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pivotTables/pivotTable17.xml" ContentType="application/vnd.openxmlformats-officedocument.spreadsheetml.pivotTable+xml"/>
  <Override PartName="/xl/drawings/drawing9.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2.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D:\MUKTI\Practice Assigment\excel\"/>
    </mc:Choice>
  </mc:AlternateContent>
  <workbookProtection workbookAlgorithmName="SHA-512" workbookHashValue="8EeYAiPlD1BNNxERol85dupB7AMf0CPzu/RWAzneX1BTB7VKWeCiPydwWkNbYbLT+s4lr02xKquBGmWnJudBZA==" workbookSaltValue="L1LEex+LlO17Df62ElXs4A==" workbookSpinCount="100000" lockStructure="1"/>
  <bookViews>
    <workbookView xWindow="0" yWindow="0" windowWidth="20460" windowHeight="7680" tabRatio="929"/>
  </bookViews>
  <sheets>
    <sheet name="Index" sheetId="13" r:id="rId1"/>
    <sheet name="Summary of Work" sheetId="15" r:id="rId2"/>
    <sheet name="Dashboard" sheetId="11" r:id="rId3"/>
    <sheet name="Categorical Distribution" sheetId="6" r:id="rId4"/>
    <sheet name="Temporal Analysis" sheetId="4" r:id="rId5"/>
    <sheet name="Zone &amp; Product Interest" sheetId="5" r:id="rId6"/>
    <sheet name="CLV Customer" sheetId="8" r:id="rId7"/>
    <sheet name="DataSet" sheetId="1" r:id="rId8"/>
    <sheet name="CSS Avg sales" sheetId="10" r:id="rId9"/>
    <sheet name="Interpretation &amp; Recommendation" sheetId="14" r:id="rId10"/>
    <sheet name="Calculations" sheetId="7" r:id="rId11"/>
    <sheet name="Other Interpretations" sheetId="12" r:id="rId12"/>
  </sheets>
  <definedNames>
    <definedName name="_xlnm._FilterDatabase" localSheetId="7" hidden="1">DataSet!$A$1:$X$5001</definedName>
    <definedName name="_xlcn.WorksheetConnection_DataSetC1F50011" hidden="1">DataSet!$C$1:$F$5001</definedName>
    <definedName name="Slicer_Age_Group">#N/A</definedName>
    <definedName name="Slicer_ATV_Score">#N/A</definedName>
    <definedName name="Slicer_Campaign_Response">#N/A</definedName>
    <definedName name="Slicer_CLV_Score">#N/A</definedName>
    <definedName name="Slicer_Customer_Satisfaction_Score">#N/A</definedName>
    <definedName name="Slicer_Location">#N/A</definedName>
    <definedName name="Slicer_Marketing_Channel">#N/A</definedName>
    <definedName name="Slicer_Membership_Status">#N/A</definedName>
    <definedName name="Slicer_Month">#N/A</definedName>
    <definedName name="Slicer_PF_Score">#N/A</definedName>
    <definedName name="Slicer_Product_Interest">#N/A</definedName>
    <definedName name="Slicer_Referral_Source">#N/A</definedName>
    <definedName name="Slicer_Sales_Score">#N/A</definedName>
    <definedName name="Slicer_Year">#N/A</definedName>
  </definedNames>
  <calcPr calcId="152511"/>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c83e9f4a-f1e0-4728-9208-1baebfa2875e" name="Range" connection="WorksheetConnection_DataSet!$C$1:$F$5001"/>
        </x15:modelTables>
      </x15:dataModel>
    </ext>
    <ext uri="GoogleSheetsCustomDataVersion2">
      <go:sheetsCustomData xmlns:go="http://customooxmlschemas.google.com/" r:id="rId29" roundtripDataChecksum="Z8++oszH0TeM7cJI2grEp91rjyCSZp0kF9IrZgbRkSQ="/>
    </ext>
  </extLst>
</workbook>
</file>

<file path=xl/calcChain.xml><?xml version="1.0" encoding="utf-8"?>
<calcChain xmlns="http://schemas.openxmlformats.org/spreadsheetml/2006/main">
  <c r="U2" i="1" l="1"/>
  <c r="C18" i="8"/>
  <c r="G3747" i="1" l="1"/>
  <c r="G1665" i="1"/>
  <c r="G4747" i="1"/>
  <c r="G3746" i="1"/>
  <c r="G923" i="1"/>
  <c r="G4391" i="1"/>
  <c r="G2467" i="1"/>
  <c r="G1278" i="1"/>
  <c r="G336" i="1"/>
  <c r="G2549" i="1"/>
  <c r="G2036" i="1"/>
  <c r="G538" i="1"/>
  <c r="G3869" i="1"/>
  <c r="G2875" i="1"/>
  <c r="G1693" i="1"/>
  <c r="G3692" i="1"/>
  <c r="G3236" i="1"/>
  <c r="G3822" i="1"/>
  <c r="G566" i="1"/>
  <c r="G3984" i="1"/>
  <c r="G4162" i="1"/>
  <c r="G4651" i="1"/>
  <c r="G4912" i="1"/>
  <c r="G1360" i="1"/>
  <c r="G3159" i="1"/>
  <c r="G1969" i="1"/>
  <c r="G111" i="1"/>
  <c r="G679" i="1"/>
  <c r="G3537" i="1"/>
  <c r="G2512" i="1"/>
  <c r="G448" i="1"/>
  <c r="G447" i="1"/>
  <c r="G1797" i="1"/>
  <c r="G4116" i="1"/>
  <c r="G2466" i="1"/>
  <c r="G3674" i="1"/>
  <c r="G565" i="1"/>
  <c r="G4780" i="1"/>
  <c r="G1461" i="1"/>
  <c r="G3559" i="1"/>
  <c r="G478" i="1"/>
  <c r="G1359" i="1"/>
  <c r="G4724" i="1"/>
  <c r="G2414" i="1"/>
  <c r="G3906" i="1"/>
  <c r="G1692" i="1"/>
  <c r="G1033" i="1"/>
  <c r="G1436" i="1"/>
  <c r="G110" i="1"/>
  <c r="G2623" i="1"/>
  <c r="G159" i="1"/>
  <c r="G1131" i="1"/>
  <c r="G949" i="1"/>
  <c r="G274" i="1"/>
  <c r="G2413" i="1"/>
  <c r="G2817" i="1"/>
  <c r="G3745" i="1"/>
  <c r="G4390" i="1"/>
  <c r="G1032" i="1"/>
  <c r="G3425" i="1"/>
  <c r="G2548" i="1"/>
  <c r="G3334" i="1"/>
  <c r="G1940" i="1"/>
  <c r="G4389" i="1"/>
  <c r="G3424" i="1"/>
  <c r="G4986" i="1"/>
  <c r="G3821" i="1"/>
  <c r="G3333" i="1"/>
  <c r="G503" i="1"/>
  <c r="G4565" i="1"/>
  <c r="G2748" i="1"/>
  <c r="G1460" i="1"/>
  <c r="G1514" i="1"/>
  <c r="G1000" i="1"/>
  <c r="G1631" i="1"/>
  <c r="G1435" i="1"/>
  <c r="G3934" i="1"/>
  <c r="G597" i="1"/>
  <c r="G81" i="1"/>
  <c r="G3046" i="1"/>
  <c r="G3316" i="1"/>
  <c r="G1130" i="1"/>
  <c r="G1719" i="1"/>
  <c r="G2154" i="1"/>
  <c r="G2227" i="1"/>
  <c r="G4140" i="1"/>
  <c r="G4186" i="1"/>
  <c r="G875" i="1"/>
  <c r="G197" i="1"/>
  <c r="G2153" i="1"/>
  <c r="G4084" i="1"/>
  <c r="G2906" i="1"/>
  <c r="G1771" i="1"/>
  <c r="G1277" i="1"/>
  <c r="G1031" i="1"/>
  <c r="G3714" i="1"/>
  <c r="G446" i="1"/>
  <c r="G1846" i="1"/>
  <c r="G999" i="1"/>
  <c r="G1845" i="1"/>
  <c r="G222" i="1"/>
  <c r="G922" i="1"/>
  <c r="G702" i="1"/>
  <c r="G4037" i="1"/>
  <c r="G2489" i="1"/>
  <c r="G2359" i="1"/>
  <c r="G3450" i="1"/>
  <c r="G2847" i="1"/>
  <c r="G701" i="1"/>
  <c r="G4388" i="1"/>
  <c r="G445" i="1"/>
  <c r="G3983" i="1"/>
  <c r="G1412" i="1"/>
  <c r="G158" i="1"/>
  <c r="G1718" i="1"/>
  <c r="G4911" i="1"/>
  <c r="G4539" i="1"/>
  <c r="G1255" i="1"/>
  <c r="G1996" i="1"/>
  <c r="G2816" i="1"/>
  <c r="G1917" i="1"/>
  <c r="G3673" i="1"/>
  <c r="G3354" i="1"/>
  <c r="G4059" i="1"/>
  <c r="G4466" i="1"/>
  <c r="G1664" i="1"/>
  <c r="G3767" i="1"/>
  <c r="G1717" i="1"/>
  <c r="G4985" i="1"/>
  <c r="G109" i="1"/>
  <c r="G2187" i="1"/>
  <c r="G4271" i="1"/>
  <c r="G1893" i="1"/>
  <c r="G359" i="1"/>
  <c r="G4185" i="1"/>
  <c r="G335" i="1"/>
  <c r="G3536" i="1"/>
  <c r="G3073" i="1"/>
  <c r="G537" i="1"/>
  <c r="G2766" i="1"/>
  <c r="G3235" i="1"/>
  <c r="G221" i="1"/>
  <c r="G3492" i="1"/>
  <c r="G2905" i="1"/>
  <c r="G3072" i="1"/>
  <c r="G4316" i="1"/>
  <c r="G2954" i="1"/>
  <c r="G678" i="1"/>
  <c r="G3071" i="1"/>
  <c r="G618" i="1"/>
  <c r="G3097" i="1"/>
  <c r="G1388" i="1"/>
  <c r="G977" i="1"/>
  <c r="G4036" i="1"/>
  <c r="G3234" i="1"/>
  <c r="G677" i="1"/>
  <c r="G358" i="1"/>
  <c r="G4838" i="1"/>
  <c r="G4779" i="1"/>
  <c r="G2765" i="1"/>
  <c r="G1230" i="1"/>
  <c r="G2664" i="1"/>
  <c r="G2059" i="1"/>
  <c r="G1892" i="1"/>
  <c r="G536" i="1"/>
  <c r="G4295" i="1"/>
  <c r="G2035" i="1"/>
  <c r="G596" i="1"/>
  <c r="G132" i="1"/>
  <c r="G3264" i="1"/>
  <c r="G4035" i="1"/>
  <c r="G3209" i="1"/>
  <c r="G1565" i="1"/>
  <c r="G3208" i="1"/>
  <c r="G3558" i="1"/>
  <c r="G4511" i="1"/>
  <c r="G948" i="1"/>
  <c r="G3588" i="1"/>
  <c r="G196" i="1"/>
  <c r="G3982" i="1"/>
  <c r="G3957" i="1"/>
  <c r="G763" i="1"/>
  <c r="G4184" i="1"/>
  <c r="G2547" i="1"/>
  <c r="G3797" i="1"/>
  <c r="G1663" i="1"/>
  <c r="G108" i="1"/>
  <c r="G1939" i="1"/>
  <c r="G730" i="1"/>
  <c r="G700" i="1"/>
  <c r="G3491" i="1"/>
  <c r="G4510" i="1"/>
  <c r="G1824" i="1"/>
  <c r="G2307" i="1"/>
  <c r="G3395" i="1"/>
  <c r="G4013" i="1"/>
  <c r="G4294" i="1"/>
  <c r="G1276" i="1"/>
  <c r="G3284" i="1"/>
  <c r="G414" i="1"/>
  <c r="G1743" i="1"/>
  <c r="G2186" i="1"/>
  <c r="G1564" i="1"/>
  <c r="G2389" i="1"/>
  <c r="G4236" i="1"/>
  <c r="G195" i="1"/>
  <c r="G3263" i="1"/>
  <c r="G1716" i="1"/>
  <c r="G2226" i="1"/>
  <c r="G3394" i="1"/>
  <c r="G1434" i="1"/>
  <c r="G1030" i="1"/>
  <c r="G617" i="1"/>
  <c r="G3981" i="1"/>
  <c r="G1916" i="1"/>
  <c r="G2093" i="1"/>
  <c r="G2926" i="1"/>
  <c r="G131" i="1"/>
  <c r="G2786" i="1"/>
  <c r="G3518" i="1"/>
  <c r="G653" i="1"/>
  <c r="G4538" i="1"/>
  <c r="G3233" i="1"/>
  <c r="G4058" i="1"/>
  <c r="G2846" i="1"/>
  <c r="G797" i="1"/>
  <c r="G3713" i="1"/>
  <c r="G4293" i="1"/>
  <c r="G2125" i="1"/>
  <c r="G1387" i="1"/>
  <c r="G595" i="1"/>
  <c r="G4620" i="1"/>
  <c r="G2225" i="1"/>
  <c r="G1968" i="1"/>
  <c r="G1891" i="1"/>
  <c r="G4597" i="1"/>
  <c r="G1254" i="1"/>
  <c r="G699" i="1"/>
  <c r="G3905" i="1"/>
  <c r="G303" i="1"/>
  <c r="G3017" i="1"/>
  <c r="G2622" i="1"/>
  <c r="G4804" i="1"/>
  <c r="G4443" i="1"/>
  <c r="G1563" i="1"/>
  <c r="G3449" i="1"/>
  <c r="G616" i="1"/>
  <c r="G3262" i="1"/>
  <c r="G3261" i="1"/>
  <c r="G3377" i="1"/>
  <c r="G2152" i="1"/>
  <c r="G4694" i="1"/>
  <c r="G2511" i="1"/>
  <c r="G2764" i="1"/>
  <c r="G594" i="1"/>
  <c r="G1193" i="1"/>
  <c r="G2124" i="1"/>
  <c r="G824" i="1"/>
  <c r="G2185" i="1"/>
  <c r="G3353" i="1"/>
  <c r="G273" i="1"/>
  <c r="G1166" i="1"/>
  <c r="G3672" i="1"/>
  <c r="G302" i="1"/>
  <c r="G413" i="1"/>
  <c r="G444" i="1"/>
  <c r="G220" i="1"/>
  <c r="G3096" i="1"/>
  <c r="G3182" i="1"/>
  <c r="G502" i="1"/>
  <c r="G4488" i="1"/>
  <c r="G2815" i="1"/>
  <c r="G3095" i="1"/>
  <c r="G4034" i="1"/>
  <c r="G3465" i="1"/>
  <c r="G3712" i="1"/>
  <c r="G2092" i="1"/>
  <c r="G3796" i="1"/>
  <c r="G4837" i="1"/>
  <c r="G535" i="1"/>
  <c r="G4270" i="1"/>
  <c r="G4939" i="1"/>
  <c r="G2814" i="1"/>
  <c r="G1253" i="1"/>
  <c r="G4339" i="1"/>
  <c r="G2058" i="1"/>
  <c r="G1915" i="1"/>
  <c r="G18" i="1"/>
  <c r="G2621" i="1"/>
  <c r="G1358" i="1"/>
  <c r="G4012" i="1"/>
  <c r="G3125" i="1"/>
  <c r="G2572" i="1"/>
  <c r="G2091" i="1"/>
  <c r="G250" i="1"/>
  <c r="G615" i="1"/>
  <c r="G1386" i="1"/>
  <c r="G2845" i="1"/>
  <c r="G3124" i="1"/>
  <c r="G194" i="1"/>
  <c r="G2571" i="1"/>
  <c r="G3464" i="1"/>
  <c r="G3956" i="1"/>
  <c r="G2570" i="1"/>
  <c r="G1796" i="1"/>
  <c r="G2593" i="1"/>
  <c r="G357" i="1"/>
  <c r="G676" i="1"/>
  <c r="G2904" i="1"/>
  <c r="G1357" i="1"/>
  <c r="G4961" i="1"/>
  <c r="G3617" i="1"/>
  <c r="G5001" i="1"/>
  <c r="G675" i="1"/>
  <c r="G1192" i="1"/>
  <c r="G1770" i="1"/>
  <c r="G2034" i="1"/>
  <c r="G4269" i="1"/>
  <c r="G4083" i="1"/>
  <c r="G1385" i="1"/>
  <c r="G3843" i="1"/>
  <c r="G4268" i="1"/>
  <c r="G998" i="1"/>
  <c r="G2184" i="1"/>
  <c r="G1411" i="1"/>
  <c r="G4984" i="1"/>
  <c r="G2183" i="1"/>
  <c r="G3283" i="1"/>
  <c r="G3315" i="1"/>
  <c r="G2763" i="1"/>
  <c r="G1301" i="1"/>
  <c r="G2282" i="1"/>
  <c r="G593" i="1"/>
  <c r="G2443" i="1"/>
  <c r="G4860" i="1"/>
  <c r="G4723" i="1"/>
  <c r="G3045" i="1"/>
  <c r="G1613" i="1"/>
  <c r="G2334" i="1"/>
  <c r="G17" i="1"/>
  <c r="G3671" i="1"/>
  <c r="G1890" i="1"/>
  <c r="G4888" i="1"/>
  <c r="G4082" i="1"/>
  <c r="G1252" i="1"/>
  <c r="G4415" i="1"/>
  <c r="G3332" i="1"/>
  <c r="G3744" i="1"/>
  <c r="G4722" i="1"/>
  <c r="G3795" i="1"/>
  <c r="G4081" i="1"/>
  <c r="G3955" i="1"/>
  <c r="G1275" i="1"/>
  <c r="G729" i="1"/>
  <c r="G1889" i="1"/>
  <c r="G4537" i="1"/>
  <c r="G2057" i="1"/>
  <c r="G4746" i="1"/>
  <c r="G1087" i="1"/>
  <c r="G2123" i="1"/>
  <c r="G2412" i="1"/>
  <c r="G477" i="1"/>
  <c r="G4033" i="1"/>
  <c r="G107" i="1"/>
  <c r="G3587" i="1"/>
  <c r="G1995" i="1"/>
  <c r="G3376" i="1"/>
  <c r="G4161" i="1"/>
  <c r="G334" i="1"/>
  <c r="G1769" i="1"/>
  <c r="G3181" i="1"/>
  <c r="G3904" i="1"/>
  <c r="G1994" i="1"/>
  <c r="G3044" i="1"/>
  <c r="G2388" i="1"/>
  <c r="G1086" i="1"/>
  <c r="G2465" i="1"/>
  <c r="G193" i="1"/>
  <c r="G4160" i="1"/>
  <c r="G1513" i="1"/>
  <c r="G845" i="1"/>
  <c r="G4836" i="1"/>
  <c r="G2182" i="1"/>
  <c r="G3260" i="1"/>
  <c r="G1742" i="1"/>
  <c r="G1333" i="1"/>
  <c r="G16" i="1"/>
  <c r="G2464" i="1"/>
  <c r="G3954" i="1"/>
  <c r="G2181" i="1"/>
  <c r="G4057" i="1"/>
  <c r="G1110" i="1"/>
  <c r="G1662" i="1"/>
  <c r="G1768" i="1"/>
  <c r="G3820" i="1"/>
  <c r="G2224" i="1"/>
  <c r="G2122" i="1"/>
  <c r="G3980" i="1"/>
  <c r="G2033" i="1"/>
  <c r="G3490" i="1"/>
  <c r="G3794" i="1"/>
  <c r="G3766" i="1"/>
  <c r="G874" i="1"/>
  <c r="G652" i="1"/>
  <c r="G1165" i="1"/>
  <c r="G3933" i="1"/>
  <c r="G4442" i="1"/>
  <c r="G1274" i="1"/>
  <c r="G3979" i="1"/>
  <c r="G249" i="1"/>
  <c r="G5000" i="1"/>
  <c r="G3978" i="1"/>
  <c r="G2994" i="1"/>
  <c r="G4938" i="1"/>
  <c r="G3557" i="1"/>
  <c r="G301" i="1"/>
  <c r="G1356" i="1"/>
  <c r="G3653" i="1"/>
  <c r="G1967" i="1"/>
  <c r="G1537" i="1"/>
  <c r="G1486" i="1"/>
  <c r="G3043" i="1"/>
  <c r="G4536" i="1"/>
  <c r="G1332" i="1"/>
  <c r="G2695" i="1"/>
  <c r="G2151" i="1"/>
  <c r="G844" i="1"/>
  <c r="G106" i="1"/>
  <c r="G1129" i="1"/>
  <c r="G3448" i="1"/>
  <c r="G4960" i="1"/>
  <c r="G4983" i="1"/>
  <c r="G4338" i="1"/>
  <c r="G2762" i="1"/>
  <c r="G3423" i="1"/>
  <c r="G2442" i="1"/>
  <c r="G3489" i="1"/>
  <c r="G1128" i="1"/>
  <c r="G3447" i="1"/>
  <c r="G2978" i="1"/>
  <c r="G3652" i="1"/>
  <c r="G4159" i="1"/>
  <c r="G2121" i="1"/>
  <c r="G1536" i="1"/>
  <c r="G1593" i="1"/>
  <c r="G2953" i="1"/>
  <c r="G2358" i="1"/>
  <c r="G2281" i="1"/>
  <c r="G4509" i="1"/>
  <c r="G1251" i="1"/>
  <c r="G501" i="1"/>
  <c r="G4745" i="1"/>
  <c r="G3691" i="1"/>
  <c r="G3842" i="1"/>
  <c r="G1612" i="1"/>
  <c r="G476" i="1"/>
  <c r="G3180" i="1"/>
  <c r="G2056" i="1"/>
  <c r="G698" i="1"/>
  <c r="G3586" i="1"/>
  <c r="G39" i="1"/>
  <c r="G1691" i="1"/>
  <c r="G1127" i="1"/>
  <c r="G3422" i="1"/>
  <c r="G651" i="1"/>
  <c r="G796" i="1"/>
  <c r="G4982" i="1"/>
  <c r="G4859" i="1"/>
  <c r="G2663" i="1"/>
  <c r="G3123" i="1"/>
  <c r="G823" i="1"/>
  <c r="G4721" i="1"/>
  <c r="G1630" i="1"/>
  <c r="G564" i="1"/>
  <c r="G3207" i="1"/>
  <c r="G3977" i="1"/>
  <c r="G4080" i="1"/>
  <c r="G2357" i="1"/>
  <c r="G1229" i="1"/>
  <c r="G2223" i="1"/>
  <c r="G3042" i="1"/>
  <c r="G2055" i="1"/>
  <c r="G1592" i="1"/>
  <c r="G2054" i="1"/>
  <c r="G1611" i="1"/>
  <c r="G1938" i="1"/>
  <c r="G3122" i="1"/>
  <c r="G38" i="1"/>
  <c r="G1512" i="1"/>
  <c r="G2387" i="1"/>
  <c r="G1914" i="1"/>
  <c r="G2280" i="1"/>
  <c r="G15" i="1"/>
  <c r="G1109" i="1"/>
  <c r="G2306" i="1"/>
  <c r="G4032" i="1"/>
  <c r="G1331" i="1"/>
  <c r="G3903" i="1"/>
  <c r="G3793" i="1"/>
  <c r="G4487" i="1"/>
  <c r="G3932" i="1"/>
  <c r="G728" i="1"/>
  <c r="G1844" i="1"/>
  <c r="G614" i="1"/>
  <c r="G3616" i="1"/>
  <c r="G3488" i="1"/>
  <c r="G272" i="1"/>
  <c r="G534" i="1"/>
  <c r="G4031" i="1"/>
  <c r="G3179" i="1"/>
  <c r="G4183" i="1"/>
  <c r="G2993" i="1"/>
  <c r="G2903" i="1"/>
  <c r="G3743" i="1"/>
  <c r="G2925" i="1"/>
  <c r="G3556" i="1"/>
  <c r="G2032" i="1"/>
  <c r="G3931" i="1"/>
  <c r="G3517" i="1"/>
  <c r="G1459" i="1"/>
  <c r="G762" i="1"/>
  <c r="G3792" i="1"/>
  <c r="G4182" i="1"/>
  <c r="G3094" i="1"/>
  <c r="G3690" i="1"/>
  <c r="G3463" i="1"/>
  <c r="G248" i="1"/>
  <c r="G4778" i="1"/>
  <c r="G4835" i="1"/>
  <c r="G4235" i="1"/>
  <c r="G3711" i="1"/>
  <c r="G4292" i="1"/>
  <c r="G2952" i="1"/>
  <c r="G4209" i="1"/>
  <c r="G650" i="1"/>
  <c r="G2546" i="1"/>
  <c r="G443" i="1"/>
  <c r="G2488" i="1"/>
  <c r="G533" i="1"/>
  <c r="G1535" i="1"/>
  <c r="G4208" i="1"/>
  <c r="G3710" i="1"/>
  <c r="G2090" i="1"/>
  <c r="G897" i="1"/>
  <c r="G2150" i="1"/>
  <c r="G1610" i="1"/>
  <c r="G1534" i="1"/>
  <c r="G3375" i="1"/>
  <c r="G674" i="1"/>
  <c r="G761" i="1"/>
  <c r="G3689" i="1"/>
  <c r="G1937" i="1"/>
  <c r="G3259" i="1"/>
  <c r="G697" i="1"/>
  <c r="G4441" i="1"/>
  <c r="G3585" i="1"/>
  <c r="G4834" i="1"/>
  <c r="G1562" i="1"/>
  <c r="G2222" i="1"/>
  <c r="G4650" i="1"/>
  <c r="G4678" i="1"/>
  <c r="G3232" i="1"/>
  <c r="G896" i="1"/>
  <c r="G4234" i="1"/>
  <c r="G2031" i="1"/>
  <c r="G1330" i="1"/>
  <c r="G3314" i="1"/>
  <c r="G4181" i="1"/>
  <c r="G1485" i="1"/>
  <c r="G2249" i="1"/>
  <c r="G4677" i="1"/>
  <c r="G1661" i="1"/>
  <c r="G795" i="1"/>
  <c r="G1433" i="1"/>
  <c r="G822" i="1"/>
  <c r="G3742" i="1"/>
  <c r="G1795" i="1"/>
  <c r="G3584" i="1"/>
  <c r="G873" i="1"/>
  <c r="G2180" i="1"/>
  <c r="G4315" i="1"/>
  <c r="G4011" i="1"/>
  <c r="G1629" i="1"/>
  <c r="G2248" i="1"/>
  <c r="G2813" i="1"/>
  <c r="G1432" i="1"/>
  <c r="G4440" i="1"/>
  <c r="G4267" i="1"/>
  <c r="G1064" i="1"/>
  <c r="G2179" i="1"/>
  <c r="G3462" i="1"/>
  <c r="G2874" i="1"/>
  <c r="G80" i="1"/>
  <c r="G1591" i="1"/>
  <c r="G3231" i="1"/>
  <c r="G4414" i="1"/>
  <c r="G3841" i="1"/>
  <c r="G1164" i="1"/>
  <c r="G1484" i="1"/>
  <c r="G2120" i="1"/>
  <c r="G3070" i="1"/>
  <c r="G3393" i="1"/>
  <c r="G4777" i="1"/>
  <c r="G2221" i="1"/>
  <c r="G2333" i="1"/>
  <c r="G412" i="1"/>
  <c r="G760" i="1"/>
  <c r="G2694" i="1"/>
  <c r="G3069" i="1"/>
  <c r="G4139" i="1"/>
  <c r="G300" i="1"/>
  <c r="G3615" i="1"/>
  <c r="G3313" i="1"/>
  <c r="G1511" i="1"/>
  <c r="G2089" i="1"/>
  <c r="G3741" i="1"/>
  <c r="G1888" i="1"/>
  <c r="G1355" i="1"/>
  <c r="G2305" i="1"/>
  <c r="G2662" i="1"/>
  <c r="G1993" i="1"/>
  <c r="G3206" i="1"/>
  <c r="G1690" i="1"/>
  <c r="G727" i="1"/>
  <c r="G1191" i="1"/>
  <c r="G1431" i="1"/>
  <c r="G794" i="1"/>
  <c r="G2727" i="1"/>
  <c r="G3868" i="1"/>
  <c r="G726" i="1"/>
  <c r="G4138" i="1"/>
  <c r="G4115" i="1"/>
  <c r="G1823" i="1"/>
  <c r="G192" i="1"/>
  <c r="G4981" i="1"/>
  <c r="G2119" i="1"/>
  <c r="G1590" i="1"/>
  <c r="G4486" i="1"/>
  <c r="G1228" i="1"/>
  <c r="G2812" i="1"/>
  <c r="G4833" i="1"/>
  <c r="G2661" i="1"/>
  <c r="G4439" i="1"/>
  <c r="G3178" i="1"/>
  <c r="G1085" i="1"/>
  <c r="G1063" i="1"/>
  <c r="G2977" i="1"/>
  <c r="G1430" i="1"/>
  <c r="G3041" i="1"/>
  <c r="G1029" i="1"/>
  <c r="G4776" i="1"/>
  <c r="G1561" i="1"/>
  <c r="G2279" i="1"/>
  <c r="G3068" i="1"/>
  <c r="G4438" i="1"/>
  <c r="G895" i="1"/>
  <c r="G2726" i="1"/>
  <c r="G2545" i="1"/>
  <c r="G53" i="1"/>
  <c r="G1329" i="1"/>
  <c r="G1062" i="1"/>
  <c r="G2247" i="1"/>
  <c r="G1936" i="1"/>
  <c r="G2725" i="1"/>
  <c r="G1863" i="1"/>
  <c r="G3614" i="1"/>
  <c r="G4832" i="1"/>
  <c r="G1084" i="1"/>
  <c r="G4180" i="1"/>
  <c r="G3688" i="1"/>
  <c r="G3583" i="1"/>
  <c r="G563" i="1"/>
  <c r="G1190" i="1"/>
  <c r="G4233" i="1"/>
  <c r="G4937" i="1"/>
  <c r="G3158" i="1"/>
  <c r="G2785" i="1"/>
  <c r="G3930" i="1"/>
  <c r="G4887" i="1"/>
  <c r="G4649" i="1"/>
  <c r="G1660" i="1"/>
  <c r="G2356" i="1"/>
  <c r="G4980" i="1"/>
  <c r="G2386" i="1"/>
  <c r="G475" i="1"/>
  <c r="G2976" i="1"/>
  <c r="G1328" i="1"/>
  <c r="G2844" i="1"/>
  <c r="G3067" i="1"/>
  <c r="G411" i="1"/>
  <c r="G3312" i="1"/>
  <c r="G947" i="1"/>
  <c r="G3516" i="1"/>
  <c r="G1250" i="1"/>
  <c r="G821" i="1"/>
  <c r="G3392" i="1"/>
  <c r="G2620" i="1"/>
  <c r="G1589" i="1"/>
  <c r="G410" i="1"/>
  <c r="G3613" i="1"/>
  <c r="G1822" i="1"/>
  <c r="G1741" i="1"/>
  <c r="G2747" i="1"/>
  <c r="G3535" i="1"/>
  <c r="G4979" i="1"/>
  <c r="G2569" i="1"/>
  <c r="G4978" i="1"/>
  <c r="G3421" i="1"/>
  <c r="G1588" i="1"/>
  <c r="G4744" i="1"/>
  <c r="G1992" i="1"/>
  <c r="G105" i="1"/>
  <c r="G2385" i="1"/>
  <c r="G532" i="1"/>
  <c r="G4314" i="1"/>
  <c r="G2463" i="1"/>
  <c r="G4775" i="1"/>
  <c r="G4368" i="1"/>
  <c r="G2355" i="1"/>
  <c r="G1821" i="1"/>
  <c r="G3867" i="1"/>
  <c r="G2088" i="1"/>
  <c r="G1028" i="1"/>
  <c r="G894" i="1"/>
  <c r="G1273" i="1"/>
  <c r="G1991" i="1"/>
  <c r="G2568" i="1"/>
  <c r="G2811" i="1"/>
  <c r="G759" i="1"/>
  <c r="G4114" i="1"/>
  <c r="G872" i="1"/>
  <c r="G2660" i="1"/>
  <c r="G3651" i="1"/>
  <c r="G4485" i="1"/>
  <c r="G3258" i="1"/>
  <c r="G4936" i="1"/>
  <c r="G37" i="1"/>
  <c r="G2544" i="1"/>
  <c r="G2332" i="1"/>
  <c r="G3902" i="1"/>
  <c r="G793" i="1"/>
  <c r="G1935" i="1"/>
  <c r="G2220" i="1"/>
  <c r="G2304" i="1"/>
  <c r="G2659" i="1"/>
  <c r="G4935" i="1"/>
  <c r="G3650" i="1"/>
  <c r="G1429" i="1"/>
  <c r="G1227" i="1"/>
  <c r="G2053" i="1"/>
  <c r="G649" i="1"/>
  <c r="G2619" i="1"/>
  <c r="G3093" i="1"/>
  <c r="G2873" i="1"/>
  <c r="G2354" i="1"/>
  <c r="G1966" i="1"/>
  <c r="G4743" i="1"/>
  <c r="G871" i="1"/>
  <c r="G4619" i="1"/>
  <c r="G4803" i="1"/>
  <c r="G1249" i="1"/>
  <c r="G2618" i="1"/>
  <c r="G2510" i="1"/>
  <c r="G758" i="1"/>
  <c r="G2567" i="1"/>
  <c r="G4387" i="1"/>
  <c r="G2617" i="1"/>
  <c r="G3976" i="1"/>
  <c r="G2384" i="1"/>
  <c r="G2616" i="1"/>
  <c r="G1248" i="1"/>
  <c r="G4030" i="1"/>
  <c r="G1272" i="1"/>
  <c r="G2303" i="1"/>
  <c r="G1560" i="1"/>
  <c r="G757" i="1"/>
  <c r="G2975" i="1"/>
  <c r="G1934" i="1"/>
  <c r="G4437" i="1"/>
  <c r="G1410" i="1"/>
  <c r="G387" i="1"/>
  <c r="G1965" i="1"/>
  <c r="G36" i="1"/>
  <c r="G474" i="1"/>
  <c r="G104" i="1"/>
  <c r="G2872" i="1"/>
  <c r="G2353" i="1"/>
  <c r="G3487" i="1"/>
  <c r="G2462" i="1"/>
  <c r="G1510" i="1"/>
  <c r="G2592" i="1"/>
  <c r="G696" i="1"/>
  <c r="G4648" i="1"/>
  <c r="G1226" i="1"/>
  <c r="G1153" i="1"/>
  <c r="G473" i="1"/>
  <c r="G157" i="1"/>
  <c r="G4179" i="1"/>
  <c r="G2383" i="1"/>
  <c r="G4465" i="1"/>
  <c r="G648" i="1"/>
  <c r="G2615" i="1"/>
  <c r="G386" i="1"/>
  <c r="G725" i="1"/>
  <c r="G333" i="1"/>
  <c r="G1458" i="1"/>
  <c r="G3840" i="1"/>
  <c r="G356" i="1"/>
  <c r="G1225" i="1"/>
  <c r="G3092" i="1"/>
  <c r="G870" i="1"/>
  <c r="G1354" i="1"/>
  <c r="G1108" i="1"/>
  <c r="G4802" i="1"/>
  <c r="G3975" i="1"/>
  <c r="G3257" i="1"/>
  <c r="G3555" i="1"/>
  <c r="G531" i="1"/>
  <c r="G1862" i="1"/>
  <c r="G4618" i="1"/>
  <c r="G1027" i="1"/>
  <c r="G3446" i="1"/>
  <c r="G1152" i="1"/>
  <c r="G997" i="1"/>
  <c r="G3649" i="1"/>
  <c r="G2030" i="1"/>
  <c r="G1061" i="1"/>
  <c r="G2178" i="1"/>
  <c r="G4079" i="1"/>
  <c r="G3554" i="1"/>
  <c r="G1247" i="1"/>
  <c r="G2219" i="1"/>
  <c r="G695" i="1"/>
  <c r="G219" i="1"/>
  <c r="G2487" i="1"/>
  <c r="G1126" i="1"/>
  <c r="G1740" i="1"/>
  <c r="G3709" i="1"/>
  <c r="G1794" i="1"/>
  <c r="G2486" i="1"/>
  <c r="G4647" i="1"/>
  <c r="G2118" i="1"/>
  <c r="G2218" i="1"/>
  <c r="G1384" i="1"/>
  <c r="G1026" i="1"/>
  <c r="G820" i="1"/>
  <c r="G756" i="1"/>
  <c r="G3953" i="1"/>
  <c r="G3040" i="1"/>
  <c r="G2974" i="1"/>
  <c r="G3648" i="1"/>
  <c r="G2149" i="1"/>
  <c r="G2441" i="1"/>
  <c r="G530" i="1"/>
  <c r="G2658" i="1"/>
  <c r="G4484" i="1"/>
  <c r="G4232" i="1"/>
  <c r="G4010" i="1"/>
  <c r="G2509" i="1"/>
  <c r="G2278" i="1"/>
  <c r="G271" i="1"/>
  <c r="G4137" i="1"/>
  <c r="G1715" i="1"/>
  <c r="G4113" i="1"/>
  <c r="G1559" i="1"/>
  <c r="G4029" i="1"/>
  <c r="G299" i="1"/>
  <c r="G103" i="1"/>
  <c r="G3839" i="1"/>
  <c r="G2924" i="1"/>
  <c r="G819" i="1"/>
  <c r="G3534" i="1"/>
  <c r="G4508" i="1"/>
  <c r="G3819" i="1"/>
  <c r="G4676" i="1"/>
  <c r="G2052" i="1"/>
  <c r="G156" i="1"/>
  <c r="G2724" i="1"/>
  <c r="G1189" i="1"/>
  <c r="G442" i="1"/>
  <c r="G4535" i="1"/>
  <c r="G2923" i="1"/>
  <c r="G1793" i="1"/>
  <c r="G673" i="1"/>
  <c r="G1861" i="1"/>
  <c r="G1246" i="1"/>
  <c r="G2657" i="1"/>
  <c r="G818" i="1"/>
  <c r="G4436" i="1"/>
  <c r="G35" i="1"/>
  <c r="G1083" i="1"/>
  <c r="G562" i="1"/>
  <c r="G817" i="1"/>
  <c r="G3331" i="1"/>
  <c r="G2485" i="1"/>
  <c r="G4291" i="1"/>
  <c r="G332" i="1"/>
  <c r="G1739" i="1"/>
  <c r="G3352" i="1"/>
  <c r="G893" i="1"/>
  <c r="G4858" i="1"/>
  <c r="G2871" i="1"/>
  <c r="G755" i="1"/>
  <c r="G409" i="1"/>
  <c r="G4435" i="1"/>
  <c r="G3647" i="1"/>
  <c r="G79" i="1"/>
  <c r="G4534" i="1"/>
  <c r="G4413" i="1"/>
  <c r="G2591" i="1"/>
  <c r="G1964" i="1"/>
  <c r="G1628" i="1"/>
  <c r="G3612" i="1"/>
  <c r="G2217" i="1"/>
  <c r="G441" i="1"/>
  <c r="G1060" i="1"/>
  <c r="G247" i="1"/>
  <c r="G3901" i="1"/>
  <c r="G2484" i="1"/>
  <c r="G754" i="1"/>
  <c r="G1082" i="1"/>
  <c r="G1792" i="1"/>
  <c r="G1767" i="1"/>
  <c r="G102" i="1"/>
  <c r="G4028" i="1"/>
  <c r="G2331" i="1"/>
  <c r="G4596" i="1"/>
  <c r="G2746" i="1"/>
  <c r="G2723" i="1"/>
  <c r="G270" i="1"/>
  <c r="G2951" i="1"/>
  <c r="G2693" i="1"/>
  <c r="G2722" i="1"/>
  <c r="G1081" i="1"/>
  <c r="G1025" i="1"/>
  <c r="G1990" i="1"/>
  <c r="G101" i="1"/>
  <c r="G4337" i="1"/>
  <c r="G3687" i="1"/>
  <c r="G694" i="1"/>
  <c r="G2277" i="1"/>
  <c r="G1383" i="1"/>
  <c r="G4231" i="1"/>
  <c r="G4977" i="1"/>
  <c r="G3039" i="1"/>
  <c r="G1766" i="1"/>
  <c r="G4857" i="1"/>
  <c r="G1457" i="1"/>
  <c r="G3230" i="1"/>
  <c r="G4336" i="1"/>
  <c r="G1382" i="1"/>
  <c r="G1353" i="1"/>
  <c r="G2508" i="1"/>
  <c r="G3818" i="1"/>
  <c r="G4999" i="1"/>
  <c r="G4564" i="1"/>
  <c r="G672" i="1"/>
  <c r="G976" i="1"/>
  <c r="G561" i="1"/>
  <c r="G218" i="1"/>
  <c r="G3330" i="1"/>
  <c r="G3229" i="1"/>
  <c r="G1714" i="1"/>
  <c r="G1224" i="1"/>
  <c r="G2029" i="1"/>
  <c r="G4507" i="1"/>
  <c r="G3740" i="1"/>
  <c r="G1483" i="1"/>
  <c r="G298" i="1"/>
  <c r="G4934" i="1"/>
  <c r="G1587" i="1"/>
  <c r="G3708" i="1"/>
  <c r="G3533" i="1"/>
  <c r="G500" i="1"/>
  <c r="G3707" i="1"/>
  <c r="G4335" i="1"/>
  <c r="G1627" i="1"/>
  <c r="G4027" i="1"/>
  <c r="G946" i="1"/>
  <c r="G4136" i="1"/>
  <c r="G3282" i="1"/>
  <c r="G408" i="1"/>
  <c r="G3974" i="1"/>
  <c r="G2051" i="1"/>
  <c r="G1713" i="1"/>
  <c r="G2614" i="1"/>
  <c r="G14" i="1"/>
  <c r="G1659" i="1"/>
  <c r="G1887" i="1"/>
  <c r="G1509" i="1"/>
  <c r="G2656" i="1"/>
  <c r="G4910" i="1"/>
  <c r="G407" i="1"/>
  <c r="G3739" i="1"/>
  <c r="G4595" i="1"/>
  <c r="G2870" i="1"/>
  <c r="G1352" i="1"/>
  <c r="G3420" i="1"/>
  <c r="G1913" i="1"/>
  <c r="G155" i="1"/>
  <c r="G4959" i="1"/>
  <c r="G4009" i="1"/>
  <c r="G1860" i="1"/>
  <c r="G3486" i="1"/>
  <c r="G4594" i="1"/>
  <c r="G792" i="1"/>
  <c r="G4909" i="1"/>
  <c r="G4998" i="1"/>
  <c r="G3646" i="1"/>
  <c r="G2613" i="1"/>
  <c r="G3611" i="1"/>
  <c r="G2216" i="1"/>
  <c r="G3038" i="1"/>
  <c r="G4831" i="1"/>
  <c r="G4856" i="1"/>
  <c r="G1059" i="1"/>
  <c r="G4313" i="1"/>
  <c r="G1820" i="1"/>
  <c r="G3706" i="1"/>
  <c r="G529" i="1"/>
  <c r="G3553" i="1"/>
  <c r="G2440" i="1"/>
  <c r="G2922" i="1"/>
  <c r="G2761" i="1"/>
  <c r="G52" i="1"/>
  <c r="G1428" i="1"/>
  <c r="G2411" i="1"/>
  <c r="G2382" i="1"/>
  <c r="G2869" i="1"/>
  <c r="G78" i="1"/>
  <c r="G4720" i="1"/>
  <c r="G1508" i="1"/>
  <c r="G3091" i="1"/>
  <c r="G791" i="1"/>
  <c r="G1658" i="1"/>
  <c r="G3838" i="1"/>
  <c r="G843" i="1"/>
  <c r="G2902" i="1"/>
  <c r="G2461" i="1"/>
  <c r="G647" i="1"/>
  <c r="G4290" i="1"/>
  <c r="G1558" i="1"/>
  <c r="G560" i="1"/>
  <c r="G1080" i="1"/>
  <c r="G2950" i="1"/>
  <c r="G4933" i="1"/>
  <c r="G1188" i="1"/>
  <c r="G753" i="1"/>
  <c r="G3256" i="1"/>
  <c r="G1327" i="1"/>
  <c r="G1351" i="1"/>
  <c r="G4693" i="1"/>
  <c r="G4078" i="1"/>
  <c r="G4533" i="1"/>
  <c r="G4207" i="1"/>
  <c r="G217" i="1"/>
  <c r="G1427" i="1"/>
  <c r="G4997" i="1"/>
  <c r="G2655" i="1"/>
  <c r="G4312" i="1"/>
  <c r="G4593" i="1"/>
  <c r="G3037" i="1"/>
  <c r="G3738" i="1"/>
  <c r="G752" i="1"/>
  <c r="G4386" i="1"/>
  <c r="G1024" i="1"/>
  <c r="G1326" i="1"/>
  <c r="G3351" i="1"/>
  <c r="G4112" i="1"/>
  <c r="G559" i="1"/>
  <c r="G2381" i="1"/>
  <c r="G3582" i="1"/>
  <c r="G2087" i="1"/>
  <c r="G996" i="1"/>
  <c r="G2215" i="1"/>
  <c r="G4801" i="1"/>
  <c r="G3205" i="1"/>
  <c r="G4976" i="1"/>
  <c r="G1586" i="1"/>
  <c r="G13" i="1"/>
  <c r="G4026" i="1"/>
  <c r="G2843" i="1"/>
  <c r="G975" i="1"/>
  <c r="G1187" i="1"/>
  <c r="G216" i="1"/>
  <c r="G331" i="1"/>
  <c r="G2050" i="1"/>
  <c r="G4592" i="1"/>
  <c r="G3121" i="1"/>
  <c r="G4206" i="1"/>
  <c r="G4367" i="1"/>
  <c r="G2439" i="1"/>
  <c r="G2438" i="1"/>
  <c r="G2949" i="1"/>
  <c r="G3610" i="1"/>
  <c r="G1791" i="1"/>
  <c r="G995" i="1"/>
  <c r="G3036" i="1"/>
  <c r="G77" i="1"/>
  <c r="G2692" i="1"/>
  <c r="G1585" i="1"/>
  <c r="G724" i="1"/>
  <c r="G4886" i="1"/>
  <c r="G2302" i="1"/>
  <c r="G3609" i="1"/>
  <c r="G4412" i="1"/>
  <c r="G2028" i="1"/>
  <c r="G2410" i="1"/>
  <c r="G3973" i="1"/>
  <c r="G1456" i="1"/>
  <c r="G974" i="1"/>
  <c r="G2566" i="1"/>
  <c r="G1482" i="1"/>
  <c r="G4800" i="1"/>
  <c r="G1058" i="1"/>
  <c r="G3391" i="1"/>
  <c r="G1765" i="1"/>
  <c r="G3670" i="1"/>
  <c r="G1409" i="1"/>
  <c r="G2691" i="1"/>
  <c r="G1300" i="1"/>
  <c r="G1223" i="1"/>
  <c r="G3817" i="1"/>
  <c r="G1609" i="1"/>
  <c r="G3090" i="1"/>
  <c r="G4111" i="1"/>
  <c r="G4885" i="1"/>
  <c r="G1626" i="1"/>
  <c r="G499" i="1"/>
  <c r="G2246" i="1"/>
  <c r="G4411" i="1"/>
  <c r="G1125" i="1"/>
  <c r="G1057" i="1"/>
  <c r="G945" i="1"/>
  <c r="G2086" i="1"/>
  <c r="G4178" i="1"/>
  <c r="G3900" i="1"/>
  <c r="G1557" i="1"/>
  <c r="G1381" i="1"/>
  <c r="G3837" i="1"/>
  <c r="G3281" i="1"/>
  <c r="G973" i="1"/>
  <c r="G3952" i="1"/>
  <c r="G2352" i="1"/>
  <c r="G4230" i="1"/>
  <c r="G4483" i="1"/>
  <c r="G2507" i="1"/>
  <c r="G4855" i="1"/>
  <c r="G1790" i="1"/>
  <c r="G816" i="1"/>
  <c r="G4110" i="1"/>
  <c r="G4158" i="1"/>
  <c r="G2690" i="1"/>
  <c r="G2810" i="1"/>
  <c r="G3374" i="1"/>
  <c r="G3311" i="1"/>
  <c r="G2148" i="1"/>
  <c r="G3581" i="1"/>
  <c r="G3816" i="1"/>
  <c r="G472" i="1"/>
  <c r="G4646" i="1"/>
  <c r="G4229" i="1"/>
  <c r="G2380" i="1"/>
  <c r="G4334" i="1"/>
  <c r="G4932" i="1"/>
  <c r="G1186" i="1"/>
  <c r="G4975" i="1"/>
  <c r="G2543" i="1"/>
  <c r="G2542" i="1"/>
  <c r="G1689" i="1"/>
  <c r="G2147" i="1"/>
  <c r="G1380" i="1"/>
  <c r="G4109" i="1"/>
  <c r="G790" i="1"/>
  <c r="G3515" i="1"/>
  <c r="G1819" i="1"/>
  <c r="G3737" i="1"/>
  <c r="G3705" i="1"/>
  <c r="G4506" i="1"/>
  <c r="G4311" i="1"/>
  <c r="G2541" i="1"/>
  <c r="G592" i="1"/>
  <c r="G1023" i="1"/>
  <c r="G3120" i="1"/>
  <c r="G3255" i="1"/>
  <c r="G215" i="1"/>
  <c r="G498" i="1"/>
  <c r="G4333" i="1"/>
  <c r="G34" i="1"/>
  <c r="G330" i="1"/>
  <c r="G671" i="1"/>
  <c r="G972" i="1"/>
  <c r="G1222" i="1"/>
  <c r="G2901" i="1"/>
  <c r="G3929" i="1"/>
  <c r="G3373" i="1"/>
  <c r="G2301" i="1"/>
  <c r="G4591" i="1"/>
  <c r="G892" i="1"/>
  <c r="G2351" i="1"/>
  <c r="G3514" i="1"/>
  <c r="G3177" i="1"/>
  <c r="G693" i="1"/>
  <c r="G1455" i="1"/>
  <c r="G891" i="1"/>
  <c r="G4228" i="1"/>
  <c r="G2809" i="1"/>
  <c r="G2842" i="1"/>
  <c r="G2948" i="1"/>
  <c r="G4774" i="1"/>
  <c r="G100" i="1"/>
  <c r="G3485" i="1"/>
  <c r="G4410" i="1"/>
  <c r="G1481" i="1"/>
  <c r="G2300" i="1"/>
  <c r="G4884" i="1"/>
  <c r="G591" i="1"/>
  <c r="G2612" i="1"/>
  <c r="G1325" i="1"/>
  <c r="G3951" i="1"/>
  <c r="G4645" i="1"/>
  <c r="G1022" i="1"/>
  <c r="G528" i="1"/>
  <c r="G4266" i="1"/>
  <c r="G2330" i="1"/>
  <c r="G1056" i="1"/>
  <c r="G3866" i="1"/>
  <c r="G3176" i="1"/>
  <c r="G130" i="1"/>
  <c r="G2117" i="1"/>
  <c r="G3791" i="1"/>
  <c r="G842" i="1"/>
  <c r="G1738" i="1"/>
  <c r="G355" i="1"/>
  <c r="G4830" i="1"/>
  <c r="G1163" i="1"/>
  <c r="G994" i="1"/>
  <c r="G590" i="1"/>
  <c r="G3645" i="1"/>
  <c r="G4077" i="1"/>
  <c r="G4108" i="1"/>
  <c r="G2276" i="1"/>
  <c r="G4883" i="1"/>
  <c r="G1124" i="1"/>
  <c r="G246" i="1"/>
  <c r="G406" i="1"/>
  <c r="G4799" i="1"/>
  <c r="G4675" i="1"/>
  <c r="G1324" i="1"/>
  <c r="G2027" i="1"/>
  <c r="G4409" i="1"/>
  <c r="G471" i="1"/>
  <c r="G2900" i="1"/>
  <c r="G1789" i="1"/>
  <c r="G2245" i="1"/>
  <c r="G2899" i="1"/>
  <c r="G944" i="1"/>
  <c r="G1788" i="1"/>
  <c r="G297" i="1"/>
  <c r="G4773" i="1"/>
  <c r="G2379" i="1"/>
  <c r="G1123" i="1"/>
  <c r="G3204" i="1"/>
  <c r="G2654" i="1"/>
  <c r="G4798" i="1"/>
  <c r="G191" i="1"/>
  <c r="G4974" i="1"/>
  <c r="G129" i="1"/>
  <c r="G1079" i="1"/>
  <c r="G3765" i="1"/>
  <c r="G3016" i="1"/>
  <c r="G2275" i="1"/>
  <c r="G3203" i="1"/>
  <c r="G4157" i="1"/>
  <c r="G2274" i="1"/>
  <c r="G2947" i="1"/>
  <c r="G2483" i="1"/>
  <c r="G4882" i="1"/>
  <c r="G869" i="1"/>
  <c r="G2721" i="1"/>
  <c r="G4434" i="1"/>
  <c r="G405" i="1"/>
  <c r="G1764" i="1"/>
  <c r="G3865" i="1"/>
  <c r="G3254" i="1"/>
  <c r="G190" i="1"/>
  <c r="G4996" i="1"/>
  <c r="G3580" i="1"/>
  <c r="G751" i="1"/>
  <c r="G3644" i="1"/>
  <c r="G1271" i="1"/>
  <c r="G1533" i="1"/>
  <c r="G2026" i="1"/>
  <c r="G1843" i="1"/>
  <c r="G4135" i="1"/>
  <c r="G2460" i="1"/>
  <c r="G4008" i="1"/>
  <c r="G3815" i="1"/>
  <c r="G789" i="1"/>
  <c r="G51" i="1"/>
  <c r="G943" i="1"/>
  <c r="G3704" i="1"/>
  <c r="G2590" i="1"/>
  <c r="G3552" i="1"/>
  <c r="G1912" i="1"/>
  <c r="G3928" i="1"/>
  <c r="G4881" i="1"/>
  <c r="G2085" i="1"/>
  <c r="G1245" i="1"/>
  <c r="G3015" i="1"/>
  <c r="G4995" i="1"/>
  <c r="G4433" i="1"/>
  <c r="G2841" i="1"/>
  <c r="G1625" i="1"/>
  <c r="G245" i="1"/>
  <c r="G4590" i="1"/>
  <c r="G4482" i="1"/>
  <c r="G3202" i="1"/>
  <c r="G3579" i="1"/>
  <c r="G1818" i="1"/>
  <c r="G1712" i="1"/>
  <c r="G1185" i="1"/>
  <c r="G2745" i="1"/>
  <c r="G4107" i="1"/>
  <c r="G750" i="1"/>
  <c r="G2214" i="1"/>
  <c r="G385" i="1"/>
  <c r="G2146" i="1"/>
  <c r="G3089" i="1"/>
  <c r="G1886" i="1"/>
  <c r="G3445" i="1"/>
  <c r="G1122" i="1"/>
  <c r="G1711" i="1"/>
  <c r="G971" i="1"/>
  <c r="G1323" i="1"/>
  <c r="G2116" i="1"/>
  <c r="G2115" i="1"/>
  <c r="G2025" i="1"/>
  <c r="G1107" i="1"/>
  <c r="G2898" i="1"/>
  <c r="G1859" i="1"/>
  <c r="G890" i="1"/>
  <c r="G2437" i="1"/>
  <c r="G354" i="1"/>
  <c r="G4908" i="1"/>
  <c r="G4719" i="1"/>
  <c r="G1426" i="1"/>
  <c r="G2540" i="1"/>
  <c r="G2689" i="1"/>
  <c r="G3950" i="1"/>
  <c r="G2744" i="1"/>
  <c r="G2506" i="1"/>
  <c r="G4692" i="1"/>
  <c r="G4366" i="1"/>
  <c r="G244" i="1"/>
  <c r="G3899" i="1"/>
  <c r="G3014" i="1"/>
  <c r="G3066" i="1"/>
  <c r="G2760" i="1"/>
  <c r="G1299" i="1"/>
  <c r="G4505" i="1"/>
  <c r="G2808" i="1"/>
  <c r="G3551" i="1"/>
  <c r="G2897" i="1"/>
  <c r="G4265" i="1"/>
  <c r="G2177" i="1"/>
  <c r="G4644" i="1"/>
  <c r="G1184" i="1"/>
  <c r="G1963" i="1"/>
  <c r="G1454" i="1"/>
  <c r="G4056" i="1"/>
  <c r="G3157" i="1"/>
  <c r="G1584" i="1"/>
  <c r="G128" i="1"/>
  <c r="G2896" i="1"/>
  <c r="G440" i="1"/>
  <c r="G2992" i="1"/>
  <c r="G470" i="1"/>
  <c r="G2720" i="1"/>
  <c r="G2991" i="1"/>
  <c r="G2589" i="1"/>
  <c r="G4332" i="1"/>
  <c r="G1710" i="1"/>
  <c r="G243" i="1"/>
  <c r="G296" i="1"/>
  <c r="G2921" i="1"/>
  <c r="G329" i="1"/>
  <c r="G4025" i="1"/>
  <c r="G12" i="1"/>
  <c r="G3898" i="1"/>
  <c r="G3790" i="1"/>
  <c r="G1858" i="1"/>
  <c r="G1106" i="1"/>
  <c r="G3088" i="1"/>
  <c r="G2176" i="1"/>
  <c r="G469" i="1"/>
  <c r="G3035" i="1"/>
  <c r="G670" i="1"/>
  <c r="G2505" i="1"/>
  <c r="G2175" i="1"/>
  <c r="G3836" i="1"/>
  <c r="G2350" i="1"/>
  <c r="G749" i="1"/>
  <c r="G2539" i="1"/>
  <c r="G3578" i="1"/>
  <c r="G1885" i="1"/>
  <c r="G1583" i="1"/>
  <c r="G4674" i="1"/>
  <c r="G4673" i="1"/>
  <c r="G3034" i="1"/>
  <c r="G868" i="1"/>
  <c r="G3087" i="1"/>
  <c r="G189" i="1"/>
  <c r="G4829" i="1"/>
  <c r="G2174" i="1"/>
  <c r="G4464" i="1"/>
  <c r="G815" i="1"/>
  <c r="G4958" i="1"/>
  <c r="G1842" i="1"/>
  <c r="G1582" i="1"/>
  <c r="G814" i="1"/>
  <c r="G4106" i="1"/>
  <c r="G1962" i="1"/>
  <c r="G1961" i="1"/>
  <c r="G4432" i="1"/>
  <c r="G2436" i="1"/>
  <c r="G2538" i="1"/>
  <c r="G3484" i="1"/>
  <c r="G1480" i="1"/>
  <c r="G4310" i="1"/>
  <c r="G3310" i="1"/>
  <c r="G921" i="1"/>
  <c r="G1581" i="1"/>
  <c r="G841" i="1"/>
  <c r="G1657" i="1"/>
  <c r="G3065" i="1"/>
  <c r="G4289" i="1"/>
  <c r="G3513" i="1"/>
  <c r="G4463" i="1"/>
  <c r="G3419" i="1"/>
  <c r="G1960" i="1"/>
  <c r="G3309" i="1"/>
  <c r="G4532" i="1"/>
  <c r="G2719" i="1"/>
  <c r="G1841" i="1"/>
  <c r="G4024" i="1"/>
  <c r="G2537" i="1"/>
  <c r="G4531" i="1"/>
  <c r="G4007" i="1"/>
  <c r="G3532" i="1"/>
  <c r="G4854" i="1"/>
  <c r="G867" i="1"/>
  <c r="G723" i="1"/>
  <c r="G1408" i="1"/>
  <c r="G1270" i="1"/>
  <c r="G3119" i="1"/>
  <c r="G2504" i="1"/>
  <c r="G692" i="1"/>
  <c r="G1763" i="1"/>
  <c r="G4331" i="1"/>
  <c r="G3736" i="1"/>
  <c r="G3350" i="1"/>
  <c r="G1580" i="1"/>
  <c r="G4742" i="1"/>
  <c r="G1244" i="1"/>
  <c r="G4365" i="1"/>
  <c r="G3972" i="1"/>
  <c r="G1579" i="1"/>
  <c r="G4957" i="1"/>
  <c r="G4672" i="1"/>
  <c r="G4504" i="1"/>
  <c r="G4931" i="1"/>
  <c r="G691" i="1"/>
  <c r="G748" i="1"/>
  <c r="G4741" i="1"/>
  <c r="G468" i="1"/>
  <c r="G1479" i="1"/>
  <c r="G4006" i="1"/>
  <c r="G920" i="1"/>
  <c r="G3686" i="1"/>
  <c r="G1298" i="1"/>
  <c r="G467" i="1"/>
  <c r="G4530" i="1"/>
  <c r="G4264" i="1"/>
  <c r="G1269" i="1"/>
  <c r="G866" i="1"/>
  <c r="G1688" i="1"/>
  <c r="G4005" i="1"/>
  <c r="G4718" i="1"/>
  <c r="G50" i="1"/>
  <c r="G2299" i="1"/>
  <c r="G2378" i="1"/>
  <c r="G3897" i="1"/>
  <c r="G4205" i="1"/>
  <c r="G3280" i="1"/>
  <c r="G558" i="1"/>
  <c r="G439" i="1"/>
  <c r="G2349" i="1"/>
  <c r="G2213" i="1"/>
  <c r="G1105" i="1"/>
  <c r="G722" i="1"/>
  <c r="G4907" i="1"/>
  <c r="G4828" i="1"/>
  <c r="G3418" i="1"/>
  <c r="G2409" i="1"/>
  <c r="G214" i="1"/>
  <c r="G3735" i="1"/>
  <c r="G438" i="1"/>
  <c r="G4827" i="1"/>
  <c r="G328" i="1"/>
  <c r="G1243" i="1"/>
  <c r="G1221" i="1"/>
  <c r="G2743" i="1"/>
  <c r="G2459" i="1"/>
  <c r="G3896" i="1"/>
  <c r="G2377" i="1"/>
  <c r="G3895" i="1"/>
  <c r="G3789" i="1"/>
  <c r="G1737" i="1"/>
  <c r="G1656" i="1"/>
  <c r="G1055" i="1"/>
  <c r="G1624" i="1"/>
  <c r="G4643" i="1"/>
  <c r="G4772" i="1"/>
  <c r="G2329" i="1"/>
  <c r="G3417" i="1"/>
  <c r="G2273" i="1"/>
  <c r="G3814" i="1"/>
  <c r="G4973" i="1"/>
  <c r="G1453" i="1"/>
  <c r="G3201" i="1"/>
  <c r="G437" i="1"/>
  <c r="G3086" i="1"/>
  <c r="G76" i="1"/>
  <c r="G1379" i="1"/>
  <c r="G2718" i="1"/>
  <c r="G1556" i="1"/>
  <c r="G2482" i="1"/>
  <c r="G1478" i="1"/>
  <c r="G1407" i="1"/>
  <c r="G4004" i="1"/>
  <c r="G3228" i="1"/>
  <c r="G33" i="1"/>
  <c r="G889" i="1"/>
  <c r="G2840" i="1"/>
  <c r="G154" i="1"/>
  <c r="G2298" i="1"/>
  <c r="G1655" i="1"/>
  <c r="G4288" i="1"/>
  <c r="G721" i="1"/>
  <c r="G4740" i="1"/>
  <c r="G384" i="1"/>
  <c r="G4023" i="1"/>
  <c r="G3033" i="1"/>
  <c r="G2588" i="1"/>
  <c r="G4105" i="1"/>
  <c r="G153" i="1"/>
  <c r="G4880" i="1"/>
  <c r="G1989" i="1"/>
  <c r="G4930" i="1"/>
  <c r="G3703" i="1"/>
  <c r="G1532" i="1"/>
  <c r="G497" i="1"/>
  <c r="G1425" i="1"/>
  <c r="G1884" i="1"/>
  <c r="G4642" i="1"/>
  <c r="G3349" i="1"/>
  <c r="G942" i="1"/>
  <c r="G2244" i="1"/>
  <c r="G888" i="1"/>
  <c r="G970" i="1"/>
  <c r="G3643" i="1"/>
  <c r="G3971" i="1"/>
  <c r="G557" i="1"/>
  <c r="G2653" i="1"/>
  <c r="G3685" i="1"/>
  <c r="G1654" i="1"/>
  <c r="G4156" i="1"/>
  <c r="G2990" i="1"/>
  <c r="G4929" i="1"/>
  <c r="G1507" i="1"/>
  <c r="G4879" i="1"/>
  <c r="G2212" i="1"/>
  <c r="G295" i="1"/>
  <c r="G1578" i="1"/>
  <c r="G2328" i="1"/>
  <c r="G2652" i="1"/>
  <c r="G1787" i="1"/>
  <c r="G2376" i="1"/>
  <c r="G646" i="1"/>
  <c r="G4617" i="1"/>
  <c r="G993" i="1"/>
  <c r="G4641" i="1"/>
  <c r="G3085" i="1"/>
  <c r="G3279" i="1"/>
  <c r="G4906" i="1"/>
  <c r="G1220" i="1"/>
  <c r="G613" i="1"/>
  <c r="G1268" i="1"/>
  <c r="G4905" i="1"/>
  <c r="G747" i="1"/>
  <c r="G327" i="1"/>
  <c r="G1506" i="1"/>
  <c r="G3032" i="1"/>
  <c r="G746" i="1"/>
  <c r="G1911" i="1"/>
  <c r="G2989" i="1"/>
  <c r="G294" i="1"/>
  <c r="G1531" i="1"/>
  <c r="G1910" i="1"/>
  <c r="G353" i="1"/>
  <c r="G4503" i="1"/>
  <c r="G556" i="1"/>
  <c r="G2435" i="1"/>
  <c r="G3444" i="1"/>
  <c r="G1219" i="1"/>
  <c r="G1078" i="1"/>
  <c r="G2348" i="1"/>
  <c r="G1452" i="1"/>
  <c r="G941" i="1"/>
  <c r="G3734" i="1"/>
  <c r="G4364" i="1"/>
  <c r="G2759" i="1"/>
  <c r="G4972" i="1"/>
  <c r="G4363" i="1"/>
  <c r="G1530" i="1"/>
  <c r="G32" i="1"/>
  <c r="G1988" i="1"/>
  <c r="G4826" i="1"/>
  <c r="G1218" i="1"/>
  <c r="G3064" i="1"/>
  <c r="G1653" i="1"/>
  <c r="G352" i="1"/>
  <c r="G555" i="1"/>
  <c r="G2988" i="1"/>
  <c r="G4640" i="1"/>
  <c r="G1608" i="1"/>
  <c r="G1909" i="1"/>
  <c r="G383" i="1"/>
  <c r="G2458" i="1"/>
  <c r="G4904" i="1"/>
  <c r="G1762" i="1"/>
  <c r="G2565" i="1"/>
  <c r="G1709" i="1"/>
  <c r="G4616" i="1"/>
  <c r="G4956" i="1"/>
  <c r="G1883" i="1"/>
  <c r="G2807" i="1"/>
  <c r="G2717" i="1"/>
  <c r="G4771" i="1"/>
  <c r="G2503" i="1"/>
  <c r="G4589" i="1"/>
  <c r="G2920" i="1"/>
  <c r="G2895" i="1"/>
  <c r="G745" i="1"/>
  <c r="G2946" i="1"/>
  <c r="G4717" i="1"/>
  <c r="G152" i="1"/>
  <c r="G2327" i="1"/>
  <c r="G3864" i="1"/>
  <c r="G1217" i="1"/>
  <c r="G3512" i="1"/>
  <c r="G589" i="1"/>
  <c r="G466" i="1"/>
  <c r="G2408" i="1"/>
  <c r="G2173" i="1"/>
  <c r="G612" i="1"/>
  <c r="G4309" i="1"/>
  <c r="G2987" i="1"/>
  <c r="G3949" i="1"/>
  <c r="G1959" i="1"/>
  <c r="G3970" i="1"/>
  <c r="G2326" i="1"/>
  <c r="G3084" i="1"/>
  <c r="G4155" i="1"/>
  <c r="G75" i="1"/>
  <c r="G1761" i="1"/>
  <c r="G3227" i="1"/>
  <c r="G3642" i="1"/>
  <c r="G4177" i="1"/>
  <c r="G645" i="1"/>
  <c r="G788" i="1"/>
  <c r="G1151" i="1"/>
  <c r="G3278" i="1"/>
  <c r="G2651" i="1"/>
  <c r="G3031" i="1"/>
  <c r="G1505" i="1"/>
  <c r="G4481" i="1"/>
  <c r="G840" i="1"/>
  <c r="G1687" i="1"/>
  <c r="G436" i="1"/>
  <c r="G2049" i="1"/>
  <c r="G188" i="1"/>
  <c r="G3511" i="1"/>
  <c r="G4362" i="1"/>
  <c r="G3372" i="1"/>
  <c r="G527" i="1"/>
  <c r="G2742" i="1"/>
  <c r="G4716" i="1"/>
  <c r="G644" i="1"/>
  <c r="G4154" i="1"/>
  <c r="G3416" i="1"/>
  <c r="G496" i="1"/>
  <c r="G99" i="1"/>
  <c r="G4903" i="1"/>
  <c r="G2945" i="1"/>
  <c r="G2564" i="1"/>
  <c r="G3764" i="1"/>
  <c r="G3013" i="1"/>
  <c r="G2894" i="1"/>
  <c r="G3531" i="1"/>
  <c r="G887" i="1"/>
  <c r="G1817" i="1"/>
  <c r="G1529" i="1"/>
  <c r="G4480" i="1"/>
  <c r="G151" i="1"/>
  <c r="G4308" i="1"/>
  <c r="G2211" i="1"/>
  <c r="G2297" i="1"/>
  <c r="G3835" i="1"/>
  <c r="G969" i="1"/>
  <c r="G3253" i="1"/>
  <c r="G1350" i="1"/>
  <c r="G1555" i="1"/>
  <c r="G1504" i="1"/>
  <c r="G3763" i="1"/>
  <c r="G690" i="1"/>
  <c r="G2407" i="1"/>
  <c r="G3461" i="1"/>
  <c r="G2457" i="1"/>
  <c r="G2145" i="1"/>
  <c r="G1958" i="1"/>
  <c r="G3371" i="1"/>
  <c r="G98" i="1"/>
  <c r="G2611" i="1"/>
  <c r="G3348" i="1"/>
  <c r="G1121" i="1"/>
  <c r="G2839" i="1"/>
  <c r="G3483" i="1"/>
  <c r="G1021" i="1"/>
  <c r="G2986" i="1"/>
  <c r="G3329" i="1"/>
  <c r="G213" i="1"/>
  <c r="G1242" i="1"/>
  <c r="G4385" i="1"/>
  <c r="G4671" i="1"/>
  <c r="G3063" i="1"/>
  <c r="G3577" i="1"/>
  <c r="G351" i="1"/>
  <c r="G3510" i="1"/>
  <c r="G2375" i="1"/>
  <c r="G1686" i="1"/>
  <c r="G1406" i="1"/>
  <c r="G4134" i="1"/>
  <c r="G1150" i="1"/>
  <c r="G3482" i="1"/>
  <c r="G4361" i="1"/>
  <c r="G1503" i="1"/>
  <c r="G3370" i="1"/>
  <c r="G4770" i="1"/>
  <c r="G3156" i="1"/>
  <c r="G865" i="1"/>
  <c r="G4022" i="1"/>
  <c r="G992" i="1"/>
  <c r="G3415" i="1"/>
  <c r="G813" i="1"/>
  <c r="G3608" i="1"/>
  <c r="G2325" i="1"/>
  <c r="G1183" i="1"/>
  <c r="G2838" i="1"/>
  <c r="G940" i="1"/>
  <c r="G3369" i="1"/>
  <c r="G4769" i="1"/>
  <c r="G3368" i="1"/>
  <c r="G1760" i="1"/>
  <c r="G1652" i="1"/>
  <c r="G382" i="1"/>
  <c r="G293" i="1"/>
  <c r="G2536" i="1"/>
  <c r="G97" i="1"/>
  <c r="G2944" i="1"/>
  <c r="G3834" i="1"/>
  <c r="G2024" i="1"/>
  <c r="G31" i="1"/>
  <c r="G4263" i="1"/>
  <c r="G381" i="1"/>
  <c r="G2784" i="1"/>
  <c r="G3894" i="1"/>
  <c r="G3328" i="1"/>
  <c r="G4639" i="1"/>
  <c r="G3083" i="1"/>
  <c r="G74" i="1"/>
  <c r="G4588" i="1"/>
  <c r="G150" i="1"/>
  <c r="G3062" i="1"/>
  <c r="G1424" i="1"/>
  <c r="G526" i="1"/>
  <c r="G3863" i="1"/>
  <c r="G4204" i="1"/>
  <c r="G1528" i="1"/>
  <c r="G4287" i="1"/>
  <c r="G3530" i="1"/>
  <c r="G1651" i="1"/>
  <c r="G2144" i="1"/>
  <c r="G1423" i="1"/>
  <c r="G326" i="1"/>
  <c r="G3443" i="1"/>
  <c r="G212" i="1"/>
  <c r="G4955" i="1"/>
  <c r="G96" i="1"/>
  <c r="G2688" i="1"/>
  <c r="G1607" i="1"/>
  <c r="G744" i="1"/>
  <c r="G4176" i="1"/>
  <c r="G4384" i="1"/>
  <c r="G1957" i="1"/>
  <c r="G3862" i="1"/>
  <c r="G2023" i="1"/>
  <c r="G4262" i="1"/>
  <c r="G588" i="1"/>
  <c r="G1685" i="1"/>
  <c r="G325" i="1"/>
  <c r="G1684" i="1"/>
  <c r="G4203" i="1"/>
  <c r="G3788" i="1"/>
  <c r="G2716" i="1"/>
  <c r="G350" i="1"/>
  <c r="G4307" i="1"/>
  <c r="G1378" i="1"/>
  <c r="G4104" i="1"/>
  <c r="G242" i="1"/>
  <c r="G292" i="1"/>
  <c r="G3893" i="1"/>
  <c r="G3308" i="1"/>
  <c r="G4825" i="1"/>
  <c r="G2715" i="1"/>
  <c r="G1377" i="1"/>
  <c r="G743" i="1"/>
  <c r="G2943" i="1"/>
  <c r="G787" i="1"/>
  <c r="G3576" i="1"/>
  <c r="G49" i="1"/>
  <c r="G1104" i="1"/>
  <c r="G1606" i="1"/>
  <c r="G1103" i="1"/>
  <c r="G4103" i="1"/>
  <c r="G1405" i="1"/>
  <c r="G587" i="1"/>
  <c r="G3669" i="1"/>
  <c r="G864" i="1"/>
  <c r="G4133" i="1"/>
  <c r="G2210" i="1"/>
  <c r="G4638" i="1"/>
  <c r="G1683" i="1"/>
  <c r="G3762" i="1"/>
  <c r="G1577" i="1"/>
  <c r="G2535" i="1"/>
  <c r="G1857" i="1"/>
  <c r="G3833" i="1"/>
  <c r="G4227" i="1"/>
  <c r="G2650" i="1"/>
  <c r="G839" i="1"/>
  <c r="G3509" i="1"/>
  <c r="G3969" i="1"/>
  <c r="G4462" i="1"/>
  <c r="G2084" i="1"/>
  <c r="G211" i="1"/>
  <c r="G4587" i="1"/>
  <c r="G3968" i="1"/>
  <c r="G4408" i="1"/>
  <c r="G1120" i="1"/>
  <c r="G4261" i="1"/>
  <c r="G95" i="1"/>
  <c r="G3414" i="1"/>
  <c r="G3012" i="1"/>
  <c r="G1908" i="1"/>
  <c r="G3761" i="1"/>
  <c r="G4306" i="1"/>
  <c r="G2942" i="1"/>
  <c r="G3575" i="1"/>
  <c r="G2973" i="1"/>
  <c r="G3529" i="1"/>
  <c r="G1736" i="1"/>
  <c r="G3367" i="1"/>
  <c r="G4739" i="1"/>
  <c r="G48" i="1"/>
  <c r="G4286" i="1"/>
  <c r="G1527" i="1"/>
  <c r="G2783" i="1"/>
  <c r="G4797" i="1"/>
  <c r="G1786" i="1"/>
  <c r="G3702" i="1"/>
  <c r="G2610" i="1"/>
  <c r="G3366" i="1"/>
  <c r="G495" i="1"/>
  <c r="G1605" i="1"/>
  <c r="G4076" i="1"/>
  <c r="G435" i="1"/>
  <c r="G2587" i="1"/>
  <c r="G1554" i="1"/>
  <c r="G2868" i="1"/>
  <c r="G3030" i="1"/>
  <c r="G1216" i="1"/>
  <c r="G669" i="1"/>
  <c r="G4928" i="1"/>
  <c r="G3390" i="1"/>
  <c r="G4132" i="1"/>
  <c r="G3607" i="1"/>
  <c r="G4431" i="1"/>
  <c r="G2714" i="1"/>
  <c r="G1451" i="1"/>
  <c r="G586" i="1"/>
  <c r="G1020" i="1"/>
  <c r="G4954" i="1"/>
  <c r="G1650" i="1"/>
  <c r="G4637" i="1"/>
  <c r="G968" i="1"/>
  <c r="G1840" i="1"/>
  <c r="G494" i="1"/>
  <c r="G73" i="1"/>
  <c r="G3155" i="1"/>
  <c r="G3927" i="1"/>
  <c r="G3668" i="1"/>
  <c r="G4502" i="1"/>
  <c r="G4636" i="1"/>
  <c r="G2534" i="1"/>
  <c r="G2867" i="1"/>
  <c r="G611" i="1"/>
  <c r="G886" i="1"/>
  <c r="G1708" i="1"/>
  <c r="G4383" i="1"/>
  <c r="G127" i="1"/>
  <c r="G3118" i="1"/>
  <c r="G3226" i="1"/>
  <c r="G4878" i="1"/>
  <c r="G3606" i="1"/>
  <c r="G3508" i="1"/>
  <c r="G610" i="1"/>
  <c r="G4927" i="1"/>
  <c r="G4853" i="1"/>
  <c r="G1502" i="1"/>
  <c r="G3413" i="1"/>
  <c r="G2649" i="1"/>
  <c r="G2209" i="1"/>
  <c r="G3389" i="1"/>
  <c r="G525" i="1"/>
  <c r="G2083" i="1"/>
  <c r="G2648" i="1"/>
  <c r="G210" i="1"/>
  <c r="G4852" i="1"/>
  <c r="G241" i="1"/>
  <c r="G967" i="1"/>
  <c r="G609" i="1"/>
  <c r="G3605" i="1"/>
  <c r="G608" i="1"/>
  <c r="G720" i="1"/>
  <c r="G1576" i="1"/>
  <c r="G72" i="1"/>
  <c r="G2687" i="1"/>
  <c r="G1349" i="1"/>
  <c r="G3225" i="1"/>
  <c r="G2456" i="1"/>
  <c r="G465" i="1"/>
  <c r="G2347" i="1"/>
  <c r="G2563" i="1"/>
  <c r="G919" i="1"/>
  <c r="G918" i="1"/>
  <c r="G1501" i="1"/>
  <c r="G30" i="1"/>
  <c r="G380" i="1"/>
  <c r="G1019" i="1"/>
  <c r="G1054" i="1"/>
  <c r="G1604" i="1"/>
  <c r="G689" i="1"/>
  <c r="G4670" i="1"/>
  <c r="G4768" i="1"/>
  <c r="G2172" i="1"/>
  <c r="G3154" i="1"/>
  <c r="G554" i="1"/>
  <c r="G2114" i="1"/>
  <c r="G2243" i="1"/>
  <c r="G2919" i="1"/>
  <c r="G3733" i="1"/>
  <c r="G434" i="1"/>
  <c r="G4260" i="1"/>
  <c r="G3327" i="1"/>
  <c r="G1215" i="1"/>
  <c r="G4715" i="1"/>
  <c r="G1149" i="1"/>
  <c r="G3641" i="1"/>
  <c r="G1682" i="1"/>
  <c r="G3574" i="1"/>
  <c r="G3200" i="1"/>
  <c r="G187" i="1"/>
  <c r="G4226" i="1"/>
  <c r="G3787" i="1"/>
  <c r="G3347" i="1"/>
  <c r="G917" i="1"/>
  <c r="G916" i="1"/>
  <c r="G1707" i="1"/>
  <c r="G742" i="1"/>
  <c r="G1933" i="1"/>
  <c r="G2324" i="1"/>
  <c r="G2434" i="1"/>
  <c r="G4877" i="1"/>
  <c r="G4563" i="1"/>
  <c r="G3948" i="1"/>
  <c r="G404" i="1"/>
  <c r="G4562" i="1"/>
  <c r="G4926" i="1"/>
  <c r="G2433" i="1"/>
  <c r="G966" i="1"/>
  <c r="G126" i="1"/>
  <c r="G2941" i="1"/>
  <c r="G4285" i="1"/>
  <c r="G4202" i="1"/>
  <c r="G2171" i="1"/>
  <c r="G4738" i="1"/>
  <c r="G2113" i="1"/>
  <c r="G379" i="1"/>
  <c r="G2406" i="1"/>
  <c r="G1839" i="1"/>
  <c r="G1500" i="1"/>
  <c r="G2022" i="1"/>
  <c r="G4851" i="1"/>
  <c r="G4501" i="1"/>
  <c r="G2296" i="1"/>
  <c r="G4824" i="1"/>
  <c r="G186" i="1"/>
  <c r="G1681" i="1"/>
  <c r="G2866" i="1"/>
  <c r="G4284" i="1"/>
  <c r="G3442" i="1"/>
  <c r="G1856" i="1"/>
  <c r="G786" i="1"/>
  <c r="G1553" i="1"/>
  <c r="G3967" i="1"/>
  <c r="G2741" i="1"/>
  <c r="G838" i="1"/>
  <c r="G1018" i="1"/>
  <c r="G4360" i="1"/>
  <c r="G4201" i="1"/>
  <c r="G4003" i="1"/>
  <c r="G493" i="1"/>
  <c r="G3029" i="1"/>
  <c r="G1148" i="1"/>
  <c r="G688" i="1"/>
  <c r="G837" i="1"/>
  <c r="G2972" i="1"/>
  <c r="G836" i="1"/>
  <c r="G4131" i="1"/>
  <c r="G1267" i="1"/>
  <c r="G4669" i="1"/>
  <c r="G403" i="1"/>
  <c r="G4200" i="1"/>
  <c r="G4615" i="1"/>
  <c r="G2295" i="1"/>
  <c r="G2647" i="1"/>
  <c r="G965" i="1"/>
  <c r="G668" i="1"/>
  <c r="G3460" i="1"/>
  <c r="G1680" i="1"/>
  <c r="G4737" i="1"/>
  <c r="G2971" i="1"/>
  <c r="G3760" i="1"/>
  <c r="G4259" i="1"/>
  <c r="G964" i="1"/>
  <c r="G71" i="1"/>
  <c r="G4668" i="1"/>
  <c r="G269" i="1"/>
  <c r="G3667" i="1"/>
  <c r="G2646" i="1"/>
  <c r="G2143" i="1"/>
  <c r="G1882" i="1"/>
  <c r="G1102" i="1"/>
  <c r="G1241" i="1"/>
  <c r="G3507" i="1"/>
  <c r="G1785" i="1"/>
  <c r="G2142" i="1"/>
  <c r="G4359" i="1"/>
  <c r="G4130" i="1"/>
  <c r="G2112" i="1"/>
  <c r="G3388" i="1"/>
  <c r="G2432" i="1"/>
  <c r="G1679" i="1"/>
  <c r="G963" i="1"/>
  <c r="G2865" i="1"/>
  <c r="G3684" i="1"/>
  <c r="G4876" i="1"/>
  <c r="G2713" i="1"/>
  <c r="G1552" i="1"/>
  <c r="G4500" i="1"/>
  <c r="G3175" i="1"/>
  <c r="G4153" i="1"/>
  <c r="G3117" i="1"/>
  <c r="G4283" i="1"/>
  <c r="G667" i="1"/>
  <c r="G1735" i="1"/>
  <c r="G47" i="1"/>
  <c r="G2294" i="1"/>
  <c r="G2502" i="1"/>
  <c r="G3011" i="1"/>
  <c r="G3892" i="1"/>
  <c r="G2562" i="1"/>
  <c r="G2455" i="1"/>
  <c r="G1678" i="1"/>
  <c r="G3307" i="1"/>
  <c r="G2806" i="1"/>
  <c r="G2837" i="1"/>
  <c r="G1376" i="1"/>
  <c r="G4175" i="1"/>
  <c r="G3199" i="1"/>
  <c r="G812" i="1"/>
  <c r="G1956" i="1"/>
  <c r="G3326" i="1"/>
  <c r="G2893" i="1"/>
  <c r="G3759" i="1"/>
  <c r="G3926" i="1"/>
  <c r="G3153" i="1"/>
  <c r="G1526" i="1"/>
  <c r="G1119" i="1"/>
  <c r="G3082" i="1"/>
  <c r="G3224" i="1"/>
  <c r="G2782" i="1"/>
  <c r="G402" i="1"/>
  <c r="G553" i="1"/>
  <c r="G185" i="1"/>
  <c r="G1987" i="1"/>
  <c r="G939" i="1"/>
  <c r="G1881" i="1"/>
  <c r="G3223" i="1"/>
  <c r="G3325" i="1"/>
  <c r="G524" i="1"/>
  <c r="G1077" i="1"/>
  <c r="G2170" i="1"/>
  <c r="G29" i="1"/>
  <c r="G2141" i="1"/>
  <c r="G863" i="1"/>
  <c r="G4953" i="1"/>
  <c r="G184" i="1"/>
  <c r="G1932" i="1"/>
  <c r="G811" i="1"/>
  <c r="G3604" i="1"/>
  <c r="G1907" i="1"/>
  <c r="G1816" i="1"/>
  <c r="G4174" i="1"/>
  <c r="G2609" i="1"/>
  <c r="G209" i="1"/>
  <c r="G324" i="1"/>
  <c r="G4952" i="1"/>
  <c r="G70" i="1"/>
  <c r="G3306" i="1"/>
  <c r="G2048" i="1"/>
  <c r="G1759" i="1"/>
  <c r="G2169" i="1"/>
  <c r="G2533" i="1"/>
  <c r="G240" i="1"/>
  <c r="G2645" i="1"/>
  <c r="G523" i="1"/>
  <c r="G2608" i="1"/>
  <c r="G3116" i="1"/>
  <c r="G2561" i="1"/>
  <c r="G1017" i="1"/>
  <c r="G2481" i="1"/>
  <c r="G2082" i="1"/>
  <c r="G2892" i="1"/>
  <c r="G149" i="1"/>
  <c r="G4258" i="1"/>
  <c r="G3324" i="1"/>
  <c r="G4055" i="1"/>
  <c r="G643" i="1"/>
  <c r="G2021" i="1"/>
  <c r="G1880" i="1"/>
  <c r="G3174" i="1"/>
  <c r="G1266" i="1"/>
  <c r="G585" i="1"/>
  <c r="G1706" i="1"/>
  <c r="G2560" i="1"/>
  <c r="G2864" i="1"/>
  <c r="G4614" i="1"/>
  <c r="G46" i="1"/>
  <c r="G4971" i="1"/>
  <c r="G2863" i="1"/>
  <c r="G2805" i="1"/>
  <c r="G433" i="1"/>
  <c r="G1076" i="1"/>
  <c r="G3550" i="1"/>
  <c r="G2804" i="1"/>
  <c r="G3861" i="1"/>
  <c r="G2891" i="1"/>
  <c r="G962" i="1"/>
  <c r="G4714" i="1"/>
  <c r="G3891" i="1"/>
  <c r="G3198" i="1"/>
  <c r="G2374" i="1"/>
  <c r="G4330" i="1"/>
  <c r="G991" i="1"/>
  <c r="G3323" i="1"/>
  <c r="G1603" i="1"/>
  <c r="G3925" i="1"/>
  <c r="G4850" i="1"/>
  <c r="G1322" i="1"/>
  <c r="G3924" i="1"/>
  <c r="G492" i="1"/>
  <c r="G3010" i="1"/>
  <c r="G3506" i="1"/>
  <c r="G3481" i="1"/>
  <c r="G1525" i="1"/>
  <c r="G3115" i="1"/>
  <c r="G4970" i="1"/>
  <c r="G687" i="1"/>
  <c r="G4054" i="1"/>
  <c r="G990" i="1"/>
  <c r="G1162" i="1"/>
  <c r="G2020" i="1"/>
  <c r="G785" i="1"/>
  <c r="G2272" i="1"/>
  <c r="G584" i="1"/>
  <c r="G3732" i="1"/>
  <c r="G291" i="1"/>
  <c r="G961" i="1"/>
  <c r="G1955" i="1"/>
  <c r="G4075" i="1"/>
  <c r="G4849" i="1"/>
  <c r="G2940" i="1"/>
  <c r="G4613" i="1"/>
  <c r="G69" i="1"/>
  <c r="G2939" i="1"/>
  <c r="G3758" i="1"/>
  <c r="G3813" i="1"/>
  <c r="G1101" i="1"/>
  <c r="G4612" i="1"/>
  <c r="G4358" i="1"/>
  <c r="G2985" i="1"/>
  <c r="G1321" i="1"/>
  <c r="G3222" i="1"/>
  <c r="G2862" i="1"/>
  <c r="G432" i="1"/>
  <c r="G2686" i="1"/>
  <c r="G3683" i="1"/>
  <c r="G1986" i="1"/>
  <c r="G3459" i="1"/>
  <c r="G3081" i="1"/>
  <c r="G1931" i="1"/>
  <c r="G68" i="1"/>
  <c r="G268" i="1"/>
  <c r="G2081" i="1"/>
  <c r="G3346" i="1"/>
  <c r="G290" i="1"/>
  <c r="G4611" i="1"/>
  <c r="G1348" i="1"/>
  <c r="G4848" i="1"/>
  <c r="G3114" i="1"/>
  <c r="G4875" i="1"/>
  <c r="G3152" i="1"/>
  <c r="G3666" i="1"/>
  <c r="G4074" i="1"/>
  <c r="G464" i="1"/>
  <c r="G2019" i="1"/>
  <c r="G4610" i="1"/>
  <c r="G4635" i="1"/>
  <c r="G4994" i="1"/>
  <c r="G4102" i="1"/>
  <c r="G2208" i="1"/>
  <c r="G1784" i="1"/>
  <c r="G378" i="1"/>
  <c r="G2373" i="1"/>
  <c r="G94" i="1"/>
  <c r="G2271" i="1"/>
  <c r="G4152" i="1"/>
  <c r="G862" i="1"/>
  <c r="G3665" i="1"/>
  <c r="G1734" i="1"/>
  <c r="G583" i="1"/>
  <c r="G2140" i="1"/>
  <c r="G4282" i="1"/>
  <c r="G3528" i="1"/>
  <c r="G2372" i="1"/>
  <c r="G4151" i="1"/>
  <c r="G349" i="1"/>
  <c r="G463" i="1"/>
  <c r="G2559" i="1"/>
  <c r="G810" i="1"/>
  <c r="G2758" i="1"/>
  <c r="G4713" i="1"/>
  <c r="G2047" i="1"/>
  <c r="G3812" i="1"/>
  <c r="G4823" i="1"/>
  <c r="G3966" i="1"/>
  <c r="G2046" i="1"/>
  <c r="G208" i="1"/>
  <c r="G2346" i="1"/>
  <c r="G28" i="1"/>
  <c r="G2712" i="1"/>
  <c r="G2080" i="1"/>
  <c r="G125" i="1"/>
  <c r="G2803" i="1"/>
  <c r="G3305" i="1"/>
  <c r="G1182" i="1"/>
  <c r="G4634" i="1"/>
  <c r="G2111" i="1"/>
  <c r="G2644" i="1"/>
  <c r="G2293" i="1"/>
  <c r="G3573" i="1"/>
  <c r="G741" i="1"/>
  <c r="G3811" i="1"/>
  <c r="G4796" i="1"/>
  <c r="G3731" i="1"/>
  <c r="G4305" i="1"/>
  <c r="G3441" i="1"/>
  <c r="G11" i="1"/>
  <c r="G1320" i="1"/>
  <c r="G1265" i="1"/>
  <c r="G4847" i="1"/>
  <c r="G124" i="1"/>
  <c r="G3923" i="1"/>
  <c r="G2018" i="1"/>
  <c r="G431" i="1"/>
  <c r="G4002" i="1"/>
  <c r="G2711" i="1"/>
  <c r="G1422" i="1"/>
  <c r="G3603" i="1"/>
  <c r="G2685" i="1"/>
  <c r="G1214" i="1"/>
  <c r="G1053" i="1"/>
  <c r="G4199" i="1"/>
  <c r="G3664" i="1"/>
  <c r="G4529" i="1"/>
  <c r="G3832" i="1"/>
  <c r="G2918" i="1"/>
  <c r="G4561" i="1"/>
  <c r="G1264" i="1"/>
  <c r="G2207" i="1"/>
  <c r="G3304" i="1"/>
  <c r="G377" i="1"/>
  <c r="G1052" i="1"/>
  <c r="G3151" i="1"/>
  <c r="G3786" i="1"/>
  <c r="G2710" i="1"/>
  <c r="G1051" i="1"/>
  <c r="G3440" i="1"/>
  <c r="G4528" i="1"/>
  <c r="G4257" i="1"/>
  <c r="G2270" i="1"/>
  <c r="G1954" i="1"/>
  <c r="G2643" i="1"/>
  <c r="G4407" i="1"/>
  <c r="G3150" i="1"/>
  <c r="G4667" i="1"/>
  <c r="G376" i="1"/>
  <c r="G4073" i="1"/>
  <c r="G2970" i="1"/>
  <c r="G3365" i="1"/>
  <c r="G3965" i="1"/>
  <c r="G2017" i="1"/>
  <c r="G3387" i="1"/>
  <c r="G809" i="1"/>
  <c r="G3113" i="1"/>
  <c r="G1375" i="1"/>
  <c r="G4586" i="1"/>
  <c r="G2242" i="1"/>
  <c r="G2740" i="1"/>
  <c r="G4256" i="1"/>
  <c r="G3640" i="1"/>
  <c r="G4329" i="1"/>
  <c r="G148" i="1"/>
  <c r="G4406" i="1"/>
  <c r="G1240" i="1"/>
  <c r="G2969" i="1"/>
  <c r="G4173" i="1"/>
  <c r="G4969" i="1"/>
  <c r="G239" i="1"/>
  <c r="G740" i="1"/>
  <c r="G2292" i="1"/>
  <c r="G183" i="1"/>
  <c r="G1623" i="1"/>
  <c r="G2836" i="1"/>
  <c r="G3639" i="1"/>
  <c r="G238" i="1"/>
  <c r="G1499" i="1"/>
  <c r="G3860" i="1"/>
  <c r="G4736" i="1"/>
  <c r="G1374" i="1"/>
  <c r="G462" i="1"/>
  <c r="G4735" i="1"/>
  <c r="G1575" i="1"/>
  <c r="G1622" i="1"/>
  <c r="G4225" i="1"/>
  <c r="G3480" i="1"/>
  <c r="G4560" i="1"/>
  <c r="G3345" i="1"/>
  <c r="G4101" i="1"/>
  <c r="G1075" i="1"/>
  <c r="G2642" i="1"/>
  <c r="G2558" i="1"/>
  <c r="G4993" i="1"/>
  <c r="G27" i="1"/>
  <c r="G430" i="1"/>
  <c r="G1758" i="1"/>
  <c r="G2835" i="1"/>
  <c r="G4001" i="1"/>
  <c r="G3173" i="1"/>
  <c r="G267" i="1"/>
  <c r="G4499" i="1"/>
  <c r="G266" i="1"/>
  <c r="G4633" i="1"/>
  <c r="G182" i="1"/>
  <c r="G1930" i="1"/>
  <c r="G2641" i="1"/>
  <c r="G1347" i="1"/>
  <c r="G1050" i="1"/>
  <c r="G938" i="1"/>
  <c r="G552" i="1"/>
  <c r="G719" i="1"/>
  <c r="G4559" i="1"/>
  <c r="G3947" i="1"/>
  <c r="G491" i="1"/>
  <c r="G2739" i="1"/>
  <c r="G2586" i="1"/>
  <c r="G3890" i="1"/>
  <c r="G3149" i="1"/>
  <c r="G4691" i="1"/>
  <c r="G3479" i="1"/>
  <c r="G2045" i="1"/>
  <c r="G2802" i="1"/>
  <c r="G4000" i="1"/>
  <c r="G1985" i="1"/>
  <c r="G1879" i="1"/>
  <c r="G4357" i="1"/>
  <c r="G2861" i="1"/>
  <c r="G1477" i="1"/>
  <c r="G375" i="1"/>
  <c r="G2585" i="1"/>
  <c r="G3572" i="1"/>
  <c r="G265" i="1"/>
  <c r="G784" i="1"/>
  <c r="G490" i="1"/>
  <c r="G3859" i="1"/>
  <c r="G2684" i="1"/>
  <c r="G1421" i="1"/>
  <c r="G1181" i="1"/>
  <c r="G4430" i="1"/>
  <c r="G2532" i="1"/>
  <c r="G4382" i="1"/>
  <c r="G237" i="1"/>
  <c r="G26" i="1"/>
  <c r="G739" i="1"/>
  <c r="G2480" i="1"/>
  <c r="G3946" i="1"/>
  <c r="G2110" i="1"/>
  <c r="G2109" i="1"/>
  <c r="G323" i="1"/>
  <c r="G3412" i="1"/>
  <c r="G989" i="1"/>
  <c r="G3028" i="1"/>
  <c r="G2938" i="1"/>
  <c r="G3858" i="1"/>
  <c r="G2937" i="1"/>
  <c r="G522" i="1"/>
  <c r="G2640" i="1"/>
  <c r="G551" i="1"/>
  <c r="G3757" i="1"/>
  <c r="G4992" i="1"/>
  <c r="G835" i="1"/>
  <c r="G582" i="1"/>
  <c r="G1016" i="1"/>
  <c r="G4585" i="1"/>
  <c r="G2936" i="1"/>
  <c r="G207" i="1"/>
  <c r="G4609" i="1"/>
  <c r="G1420" i="1"/>
  <c r="G3411" i="1"/>
  <c r="G4822" i="1"/>
  <c r="G2968" i="1"/>
  <c r="G374" i="1"/>
  <c r="G4608" i="1"/>
  <c r="G1878" i="1"/>
  <c r="G4304" i="1"/>
  <c r="G3478" i="1"/>
  <c r="G4405" i="1"/>
  <c r="G2269" i="1"/>
  <c r="G1906" i="1"/>
  <c r="G4767" i="1"/>
  <c r="G289" i="1"/>
  <c r="G4072" i="1"/>
  <c r="G2984" i="1"/>
  <c r="G3148" i="1"/>
  <c r="G3009" i="1"/>
  <c r="G4951" i="1"/>
  <c r="G1929" i="1"/>
  <c r="G4461" i="1"/>
  <c r="G1877" i="1"/>
  <c r="G67" i="1"/>
  <c r="G4150" i="1"/>
  <c r="G288" i="1"/>
  <c r="G1450" i="1"/>
  <c r="G1574" i="1"/>
  <c r="G1147" i="1"/>
  <c r="G1015" i="1"/>
  <c r="G4255" i="1"/>
  <c r="G2639" i="1"/>
  <c r="G4584" i="1"/>
  <c r="G4429" i="1"/>
  <c r="G1213" i="1"/>
  <c r="G686" i="1"/>
  <c r="G3549" i="1"/>
  <c r="G738" i="1"/>
  <c r="G885" i="1"/>
  <c r="G322" i="1"/>
  <c r="G1212" i="1"/>
  <c r="G3756" i="1"/>
  <c r="G264" i="1"/>
  <c r="G4666" i="1"/>
  <c r="G1449" i="1"/>
  <c r="G884" i="1"/>
  <c r="G4224" i="1"/>
  <c r="G3277" i="1"/>
  <c r="G3344" i="1"/>
  <c r="G4902" i="1"/>
  <c r="G1649" i="1"/>
  <c r="G123" i="1"/>
  <c r="G1476" i="1"/>
  <c r="G4198" i="1"/>
  <c r="G718" i="1"/>
  <c r="G1705" i="1"/>
  <c r="G1239" i="1"/>
  <c r="G1238" i="1"/>
  <c r="G1100" i="1"/>
  <c r="G3221" i="1"/>
  <c r="G4254" i="1"/>
  <c r="G3172" i="1"/>
  <c r="G3701" i="1"/>
  <c r="G3922" i="1"/>
  <c r="G3527" i="1"/>
  <c r="G737" i="1"/>
  <c r="G3638" i="1"/>
  <c r="G2044" i="1"/>
  <c r="G3637" i="1"/>
  <c r="G4100" i="1"/>
  <c r="G2206" i="1"/>
  <c r="G1953" i="1"/>
  <c r="G2405" i="1"/>
  <c r="G3755" i="1"/>
  <c r="G181" i="1"/>
  <c r="G2531" i="1"/>
  <c r="G4021" i="1"/>
  <c r="G521" i="1"/>
  <c r="G2043" i="1"/>
  <c r="G1346" i="1"/>
  <c r="G3171" i="1"/>
  <c r="G4821" i="1"/>
  <c r="G520" i="1"/>
  <c r="G1733" i="1"/>
  <c r="G642" i="1"/>
  <c r="G3857" i="1"/>
  <c r="G4795" i="1"/>
  <c r="G581" i="1"/>
  <c r="G4071" i="1"/>
  <c r="G1551" i="1"/>
  <c r="G2530" i="1"/>
  <c r="G4253" i="1"/>
  <c r="G4223" i="1"/>
  <c r="G2781" i="1"/>
  <c r="G2683" i="1"/>
  <c r="G10" i="1"/>
  <c r="G1161" i="1"/>
  <c r="G4498" i="1"/>
  <c r="G180" i="1"/>
  <c r="G461" i="1"/>
  <c r="G717" i="1"/>
  <c r="G4479" i="1"/>
  <c r="G3322" i="1"/>
  <c r="G489" i="1"/>
  <c r="G4794" i="1"/>
  <c r="G2967" i="1"/>
  <c r="G4558" i="1"/>
  <c r="G3602" i="1"/>
  <c r="G147" i="1"/>
  <c r="G3276" i="1"/>
  <c r="G1757" i="1"/>
  <c r="G4734" i="1"/>
  <c r="G2139" i="1"/>
  <c r="G348" i="1"/>
  <c r="G3999" i="1"/>
  <c r="G1756" i="1"/>
  <c r="G2079" i="1"/>
  <c r="G2371" i="1"/>
  <c r="G3945" i="1"/>
  <c r="G179" i="1"/>
  <c r="G3505" i="1"/>
  <c r="G2016" i="1"/>
  <c r="G1319" i="1"/>
  <c r="G1855" i="1"/>
  <c r="G1755" i="1"/>
  <c r="G550" i="1"/>
  <c r="G4428" i="1"/>
  <c r="G3220" i="1"/>
  <c r="G4303" i="1"/>
  <c r="G2404" i="1"/>
  <c r="G1550" i="1"/>
  <c r="G3386" i="1"/>
  <c r="G3343" i="1"/>
  <c r="G1237" i="1"/>
  <c r="G321" i="1"/>
  <c r="G4925" i="1"/>
  <c r="G2431" i="1"/>
  <c r="G1952" i="1"/>
  <c r="G3147" i="1"/>
  <c r="G3571" i="1"/>
  <c r="G4404" i="1"/>
  <c r="G3385" i="1"/>
  <c r="G3112" i="1"/>
  <c r="G1236" i="1"/>
  <c r="G2168" i="1"/>
  <c r="G178" i="1"/>
  <c r="G960" i="1"/>
  <c r="G2345" i="1"/>
  <c r="G2860" i="1"/>
  <c r="G959" i="1"/>
  <c r="G4356" i="1"/>
  <c r="G1448" i="1"/>
  <c r="G3998" i="1"/>
  <c r="G4766" i="1"/>
  <c r="G4557" i="1"/>
  <c r="G783" i="1"/>
  <c r="G2042" i="1"/>
  <c r="G1318" i="1"/>
  <c r="G1317" i="1"/>
  <c r="G519" i="1"/>
  <c r="G429" i="1"/>
  <c r="G808" i="1"/>
  <c r="G1648" i="1"/>
  <c r="G3889" i="1"/>
  <c r="G4053" i="1"/>
  <c r="G320" i="1"/>
  <c r="G3944" i="1"/>
  <c r="G1647" i="1"/>
  <c r="G3663" i="1"/>
  <c r="G4991" i="1"/>
  <c r="G3785" i="1"/>
  <c r="G93" i="1"/>
  <c r="G3275" i="1"/>
  <c r="G3170" i="1"/>
  <c r="G1160" i="1"/>
  <c r="G641" i="1"/>
  <c r="G3810" i="1"/>
  <c r="G3504" i="1"/>
  <c r="G2935" i="1"/>
  <c r="G1621" i="1"/>
  <c r="G4052" i="1"/>
  <c r="G3856" i="1"/>
  <c r="G4901" i="1"/>
  <c r="G3636" i="1"/>
  <c r="G3943" i="1"/>
  <c r="G347" i="1"/>
  <c r="G3303" i="1"/>
  <c r="G4665" i="1"/>
  <c r="G4664" i="1"/>
  <c r="G883" i="1"/>
  <c r="G2834" i="1"/>
  <c r="G3662" i="1"/>
  <c r="G2479" i="1"/>
  <c r="G4099" i="1"/>
  <c r="G1316" i="1"/>
  <c r="G92" i="1"/>
  <c r="G2682" i="1"/>
  <c r="G3027" i="1"/>
  <c r="G2966" i="1"/>
  <c r="G1315" i="1"/>
  <c r="G91" i="1"/>
  <c r="G915" i="1"/>
  <c r="G2965" i="1"/>
  <c r="G4607" i="1"/>
  <c r="G2801" i="1"/>
  <c r="G580" i="1"/>
  <c r="G460" i="1"/>
  <c r="G428" i="1"/>
  <c r="G4924" i="1"/>
  <c r="G1263" i="1"/>
  <c r="G3026" i="1"/>
  <c r="G3146" i="1"/>
  <c r="G1373" i="1"/>
  <c r="G1984" i="1"/>
  <c r="G3008" i="1"/>
  <c r="G2917" i="1"/>
  <c r="G3997" i="1"/>
  <c r="G2323" i="1"/>
  <c r="G3635" i="1"/>
  <c r="G2607" i="1"/>
  <c r="G4460" i="1"/>
  <c r="G4478" i="1"/>
  <c r="G4765" i="1"/>
  <c r="G373" i="1"/>
  <c r="G3682" i="1"/>
  <c r="G3996" i="1"/>
  <c r="G3364" i="1"/>
  <c r="G2890" i="1"/>
  <c r="G2584" i="1"/>
  <c r="G4690" i="1"/>
  <c r="G1498" i="1"/>
  <c r="G1014" i="1"/>
  <c r="G1876" i="1"/>
  <c r="G4820" i="1"/>
  <c r="G1549" i="1"/>
  <c r="G1646" i="1"/>
  <c r="G2681" i="1"/>
  <c r="G2833" i="1"/>
  <c r="G2015" i="1"/>
  <c r="G782" i="1"/>
  <c r="G1875" i="1"/>
  <c r="G1548" i="1"/>
  <c r="G4923" i="1"/>
  <c r="G579" i="1"/>
  <c r="G2832" i="1"/>
  <c r="G3995" i="1"/>
  <c r="G4497" i="1"/>
  <c r="G319" i="1"/>
  <c r="G9" i="1"/>
  <c r="G1297" i="1"/>
  <c r="G2780" i="1"/>
  <c r="G3503" i="1"/>
  <c r="G3888" i="1"/>
  <c r="G4712" i="1"/>
  <c r="G146" i="1"/>
  <c r="G1838" i="1"/>
  <c r="G66" i="1"/>
  <c r="G3477" i="1"/>
  <c r="G2291" i="1"/>
  <c r="G3410" i="1"/>
  <c r="G2934" i="1"/>
  <c r="G958" i="1"/>
  <c r="G122" i="1"/>
  <c r="G957" i="1"/>
  <c r="G4459" i="1"/>
  <c r="G2983" i="1"/>
  <c r="G666" i="1"/>
  <c r="G2268" i="1"/>
  <c r="G2779" i="1"/>
  <c r="G1783" i="1"/>
  <c r="G4477" i="1"/>
  <c r="G3197" i="1"/>
  <c r="G2167" i="1"/>
  <c r="G2557" i="1"/>
  <c r="G1345" i="1"/>
  <c r="G4403" i="1"/>
  <c r="G1211" i="1"/>
  <c r="G2583" i="1"/>
  <c r="G2322" i="1"/>
  <c r="G1677" i="1"/>
  <c r="G988" i="1"/>
  <c r="G1905" i="1"/>
  <c r="G3111" i="1"/>
  <c r="G4252" i="1"/>
  <c r="G2078" i="1"/>
  <c r="G3942" i="1"/>
  <c r="G1159" i="1"/>
  <c r="G177" i="1"/>
  <c r="G1620" i="1"/>
  <c r="G2501" i="1"/>
  <c r="G1099" i="1"/>
  <c r="G4874" i="1"/>
  <c r="G3145" i="1"/>
  <c r="G2964" i="1"/>
  <c r="G3274" i="1"/>
  <c r="G3219" i="1"/>
  <c r="G318" i="1"/>
  <c r="G1074" i="1"/>
  <c r="G4149" i="1"/>
  <c r="G1573" i="1"/>
  <c r="G2478" i="1"/>
  <c r="G4689" i="1"/>
  <c r="G2500" i="1"/>
  <c r="G4764" i="1"/>
  <c r="G1854" i="1"/>
  <c r="G1262" i="1"/>
  <c r="G2778" i="1"/>
  <c r="G2831" i="1"/>
  <c r="G4711" i="1"/>
  <c r="G2556" i="1"/>
  <c r="G4556" i="1"/>
  <c r="G1676" i="1"/>
  <c r="G2205" i="1"/>
  <c r="G2499" i="1"/>
  <c r="G640" i="1"/>
  <c r="G4197" i="1"/>
  <c r="G914" i="1"/>
  <c r="G401" i="1"/>
  <c r="G607" i="1"/>
  <c r="G2889" i="1"/>
  <c r="G176" i="1"/>
  <c r="G518" i="1"/>
  <c r="G3809" i="1"/>
  <c r="G4733" i="1"/>
  <c r="G2041" i="1"/>
  <c r="G4328" i="1"/>
  <c r="G4051" i="1"/>
  <c r="G4900" i="1"/>
  <c r="G287" i="1"/>
  <c r="G1013" i="1"/>
  <c r="G4050" i="1"/>
  <c r="G206" i="1"/>
  <c r="G3808" i="1"/>
  <c r="G2529" i="1"/>
  <c r="G2777" i="1"/>
  <c r="G2830" i="1"/>
  <c r="G3831" i="1"/>
  <c r="G2859" i="1"/>
  <c r="G578" i="1"/>
  <c r="G2738" i="1"/>
  <c r="G3526" i="1"/>
  <c r="G716" i="1"/>
  <c r="G577" i="1"/>
  <c r="G1180" i="1"/>
  <c r="G517" i="1"/>
  <c r="G4710" i="1"/>
  <c r="G1904" i="1"/>
  <c r="G317" i="1"/>
  <c r="G4709" i="1"/>
  <c r="G3302" i="1"/>
  <c r="G4793" i="1"/>
  <c r="G2241" i="1"/>
  <c r="G1118" i="1"/>
  <c r="G1782" i="1"/>
  <c r="G4899" i="1"/>
  <c r="G1146" i="1"/>
  <c r="G4327" i="1"/>
  <c r="G4496" i="1"/>
  <c r="G3700" i="1"/>
  <c r="G1098" i="1"/>
  <c r="G2606" i="1"/>
  <c r="G1572" i="1"/>
  <c r="G3169" i="1"/>
  <c r="G4281" i="1"/>
  <c r="G4020" i="1"/>
  <c r="G2403" i="1"/>
  <c r="G3887" i="1"/>
  <c r="G2477" i="1"/>
  <c r="G2858" i="1"/>
  <c r="G715" i="1"/>
  <c r="G25" i="1"/>
  <c r="G4070" i="1"/>
  <c r="G2014" i="1"/>
  <c r="G2321" i="1"/>
  <c r="G1296" i="1"/>
  <c r="G2267" i="1"/>
  <c r="G2266" i="1"/>
  <c r="G1903" i="1"/>
  <c r="G1404" i="1"/>
  <c r="G1874" i="1"/>
  <c r="G4819" i="1"/>
  <c r="G956" i="1"/>
  <c r="G4708" i="1"/>
  <c r="G3080" i="1"/>
  <c r="G3025" i="1"/>
  <c r="G4818" i="1"/>
  <c r="G3784" i="1"/>
  <c r="G3342" i="1"/>
  <c r="G4922" i="1"/>
  <c r="G1853" i="1"/>
  <c r="G145" i="1"/>
  <c r="G1073" i="1"/>
  <c r="G4583" i="1"/>
  <c r="G4663" i="1"/>
  <c r="G372" i="1"/>
  <c r="G2776" i="1"/>
  <c r="G4148" i="1"/>
  <c r="G639" i="1"/>
  <c r="G2757" i="1"/>
  <c r="G1097" i="1"/>
  <c r="G1571" i="1"/>
  <c r="G3196" i="1"/>
  <c r="G2240" i="1"/>
  <c r="G2800" i="1"/>
  <c r="G4950" i="1"/>
  <c r="G316" i="1"/>
  <c r="G3007" i="1"/>
  <c r="G3994" i="1"/>
  <c r="G4527" i="1"/>
  <c r="G3301" i="1"/>
  <c r="G4763" i="1"/>
  <c r="G4098" i="1"/>
  <c r="G8" i="1"/>
  <c r="G427" i="1"/>
  <c r="G4873" i="1"/>
  <c r="G606" i="1"/>
  <c r="G2077" i="1"/>
  <c r="G4402" i="1"/>
  <c r="G861" i="1"/>
  <c r="G1570" i="1"/>
  <c r="G638" i="1"/>
  <c r="G2430" i="1"/>
  <c r="G3525" i="1"/>
  <c r="G4582" i="1"/>
  <c r="G371" i="1"/>
  <c r="G4495" i="1"/>
  <c r="G3384" i="1"/>
  <c r="G2888" i="1"/>
  <c r="G3964" i="1"/>
  <c r="G685" i="1"/>
  <c r="G2108" i="1"/>
  <c r="G4427" i="1"/>
  <c r="G2344" i="1"/>
  <c r="G1645" i="1"/>
  <c r="G286" i="1"/>
  <c r="G2933" i="1"/>
  <c r="G665" i="1"/>
  <c r="G3300" i="1"/>
  <c r="G1049" i="1"/>
  <c r="G1179" i="1"/>
  <c r="G1403" i="1"/>
  <c r="G4326" i="1"/>
  <c r="G2555" i="1"/>
  <c r="G346" i="1"/>
  <c r="G1951" i="1"/>
  <c r="G175" i="1"/>
  <c r="G3409" i="1"/>
  <c r="G1210" i="1"/>
  <c r="G4129" i="1"/>
  <c r="G2013" i="1"/>
  <c r="G3548" i="1"/>
  <c r="G2582" i="1"/>
  <c r="G2239" i="1"/>
  <c r="G1983" i="1"/>
  <c r="G2454" i="1"/>
  <c r="G400" i="1"/>
  <c r="G4581" i="1"/>
  <c r="G2265" i="1"/>
  <c r="G781" i="1"/>
  <c r="G345" i="1"/>
  <c r="G4846" i="1"/>
  <c r="G1644" i="1"/>
  <c r="G3110" i="1"/>
  <c r="G1781" i="1"/>
  <c r="G2138" i="1"/>
  <c r="G1314" i="1"/>
  <c r="G2453" i="1"/>
  <c r="G882" i="1"/>
  <c r="G913" i="1"/>
  <c r="G2887" i="1"/>
  <c r="G2886" i="1"/>
  <c r="G4069" i="1"/>
  <c r="G860" i="1"/>
  <c r="G4688" i="1"/>
  <c r="G3699" i="1"/>
  <c r="G3363" i="1"/>
  <c r="G4355" i="1"/>
  <c r="G3830" i="1"/>
  <c r="G2916" i="1"/>
  <c r="G459" i="1"/>
  <c r="G1475" i="1"/>
  <c r="G3476" i="1"/>
  <c r="G2012" i="1"/>
  <c r="G2011" i="1"/>
  <c r="G3730" i="1"/>
  <c r="G458" i="1"/>
  <c r="G1145" i="1"/>
  <c r="G121" i="1"/>
  <c r="G2204" i="1"/>
  <c r="G3168" i="1"/>
  <c r="G1372" i="1"/>
  <c r="G3252" i="1"/>
  <c r="G1815" i="1"/>
  <c r="G4354" i="1"/>
  <c r="G3570" i="1"/>
  <c r="G3829" i="1"/>
  <c r="G780" i="1"/>
  <c r="G807" i="1"/>
  <c r="G3921" i="1"/>
  <c r="G2264" i="1"/>
  <c r="G4872" i="1"/>
  <c r="G2263" i="1"/>
  <c r="G1096" i="1"/>
  <c r="G1928" i="1"/>
  <c r="G4128" i="1"/>
  <c r="G4097" i="1"/>
  <c r="G236" i="1"/>
  <c r="G1313" i="1"/>
  <c r="G516" i="1"/>
  <c r="G1447" i="1"/>
  <c r="G235" i="1"/>
  <c r="G1547" i="1"/>
  <c r="G1704" i="1"/>
  <c r="G2137" i="1"/>
  <c r="G2076" i="1"/>
  <c r="G2429" i="1"/>
  <c r="G3144" i="1"/>
  <c r="G2528" i="1"/>
  <c r="G3475" i="1"/>
  <c r="G2829" i="1"/>
  <c r="G4845" i="1"/>
  <c r="G4147" i="1"/>
  <c r="G912" i="1"/>
  <c r="G4222" i="1"/>
  <c r="G2885" i="1"/>
  <c r="G2238" i="1"/>
  <c r="G1261" i="1"/>
  <c r="G3601" i="1"/>
  <c r="G3109" i="1"/>
  <c r="G2075" i="1"/>
  <c r="G1780" i="1"/>
  <c r="G4762" i="1"/>
  <c r="G4019" i="1"/>
  <c r="G4871" i="1"/>
  <c r="G2343" i="1"/>
  <c r="G4353" i="1"/>
  <c r="G3061" i="1"/>
  <c r="G2402" i="1"/>
  <c r="G234" i="1"/>
  <c r="G3524" i="1"/>
  <c r="G4555" i="1"/>
  <c r="G1312" i="1"/>
  <c r="G3383" i="1"/>
  <c r="G2370" i="1"/>
  <c r="G3855" i="1"/>
  <c r="G4606" i="1"/>
  <c r="G2775" i="1"/>
  <c r="G3920" i="1"/>
  <c r="G987" i="1"/>
  <c r="G3024" i="1"/>
  <c r="G4921" i="1"/>
  <c r="G4792" i="1"/>
  <c r="G3886" i="1"/>
  <c r="G515" i="1"/>
  <c r="G3569" i="1"/>
  <c r="G3568" i="1"/>
  <c r="G2756" i="1"/>
  <c r="G1754" i="1"/>
  <c r="G2857" i="1"/>
  <c r="G1753" i="1"/>
  <c r="G4920" i="1"/>
  <c r="G4761" i="1"/>
  <c r="G2774" i="1"/>
  <c r="G1852" i="1"/>
  <c r="G3023" i="1"/>
  <c r="G1095" i="1"/>
  <c r="G4381" i="1"/>
  <c r="G514" i="1"/>
  <c r="G2709" i="1"/>
  <c r="G4426" i="1"/>
  <c r="G911" i="1"/>
  <c r="G2342" i="1"/>
  <c r="G2476" i="1"/>
  <c r="G2498" i="1"/>
  <c r="G4325" i="1"/>
  <c r="G457" i="1"/>
  <c r="G2166" i="1"/>
  <c r="G2136" i="1"/>
  <c r="G2203" i="1"/>
  <c r="G120" i="1"/>
  <c r="G3963" i="1"/>
  <c r="G3439" i="1"/>
  <c r="G2165" i="1"/>
  <c r="G2605" i="1"/>
  <c r="G736" i="1"/>
  <c r="G1950" i="1"/>
  <c r="G513" i="1"/>
  <c r="G1012" i="1"/>
  <c r="G3993" i="1"/>
  <c r="G2680" i="1"/>
  <c r="G4127" i="1"/>
  <c r="G605" i="1"/>
  <c r="G1311" i="1"/>
  <c r="G3854" i="1"/>
  <c r="G4458" i="1"/>
  <c r="G4968" i="1"/>
  <c r="G3885" i="1"/>
  <c r="G4870" i="1"/>
  <c r="G1144" i="1"/>
  <c r="G3321" i="1"/>
  <c r="G4817" i="1"/>
  <c r="G4990" i="1"/>
  <c r="G4068" i="1"/>
  <c r="G1873" i="1"/>
  <c r="G3729" i="1"/>
  <c r="G4352" i="1"/>
  <c r="G3502" i="1"/>
  <c r="G4096" i="1"/>
  <c r="G3299" i="1"/>
  <c r="G859" i="1"/>
  <c r="G2475" i="1"/>
  <c r="G3079" i="1"/>
  <c r="G1779" i="1"/>
  <c r="G779" i="1"/>
  <c r="G2638" i="1"/>
  <c r="G3567" i="1"/>
  <c r="G205" i="1"/>
  <c r="G1927" i="1"/>
  <c r="G4605" i="1"/>
  <c r="G3566" i="1"/>
  <c r="G664" i="1"/>
  <c r="G2915" i="1"/>
  <c r="G3195" i="1"/>
  <c r="G3783" i="1"/>
  <c r="G3547" i="1"/>
  <c r="G399" i="1"/>
  <c r="G2164" i="1"/>
  <c r="G3853" i="1"/>
  <c r="G4869" i="1"/>
  <c r="G955" i="1"/>
  <c r="G1902" i="1"/>
  <c r="G2679" i="1"/>
  <c r="G4351" i="1"/>
  <c r="G1178" i="1"/>
  <c r="G637" i="1"/>
  <c r="G4949" i="1"/>
  <c r="G1209" i="1"/>
  <c r="G3298" i="1"/>
  <c r="G1602" i="1"/>
  <c r="G576" i="1"/>
  <c r="G1094" i="1"/>
  <c r="G3006" i="1"/>
  <c r="G3807" i="1"/>
  <c r="G4816" i="1"/>
  <c r="G986" i="1"/>
  <c r="G2320" i="1"/>
  <c r="G1524" i="1"/>
  <c r="G1260" i="1"/>
  <c r="G2262" i="1"/>
  <c r="G2678" i="1"/>
  <c r="G1093" i="1"/>
  <c r="G4791" i="1"/>
  <c r="G4457" i="1"/>
  <c r="G1117" i="1"/>
  <c r="G4580" i="1"/>
  <c r="G3341" i="1"/>
  <c r="G3408" i="1"/>
  <c r="G2010" i="1"/>
  <c r="G4095" i="1"/>
  <c r="G3546" i="1"/>
  <c r="G985" i="1"/>
  <c r="G2963" i="1"/>
  <c r="G4221" i="1"/>
  <c r="G4662" i="1"/>
  <c r="G604" i="1"/>
  <c r="G1177" i="1"/>
  <c r="G714" i="1"/>
  <c r="G1048" i="1"/>
  <c r="G2074" i="1"/>
  <c r="G3634" i="1"/>
  <c r="G4049" i="1"/>
  <c r="G3060" i="1"/>
  <c r="G2401" i="1"/>
  <c r="G45" i="1"/>
  <c r="G398" i="1"/>
  <c r="G204" i="1"/>
  <c r="G937" i="1"/>
  <c r="G3458" i="1"/>
  <c r="G3143" i="1"/>
  <c r="G2319" i="1"/>
  <c r="G2163" i="1"/>
  <c r="G2497" i="1"/>
  <c r="G2073" i="1"/>
  <c r="G4048" i="1"/>
  <c r="G2799" i="1"/>
  <c r="G315" i="1"/>
  <c r="G65" i="1"/>
  <c r="G1523" i="1"/>
  <c r="G285" i="1"/>
  <c r="G4707" i="1"/>
  <c r="G3884" i="1"/>
  <c r="G4251" i="1"/>
  <c r="G1949" i="1"/>
  <c r="G3633" i="1"/>
  <c r="G3438" i="1"/>
  <c r="G1814" i="1"/>
  <c r="G2318" i="1"/>
  <c r="G2637" i="1"/>
  <c r="G2135" i="1"/>
  <c r="G2604" i="1"/>
  <c r="G1259" i="1"/>
  <c r="G3632" i="1"/>
  <c r="G1310" i="1"/>
  <c r="G2400" i="1"/>
  <c r="G4661" i="1"/>
  <c r="G549" i="1"/>
  <c r="G4760" i="1"/>
  <c r="G2317" i="1"/>
  <c r="G2828" i="1"/>
  <c r="G1703" i="1"/>
  <c r="G4425" i="1"/>
  <c r="G2009" i="1"/>
  <c r="G233" i="1"/>
  <c r="G1948" i="1"/>
  <c r="G1474" i="1"/>
  <c r="G3297" i="1"/>
  <c r="G1872" i="1"/>
  <c r="G284" i="1"/>
  <c r="G1011" i="1"/>
  <c r="G4476" i="1"/>
  <c r="G1072" i="1"/>
  <c r="G3501" i="1"/>
  <c r="G1732" i="1"/>
  <c r="G232" i="1"/>
  <c r="G3059" i="1"/>
  <c r="G2581" i="1"/>
  <c r="G1309" i="1"/>
  <c r="G2773" i="1"/>
  <c r="G4047" i="1"/>
  <c r="G3600" i="1"/>
  <c r="G2107" i="1"/>
  <c r="G1092" i="1"/>
  <c r="G1295" i="1"/>
  <c r="G4196" i="1"/>
  <c r="G3340" i="1"/>
  <c r="G1473" i="1"/>
  <c r="G3078" i="1"/>
  <c r="G203" i="1"/>
  <c r="G2134" i="1"/>
  <c r="G2202" i="1"/>
  <c r="G4604" i="1"/>
  <c r="G1837" i="1"/>
  <c r="G778" i="1"/>
  <c r="G64" i="1"/>
  <c r="G3457" i="1"/>
  <c r="G4844" i="1"/>
  <c r="G488" i="1"/>
  <c r="G4687" i="1"/>
  <c r="G3142" i="1"/>
  <c r="G1569" i="1"/>
  <c r="G4554" i="1"/>
  <c r="G3852" i="1"/>
  <c r="G4843" i="1"/>
  <c r="G4706" i="1"/>
  <c r="G3500" i="1"/>
  <c r="G3919" i="1"/>
  <c r="G24" i="1"/>
  <c r="G1472" i="1"/>
  <c r="G575" i="1"/>
  <c r="G2369" i="1"/>
  <c r="G3828" i="1"/>
  <c r="G2106" i="1"/>
  <c r="G2474" i="1"/>
  <c r="G4815" i="1"/>
  <c r="G1471" i="1"/>
  <c r="G1047" i="1"/>
  <c r="G3108" i="1"/>
  <c r="G4898" i="1"/>
  <c r="G4380" i="1"/>
  <c r="G2827" i="1"/>
  <c r="G2008" i="1"/>
  <c r="G3218" i="1"/>
  <c r="G7" i="1"/>
  <c r="G4660" i="1"/>
  <c r="G2007" i="1"/>
  <c r="G1675" i="1"/>
  <c r="G1158" i="1"/>
  <c r="G4632" i="1"/>
  <c r="G984" i="1"/>
  <c r="G1702" i="1"/>
  <c r="G3107" i="1"/>
  <c r="G2452" i="1"/>
  <c r="G1157" i="1"/>
  <c r="G4456" i="1"/>
  <c r="G4603" i="1"/>
  <c r="G3106" i="1"/>
  <c r="G4526" i="1"/>
  <c r="G4686" i="1"/>
  <c r="G63" i="1"/>
  <c r="G3661" i="1"/>
  <c r="G1143" i="1"/>
  <c r="G3141" i="1"/>
  <c r="G574" i="1"/>
  <c r="G3941" i="1"/>
  <c r="G2040" i="1"/>
  <c r="G4455" i="1"/>
  <c r="G4579" i="1"/>
  <c r="G397" i="1"/>
  <c r="G144" i="1"/>
  <c r="G1176" i="1"/>
  <c r="G3362" i="1"/>
  <c r="G663" i="1"/>
  <c r="G3782" i="1"/>
  <c r="G1235" i="1"/>
  <c r="G3545" i="1"/>
  <c r="G4553" i="1"/>
  <c r="G2962" i="1"/>
  <c r="G4126" i="1"/>
  <c r="G4094" i="1"/>
  <c r="G3361" i="1"/>
  <c r="G23" i="1"/>
  <c r="G4494" i="1"/>
  <c r="G3781" i="1"/>
  <c r="G858" i="1"/>
  <c r="G90" i="1"/>
  <c r="G4220" i="1"/>
  <c r="G456" i="1"/>
  <c r="G1546" i="1"/>
  <c r="G2237" i="1"/>
  <c r="G936" i="1"/>
  <c r="G2006" i="1"/>
  <c r="G3728" i="1"/>
  <c r="G3523" i="1"/>
  <c r="G3407" i="1"/>
  <c r="G1091" i="1"/>
  <c r="G396" i="1"/>
  <c r="G1142" i="1"/>
  <c r="G2072" i="1"/>
  <c r="G3022" i="1"/>
  <c r="G2708" i="1"/>
  <c r="G2105" i="1"/>
  <c r="G3727" i="1"/>
  <c r="G2707" i="1"/>
  <c r="G4525" i="1"/>
  <c r="G370" i="1"/>
  <c r="G834" i="1"/>
  <c r="G2261" i="1"/>
  <c r="G983" i="1"/>
  <c r="G833" i="1"/>
  <c r="G4578" i="1"/>
  <c r="G3194" i="1"/>
  <c r="G4046" i="1"/>
  <c r="G395" i="1"/>
  <c r="G1778" i="1"/>
  <c r="G2961" i="1"/>
  <c r="G1643" i="1"/>
  <c r="G1982" i="1"/>
  <c r="G4524" i="1"/>
  <c r="G2527" i="1"/>
  <c r="G1046" i="1"/>
  <c r="G1497" i="1"/>
  <c r="G4093" i="1"/>
  <c r="G3251" i="1"/>
  <c r="G2737" i="1"/>
  <c r="G1141" i="1"/>
  <c r="G3320" i="1"/>
  <c r="G857" i="1"/>
  <c r="G2603" i="1"/>
  <c r="G1402" i="1"/>
  <c r="G3319" i="1"/>
  <c r="G2826" i="1"/>
  <c r="G3918" i="1"/>
  <c r="G3599" i="1"/>
  <c r="G202" i="1"/>
  <c r="G4967" i="1"/>
  <c r="G548" i="1"/>
  <c r="G143" i="1"/>
  <c r="G3544" i="1"/>
  <c r="G1496" i="1"/>
  <c r="G573" i="1"/>
  <c r="G4552" i="1"/>
  <c r="G283" i="1"/>
  <c r="G2772" i="1"/>
  <c r="G2636" i="1"/>
  <c r="G1981" i="1"/>
  <c r="G1701" i="1"/>
  <c r="G636" i="1"/>
  <c r="G4842" i="1"/>
  <c r="G910" i="1"/>
  <c r="G1140" i="1"/>
  <c r="G909" i="1"/>
  <c r="G2260" i="1"/>
  <c r="G1308" i="1"/>
  <c r="G3296" i="1"/>
  <c r="G4493" i="1"/>
  <c r="G1642" i="1"/>
  <c r="G89" i="1"/>
  <c r="G881" i="1"/>
  <c r="G3754" i="1"/>
  <c r="G4759" i="1"/>
  <c r="G2236" i="1"/>
  <c r="G2526" i="1"/>
  <c r="G1601" i="1"/>
  <c r="G142" i="1"/>
  <c r="G22" i="1"/>
  <c r="G455" i="1"/>
  <c r="G4146" i="1"/>
  <c r="G2960" i="1"/>
  <c r="G1619" i="1"/>
  <c r="G2201" i="1"/>
  <c r="G1641" i="1"/>
  <c r="G4685" i="1"/>
  <c r="G4172" i="1"/>
  <c r="G713" i="1"/>
  <c r="G4577" i="1"/>
  <c r="G1851" i="1"/>
  <c r="G4602" i="1"/>
  <c r="G3193" i="1"/>
  <c r="G1640" i="1"/>
  <c r="G4454" i="1"/>
  <c r="G394" i="1"/>
  <c r="G3250" i="1"/>
  <c r="G2677" i="1"/>
  <c r="G1731" i="1"/>
  <c r="G1813" i="1"/>
  <c r="G1045" i="1"/>
  <c r="G1156" i="1"/>
  <c r="G1371" i="1"/>
  <c r="G4219" i="1"/>
  <c r="G2071" i="1"/>
  <c r="G1044" i="1"/>
  <c r="G2635" i="1"/>
  <c r="G2736" i="1"/>
  <c r="G4705" i="1"/>
  <c r="G4401" i="1"/>
  <c r="G832" i="1"/>
  <c r="G4919" i="1"/>
  <c r="G4379" i="1"/>
  <c r="G1812" i="1"/>
  <c r="G3058" i="1"/>
  <c r="G2914" i="1"/>
  <c r="G3992" i="1"/>
  <c r="G2104" i="1"/>
  <c r="G44" i="1"/>
  <c r="G1545" i="1"/>
  <c r="G4350" i="1"/>
  <c r="G4492" i="1"/>
  <c r="G3437" i="1"/>
  <c r="G4125" i="1"/>
  <c r="G4704" i="1"/>
  <c r="G174" i="1"/>
  <c r="G2554" i="1"/>
  <c r="G2580" i="1"/>
  <c r="G3726" i="1"/>
  <c r="G369" i="1"/>
  <c r="G3917" i="1"/>
  <c r="G3851" i="1"/>
  <c r="G62" i="1"/>
  <c r="G2200" i="1"/>
  <c r="G3382" i="1"/>
  <c r="G3598" i="1"/>
  <c r="G3543" i="1"/>
  <c r="G454" i="1"/>
  <c r="G4349" i="1"/>
  <c r="G4324" i="1"/>
  <c r="G4378" i="1"/>
  <c r="G1980" i="1"/>
  <c r="G453" i="1"/>
  <c r="G4323" i="1"/>
  <c r="G3827" i="1"/>
  <c r="G3631" i="1"/>
  <c r="G2316" i="1"/>
  <c r="G3406" i="1"/>
  <c r="G935" i="1"/>
  <c r="G547" i="1"/>
  <c r="G635" i="1"/>
  <c r="G4475" i="1"/>
  <c r="G3021" i="1"/>
  <c r="G4948" i="1"/>
  <c r="G3020" i="1"/>
  <c r="G1071" i="1"/>
  <c r="G777" i="1"/>
  <c r="G4551" i="1"/>
  <c r="G4474" i="1"/>
  <c r="G572" i="1"/>
  <c r="G1752" i="1"/>
  <c r="G3806" i="1"/>
  <c r="G1307" i="1"/>
  <c r="G1544" i="1"/>
  <c r="G1070" i="1"/>
  <c r="G4473" i="1"/>
  <c r="G546" i="1"/>
  <c r="G3565" i="1"/>
  <c r="G487" i="1"/>
  <c r="G2259" i="1"/>
  <c r="G856" i="1"/>
  <c r="G4067" i="1"/>
  <c r="G314" i="1"/>
  <c r="G3725" i="1"/>
  <c r="G2103" i="1"/>
  <c r="G662" i="1"/>
  <c r="G1777" i="1"/>
  <c r="G2525" i="1"/>
  <c r="G684" i="1"/>
  <c r="G368" i="1"/>
  <c r="G4758" i="1"/>
  <c r="G3436" i="1"/>
  <c r="G4732" i="1"/>
  <c r="G3991" i="1"/>
  <c r="G4195" i="1"/>
  <c r="G2932" i="1"/>
  <c r="G4194" i="1"/>
  <c r="G4631" i="1"/>
  <c r="G4092" i="1"/>
  <c r="G934" i="1"/>
  <c r="G2039" i="1"/>
  <c r="G344" i="1"/>
  <c r="G1600" i="1"/>
  <c r="G231" i="1"/>
  <c r="G1871" i="1"/>
  <c r="G2524" i="1"/>
  <c r="G2755" i="1"/>
  <c r="G855" i="1"/>
  <c r="G2676" i="1"/>
  <c r="G2913" i="1"/>
  <c r="G1446" i="1"/>
  <c r="G806" i="1"/>
  <c r="G1947" i="1"/>
  <c r="G3167" i="1"/>
  <c r="G4400" i="1"/>
  <c r="G3753" i="1"/>
  <c r="G661" i="1"/>
  <c r="G3962" i="1"/>
  <c r="G512" i="1"/>
  <c r="G2706" i="1"/>
  <c r="G2070" i="1"/>
  <c r="G313" i="1"/>
  <c r="G683" i="1"/>
  <c r="G2473" i="1"/>
  <c r="G3005" i="1"/>
  <c r="G1811" i="1"/>
  <c r="G426" i="1"/>
  <c r="G4918" i="1"/>
  <c r="G2523" i="1"/>
  <c r="G1069" i="1"/>
  <c r="G2290" i="1"/>
  <c r="G954" i="1"/>
  <c r="G3004" i="1"/>
  <c r="G2496" i="1"/>
  <c r="G4523" i="1"/>
  <c r="G4522" i="1"/>
  <c r="G982" i="1"/>
  <c r="G603" i="1"/>
  <c r="G312" i="1"/>
  <c r="G1470" i="1"/>
  <c r="G3435" i="1"/>
  <c r="G2399" i="1"/>
  <c r="G4731" i="1"/>
  <c r="G4947" i="1"/>
  <c r="G2289" i="1"/>
  <c r="G3381" i="1"/>
  <c r="G908" i="1"/>
  <c r="G1344" i="1"/>
  <c r="G2398" i="1"/>
  <c r="G634" i="1"/>
  <c r="G1979" i="1"/>
  <c r="G4576" i="1"/>
  <c r="G3630" i="1"/>
  <c r="G3724" i="1"/>
  <c r="G1010" i="1"/>
  <c r="G6" i="1"/>
  <c r="G2884" i="1"/>
  <c r="G2428" i="1"/>
  <c r="G1175" i="1"/>
  <c r="G282" i="1"/>
  <c r="G1343" i="1"/>
  <c r="G1926" i="1"/>
  <c r="G3295" i="1"/>
  <c r="G3003" i="1"/>
  <c r="G933" i="1"/>
  <c r="G1306" i="1"/>
  <c r="G2856" i="1"/>
  <c r="G1068" i="1"/>
  <c r="G1850" i="1"/>
  <c r="G3564" i="1"/>
  <c r="G4757" i="1"/>
  <c r="G571" i="1"/>
  <c r="G4124" i="1"/>
  <c r="G3217" i="1"/>
  <c r="G3883" i="1"/>
  <c r="G1294" i="1"/>
  <c r="G1810" i="1"/>
  <c r="G2634" i="1"/>
  <c r="G2102" i="1"/>
  <c r="G4302" i="1"/>
  <c r="G2798" i="1"/>
  <c r="G88" i="1"/>
  <c r="G3166" i="1"/>
  <c r="G4250" i="1"/>
  <c r="G1234" i="1"/>
  <c r="G2735" i="1"/>
  <c r="G263" i="1"/>
  <c r="G4730" i="1"/>
  <c r="G805" i="1"/>
  <c r="G2162" i="1"/>
  <c r="G712" i="1"/>
  <c r="G3456" i="1"/>
  <c r="G2069" i="1"/>
  <c r="G4659" i="1"/>
  <c r="G633" i="1"/>
  <c r="G1208" i="1"/>
  <c r="G1139" i="1"/>
  <c r="G3105" i="1"/>
  <c r="G1978" i="1"/>
  <c r="G4472" i="1"/>
  <c r="G3629" i="1"/>
  <c r="G3805" i="1"/>
  <c r="G3499" i="1"/>
  <c r="G4575" i="1"/>
  <c r="G854" i="1"/>
  <c r="G452" i="1"/>
  <c r="G262" i="1"/>
  <c r="G4453" i="1"/>
  <c r="G4658" i="1"/>
  <c r="G173" i="1"/>
  <c r="G2397" i="1"/>
  <c r="G4630" i="1"/>
  <c r="G1836" i="1"/>
  <c r="G1370" i="1"/>
  <c r="G4193" i="1"/>
  <c r="G3057" i="1"/>
  <c r="G486" i="1"/>
  <c r="G3405" i="1"/>
  <c r="G2602" i="1"/>
  <c r="G2368" i="1"/>
  <c r="G1233" i="1"/>
  <c r="G201" i="1"/>
  <c r="G230" i="1"/>
  <c r="G2341" i="1"/>
  <c r="G393" i="1"/>
  <c r="G4550" i="1"/>
  <c r="G2522" i="1"/>
  <c r="G2199" i="1"/>
  <c r="G4091" i="1"/>
  <c r="G1809" i="1"/>
  <c r="G545" i="1"/>
  <c r="G172" i="1"/>
  <c r="G1293" i="1"/>
  <c r="G932" i="1"/>
  <c r="G776" i="1"/>
  <c r="G4280" i="1"/>
  <c r="G4192" i="1"/>
  <c r="G1522" i="1"/>
  <c r="G2959" i="1"/>
  <c r="G3380" i="1"/>
  <c r="G3104" i="1"/>
  <c r="G4756" i="1"/>
  <c r="G4348" i="1"/>
  <c r="G4399" i="1"/>
  <c r="G4347" i="1"/>
  <c r="G1043" i="1"/>
  <c r="G4897" i="1"/>
  <c r="G1042" i="1"/>
  <c r="G1618" i="1"/>
  <c r="G2198" i="1"/>
  <c r="G2005" i="1"/>
  <c r="G2521" i="1"/>
  <c r="G4946" i="1"/>
  <c r="G3698" i="1"/>
  <c r="G3434" i="1"/>
  <c r="G3273" i="1"/>
  <c r="G4945" i="1"/>
  <c r="G3272" i="1"/>
  <c r="G2258" i="1"/>
  <c r="G43" i="1"/>
  <c r="G1495" i="1"/>
  <c r="G4377" i="1"/>
  <c r="G2495" i="1"/>
  <c r="G4790" i="1"/>
  <c r="G2004" i="1"/>
  <c r="G4090" i="1"/>
  <c r="G4814" i="1"/>
  <c r="G3019" i="1"/>
  <c r="G4018" i="1"/>
  <c r="G4703" i="1"/>
  <c r="G3249" i="1"/>
  <c r="G2912" i="1"/>
  <c r="G2427" i="1"/>
  <c r="G3165" i="1"/>
  <c r="G660" i="1"/>
  <c r="G1835" i="1"/>
  <c r="G804" i="1"/>
  <c r="G1977" i="1"/>
  <c r="G3542" i="1"/>
  <c r="G775" i="1"/>
  <c r="G1305" i="1"/>
  <c r="G1599" i="1"/>
  <c r="G3916" i="1"/>
  <c r="G2451" i="1"/>
  <c r="G4017" i="1"/>
  <c r="G1207" i="1"/>
  <c r="G2133" i="1"/>
  <c r="G171" i="1"/>
  <c r="G4145" i="1"/>
  <c r="G3271" i="1"/>
  <c r="G2426" i="1"/>
  <c r="G4249" i="1"/>
  <c r="G2003" i="1"/>
  <c r="G2494" i="1"/>
  <c r="G2520" i="1"/>
  <c r="G4789" i="1"/>
  <c r="G2855" i="1"/>
  <c r="G735" i="1"/>
  <c r="G4755" i="1"/>
  <c r="G2825" i="1"/>
  <c r="G119" i="1"/>
  <c r="G2734" i="1"/>
  <c r="G3294" i="1"/>
  <c r="G2824" i="1"/>
  <c r="G1700" i="1"/>
  <c r="G1730" i="1"/>
  <c r="G3780" i="1"/>
  <c r="G4322" i="1"/>
  <c r="G4989" i="1"/>
  <c r="G774" i="1"/>
  <c r="G425" i="1"/>
  <c r="G1116" i="1"/>
  <c r="G4016" i="1"/>
  <c r="G2101" i="1"/>
  <c r="G1751" i="1"/>
  <c r="G1598" i="1"/>
  <c r="G3940" i="1"/>
  <c r="G2705" i="1"/>
  <c r="G3779" i="1"/>
  <c r="G170" i="1"/>
  <c r="G3360" i="1"/>
  <c r="G2235" i="1"/>
  <c r="G1206" i="1"/>
  <c r="G4684" i="1"/>
  <c r="G1205" i="1"/>
  <c r="G4218" i="1"/>
  <c r="G4574" i="1"/>
  <c r="G2675" i="1"/>
  <c r="G2472" i="1"/>
  <c r="G1925" i="1"/>
  <c r="G2931" i="1"/>
  <c r="G4217" i="1"/>
  <c r="G4813" i="1"/>
  <c r="G2002" i="1"/>
  <c r="G485" i="1"/>
  <c r="G632" i="1"/>
  <c r="G3752" i="1"/>
  <c r="G1946" i="1"/>
  <c r="G1945" i="1"/>
  <c r="G602" i="1"/>
  <c r="G1174" i="1"/>
  <c r="G2161" i="1"/>
  <c r="G907" i="1"/>
  <c r="G1445" i="1"/>
  <c r="G4601" i="1"/>
  <c r="G853" i="1"/>
  <c r="G2733" i="1"/>
  <c r="G281" i="1"/>
  <c r="G953" i="1"/>
  <c r="G3804" i="1"/>
  <c r="G5" i="1"/>
  <c r="G1521" i="1"/>
  <c r="G3882" i="1"/>
  <c r="G3433" i="1"/>
  <c r="G3915" i="1"/>
  <c r="G3628" i="1"/>
  <c r="G3660" i="1"/>
  <c r="G3881" i="1"/>
  <c r="G4896" i="1"/>
  <c r="G4301" i="1"/>
  <c r="G1750" i="1"/>
  <c r="G4424" i="1"/>
  <c r="G3939" i="1"/>
  <c r="G4868" i="1"/>
  <c r="G3056" i="1"/>
  <c r="G2704" i="1"/>
  <c r="G4171" i="1"/>
  <c r="G2911" i="1"/>
  <c r="G2160" i="1"/>
  <c r="G4988" i="1"/>
  <c r="G2068" i="1"/>
  <c r="G3404" i="1"/>
  <c r="G1729" i="1"/>
  <c r="G4376" i="1"/>
  <c r="G61" i="1"/>
  <c r="G1204" i="1"/>
  <c r="G1597" i="1"/>
  <c r="G3103" i="1"/>
  <c r="G4895" i="1"/>
  <c r="G2367" i="1"/>
  <c r="G2493" i="1"/>
  <c r="G1674" i="1"/>
  <c r="G4812" i="1"/>
  <c r="G4471" i="1"/>
  <c r="G2450" i="1"/>
  <c r="G1849" i="1"/>
  <c r="G2930" i="1"/>
  <c r="G169" i="1"/>
  <c r="G3723" i="1"/>
  <c r="G3850" i="1"/>
  <c r="G3293" i="1"/>
  <c r="G4452" i="1"/>
  <c r="G2366" i="1"/>
  <c r="G1834" i="1"/>
  <c r="G3140" i="1"/>
  <c r="G3914" i="1"/>
  <c r="G2132" i="1"/>
  <c r="G168" i="1"/>
  <c r="G4549" i="1"/>
  <c r="G4279" i="1"/>
  <c r="G4702" i="1"/>
  <c r="G2365" i="1"/>
  <c r="G852" i="1"/>
  <c r="G4754" i="1"/>
  <c r="G424" i="1"/>
  <c r="G3880" i="1"/>
  <c r="G2732" i="1"/>
  <c r="G2633" i="1"/>
  <c r="G1639" i="1"/>
  <c r="G3139" i="1"/>
  <c r="G1924" i="1"/>
  <c r="G1673" i="1"/>
  <c r="G1617" i="1"/>
  <c r="G3474" i="1"/>
  <c r="G2340" i="1"/>
  <c r="G484" i="1"/>
  <c r="G4216" i="1"/>
  <c r="G2067" i="1"/>
  <c r="G1369" i="1"/>
  <c r="G831" i="1"/>
  <c r="G2001" i="1"/>
  <c r="G601" i="1"/>
  <c r="G1292" i="1"/>
  <c r="G3627" i="1"/>
  <c r="G3138" i="1"/>
  <c r="G1444" i="1"/>
  <c r="G931" i="1"/>
  <c r="G4867" i="1"/>
  <c r="G1923" i="1"/>
  <c r="G2674" i="1"/>
  <c r="G1067" i="1"/>
  <c r="G3192" i="1"/>
  <c r="G4191" i="1"/>
  <c r="G4451" i="1"/>
  <c r="G4729" i="1"/>
  <c r="G4728" i="1"/>
  <c r="G2100" i="1"/>
  <c r="G2797" i="1"/>
  <c r="G1749" i="1"/>
  <c r="G1401" i="1"/>
  <c r="G141" i="1"/>
  <c r="G392" i="1"/>
  <c r="G600" i="1"/>
  <c r="G3626" i="1"/>
  <c r="G2471" i="1"/>
  <c r="G1494" i="1"/>
  <c r="G3339" i="1"/>
  <c r="G1443" i="1"/>
  <c r="G3563" i="1"/>
  <c r="G3216" i="1"/>
  <c r="G2257" i="1"/>
  <c r="G2315" i="1"/>
  <c r="G60" i="1"/>
  <c r="G4123" i="1"/>
  <c r="G167" i="1"/>
  <c r="G3055" i="1"/>
  <c r="G2632" i="1"/>
  <c r="G2256" i="1"/>
  <c r="G2255" i="1"/>
  <c r="G2982" i="1"/>
  <c r="G930" i="1"/>
  <c r="G880" i="1"/>
  <c r="G3597" i="1"/>
  <c r="G1776" i="1"/>
  <c r="G4521" i="1"/>
  <c r="G2066" i="1"/>
  <c r="G4346" i="1"/>
  <c r="G3292" i="1"/>
  <c r="G659" i="1"/>
  <c r="G3473" i="1"/>
  <c r="G3248" i="1"/>
  <c r="G1419" i="1"/>
  <c r="G1520" i="1"/>
  <c r="G3562" i="1"/>
  <c r="G544" i="1"/>
  <c r="G3697" i="1"/>
  <c r="G1493" i="1"/>
  <c r="G3938" i="1"/>
  <c r="G3164" i="1"/>
  <c r="G367" i="1"/>
  <c r="G21" i="1"/>
  <c r="G3596" i="1"/>
  <c r="G4753" i="1"/>
  <c r="G42" i="1"/>
  <c r="G1041" i="1"/>
  <c r="G229" i="1"/>
  <c r="G658" i="1"/>
  <c r="G3191" i="1"/>
  <c r="G280" i="1"/>
  <c r="G711" i="1"/>
  <c r="G4345" i="1"/>
  <c r="G1901" i="1"/>
  <c r="G570" i="1"/>
  <c r="G803" i="1"/>
  <c r="G3291" i="1"/>
  <c r="G4144" i="1"/>
  <c r="G4727" i="1"/>
  <c r="G3054" i="1"/>
  <c r="G2449" i="1"/>
  <c r="G118" i="1"/>
  <c r="G2910" i="1"/>
  <c r="G4520" i="1"/>
  <c r="G3290" i="1"/>
  <c r="G2883" i="1"/>
  <c r="G391" i="1"/>
  <c r="G4629" i="1"/>
  <c r="G4657" i="1"/>
  <c r="G2131" i="1"/>
  <c r="G1173" i="1"/>
  <c r="G1568" i="1"/>
  <c r="G279" i="1"/>
  <c r="G3681" i="1"/>
  <c r="G2197" i="1"/>
  <c r="G3803" i="1"/>
  <c r="G261" i="1"/>
  <c r="G2823" i="1"/>
  <c r="G1728" i="1"/>
  <c r="G390" i="1"/>
  <c r="G1090" i="1"/>
  <c r="G4944" i="1"/>
  <c r="G1009" i="1"/>
  <c r="G710" i="1"/>
  <c r="G1672" i="1"/>
  <c r="G140" i="1"/>
  <c r="G3990" i="1"/>
  <c r="G773" i="1"/>
  <c r="G4122" i="1"/>
  <c r="G4701" i="1"/>
  <c r="G3137" i="1"/>
  <c r="G1900" i="1"/>
  <c r="G483" i="1"/>
  <c r="G1976" i="1"/>
  <c r="G543" i="1"/>
  <c r="G2000" i="1"/>
  <c r="G3002" i="1"/>
  <c r="G4045" i="1"/>
  <c r="G1342" i="1"/>
  <c r="G3190" i="1"/>
  <c r="G2099" i="1"/>
  <c r="G4248" i="1"/>
  <c r="G3136" i="1"/>
  <c r="G851" i="1"/>
  <c r="G3659" i="1"/>
  <c r="G3102" i="1"/>
  <c r="G4519" i="1"/>
  <c r="G1775" i="1"/>
  <c r="G4726" i="1"/>
  <c r="G423" i="1"/>
  <c r="G59" i="1"/>
  <c r="G228" i="1"/>
  <c r="G4278" i="1"/>
  <c r="G3077" i="1"/>
  <c r="G3053" i="1"/>
  <c r="G2579" i="1"/>
  <c r="G4066" i="1"/>
  <c r="G2519" i="1"/>
  <c r="G200" i="1"/>
  <c r="G802" i="1"/>
  <c r="G4518" i="1"/>
  <c r="G4375" i="1"/>
  <c r="G2754" i="1"/>
  <c r="G1543" i="1"/>
  <c r="G1492" i="1"/>
  <c r="G2703" i="1"/>
  <c r="G772" i="1"/>
  <c r="G3135" i="1"/>
  <c r="G311" i="1"/>
  <c r="G599" i="1"/>
  <c r="G2882" i="1"/>
  <c r="G4811" i="1"/>
  <c r="G3134" i="1"/>
  <c r="G2288" i="1"/>
  <c r="G1291" i="1"/>
  <c r="G3696" i="1"/>
  <c r="G2854" i="1"/>
  <c r="G801" i="1"/>
  <c r="G4277" i="1"/>
  <c r="G2702" i="1"/>
  <c r="G1138" i="1"/>
  <c r="G4121" i="1"/>
  <c r="G906" i="1"/>
  <c r="G1290" i="1"/>
  <c r="G4300" i="1"/>
  <c r="G4866" i="1"/>
  <c r="G905" i="1"/>
  <c r="G2234" i="1"/>
  <c r="G1368" i="1"/>
  <c r="G1203" i="1"/>
  <c r="G2159" i="1"/>
  <c r="G1418" i="1"/>
  <c r="G2339" i="1"/>
  <c r="G1367" i="1"/>
  <c r="G4548" i="1"/>
  <c r="G1155" i="1"/>
  <c r="G2981" i="1"/>
  <c r="G2492" i="1"/>
  <c r="G4120" i="1"/>
  <c r="G1922" i="1"/>
  <c r="G771" i="1"/>
  <c r="G734" i="1"/>
  <c r="G4170" i="1"/>
  <c r="G3432" i="1"/>
  <c r="G1519" i="1"/>
  <c r="G4321" i="1"/>
  <c r="G3680" i="1"/>
  <c r="G3913" i="1"/>
  <c r="G3270" i="1"/>
  <c r="G4966" i="1"/>
  <c r="G2673" i="1"/>
  <c r="G1172" i="1"/>
  <c r="G4628" i="1"/>
  <c r="G1442" i="1"/>
  <c r="G631" i="1"/>
  <c r="G3018" i="1"/>
  <c r="G3052" i="1"/>
  <c r="G4398" i="1"/>
  <c r="G4143" i="1"/>
  <c r="G4683" i="1"/>
  <c r="G4247" i="1"/>
  <c r="G2396" i="1"/>
  <c r="G1727" i="1"/>
  <c r="G260" i="1"/>
  <c r="G4965" i="1"/>
  <c r="G3051" i="1"/>
  <c r="G2287" i="1"/>
  <c r="G4517" i="1"/>
  <c r="G1748" i="1"/>
  <c r="G1638" i="1"/>
  <c r="G1921" i="1"/>
  <c r="G2448" i="1"/>
  <c r="G259" i="1"/>
  <c r="G4423" i="1"/>
  <c r="G2631" i="1"/>
  <c r="G2314" i="1"/>
  <c r="G879" i="1"/>
  <c r="G389" i="1"/>
  <c r="G630" i="1"/>
  <c r="G1040" i="1"/>
  <c r="G3879" i="1"/>
  <c r="G4810" i="1"/>
  <c r="G1008" i="1"/>
  <c r="G2553" i="1"/>
  <c r="G1747" i="1"/>
  <c r="G422" i="1"/>
  <c r="G1726" i="1"/>
  <c r="G4246" i="1"/>
  <c r="G4700" i="1"/>
  <c r="G3472" i="1"/>
  <c r="G1137" i="1"/>
  <c r="G4190" i="1"/>
  <c r="G1699" i="1"/>
  <c r="G3595" i="1"/>
  <c r="G2313" i="1"/>
  <c r="G117" i="1"/>
  <c r="G4943" i="1"/>
  <c r="G1899" i="1"/>
  <c r="G1289" i="1"/>
  <c r="G3778" i="1"/>
  <c r="G4245" i="1"/>
  <c r="G3471" i="1"/>
  <c r="G4450" i="1"/>
  <c r="G1417" i="1"/>
  <c r="G1400" i="1"/>
  <c r="G4089" i="1"/>
  <c r="G2491" i="1"/>
  <c r="G3189" i="1"/>
  <c r="G3826" i="1"/>
  <c r="G3247" i="1"/>
  <c r="G2701" i="1"/>
  <c r="G2630" i="1"/>
  <c r="G1399" i="1"/>
  <c r="G4788" i="1"/>
  <c r="G4627" i="1"/>
  <c r="G4656" i="1"/>
  <c r="G258" i="1"/>
  <c r="G2796" i="1"/>
  <c r="G4942" i="1"/>
  <c r="G2338" i="1"/>
  <c r="G421" i="1"/>
  <c r="G3289" i="1"/>
  <c r="G4787" i="1"/>
  <c r="G4865" i="1"/>
  <c r="G770" i="1"/>
  <c r="G2490" i="1"/>
  <c r="G4964" i="1"/>
  <c r="G4299" i="1"/>
  <c r="G3470" i="1"/>
  <c r="G3658" i="1"/>
  <c r="G2853" i="1"/>
  <c r="G2852" i="1"/>
  <c r="G3403" i="1"/>
  <c r="G3561" i="1"/>
  <c r="G3246" i="1"/>
  <c r="G2447" i="1"/>
  <c r="G3937" i="1"/>
  <c r="G3594" i="1"/>
  <c r="G3101" i="1"/>
  <c r="G310" i="1"/>
  <c r="G3163" i="1"/>
  <c r="G4786" i="1"/>
  <c r="G366" i="1"/>
  <c r="G2098" i="1"/>
  <c r="G2425" i="1"/>
  <c r="G511" i="1"/>
  <c r="G2851" i="1"/>
  <c r="G2038" i="1"/>
  <c r="G3076" i="1"/>
  <c r="G542" i="1"/>
  <c r="G4516" i="1"/>
  <c r="G1542" i="1"/>
  <c r="G1469" i="1"/>
  <c r="G1366" i="1"/>
  <c r="G2753" i="1"/>
  <c r="G2395" i="1"/>
  <c r="G166" i="1"/>
  <c r="G309" i="1"/>
  <c r="G3802" i="1"/>
  <c r="G3245" i="1"/>
  <c r="G87" i="1"/>
  <c r="G3469" i="1"/>
  <c r="G3431" i="1"/>
  <c r="G3455" i="1"/>
  <c r="G2233" i="1"/>
  <c r="G3936" i="1"/>
  <c r="G4374" i="1"/>
  <c r="G1491" i="1"/>
  <c r="G2672" i="1"/>
  <c r="G4065" i="1"/>
  <c r="G3777" i="1"/>
  <c r="G3318" i="1"/>
  <c r="G343" i="1"/>
  <c r="G3593" i="1"/>
  <c r="G1202" i="1"/>
  <c r="G1746" i="1"/>
  <c r="G1416" i="1"/>
  <c r="G2130" i="1"/>
  <c r="G1833" i="1"/>
  <c r="G482" i="1"/>
  <c r="G3679" i="1"/>
  <c r="G4064" i="1"/>
  <c r="G2671" i="1"/>
  <c r="G4917" i="1"/>
  <c r="G86" i="1"/>
  <c r="G4655" i="1"/>
  <c r="G4573" i="1"/>
  <c r="G4044" i="1"/>
  <c r="G904" i="1"/>
  <c r="G2771" i="1"/>
  <c r="G3776" i="1"/>
  <c r="G1201" i="1"/>
  <c r="G4344" i="1"/>
  <c r="G1304" i="1"/>
  <c r="G1365" i="1"/>
  <c r="G850" i="1"/>
  <c r="G4063" i="1"/>
  <c r="G2394" i="1"/>
  <c r="G4276" i="1"/>
  <c r="G4470" i="1"/>
  <c r="G3402" i="1"/>
  <c r="G2158" i="1"/>
  <c r="G116" i="1"/>
  <c r="G1258" i="1"/>
  <c r="G3498" i="1"/>
  <c r="G4469" i="1"/>
  <c r="G4343" i="1"/>
  <c r="G769" i="1"/>
  <c r="G2065" i="1"/>
  <c r="G481" i="1"/>
  <c r="G1616" i="1"/>
  <c r="G2881" i="1"/>
  <c r="G849" i="1"/>
  <c r="G4373" i="1"/>
  <c r="G709" i="1"/>
  <c r="G3288" i="1"/>
  <c r="G629" i="1"/>
  <c r="G903" i="1"/>
  <c r="G3935" i="1"/>
  <c r="G3657" i="1"/>
  <c r="G1808" i="1"/>
  <c r="G139" i="1"/>
  <c r="G2700" i="1"/>
  <c r="G3961" i="1"/>
  <c r="G3722" i="1"/>
  <c r="G3912" i="1"/>
  <c r="G2670" i="1"/>
  <c r="G878" i="1"/>
  <c r="G1807" i="1"/>
  <c r="G2129" i="1"/>
  <c r="G510" i="1"/>
  <c r="G2552" i="1"/>
  <c r="G569" i="1"/>
  <c r="G2064" i="1"/>
  <c r="G3133" i="1"/>
  <c r="G4809" i="1"/>
  <c r="G2669" i="1"/>
  <c r="G509" i="1"/>
  <c r="G1975" i="1"/>
  <c r="G4142" i="1"/>
  <c r="G4785" i="1"/>
  <c r="G2880" i="1"/>
  <c r="G2909" i="1"/>
  <c r="G1115" i="1"/>
  <c r="G4043" i="1"/>
  <c r="G3001" i="1"/>
  <c r="G3989" i="1"/>
  <c r="G257" i="1"/>
  <c r="G1441" i="1"/>
  <c r="G1637" i="1"/>
  <c r="G3244" i="1"/>
  <c r="G1636" i="1"/>
  <c r="G4215" i="1"/>
  <c r="G3592" i="1"/>
  <c r="G1806" i="1"/>
  <c r="G4491" i="1"/>
  <c r="G1171" i="1"/>
  <c r="G508" i="1"/>
  <c r="G1364" i="1"/>
  <c r="G981" i="1"/>
  <c r="G830" i="1"/>
  <c r="G3695" i="1"/>
  <c r="G227" i="1"/>
  <c r="G4752" i="1"/>
  <c r="G3287" i="1"/>
  <c r="G2601" i="1"/>
  <c r="G1066" i="1"/>
  <c r="G3338" i="1"/>
  <c r="G4298" i="1"/>
  <c r="G2578" i="1"/>
  <c r="G4244" i="1"/>
  <c r="G1341" i="1"/>
  <c r="G4547" i="1"/>
  <c r="G2196" i="1"/>
  <c r="G800" i="1"/>
  <c r="G657" i="1"/>
  <c r="G2600" i="1"/>
  <c r="G4808" i="1"/>
  <c r="G1136" i="1"/>
  <c r="G4088" i="1"/>
  <c r="G4784" i="1"/>
  <c r="G3775" i="1"/>
  <c r="G2286" i="1"/>
  <c r="G3243" i="1"/>
  <c r="G3188" i="1"/>
  <c r="G4751" i="1"/>
  <c r="G4397" i="1"/>
  <c r="G1635" i="1"/>
  <c r="G4783" i="1"/>
  <c r="G2908" i="1"/>
  <c r="G2232" i="1"/>
  <c r="G2822" i="1"/>
  <c r="G1007" i="1"/>
  <c r="G3625" i="1"/>
  <c r="G877" i="1"/>
  <c r="G115" i="1"/>
  <c r="G3624" i="1"/>
  <c r="G4468" i="1"/>
  <c r="G4750" i="1"/>
  <c r="G2424" i="1"/>
  <c r="G4807" i="1"/>
  <c r="G2699" i="1"/>
  <c r="G165" i="1"/>
  <c r="G3541" i="1"/>
  <c r="G2795" i="1"/>
  <c r="G4320" i="1"/>
  <c r="G1340" i="1"/>
  <c r="G3468" i="1"/>
  <c r="G256" i="1"/>
  <c r="G3878" i="1"/>
  <c r="G1944" i="1"/>
  <c r="G4806" i="1"/>
  <c r="G848" i="1"/>
  <c r="G3751" i="1"/>
  <c r="G342" i="1"/>
  <c r="G4396" i="1"/>
  <c r="G3825" i="1"/>
  <c r="G138" i="1"/>
  <c r="G4169" i="1"/>
  <c r="G3623" i="1"/>
  <c r="G4119" i="1"/>
  <c r="G2794" i="1"/>
  <c r="G2698" i="1"/>
  <c r="G1898" i="1"/>
  <c r="G1974" i="1"/>
  <c r="G3877" i="1"/>
  <c r="G2850" i="1"/>
  <c r="G1518" i="1"/>
  <c r="G58" i="1"/>
  <c r="G1805" i="1"/>
  <c r="G952" i="1"/>
  <c r="G3269" i="1"/>
  <c r="G278" i="1"/>
  <c r="G3132" i="1"/>
  <c r="G3187" i="1"/>
  <c r="G3622" i="1"/>
  <c r="G4572" i="1"/>
  <c r="G4062" i="1"/>
  <c r="G3621" i="1"/>
  <c r="G2668" i="1"/>
  <c r="G3131" i="1"/>
  <c r="G4372" i="1"/>
  <c r="G2231" i="1"/>
  <c r="G365" i="1"/>
  <c r="G2254" i="1"/>
  <c r="G2752" i="1"/>
  <c r="G4214" i="1"/>
  <c r="G4213" i="1"/>
  <c r="G4682" i="1"/>
  <c r="G1804" i="1"/>
  <c r="G3591" i="1"/>
  <c r="G4449" i="1"/>
  <c r="G3430" i="1"/>
  <c r="G2958" i="1"/>
  <c r="G4" i="1"/>
  <c r="G3721" i="1"/>
  <c r="G3960" i="1"/>
  <c r="G4894" i="1"/>
  <c r="G628" i="1"/>
  <c r="G4168" i="1"/>
  <c r="G85" i="1"/>
  <c r="G598" i="1"/>
  <c r="G2063" i="1"/>
  <c r="G3268" i="1"/>
  <c r="G3522" i="1"/>
  <c r="G1615" i="1"/>
  <c r="G4042" i="1"/>
  <c r="G480" i="1"/>
  <c r="G3359" i="1"/>
  <c r="G2393" i="1"/>
  <c r="G3540" i="1"/>
  <c r="G4015" i="1"/>
  <c r="G4422" i="1"/>
  <c r="G1114" i="1"/>
  <c r="G3337" i="1"/>
  <c r="G2097" i="1"/>
  <c r="G1006" i="1"/>
  <c r="G3130" i="1"/>
  <c r="G3774" i="1"/>
  <c r="G4749" i="1"/>
  <c r="G4626" i="1"/>
  <c r="G1135" i="1"/>
  <c r="G4654" i="1"/>
  <c r="G3129" i="1"/>
  <c r="G682" i="1"/>
  <c r="G3100" i="1"/>
  <c r="G1725" i="1"/>
  <c r="G2599" i="1"/>
  <c r="G4167" i="1"/>
  <c r="G1440" i="1"/>
  <c r="G3849" i="1"/>
  <c r="G2629" i="1"/>
  <c r="G1724" i="1"/>
  <c r="G4963" i="1"/>
  <c r="G226" i="1"/>
  <c r="G3876" i="1"/>
  <c r="G3848" i="1"/>
  <c r="G829" i="1"/>
  <c r="G3050" i="1"/>
  <c r="G2364" i="1"/>
  <c r="G1973" i="1"/>
  <c r="G1398" i="1"/>
  <c r="G1288" i="1"/>
  <c r="G3429" i="1"/>
  <c r="G1200" i="1"/>
  <c r="G479" i="1"/>
  <c r="G1671" i="1"/>
  <c r="G929" i="1"/>
  <c r="G2518" i="1"/>
  <c r="G627" i="1"/>
  <c r="G2195" i="1"/>
  <c r="G3694" i="1"/>
  <c r="G626" i="1"/>
  <c r="G2598" i="1"/>
  <c r="G388" i="1"/>
  <c r="G2392" i="1"/>
  <c r="G2230" i="1"/>
  <c r="G1920" i="1"/>
  <c r="G1339" i="1"/>
  <c r="G3720" i="1"/>
  <c r="G2312" i="1"/>
  <c r="G451" i="1"/>
  <c r="G928" i="1"/>
  <c r="G1832" i="1"/>
  <c r="G4600" i="1"/>
  <c r="G2157" i="1"/>
  <c r="G3000" i="1"/>
  <c r="G625" i="1"/>
  <c r="G1723" i="1"/>
  <c r="G3875" i="1"/>
  <c r="G2597" i="1"/>
  <c r="G3988" i="1"/>
  <c r="G199" i="1"/>
  <c r="G1670" i="1"/>
  <c r="G951" i="1"/>
  <c r="G4625" i="1"/>
  <c r="G4571" i="1"/>
  <c r="G364" i="1"/>
  <c r="G2999" i="1"/>
  <c r="G20" i="1"/>
  <c r="G1870" i="1"/>
  <c r="G4041" i="1"/>
  <c r="G4893" i="1"/>
  <c r="G4448" i="1"/>
  <c r="G1338" i="1"/>
  <c r="G57" i="1"/>
  <c r="G1134" i="1"/>
  <c r="G3678" i="1"/>
  <c r="G450" i="1"/>
  <c r="G2423" i="1"/>
  <c r="G3590" i="1"/>
  <c r="G1596" i="1"/>
  <c r="G1897" i="1"/>
  <c r="G4243" i="1"/>
  <c r="G1803" i="1"/>
  <c r="G2929" i="1"/>
  <c r="G4570" i="1"/>
  <c r="G3911" i="1"/>
  <c r="G4748" i="1"/>
  <c r="G225" i="1"/>
  <c r="G1397" i="1"/>
  <c r="G308" i="1"/>
  <c r="G1831" i="1"/>
  <c r="G1089" i="1"/>
  <c r="G847" i="1"/>
  <c r="G2849" i="1"/>
  <c r="G4014" i="1"/>
  <c r="G708" i="1"/>
  <c r="G3401" i="1"/>
  <c r="G4421" i="1"/>
  <c r="G902" i="1"/>
  <c r="G2229" i="1"/>
  <c r="G1396" i="1"/>
  <c r="G4242" i="1"/>
  <c r="G3162" i="1"/>
  <c r="G3497" i="1"/>
  <c r="G3215" i="1"/>
  <c r="G363" i="1"/>
  <c r="G4447" i="1"/>
  <c r="G4599" i="1"/>
  <c r="G2998" i="1"/>
  <c r="G4624" i="1"/>
  <c r="G1287" i="1"/>
  <c r="G2337" i="1"/>
  <c r="G420" i="1"/>
  <c r="G828" i="1"/>
  <c r="G2731" i="1"/>
  <c r="G2517" i="1"/>
  <c r="G3801" i="1"/>
  <c r="G56" i="1"/>
  <c r="G799" i="1"/>
  <c r="G1567" i="1"/>
  <c r="G3161" i="1"/>
  <c r="G55" i="1"/>
  <c r="G4342" i="1"/>
  <c r="G768" i="1"/>
  <c r="G4141" i="1"/>
  <c r="G4892" i="1"/>
  <c r="G3539" i="1"/>
  <c r="G1698" i="1"/>
  <c r="G4864" i="1"/>
  <c r="G2628" i="1"/>
  <c r="G3800" i="1"/>
  <c r="G1039" i="1"/>
  <c r="G3521" i="1"/>
  <c r="G1830" i="1"/>
  <c r="G1232" i="1"/>
  <c r="G4623" i="1"/>
  <c r="G4515" i="1"/>
  <c r="G1490" i="1"/>
  <c r="G3358" i="1"/>
  <c r="G137" i="1"/>
  <c r="G3847" i="1"/>
  <c r="G707" i="1"/>
  <c r="G1869" i="1"/>
  <c r="G2446" i="1"/>
  <c r="G1999" i="1"/>
  <c r="G1868" i="1"/>
  <c r="G1199" i="1"/>
  <c r="G3267" i="1"/>
  <c r="G4863" i="1"/>
  <c r="G4446" i="1"/>
  <c r="G136" i="1"/>
  <c r="G4087" i="1"/>
  <c r="G1829" i="1"/>
  <c r="G4241" i="1"/>
  <c r="G4546" i="1"/>
  <c r="G1005" i="1"/>
  <c r="G2793" i="1"/>
  <c r="G3467" i="1"/>
  <c r="G1198" i="1"/>
  <c r="G2194" i="1"/>
  <c r="G1133" i="1"/>
  <c r="G3987" i="1"/>
  <c r="G1943" i="1"/>
  <c r="G2697" i="1"/>
  <c r="G2730" i="1"/>
  <c r="G3910" i="1"/>
  <c r="G2770" i="1"/>
  <c r="G901" i="1"/>
  <c r="G1337" i="1"/>
  <c r="G3846" i="1"/>
  <c r="G1896" i="1"/>
  <c r="G656" i="1"/>
  <c r="G3336" i="1"/>
  <c r="G2627" i="1"/>
  <c r="G164" i="1"/>
  <c r="G1303" i="1"/>
  <c r="G2363" i="1"/>
  <c r="G507" i="1"/>
  <c r="G4699" i="1"/>
  <c r="G1038" i="1"/>
  <c r="G1468" i="1"/>
  <c r="G4698" i="1"/>
  <c r="G2311" i="1"/>
  <c r="G846" i="1"/>
  <c r="G2310" i="1"/>
  <c r="G4212" i="1"/>
  <c r="G2577" i="1"/>
  <c r="G927" i="1"/>
  <c r="G3773" i="1"/>
  <c r="G4569" i="1"/>
  <c r="G3986" i="1"/>
  <c r="G4275" i="1"/>
  <c r="G4395" i="1"/>
  <c r="G3400" i="1"/>
  <c r="G1395" i="1"/>
  <c r="G2422" i="1"/>
  <c r="G4962" i="1"/>
  <c r="G4341" i="1"/>
  <c r="G3750" i="1"/>
  <c r="G1541" i="1"/>
  <c r="G4394" i="1"/>
  <c r="G2285" i="1"/>
  <c r="G900" i="1"/>
  <c r="G3128" i="1"/>
  <c r="G3719" i="1"/>
  <c r="G827" i="1"/>
  <c r="G4622" i="1"/>
  <c r="G3959" i="1"/>
  <c r="G3620" i="1"/>
  <c r="G1867" i="1"/>
  <c r="G1394" i="1"/>
  <c r="G2696" i="1"/>
  <c r="G4545" i="1"/>
  <c r="G4891" i="1"/>
  <c r="G4211" i="1"/>
  <c r="G506" i="1"/>
  <c r="G362" i="1"/>
  <c r="G1828" i="1"/>
  <c r="G1697" i="1"/>
  <c r="G3772" i="1"/>
  <c r="G624" i="1"/>
  <c r="G3496" i="1"/>
  <c r="G1802" i="1"/>
  <c r="G255" i="1"/>
  <c r="G1866" i="1"/>
  <c r="G277" i="1"/>
  <c r="G4297" i="1"/>
  <c r="G980" i="1"/>
  <c r="G1393" i="1"/>
  <c r="G3286" i="1"/>
  <c r="G135" i="1"/>
  <c r="G655" i="1"/>
  <c r="G2253" i="1"/>
  <c r="G1972" i="1"/>
  <c r="G1132" i="1"/>
  <c r="G3909" i="1"/>
  <c r="G4240" i="1"/>
  <c r="G4862" i="1"/>
  <c r="G449" i="1"/>
  <c r="G2193" i="1"/>
  <c r="G2997" i="1"/>
  <c r="G2445" i="1"/>
  <c r="G1004" i="1"/>
  <c r="G1489" i="1"/>
  <c r="G1392" i="1"/>
  <c r="G899" i="1"/>
  <c r="G1231" i="1"/>
  <c r="G1919" i="1"/>
  <c r="G623" i="1"/>
  <c r="G4697" i="1"/>
  <c r="G1696" i="1"/>
  <c r="G926" i="1"/>
  <c r="G898" i="1"/>
  <c r="G541" i="1"/>
  <c r="G276" i="1"/>
  <c r="G1722" i="1"/>
  <c r="G3049" i="1"/>
  <c r="G3985" i="1"/>
  <c r="G3718" i="1"/>
  <c r="G3399" i="1"/>
  <c r="G2309" i="1"/>
  <c r="G2729" i="1"/>
  <c r="G1721" i="1"/>
  <c r="G254" i="1"/>
  <c r="G1363" i="1"/>
  <c r="G4514" i="1"/>
  <c r="G3127" i="1"/>
  <c r="G41" i="1"/>
  <c r="G681" i="1"/>
  <c r="G2996" i="1"/>
  <c r="G4890" i="1"/>
  <c r="G2421" i="1"/>
  <c r="G1336" i="1"/>
  <c r="G361" i="1"/>
  <c r="G341" i="1"/>
  <c r="G1286" i="1"/>
  <c r="G2062" i="1"/>
  <c r="G4941" i="1"/>
  <c r="G1415" i="1"/>
  <c r="G1335" i="1"/>
  <c r="G2728" i="1"/>
  <c r="G3242" i="1"/>
  <c r="G2420" i="1"/>
  <c r="G2096" i="1"/>
  <c r="G2284" i="1"/>
  <c r="G3771" i="1"/>
  <c r="G2980" i="1"/>
  <c r="G1669" i="1"/>
  <c r="G1037" i="1"/>
  <c r="G253" i="1"/>
  <c r="G3845" i="1"/>
  <c r="G4987" i="1"/>
  <c r="G4445" i="1"/>
  <c r="G2362" i="1"/>
  <c r="G3099" i="1"/>
  <c r="G2751" i="1"/>
  <c r="G3241" i="1"/>
  <c r="G4467" i="1"/>
  <c r="G198" i="1"/>
  <c r="G2667" i="1"/>
  <c r="G163" i="1"/>
  <c r="G3240" i="1"/>
  <c r="G1467" i="1"/>
  <c r="G1801" i="1"/>
  <c r="G3799" i="1"/>
  <c r="G1439" i="1"/>
  <c r="G3824" i="1"/>
  <c r="G419" i="1"/>
  <c r="G3126" i="1"/>
  <c r="G114" i="1"/>
  <c r="G2769" i="1"/>
  <c r="G1800" i="1"/>
  <c r="G2792" i="1"/>
  <c r="G1634" i="1"/>
  <c r="G4916" i="1"/>
  <c r="G2957" i="1"/>
  <c r="G2192" i="1"/>
  <c r="G4861" i="1"/>
  <c r="G2128" i="1"/>
  <c r="G3428" i="1"/>
  <c r="G3770" i="1"/>
  <c r="G3717" i="1"/>
  <c r="G2626" i="1"/>
  <c r="G1466" i="1"/>
  <c r="G4393" i="1"/>
  <c r="G2419" i="1"/>
  <c r="G1942" i="1"/>
  <c r="G4319" i="1"/>
  <c r="G2470" i="1"/>
  <c r="G4915" i="1"/>
  <c r="G979" i="1"/>
  <c r="G706" i="1"/>
  <c r="G4086" i="1"/>
  <c r="G3427" i="1"/>
  <c r="G1848" i="1"/>
  <c r="G1197" i="1"/>
  <c r="G2191" i="1"/>
  <c r="G1285" i="1"/>
  <c r="G1799" i="1"/>
  <c r="G3677" i="1"/>
  <c r="G2252" i="1"/>
  <c r="G1488" i="1"/>
  <c r="G4318" i="1"/>
  <c r="G3676" i="1"/>
  <c r="G1154" i="1"/>
  <c r="G2821" i="1"/>
  <c r="G1113" i="1"/>
  <c r="G340" i="1"/>
  <c r="G1566" i="1"/>
  <c r="G3454" i="1"/>
  <c r="G3874" i="1"/>
  <c r="G3958" i="1"/>
  <c r="G1284" i="1"/>
  <c r="G1487" i="1"/>
  <c r="G3186" i="1"/>
  <c r="G4782" i="1"/>
  <c r="G1827" i="1"/>
  <c r="G4696" i="1"/>
  <c r="G1465" i="1"/>
  <c r="G1302" i="1"/>
  <c r="G3357" i="1"/>
  <c r="G4568" i="1"/>
  <c r="G2768" i="1"/>
  <c r="G2095" i="1"/>
  <c r="G3" i="1"/>
  <c r="G3317" i="1"/>
  <c r="G4841" i="1"/>
  <c r="G54" i="1"/>
  <c r="G3185" i="1"/>
  <c r="G1196" i="1"/>
  <c r="G2156" i="1"/>
  <c r="G4317" i="1"/>
  <c r="G1414" i="1"/>
  <c r="G1918" i="1"/>
  <c r="G4725" i="1"/>
  <c r="G1517" i="1"/>
  <c r="G1036" i="1"/>
  <c r="G4681" i="1"/>
  <c r="G134" i="1"/>
  <c r="G3239" i="1"/>
  <c r="G3214" i="1"/>
  <c r="G1745" i="1"/>
  <c r="G2418" i="1"/>
  <c r="G2251" i="1"/>
  <c r="G1998" i="1"/>
  <c r="G4889" i="1"/>
  <c r="G3798" i="1"/>
  <c r="G339" i="1"/>
  <c r="G2820" i="1"/>
  <c r="G4040" i="1"/>
  <c r="G252" i="1"/>
  <c r="G4544" i="1"/>
  <c r="G622" i="1"/>
  <c r="G4371" i="1"/>
  <c r="G4189" i="1"/>
  <c r="G2308" i="1"/>
  <c r="G3048" i="1"/>
  <c r="G1464" i="1"/>
  <c r="G925" i="1"/>
  <c r="G338" i="1"/>
  <c r="G2625" i="1"/>
  <c r="G4653" i="1"/>
  <c r="G1826" i="1"/>
  <c r="G1035" i="1"/>
  <c r="G1463" i="1"/>
  <c r="G2956" i="1"/>
  <c r="G4598" i="1"/>
  <c r="G3538" i="1"/>
  <c r="G1798" i="1"/>
  <c r="G3356" i="1"/>
  <c r="G4166" i="1"/>
  <c r="G307" i="1"/>
  <c r="G2127" i="1"/>
  <c r="G162" i="1"/>
  <c r="G337" i="1"/>
  <c r="G540" i="1"/>
  <c r="G3266" i="1"/>
  <c r="G2928" i="1"/>
  <c r="G1170" i="1"/>
  <c r="G2190" i="1"/>
  <c r="G3213" i="1"/>
  <c r="G2516" i="1"/>
  <c r="G3379" i="1"/>
  <c r="G4188" i="1"/>
  <c r="G733" i="1"/>
  <c r="G2515" i="1"/>
  <c r="G621" i="1"/>
  <c r="G3398" i="1"/>
  <c r="G3716" i="1"/>
  <c r="G2666" i="1"/>
  <c r="G4370" i="1"/>
  <c r="G505" i="1"/>
  <c r="G4513" i="1"/>
  <c r="G3619" i="1"/>
  <c r="G418" i="1"/>
  <c r="G4567" i="1"/>
  <c r="G4118" i="1"/>
  <c r="G568" i="1"/>
  <c r="G4165" i="1"/>
  <c r="G4369" i="1"/>
  <c r="G2927" i="1"/>
  <c r="G2665" i="1"/>
  <c r="G2879" i="1"/>
  <c r="G3160" i="1"/>
  <c r="G3426" i="1"/>
  <c r="G705" i="1"/>
  <c r="G4340" i="1"/>
  <c r="G224" i="1"/>
  <c r="G2878" i="1"/>
  <c r="G1391" i="1"/>
  <c r="G1462" i="1"/>
  <c r="G3656" i="1"/>
  <c r="G2877" i="1"/>
  <c r="G654" i="1"/>
  <c r="G798" i="1"/>
  <c r="G4210" i="1"/>
  <c r="G2596" i="1"/>
  <c r="G1003" i="1"/>
  <c r="G2189" i="1"/>
  <c r="G1668" i="1"/>
  <c r="G1283" i="1"/>
  <c r="G4239" i="1"/>
  <c r="G876" i="1"/>
  <c r="G2469" i="1"/>
  <c r="G4420" i="1"/>
  <c r="G161" i="1"/>
  <c r="G3495" i="1"/>
  <c r="G3873" i="1"/>
  <c r="G3453" i="1"/>
  <c r="G2417" i="1"/>
  <c r="G4419" i="1"/>
  <c r="G1633" i="1"/>
  <c r="G1865" i="1"/>
  <c r="G4418" i="1"/>
  <c r="G4238" i="1"/>
  <c r="G1065" i="1"/>
  <c r="G732" i="1"/>
  <c r="G3335" i="1"/>
  <c r="G826" i="1"/>
  <c r="G978" i="1"/>
  <c r="G4237" i="1"/>
  <c r="G2791" i="1"/>
  <c r="G1438" i="1"/>
  <c r="G1667" i="1"/>
  <c r="G3494" i="1"/>
  <c r="G3397" i="1"/>
  <c r="G2514" i="1"/>
  <c r="G1971" i="1"/>
  <c r="G40" i="1"/>
  <c r="G504" i="1"/>
  <c r="G924" i="1"/>
  <c r="G1970" i="1"/>
  <c r="G3589" i="1"/>
  <c r="G4085" i="1"/>
  <c r="G4840" i="1"/>
  <c r="G1282" i="1"/>
  <c r="G1695" i="1"/>
  <c r="G1516" i="1"/>
  <c r="G1362" i="1"/>
  <c r="G3238" i="1"/>
  <c r="G160" i="1"/>
  <c r="G1281" i="1"/>
  <c r="G2848" i="1"/>
  <c r="G1864" i="1"/>
  <c r="G3047" i="1"/>
  <c r="G2551" i="1"/>
  <c r="G2876" i="1"/>
  <c r="G1540" i="1"/>
  <c r="G2790" i="1"/>
  <c r="G4039" i="1"/>
  <c r="G3655" i="1"/>
  <c r="G2624" i="1"/>
  <c r="G2513" i="1"/>
  <c r="G251" i="1"/>
  <c r="G3872" i="1"/>
  <c r="G2819" i="1"/>
  <c r="G2391" i="1"/>
  <c r="G4781" i="1"/>
  <c r="G1002" i="1"/>
  <c r="G3265" i="1"/>
  <c r="G1941" i="1"/>
  <c r="G3452" i="1"/>
  <c r="G1895" i="1"/>
  <c r="G1614" i="1"/>
  <c r="G2228" i="1"/>
  <c r="G1001" i="1"/>
  <c r="G2444" i="1"/>
  <c r="G4940" i="1"/>
  <c r="G360" i="1"/>
  <c r="G4543" i="1"/>
  <c r="G84" i="1"/>
  <c r="G4621" i="1"/>
  <c r="G3769" i="1"/>
  <c r="G3396" i="1"/>
  <c r="G133" i="1"/>
  <c r="G1334" i="1"/>
  <c r="G2789" i="1"/>
  <c r="G680" i="1"/>
  <c r="G767" i="1"/>
  <c r="G2468" i="1"/>
  <c r="G4296" i="1"/>
  <c r="G1257" i="1"/>
  <c r="G1515" i="1"/>
  <c r="G2037" i="1"/>
  <c r="G3715" i="1"/>
  <c r="G3098" i="1"/>
  <c r="G113" i="1"/>
  <c r="G3908" i="1"/>
  <c r="G4187" i="1"/>
  <c r="G2061" i="1"/>
  <c r="G3907" i="1"/>
  <c r="G4274" i="1"/>
  <c r="G731" i="1"/>
  <c r="G3768" i="1"/>
  <c r="G2818" i="1"/>
  <c r="G2979" i="1"/>
  <c r="G4805" i="1"/>
  <c r="G306" i="1"/>
  <c r="G3466" i="1"/>
  <c r="G2283" i="1"/>
  <c r="G1034" i="1"/>
  <c r="G417" i="1"/>
  <c r="G2550" i="1"/>
  <c r="G223" i="1"/>
  <c r="G3212" i="1"/>
  <c r="G1666" i="1"/>
  <c r="G4695" i="1"/>
  <c r="G4542" i="1"/>
  <c r="G2126" i="1"/>
  <c r="G1280" i="1"/>
  <c r="G2188" i="1"/>
  <c r="G1390" i="1"/>
  <c r="G4117" i="1"/>
  <c r="G1279" i="1"/>
  <c r="G2390" i="1"/>
  <c r="G2361" i="1"/>
  <c r="G2595" i="1"/>
  <c r="G1169" i="1"/>
  <c r="G4392" i="1"/>
  <c r="G1997" i="1"/>
  <c r="G1825" i="1"/>
  <c r="G305" i="1"/>
  <c r="G3211" i="1"/>
  <c r="G1539" i="1"/>
  <c r="G4680" i="1"/>
  <c r="G567" i="1"/>
  <c r="G704" i="1"/>
  <c r="G2767" i="1"/>
  <c r="G2576" i="1"/>
  <c r="G1774" i="1"/>
  <c r="G4652" i="1"/>
  <c r="G83" i="1"/>
  <c r="G2750" i="1"/>
  <c r="G4679" i="1"/>
  <c r="G1632" i="1"/>
  <c r="G1361" i="1"/>
  <c r="G2416" i="1"/>
  <c r="G4417" i="1"/>
  <c r="G3237" i="1"/>
  <c r="G766" i="1"/>
  <c r="G3871" i="1"/>
  <c r="G3075" i="1"/>
  <c r="G3823" i="1"/>
  <c r="G4512" i="1"/>
  <c r="G1694" i="1"/>
  <c r="G3378" i="1"/>
  <c r="G2594" i="1"/>
  <c r="G1413" i="1"/>
  <c r="G3654" i="1"/>
  <c r="G4839" i="1"/>
  <c r="G4541" i="1"/>
  <c r="G2788" i="1"/>
  <c r="G1437" i="1"/>
  <c r="G950" i="1"/>
  <c r="G2749" i="1"/>
  <c r="G4061" i="1"/>
  <c r="G2787" i="1"/>
  <c r="G3618" i="1"/>
  <c r="G112" i="1"/>
  <c r="G4038" i="1"/>
  <c r="G1195" i="1"/>
  <c r="G3520" i="1"/>
  <c r="G765" i="1"/>
  <c r="G4490" i="1"/>
  <c r="G2907" i="1"/>
  <c r="G1595" i="1"/>
  <c r="G1894" i="1"/>
  <c r="G2360" i="1"/>
  <c r="G2995" i="1"/>
  <c r="G19" i="1"/>
  <c r="G4444" i="1"/>
  <c r="G2336" i="1"/>
  <c r="G4914" i="1"/>
  <c r="G1720" i="1"/>
  <c r="G2575" i="1"/>
  <c r="G416" i="1"/>
  <c r="G4566" i="1"/>
  <c r="G1256" i="1"/>
  <c r="G825" i="1"/>
  <c r="G3519" i="1"/>
  <c r="G82" i="1"/>
  <c r="G3355" i="1"/>
  <c r="G1847" i="1"/>
  <c r="G2250" i="1"/>
  <c r="G1088" i="1"/>
  <c r="G304" i="1"/>
  <c r="G1389" i="1"/>
  <c r="G620" i="1"/>
  <c r="G4273" i="1"/>
  <c r="G1594" i="1"/>
  <c r="G3184" i="1"/>
  <c r="G1773" i="1"/>
  <c r="G4540" i="1"/>
  <c r="G1538" i="1"/>
  <c r="G3749" i="1"/>
  <c r="G1194" i="1"/>
  <c r="G703" i="1"/>
  <c r="G619" i="1"/>
  <c r="G764" i="1"/>
  <c r="G4272" i="1"/>
  <c r="G2574" i="1"/>
  <c r="G3693" i="1"/>
  <c r="G4913" i="1"/>
  <c r="G3210" i="1"/>
  <c r="G4489" i="1"/>
  <c r="G3844" i="1"/>
  <c r="G275" i="1"/>
  <c r="G2155" i="1"/>
  <c r="G3675" i="1"/>
  <c r="G1112" i="1"/>
  <c r="G1111" i="1"/>
  <c r="G3748" i="1"/>
  <c r="G3074" i="1"/>
  <c r="G2955" i="1"/>
  <c r="G2" i="1"/>
  <c r="G3493" i="1"/>
  <c r="G2060" i="1"/>
  <c r="G1772" i="1"/>
  <c r="G539" i="1"/>
  <c r="G3285" i="1"/>
  <c r="G4060" i="1"/>
  <c r="G415" i="1"/>
  <c r="G1744" i="1"/>
  <c r="G2573" i="1"/>
  <c r="G3183" i="1"/>
  <c r="G4164" i="1"/>
  <c r="G2094" i="1"/>
  <c r="G4163" i="1"/>
  <c r="G1168" i="1"/>
  <c r="G2415" i="1"/>
  <c r="G3451" i="1"/>
  <c r="G1167" i="1"/>
  <c r="G3870" i="1"/>
  <c r="G4416" i="1"/>
  <c r="G2335" i="1"/>
  <c r="G3560" i="1"/>
  <c r="S3747" i="1"/>
  <c r="S1665" i="1"/>
  <c r="S4747" i="1"/>
  <c r="S3746" i="1"/>
  <c r="S923" i="1"/>
  <c r="S4391" i="1"/>
  <c r="S2467" i="1"/>
  <c r="S1278" i="1"/>
  <c r="S336" i="1"/>
  <c r="S2549" i="1"/>
  <c r="S2036" i="1"/>
  <c r="S538" i="1"/>
  <c r="S3869" i="1"/>
  <c r="S2875" i="1"/>
  <c r="S1693" i="1"/>
  <c r="S3692" i="1"/>
  <c r="S3236" i="1"/>
  <c r="S3822" i="1"/>
  <c r="S566" i="1"/>
  <c r="S3984" i="1"/>
  <c r="S4162" i="1"/>
  <c r="S4651" i="1"/>
  <c r="S4912" i="1"/>
  <c r="S1360" i="1"/>
  <c r="S3159" i="1"/>
  <c r="S1969" i="1"/>
  <c r="S111" i="1"/>
  <c r="S679" i="1"/>
  <c r="S3537" i="1"/>
  <c r="S2512" i="1"/>
  <c r="S448" i="1"/>
  <c r="S447" i="1"/>
  <c r="S1797" i="1"/>
  <c r="S4116" i="1"/>
  <c r="S2466" i="1"/>
  <c r="S3674" i="1"/>
  <c r="S565" i="1"/>
  <c r="S4780" i="1"/>
  <c r="S1461" i="1"/>
  <c r="S3559" i="1"/>
  <c r="S478" i="1"/>
  <c r="S1359" i="1"/>
  <c r="S4724" i="1"/>
  <c r="S2414" i="1"/>
  <c r="S3906" i="1"/>
  <c r="S1692" i="1"/>
  <c r="S1033" i="1"/>
  <c r="S1436" i="1"/>
  <c r="S110" i="1"/>
  <c r="S2623" i="1"/>
  <c r="S159" i="1"/>
  <c r="S1131" i="1"/>
  <c r="S949" i="1"/>
  <c r="S274" i="1"/>
  <c r="S2413" i="1"/>
  <c r="S2817" i="1"/>
  <c r="S3745" i="1"/>
  <c r="S4390" i="1"/>
  <c r="S1032" i="1"/>
  <c r="S3425" i="1"/>
  <c r="S2548" i="1"/>
  <c r="S3334" i="1"/>
  <c r="S1940" i="1"/>
  <c r="S4389" i="1"/>
  <c r="S3424" i="1"/>
  <c r="S4986" i="1"/>
  <c r="S3821" i="1"/>
  <c r="S3333" i="1"/>
  <c r="S503" i="1"/>
  <c r="S4565" i="1"/>
  <c r="S2748" i="1"/>
  <c r="S1460" i="1"/>
  <c r="S1514" i="1"/>
  <c r="S1000" i="1"/>
  <c r="S1631" i="1"/>
  <c r="S1435" i="1"/>
  <c r="S3934" i="1"/>
  <c r="S597" i="1"/>
  <c r="S81" i="1"/>
  <c r="S3046" i="1"/>
  <c r="S3316" i="1"/>
  <c r="S1130" i="1"/>
  <c r="S1719" i="1"/>
  <c r="S2154" i="1"/>
  <c r="S2227" i="1"/>
  <c r="S4140" i="1"/>
  <c r="S4186" i="1"/>
  <c r="S875" i="1"/>
  <c r="S197" i="1"/>
  <c r="S2153" i="1"/>
  <c r="S4084" i="1"/>
  <c r="S2906" i="1"/>
  <c r="S1771" i="1"/>
  <c r="S1277" i="1"/>
  <c r="S1031" i="1"/>
  <c r="S3714" i="1"/>
  <c r="S446" i="1"/>
  <c r="S1846" i="1"/>
  <c r="S999" i="1"/>
  <c r="S1845" i="1"/>
  <c r="S222" i="1"/>
  <c r="S922" i="1"/>
  <c r="S702" i="1"/>
  <c r="S4037" i="1"/>
  <c r="S2489" i="1"/>
  <c r="S2359" i="1"/>
  <c r="S3450" i="1"/>
  <c r="S2847" i="1"/>
  <c r="S701" i="1"/>
  <c r="S4388" i="1"/>
  <c r="S445" i="1"/>
  <c r="S3983" i="1"/>
  <c r="S1412" i="1"/>
  <c r="S158" i="1"/>
  <c r="S1718" i="1"/>
  <c r="S4911" i="1"/>
  <c r="S4539" i="1"/>
  <c r="S1255" i="1"/>
  <c r="S1996" i="1"/>
  <c r="S2816" i="1"/>
  <c r="S1917" i="1"/>
  <c r="S3673" i="1"/>
  <c r="S3354" i="1"/>
  <c r="S4059" i="1"/>
  <c r="S4466" i="1"/>
  <c r="S1664" i="1"/>
  <c r="S3767" i="1"/>
  <c r="S1717" i="1"/>
  <c r="S4985" i="1"/>
  <c r="S109" i="1"/>
  <c r="S2187" i="1"/>
  <c r="S4271" i="1"/>
  <c r="S1893" i="1"/>
  <c r="S359" i="1"/>
  <c r="S4185" i="1"/>
  <c r="S335" i="1"/>
  <c r="S3536" i="1"/>
  <c r="S3073" i="1"/>
  <c r="S537" i="1"/>
  <c r="S2766" i="1"/>
  <c r="S3235" i="1"/>
  <c r="S221" i="1"/>
  <c r="S3492" i="1"/>
  <c r="S2905" i="1"/>
  <c r="S3072" i="1"/>
  <c r="S4316" i="1"/>
  <c r="S2954" i="1"/>
  <c r="S678" i="1"/>
  <c r="S3071" i="1"/>
  <c r="S618" i="1"/>
  <c r="S3097" i="1"/>
  <c r="S1388" i="1"/>
  <c r="S977" i="1"/>
  <c r="S4036" i="1"/>
  <c r="S3234" i="1"/>
  <c r="S677" i="1"/>
  <c r="S358" i="1"/>
  <c r="S4838" i="1"/>
  <c r="S4779" i="1"/>
  <c r="S2765" i="1"/>
  <c r="S1230" i="1"/>
  <c r="S2664" i="1"/>
  <c r="S2059" i="1"/>
  <c r="S1892" i="1"/>
  <c r="S536" i="1"/>
  <c r="S4295" i="1"/>
  <c r="S2035" i="1"/>
  <c r="S596" i="1"/>
  <c r="S132" i="1"/>
  <c r="S3264" i="1"/>
  <c r="S4035" i="1"/>
  <c r="S3209" i="1"/>
  <c r="S1565" i="1"/>
  <c r="S3208" i="1"/>
  <c r="S3558" i="1"/>
  <c r="S4511" i="1"/>
  <c r="S948" i="1"/>
  <c r="S3588" i="1"/>
  <c r="S196" i="1"/>
  <c r="S3982" i="1"/>
  <c r="S3957" i="1"/>
  <c r="S763" i="1"/>
  <c r="S4184" i="1"/>
  <c r="S2547" i="1"/>
  <c r="S3797" i="1"/>
  <c r="S1663" i="1"/>
  <c r="S108" i="1"/>
  <c r="S1939" i="1"/>
  <c r="S730" i="1"/>
  <c r="S700" i="1"/>
  <c r="S3491" i="1"/>
  <c r="S4510" i="1"/>
  <c r="S1824" i="1"/>
  <c r="S2307" i="1"/>
  <c r="S3395" i="1"/>
  <c r="S4013" i="1"/>
  <c r="S4294" i="1"/>
  <c r="S1276" i="1"/>
  <c r="S3284" i="1"/>
  <c r="S414" i="1"/>
  <c r="S1743" i="1"/>
  <c r="S2186" i="1"/>
  <c r="S1564" i="1"/>
  <c r="S2389" i="1"/>
  <c r="S4236" i="1"/>
  <c r="S195" i="1"/>
  <c r="S3263" i="1"/>
  <c r="S1716" i="1"/>
  <c r="S2226" i="1"/>
  <c r="S3394" i="1"/>
  <c r="S1434" i="1"/>
  <c r="S1030" i="1"/>
  <c r="S617" i="1"/>
  <c r="S3981" i="1"/>
  <c r="S1916" i="1"/>
  <c r="S2093" i="1"/>
  <c r="S2926" i="1"/>
  <c r="S131" i="1"/>
  <c r="S2786" i="1"/>
  <c r="S3518" i="1"/>
  <c r="S653" i="1"/>
  <c r="S4538" i="1"/>
  <c r="S3233" i="1"/>
  <c r="S4058" i="1"/>
  <c r="S2846" i="1"/>
  <c r="S797" i="1"/>
  <c r="S3713" i="1"/>
  <c r="S4293" i="1"/>
  <c r="S2125" i="1"/>
  <c r="S1387" i="1"/>
  <c r="S595" i="1"/>
  <c r="S4620" i="1"/>
  <c r="S2225" i="1"/>
  <c r="S1968" i="1"/>
  <c r="S1891" i="1"/>
  <c r="S4597" i="1"/>
  <c r="S1254" i="1"/>
  <c r="S699" i="1"/>
  <c r="S3905" i="1"/>
  <c r="S303" i="1"/>
  <c r="S3017" i="1"/>
  <c r="S2622" i="1"/>
  <c r="S4804" i="1"/>
  <c r="S4443" i="1"/>
  <c r="S1563" i="1"/>
  <c r="S3449" i="1"/>
  <c r="S616" i="1"/>
  <c r="S3262" i="1"/>
  <c r="S3261" i="1"/>
  <c r="S3377" i="1"/>
  <c r="S2152" i="1"/>
  <c r="S4694" i="1"/>
  <c r="S2511" i="1"/>
  <c r="S2764" i="1"/>
  <c r="S594" i="1"/>
  <c r="S1193" i="1"/>
  <c r="S2124" i="1"/>
  <c r="S824" i="1"/>
  <c r="S2185" i="1"/>
  <c r="S3353" i="1"/>
  <c r="S273" i="1"/>
  <c r="S1166" i="1"/>
  <c r="S3672" i="1"/>
  <c r="S302" i="1"/>
  <c r="S413" i="1"/>
  <c r="S444" i="1"/>
  <c r="S220" i="1"/>
  <c r="S3096" i="1"/>
  <c r="S3182" i="1"/>
  <c r="S502" i="1"/>
  <c r="S4488" i="1"/>
  <c r="S2815" i="1"/>
  <c r="S3095" i="1"/>
  <c r="S4034" i="1"/>
  <c r="S3465" i="1"/>
  <c r="S3712" i="1"/>
  <c r="S2092" i="1"/>
  <c r="S3796" i="1"/>
  <c r="S4837" i="1"/>
  <c r="S535" i="1"/>
  <c r="S4270" i="1"/>
  <c r="S4939" i="1"/>
  <c r="S2814" i="1"/>
  <c r="S1253" i="1"/>
  <c r="S4339" i="1"/>
  <c r="S2058" i="1"/>
  <c r="S1915" i="1"/>
  <c r="S18" i="1"/>
  <c r="S2621" i="1"/>
  <c r="S1358" i="1"/>
  <c r="S4012" i="1"/>
  <c r="S3125" i="1"/>
  <c r="S2572" i="1"/>
  <c r="S2091" i="1"/>
  <c r="S250" i="1"/>
  <c r="S615" i="1"/>
  <c r="S1386" i="1"/>
  <c r="S2845" i="1"/>
  <c r="S3124" i="1"/>
  <c r="S194" i="1"/>
  <c r="S2571" i="1"/>
  <c r="S3464" i="1"/>
  <c r="S3956" i="1"/>
  <c r="S2570" i="1"/>
  <c r="S1796" i="1"/>
  <c r="S2593" i="1"/>
  <c r="S357" i="1"/>
  <c r="S676" i="1"/>
  <c r="S2904" i="1"/>
  <c r="S1357" i="1"/>
  <c r="S4961" i="1"/>
  <c r="S3617" i="1"/>
  <c r="S5001" i="1"/>
  <c r="S675" i="1"/>
  <c r="S1192" i="1"/>
  <c r="S1770" i="1"/>
  <c r="S2034" i="1"/>
  <c r="S4269" i="1"/>
  <c r="S4083" i="1"/>
  <c r="S1385" i="1"/>
  <c r="S3843" i="1"/>
  <c r="S4268" i="1"/>
  <c r="S998" i="1"/>
  <c r="S2184" i="1"/>
  <c r="S1411" i="1"/>
  <c r="S4984" i="1"/>
  <c r="S2183" i="1"/>
  <c r="S3283" i="1"/>
  <c r="S3315" i="1"/>
  <c r="S2763" i="1"/>
  <c r="S1301" i="1"/>
  <c r="S2282" i="1"/>
  <c r="S593" i="1"/>
  <c r="S2443" i="1"/>
  <c r="S4860" i="1"/>
  <c r="S4723" i="1"/>
  <c r="S3045" i="1"/>
  <c r="S1613" i="1"/>
  <c r="S2334" i="1"/>
  <c r="S17" i="1"/>
  <c r="S3671" i="1"/>
  <c r="S1890" i="1"/>
  <c r="S4888" i="1"/>
  <c r="S4082" i="1"/>
  <c r="S1252" i="1"/>
  <c r="S4415" i="1"/>
  <c r="S3332" i="1"/>
  <c r="S3744" i="1"/>
  <c r="S4722" i="1"/>
  <c r="S3795" i="1"/>
  <c r="S4081" i="1"/>
  <c r="S3955" i="1"/>
  <c r="S1275" i="1"/>
  <c r="S729" i="1"/>
  <c r="S1889" i="1"/>
  <c r="S4537" i="1"/>
  <c r="S2057" i="1"/>
  <c r="S4746" i="1"/>
  <c r="S1087" i="1"/>
  <c r="S2123" i="1"/>
  <c r="S2412" i="1"/>
  <c r="S477" i="1"/>
  <c r="S4033" i="1"/>
  <c r="S107" i="1"/>
  <c r="S3587" i="1"/>
  <c r="S1995" i="1"/>
  <c r="S3376" i="1"/>
  <c r="S4161" i="1"/>
  <c r="S334" i="1"/>
  <c r="S1769" i="1"/>
  <c r="S3181" i="1"/>
  <c r="S3904" i="1"/>
  <c r="S1994" i="1"/>
  <c r="S3044" i="1"/>
  <c r="S2388" i="1"/>
  <c r="S1086" i="1"/>
  <c r="S2465" i="1"/>
  <c r="S193" i="1"/>
  <c r="S4160" i="1"/>
  <c r="S1513" i="1"/>
  <c r="S845" i="1"/>
  <c r="S4836" i="1"/>
  <c r="S2182" i="1"/>
  <c r="S3260" i="1"/>
  <c r="S1742" i="1"/>
  <c r="S1333" i="1"/>
  <c r="S16" i="1"/>
  <c r="S2464" i="1"/>
  <c r="S3954" i="1"/>
  <c r="S2181" i="1"/>
  <c r="S4057" i="1"/>
  <c r="S1110" i="1"/>
  <c r="S1662" i="1"/>
  <c r="S1768" i="1"/>
  <c r="S3820" i="1"/>
  <c r="S2224" i="1"/>
  <c r="S2122" i="1"/>
  <c r="S3980" i="1"/>
  <c r="S2033" i="1"/>
  <c r="S3490" i="1"/>
  <c r="S3794" i="1"/>
  <c r="S3766" i="1"/>
  <c r="S874" i="1"/>
  <c r="S652" i="1"/>
  <c r="S1165" i="1"/>
  <c r="S3933" i="1"/>
  <c r="S4442" i="1"/>
  <c r="S1274" i="1"/>
  <c r="S3979" i="1"/>
  <c r="S249" i="1"/>
  <c r="S5000" i="1"/>
  <c r="S3978" i="1"/>
  <c r="S2994" i="1"/>
  <c r="S4938" i="1"/>
  <c r="S3557" i="1"/>
  <c r="S301" i="1"/>
  <c r="S1356" i="1"/>
  <c r="S3653" i="1"/>
  <c r="S1967" i="1"/>
  <c r="S1537" i="1"/>
  <c r="S1486" i="1"/>
  <c r="S3043" i="1"/>
  <c r="S4536" i="1"/>
  <c r="S1332" i="1"/>
  <c r="S2695" i="1"/>
  <c r="S2151" i="1"/>
  <c r="S844" i="1"/>
  <c r="S106" i="1"/>
  <c r="S1129" i="1"/>
  <c r="S3448" i="1"/>
  <c r="S4960" i="1"/>
  <c r="S4983" i="1"/>
  <c r="S4338" i="1"/>
  <c r="S2762" i="1"/>
  <c r="S3423" i="1"/>
  <c r="S2442" i="1"/>
  <c r="S3489" i="1"/>
  <c r="S1128" i="1"/>
  <c r="S3447" i="1"/>
  <c r="S2978" i="1"/>
  <c r="S3652" i="1"/>
  <c r="S4159" i="1"/>
  <c r="S2121" i="1"/>
  <c r="S1536" i="1"/>
  <c r="S1593" i="1"/>
  <c r="S2953" i="1"/>
  <c r="S2358" i="1"/>
  <c r="S2281" i="1"/>
  <c r="S4509" i="1"/>
  <c r="S1251" i="1"/>
  <c r="S501" i="1"/>
  <c r="S4745" i="1"/>
  <c r="S3691" i="1"/>
  <c r="S3842" i="1"/>
  <c r="S1612" i="1"/>
  <c r="S476" i="1"/>
  <c r="S3180" i="1"/>
  <c r="S2056" i="1"/>
  <c r="S698" i="1"/>
  <c r="S3586" i="1"/>
  <c r="S39" i="1"/>
  <c r="S1691" i="1"/>
  <c r="S1127" i="1"/>
  <c r="S3422" i="1"/>
  <c r="S651" i="1"/>
  <c r="S796" i="1"/>
  <c r="S4982" i="1"/>
  <c r="S4859" i="1"/>
  <c r="S2663" i="1"/>
  <c r="S3123" i="1"/>
  <c r="S823" i="1"/>
  <c r="S4721" i="1"/>
  <c r="S1630" i="1"/>
  <c r="S564" i="1"/>
  <c r="S3207" i="1"/>
  <c r="S3977" i="1"/>
  <c r="S4080" i="1"/>
  <c r="S2357" i="1"/>
  <c r="S1229" i="1"/>
  <c r="S2223" i="1"/>
  <c r="S3042" i="1"/>
  <c r="S2055" i="1"/>
  <c r="S1592" i="1"/>
  <c r="S2054" i="1"/>
  <c r="S1611" i="1"/>
  <c r="S1938" i="1"/>
  <c r="S3122" i="1"/>
  <c r="S38" i="1"/>
  <c r="S1512" i="1"/>
  <c r="S2387" i="1"/>
  <c r="S1914" i="1"/>
  <c r="S2280" i="1"/>
  <c r="S15" i="1"/>
  <c r="S1109" i="1"/>
  <c r="S2306" i="1"/>
  <c r="S4032" i="1"/>
  <c r="S1331" i="1"/>
  <c r="S3903" i="1"/>
  <c r="S3793" i="1"/>
  <c r="S4487" i="1"/>
  <c r="S3932" i="1"/>
  <c r="S728" i="1"/>
  <c r="S1844" i="1"/>
  <c r="S614" i="1"/>
  <c r="S3616" i="1"/>
  <c r="S3488" i="1"/>
  <c r="S272" i="1"/>
  <c r="S534" i="1"/>
  <c r="S4031" i="1"/>
  <c r="S3179" i="1"/>
  <c r="S4183" i="1"/>
  <c r="S2993" i="1"/>
  <c r="S2903" i="1"/>
  <c r="S3743" i="1"/>
  <c r="S2925" i="1"/>
  <c r="S3556" i="1"/>
  <c r="S2032" i="1"/>
  <c r="S3931" i="1"/>
  <c r="S3517" i="1"/>
  <c r="S1459" i="1"/>
  <c r="S762" i="1"/>
  <c r="S3792" i="1"/>
  <c r="S4182" i="1"/>
  <c r="S3094" i="1"/>
  <c r="S3690" i="1"/>
  <c r="S3463" i="1"/>
  <c r="S248" i="1"/>
  <c r="S4778" i="1"/>
  <c r="S4835" i="1"/>
  <c r="S4235" i="1"/>
  <c r="S3711" i="1"/>
  <c r="S4292" i="1"/>
  <c r="S2952" i="1"/>
  <c r="S4209" i="1"/>
  <c r="S650" i="1"/>
  <c r="S2546" i="1"/>
  <c r="S443" i="1"/>
  <c r="S2488" i="1"/>
  <c r="S533" i="1"/>
  <c r="S1535" i="1"/>
  <c r="S4208" i="1"/>
  <c r="S3710" i="1"/>
  <c r="S2090" i="1"/>
  <c r="S897" i="1"/>
  <c r="S2150" i="1"/>
  <c r="S1610" i="1"/>
  <c r="S1534" i="1"/>
  <c r="S3375" i="1"/>
  <c r="S674" i="1"/>
  <c r="S761" i="1"/>
  <c r="S3689" i="1"/>
  <c r="S1937" i="1"/>
  <c r="S3259" i="1"/>
  <c r="S697" i="1"/>
  <c r="S4441" i="1"/>
  <c r="S3585" i="1"/>
  <c r="S4834" i="1"/>
  <c r="S1562" i="1"/>
  <c r="S2222" i="1"/>
  <c r="S4650" i="1"/>
  <c r="S4678" i="1"/>
  <c r="S3232" i="1"/>
  <c r="S896" i="1"/>
  <c r="S4234" i="1"/>
  <c r="S2031" i="1"/>
  <c r="S1330" i="1"/>
  <c r="S3314" i="1"/>
  <c r="S4181" i="1"/>
  <c r="S1485" i="1"/>
  <c r="S2249" i="1"/>
  <c r="S4677" i="1"/>
  <c r="S1661" i="1"/>
  <c r="S795" i="1"/>
  <c r="S1433" i="1"/>
  <c r="S822" i="1"/>
  <c r="S3742" i="1"/>
  <c r="S1795" i="1"/>
  <c r="S3584" i="1"/>
  <c r="S873" i="1"/>
  <c r="S2180" i="1"/>
  <c r="S4315" i="1"/>
  <c r="S4011" i="1"/>
  <c r="S1629" i="1"/>
  <c r="S2248" i="1"/>
  <c r="S2813" i="1"/>
  <c r="S1432" i="1"/>
  <c r="S4440" i="1"/>
  <c r="S4267" i="1"/>
  <c r="S1064" i="1"/>
  <c r="S2179" i="1"/>
  <c r="S3462" i="1"/>
  <c r="S2874" i="1"/>
  <c r="S80" i="1"/>
  <c r="S1591" i="1"/>
  <c r="S3231" i="1"/>
  <c r="S4414" i="1"/>
  <c r="S3841" i="1"/>
  <c r="S1164" i="1"/>
  <c r="S1484" i="1"/>
  <c r="S2120" i="1"/>
  <c r="S3070" i="1"/>
  <c r="S3393" i="1"/>
  <c r="S4777" i="1"/>
  <c r="S2221" i="1"/>
  <c r="S2333" i="1"/>
  <c r="S412" i="1"/>
  <c r="S760" i="1"/>
  <c r="S2694" i="1"/>
  <c r="S3069" i="1"/>
  <c r="S4139" i="1"/>
  <c r="S300" i="1"/>
  <c r="S3615" i="1"/>
  <c r="S3313" i="1"/>
  <c r="S1511" i="1"/>
  <c r="S2089" i="1"/>
  <c r="S3741" i="1"/>
  <c r="S1888" i="1"/>
  <c r="S1355" i="1"/>
  <c r="S2305" i="1"/>
  <c r="S2662" i="1"/>
  <c r="S1993" i="1"/>
  <c r="S3206" i="1"/>
  <c r="S1690" i="1"/>
  <c r="S727" i="1"/>
  <c r="S1191" i="1"/>
  <c r="S1431" i="1"/>
  <c r="S794" i="1"/>
  <c r="S2727" i="1"/>
  <c r="S3868" i="1"/>
  <c r="S726" i="1"/>
  <c r="S4138" i="1"/>
  <c r="S4115" i="1"/>
  <c r="S1823" i="1"/>
  <c r="S192" i="1"/>
  <c r="S4981" i="1"/>
  <c r="S2119" i="1"/>
  <c r="S1590" i="1"/>
  <c r="S4486" i="1"/>
  <c r="S1228" i="1"/>
  <c r="S2812" i="1"/>
  <c r="S4833" i="1"/>
  <c r="S2661" i="1"/>
  <c r="S4439" i="1"/>
  <c r="S3178" i="1"/>
  <c r="S1085" i="1"/>
  <c r="S1063" i="1"/>
  <c r="S2977" i="1"/>
  <c r="S1430" i="1"/>
  <c r="S3041" i="1"/>
  <c r="S1029" i="1"/>
  <c r="S4776" i="1"/>
  <c r="S1561" i="1"/>
  <c r="S2279" i="1"/>
  <c r="S3068" i="1"/>
  <c r="S4438" i="1"/>
  <c r="S895" i="1"/>
  <c r="S2726" i="1"/>
  <c r="S2545" i="1"/>
  <c r="S53" i="1"/>
  <c r="S1329" i="1"/>
  <c r="S1062" i="1"/>
  <c r="S2247" i="1"/>
  <c r="S1936" i="1"/>
  <c r="S2725" i="1"/>
  <c r="S1863" i="1"/>
  <c r="S3614" i="1"/>
  <c r="S4832" i="1"/>
  <c r="S1084" i="1"/>
  <c r="S4180" i="1"/>
  <c r="S3688" i="1"/>
  <c r="S3583" i="1"/>
  <c r="S563" i="1"/>
  <c r="S1190" i="1"/>
  <c r="S4233" i="1"/>
  <c r="S4937" i="1"/>
  <c r="S3158" i="1"/>
  <c r="S2785" i="1"/>
  <c r="S3930" i="1"/>
  <c r="S4887" i="1"/>
  <c r="S4649" i="1"/>
  <c r="S1660" i="1"/>
  <c r="S2356" i="1"/>
  <c r="S4980" i="1"/>
  <c r="S2386" i="1"/>
  <c r="S475" i="1"/>
  <c r="S2976" i="1"/>
  <c r="S1328" i="1"/>
  <c r="S2844" i="1"/>
  <c r="S3067" i="1"/>
  <c r="S411" i="1"/>
  <c r="S3312" i="1"/>
  <c r="S947" i="1"/>
  <c r="S3516" i="1"/>
  <c r="S1250" i="1"/>
  <c r="S821" i="1"/>
  <c r="S3392" i="1"/>
  <c r="S2620" i="1"/>
  <c r="S1589" i="1"/>
  <c r="S410" i="1"/>
  <c r="S3613" i="1"/>
  <c r="S1822" i="1"/>
  <c r="S1741" i="1"/>
  <c r="S2747" i="1"/>
  <c r="S3535" i="1"/>
  <c r="S4979" i="1"/>
  <c r="S2569" i="1"/>
  <c r="S4978" i="1"/>
  <c r="S3421" i="1"/>
  <c r="S1588" i="1"/>
  <c r="S4744" i="1"/>
  <c r="S1992" i="1"/>
  <c r="S105" i="1"/>
  <c r="S2385" i="1"/>
  <c r="S532" i="1"/>
  <c r="S4314" i="1"/>
  <c r="S2463" i="1"/>
  <c r="S4775" i="1"/>
  <c r="S4368" i="1"/>
  <c r="S2355" i="1"/>
  <c r="S1821" i="1"/>
  <c r="S3867" i="1"/>
  <c r="S2088" i="1"/>
  <c r="S1028" i="1"/>
  <c r="S894" i="1"/>
  <c r="S1273" i="1"/>
  <c r="S1991" i="1"/>
  <c r="S2568" i="1"/>
  <c r="S2811" i="1"/>
  <c r="S759" i="1"/>
  <c r="S4114" i="1"/>
  <c r="S872" i="1"/>
  <c r="S2660" i="1"/>
  <c r="S3651" i="1"/>
  <c r="S4485" i="1"/>
  <c r="S3258" i="1"/>
  <c r="S4936" i="1"/>
  <c r="S37" i="1"/>
  <c r="S2544" i="1"/>
  <c r="S2332" i="1"/>
  <c r="S3902" i="1"/>
  <c r="S793" i="1"/>
  <c r="S1935" i="1"/>
  <c r="S2220" i="1"/>
  <c r="S2304" i="1"/>
  <c r="S2659" i="1"/>
  <c r="S4935" i="1"/>
  <c r="S3650" i="1"/>
  <c r="S1429" i="1"/>
  <c r="S1227" i="1"/>
  <c r="S2053" i="1"/>
  <c r="S649" i="1"/>
  <c r="S2619" i="1"/>
  <c r="S3093" i="1"/>
  <c r="S2873" i="1"/>
  <c r="S2354" i="1"/>
  <c r="S1966" i="1"/>
  <c r="S4743" i="1"/>
  <c r="S871" i="1"/>
  <c r="S4619" i="1"/>
  <c r="S4803" i="1"/>
  <c r="S1249" i="1"/>
  <c r="S2618" i="1"/>
  <c r="S2510" i="1"/>
  <c r="S758" i="1"/>
  <c r="S2567" i="1"/>
  <c r="S4387" i="1"/>
  <c r="S2617" i="1"/>
  <c r="S3976" i="1"/>
  <c r="S2384" i="1"/>
  <c r="S2616" i="1"/>
  <c r="S1248" i="1"/>
  <c r="S4030" i="1"/>
  <c r="S1272" i="1"/>
  <c r="S2303" i="1"/>
  <c r="S1560" i="1"/>
  <c r="S757" i="1"/>
  <c r="S2975" i="1"/>
  <c r="S1934" i="1"/>
  <c r="S4437" i="1"/>
  <c r="S1410" i="1"/>
  <c r="S387" i="1"/>
  <c r="S1965" i="1"/>
  <c r="S36" i="1"/>
  <c r="S474" i="1"/>
  <c r="S104" i="1"/>
  <c r="S2872" i="1"/>
  <c r="S2353" i="1"/>
  <c r="S3487" i="1"/>
  <c r="S2462" i="1"/>
  <c r="S1510" i="1"/>
  <c r="S2592" i="1"/>
  <c r="S696" i="1"/>
  <c r="S4648" i="1"/>
  <c r="S1226" i="1"/>
  <c r="S1153" i="1"/>
  <c r="S473" i="1"/>
  <c r="S157" i="1"/>
  <c r="S4179" i="1"/>
  <c r="S2383" i="1"/>
  <c r="S4465" i="1"/>
  <c r="S648" i="1"/>
  <c r="S2615" i="1"/>
  <c r="S386" i="1"/>
  <c r="S725" i="1"/>
  <c r="S333" i="1"/>
  <c r="S1458" i="1"/>
  <c r="S3840" i="1"/>
  <c r="S356" i="1"/>
  <c r="S1225" i="1"/>
  <c r="S3092" i="1"/>
  <c r="S870" i="1"/>
  <c r="S1354" i="1"/>
  <c r="S1108" i="1"/>
  <c r="S4802" i="1"/>
  <c r="S3975" i="1"/>
  <c r="S3257" i="1"/>
  <c r="S3555" i="1"/>
  <c r="S531" i="1"/>
  <c r="S1862" i="1"/>
  <c r="S4618" i="1"/>
  <c r="S1027" i="1"/>
  <c r="S3446" i="1"/>
  <c r="S1152" i="1"/>
  <c r="S997" i="1"/>
  <c r="S3649" i="1"/>
  <c r="S2030" i="1"/>
  <c r="S1061" i="1"/>
  <c r="S2178" i="1"/>
  <c r="S4079" i="1"/>
  <c r="S3554" i="1"/>
  <c r="S1247" i="1"/>
  <c r="S2219" i="1"/>
  <c r="S695" i="1"/>
  <c r="S219" i="1"/>
  <c r="S2487" i="1"/>
  <c r="S1126" i="1"/>
  <c r="S1740" i="1"/>
  <c r="S3709" i="1"/>
  <c r="S1794" i="1"/>
  <c r="S2486" i="1"/>
  <c r="S4647" i="1"/>
  <c r="S2118" i="1"/>
  <c r="S2218" i="1"/>
  <c r="S1384" i="1"/>
  <c r="S1026" i="1"/>
  <c r="S820" i="1"/>
  <c r="S756" i="1"/>
  <c r="S3953" i="1"/>
  <c r="S3040" i="1"/>
  <c r="S2974" i="1"/>
  <c r="S3648" i="1"/>
  <c r="S2149" i="1"/>
  <c r="S2441" i="1"/>
  <c r="S530" i="1"/>
  <c r="S2658" i="1"/>
  <c r="S4484" i="1"/>
  <c r="S4232" i="1"/>
  <c r="S4010" i="1"/>
  <c r="S2509" i="1"/>
  <c r="S2278" i="1"/>
  <c r="S271" i="1"/>
  <c r="S4137" i="1"/>
  <c r="S1715" i="1"/>
  <c r="S4113" i="1"/>
  <c r="S1559" i="1"/>
  <c r="S4029" i="1"/>
  <c r="S299" i="1"/>
  <c r="S103" i="1"/>
  <c r="S3839" i="1"/>
  <c r="S2924" i="1"/>
  <c r="S819" i="1"/>
  <c r="S3534" i="1"/>
  <c r="S4508" i="1"/>
  <c r="S3819" i="1"/>
  <c r="S4676" i="1"/>
  <c r="S2052" i="1"/>
  <c r="S156" i="1"/>
  <c r="S2724" i="1"/>
  <c r="S1189" i="1"/>
  <c r="S442" i="1"/>
  <c r="S4535" i="1"/>
  <c r="S2923" i="1"/>
  <c r="S1793" i="1"/>
  <c r="S673" i="1"/>
  <c r="S1861" i="1"/>
  <c r="S1246" i="1"/>
  <c r="S2657" i="1"/>
  <c r="S818" i="1"/>
  <c r="S4436" i="1"/>
  <c r="S35" i="1"/>
  <c r="S1083" i="1"/>
  <c r="S562" i="1"/>
  <c r="S817" i="1"/>
  <c r="S3331" i="1"/>
  <c r="S2485" i="1"/>
  <c r="S4291" i="1"/>
  <c r="S332" i="1"/>
  <c r="S1739" i="1"/>
  <c r="S3352" i="1"/>
  <c r="S893" i="1"/>
  <c r="S4858" i="1"/>
  <c r="S2871" i="1"/>
  <c r="S755" i="1"/>
  <c r="S409" i="1"/>
  <c r="S4435" i="1"/>
  <c r="S3647" i="1"/>
  <c r="S79" i="1"/>
  <c r="S4534" i="1"/>
  <c r="S4413" i="1"/>
  <c r="S2591" i="1"/>
  <c r="S1964" i="1"/>
  <c r="S1628" i="1"/>
  <c r="S3612" i="1"/>
  <c r="S2217" i="1"/>
  <c r="S441" i="1"/>
  <c r="S1060" i="1"/>
  <c r="S247" i="1"/>
  <c r="S3901" i="1"/>
  <c r="S2484" i="1"/>
  <c r="S754" i="1"/>
  <c r="S1082" i="1"/>
  <c r="S1792" i="1"/>
  <c r="S1767" i="1"/>
  <c r="S102" i="1"/>
  <c r="S4028" i="1"/>
  <c r="S2331" i="1"/>
  <c r="S4596" i="1"/>
  <c r="S2746" i="1"/>
  <c r="S2723" i="1"/>
  <c r="S270" i="1"/>
  <c r="S2951" i="1"/>
  <c r="S2693" i="1"/>
  <c r="S2722" i="1"/>
  <c r="S1081" i="1"/>
  <c r="S1025" i="1"/>
  <c r="S1990" i="1"/>
  <c r="S101" i="1"/>
  <c r="S4337" i="1"/>
  <c r="S3687" i="1"/>
  <c r="S694" i="1"/>
  <c r="S2277" i="1"/>
  <c r="S1383" i="1"/>
  <c r="S4231" i="1"/>
  <c r="S4977" i="1"/>
  <c r="S3039" i="1"/>
  <c r="S1766" i="1"/>
  <c r="S4857" i="1"/>
  <c r="S1457" i="1"/>
  <c r="S3230" i="1"/>
  <c r="S4336" i="1"/>
  <c r="S1382" i="1"/>
  <c r="S1353" i="1"/>
  <c r="S2508" i="1"/>
  <c r="S3818" i="1"/>
  <c r="S4999" i="1"/>
  <c r="S4564" i="1"/>
  <c r="S672" i="1"/>
  <c r="S976" i="1"/>
  <c r="S561" i="1"/>
  <c r="S218" i="1"/>
  <c r="S3330" i="1"/>
  <c r="S3229" i="1"/>
  <c r="S1714" i="1"/>
  <c r="S1224" i="1"/>
  <c r="S2029" i="1"/>
  <c r="S4507" i="1"/>
  <c r="S3740" i="1"/>
  <c r="S1483" i="1"/>
  <c r="S298" i="1"/>
  <c r="S4934" i="1"/>
  <c r="S1587" i="1"/>
  <c r="S3708" i="1"/>
  <c r="S3533" i="1"/>
  <c r="S500" i="1"/>
  <c r="S3707" i="1"/>
  <c r="S4335" i="1"/>
  <c r="S1627" i="1"/>
  <c r="S4027" i="1"/>
  <c r="S946" i="1"/>
  <c r="S4136" i="1"/>
  <c r="S3282" i="1"/>
  <c r="S408" i="1"/>
  <c r="S3974" i="1"/>
  <c r="S2051" i="1"/>
  <c r="S1713" i="1"/>
  <c r="S2614" i="1"/>
  <c r="S14" i="1"/>
  <c r="S1659" i="1"/>
  <c r="S1887" i="1"/>
  <c r="S1509" i="1"/>
  <c r="S2656" i="1"/>
  <c r="S4910" i="1"/>
  <c r="S407" i="1"/>
  <c r="S3739" i="1"/>
  <c r="S4595" i="1"/>
  <c r="S2870" i="1"/>
  <c r="S1352" i="1"/>
  <c r="S3420" i="1"/>
  <c r="S1913" i="1"/>
  <c r="S155" i="1"/>
  <c r="S4959" i="1"/>
  <c r="S4009" i="1"/>
  <c r="S1860" i="1"/>
  <c r="S3486" i="1"/>
  <c r="S4594" i="1"/>
  <c r="S792" i="1"/>
  <c r="S4909" i="1"/>
  <c r="S4998" i="1"/>
  <c r="S3646" i="1"/>
  <c r="S2613" i="1"/>
  <c r="S3611" i="1"/>
  <c r="S2216" i="1"/>
  <c r="S3038" i="1"/>
  <c r="S4831" i="1"/>
  <c r="S4856" i="1"/>
  <c r="S1059" i="1"/>
  <c r="S4313" i="1"/>
  <c r="S1820" i="1"/>
  <c r="S3706" i="1"/>
  <c r="S529" i="1"/>
  <c r="S3553" i="1"/>
  <c r="S2440" i="1"/>
  <c r="S2922" i="1"/>
  <c r="S2761" i="1"/>
  <c r="S52" i="1"/>
  <c r="S1428" i="1"/>
  <c r="S2411" i="1"/>
  <c r="S2382" i="1"/>
  <c r="S2869" i="1"/>
  <c r="S78" i="1"/>
  <c r="S4720" i="1"/>
  <c r="S1508" i="1"/>
  <c r="S3091" i="1"/>
  <c r="S791" i="1"/>
  <c r="S1658" i="1"/>
  <c r="S3838" i="1"/>
  <c r="S843" i="1"/>
  <c r="S2902" i="1"/>
  <c r="S2461" i="1"/>
  <c r="S647" i="1"/>
  <c r="S4290" i="1"/>
  <c r="S1558" i="1"/>
  <c r="S560" i="1"/>
  <c r="S1080" i="1"/>
  <c r="S2950" i="1"/>
  <c r="S4933" i="1"/>
  <c r="S1188" i="1"/>
  <c r="S753" i="1"/>
  <c r="S3256" i="1"/>
  <c r="S1327" i="1"/>
  <c r="S1351" i="1"/>
  <c r="S4693" i="1"/>
  <c r="S4078" i="1"/>
  <c r="S4533" i="1"/>
  <c r="S4207" i="1"/>
  <c r="S217" i="1"/>
  <c r="S1427" i="1"/>
  <c r="S4997" i="1"/>
  <c r="S2655" i="1"/>
  <c r="S4312" i="1"/>
  <c r="S4593" i="1"/>
  <c r="S3037" i="1"/>
  <c r="S3738" i="1"/>
  <c r="S752" i="1"/>
  <c r="S4386" i="1"/>
  <c r="S1024" i="1"/>
  <c r="S1326" i="1"/>
  <c r="S3351" i="1"/>
  <c r="S4112" i="1"/>
  <c r="S559" i="1"/>
  <c r="S2381" i="1"/>
  <c r="S3582" i="1"/>
  <c r="S2087" i="1"/>
  <c r="S996" i="1"/>
  <c r="S2215" i="1"/>
  <c r="S4801" i="1"/>
  <c r="S3205" i="1"/>
  <c r="S4976" i="1"/>
  <c r="S1586" i="1"/>
  <c r="S13" i="1"/>
  <c r="S4026" i="1"/>
  <c r="S2843" i="1"/>
  <c r="S975" i="1"/>
  <c r="S1187" i="1"/>
  <c r="S216" i="1"/>
  <c r="S331" i="1"/>
  <c r="S2050" i="1"/>
  <c r="S4592" i="1"/>
  <c r="S3121" i="1"/>
  <c r="S4206" i="1"/>
  <c r="S4367" i="1"/>
  <c r="S2439" i="1"/>
  <c r="S2438" i="1"/>
  <c r="S2949" i="1"/>
  <c r="S3610" i="1"/>
  <c r="S1791" i="1"/>
  <c r="S995" i="1"/>
  <c r="S3036" i="1"/>
  <c r="S77" i="1"/>
  <c r="S2692" i="1"/>
  <c r="S1585" i="1"/>
  <c r="S724" i="1"/>
  <c r="S4886" i="1"/>
  <c r="S2302" i="1"/>
  <c r="S3609" i="1"/>
  <c r="S4412" i="1"/>
  <c r="S2028" i="1"/>
  <c r="S2410" i="1"/>
  <c r="S3973" i="1"/>
  <c r="S1456" i="1"/>
  <c r="S974" i="1"/>
  <c r="S2566" i="1"/>
  <c r="S1482" i="1"/>
  <c r="S4800" i="1"/>
  <c r="S1058" i="1"/>
  <c r="S3391" i="1"/>
  <c r="S1765" i="1"/>
  <c r="S3670" i="1"/>
  <c r="S1409" i="1"/>
  <c r="S2691" i="1"/>
  <c r="S1300" i="1"/>
  <c r="S1223" i="1"/>
  <c r="S3817" i="1"/>
  <c r="S1609" i="1"/>
  <c r="S3090" i="1"/>
  <c r="S4111" i="1"/>
  <c r="S4885" i="1"/>
  <c r="S1626" i="1"/>
  <c r="S499" i="1"/>
  <c r="S2246" i="1"/>
  <c r="S4411" i="1"/>
  <c r="S1125" i="1"/>
  <c r="S1057" i="1"/>
  <c r="S945" i="1"/>
  <c r="S2086" i="1"/>
  <c r="S4178" i="1"/>
  <c r="S3900" i="1"/>
  <c r="S1557" i="1"/>
  <c r="S1381" i="1"/>
  <c r="S3837" i="1"/>
  <c r="S3281" i="1"/>
  <c r="S973" i="1"/>
  <c r="S3952" i="1"/>
  <c r="S2352" i="1"/>
  <c r="S4230" i="1"/>
  <c r="S4483" i="1"/>
  <c r="S2507" i="1"/>
  <c r="S4855" i="1"/>
  <c r="S1790" i="1"/>
  <c r="S816" i="1"/>
  <c r="S4110" i="1"/>
  <c r="S4158" i="1"/>
  <c r="S2690" i="1"/>
  <c r="S2810" i="1"/>
  <c r="S3374" i="1"/>
  <c r="S3311" i="1"/>
  <c r="S2148" i="1"/>
  <c r="S3581" i="1"/>
  <c r="S3816" i="1"/>
  <c r="S472" i="1"/>
  <c r="S4646" i="1"/>
  <c r="S4229" i="1"/>
  <c r="S2380" i="1"/>
  <c r="S4334" i="1"/>
  <c r="S4932" i="1"/>
  <c r="S1186" i="1"/>
  <c r="S4975" i="1"/>
  <c r="S2543" i="1"/>
  <c r="S2542" i="1"/>
  <c r="S1689" i="1"/>
  <c r="S2147" i="1"/>
  <c r="S1380" i="1"/>
  <c r="S4109" i="1"/>
  <c r="S790" i="1"/>
  <c r="S3515" i="1"/>
  <c r="S1819" i="1"/>
  <c r="S3737" i="1"/>
  <c r="S3705" i="1"/>
  <c r="S4506" i="1"/>
  <c r="S4311" i="1"/>
  <c r="S2541" i="1"/>
  <c r="S592" i="1"/>
  <c r="S1023" i="1"/>
  <c r="S3120" i="1"/>
  <c r="S3255" i="1"/>
  <c r="S215" i="1"/>
  <c r="S498" i="1"/>
  <c r="S4333" i="1"/>
  <c r="S34" i="1"/>
  <c r="S330" i="1"/>
  <c r="S671" i="1"/>
  <c r="S972" i="1"/>
  <c r="S1222" i="1"/>
  <c r="S2901" i="1"/>
  <c r="S3929" i="1"/>
  <c r="S3373" i="1"/>
  <c r="S2301" i="1"/>
  <c r="S4591" i="1"/>
  <c r="S892" i="1"/>
  <c r="S2351" i="1"/>
  <c r="S3514" i="1"/>
  <c r="S3177" i="1"/>
  <c r="S693" i="1"/>
  <c r="S1455" i="1"/>
  <c r="S891" i="1"/>
  <c r="S4228" i="1"/>
  <c r="S2809" i="1"/>
  <c r="S2842" i="1"/>
  <c r="S2948" i="1"/>
  <c r="S4774" i="1"/>
  <c r="S100" i="1"/>
  <c r="S3485" i="1"/>
  <c r="S4410" i="1"/>
  <c r="S1481" i="1"/>
  <c r="S2300" i="1"/>
  <c r="S4884" i="1"/>
  <c r="S591" i="1"/>
  <c r="S2612" i="1"/>
  <c r="S1325" i="1"/>
  <c r="S3951" i="1"/>
  <c r="S4645" i="1"/>
  <c r="S1022" i="1"/>
  <c r="S528" i="1"/>
  <c r="S4266" i="1"/>
  <c r="S2330" i="1"/>
  <c r="S1056" i="1"/>
  <c r="S3866" i="1"/>
  <c r="S3176" i="1"/>
  <c r="S130" i="1"/>
  <c r="S2117" i="1"/>
  <c r="S3791" i="1"/>
  <c r="S842" i="1"/>
  <c r="S1738" i="1"/>
  <c r="S355" i="1"/>
  <c r="S4830" i="1"/>
  <c r="S1163" i="1"/>
  <c r="S994" i="1"/>
  <c r="S590" i="1"/>
  <c r="S3645" i="1"/>
  <c r="S4077" i="1"/>
  <c r="S4108" i="1"/>
  <c r="S2276" i="1"/>
  <c r="S4883" i="1"/>
  <c r="S1124" i="1"/>
  <c r="S246" i="1"/>
  <c r="S406" i="1"/>
  <c r="S4799" i="1"/>
  <c r="S4675" i="1"/>
  <c r="S1324" i="1"/>
  <c r="S2027" i="1"/>
  <c r="S4409" i="1"/>
  <c r="S471" i="1"/>
  <c r="S2900" i="1"/>
  <c r="S1789" i="1"/>
  <c r="S2245" i="1"/>
  <c r="S2899" i="1"/>
  <c r="S944" i="1"/>
  <c r="S1788" i="1"/>
  <c r="S297" i="1"/>
  <c r="S4773" i="1"/>
  <c r="S2379" i="1"/>
  <c r="S1123" i="1"/>
  <c r="S3204" i="1"/>
  <c r="S2654" i="1"/>
  <c r="S4798" i="1"/>
  <c r="S191" i="1"/>
  <c r="S4974" i="1"/>
  <c r="S129" i="1"/>
  <c r="S1079" i="1"/>
  <c r="S3765" i="1"/>
  <c r="S3016" i="1"/>
  <c r="S2275" i="1"/>
  <c r="S3203" i="1"/>
  <c r="S4157" i="1"/>
  <c r="S2274" i="1"/>
  <c r="S2947" i="1"/>
  <c r="S2483" i="1"/>
  <c r="S4882" i="1"/>
  <c r="S869" i="1"/>
  <c r="S2721" i="1"/>
  <c r="S4434" i="1"/>
  <c r="S405" i="1"/>
  <c r="S1764" i="1"/>
  <c r="S3865" i="1"/>
  <c r="S3254" i="1"/>
  <c r="S190" i="1"/>
  <c r="S4996" i="1"/>
  <c r="S3580" i="1"/>
  <c r="S751" i="1"/>
  <c r="S3644" i="1"/>
  <c r="S1271" i="1"/>
  <c r="S1533" i="1"/>
  <c r="S2026" i="1"/>
  <c r="S1843" i="1"/>
  <c r="S4135" i="1"/>
  <c r="S2460" i="1"/>
  <c r="S4008" i="1"/>
  <c r="S3815" i="1"/>
  <c r="S789" i="1"/>
  <c r="S51" i="1"/>
  <c r="S943" i="1"/>
  <c r="S3704" i="1"/>
  <c r="S2590" i="1"/>
  <c r="S3552" i="1"/>
  <c r="S1912" i="1"/>
  <c r="S3928" i="1"/>
  <c r="S4881" i="1"/>
  <c r="S2085" i="1"/>
  <c r="S1245" i="1"/>
  <c r="S3015" i="1"/>
  <c r="S4995" i="1"/>
  <c r="S4433" i="1"/>
  <c r="S2841" i="1"/>
  <c r="S1625" i="1"/>
  <c r="S245" i="1"/>
  <c r="S4590" i="1"/>
  <c r="S4482" i="1"/>
  <c r="S3202" i="1"/>
  <c r="S3579" i="1"/>
  <c r="S1818" i="1"/>
  <c r="S1712" i="1"/>
  <c r="S1185" i="1"/>
  <c r="S2745" i="1"/>
  <c r="S4107" i="1"/>
  <c r="S750" i="1"/>
  <c r="S2214" i="1"/>
  <c r="S385" i="1"/>
  <c r="S2146" i="1"/>
  <c r="S3089" i="1"/>
  <c r="S1886" i="1"/>
  <c r="S3445" i="1"/>
  <c r="S1122" i="1"/>
  <c r="S1711" i="1"/>
  <c r="S971" i="1"/>
  <c r="S1323" i="1"/>
  <c r="S2116" i="1"/>
  <c r="S2115" i="1"/>
  <c r="S2025" i="1"/>
  <c r="S1107" i="1"/>
  <c r="S2898" i="1"/>
  <c r="S1859" i="1"/>
  <c r="S890" i="1"/>
  <c r="S2437" i="1"/>
  <c r="S354" i="1"/>
  <c r="S4908" i="1"/>
  <c r="S4719" i="1"/>
  <c r="S1426" i="1"/>
  <c r="S2540" i="1"/>
  <c r="S2689" i="1"/>
  <c r="S3950" i="1"/>
  <c r="S2744" i="1"/>
  <c r="S2506" i="1"/>
  <c r="S4692" i="1"/>
  <c r="S4366" i="1"/>
  <c r="S244" i="1"/>
  <c r="S3899" i="1"/>
  <c r="S3014" i="1"/>
  <c r="S3066" i="1"/>
  <c r="S2760" i="1"/>
  <c r="S1299" i="1"/>
  <c r="S4505" i="1"/>
  <c r="S2808" i="1"/>
  <c r="S3551" i="1"/>
  <c r="S2897" i="1"/>
  <c r="S4265" i="1"/>
  <c r="S2177" i="1"/>
  <c r="S4644" i="1"/>
  <c r="S1184" i="1"/>
  <c r="S1963" i="1"/>
  <c r="S1454" i="1"/>
  <c r="S4056" i="1"/>
  <c r="S3157" i="1"/>
  <c r="S1584" i="1"/>
  <c r="S128" i="1"/>
  <c r="S2896" i="1"/>
  <c r="S440" i="1"/>
  <c r="S2992" i="1"/>
  <c r="S470" i="1"/>
  <c r="S2720" i="1"/>
  <c r="S2991" i="1"/>
  <c r="S2589" i="1"/>
  <c r="S4332" i="1"/>
  <c r="S1710" i="1"/>
  <c r="S243" i="1"/>
  <c r="S296" i="1"/>
  <c r="S2921" i="1"/>
  <c r="S329" i="1"/>
  <c r="S4025" i="1"/>
  <c r="S12" i="1"/>
  <c r="S3898" i="1"/>
  <c r="S3790" i="1"/>
  <c r="S1858" i="1"/>
  <c r="S1106" i="1"/>
  <c r="S3088" i="1"/>
  <c r="S2176" i="1"/>
  <c r="S469" i="1"/>
  <c r="S3035" i="1"/>
  <c r="S670" i="1"/>
  <c r="S2505" i="1"/>
  <c r="S2175" i="1"/>
  <c r="S3836" i="1"/>
  <c r="S2350" i="1"/>
  <c r="S749" i="1"/>
  <c r="S2539" i="1"/>
  <c r="S3578" i="1"/>
  <c r="S1885" i="1"/>
  <c r="S1583" i="1"/>
  <c r="S4674" i="1"/>
  <c r="S4673" i="1"/>
  <c r="S3034" i="1"/>
  <c r="S868" i="1"/>
  <c r="S3087" i="1"/>
  <c r="S189" i="1"/>
  <c r="S4829" i="1"/>
  <c r="S2174" i="1"/>
  <c r="S4464" i="1"/>
  <c r="S815" i="1"/>
  <c r="S4958" i="1"/>
  <c r="S1842" i="1"/>
  <c r="S1582" i="1"/>
  <c r="S814" i="1"/>
  <c r="S4106" i="1"/>
  <c r="S1962" i="1"/>
  <c r="S1961" i="1"/>
  <c r="S4432" i="1"/>
  <c r="S2436" i="1"/>
  <c r="S2538" i="1"/>
  <c r="S3484" i="1"/>
  <c r="S1480" i="1"/>
  <c r="S4310" i="1"/>
  <c r="S3310" i="1"/>
  <c r="S921" i="1"/>
  <c r="S1581" i="1"/>
  <c r="S841" i="1"/>
  <c r="S1657" i="1"/>
  <c r="S3065" i="1"/>
  <c r="S4289" i="1"/>
  <c r="S3513" i="1"/>
  <c r="S4463" i="1"/>
  <c r="S3419" i="1"/>
  <c r="S1960" i="1"/>
  <c r="S3309" i="1"/>
  <c r="S4532" i="1"/>
  <c r="S2719" i="1"/>
  <c r="S1841" i="1"/>
  <c r="S4024" i="1"/>
  <c r="S2537" i="1"/>
  <c r="S4531" i="1"/>
  <c r="S4007" i="1"/>
  <c r="S3532" i="1"/>
  <c r="S4854" i="1"/>
  <c r="S867" i="1"/>
  <c r="S723" i="1"/>
  <c r="S1408" i="1"/>
  <c r="S1270" i="1"/>
  <c r="S3119" i="1"/>
  <c r="S2504" i="1"/>
  <c r="S692" i="1"/>
  <c r="S1763" i="1"/>
  <c r="S4331" i="1"/>
  <c r="S3736" i="1"/>
  <c r="S3350" i="1"/>
  <c r="S1580" i="1"/>
  <c r="S4742" i="1"/>
  <c r="S1244" i="1"/>
  <c r="S4365" i="1"/>
  <c r="S3972" i="1"/>
  <c r="S1579" i="1"/>
  <c r="S4957" i="1"/>
  <c r="S4672" i="1"/>
  <c r="S4504" i="1"/>
  <c r="S4931" i="1"/>
  <c r="S691" i="1"/>
  <c r="S748" i="1"/>
  <c r="S4741" i="1"/>
  <c r="S468" i="1"/>
  <c r="S1479" i="1"/>
  <c r="S4006" i="1"/>
  <c r="S920" i="1"/>
  <c r="S3686" i="1"/>
  <c r="S1298" i="1"/>
  <c r="S467" i="1"/>
  <c r="S4530" i="1"/>
  <c r="S4264" i="1"/>
  <c r="S1269" i="1"/>
  <c r="S866" i="1"/>
  <c r="S1688" i="1"/>
  <c r="S4005" i="1"/>
  <c r="S4718" i="1"/>
  <c r="S50" i="1"/>
  <c r="S2299" i="1"/>
  <c r="S2378" i="1"/>
  <c r="S3897" i="1"/>
  <c r="S4205" i="1"/>
  <c r="S3280" i="1"/>
  <c r="S558" i="1"/>
  <c r="S439" i="1"/>
  <c r="S2349" i="1"/>
  <c r="S2213" i="1"/>
  <c r="S1105" i="1"/>
  <c r="S722" i="1"/>
  <c r="S4907" i="1"/>
  <c r="S4828" i="1"/>
  <c r="S3418" i="1"/>
  <c r="S2409" i="1"/>
  <c r="S214" i="1"/>
  <c r="S3735" i="1"/>
  <c r="S438" i="1"/>
  <c r="S4827" i="1"/>
  <c r="S328" i="1"/>
  <c r="S1243" i="1"/>
  <c r="S1221" i="1"/>
  <c r="S2743" i="1"/>
  <c r="S2459" i="1"/>
  <c r="S3896" i="1"/>
  <c r="S2377" i="1"/>
  <c r="S3895" i="1"/>
  <c r="S3789" i="1"/>
  <c r="S1737" i="1"/>
  <c r="S1656" i="1"/>
  <c r="S1055" i="1"/>
  <c r="S1624" i="1"/>
  <c r="S4643" i="1"/>
  <c r="S4772" i="1"/>
  <c r="S2329" i="1"/>
  <c r="S3417" i="1"/>
  <c r="S2273" i="1"/>
  <c r="S3814" i="1"/>
  <c r="S4973" i="1"/>
  <c r="S1453" i="1"/>
  <c r="S3201" i="1"/>
  <c r="S437" i="1"/>
  <c r="S3086" i="1"/>
  <c r="S76" i="1"/>
  <c r="S1379" i="1"/>
  <c r="S2718" i="1"/>
  <c r="S1556" i="1"/>
  <c r="S2482" i="1"/>
  <c r="S1478" i="1"/>
  <c r="S1407" i="1"/>
  <c r="S4004" i="1"/>
  <c r="S3228" i="1"/>
  <c r="S33" i="1"/>
  <c r="S889" i="1"/>
  <c r="S2840" i="1"/>
  <c r="S154" i="1"/>
  <c r="S2298" i="1"/>
  <c r="S1655" i="1"/>
  <c r="S4288" i="1"/>
  <c r="S721" i="1"/>
  <c r="S4740" i="1"/>
  <c r="S384" i="1"/>
  <c r="S4023" i="1"/>
  <c r="S3033" i="1"/>
  <c r="S2588" i="1"/>
  <c r="S4105" i="1"/>
  <c r="S153" i="1"/>
  <c r="S4880" i="1"/>
  <c r="S1989" i="1"/>
  <c r="S4930" i="1"/>
  <c r="S3703" i="1"/>
  <c r="S1532" i="1"/>
  <c r="S497" i="1"/>
  <c r="S1425" i="1"/>
  <c r="S1884" i="1"/>
  <c r="S4642" i="1"/>
  <c r="S3349" i="1"/>
  <c r="S942" i="1"/>
  <c r="S2244" i="1"/>
  <c r="S888" i="1"/>
  <c r="S970" i="1"/>
  <c r="S3643" i="1"/>
  <c r="S3971" i="1"/>
  <c r="S557" i="1"/>
  <c r="S2653" i="1"/>
  <c r="S3685" i="1"/>
  <c r="S1654" i="1"/>
  <c r="S4156" i="1"/>
  <c r="S2990" i="1"/>
  <c r="S4929" i="1"/>
  <c r="S1507" i="1"/>
  <c r="S4879" i="1"/>
  <c r="S2212" i="1"/>
  <c r="S295" i="1"/>
  <c r="S1578" i="1"/>
  <c r="S2328" i="1"/>
  <c r="S2652" i="1"/>
  <c r="S1787" i="1"/>
  <c r="S2376" i="1"/>
  <c r="S646" i="1"/>
  <c r="S4617" i="1"/>
  <c r="S993" i="1"/>
  <c r="S4641" i="1"/>
  <c r="S3085" i="1"/>
  <c r="S3279" i="1"/>
  <c r="S4906" i="1"/>
  <c r="S1220" i="1"/>
  <c r="S613" i="1"/>
  <c r="S1268" i="1"/>
  <c r="S4905" i="1"/>
  <c r="S747" i="1"/>
  <c r="S327" i="1"/>
  <c r="S1506" i="1"/>
  <c r="S3032" i="1"/>
  <c r="S746" i="1"/>
  <c r="S1911" i="1"/>
  <c r="S2989" i="1"/>
  <c r="S294" i="1"/>
  <c r="S1531" i="1"/>
  <c r="S1910" i="1"/>
  <c r="S353" i="1"/>
  <c r="S4503" i="1"/>
  <c r="S556" i="1"/>
  <c r="S2435" i="1"/>
  <c r="S3444" i="1"/>
  <c r="S1219" i="1"/>
  <c r="S1078" i="1"/>
  <c r="S2348" i="1"/>
  <c r="S1452" i="1"/>
  <c r="S941" i="1"/>
  <c r="S3734" i="1"/>
  <c r="S4364" i="1"/>
  <c r="S2759" i="1"/>
  <c r="S4972" i="1"/>
  <c r="S4363" i="1"/>
  <c r="S1530" i="1"/>
  <c r="S32" i="1"/>
  <c r="S1988" i="1"/>
  <c r="S4826" i="1"/>
  <c r="S1218" i="1"/>
  <c r="S3064" i="1"/>
  <c r="S1653" i="1"/>
  <c r="S352" i="1"/>
  <c r="S555" i="1"/>
  <c r="S2988" i="1"/>
  <c r="S4640" i="1"/>
  <c r="S1608" i="1"/>
  <c r="S1909" i="1"/>
  <c r="S383" i="1"/>
  <c r="S2458" i="1"/>
  <c r="S4904" i="1"/>
  <c r="S1762" i="1"/>
  <c r="S2565" i="1"/>
  <c r="S1709" i="1"/>
  <c r="S4616" i="1"/>
  <c r="S4956" i="1"/>
  <c r="S1883" i="1"/>
  <c r="S2807" i="1"/>
  <c r="S2717" i="1"/>
  <c r="S4771" i="1"/>
  <c r="S2503" i="1"/>
  <c r="S4589" i="1"/>
  <c r="S2920" i="1"/>
  <c r="S2895" i="1"/>
  <c r="S745" i="1"/>
  <c r="S2946" i="1"/>
  <c r="S4717" i="1"/>
  <c r="S152" i="1"/>
  <c r="S2327" i="1"/>
  <c r="S3864" i="1"/>
  <c r="S1217" i="1"/>
  <c r="S3512" i="1"/>
  <c r="S589" i="1"/>
  <c r="S466" i="1"/>
  <c r="S2408" i="1"/>
  <c r="S2173" i="1"/>
  <c r="S612" i="1"/>
  <c r="S4309" i="1"/>
  <c r="S2987" i="1"/>
  <c r="S3949" i="1"/>
  <c r="S1959" i="1"/>
  <c r="S3970" i="1"/>
  <c r="S2326" i="1"/>
  <c r="S3084" i="1"/>
  <c r="S4155" i="1"/>
  <c r="S75" i="1"/>
  <c r="S1761" i="1"/>
  <c r="S3227" i="1"/>
  <c r="S3642" i="1"/>
  <c r="S4177" i="1"/>
  <c r="S645" i="1"/>
  <c r="S788" i="1"/>
  <c r="S1151" i="1"/>
  <c r="S3278" i="1"/>
  <c r="S2651" i="1"/>
  <c r="S3031" i="1"/>
  <c r="S1505" i="1"/>
  <c r="S4481" i="1"/>
  <c r="S840" i="1"/>
  <c r="S1687" i="1"/>
  <c r="S436" i="1"/>
  <c r="S2049" i="1"/>
  <c r="S188" i="1"/>
  <c r="S3511" i="1"/>
  <c r="S4362" i="1"/>
  <c r="S3372" i="1"/>
  <c r="S527" i="1"/>
  <c r="S2742" i="1"/>
  <c r="S4716" i="1"/>
  <c r="S644" i="1"/>
  <c r="S4154" i="1"/>
  <c r="S3416" i="1"/>
  <c r="S496" i="1"/>
  <c r="S99" i="1"/>
  <c r="S4903" i="1"/>
  <c r="S2945" i="1"/>
  <c r="S2564" i="1"/>
  <c r="S3764" i="1"/>
  <c r="S3013" i="1"/>
  <c r="S2894" i="1"/>
  <c r="S3531" i="1"/>
  <c r="S887" i="1"/>
  <c r="S1817" i="1"/>
  <c r="S1529" i="1"/>
  <c r="S4480" i="1"/>
  <c r="S151" i="1"/>
  <c r="S4308" i="1"/>
  <c r="S2211" i="1"/>
  <c r="S2297" i="1"/>
  <c r="S3835" i="1"/>
  <c r="S969" i="1"/>
  <c r="S3253" i="1"/>
  <c r="S1350" i="1"/>
  <c r="S1555" i="1"/>
  <c r="S1504" i="1"/>
  <c r="S3763" i="1"/>
  <c r="S690" i="1"/>
  <c r="S2407" i="1"/>
  <c r="S3461" i="1"/>
  <c r="S2457" i="1"/>
  <c r="S2145" i="1"/>
  <c r="S1958" i="1"/>
  <c r="S3371" i="1"/>
  <c r="S98" i="1"/>
  <c r="S2611" i="1"/>
  <c r="S3348" i="1"/>
  <c r="S1121" i="1"/>
  <c r="S2839" i="1"/>
  <c r="S3483" i="1"/>
  <c r="S1021" i="1"/>
  <c r="S2986" i="1"/>
  <c r="S3329" i="1"/>
  <c r="S213" i="1"/>
  <c r="S1242" i="1"/>
  <c r="S4385" i="1"/>
  <c r="S4671" i="1"/>
  <c r="S3063" i="1"/>
  <c r="S3577" i="1"/>
  <c r="S351" i="1"/>
  <c r="S3510" i="1"/>
  <c r="S2375" i="1"/>
  <c r="S1686" i="1"/>
  <c r="S1406" i="1"/>
  <c r="S4134" i="1"/>
  <c r="S1150" i="1"/>
  <c r="S3482" i="1"/>
  <c r="S4361" i="1"/>
  <c r="S1503" i="1"/>
  <c r="S3370" i="1"/>
  <c r="S4770" i="1"/>
  <c r="S3156" i="1"/>
  <c r="S865" i="1"/>
  <c r="S4022" i="1"/>
  <c r="S992" i="1"/>
  <c r="S3415" i="1"/>
  <c r="S813" i="1"/>
  <c r="S3608" i="1"/>
  <c r="S2325" i="1"/>
  <c r="S1183" i="1"/>
  <c r="S2838" i="1"/>
  <c r="S940" i="1"/>
  <c r="S3369" i="1"/>
  <c r="S4769" i="1"/>
  <c r="S3368" i="1"/>
  <c r="S1760" i="1"/>
  <c r="S1652" i="1"/>
  <c r="S382" i="1"/>
  <c r="S293" i="1"/>
  <c r="S2536" i="1"/>
  <c r="S97" i="1"/>
  <c r="S2944" i="1"/>
  <c r="S3834" i="1"/>
  <c r="S2024" i="1"/>
  <c r="S31" i="1"/>
  <c r="S4263" i="1"/>
  <c r="S381" i="1"/>
  <c r="S2784" i="1"/>
  <c r="S3894" i="1"/>
  <c r="S3328" i="1"/>
  <c r="S4639" i="1"/>
  <c r="S3083" i="1"/>
  <c r="S74" i="1"/>
  <c r="S4588" i="1"/>
  <c r="S150" i="1"/>
  <c r="S3062" i="1"/>
  <c r="S1424" i="1"/>
  <c r="S526" i="1"/>
  <c r="S3863" i="1"/>
  <c r="S4204" i="1"/>
  <c r="S1528" i="1"/>
  <c r="S4287" i="1"/>
  <c r="S3530" i="1"/>
  <c r="S1651" i="1"/>
  <c r="S2144" i="1"/>
  <c r="S1423" i="1"/>
  <c r="S326" i="1"/>
  <c r="S3443" i="1"/>
  <c r="S212" i="1"/>
  <c r="S4955" i="1"/>
  <c r="S96" i="1"/>
  <c r="S2688" i="1"/>
  <c r="S1607" i="1"/>
  <c r="S744" i="1"/>
  <c r="S4176" i="1"/>
  <c r="S4384" i="1"/>
  <c r="S1957" i="1"/>
  <c r="S3862" i="1"/>
  <c r="S2023" i="1"/>
  <c r="S4262" i="1"/>
  <c r="S588" i="1"/>
  <c r="S1685" i="1"/>
  <c r="S325" i="1"/>
  <c r="S1684" i="1"/>
  <c r="S4203" i="1"/>
  <c r="S3788" i="1"/>
  <c r="S2716" i="1"/>
  <c r="S350" i="1"/>
  <c r="S4307" i="1"/>
  <c r="S1378" i="1"/>
  <c r="S4104" i="1"/>
  <c r="S242" i="1"/>
  <c r="S292" i="1"/>
  <c r="S3893" i="1"/>
  <c r="S3308" i="1"/>
  <c r="S4825" i="1"/>
  <c r="S2715" i="1"/>
  <c r="S1377" i="1"/>
  <c r="S743" i="1"/>
  <c r="S2943" i="1"/>
  <c r="S787" i="1"/>
  <c r="S3576" i="1"/>
  <c r="S49" i="1"/>
  <c r="S1104" i="1"/>
  <c r="S1606" i="1"/>
  <c r="S1103" i="1"/>
  <c r="S4103" i="1"/>
  <c r="S1405" i="1"/>
  <c r="S587" i="1"/>
  <c r="S3669" i="1"/>
  <c r="S864" i="1"/>
  <c r="S4133" i="1"/>
  <c r="S2210" i="1"/>
  <c r="S4638" i="1"/>
  <c r="S1683" i="1"/>
  <c r="S3762" i="1"/>
  <c r="S1577" i="1"/>
  <c r="S2535" i="1"/>
  <c r="S1857" i="1"/>
  <c r="S3833" i="1"/>
  <c r="S4227" i="1"/>
  <c r="S2650" i="1"/>
  <c r="S839" i="1"/>
  <c r="S3509" i="1"/>
  <c r="S3969" i="1"/>
  <c r="S4462" i="1"/>
  <c r="S2084" i="1"/>
  <c r="S211" i="1"/>
  <c r="S4587" i="1"/>
  <c r="S3968" i="1"/>
  <c r="S4408" i="1"/>
  <c r="S1120" i="1"/>
  <c r="S4261" i="1"/>
  <c r="S95" i="1"/>
  <c r="S3414" i="1"/>
  <c r="S3012" i="1"/>
  <c r="S1908" i="1"/>
  <c r="S3761" i="1"/>
  <c r="S4306" i="1"/>
  <c r="S2942" i="1"/>
  <c r="S3575" i="1"/>
  <c r="S2973" i="1"/>
  <c r="S3529" i="1"/>
  <c r="S1736" i="1"/>
  <c r="S3367" i="1"/>
  <c r="S4739" i="1"/>
  <c r="S48" i="1"/>
  <c r="S4286" i="1"/>
  <c r="S1527" i="1"/>
  <c r="S2783" i="1"/>
  <c r="S4797" i="1"/>
  <c r="S1786" i="1"/>
  <c r="S3702" i="1"/>
  <c r="S2610" i="1"/>
  <c r="S3366" i="1"/>
  <c r="S495" i="1"/>
  <c r="S1605" i="1"/>
  <c r="S4076" i="1"/>
  <c r="S435" i="1"/>
  <c r="S2587" i="1"/>
  <c r="S1554" i="1"/>
  <c r="S2868" i="1"/>
  <c r="S3030" i="1"/>
  <c r="S1216" i="1"/>
  <c r="S669" i="1"/>
  <c r="S4928" i="1"/>
  <c r="S3390" i="1"/>
  <c r="S4132" i="1"/>
  <c r="S3607" i="1"/>
  <c r="S4431" i="1"/>
  <c r="S2714" i="1"/>
  <c r="S1451" i="1"/>
  <c r="S586" i="1"/>
  <c r="S1020" i="1"/>
  <c r="S4954" i="1"/>
  <c r="S1650" i="1"/>
  <c r="S4637" i="1"/>
  <c r="S968" i="1"/>
  <c r="S1840" i="1"/>
  <c r="S494" i="1"/>
  <c r="S73" i="1"/>
  <c r="S3155" i="1"/>
  <c r="S3927" i="1"/>
  <c r="S3668" i="1"/>
  <c r="S4502" i="1"/>
  <c r="S4636" i="1"/>
  <c r="S2534" i="1"/>
  <c r="S2867" i="1"/>
  <c r="S611" i="1"/>
  <c r="S886" i="1"/>
  <c r="S1708" i="1"/>
  <c r="S4383" i="1"/>
  <c r="S127" i="1"/>
  <c r="S3118" i="1"/>
  <c r="S3226" i="1"/>
  <c r="S4878" i="1"/>
  <c r="S3606" i="1"/>
  <c r="S3508" i="1"/>
  <c r="S610" i="1"/>
  <c r="S4927" i="1"/>
  <c r="S4853" i="1"/>
  <c r="S1502" i="1"/>
  <c r="S3413" i="1"/>
  <c r="S2649" i="1"/>
  <c r="S2209" i="1"/>
  <c r="S3389" i="1"/>
  <c r="S525" i="1"/>
  <c r="S2083" i="1"/>
  <c r="S2648" i="1"/>
  <c r="S210" i="1"/>
  <c r="S4852" i="1"/>
  <c r="S241" i="1"/>
  <c r="S967" i="1"/>
  <c r="S609" i="1"/>
  <c r="S3605" i="1"/>
  <c r="S608" i="1"/>
  <c r="S720" i="1"/>
  <c r="S1576" i="1"/>
  <c r="S72" i="1"/>
  <c r="S2687" i="1"/>
  <c r="S1349" i="1"/>
  <c r="S3225" i="1"/>
  <c r="S2456" i="1"/>
  <c r="S465" i="1"/>
  <c r="S2347" i="1"/>
  <c r="S2563" i="1"/>
  <c r="S919" i="1"/>
  <c r="S918" i="1"/>
  <c r="S1501" i="1"/>
  <c r="S30" i="1"/>
  <c r="S380" i="1"/>
  <c r="S1019" i="1"/>
  <c r="S1054" i="1"/>
  <c r="S1604" i="1"/>
  <c r="S689" i="1"/>
  <c r="S4670" i="1"/>
  <c r="S4768" i="1"/>
  <c r="S2172" i="1"/>
  <c r="S3154" i="1"/>
  <c r="S554" i="1"/>
  <c r="S2114" i="1"/>
  <c r="S2243" i="1"/>
  <c r="S2919" i="1"/>
  <c r="S3733" i="1"/>
  <c r="S434" i="1"/>
  <c r="S4260" i="1"/>
  <c r="S3327" i="1"/>
  <c r="S1215" i="1"/>
  <c r="S4715" i="1"/>
  <c r="S1149" i="1"/>
  <c r="S3641" i="1"/>
  <c r="S1682" i="1"/>
  <c r="S3574" i="1"/>
  <c r="S3200" i="1"/>
  <c r="S187" i="1"/>
  <c r="S4226" i="1"/>
  <c r="S3787" i="1"/>
  <c r="S3347" i="1"/>
  <c r="S917" i="1"/>
  <c r="S916" i="1"/>
  <c r="S1707" i="1"/>
  <c r="S742" i="1"/>
  <c r="S1933" i="1"/>
  <c r="S2324" i="1"/>
  <c r="S2434" i="1"/>
  <c r="S4877" i="1"/>
  <c r="S4563" i="1"/>
  <c r="S3948" i="1"/>
  <c r="S404" i="1"/>
  <c r="S4562" i="1"/>
  <c r="S4926" i="1"/>
  <c r="S2433" i="1"/>
  <c r="S966" i="1"/>
  <c r="S126" i="1"/>
  <c r="S2941" i="1"/>
  <c r="S4285" i="1"/>
  <c r="S4202" i="1"/>
  <c r="S2171" i="1"/>
  <c r="S4738" i="1"/>
  <c r="S2113" i="1"/>
  <c r="S379" i="1"/>
  <c r="S2406" i="1"/>
  <c r="S1839" i="1"/>
  <c r="S1500" i="1"/>
  <c r="S2022" i="1"/>
  <c r="S4851" i="1"/>
  <c r="S4501" i="1"/>
  <c r="S2296" i="1"/>
  <c r="S4824" i="1"/>
  <c r="S186" i="1"/>
  <c r="S1681" i="1"/>
  <c r="S2866" i="1"/>
  <c r="S4284" i="1"/>
  <c r="S3442" i="1"/>
  <c r="S1856" i="1"/>
  <c r="S786" i="1"/>
  <c r="S1553" i="1"/>
  <c r="S3967" i="1"/>
  <c r="S2741" i="1"/>
  <c r="S838" i="1"/>
  <c r="S1018" i="1"/>
  <c r="S4360" i="1"/>
  <c r="S4201" i="1"/>
  <c r="S4003" i="1"/>
  <c r="S493" i="1"/>
  <c r="S3029" i="1"/>
  <c r="S1148" i="1"/>
  <c r="S688" i="1"/>
  <c r="S837" i="1"/>
  <c r="S2972" i="1"/>
  <c r="S836" i="1"/>
  <c r="S4131" i="1"/>
  <c r="S1267" i="1"/>
  <c r="S4669" i="1"/>
  <c r="S403" i="1"/>
  <c r="S4200" i="1"/>
  <c r="S4615" i="1"/>
  <c r="S2295" i="1"/>
  <c r="S2647" i="1"/>
  <c r="S965" i="1"/>
  <c r="S668" i="1"/>
  <c r="S3460" i="1"/>
  <c r="S1680" i="1"/>
  <c r="S4737" i="1"/>
  <c r="S2971" i="1"/>
  <c r="S3760" i="1"/>
  <c r="S4259" i="1"/>
  <c r="S964" i="1"/>
  <c r="S71" i="1"/>
  <c r="S4668" i="1"/>
  <c r="S269" i="1"/>
  <c r="S3667" i="1"/>
  <c r="S2646" i="1"/>
  <c r="S2143" i="1"/>
  <c r="S1882" i="1"/>
  <c r="S1102" i="1"/>
  <c r="S1241" i="1"/>
  <c r="S3507" i="1"/>
  <c r="S1785" i="1"/>
  <c r="S2142" i="1"/>
  <c r="S4359" i="1"/>
  <c r="S4130" i="1"/>
  <c r="S2112" i="1"/>
  <c r="S3388" i="1"/>
  <c r="S2432" i="1"/>
  <c r="S1679" i="1"/>
  <c r="S963" i="1"/>
  <c r="S2865" i="1"/>
  <c r="S3684" i="1"/>
  <c r="S4876" i="1"/>
  <c r="S2713" i="1"/>
  <c r="S1552" i="1"/>
  <c r="S4500" i="1"/>
  <c r="S3175" i="1"/>
  <c r="S4153" i="1"/>
  <c r="S3117" i="1"/>
  <c r="S4283" i="1"/>
  <c r="S667" i="1"/>
  <c r="S1735" i="1"/>
  <c r="S47" i="1"/>
  <c r="S2294" i="1"/>
  <c r="S2502" i="1"/>
  <c r="S3011" i="1"/>
  <c r="S3892" i="1"/>
  <c r="S2562" i="1"/>
  <c r="S2455" i="1"/>
  <c r="S1678" i="1"/>
  <c r="S3307" i="1"/>
  <c r="S2806" i="1"/>
  <c r="S2837" i="1"/>
  <c r="S1376" i="1"/>
  <c r="S4175" i="1"/>
  <c r="S3199" i="1"/>
  <c r="S812" i="1"/>
  <c r="S1956" i="1"/>
  <c r="S3326" i="1"/>
  <c r="S2893" i="1"/>
  <c r="S3759" i="1"/>
  <c r="S3926" i="1"/>
  <c r="S3153" i="1"/>
  <c r="S1526" i="1"/>
  <c r="S1119" i="1"/>
  <c r="S3082" i="1"/>
  <c r="S3224" i="1"/>
  <c r="S2782" i="1"/>
  <c r="S402" i="1"/>
  <c r="S553" i="1"/>
  <c r="S185" i="1"/>
  <c r="S1987" i="1"/>
  <c r="S939" i="1"/>
  <c r="S1881" i="1"/>
  <c r="S3223" i="1"/>
  <c r="S3325" i="1"/>
  <c r="S524" i="1"/>
  <c r="S1077" i="1"/>
  <c r="S2170" i="1"/>
  <c r="S29" i="1"/>
  <c r="S2141" i="1"/>
  <c r="S863" i="1"/>
  <c r="S4953" i="1"/>
  <c r="S184" i="1"/>
  <c r="S1932" i="1"/>
  <c r="S811" i="1"/>
  <c r="S3604" i="1"/>
  <c r="S1907" i="1"/>
  <c r="S1816" i="1"/>
  <c r="S4174" i="1"/>
  <c r="S2609" i="1"/>
  <c r="S209" i="1"/>
  <c r="S324" i="1"/>
  <c r="S4952" i="1"/>
  <c r="S70" i="1"/>
  <c r="S3306" i="1"/>
  <c r="S2048" i="1"/>
  <c r="S1759" i="1"/>
  <c r="S2169" i="1"/>
  <c r="S2533" i="1"/>
  <c r="S240" i="1"/>
  <c r="S2645" i="1"/>
  <c r="S523" i="1"/>
  <c r="S2608" i="1"/>
  <c r="S3116" i="1"/>
  <c r="S2561" i="1"/>
  <c r="S1017" i="1"/>
  <c r="S2481" i="1"/>
  <c r="S2082" i="1"/>
  <c r="S2892" i="1"/>
  <c r="S149" i="1"/>
  <c r="S4258" i="1"/>
  <c r="S3324" i="1"/>
  <c r="S4055" i="1"/>
  <c r="S643" i="1"/>
  <c r="S2021" i="1"/>
  <c r="S1880" i="1"/>
  <c r="S3174" i="1"/>
  <c r="S1266" i="1"/>
  <c r="S585" i="1"/>
  <c r="S1706" i="1"/>
  <c r="S2560" i="1"/>
  <c r="S2864" i="1"/>
  <c r="S4614" i="1"/>
  <c r="S46" i="1"/>
  <c r="S4971" i="1"/>
  <c r="S2863" i="1"/>
  <c r="S2805" i="1"/>
  <c r="S433" i="1"/>
  <c r="S1076" i="1"/>
  <c r="S3550" i="1"/>
  <c r="S2804" i="1"/>
  <c r="S3861" i="1"/>
  <c r="S2891" i="1"/>
  <c r="S962" i="1"/>
  <c r="S4714" i="1"/>
  <c r="S3891" i="1"/>
  <c r="S3198" i="1"/>
  <c r="S2374" i="1"/>
  <c r="S4330" i="1"/>
  <c r="S991" i="1"/>
  <c r="S3323" i="1"/>
  <c r="S1603" i="1"/>
  <c r="S3925" i="1"/>
  <c r="S4850" i="1"/>
  <c r="S1322" i="1"/>
  <c r="S3924" i="1"/>
  <c r="S492" i="1"/>
  <c r="S3010" i="1"/>
  <c r="S3506" i="1"/>
  <c r="S3481" i="1"/>
  <c r="S1525" i="1"/>
  <c r="S3115" i="1"/>
  <c r="S4970" i="1"/>
  <c r="S687" i="1"/>
  <c r="S4054" i="1"/>
  <c r="S990" i="1"/>
  <c r="S1162" i="1"/>
  <c r="S2020" i="1"/>
  <c r="S785" i="1"/>
  <c r="S2272" i="1"/>
  <c r="S584" i="1"/>
  <c r="S3732" i="1"/>
  <c r="S291" i="1"/>
  <c r="S961" i="1"/>
  <c r="S1955" i="1"/>
  <c r="S4075" i="1"/>
  <c r="S4849" i="1"/>
  <c r="S2940" i="1"/>
  <c r="S4613" i="1"/>
  <c r="S69" i="1"/>
  <c r="S2939" i="1"/>
  <c r="S3758" i="1"/>
  <c r="S3813" i="1"/>
  <c r="S1101" i="1"/>
  <c r="S4612" i="1"/>
  <c r="S4358" i="1"/>
  <c r="S2985" i="1"/>
  <c r="S1321" i="1"/>
  <c r="S3222" i="1"/>
  <c r="S2862" i="1"/>
  <c r="S432" i="1"/>
  <c r="S2686" i="1"/>
  <c r="S3683" i="1"/>
  <c r="S1986" i="1"/>
  <c r="S3459" i="1"/>
  <c r="S3081" i="1"/>
  <c r="S1931" i="1"/>
  <c r="S68" i="1"/>
  <c r="S268" i="1"/>
  <c r="S2081" i="1"/>
  <c r="S3346" i="1"/>
  <c r="S290" i="1"/>
  <c r="S4611" i="1"/>
  <c r="S1348" i="1"/>
  <c r="S4848" i="1"/>
  <c r="S3114" i="1"/>
  <c r="S4875" i="1"/>
  <c r="S3152" i="1"/>
  <c r="S3666" i="1"/>
  <c r="S4074" i="1"/>
  <c r="S464" i="1"/>
  <c r="S2019" i="1"/>
  <c r="S4610" i="1"/>
  <c r="S4635" i="1"/>
  <c r="S4994" i="1"/>
  <c r="S4102" i="1"/>
  <c r="S2208" i="1"/>
  <c r="S1784" i="1"/>
  <c r="S378" i="1"/>
  <c r="S2373" i="1"/>
  <c r="S94" i="1"/>
  <c r="S2271" i="1"/>
  <c r="S4152" i="1"/>
  <c r="S862" i="1"/>
  <c r="S3665" i="1"/>
  <c r="S1734" i="1"/>
  <c r="S583" i="1"/>
  <c r="S2140" i="1"/>
  <c r="S4282" i="1"/>
  <c r="S3528" i="1"/>
  <c r="S2372" i="1"/>
  <c r="S4151" i="1"/>
  <c r="S349" i="1"/>
  <c r="S463" i="1"/>
  <c r="S2559" i="1"/>
  <c r="S810" i="1"/>
  <c r="S2758" i="1"/>
  <c r="S4713" i="1"/>
  <c r="S2047" i="1"/>
  <c r="S3812" i="1"/>
  <c r="S4823" i="1"/>
  <c r="S3966" i="1"/>
  <c r="S2046" i="1"/>
  <c r="S208" i="1"/>
  <c r="S2346" i="1"/>
  <c r="S28" i="1"/>
  <c r="S2712" i="1"/>
  <c r="S2080" i="1"/>
  <c r="S125" i="1"/>
  <c r="S2803" i="1"/>
  <c r="S3305" i="1"/>
  <c r="S1182" i="1"/>
  <c r="S4634" i="1"/>
  <c r="S2111" i="1"/>
  <c r="S2644" i="1"/>
  <c r="S2293" i="1"/>
  <c r="S3573" i="1"/>
  <c r="S741" i="1"/>
  <c r="S3811" i="1"/>
  <c r="S4796" i="1"/>
  <c r="S3731" i="1"/>
  <c r="S4305" i="1"/>
  <c r="S3441" i="1"/>
  <c r="S11" i="1"/>
  <c r="S1320" i="1"/>
  <c r="S1265" i="1"/>
  <c r="S4847" i="1"/>
  <c r="S124" i="1"/>
  <c r="S3923" i="1"/>
  <c r="S2018" i="1"/>
  <c r="S431" i="1"/>
  <c r="S4002" i="1"/>
  <c r="S2711" i="1"/>
  <c r="S1422" i="1"/>
  <c r="S3603" i="1"/>
  <c r="S2685" i="1"/>
  <c r="S1214" i="1"/>
  <c r="S1053" i="1"/>
  <c r="S4199" i="1"/>
  <c r="S3664" i="1"/>
  <c r="S4529" i="1"/>
  <c r="S3832" i="1"/>
  <c r="S2918" i="1"/>
  <c r="S4561" i="1"/>
  <c r="S1264" i="1"/>
  <c r="S2207" i="1"/>
  <c r="S3304" i="1"/>
  <c r="S377" i="1"/>
  <c r="S1052" i="1"/>
  <c r="S3151" i="1"/>
  <c r="S3786" i="1"/>
  <c r="S2710" i="1"/>
  <c r="S1051" i="1"/>
  <c r="S3440" i="1"/>
  <c r="S4528" i="1"/>
  <c r="S4257" i="1"/>
  <c r="S2270" i="1"/>
  <c r="S1954" i="1"/>
  <c r="S2643" i="1"/>
  <c r="S4407" i="1"/>
  <c r="S3150" i="1"/>
  <c r="S4667" i="1"/>
  <c r="S376" i="1"/>
  <c r="S4073" i="1"/>
  <c r="S2970" i="1"/>
  <c r="S3365" i="1"/>
  <c r="S3965" i="1"/>
  <c r="S2017" i="1"/>
  <c r="S3387" i="1"/>
  <c r="S809" i="1"/>
  <c r="S3113" i="1"/>
  <c r="S1375" i="1"/>
  <c r="S4586" i="1"/>
  <c r="S2242" i="1"/>
  <c r="S2740" i="1"/>
  <c r="S4256" i="1"/>
  <c r="S3640" i="1"/>
  <c r="S4329" i="1"/>
  <c r="S148" i="1"/>
  <c r="S4406" i="1"/>
  <c r="S1240" i="1"/>
  <c r="S2969" i="1"/>
  <c r="S4173" i="1"/>
  <c r="S4969" i="1"/>
  <c r="S239" i="1"/>
  <c r="S740" i="1"/>
  <c r="S2292" i="1"/>
  <c r="S183" i="1"/>
  <c r="S1623" i="1"/>
  <c r="S2836" i="1"/>
  <c r="S3639" i="1"/>
  <c r="S238" i="1"/>
  <c r="S1499" i="1"/>
  <c r="S3860" i="1"/>
  <c r="S4736" i="1"/>
  <c r="S1374" i="1"/>
  <c r="S462" i="1"/>
  <c r="S4735" i="1"/>
  <c r="S1575" i="1"/>
  <c r="S1622" i="1"/>
  <c r="S4225" i="1"/>
  <c r="S3480" i="1"/>
  <c r="S4560" i="1"/>
  <c r="S3345" i="1"/>
  <c r="S4101" i="1"/>
  <c r="S1075" i="1"/>
  <c r="S2642" i="1"/>
  <c r="S2558" i="1"/>
  <c r="S4993" i="1"/>
  <c r="S27" i="1"/>
  <c r="S430" i="1"/>
  <c r="S1758" i="1"/>
  <c r="S2835" i="1"/>
  <c r="S4001" i="1"/>
  <c r="S3173" i="1"/>
  <c r="S267" i="1"/>
  <c r="S4499" i="1"/>
  <c r="S266" i="1"/>
  <c r="S4633" i="1"/>
  <c r="S182" i="1"/>
  <c r="S1930" i="1"/>
  <c r="S2641" i="1"/>
  <c r="S1347" i="1"/>
  <c r="S1050" i="1"/>
  <c r="S938" i="1"/>
  <c r="S552" i="1"/>
  <c r="S719" i="1"/>
  <c r="S4559" i="1"/>
  <c r="S3947" i="1"/>
  <c r="S491" i="1"/>
  <c r="S2739" i="1"/>
  <c r="S2586" i="1"/>
  <c r="S3890" i="1"/>
  <c r="S3149" i="1"/>
  <c r="S4691" i="1"/>
  <c r="S3479" i="1"/>
  <c r="S2045" i="1"/>
  <c r="S2802" i="1"/>
  <c r="S4000" i="1"/>
  <c r="S1985" i="1"/>
  <c r="S1879" i="1"/>
  <c r="S4357" i="1"/>
  <c r="S2861" i="1"/>
  <c r="S1477" i="1"/>
  <c r="S375" i="1"/>
  <c r="S2585" i="1"/>
  <c r="S3572" i="1"/>
  <c r="S265" i="1"/>
  <c r="S784" i="1"/>
  <c r="S490" i="1"/>
  <c r="S3859" i="1"/>
  <c r="S2684" i="1"/>
  <c r="S1421" i="1"/>
  <c r="S1181" i="1"/>
  <c r="S4430" i="1"/>
  <c r="S2532" i="1"/>
  <c r="S4382" i="1"/>
  <c r="S237" i="1"/>
  <c r="S26" i="1"/>
  <c r="S739" i="1"/>
  <c r="S2480" i="1"/>
  <c r="S3946" i="1"/>
  <c r="S2110" i="1"/>
  <c r="S2109" i="1"/>
  <c r="S323" i="1"/>
  <c r="S3412" i="1"/>
  <c r="S989" i="1"/>
  <c r="S3028" i="1"/>
  <c r="S2938" i="1"/>
  <c r="S3858" i="1"/>
  <c r="S2937" i="1"/>
  <c r="S522" i="1"/>
  <c r="S2640" i="1"/>
  <c r="S551" i="1"/>
  <c r="S3757" i="1"/>
  <c r="S4992" i="1"/>
  <c r="S835" i="1"/>
  <c r="S582" i="1"/>
  <c r="S1016" i="1"/>
  <c r="S4585" i="1"/>
  <c r="S2936" i="1"/>
  <c r="S207" i="1"/>
  <c r="S4609" i="1"/>
  <c r="S1420" i="1"/>
  <c r="S3411" i="1"/>
  <c r="S4822" i="1"/>
  <c r="S2968" i="1"/>
  <c r="S374" i="1"/>
  <c r="S4608" i="1"/>
  <c r="S1878" i="1"/>
  <c r="S4304" i="1"/>
  <c r="S3478" i="1"/>
  <c r="S4405" i="1"/>
  <c r="S2269" i="1"/>
  <c r="S1906" i="1"/>
  <c r="S4767" i="1"/>
  <c r="S289" i="1"/>
  <c r="S4072" i="1"/>
  <c r="S2984" i="1"/>
  <c r="S3148" i="1"/>
  <c r="S3009" i="1"/>
  <c r="S4951" i="1"/>
  <c r="S1929" i="1"/>
  <c r="S4461" i="1"/>
  <c r="S1877" i="1"/>
  <c r="S67" i="1"/>
  <c r="S4150" i="1"/>
  <c r="S288" i="1"/>
  <c r="S1450" i="1"/>
  <c r="S1574" i="1"/>
  <c r="S1147" i="1"/>
  <c r="S1015" i="1"/>
  <c r="S4255" i="1"/>
  <c r="S2639" i="1"/>
  <c r="S4584" i="1"/>
  <c r="S4429" i="1"/>
  <c r="S1213" i="1"/>
  <c r="S686" i="1"/>
  <c r="S3549" i="1"/>
  <c r="S738" i="1"/>
  <c r="S885" i="1"/>
  <c r="S322" i="1"/>
  <c r="S1212" i="1"/>
  <c r="S3756" i="1"/>
  <c r="S264" i="1"/>
  <c r="S4666" i="1"/>
  <c r="S1449" i="1"/>
  <c r="S884" i="1"/>
  <c r="S4224" i="1"/>
  <c r="S3277" i="1"/>
  <c r="S3344" i="1"/>
  <c r="S4902" i="1"/>
  <c r="S1649" i="1"/>
  <c r="S123" i="1"/>
  <c r="S1476" i="1"/>
  <c r="S4198" i="1"/>
  <c r="S718" i="1"/>
  <c r="S1705" i="1"/>
  <c r="S1239" i="1"/>
  <c r="S1238" i="1"/>
  <c r="S1100" i="1"/>
  <c r="S3221" i="1"/>
  <c r="S4254" i="1"/>
  <c r="S3172" i="1"/>
  <c r="S3701" i="1"/>
  <c r="S3922" i="1"/>
  <c r="S3527" i="1"/>
  <c r="S737" i="1"/>
  <c r="S3638" i="1"/>
  <c r="S2044" i="1"/>
  <c r="S3637" i="1"/>
  <c r="S4100" i="1"/>
  <c r="S2206" i="1"/>
  <c r="S1953" i="1"/>
  <c r="S2405" i="1"/>
  <c r="S3755" i="1"/>
  <c r="S181" i="1"/>
  <c r="S2531" i="1"/>
  <c r="S4021" i="1"/>
  <c r="S521" i="1"/>
  <c r="S2043" i="1"/>
  <c r="S1346" i="1"/>
  <c r="S3171" i="1"/>
  <c r="S4821" i="1"/>
  <c r="S520" i="1"/>
  <c r="S1733" i="1"/>
  <c r="S642" i="1"/>
  <c r="S3857" i="1"/>
  <c r="S4795" i="1"/>
  <c r="S581" i="1"/>
  <c r="S4071" i="1"/>
  <c r="S1551" i="1"/>
  <c r="S2530" i="1"/>
  <c r="S4253" i="1"/>
  <c r="S4223" i="1"/>
  <c r="S2781" i="1"/>
  <c r="S2683" i="1"/>
  <c r="S10" i="1"/>
  <c r="S1161" i="1"/>
  <c r="S4498" i="1"/>
  <c r="S180" i="1"/>
  <c r="S461" i="1"/>
  <c r="S717" i="1"/>
  <c r="S4479" i="1"/>
  <c r="S3322" i="1"/>
  <c r="S489" i="1"/>
  <c r="S4794" i="1"/>
  <c r="S2967" i="1"/>
  <c r="S4558" i="1"/>
  <c r="S3602" i="1"/>
  <c r="S147" i="1"/>
  <c r="S3276" i="1"/>
  <c r="S1757" i="1"/>
  <c r="S4734" i="1"/>
  <c r="S2139" i="1"/>
  <c r="S348" i="1"/>
  <c r="S3999" i="1"/>
  <c r="S1756" i="1"/>
  <c r="S2079" i="1"/>
  <c r="S2371" i="1"/>
  <c r="S3945" i="1"/>
  <c r="S179" i="1"/>
  <c r="S3505" i="1"/>
  <c r="S2016" i="1"/>
  <c r="S1319" i="1"/>
  <c r="S1855" i="1"/>
  <c r="S1755" i="1"/>
  <c r="S550" i="1"/>
  <c r="S4428" i="1"/>
  <c r="S3220" i="1"/>
  <c r="S4303" i="1"/>
  <c r="S2404" i="1"/>
  <c r="S1550" i="1"/>
  <c r="S3386" i="1"/>
  <c r="S3343" i="1"/>
  <c r="S1237" i="1"/>
  <c r="S321" i="1"/>
  <c r="S4925" i="1"/>
  <c r="S2431" i="1"/>
  <c r="S1952" i="1"/>
  <c r="S3147" i="1"/>
  <c r="S3571" i="1"/>
  <c r="S4404" i="1"/>
  <c r="S3385" i="1"/>
  <c r="S3112" i="1"/>
  <c r="S1236" i="1"/>
  <c r="S2168" i="1"/>
  <c r="S178" i="1"/>
  <c r="S960" i="1"/>
  <c r="S2345" i="1"/>
  <c r="S2860" i="1"/>
  <c r="S959" i="1"/>
  <c r="S4356" i="1"/>
  <c r="S1448" i="1"/>
  <c r="S3998" i="1"/>
  <c r="S4766" i="1"/>
  <c r="S4557" i="1"/>
  <c r="S783" i="1"/>
  <c r="S2042" i="1"/>
  <c r="S1318" i="1"/>
  <c r="S1317" i="1"/>
  <c r="S519" i="1"/>
  <c r="S429" i="1"/>
  <c r="S808" i="1"/>
  <c r="S1648" i="1"/>
  <c r="S3889" i="1"/>
  <c r="S4053" i="1"/>
  <c r="S320" i="1"/>
  <c r="S3944" i="1"/>
  <c r="S1647" i="1"/>
  <c r="S3663" i="1"/>
  <c r="S4991" i="1"/>
  <c r="S3785" i="1"/>
  <c r="S93" i="1"/>
  <c r="S3275" i="1"/>
  <c r="S3170" i="1"/>
  <c r="S1160" i="1"/>
  <c r="S641" i="1"/>
  <c r="S3810" i="1"/>
  <c r="S3504" i="1"/>
  <c r="S2935" i="1"/>
  <c r="S1621" i="1"/>
  <c r="S4052" i="1"/>
  <c r="S3856" i="1"/>
  <c r="S4901" i="1"/>
  <c r="S3636" i="1"/>
  <c r="S3943" i="1"/>
  <c r="S347" i="1"/>
  <c r="S3303" i="1"/>
  <c r="S4665" i="1"/>
  <c r="S4664" i="1"/>
  <c r="S883" i="1"/>
  <c r="S2834" i="1"/>
  <c r="S3662" i="1"/>
  <c r="S2479" i="1"/>
  <c r="S4099" i="1"/>
  <c r="S1316" i="1"/>
  <c r="S92" i="1"/>
  <c r="S2682" i="1"/>
  <c r="S3027" i="1"/>
  <c r="S2966" i="1"/>
  <c r="S1315" i="1"/>
  <c r="S91" i="1"/>
  <c r="S915" i="1"/>
  <c r="S2965" i="1"/>
  <c r="S4607" i="1"/>
  <c r="S2801" i="1"/>
  <c r="S580" i="1"/>
  <c r="S460" i="1"/>
  <c r="S428" i="1"/>
  <c r="S4924" i="1"/>
  <c r="S1263" i="1"/>
  <c r="S3026" i="1"/>
  <c r="S3146" i="1"/>
  <c r="S1373" i="1"/>
  <c r="S1984" i="1"/>
  <c r="S3008" i="1"/>
  <c r="S2917" i="1"/>
  <c r="S3997" i="1"/>
  <c r="S2323" i="1"/>
  <c r="S3635" i="1"/>
  <c r="S2607" i="1"/>
  <c r="S4460" i="1"/>
  <c r="S4478" i="1"/>
  <c r="S4765" i="1"/>
  <c r="S373" i="1"/>
  <c r="S3682" i="1"/>
  <c r="S3996" i="1"/>
  <c r="S3364" i="1"/>
  <c r="S2890" i="1"/>
  <c r="S2584" i="1"/>
  <c r="S4690" i="1"/>
  <c r="S1498" i="1"/>
  <c r="S1014" i="1"/>
  <c r="S1876" i="1"/>
  <c r="S4820" i="1"/>
  <c r="S1549" i="1"/>
  <c r="S1646" i="1"/>
  <c r="S2681" i="1"/>
  <c r="S2833" i="1"/>
  <c r="S2015" i="1"/>
  <c r="S782" i="1"/>
  <c r="S1875" i="1"/>
  <c r="S1548" i="1"/>
  <c r="S4923" i="1"/>
  <c r="S579" i="1"/>
  <c r="S2832" i="1"/>
  <c r="S3995" i="1"/>
  <c r="S4497" i="1"/>
  <c r="S319" i="1"/>
  <c r="S9" i="1"/>
  <c r="S1297" i="1"/>
  <c r="S2780" i="1"/>
  <c r="S3503" i="1"/>
  <c r="S3888" i="1"/>
  <c r="S4712" i="1"/>
  <c r="S146" i="1"/>
  <c r="S1838" i="1"/>
  <c r="S66" i="1"/>
  <c r="S3477" i="1"/>
  <c r="S2291" i="1"/>
  <c r="S3410" i="1"/>
  <c r="S2934" i="1"/>
  <c r="S958" i="1"/>
  <c r="S122" i="1"/>
  <c r="S957" i="1"/>
  <c r="S4459" i="1"/>
  <c r="S2983" i="1"/>
  <c r="S666" i="1"/>
  <c r="S2268" i="1"/>
  <c r="S2779" i="1"/>
  <c r="S1783" i="1"/>
  <c r="S4477" i="1"/>
  <c r="S3197" i="1"/>
  <c r="S2167" i="1"/>
  <c r="S2557" i="1"/>
  <c r="S1345" i="1"/>
  <c r="S4403" i="1"/>
  <c r="S1211" i="1"/>
  <c r="S2583" i="1"/>
  <c r="S2322" i="1"/>
  <c r="S1677" i="1"/>
  <c r="S988" i="1"/>
  <c r="S1905" i="1"/>
  <c r="S3111" i="1"/>
  <c r="S4252" i="1"/>
  <c r="S2078" i="1"/>
  <c r="S3942" i="1"/>
  <c r="S1159" i="1"/>
  <c r="S177" i="1"/>
  <c r="S1620" i="1"/>
  <c r="S2501" i="1"/>
  <c r="S1099" i="1"/>
  <c r="S4874" i="1"/>
  <c r="S3145" i="1"/>
  <c r="S2964" i="1"/>
  <c r="S3274" i="1"/>
  <c r="S3219" i="1"/>
  <c r="S318" i="1"/>
  <c r="S1074" i="1"/>
  <c r="S4149" i="1"/>
  <c r="S1573" i="1"/>
  <c r="S2478" i="1"/>
  <c r="S4689" i="1"/>
  <c r="S2500" i="1"/>
  <c r="S4764" i="1"/>
  <c r="S1854" i="1"/>
  <c r="S1262" i="1"/>
  <c r="S2778" i="1"/>
  <c r="S2831" i="1"/>
  <c r="S4711" i="1"/>
  <c r="S2556" i="1"/>
  <c r="S4556" i="1"/>
  <c r="S1676" i="1"/>
  <c r="S2205" i="1"/>
  <c r="S2499" i="1"/>
  <c r="S640" i="1"/>
  <c r="S4197" i="1"/>
  <c r="S914" i="1"/>
  <c r="S401" i="1"/>
  <c r="S607" i="1"/>
  <c r="S2889" i="1"/>
  <c r="S176" i="1"/>
  <c r="S518" i="1"/>
  <c r="S3809" i="1"/>
  <c r="S4733" i="1"/>
  <c r="S2041" i="1"/>
  <c r="S4328" i="1"/>
  <c r="S4051" i="1"/>
  <c r="S4900" i="1"/>
  <c r="S287" i="1"/>
  <c r="S1013" i="1"/>
  <c r="S4050" i="1"/>
  <c r="S206" i="1"/>
  <c r="S3808" i="1"/>
  <c r="S2529" i="1"/>
  <c r="S2777" i="1"/>
  <c r="S2830" i="1"/>
  <c r="S3831" i="1"/>
  <c r="S2859" i="1"/>
  <c r="S578" i="1"/>
  <c r="S2738" i="1"/>
  <c r="S3526" i="1"/>
  <c r="S716" i="1"/>
  <c r="S577" i="1"/>
  <c r="S1180" i="1"/>
  <c r="S517" i="1"/>
  <c r="S4710" i="1"/>
  <c r="S1904" i="1"/>
  <c r="S317" i="1"/>
  <c r="S4709" i="1"/>
  <c r="S3302" i="1"/>
  <c r="S4793" i="1"/>
  <c r="S2241" i="1"/>
  <c r="S1118" i="1"/>
  <c r="S1782" i="1"/>
  <c r="S4899" i="1"/>
  <c r="S1146" i="1"/>
  <c r="S4327" i="1"/>
  <c r="S4496" i="1"/>
  <c r="S3700" i="1"/>
  <c r="S1098" i="1"/>
  <c r="S2606" i="1"/>
  <c r="S1572" i="1"/>
  <c r="S3169" i="1"/>
  <c r="S4281" i="1"/>
  <c r="S4020" i="1"/>
  <c r="S2403" i="1"/>
  <c r="S3887" i="1"/>
  <c r="S2477" i="1"/>
  <c r="S2858" i="1"/>
  <c r="S715" i="1"/>
  <c r="S25" i="1"/>
  <c r="S4070" i="1"/>
  <c r="S2014" i="1"/>
  <c r="S2321" i="1"/>
  <c r="S1296" i="1"/>
  <c r="S2267" i="1"/>
  <c r="S2266" i="1"/>
  <c r="S1903" i="1"/>
  <c r="S1404" i="1"/>
  <c r="S1874" i="1"/>
  <c r="S4819" i="1"/>
  <c r="S956" i="1"/>
  <c r="S4708" i="1"/>
  <c r="S3080" i="1"/>
  <c r="S3025" i="1"/>
  <c r="S4818" i="1"/>
  <c r="S3784" i="1"/>
  <c r="S3342" i="1"/>
  <c r="S4922" i="1"/>
  <c r="S1853" i="1"/>
  <c r="S145" i="1"/>
  <c r="S1073" i="1"/>
  <c r="S4583" i="1"/>
  <c r="S4663" i="1"/>
  <c r="S372" i="1"/>
  <c r="S2776" i="1"/>
  <c r="S4148" i="1"/>
  <c r="S639" i="1"/>
  <c r="S2757" i="1"/>
  <c r="S1097" i="1"/>
  <c r="S1571" i="1"/>
  <c r="S3196" i="1"/>
  <c r="S2240" i="1"/>
  <c r="S2800" i="1"/>
  <c r="S4950" i="1"/>
  <c r="S316" i="1"/>
  <c r="S3007" i="1"/>
  <c r="S3994" i="1"/>
  <c r="S4527" i="1"/>
  <c r="S3301" i="1"/>
  <c r="S4763" i="1"/>
  <c r="S4098" i="1"/>
  <c r="S8" i="1"/>
  <c r="S427" i="1"/>
  <c r="S4873" i="1"/>
  <c r="S606" i="1"/>
  <c r="S2077" i="1"/>
  <c r="S4402" i="1"/>
  <c r="S861" i="1"/>
  <c r="S1570" i="1"/>
  <c r="S638" i="1"/>
  <c r="S2430" i="1"/>
  <c r="S3525" i="1"/>
  <c r="S4582" i="1"/>
  <c r="S371" i="1"/>
  <c r="S4495" i="1"/>
  <c r="S3384" i="1"/>
  <c r="S2888" i="1"/>
  <c r="S3964" i="1"/>
  <c r="S685" i="1"/>
  <c r="S2108" i="1"/>
  <c r="S4427" i="1"/>
  <c r="S2344" i="1"/>
  <c r="S1645" i="1"/>
  <c r="S286" i="1"/>
  <c r="S2933" i="1"/>
  <c r="S665" i="1"/>
  <c r="S3300" i="1"/>
  <c r="S1049" i="1"/>
  <c r="S1179" i="1"/>
  <c r="S1403" i="1"/>
  <c r="S4326" i="1"/>
  <c r="S2555" i="1"/>
  <c r="S346" i="1"/>
  <c r="S1951" i="1"/>
  <c r="S175" i="1"/>
  <c r="S3409" i="1"/>
  <c r="S1210" i="1"/>
  <c r="S4129" i="1"/>
  <c r="S2013" i="1"/>
  <c r="S3548" i="1"/>
  <c r="S2582" i="1"/>
  <c r="S2239" i="1"/>
  <c r="S1983" i="1"/>
  <c r="S2454" i="1"/>
  <c r="S400" i="1"/>
  <c r="S4581" i="1"/>
  <c r="S2265" i="1"/>
  <c r="S781" i="1"/>
  <c r="S345" i="1"/>
  <c r="S4846" i="1"/>
  <c r="S1644" i="1"/>
  <c r="S3110" i="1"/>
  <c r="S1781" i="1"/>
  <c r="S2138" i="1"/>
  <c r="S1314" i="1"/>
  <c r="S2453" i="1"/>
  <c r="S882" i="1"/>
  <c r="S913" i="1"/>
  <c r="S2887" i="1"/>
  <c r="S2886" i="1"/>
  <c r="S4069" i="1"/>
  <c r="S860" i="1"/>
  <c r="S4688" i="1"/>
  <c r="S3699" i="1"/>
  <c r="S3363" i="1"/>
  <c r="S4355" i="1"/>
  <c r="S3830" i="1"/>
  <c r="S2916" i="1"/>
  <c r="S459" i="1"/>
  <c r="S1475" i="1"/>
  <c r="S3476" i="1"/>
  <c r="S2012" i="1"/>
  <c r="S2011" i="1"/>
  <c r="S3730" i="1"/>
  <c r="S458" i="1"/>
  <c r="S1145" i="1"/>
  <c r="S121" i="1"/>
  <c r="S2204" i="1"/>
  <c r="S3168" i="1"/>
  <c r="S1372" i="1"/>
  <c r="S3252" i="1"/>
  <c r="S1815" i="1"/>
  <c r="S4354" i="1"/>
  <c r="S3570" i="1"/>
  <c r="S3829" i="1"/>
  <c r="S780" i="1"/>
  <c r="S807" i="1"/>
  <c r="S3921" i="1"/>
  <c r="S2264" i="1"/>
  <c r="S4872" i="1"/>
  <c r="S2263" i="1"/>
  <c r="S1096" i="1"/>
  <c r="S1928" i="1"/>
  <c r="S4128" i="1"/>
  <c r="S4097" i="1"/>
  <c r="S236" i="1"/>
  <c r="S1313" i="1"/>
  <c r="S516" i="1"/>
  <c r="S1447" i="1"/>
  <c r="S235" i="1"/>
  <c r="S1547" i="1"/>
  <c r="S1704" i="1"/>
  <c r="S2137" i="1"/>
  <c r="S2076" i="1"/>
  <c r="S2429" i="1"/>
  <c r="S3144" i="1"/>
  <c r="S2528" i="1"/>
  <c r="S3475" i="1"/>
  <c r="S2829" i="1"/>
  <c r="S4845" i="1"/>
  <c r="S4147" i="1"/>
  <c r="S912" i="1"/>
  <c r="S4222" i="1"/>
  <c r="S2885" i="1"/>
  <c r="S2238" i="1"/>
  <c r="S1261" i="1"/>
  <c r="S3601" i="1"/>
  <c r="S3109" i="1"/>
  <c r="S2075" i="1"/>
  <c r="S1780" i="1"/>
  <c r="S4762" i="1"/>
  <c r="S4019" i="1"/>
  <c r="S4871" i="1"/>
  <c r="S2343" i="1"/>
  <c r="S4353" i="1"/>
  <c r="S3061" i="1"/>
  <c r="S2402" i="1"/>
  <c r="S234" i="1"/>
  <c r="S3524" i="1"/>
  <c r="S4555" i="1"/>
  <c r="S1312" i="1"/>
  <c r="S3383" i="1"/>
  <c r="S2370" i="1"/>
  <c r="S3855" i="1"/>
  <c r="S4606" i="1"/>
  <c r="S2775" i="1"/>
  <c r="S3920" i="1"/>
  <c r="S987" i="1"/>
  <c r="S3024" i="1"/>
  <c r="S4921" i="1"/>
  <c r="S4792" i="1"/>
  <c r="S3886" i="1"/>
  <c r="S515" i="1"/>
  <c r="S3569" i="1"/>
  <c r="S3568" i="1"/>
  <c r="S2756" i="1"/>
  <c r="S1754" i="1"/>
  <c r="S2857" i="1"/>
  <c r="S1753" i="1"/>
  <c r="S4920" i="1"/>
  <c r="S4761" i="1"/>
  <c r="S2774" i="1"/>
  <c r="S1852" i="1"/>
  <c r="S3023" i="1"/>
  <c r="S1095" i="1"/>
  <c r="S4381" i="1"/>
  <c r="S514" i="1"/>
  <c r="S2709" i="1"/>
  <c r="S4426" i="1"/>
  <c r="S911" i="1"/>
  <c r="S2342" i="1"/>
  <c r="S2476" i="1"/>
  <c r="S2498" i="1"/>
  <c r="S4325" i="1"/>
  <c r="S457" i="1"/>
  <c r="S2166" i="1"/>
  <c r="S2136" i="1"/>
  <c r="S2203" i="1"/>
  <c r="S120" i="1"/>
  <c r="S3963" i="1"/>
  <c r="S3439" i="1"/>
  <c r="S2165" i="1"/>
  <c r="S2605" i="1"/>
  <c r="S736" i="1"/>
  <c r="S1950" i="1"/>
  <c r="S513" i="1"/>
  <c r="S1012" i="1"/>
  <c r="S3993" i="1"/>
  <c r="S2680" i="1"/>
  <c r="S4127" i="1"/>
  <c r="S605" i="1"/>
  <c r="S1311" i="1"/>
  <c r="S3854" i="1"/>
  <c r="S4458" i="1"/>
  <c r="S4968" i="1"/>
  <c r="S3885" i="1"/>
  <c r="S4870" i="1"/>
  <c r="S1144" i="1"/>
  <c r="S3321" i="1"/>
  <c r="S4817" i="1"/>
  <c r="S4990" i="1"/>
  <c r="S4068" i="1"/>
  <c r="S1873" i="1"/>
  <c r="S3729" i="1"/>
  <c r="S4352" i="1"/>
  <c r="S3502" i="1"/>
  <c r="S4096" i="1"/>
  <c r="S3299" i="1"/>
  <c r="S859" i="1"/>
  <c r="S2475" i="1"/>
  <c r="S3079" i="1"/>
  <c r="S1779" i="1"/>
  <c r="S779" i="1"/>
  <c r="S2638" i="1"/>
  <c r="S3567" i="1"/>
  <c r="S205" i="1"/>
  <c r="S1927" i="1"/>
  <c r="S4605" i="1"/>
  <c r="S3566" i="1"/>
  <c r="S664" i="1"/>
  <c r="S2915" i="1"/>
  <c r="S3195" i="1"/>
  <c r="S3783" i="1"/>
  <c r="S3547" i="1"/>
  <c r="S399" i="1"/>
  <c r="S2164" i="1"/>
  <c r="S3853" i="1"/>
  <c r="S4869" i="1"/>
  <c r="S955" i="1"/>
  <c r="S1902" i="1"/>
  <c r="S2679" i="1"/>
  <c r="S4351" i="1"/>
  <c r="S1178" i="1"/>
  <c r="S637" i="1"/>
  <c r="S4949" i="1"/>
  <c r="S1209" i="1"/>
  <c r="S3298" i="1"/>
  <c r="S1602" i="1"/>
  <c r="S576" i="1"/>
  <c r="S1094" i="1"/>
  <c r="S3006" i="1"/>
  <c r="S3807" i="1"/>
  <c r="S4816" i="1"/>
  <c r="S986" i="1"/>
  <c r="S2320" i="1"/>
  <c r="S1524" i="1"/>
  <c r="S1260" i="1"/>
  <c r="S2262" i="1"/>
  <c r="S2678" i="1"/>
  <c r="S1093" i="1"/>
  <c r="S4791" i="1"/>
  <c r="S4457" i="1"/>
  <c r="S1117" i="1"/>
  <c r="S4580" i="1"/>
  <c r="S3341" i="1"/>
  <c r="S3408" i="1"/>
  <c r="S2010" i="1"/>
  <c r="S4095" i="1"/>
  <c r="S3546" i="1"/>
  <c r="S985" i="1"/>
  <c r="S2963" i="1"/>
  <c r="S4221" i="1"/>
  <c r="S4662" i="1"/>
  <c r="S604" i="1"/>
  <c r="S1177" i="1"/>
  <c r="S714" i="1"/>
  <c r="S1048" i="1"/>
  <c r="S2074" i="1"/>
  <c r="S3634" i="1"/>
  <c r="S4049" i="1"/>
  <c r="S3060" i="1"/>
  <c r="S2401" i="1"/>
  <c r="S45" i="1"/>
  <c r="S398" i="1"/>
  <c r="S204" i="1"/>
  <c r="S937" i="1"/>
  <c r="S3458" i="1"/>
  <c r="S3143" i="1"/>
  <c r="S2319" i="1"/>
  <c r="S2163" i="1"/>
  <c r="S2497" i="1"/>
  <c r="S2073" i="1"/>
  <c r="S4048" i="1"/>
  <c r="S2799" i="1"/>
  <c r="S315" i="1"/>
  <c r="S65" i="1"/>
  <c r="S1523" i="1"/>
  <c r="S285" i="1"/>
  <c r="S4707" i="1"/>
  <c r="S3884" i="1"/>
  <c r="S4251" i="1"/>
  <c r="S1949" i="1"/>
  <c r="S3633" i="1"/>
  <c r="S3438" i="1"/>
  <c r="S1814" i="1"/>
  <c r="S2318" i="1"/>
  <c r="S2637" i="1"/>
  <c r="S2135" i="1"/>
  <c r="S2604" i="1"/>
  <c r="S1259" i="1"/>
  <c r="S3632" i="1"/>
  <c r="S1310" i="1"/>
  <c r="S2400" i="1"/>
  <c r="S4661" i="1"/>
  <c r="S549" i="1"/>
  <c r="S4760" i="1"/>
  <c r="S2317" i="1"/>
  <c r="S2828" i="1"/>
  <c r="S1703" i="1"/>
  <c r="S4425" i="1"/>
  <c r="S2009" i="1"/>
  <c r="S233" i="1"/>
  <c r="S1948" i="1"/>
  <c r="S1474" i="1"/>
  <c r="S3297" i="1"/>
  <c r="S1872" i="1"/>
  <c r="S284" i="1"/>
  <c r="S1011" i="1"/>
  <c r="S4476" i="1"/>
  <c r="S1072" i="1"/>
  <c r="S3501" i="1"/>
  <c r="S1732" i="1"/>
  <c r="S232" i="1"/>
  <c r="S3059" i="1"/>
  <c r="S2581" i="1"/>
  <c r="S1309" i="1"/>
  <c r="S2773" i="1"/>
  <c r="S4047" i="1"/>
  <c r="S3600" i="1"/>
  <c r="S2107" i="1"/>
  <c r="S1092" i="1"/>
  <c r="S1295" i="1"/>
  <c r="S4196" i="1"/>
  <c r="S3340" i="1"/>
  <c r="S1473" i="1"/>
  <c r="S3078" i="1"/>
  <c r="S203" i="1"/>
  <c r="S2134" i="1"/>
  <c r="S2202" i="1"/>
  <c r="S4604" i="1"/>
  <c r="S1837" i="1"/>
  <c r="S778" i="1"/>
  <c r="S64" i="1"/>
  <c r="S3457" i="1"/>
  <c r="S4844" i="1"/>
  <c r="S488" i="1"/>
  <c r="S4687" i="1"/>
  <c r="S3142" i="1"/>
  <c r="S1569" i="1"/>
  <c r="S4554" i="1"/>
  <c r="S3852" i="1"/>
  <c r="S4843" i="1"/>
  <c r="S4706" i="1"/>
  <c r="S3500" i="1"/>
  <c r="S3919" i="1"/>
  <c r="S24" i="1"/>
  <c r="S1472" i="1"/>
  <c r="S575" i="1"/>
  <c r="S2369" i="1"/>
  <c r="S3828" i="1"/>
  <c r="S2106" i="1"/>
  <c r="S2474" i="1"/>
  <c r="S4815" i="1"/>
  <c r="S1471" i="1"/>
  <c r="S1047" i="1"/>
  <c r="S3108" i="1"/>
  <c r="S4898" i="1"/>
  <c r="S4380" i="1"/>
  <c r="S2827" i="1"/>
  <c r="S2008" i="1"/>
  <c r="S3218" i="1"/>
  <c r="S7" i="1"/>
  <c r="S4660" i="1"/>
  <c r="S2007" i="1"/>
  <c r="S1675" i="1"/>
  <c r="S1158" i="1"/>
  <c r="S4632" i="1"/>
  <c r="S984" i="1"/>
  <c r="S1702" i="1"/>
  <c r="S3107" i="1"/>
  <c r="S2452" i="1"/>
  <c r="S1157" i="1"/>
  <c r="S4456" i="1"/>
  <c r="S4603" i="1"/>
  <c r="S3106" i="1"/>
  <c r="S4526" i="1"/>
  <c r="S4686" i="1"/>
  <c r="S63" i="1"/>
  <c r="S3661" i="1"/>
  <c r="S1143" i="1"/>
  <c r="S3141" i="1"/>
  <c r="S574" i="1"/>
  <c r="S3941" i="1"/>
  <c r="S2040" i="1"/>
  <c r="S4455" i="1"/>
  <c r="S4579" i="1"/>
  <c r="S397" i="1"/>
  <c r="S144" i="1"/>
  <c r="S1176" i="1"/>
  <c r="S3362" i="1"/>
  <c r="S663" i="1"/>
  <c r="S3782" i="1"/>
  <c r="S1235" i="1"/>
  <c r="S3545" i="1"/>
  <c r="S4553" i="1"/>
  <c r="S2962" i="1"/>
  <c r="S4126" i="1"/>
  <c r="S4094" i="1"/>
  <c r="S3361" i="1"/>
  <c r="S23" i="1"/>
  <c r="S4494" i="1"/>
  <c r="S3781" i="1"/>
  <c r="S858" i="1"/>
  <c r="S90" i="1"/>
  <c r="S4220" i="1"/>
  <c r="S456" i="1"/>
  <c r="S1546" i="1"/>
  <c r="S2237" i="1"/>
  <c r="S936" i="1"/>
  <c r="S2006" i="1"/>
  <c r="S3728" i="1"/>
  <c r="S3523" i="1"/>
  <c r="S3407" i="1"/>
  <c r="S1091" i="1"/>
  <c r="S396" i="1"/>
  <c r="S1142" i="1"/>
  <c r="S2072" i="1"/>
  <c r="S3022" i="1"/>
  <c r="S2708" i="1"/>
  <c r="S2105" i="1"/>
  <c r="S3727" i="1"/>
  <c r="S2707" i="1"/>
  <c r="S4525" i="1"/>
  <c r="S370" i="1"/>
  <c r="S834" i="1"/>
  <c r="S2261" i="1"/>
  <c r="S983" i="1"/>
  <c r="S833" i="1"/>
  <c r="S4578" i="1"/>
  <c r="S3194" i="1"/>
  <c r="S4046" i="1"/>
  <c r="S395" i="1"/>
  <c r="S1778" i="1"/>
  <c r="S2961" i="1"/>
  <c r="S1643" i="1"/>
  <c r="S1982" i="1"/>
  <c r="S4524" i="1"/>
  <c r="S2527" i="1"/>
  <c r="S1046" i="1"/>
  <c r="S1497" i="1"/>
  <c r="S4093" i="1"/>
  <c r="S3251" i="1"/>
  <c r="S2737" i="1"/>
  <c r="S1141" i="1"/>
  <c r="S3320" i="1"/>
  <c r="S857" i="1"/>
  <c r="S2603" i="1"/>
  <c r="S1402" i="1"/>
  <c r="S3319" i="1"/>
  <c r="S2826" i="1"/>
  <c r="S3918" i="1"/>
  <c r="S3599" i="1"/>
  <c r="S202" i="1"/>
  <c r="S4967" i="1"/>
  <c r="S548" i="1"/>
  <c r="S143" i="1"/>
  <c r="S3544" i="1"/>
  <c r="S1496" i="1"/>
  <c r="S573" i="1"/>
  <c r="S4552" i="1"/>
  <c r="S283" i="1"/>
  <c r="S2772" i="1"/>
  <c r="S2636" i="1"/>
  <c r="S1981" i="1"/>
  <c r="S1701" i="1"/>
  <c r="S636" i="1"/>
  <c r="S4842" i="1"/>
  <c r="S910" i="1"/>
  <c r="S1140" i="1"/>
  <c r="S909" i="1"/>
  <c r="S2260" i="1"/>
  <c r="S1308" i="1"/>
  <c r="S3296" i="1"/>
  <c r="S4493" i="1"/>
  <c r="S1642" i="1"/>
  <c r="S89" i="1"/>
  <c r="S881" i="1"/>
  <c r="S3754" i="1"/>
  <c r="S4759" i="1"/>
  <c r="S2236" i="1"/>
  <c r="S2526" i="1"/>
  <c r="S1601" i="1"/>
  <c r="S142" i="1"/>
  <c r="S22" i="1"/>
  <c r="S455" i="1"/>
  <c r="S4146" i="1"/>
  <c r="S2960" i="1"/>
  <c r="S1619" i="1"/>
  <c r="S2201" i="1"/>
  <c r="S1641" i="1"/>
  <c r="S4685" i="1"/>
  <c r="S4172" i="1"/>
  <c r="S713" i="1"/>
  <c r="S4577" i="1"/>
  <c r="S1851" i="1"/>
  <c r="S4602" i="1"/>
  <c r="S3193" i="1"/>
  <c r="S1640" i="1"/>
  <c r="S4454" i="1"/>
  <c r="S394" i="1"/>
  <c r="S3250" i="1"/>
  <c r="S2677" i="1"/>
  <c r="S1731" i="1"/>
  <c r="S1813" i="1"/>
  <c r="S1045" i="1"/>
  <c r="S1156" i="1"/>
  <c r="S1371" i="1"/>
  <c r="S4219" i="1"/>
  <c r="S2071" i="1"/>
  <c r="S1044" i="1"/>
  <c r="S2635" i="1"/>
  <c r="S2736" i="1"/>
  <c r="S4705" i="1"/>
  <c r="S4401" i="1"/>
  <c r="S832" i="1"/>
  <c r="S4919" i="1"/>
  <c r="S4379" i="1"/>
  <c r="S1812" i="1"/>
  <c r="S3058" i="1"/>
  <c r="S2914" i="1"/>
  <c r="S3992" i="1"/>
  <c r="S2104" i="1"/>
  <c r="S44" i="1"/>
  <c r="S1545" i="1"/>
  <c r="S4350" i="1"/>
  <c r="S4492" i="1"/>
  <c r="S3437" i="1"/>
  <c r="S4125" i="1"/>
  <c r="S4704" i="1"/>
  <c r="S174" i="1"/>
  <c r="S2554" i="1"/>
  <c r="S2580" i="1"/>
  <c r="S3726" i="1"/>
  <c r="S369" i="1"/>
  <c r="S3917" i="1"/>
  <c r="S3851" i="1"/>
  <c r="S62" i="1"/>
  <c r="S2200" i="1"/>
  <c r="S3382" i="1"/>
  <c r="S3598" i="1"/>
  <c r="S3543" i="1"/>
  <c r="S454" i="1"/>
  <c r="S4349" i="1"/>
  <c r="S4324" i="1"/>
  <c r="S4378" i="1"/>
  <c r="S1980" i="1"/>
  <c r="S453" i="1"/>
  <c r="S4323" i="1"/>
  <c r="S3827" i="1"/>
  <c r="S3631" i="1"/>
  <c r="S2316" i="1"/>
  <c r="S3406" i="1"/>
  <c r="S935" i="1"/>
  <c r="S547" i="1"/>
  <c r="S635" i="1"/>
  <c r="S4475" i="1"/>
  <c r="S3021" i="1"/>
  <c r="S4948" i="1"/>
  <c r="S3020" i="1"/>
  <c r="S1071" i="1"/>
  <c r="S777" i="1"/>
  <c r="S4551" i="1"/>
  <c r="S4474" i="1"/>
  <c r="S572" i="1"/>
  <c r="S1752" i="1"/>
  <c r="S3806" i="1"/>
  <c r="S1307" i="1"/>
  <c r="S1544" i="1"/>
  <c r="S1070" i="1"/>
  <c r="S4473" i="1"/>
  <c r="S546" i="1"/>
  <c r="S3565" i="1"/>
  <c r="S487" i="1"/>
  <c r="S2259" i="1"/>
  <c r="S856" i="1"/>
  <c r="S4067" i="1"/>
  <c r="S314" i="1"/>
  <c r="S3725" i="1"/>
  <c r="S2103" i="1"/>
  <c r="S662" i="1"/>
  <c r="S1777" i="1"/>
  <c r="S2525" i="1"/>
  <c r="S684" i="1"/>
  <c r="S368" i="1"/>
  <c r="S4758" i="1"/>
  <c r="S3436" i="1"/>
  <c r="S4732" i="1"/>
  <c r="S3991" i="1"/>
  <c r="S4195" i="1"/>
  <c r="S2932" i="1"/>
  <c r="S4194" i="1"/>
  <c r="S4631" i="1"/>
  <c r="S4092" i="1"/>
  <c r="S934" i="1"/>
  <c r="S2039" i="1"/>
  <c r="S344" i="1"/>
  <c r="S1600" i="1"/>
  <c r="S231" i="1"/>
  <c r="S1871" i="1"/>
  <c r="S2524" i="1"/>
  <c r="S2755" i="1"/>
  <c r="S855" i="1"/>
  <c r="S2676" i="1"/>
  <c r="S2913" i="1"/>
  <c r="S1446" i="1"/>
  <c r="S806" i="1"/>
  <c r="S1947" i="1"/>
  <c r="S3167" i="1"/>
  <c r="S4400" i="1"/>
  <c r="S3753" i="1"/>
  <c r="S661" i="1"/>
  <c r="S3962" i="1"/>
  <c r="S512" i="1"/>
  <c r="S2706" i="1"/>
  <c r="S2070" i="1"/>
  <c r="S313" i="1"/>
  <c r="S683" i="1"/>
  <c r="S2473" i="1"/>
  <c r="S3005" i="1"/>
  <c r="S1811" i="1"/>
  <c r="S426" i="1"/>
  <c r="S4918" i="1"/>
  <c r="S2523" i="1"/>
  <c r="S1069" i="1"/>
  <c r="S2290" i="1"/>
  <c r="S954" i="1"/>
  <c r="S3004" i="1"/>
  <c r="S2496" i="1"/>
  <c r="S4523" i="1"/>
  <c r="S4522" i="1"/>
  <c r="S982" i="1"/>
  <c r="S603" i="1"/>
  <c r="S312" i="1"/>
  <c r="S1470" i="1"/>
  <c r="S3435" i="1"/>
  <c r="S2399" i="1"/>
  <c r="S4731" i="1"/>
  <c r="S4947" i="1"/>
  <c r="S2289" i="1"/>
  <c r="S3381" i="1"/>
  <c r="S908" i="1"/>
  <c r="S1344" i="1"/>
  <c r="S2398" i="1"/>
  <c r="S634" i="1"/>
  <c r="S1979" i="1"/>
  <c r="S4576" i="1"/>
  <c r="S3630" i="1"/>
  <c r="S3724" i="1"/>
  <c r="S1010" i="1"/>
  <c r="S6" i="1"/>
  <c r="S2884" i="1"/>
  <c r="S2428" i="1"/>
  <c r="S1175" i="1"/>
  <c r="S282" i="1"/>
  <c r="S1343" i="1"/>
  <c r="S1926" i="1"/>
  <c r="S3295" i="1"/>
  <c r="S3003" i="1"/>
  <c r="S933" i="1"/>
  <c r="S1306" i="1"/>
  <c r="S2856" i="1"/>
  <c r="S1068" i="1"/>
  <c r="S1850" i="1"/>
  <c r="S3564" i="1"/>
  <c r="S4757" i="1"/>
  <c r="S571" i="1"/>
  <c r="S4124" i="1"/>
  <c r="S3217" i="1"/>
  <c r="S3883" i="1"/>
  <c r="S1294" i="1"/>
  <c r="S1810" i="1"/>
  <c r="S2634" i="1"/>
  <c r="S2102" i="1"/>
  <c r="S4302" i="1"/>
  <c r="S2798" i="1"/>
  <c r="S88" i="1"/>
  <c r="S3166" i="1"/>
  <c r="S4250" i="1"/>
  <c r="S1234" i="1"/>
  <c r="S2735" i="1"/>
  <c r="S263" i="1"/>
  <c r="S4730" i="1"/>
  <c r="S805" i="1"/>
  <c r="S2162" i="1"/>
  <c r="S712" i="1"/>
  <c r="S3456" i="1"/>
  <c r="S2069" i="1"/>
  <c r="S4659" i="1"/>
  <c r="S633" i="1"/>
  <c r="S1208" i="1"/>
  <c r="S1139" i="1"/>
  <c r="S3105" i="1"/>
  <c r="S1978" i="1"/>
  <c r="S4472" i="1"/>
  <c r="S3629" i="1"/>
  <c r="S3805" i="1"/>
  <c r="S3499" i="1"/>
  <c r="S4575" i="1"/>
  <c r="S854" i="1"/>
  <c r="S452" i="1"/>
  <c r="S262" i="1"/>
  <c r="S4453" i="1"/>
  <c r="S4658" i="1"/>
  <c r="S173" i="1"/>
  <c r="S2397" i="1"/>
  <c r="S4630" i="1"/>
  <c r="S1836" i="1"/>
  <c r="S1370" i="1"/>
  <c r="S4193" i="1"/>
  <c r="S3057" i="1"/>
  <c r="S486" i="1"/>
  <c r="S3405" i="1"/>
  <c r="S2602" i="1"/>
  <c r="S2368" i="1"/>
  <c r="S1233" i="1"/>
  <c r="S201" i="1"/>
  <c r="S230" i="1"/>
  <c r="S2341" i="1"/>
  <c r="S393" i="1"/>
  <c r="S4550" i="1"/>
  <c r="S2522" i="1"/>
  <c r="S2199" i="1"/>
  <c r="S4091" i="1"/>
  <c r="S1809" i="1"/>
  <c r="S545" i="1"/>
  <c r="S172" i="1"/>
  <c r="S1293" i="1"/>
  <c r="S932" i="1"/>
  <c r="S776" i="1"/>
  <c r="S4280" i="1"/>
  <c r="S4192" i="1"/>
  <c r="S1522" i="1"/>
  <c r="S2959" i="1"/>
  <c r="S3380" i="1"/>
  <c r="S3104" i="1"/>
  <c r="S4756" i="1"/>
  <c r="S4348" i="1"/>
  <c r="S4399" i="1"/>
  <c r="S4347" i="1"/>
  <c r="S1043" i="1"/>
  <c r="S4897" i="1"/>
  <c r="S1042" i="1"/>
  <c r="S1618" i="1"/>
  <c r="S2198" i="1"/>
  <c r="S2005" i="1"/>
  <c r="S2521" i="1"/>
  <c r="S4946" i="1"/>
  <c r="S3698" i="1"/>
  <c r="S3434" i="1"/>
  <c r="S3273" i="1"/>
  <c r="S4945" i="1"/>
  <c r="S3272" i="1"/>
  <c r="S2258" i="1"/>
  <c r="S43" i="1"/>
  <c r="S1495" i="1"/>
  <c r="S4377" i="1"/>
  <c r="S2495" i="1"/>
  <c r="S4790" i="1"/>
  <c r="S2004" i="1"/>
  <c r="S4090" i="1"/>
  <c r="S4814" i="1"/>
  <c r="S3019" i="1"/>
  <c r="S4018" i="1"/>
  <c r="S4703" i="1"/>
  <c r="S3249" i="1"/>
  <c r="S2912" i="1"/>
  <c r="S2427" i="1"/>
  <c r="S3165" i="1"/>
  <c r="S660" i="1"/>
  <c r="S1835" i="1"/>
  <c r="S804" i="1"/>
  <c r="S1977" i="1"/>
  <c r="S3542" i="1"/>
  <c r="S775" i="1"/>
  <c r="S1305" i="1"/>
  <c r="S1599" i="1"/>
  <c r="S3916" i="1"/>
  <c r="S2451" i="1"/>
  <c r="S4017" i="1"/>
  <c r="S1207" i="1"/>
  <c r="S2133" i="1"/>
  <c r="S171" i="1"/>
  <c r="S4145" i="1"/>
  <c r="S3271" i="1"/>
  <c r="S2426" i="1"/>
  <c r="S4249" i="1"/>
  <c r="S2003" i="1"/>
  <c r="S2494" i="1"/>
  <c r="S2520" i="1"/>
  <c r="S4789" i="1"/>
  <c r="S2855" i="1"/>
  <c r="S735" i="1"/>
  <c r="S4755" i="1"/>
  <c r="S2825" i="1"/>
  <c r="S119" i="1"/>
  <c r="S2734" i="1"/>
  <c r="S3294" i="1"/>
  <c r="S2824" i="1"/>
  <c r="S1700" i="1"/>
  <c r="S1730" i="1"/>
  <c r="S3780" i="1"/>
  <c r="S4322" i="1"/>
  <c r="S4989" i="1"/>
  <c r="S774" i="1"/>
  <c r="S425" i="1"/>
  <c r="S1116" i="1"/>
  <c r="S4016" i="1"/>
  <c r="S2101" i="1"/>
  <c r="S1751" i="1"/>
  <c r="S1598" i="1"/>
  <c r="S3940" i="1"/>
  <c r="S2705" i="1"/>
  <c r="S3779" i="1"/>
  <c r="S170" i="1"/>
  <c r="S3360" i="1"/>
  <c r="S2235" i="1"/>
  <c r="S1206" i="1"/>
  <c r="S4684" i="1"/>
  <c r="S1205" i="1"/>
  <c r="S4218" i="1"/>
  <c r="S4574" i="1"/>
  <c r="S2675" i="1"/>
  <c r="S2472" i="1"/>
  <c r="S1925" i="1"/>
  <c r="S2931" i="1"/>
  <c r="S4217" i="1"/>
  <c r="S4813" i="1"/>
  <c r="S2002" i="1"/>
  <c r="S485" i="1"/>
  <c r="S632" i="1"/>
  <c r="S3752" i="1"/>
  <c r="S1946" i="1"/>
  <c r="S1945" i="1"/>
  <c r="S602" i="1"/>
  <c r="S1174" i="1"/>
  <c r="S2161" i="1"/>
  <c r="S907" i="1"/>
  <c r="S1445" i="1"/>
  <c r="S4601" i="1"/>
  <c r="S853" i="1"/>
  <c r="S2733" i="1"/>
  <c r="S281" i="1"/>
  <c r="S953" i="1"/>
  <c r="S3804" i="1"/>
  <c r="S5" i="1"/>
  <c r="S1521" i="1"/>
  <c r="S3882" i="1"/>
  <c r="S3433" i="1"/>
  <c r="S3915" i="1"/>
  <c r="S3628" i="1"/>
  <c r="S3660" i="1"/>
  <c r="S3881" i="1"/>
  <c r="S4896" i="1"/>
  <c r="S4301" i="1"/>
  <c r="S1750" i="1"/>
  <c r="S4424" i="1"/>
  <c r="S3939" i="1"/>
  <c r="S4868" i="1"/>
  <c r="S3056" i="1"/>
  <c r="S2704" i="1"/>
  <c r="S4171" i="1"/>
  <c r="S2911" i="1"/>
  <c r="S2160" i="1"/>
  <c r="S4988" i="1"/>
  <c r="S2068" i="1"/>
  <c r="S3404" i="1"/>
  <c r="S1729" i="1"/>
  <c r="S4376" i="1"/>
  <c r="S61" i="1"/>
  <c r="S1204" i="1"/>
  <c r="S1597" i="1"/>
  <c r="S3103" i="1"/>
  <c r="S4895" i="1"/>
  <c r="S2367" i="1"/>
  <c r="S2493" i="1"/>
  <c r="S1674" i="1"/>
  <c r="S4812" i="1"/>
  <c r="S4471" i="1"/>
  <c r="S2450" i="1"/>
  <c r="S1849" i="1"/>
  <c r="S2930" i="1"/>
  <c r="S169" i="1"/>
  <c r="S3723" i="1"/>
  <c r="S3850" i="1"/>
  <c r="S3293" i="1"/>
  <c r="S4452" i="1"/>
  <c r="S2366" i="1"/>
  <c r="S1834" i="1"/>
  <c r="S3140" i="1"/>
  <c r="S3914" i="1"/>
  <c r="S2132" i="1"/>
  <c r="S168" i="1"/>
  <c r="S4549" i="1"/>
  <c r="S4279" i="1"/>
  <c r="S4702" i="1"/>
  <c r="S2365" i="1"/>
  <c r="S852" i="1"/>
  <c r="S4754" i="1"/>
  <c r="S424" i="1"/>
  <c r="S3880" i="1"/>
  <c r="S2732" i="1"/>
  <c r="S2633" i="1"/>
  <c r="S1639" i="1"/>
  <c r="S3139" i="1"/>
  <c r="S1924" i="1"/>
  <c r="S1673" i="1"/>
  <c r="S1617" i="1"/>
  <c r="S3474" i="1"/>
  <c r="S2340" i="1"/>
  <c r="S484" i="1"/>
  <c r="S4216" i="1"/>
  <c r="S2067" i="1"/>
  <c r="S1369" i="1"/>
  <c r="S831" i="1"/>
  <c r="S2001" i="1"/>
  <c r="S601" i="1"/>
  <c r="S1292" i="1"/>
  <c r="S3627" i="1"/>
  <c r="S3138" i="1"/>
  <c r="S1444" i="1"/>
  <c r="S931" i="1"/>
  <c r="S4867" i="1"/>
  <c r="S1923" i="1"/>
  <c r="S2674" i="1"/>
  <c r="S1067" i="1"/>
  <c r="S3192" i="1"/>
  <c r="S4191" i="1"/>
  <c r="S4451" i="1"/>
  <c r="S4729" i="1"/>
  <c r="S4728" i="1"/>
  <c r="S2100" i="1"/>
  <c r="S2797" i="1"/>
  <c r="S1749" i="1"/>
  <c r="S1401" i="1"/>
  <c r="S141" i="1"/>
  <c r="S392" i="1"/>
  <c r="S600" i="1"/>
  <c r="S3626" i="1"/>
  <c r="S2471" i="1"/>
  <c r="S1494" i="1"/>
  <c r="S3339" i="1"/>
  <c r="S1443" i="1"/>
  <c r="S3563" i="1"/>
  <c r="S3216" i="1"/>
  <c r="S2257" i="1"/>
  <c r="S2315" i="1"/>
  <c r="S60" i="1"/>
  <c r="S4123" i="1"/>
  <c r="S167" i="1"/>
  <c r="S3055" i="1"/>
  <c r="S2632" i="1"/>
  <c r="S2256" i="1"/>
  <c r="S2255" i="1"/>
  <c r="S2982" i="1"/>
  <c r="S930" i="1"/>
  <c r="S880" i="1"/>
  <c r="S3597" i="1"/>
  <c r="S1776" i="1"/>
  <c r="S4521" i="1"/>
  <c r="S2066" i="1"/>
  <c r="S4346" i="1"/>
  <c r="S3292" i="1"/>
  <c r="S659" i="1"/>
  <c r="S3473" i="1"/>
  <c r="S3248" i="1"/>
  <c r="S1419" i="1"/>
  <c r="S1520" i="1"/>
  <c r="S3562" i="1"/>
  <c r="S544" i="1"/>
  <c r="S3697" i="1"/>
  <c r="S1493" i="1"/>
  <c r="S3938" i="1"/>
  <c r="S3164" i="1"/>
  <c r="S367" i="1"/>
  <c r="S21" i="1"/>
  <c r="S3596" i="1"/>
  <c r="S4753" i="1"/>
  <c r="S42" i="1"/>
  <c r="S1041" i="1"/>
  <c r="S229" i="1"/>
  <c r="S658" i="1"/>
  <c r="S3191" i="1"/>
  <c r="S280" i="1"/>
  <c r="S711" i="1"/>
  <c r="S4345" i="1"/>
  <c r="S1901" i="1"/>
  <c r="S570" i="1"/>
  <c r="S803" i="1"/>
  <c r="S3291" i="1"/>
  <c r="S4144" i="1"/>
  <c r="S4727" i="1"/>
  <c r="S3054" i="1"/>
  <c r="S2449" i="1"/>
  <c r="S118" i="1"/>
  <c r="S2910" i="1"/>
  <c r="S4520" i="1"/>
  <c r="S3290" i="1"/>
  <c r="S2883" i="1"/>
  <c r="S391" i="1"/>
  <c r="S4629" i="1"/>
  <c r="S4657" i="1"/>
  <c r="S2131" i="1"/>
  <c r="S1173" i="1"/>
  <c r="S1568" i="1"/>
  <c r="S279" i="1"/>
  <c r="S3681" i="1"/>
  <c r="S2197" i="1"/>
  <c r="S3803" i="1"/>
  <c r="S261" i="1"/>
  <c r="S2823" i="1"/>
  <c r="S1728" i="1"/>
  <c r="S390" i="1"/>
  <c r="S1090" i="1"/>
  <c r="S4944" i="1"/>
  <c r="S1009" i="1"/>
  <c r="S710" i="1"/>
  <c r="S1672" i="1"/>
  <c r="S140" i="1"/>
  <c r="S3990" i="1"/>
  <c r="S773" i="1"/>
  <c r="S4122" i="1"/>
  <c r="S4701" i="1"/>
  <c r="S3137" i="1"/>
  <c r="S1900" i="1"/>
  <c r="S483" i="1"/>
  <c r="S1976" i="1"/>
  <c r="S543" i="1"/>
  <c r="S2000" i="1"/>
  <c r="S3002" i="1"/>
  <c r="S4045" i="1"/>
  <c r="S1342" i="1"/>
  <c r="S3190" i="1"/>
  <c r="S2099" i="1"/>
  <c r="S4248" i="1"/>
  <c r="S3136" i="1"/>
  <c r="S851" i="1"/>
  <c r="S3659" i="1"/>
  <c r="S3102" i="1"/>
  <c r="S4519" i="1"/>
  <c r="S1775" i="1"/>
  <c r="S4726" i="1"/>
  <c r="S423" i="1"/>
  <c r="S59" i="1"/>
  <c r="S228" i="1"/>
  <c r="S4278" i="1"/>
  <c r="S3077" i="1"/>
  <c r="S3053" i="1"/>
  <c r="S2579" i="1"/>
  <c r="S4066" i="1"/>
  <c r="S2519" i="1"/>
  <c r="S200" i="1"/>
  <c r="S802" i="1"/>
  <c r="S4518" i="1"/>
  <c r="S4375" i="1"/>
  <c r="S2754" i="1"/>
  <c r="S1543" i="1"/>
  <c r="S1492" i="1"/>
  <c r="S2703" i="1"/>
  <c r="S772" i="1"/>
  <c r="S3135" i="1"/>
  <c r="S311" i="1"/>
  <c r="S599" i="1"/>
  <c r="S2882" i="1"/>
  <c r="S4811" i="1"/>
  <c r="S3134" i="1"/>
  <c r="S2288" i="1"/>
  <c r="S1291" i="1"/>
  <c r="S3696" i="1"/>
  <c r="S2854" i="1"/>
  <c r="S801" i="1"/>
  <c r="S4277" i="1"/>
  <c r="S2702" i="1"/>
  <c r="S1138" i="1"/>
  <c r="S4121" i="1"/>
  <c r="S906" i="1"/>
  <c r="S1290" i="1"/>
  <c r="S4300" i="1"/>
  <c r="S4866" i="1"/>
  <c r="S905" i="1"/>
  <c r="S2234" i="1"/>
  <c r="S1368" i="1"/>
  <c r="S1203" i="1"/>
  <c r="S2159" i="1"/>
  <c r="S1418" i="1"/>
  <c r="S2339" i="1"/>
  <c r="S1367" i="1"/>
  <c r="S4548" i="1"/>
  <c r="S1155" i="1"/>
  <c r="S2981" i="1"/>
  <c r="S2492" i="1"/>
  <c r="S4120" i="1"/>
  <c r="S1922" i="1"/>
  <c r="S771" i="1"/>
  <c r="S734" i="1"/>
  <c r="S4170" i="1"/>
  <c r="S3432" i="1"/>
  <c r="S1519" i="1"/>
  <c r="S4321" i="1"/>
  <c r="S3680" i="1"/>
  <c r="S3913" i="1"/>
  <c r="S3270" i="1"/>
  <c r="S4966" i="1"/>
  <c r="S2673" i="1"/>
  <c r="S1172" i="1"/>
  <c r="S4628" i="1"/>
  <c r="S1442" i="1"/>
  <c r="S631" i="1"/>
  <c r="S3018" i="1"/>
  <c r="S3052" i="1"/>
  <c r="S4398" i="1"/>
  <c r="S4143" i="1"/>
  <c r="S4683" i="1"/>
  <c r="S4247" i="1"/>
  <c r="S2396" i="1"/>
  <c r="S1727" i="1"/>
  <c r="S260" i="1"/>
  <c r="S4965" i="1"/>
  <c r="S3051" i="1"/>
  <c r="S2287" i="1"/>
  <c r="S4517" i="1"/>
  <c r="S1748" i="1"/>
  <c r="S1638" i="1"/>
  <c r="S1921" i="1"/>
  <c r="S2448" i="1"/>
  <c r="S259" i="1"/>
  <c r="S4423" i="1"/>
  <c r="S2631" i="1"/>
  <c r="S2314" i="1"/>
  <c r="S879" i="1"/>
  <c r="S389" i="1"/>
  <c r="S630" i="1"/>
  <c r="S1040" i="1"/>
  <c r="S3879" i="1"/>
  <c r="S4810" i="1"/>
  <c r="S1008" i="1"/>
  <c r="S2553" i="1"/>
  <c r="S1747" i="1"/>
  <c r="S422" i="1"/>
  <c r="S1726" i="1"/>
  <c r="S4246" i="1"/>
  <c r="S4700" i="1"/>
  <c r="S3472" i="1"/>
  <c r="S1137" i="1"/>
  <c r="S4190" i="1"/>
  <c r="S1699" i="1"/>
  <c r="S3595" i="1"/>
  <c r="S2313" i="1"/>
  <c r="S117" i="1"/>
  <c r="S4943" i="1"/>
  <c r="S1899" i="1"/>
  <c r="S1289" i="1"/>
  <c r="S3778" i="1"/>
  <c r="S4245" i="1"/>
  <c r="S3471" i="1"/>
  <c r="S4450" i="1"/>
  <c r="S1417" i="1"/>
  <c r="S1400" i="1"/>
  <c r="S4089" i="1"/>
  <c r="S2491" i="1"/>
  <c r="S3189" i="1"/>
  <c r="S3826" i="1"/>
  <c r="S3247" i="1"/>
  <c r="S2701" i="1"/>
  <c r="S2630" i="1"/>
  <c r="S1399" i="1"/>
  <c r="S4788" i="1"/>
  <c r="S4627" i="1"/>
  <c r="S4656" i="1"/>
  <c r="S258" i="1"/>
  <c r="S2796" i="1"/>
  <c r="S4942" i="1"/>
  <c r="S2338" i="1"/>
  <c r="S421" i="1"/>
  <c r="S3289" i="1"/>
  <c r="S4787" i="1"/>
  <c r="S4865" i="1"/>
  <c r="S770" i="1"/>
  <c r="S2490" i="1"/>
  <c r="S4964" i="1"/>
  <c r="S4299" i="1"/>
  <c r="S3470" i="1"/>
  <c r="S3658" i="1"/>
  <c r="S2853" i="1"/>
  <c r="S2852" i="1"/>
  <c r="S3403" i="1"/>
  <c r="S3561" i="1"/>
  <c r="S3246" i="1"/>
  <c r="S2447" i="1"/>
  <c r="S3937" i="1"/>
  <c r="S3594" i="1"/>
  <c r="S3101" i="1"/>
  <c r="S310" i="1"/>
  <c r="S3163" i="1"/>
  <c r="S4786" i="1"/>
  <c r="S366" i="1"/>
  <c r="S2098" i="1"/>
  <c r="S2425" i="1"/>
  <c r="S511" i="1"/>
  <c r="S2851" i="1"/>
  <c r="S2038" i="1"/>
  <c r="S3076" i="1"/>
  <c r="S542" i="1"/>
  <c r="S4516" i="1"/>
  <c r="S1542" i="1"/>
  <c r="S1469" i="1"/>
  <c r="S1366" i="1"/>
  <c r="S2753" i="1"/>
  <c r="S2395" i="1"/>
  <c r="S166" i="1"/>
  <c r="S309" i="1"/>
  <c r="S3802" i="1"/>
  <c r="S3245" i="1"/>
  <c r="S87" i="1"/>
  <c r="S3469" i="1"/>
  <c r="S3431" i="1"/>
  <c r="S3455" i="1"/>
  <c r="S2233" i="1"/>
  <c r="S3936" i="1"/>
  <c r="S4374" i="1"/>
  <c r="S1491" i="1"/>
  <c r="S2672" i="1"/>
  <c r="S4065" i="1"/>
  <c r="S3777" i="1"/>
  <c r="S3318" i="1"/>
  <c r="S343" i="1"/>
  <c r="S3593" i="1"/>
  <c r="S1202" i="1"/>
  <c r="S1746" i="1"/>
  <c r="S1416" i="1"/>
  <c r="S2130" i="1"/>
  <c r="S1833" i="1"/>
  <c r="S482" i="1"/>
  <c r="S3679" i="1"/>
  <c r="S4064" i="1"/>
  <c r="S2671" i="1"/>
  <c r="S4917" i="1"/>
  <c r="S86" i="1"/>
  <c r="S4655" i="1"/>
  <c r="S4573" i="1"/>
  <c r="S4044" i="1"/>
  <c r="S904" i="1"/>
  <c r="S2771" i="1"/>
  <c r="S3776" i="1"/>
  <c r="S1201" i="1"/>
  <c r="S4344" i="1"/>
  <c r="S1304" i="1"/>
  <c r="S1365" i="1"/>
  <c r="S850" i="1"/>
  <c r="S4063" i="1"/>
  <c r="S2394" i="1"/>
  <c r="S4276" i="1"/>
  <c r="S4470" i="1"/>
  <c r="S3402" i="1"/>
  <c r="S2158" i="1"/>
  <c r="S116" i="1"/>
  <c r="S1258" i="1"/>
  <c r="S3498" i="1"/>
  <c r="S4469" i="1"/>
  <c r="S4343" i="1"/>
  <c r="S769" i="1"/>
  <c r="S2065" i="1"/>
  <c r="S481" i="1"/>
  <c r="S1616" i="1"/>
  <c r="S2881" i="1"/>
  <c r="S849" i="1"/>
  <c r="S4373" i="1"/>
  <c r="S709" i="1"/>
  <c r="S3288" i="1"/>
  <c r="S629" i="1"/>
  <c r="S903" i="1"/>
  <c r="S3935" i="1"/>
  <c r="S3657" i="1"/>
  <c r="S1808" i="1"/>
  <c r="S139" i="1"/>
  <c r="S2700" i="1"/>
  <c r="S3961" i="1"/>
  <c r="S3722" i="1"/>
  <c r="S3912" i="1"/>
  <c r="S2670" i="1"/>
  <c r="S878" i="1"/>
  <c r="S1807" i="1"/>
  <c r="S2129" i="1"/>
  <c r="S510" i="1"/>
  <c r="S2552" i="1"/>
  <c r="S569" i="1"/>
  <c r="S2064" i="1"/>
  <c r="S3133" i="1"/>
  <c r="S4809" i="1"/>
  <c r="S2669" i="1"/>
  <c r="S509" i="1"/>
  <c r="S1975" i="1"/>
  <c r="S4142" i="1"/>
  <c r="S4785" i="1"/>
  <c r="S2880" i="1"/>
  <c r="S2909" i="1"/>
  <c r="S1115" i="1"/>
  <c r="S4043" i="1"/>
  <c r="S3001" i="1"/>
  <c r="S3989" i="1"/>
  <c r="S257" i="1"/>
  <c r="S1441" i="1"/>
  <c r="S1637" i="1"/>
  <c r="S3244" i="1"/>
  <c r="S1636" i="1"/>
  <c r="S4215" i="1"/>
  <c r="S3592" i="1"/>
  <c r="S1806" i="1"/>
  <c r="S4491" i="1"/>
  <c r="S1171" i="1"/>
  <c r="S508" i="1"/>
  <c r="S1364" i="1"/>
  <c r="S981" i="1"/>
  <c r="S830" i="1"/>
  <c r="S3695" i="1"/>
  <c r="S227" i="1"/>
  <c r="S4752" i="1"/>
  <c r="S3287" i="1"/>
  <c r="S2601" i="1"/>
  <c r="S1066" i="1"/>
  <c r="S3338" i="1"/>
  <c r="S4298" i="1"/>
  <c r="S2578" i="1"/>
  <c r="S4244" i="1"/>
  <c r="S1341" i="1"/>
  <c r="S4547" i="1"/>
  <c r="S2196" i="1"/>
  <c r="S800" i="1"/>
  <c r="S657" i="1"/>
  <c r="S2600" i="1"/>
  <c r="S4808" i="1"/>
  <c r="S1136" i="1"/>
  <c r="S4088" i="1"/>
  <c r="S4784" i="1"/>
  <c r="S3775" i="1"/>
  <c r="S2286" i="1"/>
  <c r="S3243" i="1"/>
  <c r="S3188" i="1"/>
  <c r="S4751" i="1"/>
  <c r="S4397" i="1"/>
  <c r="S1635" i="1"/>
  <c r="S4783" i="1"/>
  <c r="S2908" i="1"/>
  <c r="S2232" i="1"/>
  <c r="S2822" i="1"/>
  <c r="S1007" i="1"/>
  <c r="S3625" i="1"/>
  <c r="S877" i="1"/>
  <c r="S115" i="1"/>
  <c r="S3624" i="1"/>
  <c r="S4468" i="1"/>
  <c r="S4750" i="1"/>
  <c r="S2424" i="1"/>
  <c r="S4807" i="1"/>
  <c r="S2699" i="1"/>
  <c r="S165" i="1"/>
  <c r="S3541" i="1"/>
  <c r="S2795" i="1"/>
  <c r="S4320" i="1"/>
  <c r="S1340" i="1"/>
  <c r="S3468" i="1"/>
  <c r="S256" i="1"/>
  <c r="S3878" i="1"/>
  <c r="S1944" i="1"/>
  <c r="S4806" i="1"/>
  <c r="S848" i="1"/>
  <c r="S3751" i="1"/>
  <c r="S342" i="1"/>
  <c r="S4396" i="1"/>
  <c r="S3825" i="1"/>
  <c r="S138" i="1"/>
  <c r="S4169" i="1"/>
  <c r="S3623" i="1"/>
  <c r="S4119" i="1"/>
  <c r="S2794" i="1"/>
  <c r="S2698" i="1"/>
  <c r="S1898" i="1"/>
  <c r="S1974" i="1"/>
  <c r="S3877" i="1"/>
  <c r="S2850" i="1"/>
  <c r="S1518" i="1"/>
  <c r="S58" i="1"/>
  <c r="S1805" i="1"/>
  <c r="S952" i="1"/>
  <c r="S3269" i="1"/>
  <c r="S278" i="1"/>
  <c r="S3132" i="1"/>
  <c r="S3187" i="1"/>
  <c r="S3622" i="1"/>
  <c r="S4572" i="1"/>
  <c r="S4062" i="1"/>
  <c r="S3621" i="1"/>
  <c r="S2668" i="1"/>
  <c r="S3131" i="1"/>
  <c r="S4372" i="1"/>
  <c r="S2231" i="1"/>
  <c r="S365" i="1"/>
  <c r="S2254" i="1"/>
  <c r="S2752" i="1"/>
  <c r="S4214" i="1"/>
  <c r="S4213" i="1"/>
  <c r="S4682" i="1"/>
  <c r="S1804" i="1"/>
  <c r="S3591" i="1"/>
  <c r="S4449" i="1"/>
  <c r="S3430" i="1"/>
  <c r="S2958" i="1"/>
  <c r="S4" i="1"/>
  <c r="S3721" i="1"/>
  <c r="S3960" i="1"/>
  <c r="S4894" i="1"/>
  <c r="S628" i="1"/>
  <c r="S4168" i="1"/>
  <c r="S85" i="1"/>
  <c r="S598" i="1"/>
  <c r="S2063" i="1"/>
  <c r="S3268" i="1"/>
  <c r="S3522" i="1"/>
  <c r="S1615" i="1"/>
  <c r="S4042" i="1"/>
  <c r="S480" i="1"/>
  <c r="S3359" i="1"/>
  <c r="S2393" i="1"/>
  <c r="S3540" i="1"/>
  <c r="S4015" i="1"/>
  <c r="S4422" i="1"/>
  <c r="S1114" i="1"/>
  <c r="S3337" i="1"/>
  <c r="S2097" i="1"/>
  <c r="S1006" i="1"/>
  <c r="S3130" i="1"/>
  <c r="S3774" i="1"/>
  <c r="S4749" i="1"/>
  <c r="S4626" i="1"/>
  <c r="S1135" i="1"/>
  <c r="S4654" i="1"/>
  <c r="S3129" i="1"/>
  <c r="S682" i="1"/>
  <c r="S3100" i="1"/>
  <c r="S1725" i="1"/>
  <c r="S2599" i="1"/>
  <c r="S4167" i="1"/>
  <c r="S1440" i="1"/>
  <c r="S3849" i="1"/>
  <c r="S2629" i="1"/>
  <c r="S1724" i="1"/>
  <c r="S4963" i="1"/>
  <c r="S226" i="1"/>
  <c r="S3876" i="1"/>
  <c r="S3848" i="1"/>
  <c r="S829" i="1"/>
  <c r="S3050" i="1"/>
  <c r="S2364" i="1"/>
  <c r="S1973" i="1"/>
  <c r="S1398" i="1"/>
  <c r="S1288" i="1"/>
  <c r="S3429" i="1"/>
  <c r="S1200" i="1"/>
  <c r="S479" i="1"/>
  <c r="S1671" i="1"/>
  <c r="S929" i="1"/>
  <c r="S2518" i="1"/>
  <c r="S627" i="1"/>
  <c r="S2195" i="1"/>
  <c r="S3694" i="1"/>
  <c r="S626" i="1"/>
  <c r="S2598" i="1"/>
  <c r="S388" i="1"/>
  <c r="S2392" i="1"/>
  <c r="S2230" i="1"/>
  <c r="S1920" i="1"/>
  <c r="S1339" i="1"/>
  <c r="S3720" i="1"/>
  <c r="S2312" i="1"/>
  <c r="S451" i="1"/>
  <c r="S928" i="1"/>
  <c r="S1832" i="1"/>
  <c r="S4600" i="1"/>
  <c r="S2157" i="1"/>
  <c r="S3000" i="1"/>
  <c r="S625" i="1"/>
  <c r="S1723" i="1"/>
  <c r="S3875" i="1"/>
  <c r="S2597" i="1"/>
  <c r="S3988" i="1"/>
  <c r="S199" i="1"/>
  <c r="S1670" i="1"/>
  <c r="S951" i="1"/>
  <c r="S4625" i="1"/>
  <c r="S4571" i="1"/>
  <c r="S364" i="1"/>
  <c r="S2999" i="1"/>
  <c r="S20" i="1"/>
  <c r="S1870" i="1"/>
  <c r="S4041" i="1"/>
  <c r="S4893" i="1"/>
  <c r="S4448" i="1"/>
  <c r="S1338" i="1"/>
  <c r="S57" i="1"/>
  <c r="S1134" i="1"/>
  <c r="S3678" i="1"/>
  <c r="S450" i="1"/>
  <c r="S2423" i="1"/>
  <c r="S3590" i="1"/>
  <c r="S1596" i="1"/>
  <c r="S1897" i="1"/>
  <c r="S4243" i="1"/>
  <c r="S1803" i="1"/>
  <c r="S2929" i="1"/>
  <c r="S4570" i="1"/>
  <c r="S3911" i="1"/>
  <c r="S4748" i="1"/>
  <c r="S225" i="1"/>
  <c r="S1397" i="1"/>
  <c r="S308" i="1"/>
  <c r="S1831" i="1"/>
  <c r="S1089" i="1"/>
  <c r="S847" i="1"/>
  <c r="S2849" i="1"/>
  <c r="S4014" i="1"/>
  <c r="S708" i="1"/>
  <c r="S3401" i="1"/>
  <c r="S4421" i="1"/>
  <c r="S902" i="1"/>
  <c r="S2229" i="1"/>
  <c r="S1396" i="1"/>
  <c r="S4242" i="1"/>
  <c r="S3162" i="1"/>
  <c r="S3497" i="1"/>
  <c r="S3215" i="1"/>
  <c r="S363" i="1"/>
  <c r="S4447" i="1"/>
  <c r="S4599" i="1"/>
  <c r="S2998" i="1"/>
  <c r="S4624" i="1"/>
  <c r="S1287" i="1"/>
  <c r="S2337" i="1"/>
  <c r="S420" i="1"/>
  <c r="S828" i="1"/>
  <c r="S2731" i="1"/>
  <c r="S2517" i="1"/>
  <c r="S3801" i="1"/>
  <c r="S56" i="1"/>
  <c r="S799" i="1"/>
  <c r="S1567" i="1"/>
  <c r="S3161" i="1"/>
  <c r="S55" i="1"/>
  <c r="S4342" i="1"/>
  <c r="S768" i="1"/>
  <c r="S4141" i="1"/>
  <c r="S4892" i="1"/>
  <c r="S3539" i="1"/>
  <c r="S1698" i="1"/>
  <c r="S4864" i="1"/>
  <c r="S2628" i="1"/>
  <c r="S3800" i="1"/>
  <c r="S1039" i="1"/>
  <c r="S3521" i="1"/>
  <c r="S1830" i="1"/>
  <c r="S1232" i="1"/>
  <c r="S4623" i="1"/>
  <c r="S4515" i="1"/>
  <c r="S1490" i="1"/>
  <c r="S3358" i="1"/>
  <c r="S137" i="1"/>
  <c r="S3847" i="1"/>
  <c r="S707" i="1"/>
  <c r="S1869" i="1"/>
  <c r="S2446" i="1"/>
  <c r="S1999" i="1"/>
  <c r="S1868" i="1"/>
  <c r="S1199" i="1"/>
  <c r="S3267" i="1"/>
  <c r="S4863" i="1"/>
  <c r="S4446" i="1"/>
  <c r="S136" i="1"/>
  <c r="S4087" i="1"/>
  <c r="S1829" i="1"/>
  <c r="S4241" i="1"/>
  <c r="S4546" i="1"/>
  <c r="S1005" i="1"/>
  <c r="S2793" i="1"/>
  <c r="S3467" i="1"/>
  <c r="S1198" i="1"/>
  <c r="S2194" i="1"/>
  <c r="S1133" i="1"/>
  <c r="S3987" i="1"/>
  <c r="S1943" i="1"/>
  <c r="S2697" i="1"/>
  <c r="S2730" i="1"/>
  <c r="S3910" i="1"/>
  <c r="S2770" i="1"/>
  <c r="S901" i="1"/>
  <c r="S1337" i="1"/>
  <c r="S3846" i="1"/>
  <c r="S1896" i="1"/>
  <c r="S656" i="1"/>
  <c r="S3336" i="1"/>
  <c r="S2627" i="1"/>
  <c r="S164" i="1"/>
  <c r="S1303" i="1"/>
  <c r="S2363" i="1"/>
  <c r="S507" i="1"/>
  <c r="S4699" i="1"/>
  <c r="S1038" i="1"/>
  <c r="S1468" i="1"/>
  <c r="S4698" i="1"/>
  <c r="S2311" i="1"/>
  <c r="S846" i="1"/>
  <c r="S2310" i="1"/>
  <c r="S4212" i="1"/>
  <c r="S2577" i="1"/>
  <c r="S927" i="1"/>
  <c r="S3773" i="1"/>
  <c r="S4569" i="1"/>
  <c r="S3986" i="1"/>
  <c r="S4275" i="1"/>
  <c r="S4395" i="1"/>
  <c r="S3400" i="1"/>
  <c r="S1395" i="1"/>
  <c r="S2422" i="1"/>
  <c r="S4962" i="1"/>
  <c r="S4341" i="1"/>
  <c r="S3750" i="1"/>
  <c r="S1541" i="1"/>
  <c r="S4394" i="1"/>
  <c r="S2285" i="1"/>
  <c r="S900" i="1"/>
  <c r="S3128" i="1"/>
  <c r="S3719" i="1"/>
  <c r="S827" i="1"/>
  <c r="S4622" i="1"/>
  <c r="S3959" i="1"/>
  <c r="S3620" i="1"/>
  <c r="S1867" i="1"/>
  <c r="S1394" i="1"/>
  <c r="S2696" i="1"/>
  <c r="S4545" i="1"/>
  <c r="S4891" i="1"/>
  <c r="S4211" i="1"/>
  <c r="S506" i="1"/>
  <c r="S362" i="1"/>
  <c r="S1828" i="1"/>
  <c r="S1697" i="1"/>
  <c r="S3772" i="1"/>
  <c r="S624" i="1"/>
  <c r="S3496" i="1"/>
  <c r="S1802" i="1"/>
  <c r="S255" i="1"/>
  <c r="S1866" i="1"/>
  <c r="S277" i="1"/>
  <c r="S4297" i="1"/>
  <c r="S980" i="1"/>
  <c r="S1393" i="1"/>
  <c r="S3286" i="1"/>
  <c r="S135" i="1"/>
  <c r="S655" i="1"/>
  <c r="S2253" i="1"/>
  <c r="S1972" i="1"/>
  <c r="S1132" i="1"/>
  <c r="S3909" i="1"/>
  <c r="S4240" i="1"/>
  <c r="S4862" i="1"/>
  <c r="S449" i="1"/>
  <c r="S2193" i="1"/>
  <c r="S2997" i="1"/>
  <c r="S2445" i="1"/>
  <c r="S1004" i="1"/>
  <c r="S1489" i="1"/>
  <c r="S1392" i="1"/>
  <c r="S899" i="1"/>
  <c r="S1231" i="1"/>
  <c r="S1919" i="1"/>
  <c r="S623" i="1"/>
  <c r="S4697" i="1"/>
  <c r="S1696" i="1"/>
  <c r="S926" i="1"/>
  <c r="S898" i="1"/>
  <c r="S541" i="1"/>
  <c r="S276" i="1"/>
  <c r="S1722" i="1"/>
  <c r="S3049" i="1"/>
  <c r="S3985" i="1"/>
  <c r="S3718" i="1"/>
  <c r="S3399" i="1"/>
  <c r="S2309" i="1"/>
  <c r="S2729" i="1"/>
  <c r="S1721" i="1"/>
  <c r="S254" i="1"/>
  <c r="S1363" i="1"/>
  <c r="S4514" i="1"/>
  <c r="S3127" i="1"/>
  <c r="S41" i="1"/>
  <c r="S681" i="1"/>
  <c r="S2996" i="1"/>
  <c r="S4890" i="1"/>
  <c r="S2421" i="1"/>
  <c r="S1336" i="1"/>
  <c r="S361" i="1"/>
  <c r="S341" i="1"/>
  <c r="S1286" i="1"/>
  <c r="S2062" i="1"/>
  <c r="S4941" i="1"/>
  <c r="S1415" i="1"/>
  <c r="S1335" i="1"/>
  <c r="S2728" i="1"/>
  <c r="S3242" i="1"/>
  <c r="S2420" i="1"/>
  <c r="S2096" i="1"/>
  <c r="S2284" i="1"/>
  <c r="S3771" i="1"/>
  <c r="S2980" i="1"/>
  <c r="S1669" i="1"/>
  <c r="S1037" i="1"/>
  <c r="S253" i="1"/>
  <c r="S3845" i="1"/>
  <c r="S4987" i="1"/>
  <c r="S4445" i="1"/>
  <c r="S2362" i="1"/>
  <c r="S3099" i="1"/>
  <c r="S2751" i="1"/>
  <c r="S3241" i="1"/>
  <c r="S4467" i="1"/>
  <c r="S198" i="1"/>
  <c r="S2667" i="1"/>
  <c r="S163" i="1"/>
  <c r="S3240" i="1"/>
  <c r="S1467" i="1"/>
  <c r="S1801" i="1"/>
  <c r="S3799" i="1"/>
  <c r="S1439" i="1"/>
  <c r="S3824" i="1"/>
  <c r="S419" i="1"/>
  <c r="S3126" i="1"/>
  <c r="S114" i="1"/>
  <c r="S2769" i="1"/>
  <c r="S1800" i="1"/>
  <c r="S2792" i="1"/>
  <c r="S1634" i="1"/>
  <c r="S4916" i="1"/>
  <c r="S2957" i="1"/>
  <c r="S2192" i="1"/>
  <c r="S4861" i="1"/>
  <c r="S2128" i="1"/>
  <c r="S3428" i="1"/>
  <c r="S3770" i="1"/>
  <c r="S3717" i="1"/>
  <c r="S2626" i="1"/>
  <c r="S1466" i="1"/>
  <c r="S4393" i="1"/>
  <c r="S2419" i="1"/>
  <c r="S1942" i="1"/>
  <c r="S4319" i="1"/>
  <c r="S2470" i="1"/>
  <c r="S4915" i="1"/>
  <c r="S979" i="1"/>
  <c r="S706" i="1"/>
  <c r="S4086" i="1"/>
  <c r="S3427" i="1"/>
  <c r="S1848" i="1"/>
  <c r="S1197" i="1"/>
  <c r="S2191" i="1"/>
  <c r="S1285" i="1"/>
  <c r="S1799" i="1"/>
  <c r="S3677" i="1"/>
  <c r="S2252" i="1"/>
  <c r="S1488" i="1"/>
  <c r="S4318" i="1"/>
  <c r="S3676" i="1"/>
  <c r="S1154" i="1"/>
  <c r="S2821" i="1"/>
  <c r="S1113" i="1"/>
  <c r="S340" i="1"/>
  <c r="S1566" i="1"/>
  <c r="S3454" i="1"/>
  <c r="S3874" i="1"/>
  <c r="S3958" i="1"/>
  <c r="S1284" i="1"/>
  <c r="S1487" i="1"/>
  <c r="S3186" i="1"/>
  <c r="S4782" i="1"/>
  <c r="S1827" i="1"/>
  <c r="S4696" i="1"/>
  <c r="S1465" i="1"/>
  <c r="S1302" i="1"/>
  <c r="S3357" i="1"/>
  <c r="S4568" i="1"/>
  <c r="S2768" i="1"/>
  <c r="S2095" i="1"/>
  <c r="S3" i="1"/>
  <c r="S3317" i="1"/>
  <c r="S4841" i="1"/>
  <c r="S54" i="1"/>
  <c r="S3185" i="1"/>
  <c r="S1196" i="1"/>
  <c r="S2156" i="1"/>
  <c r="S4317" i="1"/>
  <c r="S1414" i="1"/>
  <c r="S1918" i="1"/>
  <c r="S4725" i="1"/>
  <c r="S1517" i="1"/>
  <c r="S1036" i="1"/>
  <c r="S4681" i="1"/>
  <c r="S134" i="1"/>
  <c r="S3239" i="1"/>
  <c r="S3214" i="1"/>
  <c r="S1745" i="1"/>
  <c r="S2418" i="1"/>
  <c r="S2251" i="1"/>
  <c r="S1998" i="1"/>
  <c r="S4889" i="1"/>
  <c r="S3798" i="1"/>
  <c r="S339" i="1"/>
  <c r="S2820" i="1"/>
  <c r="S4040" i="1"/>
  <c r="S252" i="1"/>
  <c r="S4544" i="1"/>
  <c r="S622" i="1"/>
  <c r="S4371" i="1"/>
  <c r="S4189" i="1"/>
  <c r="S2308" i="1"/>
  <c r="S3048" i="1"/>
  <c r="S1464" i="1"/>
  <c r="S925" i="1"/>
  <c r="S338" i="1"/>
  <c r="S2625" i="1"/>
  <c r="S4653" i="1"/>
  <c r="S1826" i="1"/>
  <c r="S1035" i="1"/>
  <c r="S1463" i="1"/>
  <c r="S2956" i="1"/>
  <c r="S4598" i="1"/>
  <c r="S3538" i="1"/>
  <c r="S1798" i="1"/>
  <c r="S3356" i="1"/>
  <c r="S4166" i="1"/>
  <c r="S307" i="1"/>
  <c r="S2127" i="1"/>
  <c r="S162" i="1"/>
  <c r="S337" i="1"/>
  <c r="S540" i="1"/>
  <c r="S3266" i="1"/>
  <c r="S2928" i="1"/>
  <c r="S1170" i="1"/>
  <c r="S2190" i="1"/>
  <c r="S3213" i="1"/>
  <c r="S2516" i="1"/>
  <c r="S3379" i="1"/>
  <c r="S4188" i="1"/>
  <c r="S733" i="1"/>
  <c r="S2515" i="1"/>
  <c r="S621" i="1"/>
  <c r="S3398" i="1"/>
  <c r="S3716" i="1"/>
  <c r="S2666" i="1"/>
  <c r="S4370" i="1"/>
  <c r="S505" i="1"/>
  <c r="S4513" i="1"/>
  <c r="S3619" i="1"/>
  <c r="S418" i="1"/>
  <c r="S4567" i="1"/>
  <c r="S4118" i="1"/>
  <c r="S568" i="1"/>
  <c r="S4165" i="1"/>
  <c r="S4369" i="1"/>
  <c r="S2927" i="1"/>
  <c r="S2665" i="1"/>
  <c r="S2879" i="1"/>
  <c r="S3160" i="1"/>
  <c r="S3426" i="1"/>
  <c r="S705" i="1"/>
  <c r="S4340" i="1"/>
  <c r="S224" i="1"/>
  <c r="S2878" i="1"/>
  <c r="S1391" i="1"/>
  <c r="S1462" i="1"/>
  <c r="S3656" i="1"/>
  <c r="S2877" i="1"/>
  <c r="S654" i="1"/>
  <c r="S798" i="1"/>
  <c r="S4210" i="1"/>
  <c r="S2596" i="1"/>
  <c r="S1003" i="1"/>
  <c r="S2189" i="1"/>
  <c r="S1668" i="1"/>
  <c r="S1283" i="1"/>
  <c r="S4239" i="1"/>
  <c r="S876" i="1"/>
  <c r="S2469" i="1"/>
  <c r="S4420" i="1"/>
  <c r="S161" i="1"/>
  <c r="S3495" i="1"/>
  <c r="S3873" i="1"/>
  <c r="S3453" i="1"/>
  <c r="S2417" i="1"/>
  <c r="S4419" i="1"/>
  <c r="S1633" i="1"/>
  <c r="S1865" i="1"/>
  <c r="S4418" i="1"/>
  <c r="S4238" i="1"/>
  <c r="S1065" i="1"/>
  <c r="S732" i="1"/>
  <c r="S3335" i="1"/>
  <c r="S826" i="1"/>
  <c r="S978" i="1"/>
  <c r="S4237" i="1"/>
  <c r="S2791" i="1"/>
  <c r="S1438" i="1"/>
  <c r="S1667" i="1"/>
  <c r="S3494" i="1"/>
  <c r="S3397" i="1"/>
  <c r="S2514" i="1"/>
  <c r="S1971" i="1"/>
  <c r="S40" i="1"/>
  <c r="S504" i="1"/>
  <c r="S924" i="1"/>
  <c r="S1970" i="1"/>
  <c r="S3589" i="1"/>
  <c r="S4085" i="1"/>
  <c r="S4840" i="1"/>
  <c r="S1282" i="1"/>
  <c r="S1695" i="1"/>
  <c r="S1516" i="1"/>
  <c r="S1362" i="1"/>
  <c r="S3238" i="1"/>
  <c r="S160" i="1"/>
  <c r="S1281" i="1"/>
  <c r="S2848" i="1"/>
  <c r="S1864" i="1"/>
  <c r="S3047" i="1"/>
  <c r="S2551" i="1"/>
  <c r="S2876" i="1"/>
  <c r="S1540" i="1"/>
  <c r="S2790" i="1"/>
  <c r="S4039" i="1"/>
  <c r="S3655" i="1"/>
  <c r="S2624" i="1"/>
  <c r="S2513" i="1"/>
  <c r="S251" i="1"/>
  <c r="S3872" i="1"/>
  <c r="S2819" i="1"/>
  <c r="S2391" i="1"/>
  <c r="S4781" i="1"/>
  <c r="S1002" i="1"/>
  <c r="S3265" i="1"/>
  <c r="S1941" i="1"/>
  <c r="S3452" i="1"/>
  <c r="S1895" i="1"/>
  <c r="S1614" i="1"/>
  <c r="S2228" i="1"/>
  <c r="S1001" i="1"/>
  <c r="S2444" i="1"/>
  <c r="S4940" i="1"/>
  <c r="S360" i="1"/>
  <c r="S4543" i="1"/>
  <c r="S84" i="1"/>
  <c r="S4621" i="1"/>
  <c r="S3769" i="1"/>
  <c r="S3396" i="1"/>
  <c r="S133" i="1"/>
  <c r="S1334" i="1"/>
  <c r="S2789" i="1"/>
  <c r="S680" i="1"/>
  <c r="S767" i="1"/>
  <c r="S2468" i="1"/>
  <c r="S4296" i="1"/>
  <c r="S1257" i="1"/>
  <c r="S1515" i="1"/>
  <c r="S2037" i="1"/>
  <c r="S3715" i="1"/>
  <c r="S3098" i="1"/>
  <c r="S113" i="1"/>
  <c r="S3908" i="1"/>
  <c r="S4187" i="1"/>
  <c r="S2061" i="1"/>
  <c r="S3907" i="1"/>
  <c r="S4274" i="1"/>
  <c r="S731" i="1"/>
  <c r="S3768" i="1"/>
  <c r="S2818" i="1"/>
  <c r="S2979" i="1"/>
  <c r="S4805" i="1"/>
  <c r="S306" i="1"/>
  <c r="S3466" i="1"/>
  <c r="S2283" i="1"/>
  <c r="S1034" i="1"/>
  <c r="S417" i="1"/>
  <c r="S2550" i="1"/>
  <c r="S223" i="1"/>
  <c r="S3212" i="1"/>
  <c r="S1666" i="1"/>
  <c r="S4695" i="1"/>
  <c r="S4542" i="1"/>
  <c r="S2126" i="1"/>
  <c r="S1280" i="1"/>
  <c r="S2188" i="1"/>
  <c r="S1390" i="1"/>
  <c r="S4117" i="1"/>
  <c r="S1279" i="1"/>
  <c r="S2390" i="1"/>
  <c r="S2361" i="1"/>
  <c r="S2595" i="1"/>
  <c r="S1169" i="1"/>
  <c r="S4392" i="1"/>
  <c r="S1997" i="1"/>
  <c r="S1825" i="1"/>
  <c r="S305" i="1"/>
  <c r="S3211" i="1"/>
  <c r="S1539" i="1"/>
  <c r="S4680" i="1"/>
  <c r="S567" i="1"/>
  <c r="S704" i="1"/>
  <c r="S2767" i="1"/>
  <c r="S2576" i="1"/>
  <c r="S1774" i="1"/>
  <c r="S4652" i="1"/>
  <c r="S83" i="1"/>
  <c r="S2750" i="1"/>
  <c r="S4679" i="1"/>
  <c r="S1632" i="1"/>
  <c r="S1361" i="1"/>
  <c r="S2416" i="1"/>
  <c r="S4417" i="1"/>
  <c r="S3237" i="1"/>
  <c r="S766" i="1"/>
  <c r="S3871" i="1"/>
  <c r="S3075" i="1"/>
  <c r="S3823" i="1"/>
  <c r="S4512" i="1"/>
  <c r="S1694" i="1"/>
  <c r="S3378" i="1"/>
  <c r="S2594" i="1"/>
  <c r="S1413" i="1"/>
  <c r="S3654" i="1"/>
  <c r="S4839" i="1"/>
  <c r="S4541" i="1"/>
  <c r="S2788" i="1"/>
  <c r="S1437" i="1"/>
  <c r="S950" i="1"/>
  <c r="S2749" i="1"/>
  <c r="S4061" i="1"/>
  <c r="S2787" i="1"/>
  <c r="S3618" i="1"/>
  <c r="S112" i="1"/>
  <c r="S4038" i="1"/>
  <c r="S1195" i="1"/>
  <c r="S3520" i="1"/>
  <c r="S765" i="1"/>
  <c r="S4490" i="1"/>
  <c r="S2907" i="1"/>
  <c r="S1595" i="1"/>
  <c r="S1894" i="1"/>
  <c r="S2360" i="1"/>
  <c r="S2995" i="1"/>
  <c r="S19" i="1"/>
  <c r="S4444" i="1"/>
  <c r="S2336" i="1"/>
  <c r="S4914" i="1"/>
  <c r="S1720" i="1"/>
  <c r="S2575" i="1"/>
  <c r="S416" i="1"/>
  <c r="S4566" i="1"/>
  <c r="S1256" i="1"/>
  <c r="S825" i="1"/>
  <c r="S3519" i="1"/>
  <c r="S82" i="1"/>
  <c r="S3355" i="1"/>
  <c r="S1847" i="1"/>
  <c r="S2250" i="1"/>
  <c r="S1088" i="1"/>
  <c r="S304" i="1"/>
  <c r="S1389" i="1"/>
  <c r="S620" i="1"/>
  <c r="S4273" i="1"/>
  <c r="S1594" i="1"/>
  <c r="S3184" i="1"/>
  <c r="S1773" i="1"/>
  <c r="S4540" i="1"/>
  <c r="S1538" i="1"/>
  <c r="S3749" i="1"/>
  <c r="S1194" i="1"/>
  <c r="S703" i="1"/>
  <c r="S619" i="1"/>
  <c r="S764" i="1"/>
  <c r="S4272" i="1"/>
  <c r="S2574" i="1"/>
  <c r="S3693" i="1"/>
  <c r="S4913" i="1"/>
  <c r="S3210" i="1"/>
  <c r="S4489" i="1"/>
  <c r="S3844" i="1"/>
  <c r="S275" i="1"/>
  <c r="S2155" i="1"/>
  <c r="S3675" i="1"/>
  <c r="S1112" i="1"/>
  <c r="S1111" i="1"/>
  <c r="S3748" i="1"/>
  <c r="S3074" i="1"/>
  <c r="S2955" i="1"/>
  <c r="S2" i="1"/>
  <c r="S3493" i="1"/>
  <c r="S2060" i="1"/>
  <c r="S1772" i="1"/>
  <c r="S539" i="1"/>
  <c r="S3285" i="1"/>
  <c r="S4060" i="1"/>
  <c r="S415" i="1"/>
  <c r="S1744" i="1"/>
  <c r="S2573" i="1"/>
  <c r="S3183" i="1"/>
  <c r="S4164" i="1"/>
  <c r="S2094" i="1"/>
  <c r="S4163" i="1"/>
  <c r="S1168" i="1"/>
  <c r="S2415" i="1"/>
  <c r="S3451" i="1"/>
  <c r="S1167" i="1"/>
  <c r="S3870" i="1"/>
  <c r="S4416" i="1"/>
  <c r="S2335" i="1"/>
  <c r="S3560" i="1"/>
  <c r="Q3747" i="1"/>
  <c r="Q1665" i="1"/>
  <c r="Q4747" i="1"/>
  <c r="Q3746" i="1"/>
  <c r="Q923" i="1"/>
  <c r="T2851" i="1" s="1"/>
  <c r="U2851" i="1" s="1"/>
  <c r="Q4391" i="1"/>
  <c r="Q2467" i="1"/>
  <c r="Q1278" i="1"/>
  <c r="Q336" i="1"/>
  <c r="T4568" i="1" s="1"/>
  <c r="U4568" i="1" s="1"/>
  <c r="Q2549" i="1"/>
  <c r="Q2036" i="1"/>
  <c r="T780" i="1" s="1"/>
  <c r="U780" i="1" s="1"/>
  <c r="Q538" i="1"/>
  <c r="Q3869" i="1"/>
  <c r="Q2875" i="1"/>
  <c r="Q1693" i="1"/>
  <c r="Q3692" i="1"/>
  <c r="Q3236" i="1"/>
  <c r="Q3822" i="1"/>
  <c r="Q566" i="1"/>
  <c r="Q3984" i="1"/>
  <c r="Q4162" i="1"/>
  <c r="Q4651" i="1"/>
  <c r="Q4912" i="1"/>
  <c r="Q1360" i="1"/>
  <c r="T3019" i="1" s="1"/>
  <c r="U3019" i="1" s="1"/>
  <c r="Q3159" i="1"/>
  <c r="Q1969" i="1"/>
  <c r="Q111" i="1"/>
  <c r="T704" i="1" s="1"/>
  <c r="U704" i="1" s="1"/>
  <c r="Q679" i="1"/>
  <c r="T3849" i="1" s="1"/>
  <c r="U3849" i="1" s="1"/>
  <c r="Q3537" i="1"/>
  <c r="Q2512" i="1"/>
  <c r="Q448" i="1"/>
  <c r="Q447" i="1"/>
  <c r="T1696" i="1" s="1"/>
  <c r="U1696" i="1" s="1"/>
  <c r="Q1797" i="1"/>
  <c r="Q4116" i="1"/>
  <c r="Q2466" i="1"/>
  <c r="Q3674" i="1"/>
  <c r="T2146" i="1" s="1"/>
  <c r="U2146" i="1" s="1"/>
  <c r="Q565" i="1"/>
  <c r="Q4780" i="1"/>
  <c r="Q1461" i="1"/>
  <c r="Q3559" i="1"/>
  <c r="Q478" i="1"/>
  <c r="Q1359" i="1"/>
  <c r="Q4724" i="1"/>
  <c r="Q2414" i="1"/>
  <c r="Q3906" i="1"/>
  <c r="Q1692" i="1"/>
  <c r="Q1033" i="1"/>
  <c r="Q1436" i="1"/>
  <c r="Q110" i="1"/>
  <c r="Q2623" i="1"/>
  <c r="Q159" i="1"/>
  <c r="T767" i="1" s="1"/>
  <c r="U767" i="1" s="1"/>
  <c r="Q1131" i="1"/>
  <c r="T4727" i="1" s="1"/>
  <c r="U4727" i="1" s="1"/>
  <c r="Q949" i="1"/>
  <c r="Q274" i="1"/>
  <c r="Q2413" i="1"/>
  <c r="Q2817" i="1"/>
  <c r="Q3745" i="1"/>
  <c r="Q4390" i="1"/>
  <c r="Q1032" i="1"/>
  <c r="Q3425" i="1"/>
  <c r="Q2548" i="1"/>
  <c r="Q3334" i="1"/>
  <c r="Q1940" i="1"/>
  <c r="Q4389" i="1"/>
  <c r="Q3424" i="1"/>
  <c r="Q4986" i="1"/>
  <c r="Q3821" i="1"/>
  <c r="Q3333" i="1"/>
  <c r="Q503" i="1"/>
  <c r="T1395" i="1" s="1"/>
  <c r="U1395" i="1" s="1"/>
  <c r="Q4565" i="1"/>
  <c r="Q2748" i="1"/>
  <c r="Q1460" i="1"/>
  <c r="T1068" i="1" s="1"/>
  <c r="U1068" i="1" s="1"/>
  <c r="Q1514" i="1"/>
  <c r="T3167" i="1" s="1"/>
  <c r="U3167" i="1" s="1"/>
  <c r="Q1000" i="1"/>
  <c r="Q1631" i="1"/>
  <c r="T4685" i="1" s="1"/>
  <c r="U4685" i="1" s="1"/>
  <c r="Q1435" i="1"/>
  <c r="T2069" i="1" s="1"/>
  <c r="U2069" i="1" s="1"/>
  <c r="Q3934" i="1"/>
  <c r="Q597" i="1"/>
  <c r="Q81" i="1"/>
  <c r="Q3046" i="1"/>
  <c r="Q3316" i="1"/>
  <c r="Q1130" i="1"/>
  <c r="Q1719" i="1"/>
  <c r="Q2154" i="1"/>
  <c r="T1404" i="1" s="1"/>
  <c r="U1404" i="1" s="1"/>
  <c r="Q2227" i="1"/>
  <c r="Q4140" i="1"/>
  <c r="Q4186" i="1"/>
  <c r="Q875" i="1"/>
  <c r="T1365" i="1" s="1"/>
  <c r="U1365" i="1" s="1"/>
  <c r="Q197" i="1"/>
  <c r="Q2153" i="1"/>
  <c r="Q4084" i="1"/>
  <c r="Q2906" i="1"/>
  <c r="T4283" i="1" s="1"/>
  <c r="U4283" i="1" s="1"/>
  <c r="Q1771" i="1"/>
  <c r="T2106" i="1" s="1"/>
  <c r="U2106" i="1" s="1"/>
  <c r="Q1277" i="1"/>
  <c r="Q1031" i="1"/>
  <c r="Q3714" i="1"/>
  <c r="Q446" i="1"/>
  <c r="Q1846" i="1"/>
  <c r="Q999" i="1"/>
  <c r="Q1845" i="1"/>
  <c r="Q222" i="1"/>
  <c r="Q922" i="1"/>
  <c r="T2038" i="1" s="1"/>
  <c r="U2038" i="1" s="1"/>
  <c r="Q702" i="1"/>
  <c r="Q4037" i="1"/>
  <c r="Q2489" i="1"/>
  <c r="Q2359" i="1"/>
  <c r="Q3450" i="1"/>
  <c r="Q2847" i="1"/>
  <c r="Q701" i="1"/>
  <c r="Q4388" i="1"/>
  <c r="Q445" i="1"/>
  <c r="Q3983" i="1"/>
  <c r="Q1412" i="1"/>
  <c r="T3057" i="1" s="1"/>
  <c r="U3057" i="1" s="1"/>
  <c r="Q158" i="1"/>
  <c r="Q1718" i="1"/>
  <c r="Q4911" i="1"/>
  <c r="Q4539" i="1"/>
  <c r="Q1255" i="1"/>
  <c r="Q1996" i="1"/>
  <c r="Q2816" i="1"/>
  <c r="Q1917" i="1"/>
  <c r="Q3673" i="1"/>
  <c r="Q3354" i="1"/>
  <c r="Q4059" i="1"/>
  <c r="Q4466" i="1"/>
  <c r="Q1664" i="1"/>
  <c r="Q3767" i="1"/>
  <c r="Q1717" i="1"/>
  <c r="Q4985" i="1"/>
  <c r="T3236" i="1" s="1"/>
  <c r="U3236" i="1" s="1"/>
  <c r="Q109" i="1"/>
  <c r="Q2187" i="1"/>
  <c r="Q4271" i="1"/>
  <c r="Q1893" i="1"/>
  <c r="Q359" i="1"/>
  <c r="Q4185" i="1"/>
  <c r="Q335" i="1"/>
  <c r="T2768" i="1" s="1"/>
  <c r="U2768" i="1" s="1"/>
  <c r="Q3536" i="1"/>
  <c r="Q3073" i="1"/>
  <c r="Q537" i="1"/>
  <c r="Q2766" i="1"/>
  <c r="Q3235" i="1"/>
  <c r="Q221" i="1"/>
  <c r="Q3492" i="1"/>
  <c r="Q2905" i="1"/>
  <c r="Q3072" i="1"/>
  <c r="Q4316" i="1"/>
  <c r="Q2954" i="1"/>
  <c r="Q678" i="1"/>
  <c r="Q3071" i="1"/>
  <c r="Q618" i="1"/>
  <c r="Q3097" i="1"/>
  <c r="Q1388" i="1"/>
  <c r="Q977" i="1"/>
  <c r="Q4036" i="1"/>
  <c r="Q3234" i="1"/>
  <c r="Q677" i="1"/>
  <c r="Q358" i="1"/>
  <c r="Q4838" i="1"/>
  <c r="Q4779" i="1"/>
  <c r="Q2765" i="1"/>
  <c r="Q1230" i="1"/>
  <c r="Q2664" i="1"/>
  <c r="Q2059" i="1"/>
  <c r="Q1892" i="1"/>
  <c r="T1094" i="1" s="1"/>
  <c r="U1094" i="1" s="1"/>
  <c r="Q536" i="1"/>
  <c r="T3987" i="1" s="1"/>
  <c r="U3987" i="1" s="1"/>
  <c r="Q4295" i="1"/>
  <c r="Q2035" i="1"/>
  <c r="Q596" i="1"/>
  <c r="T4242" i="1" s="1"/>
  <c r="U4242" i="1" s="1"/>
  <c r="Q132" i="1"/>
  <c r="T1666" i="1" s="1"/>
  <c r="U1666" i="1" s="1"/>
  <c r="Q3264" i="1"/>
  <c r="Q4035" i="1"/>
  <c r="Q3209" i="1"/>
  <c r="Q1565" i="1"/>
  <c r="Q3208" i="1"/>
  <c r="Q3558" i="1"/>
  <c r="Q4511" i="1"/>
  <c r="Q948" i="1"/>
  <c r="T3289" i="1" s="1"/>
  <c r="U3289" i="1" s="1"/>
  <c r="Q3588" i="1"/>
  <c r="Q196" i="1"/>
  <c r="Q3982" i="1"/>
  <c r="Q3957" i="1"/>
  <c r="Q763" i="1"/>
  <c r="Q4184" i="1"/>
  <c r="Q2547" i="1"/>
  <c r="Q3797" i="1"/>
  <c r="Q1663" i="1"/>
  <c r="Q108" i="1"/>
  <c r="Q1939" i="1"/>
  <c r="Q730" i="1"/>
  <c r="T2668" i="1" s="1"/>
  <c r="U2668" i="1" s="1"/>
  <c r="Q700" i="1"/>
  <c r="Q3491" i="1"/>
  <c r="Q4510" i="1"/>
  <c r="Q1824" i="1"/>
  <c r="T2828" i="1" s="1"/>
  <c r="U2828" i="1" s="1"/>
  <c r="Q2307" i="1"/>
  <c r="Q3395" i="1"/>
  <c r="Q4013" i="1"/>
  <c r="T1887" i="1" s="1"/>
  <c r="U1887" i="1" s="1"/>
  <c r="Q4294" i="1"/>
  <c r="Q1276" i="1"/>
  <c r="Q3284" i="1"/>
  <c r="Q414" i="1"/>
  <c r="Q1743" i="1"/>
  <c r="T3661" i="1" s="1"/>
  <c r="U3661" i="1" s="1"/>
  <c r="Q2186" i="1"/>
  <c r="Q1564" i="1"/>
  <c r="Q2389" i="1"/>
  <c r="Q4236" i="1"/>
  <c r="Q195" i="1"/>
  <c r="Q3263" i="1"/>
  <c r="Q1716" i="1"/>
  <c r="T456" i="1" s="1"/>
  <c r="U456" i="1" s="1"/>
  <c r="Q2226" i="1"/>
  <c r="Q3394" i="1"/>
  <c r="Q1434" i="1"/>
  <c r="Q1030" i="1"/>
  <c r="T1922" i="1" s="1"/>
  <c r="U1922" i="1" s="1"/>
  <c r="Q617" i="1"/>
  <c r="Q3981" i="1"/>
  <c r="Q1916" i="1"/>
  <c r="Q2093" i="1"/>
  <c r="Q2926" i="1"/>
  <c r="Q131" i="1"/>
  <c r="Q2786" i="1"/>
  <c r="Q3518" i="1"/>
  <c r="Q653" i="1"/>
  <c r="Q4538" i="1"/>
  <c r="Q3233" i="1"/>
  <c r="Q4058" i="1"/>
  <c r="Q2846" i="1"/>
  <c r="Q797" i="1"/>
  <c r="Q3713" i="1"/>
  <c r="Q4293" i="1"/>
  <c r="Q2125" i="1"/>
  <c r="Q1387" i="1"/>
  <c r="Q595" i="1"/>
  <c r="Q4620" i="1"/>
  <c r="Q2225" i="1"/>
  <c r="Q1968" i="1"/>
  <c r="Q1891" i="1"/>
  <c r="Q4597" i="1"/>
  <c r="Q1254" i="1"/>
  <c r="T4376" i="1" s="1"/>
  <c r="U4376" i="1" s="1"/>
  <c r="Q699" i="1"/>
  <c r="Q3905" i="1"/>
  <c r="Q303" i="1"/>
  <c r="T4189" i="1" s="1"/>
  <c r="U4189" i="1" s="1"/>
  <c r="Q3017" i="1"/>
  <c r="Q2622" i="1"/>
  <c r="Q4804" i="1"/>
  <c r="Q4443" i="1"/>
  <c r="Q1563" i="1"/>
  <c r="T3020" i="1" s="1"/>
  <c r="U3020" i="1" s="1"/>
  <c r="Q3449" i="1"/>
  <c r="Q616" i="1"/>
  <c r="Q3262" i="1"/>
  <c r="Q3261" i="1"/>
  <c r="Q3377" i="1"/>
  <c r="Q2152" i="1"/>
  <c r="Q4694" i="1"/>
  <c r="Q2511" i="1"/>
  <c r="Q2764" i="1"/>
  <c r="Q594" i="1"/>
  <c r="Q1193" i="1"/>
  <c r="Q2124" i="1"/>
  <c r="Q824" i="1"/>
  <c r="Q2185" i="1"/>
  <c r="Q3353" i="1"/>
  <c r="Q273" i="1"/>
  <c r="Q1166" i="1"/>
  <c r="Q3672" i="1"/>
  <c r="Q302" i="1"/>
  <c r="Q413" i="1"/>
  <c r="Q444" i="1"/>
  <c r="Q220" i="1"/>
  <c r="Q3096" i="1"/>
  <c r="Q3182" i="1"/>
  <c r="Q502" i="1"/>
  <c r="Q4488" i="1"/>
  <c r="Q2815" i="1"/>
  <c r="Q3095" i="1"/>
  <c r="Q4034" i="1"/>
  <c r="Q3465" i="1"/>
  <c r="Q3712" i="1"/>
  <c r="Q2092" i="1"/>
  <c r="Q3796" i="1"/>
  <c r="Q4837" i="1"/>
  <c r="Q535" i="1"/>
  <c r="T1943" i="1" s="1"/>
  <c r="U1943" i="1" s="1"/>
  <c r="Q4270" i="1"/>
  <c r="Q4939" i="1"/>
  <c r="Q2814" i="1"/>
  <c r="Q1253" i="1"/>
  <c r="Q4339" i="1"/>
  <c r="Q2058" i="1"/>
  <c r="T3699" i="1" s="1"/>
  <c r="U3699" i="1" s="1"/>
  <c r="Q1915" i="1"/>
  <c r="Q18" i="1"/>
  <c r="Q2621" i="1"/>
  <c r="Q1358" i="1"/>
  <c r="Q4012" i="1"/>
  <c r="Q3125" i="1"/>
  <c r="Q2572" i="1"/>
  <c r="Q2091" i="1"/>
  <c r="Q250" i="1"/>
  <c r="Q615" i="1"/>
  <c r="T1803" i="1" s="1"/>
  <c r="U1803" i="1" s="1"/>
  <c r="Q1386" i="1"/>
  <c r="T4756" i="1" s="1"/>
  <c r="U4756" i="1" s="1"/>
  <c r="Q2845" i="1"/>
  <c r="Q3124" i="1"/>
  <c r="Q194" i="1"/>
  <c r="Q2571" i="1"/>
  <c r="Q3464" i="1"/>
  <c r="Q3956" i="1"/>
  <c r="Q2570" i="1"/>
  <c r="Q1796" i="1"/>
  <c r="T3078" i="1" s="1"/>
  <c r="U3078" i="1" s="1"/>
  <c r="Q2593" i="1"/>
  <c r="Q357" i="1"/>
  <c r="Q676" i="1"/>
  <c r="T4963" i="1" s="1"/>
  <c r="U4963" i="1" s="1"/>
  <c r="Q2904" i="1"/>
  <c r="Q1357" i="1"/>
  <c r="Q4961" i="1"/>
  <c r="Q3617" i="1"/>
  <c r="Q5001" i="1"/>
  <c r="Q675" i="1"/>
  <c r="Q1192" i="1"/>
  <c r="Q1770" i="1"/>
  <c r="T2474" i="1" s="1"/>
  <c r="U2474" i="1" s="1"/>
  <c r="Q2034" i="1"/>
  <c r="Q4269" i="1"/>
  <c r="Q4083" i="1"/>
  <c r="Q1385" i="1"/>
  <c r="Q3843" i="1"/>
  <c r="Q4268" i="1"/>
  <c r="Q998" i="1"/>
  <c r="Q2184" i="1"/>
  <c r="Q1411" i="1"/>
  <c r="Q4984" i="1"/>
  <c r="Q2183" i="1"/>
  <c r="Q3283" i="1"/>
  <c r="Q3315" i="1"/>
  <c r="Q2763" i="1"/>
  <c r="Q1301" i="1"/>
  <c r="Q2282" i="1"/>
  <c r="Q593" i="1"/>
  <c r="Q2443" i="1"/>
  <c r="Q4860" i="1"/>
  <c r="Q4723" i="1"/>
  <c r="Q3045" i="1"/>
  <c r="Q1613" i="1"/>
  <c r="Q2334" i="1"/>
  <c r="Q17" i="1"/>
  <c r="Q3671" i="1"/>
  <c r="Q1890" i="1"/>
  <c r="Q4888" i="1"/>
  <c r="Q4082" i="1"/>
  <c r="Q1252" i="1"/>
  <c r="T1204" i="1" s="1"/>
  <c r="U1204" i="1" s="1"/>
  <c r="Q4415" i="1"/>
  <c r="Q3332" i="1"/>
  <c r="Q3744" i="1"/>
  <c r="Q4722" i="1"/>
  <c r="Q3795" i="1"/>
  <c r="Q4081" i="1"/>
  <c r="Q3955" i="1"/>
  <c r="Q1275" i="1"/>
  <c r="T3882" i="1" s="1"/>
  <c r="U3882" i="1" s="1"/>
  <c r="Q729" i="1"/>
  <c r="Q1889" i="1"/>
  <c r="Q4537" i="1"/>
  <c r="T651" i="1" s="1"/>
  <c r="U651" i="1" s="1"/>
  <c r="Q2057" i="1"/>
  <c r="Q4746" i="1"/>
  <c r="Q1087" i="1"/>
  <c r="Q2123" i="1"/>
  <c r="T3301" i="1" s="1"/>
  <c r="U3301" i="1" s="1"/>
  <c r="Q2412" i="1"/>
  <c r="Q477" i="1"/>
  <c r="Q4033" i="1"/>
  <c r="Q107" i="1"/>
  <c r="T4652" i="1" s="1"/>
  <c r="U4652" i="1" s="1"/>
  <c r="Q3587" i="1"/>
  <c r="Q1995" i="1"/>
  <c r="Q3376" i="1"/>
  <c r="Q4161" i="1"/>
  <c r="Q334" i="1"/>
  <c r="Q1769" i="1"/>
  <c r="Q3181" i="1"/>
  <c r="Q3904" i="1"/>
  <c r="Q1994" i="1"/>
  <c r="T234" i="1" s="1"/>
  <c r="U234" i="1" s="1"/>
  <c r="Q3044" i="1"/>
  <c r="Q2388" i="1"/>
  <c r="Q1086" i="1"/>
  <c r="Q2465" i="1"/>
  <c r="T2044" i="1" s="1"/>
  <c r="U2044" i="1" s="1"/>
  <c r="Q193" i="1"/>
  <c r="Q4160" i="1"/>
  <c r="Q1513" i="1"/>
  <c r="Q845" i="1"/>
  <c r="Q4836" i="1"/>
  <c r="Q2182" i="1"/>
  <c r="Q3260" i="1"/>
  <c r="Q1742" i="1"/>
  <c r="Q1333" i="1"/>
  <c r="Q16" i="1"/>
  <c r="T415" i="1" s="1"/>
  <c r="U415" i="1" s="1"/>
  <c r="Q2464" i="1"/>
  <c r="Q3954" i="1"/>
  <c r="Q2181" i="1"/>
  <c r="Q4057" i="1"/>
  <c r="Q1110" i="1"/>
  <c r="T390" i="1" s="1"/>
  <c r="U390" i="1" s="1"/>
  <c r="Q1662" i="1"/>
  <c r="Q1768" i="1"/>
  <c r="Q3820" i="1"/>
  <c r="Q2224" i="1"/>
  <c r="T4711" i="1" s="1"/>
  <c r="U4711" i="1" s="1"/>
  <c r="Q2122" i="1"/>
  <c r="T4763" i="1" s="1"/>
  <c r="U4763" i="1" s="1"/>
  <c r="Q3980" i="1"/>
  <c r="Q2033" i="1"/>
  <c r="Q3490" i="1"/>
  <c r="Q3794" i="1"/>
  <c r="Q3766" i="1"/>
  <c r="Q874" i="1"/>
  <c r="Q652" i="1"/>
  <c r="T1920" i="1" s="1"/>
  <c r="U1920" i="1" s="1"/>
  <c r="Q1165" i="1"/>
  <c r="Q3933" i="1"/>
  <c r="Q4442" i="1"/>
  <c r="Q1274" i="1"/>
  <c r="T3433" i="1" s="1"/>
  <c r="U3433" i="1" s="1"/>
  <c r="Q3979" i="1"/>
  <c r="Q249" i="1"/>
  <c r="Q5000" i="1"/>
  <c r="Q3978" i="1"/>
  <c r="Q2994" i="1"/>
  <c r="T404" i="1" s="1"/>
  <c r="U404" i="1" s="1"/>
  <c r="Q4938" i="1"/>
  <c r="Q3557" i="1"/>
  <c r="Q301" i="1"/>
  <c r="Q1356" i="1"/>
  <c r="Q3653" i="1"/>
  <c r="Q1967" i="1"/>
  <c r="Q1537" i="1"/>
  <c r="Q1486" i="1"/>
  <c r="Q3043" i="1"/>
  <c r="Q4536" i="1"/>
  <c r="Q1332" i="1"/>
  <c r="T4789" i="1" s="1"/>
  <c r="U4789" i="1" s="1"/>
  <c r="Q2695" i="1"/>
  <c r="Q2151" i="1"/>
  <c r="Q844" i="1"/>
  <c r="Q106" i="1"/>
  <c r="Q1129" i="1"/>
  <c r="Q3448" i="1"/>
  <c r="Q4960" i="1"/>
  <c r="Q4983" i="1"/>
  <c r="Q4338" i="1"/>
  <c r="Q2762" i="1"/>
  <c r="Q3423" i="1"/>
  <c r="Q2442" i="1"/>
  <c r="T2530" i="1" s="1"/>
  <c r="U2530" i="1" s="1"/>
  <c r="Q3489" i="1"/>
  <c r="Q1128" i="1"/>
  <c r="Q3447" i="1"/>
  <c r="Q2978" i="1"/>
  <c r="Q3652" i="1"/>
  <c r="Q4159" i="1"/>
  <c r="Q2121" i="1"/>
  <c r="Q1536" i="1"/>
  <c r="T3436" i="1" s="1"/>
  <c r="U3436" i="1" s="1"/>
  <c r="Q1593" i="1"/>
  <c r="Q2953" i="1"/>
  <c r="Q2358" i="1"/>
  <c r="Q2281" i="1"/>
  <c r="Q4509" i="1"/>
  <c r="Q1251" i="1"/>
  <c r="Q501" i="1"/>
  <c r="Q4745" i="1"/>
  <c r="Q3691" i="1"/>
  <c r="Q3842" i="1"/>
  <c r="Q1612" i="1"/>
  <c r="Q476" i="1"/>
  <c r="T3496" i="1" s="1"/>
  <c r="U3496" i="1" s="1"/>
  <c r="Q3180" i="1"/>
  <c r="Q2056" i="1"/>
  <c r="Q698" i="1"/>
  <c r="T4015" i="1" s="1"/>
  <c r="U4015" i="1" s="1"/>
  <c r="Q3586" i="1"/>
  <c r="Q39" i="1"/>
  <c r="T764" i="1" s="1"/>
  <c r="U764" i="1" s="1"/>
  <c r="Q1691" i="1"/>
  <c r="Q1127" i="1"/>
  <c r="Q3422" i="1"/>
  <c r="Q651" i="1"/>
  <c r="T1339" i="1" s="1"/>
  <c r="U1339" i="1" s="1"/>
  <c r="Q796" i="1"/>
  <c r="Q4982" i="1"/>
  <c r="Q4859" i="1"/>
  <c r="Q2663" i="1"/>
  <c r="Q3123" i="1"/>
  <c r="Q823" i="1"/>
  <c r="Q4721" i="1"/>
  <c r="Q1630" i="1"/>
  <c r="Q564" i="1"/>
  <c r="Q3207" i="1"/>
  <c r="Q3977" i="1"/>
  <c r="Q4080" i="1"/>
  <c r="Q2357" i="1"/>
  <c r="Q1229" i="1"/>
  <c r="Q2223" i="1"/>
  <c r="T2556" i="1" s="1"/>
  <c r="U2556" i="1" s="1"/>
  <c r="Q3042" i="1"/>
  <c r="Q2055" i="1"/>
  <c r="Q1592" i="1"/>
  <c r="Q2054" i="1"/>
  <c r="T2916" i="1" s="1"/>
  <c r="U2916" i="1" s="1"/>
  <c r="Q1611" i="1"/>
  <c r="T2635" i="1" s="1"/>
  <c r="U2635" i="1" s="1"/>
  <c r="Q1938" i="1"/>
  <c r="Q3122" i="1"/>
  <c r="Q38" i="1"/>
  <c r="Q1512" i="1"/>
  <c r="Q2387" i="1"/>
  <c r="Q1914" i="1"/>
  <c r="Q2280" i="1"/>
  <c r="Q15" i="1"/>
  <c r="T1744" i="1" s="1"/>
  <c r="U1744" i="1" s="1"/>
  <c r="Q1109" i="1"/>
  <c r="Q2306" i="1"/>
  <c r="Q4032" i="1"/>
  <c r="Q1331" i="1"/>
  <c r="Q3903" i="1"/>
  <c r="Q3793" i="1"/>
  <c r="Q4487" i="1"/>
  <c r="Q3932" i="1"/>
  <c r="Q728" i="1"/>
  <c r="Q1844" i="1"/>
  <c r="Q614" i="1"/>
  <c r="Q3616" i="1"/>
  <c r="Q3488" i="1"/>
  <c r="Q272" i="1"/>
  <c r="T2515" i="1" s="1"/>
  <c r="U2515" i="1" s="1"/>
  <c r="Q534" i="1"/>
  <c r="Q4031" i="1"/>
  <c r="Q3179" i="1"/>
  <c r="Q4183" i="1"/>
  <c r="Q2993" i="1"/>
  <c r="Q2903" i="1"/>
  <c r="Q3743" i="1"/>
  <c r="Q2925" i="1"/>
  <c r="Q3556" i="1"/>
  <c r="Q2032" i="1"/>
  <c r="T4872" i="1" s="1"/>
  <c r="U4872" i="1" s="1"/>
  <c r="Q3931" i="1"/>
  <c r="Q3517" i="1"/>
  <c r="Q1459" i="1"/>
  <c r="Q762" i="1"/>
  <c r="T3468" i="1" s="1"/>
  <c r="U3468" i="1" s="1"/>
  <c r="Q3792" i="1"/>
  <c r="Q4182" i="1"/>
  <c r="Q3094" i="1"/>
  <c r="Q3690" i="1"/>
  <c r="Q3463" i="1"/>
  <c r="Q248" i="1"/>
  <c r="Q4778" i="1"/>
  <c r="Q4835" i="1"/>
  <c r="Q4235" i="1"/>
  <c r="Q3711" i="1"/>
  <c r="Q4292" i="1"/>
  <c r="Q2952" i="1"/>
  <c r="Q4209" i="1"/>
  <c r="Q650" i="1"/>
  <c r="Q2546" i="1"/>
  <c r="Q443" i="1"/>
  <c r="T276" i="1" s="1"/>
  <c r="U276" i="1" s="1"/>
  <c r="Q2488" i="1"/>
  <c r="Q533" i="1"/>
  <c r="Q1535" i="1"/>
  <c r="T4732" i="1" s="1"/>
  <c r="U4732" i="1" s="1"/>
  <c r="Q4208" i="1"/>
  <c r="Q3710" i="1"/>
  <c r="Q2090" i="1"/>
  <c r="Q897" i="1"/>
  <c r="Q2150" i="1"/>
  <c r="T4708" i="1" s="1"/>
  <c r="U4708" i="1" s="1"/>
  <c r="Q1610" i="1"/>
  <c r="T2736" i="1" s="1"/>
  <c r="U2736" i="1" s="1"/>
  <c r="Q1534" i="1"/>
  <c r="Q3375" i="1"/>
  <c r="Q674" i="1"/>
  <c r="Q761" i="1"/>
  <c r="Q3689" i="1"/>
  <c r="Q1937" i="1"/>
  <c r="Q3259" i="1"/>
  <c r="Q697" i="1"/>
  <c r="Q4441" i="1"/>
  <c r="Q3585" i="1"/>
  <c r="Q4834" i="1"/>
  <c r="Q1562" i="1"/>
  <c r="Q2222" i="1"/>
  <c r="Q4650" i="1"/>
  <c r="Q4678" i="1"/>
  <c r="Q3232" i="1"/>
  <c r="Q896" i="1"/>
  <c r="Q4234" i="1"/>
  <c r="Q2031" i="1"/>
  <c r="T2263" i="1" s="1"/>
  <c r="U2263" i="1" s="1"/>
  <c r="Q1330" i="1"/>
  <c r="Q3314" i="1"/>
  <c r="Q4181" i="1"/>
  <c r="Q1485" i="1"/>
  <c r="Q2249" i="1"/>
  <c r="Q4677" i="1"/>
  <c r="Q1661" i="1"/>
  <c r="Q795" i="1"/>
  <c r="T800" i="1" s="1"/>
  <c r="U800" i="1" s="1"/>
  <c r="Q1433" i="1"/>
  <c r="Q822" i="1"/>
  <c r="Q3742" i="1"/>
  <c r="Q1795" i="1"/>
  <c r="Q3584" i="1"/>
  <c r="Q873" i="1"/>
  <c r="Q2180" i="1"/>
  <c r="T1118" i="1" s="1"/>
  <c r="U1118" i="1" s="1"/>
  <c r="Q4315" i="1"/>
  <c r="Q4011" i="1"/>
  <c r="Q1629" i="1"/>
  <c r="Q2248" i="1"/>
  <c r="Q2813" i="1"/>
  <c r="Q1432" i="1"/>
  <c r="Q4440" i="1"/>
  <c r="Q4267" i="1"/>
  <c r="Q1064" i="1"/>
  <c r="Q2179" i="1"/>
  <c r="Q3462" i="1"/>
  <c r="Q2874" i="1"/>
  <c r="T1987" i="1" s="1"/>
  <c r="U1987" i="1" s="1"/>
  <c r="Q80" i="1"/>
  <c r="T3618" i="1" s="1"/>
  <c r="U3618" i="1" s="1"/>
  <c r="Q1591" i="1"/>
  <c r="Q3231" i="1"/>
  <c r="Q4414" i="1"/>
  <c r="Q3841" i="1"/>
  <c r="Q1164" i="1"/>
  <c r="Q1484" i="1"/>
  <c r="Q2120" i="1"/>
  <c r="Q3070" i="1"/>
  <c r="Q3393" i="1"/>
  <c r="Q4777" i="1"/>
  <c r="Q2221" i="1"/>
  <c r="Q2333" i="1"/>
  <c r="Q412" i="1"/>
  <c r="Q760" i="1"/>
  <c r="Q2694" i="1"/>
  <c r="Q3069" i="1"/>
  <c r="Q4139" i="1"/>
  <c r="Q300" i="1"/>
  <c r="Q3615" i="1"/>
  <c r="Q3313" i="1"/>
  <c r="Q1511" i="1"/>
  <c r="Q2089" i="1"/>
  <c r="Q3741" i="1"/>
  <c r="Q1888" i="1"/>
  <c r="T986" i="1" s="1"/>
  <c r="U986" i="1" s="1"/>
  <c r="Q1355" i="1"/>
  <c r="Q2305" i="1"/>
  <c r="Q2662" i="1"/>
  <c r="Q1993" i="1"/>
  <c r="Q3206" i="1"/>
  <c r="Q1690" i="1"/>
  <c r="Q727" i="1"/>
  <c r="Q1191" i="1"/>
  <c r="Q1431" i="1"/>
  <c r="Q794" i="1"/>
  <c r="Q2727" i="1"/>
  <c r="Q3868" i="1"/>
  <c r="Q726" i="1"/>
  <c r="Q4138" i="1"/>
  <c r="Q4115" i="1"/>
  <c r="Q1823" i="1"/>
  <c r="T1703" i="1" s="1"/>
  <c r="U1703" i="1" s="1"/>
  <c r="Q192" i="1"/>
  <c r="T2551" i="1" s="1"/>
  <c r="U2551" i="1" s="1"/>
  <c r="Q4981" i="1"/>
  <c r="Q2119" i="1"/>
  <c r="Q1590" i="1"/>
  <c r="T2580" i="1" s="1"/>
  <c r="U2580" i="1" s="1"/>
  <c r="Q4486" i="1"/>
  <c r="Q1228" i="1"/>
  <c r="Q2812" i="1"/>
  <c r="Q4833" i="1"/>
  <c r="Q2661" i="1"/>
  <c r="Q4439" i="1"/>
  <c r="Q3178" i="1"/>
  <c r="Q1085" i="1"/>
  <c r="Q1063" i="1"/>
  <c r="Q2977" i="1"/>
  <c r="Q1430" i="1"/>
  <c r="T3105" i="1" s="1"/>
  <c r="U3105" i="1" s="1"/>
  <c r="Q3041" i="1"/>
  <c r="Q1029" i="1"/>
  <c r="Q4776" i="1"/>
  <c r="Q1561" i="1"/>
  <c r="Q2279" i="1"/>
  <c r="T4712" i="1" s="1"/>
  <c r="U4712" i="1" s="1"/>
  <c r="Q3068" i="1"/>
  <c r="Q4438" i="1"/>
  <c r="Q895" i="1"/>
  <c r="T1202" i="1" s="1"/>
  <c r="U1202" i="1" s="1"/>
  <c r="Q2726" i="1"/>
  <c r="Q2545" i="1"/>
  <c r="Q53" i="1"/>
  <c r="Q1329" i="1"/>
  <c r="Q1062" i="1"/>
  <c r="T3135" i="1" s="1"/>
  <c r="U3135" i="1" s="1"/>
  <c r="Q2247" i="1"/>
  <c r="Q1936" i="1"/>
  <c r="Q2725" i="1"/>
  <c r="Q1863" i="1"/>
  <c r="Q3614" i="1"/>
  <c r="Q4832" i="1"/>
  <c r="Q1084" i="1"/>
  <c r="Q4180" i="1"/>
  <c r="Q3688" i="1"/>
  <c r="Q3583" i="1"/>
  <c r="Q563" i="1"/>
  <c r="T1232" i="1" s="1"/>
  <c r="U1232" i="1" s="1"/>
  <c r="Q1190" i="1"/>
  <c r="T2797" i="1" s="1"/>
  <c r="U2797" i="1" s="1"/>
  <c r="Q4233" i="1"/>
  <c r="Q4937" i="1"/>
  <c r="Q3158" i="1"/>
  <c r="Q2785" i="1"/>
  <c r="Q3930" i="1"/>
  <c r="Q4887" i="1"/>
  <c r="Q4649" i="1"/>
  <c r="T1275" i="1" s="1"/>
  <c r="U1275" i="1" s="1"/>
  <c r="Q1660" i="1"/>
  <c r="Q2356" i="1"/>
  <c r="Q4980" i="1"/>
  <c r="Q2386" i="1"/>
  <c r="T960" i="1" s="1"/>
  <c r="U960" i="1" s="1"/>
  <c r="Q475" i="1"/>
  <c r="T1802" i="1" s="1"/>
  <c r="U1802" i="1" s="1"/>
  <c r="Q2976" i="1"/>
  <c r="Q1328" i="1"/>
  <c r="Q2844" i="1"/>
  <c r="Q3067" i="1"/>
  <c r="Q411" i="1"/>
  <c r="Q3312" i="1"/>
  <c r="Q947" i="1"/>
  <c r="Q3516" i="1"/>
  <c r="Q1250" i="1"/>
  <c r="Q821" i="1"/>
  <c r="Q3392" i="1"/>
  <c r="Q2620" i="1"/>
  <c r="Q1589" i="1"/>
  <c r="Q410" i="1"/>
  <c r="Q3613" i="1"/>
  <c r="Q1822" i="1"/>
  <c r="Q1741" i="1"/>
  <c r="Q2747" i="1"/>
  <c r="Q3535" i="1"/>
  <c r="Q4979" i="1"/>
  <c r="Q2569" i="1"/>
  <c r="Q4978" i="1"/>
  <c r="Q3421" i="1"/>
  <c r="Q1588" i="1"/>
  <c r="T369" i="1" s="1"/>
  <c r="U369" i="1" s="1"/>
  <c r="Q4744" i="1"/>
  <c r="Q1992" i="1"/>
  <c r="Q105" i="1"/>
  <c r="Q2385" i="1"/>
  <c r="T2345" i="1" s="1"/>
  <c r="U2345" i="1" s="1"/>
  <c r="Q532" i="1"/>
  <c r="Q4314" i="1"/>
  <c r="Q2463" i="1"/>
  <c r="T4100" i="1" s="1"/>
  <c r="U4100" i="1" s="1"/>
  <c r="Q4775" i="1"/>
  <c r="Q4368" i="1"/>
  <c r="Q2355" i="1"/>
  <c r="Q1821" i="1"/>
  <c r="Q3867" i="1"/>
  <c r="Q2088" i="1"/>
  <c r="Q1028" i="1"/>
  <c r="Q894" i="1"/>
  <c r="Q1273" i="1"/>
  <c r="Q1991" i="1"/>
  <c r="Q2568" i="1"/>
  <c r="Q2811" i="1"/>
  <c r="Q759" i="1"/>
  <c r="Q4114" i="1"/>
  <c r="Q872" i="1"/>
  <c r="Q2660" i="1"/>
  <c r="Q3651" i="1"/>
  <c r="Q4485" i="1"/>
  <c r="Q3258" i="1"/>
  <c r="Q4936" i="1"/>
  <c r="Q37" i="1"/>
  <c r="Q2544" i="1"/>
  <c r="Q2332" i="1"/>
  <c r="Q3902" i="1"/>
  <c r="Q793" i="1"/>
  <c r="Q1935" i="1"/>
  <c r="Q2220" i="1"/>
  <c r="Q2304" i="1"/>
  <c r="Q2659" i="1"/>
  <c r="Q4935" i="1"/>
  <c r="Q3650" i="1"/>
  <c r="Q1429" i="1"/>
  <c r="Q1227" i="1"/>
  <c r="T4702" i="1" s="1"/>
  <c r="U4702" i="1" s="1"/>
  <c r="Q2053" i="1"/>
  <c r="Q649" i="1"/>
  <c r="Q2619" i="1"/>
  <c r="Q3093" i="1"/>
  <c r="Q2873" i="1"/>
  <c r="Q2354" i="1"/>
  <c r="Q1966" i="1"/>
  <c r="Q4743" i="1"/>
  <c r="Q871" i="1"/>
  <c r="Q4619" i="1"/>
  <c r="Q4803" i="1"/>
  <c r="Q1249" i="1"/>
  <c r="Q2618" i="1"/>
  <c r="Q2510" i="1"/>
  <c r="Q758" i="1"/>
  <c r="T4806" i="1" s="1"/>
  <c r="U4806" i="1" s="1"/>
  <c r="Q2567" i="1"/>
  <c r="Q4387" i="1"/>
  <c r="Q2617" i="1"/>
  <c r="Q3976" i="1"/>
  <c r="Q2384" i="1"/>
  <c r="Q2616" i="1"/>
  <c r="Q1248" i="1"/>
  <c r="Q4030" i="1"/>
  <c r="Q1272" i="1"/>
  <c r="Q2303" i="1"/>
  <c r="Q1560" i="1"/>
  <c r="Q757" i="1"/>
  <c r="Q2975" i="1"/>
  <c r="Q1934" i="1"/>
  <c r="Q4437" i="1"/>
  <c r="Q1410" i="1"/>
  <c r="Q387" i="1"/>
  <c r="T2769" i="1" s="1"/>
  <c r="U2769" i="1" s="1"/>
  <c r="Q1965" i="1"/>
  <c r="Q36" i="1"/>
  <c r="Q474" i="1"/>
  <c r="Q104" i="1"/>
  <c r="T4679" i="1" s="1"/>
  <c r="U4679" i="1" s="1"/>
  <c r="Q2872" i="1"/>
  <c r="Q2353" i="1"/>
  <c r="Q3487" i="1"/>
  <c r="Q2462" i="1"/>
  <c r="Q1510" i="1"/>
  <c r="Q2592" i="1"/>
  <c r="Q696" i="1"/>
  <c r="Q4648" i="1"/>
  <c r="Q1226" i="1"/>
  <c r="Q1153" i="1"/>
  <c r="Q473" i="1"/>
  <c r="Q157" i="1"/>
  <c r="Q4179" i="1"/>
  <c r="Q2383" i="1"/>
  <c r="Q4465" i="1"/>
  <c r="Q648" i="1"/>
  <c r="T451" i="1" s="1"/>
  <c r="U451" i="1" s="1"/>
  <c r="Q2615" i="1"/>
  <c r="Q386" i="1"/>
  <c r="Q725" i="1"/>
  <c r="Q333" i="1"/>
  <c r="Q1458" i="1"/>
  <c r="Q3840" i="1"/>
  <c r="Q356" i="1"/>
  <c r="T1488" i="1" s="1"/>
  <c r="U1488" i="1" s="1"/>
  <c r="Q1225" i="1"/>
  <c r="Q3092" i="1"/>
  <c r="Q870" i="1"/>
  <c r="Q1354" i="1"/>
  <c r="T3165" i="1" s="1"/>
  <c r="U3165" i="1" s="1"/>
  <c r="Q1108" i="1"/>
  <c r="T4944" i="1" s="1"/>
  <c r="U4944" i="1" s="1"/>
  <c r="Q4802" i="1"/>
  <c r="Q3975" i="1"/>
  <c r="Q3257" i="1"/>
  <c r="Q3555" i="1"/>
  <c r="Q531" i="1"/>
  <c r="Q1862" i="1"/>
  <c r="Q4618" i="1"/>
  <c r="Q1027" i="1"/>
  <c r="Q3446" i="1"/>
  <c r="Q1152" i="1"/>
  <c r="Q997" i="1"/>
  <c r="Q3649" i="1"/>
  <c r="Q2030" i="1"/>
  <c r="Q1061" i="1"/>
  <c r="Q2178" i="1"/>
  <c r="Q4079" i="1"/>
  <c r="Q3554" i="1"/>
  <c r="Q1247" i="1"/>
  <c r="Q2219" i="1"/>
  <c r="T2499" i="1" s="1"/>
  <c r="U2499" i="1" s="1"/>
  <c r="Q695" i="1"/>
  <c r="Q219" i="1"/>
  <c r="Q2487" i="1"/>
  <c r="Q1126" i="1"/>
  <c r="T4520" i="1" s="1"/>
  <c r="U4520" i="1" s="1"/>
  <c r="Q1740" i="1"/>
  <c r="Q3709" i="1"/>
  <c r="Q1794" i="1"/>
  <c r="Q2486" i="1"/>
  <c r="T4224" i="1" s="1"/>
  <c r="U4224" i="1" s="1"/>
  <c r="Q4647" i="1"/>
  <c r="Q2118" i="1"/>
  <c r="Q2218" i="1"/>
  <c r="Q1384" i="1"/>
  <c r="Q1026" i="1"/>
  <c r="Q820" i="1"/>
  <c r="Q756" i="1"/>
  <c r="Q3953" i="1"/>
  <c r="Q3040" i="1"/>
  <c r="Q2974" i="1"/>
  <c r="Q3648" i="1"/>
  <c r="Q2149" i="1"/>
  <c r="Q2441" i="1"/>
  <c r="Q530" i="1"/>
  <c r="Q2658" i="1"/>
  <c r="Q4484" i="1"/>
  <c r="Q4232" i="1"/>
  <c r="Q4010" i="1"/>
  <c r="Q2509" i="1"/>
  <c r="Q2278" i="1"/>
  <c r="T146" i="1" s="1"/>
  <c r="U146" i="1" s="1"/>
  <c r="Q271" i="1"/>
  <c r="T621" i="1" s="1"/>
  <c r="U621" i="1" s="1"/>
  <c r="Q4137" i="1"/>
  <c r="Q1715" i="1"/>
  <c r="Q4113" i="1"/>
  <c r="Q1559" i="1"/>
  <c r="Q4029" i="1"/>
  <c r="Q299" i="1"/>
  <c r="Q103" i="1"/>
  <c r="T1632" i="1" s="1"/>
  <c r="U1632" i="1" s="1"/>
  <c r="Q3839" i="1"/>
  <c r="Q2924" i="1"/>
  <c r="Q819" i="1"/>
  <c r="Q3534" i="1"/>
  <c r="Q4508" i="1"/>
  <c r="Q3819" i="1"/>
  <c r="Q4676" i="1"/>
  <c r="Q2052" i="1"/>
  <c r="T1475" i="1" s="1"/>
  <c r="U1475" i="1" s="1"/>
  <c r="Q156" i="1"/>
  <c r="T1257" i="1" s="1"/>
  <c r="U1257" i="1" s="1"/>
  <c r="Q2724" i="1"/>
  <c r="Q1189" i="1"/>
  <c r="Q442" i="1"/>
  <c r="Q4535" i="1"/>
  <c r="Q2923" i="1"/>
  <c r="Q1793" i="1"/>
  <c r="Q673" i="1"/>
  <c r="Q1861" i="1"/>
  <c r="Q1246" i="1"/>
  <c r="Q2657" i="1"/>
  <c r="Q818" i="1"/>
  <c r="Q4436" i="1"/>
  <c r="Q35" i="1"/>
  <c r="Q1083" i="1"/>
  <c r="Q562" i="1"/>
  <c r="Q817" i="1"/>
  <c r="Q3331" i="1"/>
  <c r="Q2485" i="1"/>
  <c r="Q4291" i="1"/>
  <c r="Q332" i="1"/>
  <c r="T3317" i="1" s="1"/>
  <c r="U3317" i="1" s="1"/>
  <c r="Q1739" i="1"/>
  <c r="Q3352" i="1"/>
  <c r="Q893" i="1"/>
  <c r="Q4858" i="1"/>
  <c r="Q2871" i="1"/>
  <c r="Q755" i="1"/>
  <c r="Q409" i="1"/>
  <c r="Q4435" i="1"/>
  <c r="Q3647" i="1"/>
  <c r="Q79" i="1"/>
  <c r="Q4534" i="1"/>
  <c r="Q4413" i="1"/>
  <c r="Q2591" i="1"/>
  <c r="Q1964" i="1"/>
  <c r="Q1628" i="1"/>
  <c r="Q3612" i="1"/>
  <c r="Q2217" i="1"/>
  <c r="Q441" i="1"/>
  <c r="Q1060" i="1"/>
  <c r="T599" i="1" s="1"/>
  <c r="U599" i="1" s="1"/>
  <c r="Q247" i="1"/>
  <c r="T1462" i="1" s="1"/>
  <c r="U1462" i="1" s="1"/>
  <c r="Q3901" i="1"/>
  <c r="Q2484" i="1"/>
  <c r="Q754" i="1"/>
  <c r="Q1082" i="1"/>
  <c r="T1775" i="1" s="1"/>
  <c r="U1775" i="1" s="1"/>
  <c r="Q1792" i="1"/>
  <c r="Q1767" i="1"/>
  <c r="Q102" i="1"/>
  <c r="Q4028" i="1"/>
  <c r="Q2331" i="1"/>
  <c r="Q4596" i="1"/>
  <c r="Q2746" i="1"/>
  <c r="T3666" i="1" s="1"/>
  <c r="U3666" i="1" s="1"/>
  <c r="Q2723" i="1"/>
  <c r="Q270" i="1"/>
  <c r="Q2951" i="1"/>
  <c r="Q2693" i="1"/>
  <c r="Q2722" i="1"/>
  <c r="Q1081" i="1"/>
  <c r="Q1025" i="1"/>
  <c r="Q1990" i="1"/>
  <c r="T3383" i="1" s="1"/>
  <c r="U3383" i="1" s="1"/>
  <c r="Q101" i="1"/>
  <c r="Q4337" i="1"/>
  <c r="Q3687" i="1"/>
  <c r="Q694" i="1"/>
  <c r="T2097" i="1" s="1"/>
  <c r="U2097" i="1" s="1"/>
  <c r="Q2277" i="1"/>
  <c r="Q1383" i="1"/>
  <c r="Q4231" i="1"/>
  <c r="Q4977" i="1"/>
  <c r="Q3039" i="1"/>
  <c r="Q1766" i="1"/>
  <c r="Q4857" i="1"/>
  <c r="Q1457" i="1"/>
  <c r="Q3230" i="1"/>
  <c r="Q4336" i="1"/>
  <c r="Q1382" i="1"/>
  <c r="Q1353" i="1"/>
  <c r="Q2508" i="1"/>
  <c r="Q3818" i="1"/>
  <c r="Q4999" i="1"/>
  <c r="Q4564" i="1"/>
  <c r="Q672" i="1"/>
  <c r="T829" i="1" s="1"/>
  <c r="U829" i="1" s="1"/>
  <c r="Q976" i="1"/>
  <c r="Q561" i="1"/>
  <c r="Q218" i="1"/>
  <c r="Q3330" i="1"/>
  <c r="Q3229" i="1"/>
  <c r="Q1714" i="1"/>
  <c r="Q1224" i="1"/>
  <c r="Q2029" i="1"/>
  <c r="Q4507" i="1"/>
  <c r="Q3740" i="1"/>
  <c r="Q1483" i="1"/>
  <c r="T2289" i="1" s="1"/>
  <c r="U2289" i="1" s="1"/>
  <c r="Q298" i="1"/>
  <c r="Q4934" i="1"/>
  <c r="Q1587" i="1"/>
  <c r="Q3708" i="1"/>
  <c r="Q3533" i="1"/>
  <c r="Q500" i="1"/>
  <c r="Q3707" i="1"/>
  <c r="Q4335" i="1"/>
  <c r="Q1627" i="1"/>
  <c r="T1851" i="1" s="1"/>
  <c r="U1851" i="1" s="1"/>
  <c r="Q4027" i="1"/>
  <c r="Q946" i="1"/>
  <c r="Q4136" i="1"/>
  <c r="Q3282" i="1"/>
  <c r="T3835" i="1" s="1"/>
  <c r="U3835" i="1" s="1"/>
  <c r="Q408" i="1"/>
  <c r="Q3974" i="1"/>
  <c r="Q2051" i="1"/>
  <c r="Q1713" i="1"/>
  <c r="Q2614" i="1"/>
  <c r="Q14" i="1"/>
  <c r="Q1659" i="1"/>
  <c r="T2636" i="1" s="1"/>
  <c r="U2636" i="1" s="1"/>
  <c r="Q1887" i="1"/>
  <c r="T2320" i="1" s="1"/>
  <c r="U2320" i="1" s="1"/>
  <c r="Q1509" i="1"/>
  <c r="Q2656" i="1"/>
  <c r="Q4910" i="1"/>
  <c r="Q407" i="1"/>
  <c r="T3845" i="1" s="1"/>
  <c r="U3845" i="1" s="1"/>
  <c r="Q3739" i="1"/>
  <c r="Q4595" i="1"/>
  <c r="Q2870" i="1"/>
  <c r="Q1352" i="1"/>
  <c r="Q3420" i="1"/>
  <c r="Q1913" i="1"/>
  <c r="Q155" i="1"/>
  <c r="T1515" i="1" s="1"/>
  <c r="U1515" i="1" s="1"/>
  <c r="Q4959" i="1"/>
  <c r="Q4009" i="1"/>
  <c r="Q1860" i="1"/>
  <c r="Q3486" i="1"/>
  <c r="Q4594" i="1"/>
  <c r="Q792" i="1"/>
  <c r="Q4909" i="1"/>
  <c r="Q4998" i="1"/>
  <c r="Q3646" i="1"/>
  <c r="Q2613" i="1"/>
  <c r="Q3611" i="1"/>
  <c r="Q2216" i="1"/>
  <c r="Q3038" i="1"/>
  <c r="Q4831" i="1"/>
  <c r="Q4856" i="1"/>
  <c r="Q1059" i="1"/>
  <c r="Q4313" i="1"/>
  <c r="Q1820" i="1"/>
  <c r="Q3706" i="1"/>
  <c r="Q529" i="1"/>
  <c r="Q3553" i="1"/>
  <c r="Q2440" i="1"/>
  <c r="Q2922" i="1"/>
  <c r="Q2761" i="1"/>
  <c r="Q52" i="1"/>
  <c r="T304" i="1" s="1"/>
  <c r="U304" i="1" s="1"/>
  <c r="Q1428" i="1"/>
  <c r="Q2411" i="1"/>
  <c r="Q2382" i="1"/>
  <c r="Q2869" i="1"/>
  <c r="Q78" i="1"/>
  <c r="Q4720" i="1"/>
  <c r="Q1508" i="1"/>
  <c r="T2706" i="1" s="1"/>
  <c r="U2706" i="1" s="1"/>
  <c r="Q3091" i="1"/>
  <c r="Q791" i="1"/>
  <c r="Q1658" i="1"/>
  <c r="Q3838" i="1"/>
  <c r="Q843" i="1"/>
  <c r="T2670" i="1" s="1"/>
  <c r="U2670" i="1" s="1"/>
  <c r="Q2902" i="1"/>
  <c r="Q2461" i="1"/>
  <c r="Q647" i="1"/>
  <c r="T928" i="1" s="1"/>
  <c r="U928" i="1" s="1"/>
  <c r="Q4290" i="1"/>
  <c r="Q1558" i="1"/>
  <c r="Q560" i="1"/>
  <c r="Q1080" i="1"/>
  <c r="Q2950" i="1"/>
  <c r="Q4933" i="1"/>
  <c r="Q1188" i="1"/>
  <c r="Q753" i="1"/>
  <c r="Q3256" i="1"/>
  <c r="Q1327" i="1"/>
  <c r="Q1351" i="1"/>
  <c r="Q4693" i="1"/>
  <c r="Q4078" i="1"/>
  <c r="Q4533" i="1"/>
  <c r="Q4207" i="1"/>
  <c r="Q217" i="1"/>
  <c r="Q1427" i="1"/>
  <c r="Q4997" i="1"/>
  <c r="Q2655" i="1"/>
  <c r="Q4312" i="1"/>
  <c r="T411" i="1" s="1"/>
  <c r="U411" i="1" s="1"/>
  <c r="Q4593" i="1"/>
  <c r="Q3037" i="1"/>
  <c r="Q3738" i="1"/>
  <c r="Q752" i="1"/>
  <c r="T138" i="1" s="1"/>
  <c r="U138" i="1" s="1"/>
  <c r="Q4386" i="1"/>
  <c r="Q1024" i="1"/>
  <c r="Q1326" i="1"/>
  <c r="Q3351" i="1"/>
  <c r="Q4112" i="1"/>
  <c r="Q559" i="1"/>
  <c r="Q2381" i="1"/>
  <c r="Q3582" i="1"/>
  <c r="Q2087" i="1"/>
  <c r="Q996" i="1"/>
  <c r="T4423" i="1" s="1"/>
  <c r="U4423" i="1" s="1"/>
  <c r="Q2215" i="1"/>
  <c r="Q4801" i="1"/>
  <c r="Q3205" i="1"/>
  <c r="Q4976" i="1"/>
  <c r="Q1586" i="1"/>
  <c r="Q13" i="1"/>
  <c r="Q4026" i="1"/>
  <c r="Q2843" i="1"/>
  <c r="Q975" i="1"/>
  <c r="Q1187" i="1"/>
  <c r="Q216" i="1"/>
  <c r="T2791" i="1" s="1"/>
  <c r="U2791" i="1" s="1"/>
  <c r="Q331" i="1"/>
  <c r="Q2050" i="1"/>
  <c r="Q4592" i="1"/>
  <c r="Q3121" i="1"/>
  <c r="Q4206" i="1"/>
  <c r="Q4367" i="1"/>
  <c r="Q2439" i="1"/>
  <c r="Q2438" i="1"/>
  <c r="Q2949" i="1"/>
  <c r="Q3610" i="1"/>
  <c r="Q1791" i="1"/>
  <c r="T1837" i="1" s="1"/>
  <c r="U1837" i="1" s="1"/>
  <c r="Q995" i="1"/>
  <c r="Q3036" i="1"/>
  <c r="Q77" i="1"/>
  <c r="Q2692" i="1"/>
  <c r="Q1585" i="1"/>
  <c r="Q724" i="1"/>
  <c r="Q4886" i="1"/>
  <c r="Q2302" i="1"/>
  <c r="Q3609" i="1"/>
  <c r="Q4412" i="1"/>
  <c r="Q2028" i="1"/>
  <c r="Q2410" i="1"/>
  <c r="Q3973" i="1"/>
  <c r="Q1456" i="1"/>
  <c r="Q974" i="1"/>
  <c r="Q2566" i="1"/>
  <c r="Q1482" i="1"/>
  <c r="T3381" i="1" s="1"/>
  <c r="U3381" i="1" s="1"/>
  <c r="Q4800" i="1"/>
  <c r="Q1058" i="1"/>
  <c r="Q3391" i="1"/>
  <c r="Q1765" i="1"/>
  <c r="Q3670" i="1"/>
  <c r="Q1409" i="1"/>
  <c r="Q2691" i="1"/>
  <c r="Q1300" i="1"/>
  <c r="T2675" i="1" s="1"/>
  <c r="U2675" i="1" s="1"/>
  <c r="Q1223" i="1"/>
  <c r="Q3817" i="1"/>
  <c r="Q1609" i="1"/>
  <c r="Q3090" i="1"/>
  <c r="T586" i="1" s="1"/>
  <c r="U586" i="1" s="1"/>
  <c r="Q4111" i="1"/>
  <c r="Q4885" i="1"/>
  <c r="Q1626" i="1"/>
  <c r="T4602" i="1" s="1"/>
  <c r="U4602" i="1" s="1"/>
  <c r="Q499" i="1"/>
  <c r="T3750" i="1" s="1"/>
  <c r="U3750" i="1" s="1"/>
  <c r="Q2246" i="1"/>
  <c r="Q4411" i="1"/>
  <c r="Q1125" i="1"/>
  <c r="Q1057" i="1"/>
  <c r="Q945" i="1"/>
  <c r="Q2086" i="1"/>
  <c r="Q4178" i="1"/>
  <c r="Q3900" i="1"/>
  <c r="Q1557" i="1"/>
  <c r="Q1381" i="1"/>
  <c r="Q3837" i="1"/>
  <c r="Q3281" i="1"/>
  <c r="Q973" i="1"/>
  <c r="Q3952" i="1"/>
  <c r="Q2352" i="1"/>
  <c r="Q4230" i="1"/>
  <c r="Q4483" i="1"/>
  <c r="Q2507" i="1"/>
  <c r="Q4855" i="1"/>
  <c r="Q1790" i="1"/>
  <c r="Q816" i="1"/>
  <c r="Q4110" i="1"/>
  <c r="Q4158" i="1"/>
  <c r="Q2690" i="1"/>
  <c r="Q2810" i="1"/>
  <c r="Q3374" i="1"/>
  <c r="Q3311" i="1"/>
  <c r="Q2148" i="1"/>
  <c r="T3025" i="1" s="1"/>
  <c r="U3025" i="1" s="1"/>
  <c r="Q3581" i="1"/>
  <c r="Q3816" i="1"/>
  <c r="Q472" i="1"/>
  <c r="T277" i="1" s="1"/>
  <c r="U277" i="1" s="1"/>
  <c r="Q4646" i="1"/>
  <c r="Q4229" i="1"/>
  <c r="Q2380" i="1"/>
  <c r="Q4334" i="1"/>
  <c r="Q4932" i="1"/>
  <c r="Q1186" i="1"/>
  <c r="Q4975" i="1"/>
  <c r="Q2543" i="1"/>
  <c r="T522" i="1" s="1"/>
  <c r="U522" i="1" s="1"/>
  <c r="Q2542" i="1"/>
  <c r="Q1689" i="1"/>
  <c r="Q2147" i="1"/>
  <c r="Q1380" i="1"/>
  <c r="T1042" i="1" s="1"/>
  <c r="U1042" i="1" s="1"/>
  <c r="Q4109" i="1"/>
  <c r="Q790" i="1"/>
  <c r="Q3515" i="1"/>
  <c r="Q1819" i="1"/>
  <c r="T1948" i="1" s="1"/>
  <c r="U1948" i="1" s="1"/>
  <c r="Q3737" i="1"/>
  <c r="Q3705" i="1"/>
  <c r="Q4506" i="1"/>
  <c r="Q4311" i="1"/>
  <c r="Q2541" i="1"/>
  <c r="T551" i="1" s="1"/>
  <c r="U551" i="1" s="1"/>
  <c r="Q592" i="1"/>
  <c r="Q1023" i="1"/>
  <c r="Q3120" i="1"/>
  <c r="Q3255" i="1"/>
  <c r="Q215" i="1"/>
  <c r="Q498" i="1"/>
  <c r="Q4333" i="1"/>
  <c r="Q34" i="1"/>
  <c r="Q330" i="1"/>
  <c r="Q671" i="1"/>
  <c r="Q972" i="1"/>
  <c r="Q1222" i="1"/>
  <c r="T3880" i="1" s="1"/>
  <c r="U3880" i="1" s="1"/>
  <c r="Q2901" i="1"/>
  <c r="Q3929" i="1"/>
  <c r="Q3373" i="1"/>
  <c r="Q2301" i="1"/>
  <c r="T1014" i="1" s="1"/>
  <c r="U1014" i="1" s="1"/>
  <c r="Q4591" i="1"/>
  <c r="Q892" i="1"/>
  <c r="Q2351" i="1"/>
  <c r="T3856" i="1" s="1"/>
  <c r="U3856" i="1" s="1"/>
  <c r="Q3514" i="1"/>
  <c r="Q3177" i="1"/>
  <c r="Q693" i="1"/>
  <c r="Q1455" i="1"/>
  <c r="T4124" i="1" s="1"/>
  <c r="U4124" i="1" s="1"/>
  <c r="Q891" i="1"/>
  <c r="T1833" i="1" s="1"/>
  <c r="U1833" i="1" s="1"/>
  <c r="Q4228" i="1"/>
  <c r="Q2809" i="1"/>
  <c r="Q2842" i="1"/>
  <c r="T2608" i="1" s="1"/>
  <c r="U2608" i="1" s="1"/>
  <c r="Q2948" i="1"/>
  <c r="Q4774" i="1"/>
  <c r="Q100" i="1"/>
  <c r="Q3485" i="1"/>
  <c r="Q4410" i="1"/>
  <c r="Q1481" i="1"/>
  <c r="Q2300" i="1"/>
  <c r="Q4884" i="1"/>
  <c r="Q591" i="1"/>
  <c r="T4447" i="1" s="1"/>
  <c r="U4447" i="1" s="1"/>
  <c r="Q2612" i="1"/>
  <c r="Q1325" i="1"/>
  <c r="Q3951" i="1"/>
  <c r="Q4645" i="1"/>
  <c r="Q1022" i="1"/>
  <c r="Q528" i="1"/>
  <c r="Q4266" i="1"/>
  <c r="Q2330" i="1"/>
  <c r="T2965" i="1" s="1"/>
  <c r="U2965" i="1" s="1"/>
  <c r="Q1056" i="1"/>
  <c r="Q3866" i="1"/>
  <c r="Q3176" i="1"/>
  <c r="Q130" i="1"/>
  <c r="Q2117" i="1"/>
  <c r="Q3791" i="1"/>
  <c r="Q842" i="1"/>
  <c r="T878" i="1" s="1"/>
  <c r="U878" i="1" s="1"/>
  <c r="Q1738" i="1"/>
  <c r="T2040" i="1" s="1"/>
  <c r="U2040" i="1" s="1"/>
  <c r="Q355" i="1"/>
  <c r="Q4830" i="1"/>
  <c r="Q1163" i="1"/>
  <c r="T4521" i="1" s="1"/>
  <c r="U4521" i="1" s="1"/>
  <c r="Q994" i="1"/>
  <c r="Q590" i="1"/>
  <c r="Q3645" i="1"/>
  <c r="Q4077" i="1"/>
  <c r="Q4108" i="1"/>
  <c r="Q2276" i="1"/>
  <c r="Q4883" i="1"/>
  <c r="Q1124" i="1"/>
  <c r="T2883" i="1" s="1"/>
  <c r="U2883" i="1" s="1"/>
  <c r="Q246" i="1"/>
  <c r="Q406" i="1"/>
  <c r="Q4799" i="1"/>
  <c r="Q4675" i="1"/>
  <c r="Q1324" i="1"/>
  <c r="Q2027" i="1"/>
  <c r="Q4409" i="1"/>
  <c r="Q471" i="1"/>
  <c r="T4297" i="1" s="1"/>
  <c r="U4297" i="1" s="1"/>
  <c r="Q2900" i="1"/>
  <c r="Q1789" i="1"/>
  <c r="Q2245" i="1"/>
  <c r="Q2899" i="1"/>
  <c r="Q944" i="1"/>
  <c r="T2490" i="1" s="1"/>
  <c r="U2490" i="1" s="1"/>
  <c r="Q1788" i="1"/>
  <c r="Q297" i="1"/>
  <c r="Q4773" i="1"/>
  <c r="Q2379" i="1"/>
  <c r="T4766" i="1" s="1"/>
  <c r="U4766" i="1" s="1"/>
  <c r="Q1123" i="1"/>
  <c r="Q3204" i="1"/>
  <c r="Q2654" i="1"/>
  <c r="Q4798" i="1"/>
  <c r="Q191" i="1"/>
  <c r="Q4974" i="1"/>
  <c r="Q129" i="1"/>
  <c r="Q1079" i="1"/>
  <c r="Q3765" i="1"/>
  <c r="Q3016" i="1"/>
  <c r="Q2275" i="1"/>
  <c r="Q3203" i="1"/>
  <c r="Q4157" i="1"/>
  <c r="Q2274" i="1"/>
  <c r="Q2947" i="1"/>
  <c r="Q2483" i="1"/>
  <c r="Q4882" i="1"/>
  <c r="Q869" i="1"/>
  <c r="Q2721" i="1"/>
  <c r="Q4434" i="1"/>
  <c r="Q405" i="1"/>
  <c r="Q1764" i="1"/>
  <c r="Q3865" i="1"/>
  <c r="Q3254" i="1"/>
  <c r="Q190" i="1"/>
  <c r="Q4996" i="1"/>
  <c r="Q3580" i="1"/>
  <c r="Q751" i="1"/>
  <c r="T4169" i="1" s="1"/>
  <c r="U4169" i="1" s="1"/>
  <c r="Q3644" i="1"/>
  <c r="Q1271" i="1"/>
  <c r="Q1533" i="1"/>
  <c r="Q2026" i="1"/>
  <c r="T236" i="1" s="1"/>
  <c r="U236" i="1" s="1"/>
  <c r="Q1843" i="1"/>
  <c r="Q4135" i="1"/>
  <c r="Q2460" i="1"/>
  <c r="Q4008" i="1"/>
  <c r="Q3815" i="1"/>
  <c r="Q789" i="1"/>
  <c r="Q51" i="1"/>
  <c r="T1389" i="1" s="1"/>
  <c r="U1389" i="1" s="1"/>
  <c r="Q943" i="1"/>
  <c r="T4964" i="1" s="1"/>
  <c r="U4964" i="1" s="1"/>
  <c r="Q3704" i="1"/>
  <c r="Q2590" i="1"/>
  <c r="Q3552" i="1"/>
  <c r="Q1912" i="1"/>
  <c r="Q3928" i="1"/>
  <c r="Q4881" i="1"/>
  <c r="Q2085" i="1"/>
  <c r="Q1245" i="1"/>
  <c r="Q3015" i="1"/>
  <c r="Q4995" i="1"/>
  <c r="Q4433" i="1"/>
  <c r="Q2841" i="1"/>
  <c r="Q1625" i="1"/>
  <c r="Q245" i="1"/>
  <c r="Q4590" i="1"/>
  <c r="Q4482" i="1"/>
  <c r="Q3202" i="1"/>
  <c r="Q3579" i="1"/>
  <c r="Q1818" i="1"/>
  <c r="T1474" i="1" s="1"/>
  <c r="U1474" i="1" s="1"/>
  <c r="Q1712" i="1"/>
  <c r="T2006" i="1" s="1"/>
  <c r="U2006" i="1" s="1"/>
  <c r="Q1185" i="1"/>
  <c r="Q2745" i="1"/>
  <c r="Q4107" i="1"/>
  <c r="Q750" i="1"/>
  <c r="Q2214" i="1"/>
  <c r="Q385" i="1"/>
  <c r="Q2146" i="1"/>
  <c r="Q3089" i="1"/>
  <c r="Q1886" i="1"/>
  <c r="Q3445" i="1"/>
  <c r="Q1122" i="1"/>
  <c r="Q1711" i="1"/>
  <c r="T3728" i="1" s="1"/>
  <c r="U3728" i="1" s="1"/>
  <c r="Q971" i="1"/>
  <c r="Q1323" i="1"/>
  <c r="Q2116" i="1"/>
  <c r="T2077" i="1" s="1"/>
  <c r="U2077" i="1" s="1"/>
  <c r="Q2115" i="1"/>
  <c r="Q2025" i="1"/>
  <c r="Q1107" i="1"/>
  <c r="Q2898" i="1"/>
  <c r="T2562" i="1" s="1"/>
  <c r="U2562" i="1" s="1"/>
  <c r="Q1859" i="1"/>
  <c r="Q890" i="1"/>
  <c r="Q2437" i="1"/>
  <c r="Q354" i="1"/>
  <c r="Q4908" i="1"/>
  <c r="Q4719" i="1"/>
  <c r="Q1426" i="1"/>
  <c r="Q2540" i="1"/>
  <c r="Q2689" i="1"/>
  <c r="Q3950" i="1"/>
  <c r="Q2744" i="1"/>
  <c r="Q2506" i="1"/>
  <c r="T1450" i="1" s="1"/>
  <c r="U1450" i="1" s="1"/>
  <c r="Q4692" i="1"/>
  <c r="Q4366" i="1"/>
  <c r="Q244" i="1"/>
  <c r="Q3899" i="1"/>
  <c r="Q3014" i="1"/>
  <c r="Q3066" i="1"/>
  <c r="Q2760" i="1"/>
  <c r="Q1299" i="1"/>
  <c r="Q4505" i="1"/>
  <c r="Q2808" i="1"/>
  <c r="Q3551" i="1"/>
  <c r="Q2897" i="1"/>
  <c r="Q4265" i="1"/>
  <c r="Q2177" i="1"/>
  <c r="Q4644" i="1"/>
  <c r="Q1184" i="1"/>
  <c r="T3626" i="1" s="1"/>
  <c r="U3626" i="1" s="1"/>
  <c r="Q1963" i="1"/>
  <c r="T4426" i="1" s="1"/>
  <c r="U4426" i="1" s="1"/>
  <c r="Q1454" i="1"/>
  <c r="Q4056" i="1"/>
  <c r="Q3157" i="1"/>
  <c r="Q1584" i="1"/>
  <c r="T2200" i="1" s="1"/>
  <c r="U2200" i="1" s="1"/>
  <c r="Q128" i="1"/>
  <c r="T1280" i="1" s="1"/>
  <c r="U1280" i="1" s="1"/>
  <c r="Q2896" i="1"/>
  <c r="Q440" i="1"/>
  <c r="T3985" i="1" s="1"/>
  <c r="U3985" i="1" s="1"/>
  <c r="Q2992" i="1"/>
  <c r="Q470" i="1"/>
  <c r="Q2720" i="1"/>
  <c r="Q2991" i="1"/>
  <c r="Q2589" i="1"/>
  <c r="Q4332" i="1"/>
  <c r="Q1710" i="1"/>
  <c r="Q243" i="1"/>
  <c r="T798" i="1" s="1"/>
  <c r="U798" i="1" s="1"/>
  <c r="Q296" i="1"/>
  <c r="T4653" i="1" s="1"/>
  <c r="U4653" i="1" s="1"/>
  <c r="Q2921" i="1"/>
  <c r="Q329" i="1"/>
  <c r="Q4025" i="1"/>
  <c r="Q12" i="1"/>
  <c r="T4164" i="1" s="1"/>
  <c r="U4164" i="1" s="1"/>
  <c r="Q3898" i="1"/>
  <c r="Q3790" i="1"/>
  <c r="Q1858" i="1"/>
  <c r="Q1106" i="1"/>
  <c r="Q3088" i="1"/>
  <c r="Q2176" i="1"/>
  <c r="Q469" i="1"/>
  <c r="Q3035" i="1"/>
  <c r="Q670" i="1"/>
  <c r="Q2505" i="1"/>
  <c r="Q2175" i="1"/>
  <c r="T4496" i="1" s="1"/>
  <c r="U4496" i="1" s="1"/>
  <c r="Q3836" i="1"/>
  <c r="Q2350" i="1"/>
  <c r="Q749" i="1"/>
  <c r="Q2539" i="1"/>
  <c r="Q3578" i="1"/>
  <c r="Q1885" i="1"/>
  <c r="Q1583" i="1"/>
  <c r="Q4674" i="1"/>
  <c r="Q4673" i="1"/>
  <c r="Q3034" i="1"/>
  <c r="Q868" i="1"/>
  <c r="T2158" i="1" s="1"/>
  <c r="U2158" i="1" s="1"/>
  <c r="Q3087" i="1"/>
  <c r="Q189" i="1"/>
  <c r="Q4829" i="1"/>
  <c r="Q2174" i="1"/>
  <c r="Q4464" i="1"/>
  <c r="Q815" i="1"/>
  <c r="T1806" i="1" s="1"/>
  <c r="U1806" i="1" s="1"/>
  <c r="Q4958" i="1"/>
  <c r="Q1842" i="1"/>
  <c r="Q1582" i="1"/>
  <c r="Q814" i="1"/>
  <c r="Q4106" i="1"/>
  <c r="Q1962" i="1"/>
  <c r="Q1961" i="1"/>
  <c r="Q4432" i="1"/>
  <c r="Q2436" i="1"/>
  <c r="Q2538" i="1"/>
  <c r="Q3484" i="1"/>
  <c r="Q1480" i="1"/>
  <c r="Q4310" i="1"/>
  <c r="Q3310" i="1"/>
  <c r="Q921" i="1"/>
  <c r="Q1581" i="1"/>
  <c r="Q841" i="1"/>
  <c r="Q1657" i="1"/>
  <c r="Q3065" i="1"/>
  <c r="Q4289" i="1"/>
  <c r="Q3513" i="1"/>
  <c r="Q4463" i="1"/>
  <c r="Q3419" i="1"/>
  <c r="Q1960" i="1"/>
  <c r="Q3309" i="1"/>
  <c r="Q4532" i="1"/>
  <c r="Q2719" i="1"/>
  <c r="Q1841" i="1"/>
  <c r="Q4024" i="1"/>
  <c r="Q2537" i="1"/>
  <c r="Q4531" i="1"/>
  <c r="Q4007" i="1"/>
  <c r="Q3532" i="1"/>
  <c r="Q4854" i="1"/>
  <c r="Q867" i="1"/>
  <c r="Q723" i="1"/>
  <c r="Q1408" i="1"/>
  <c r="Q1270" i="1"/>
  <c r="Q3119" i="1"/>
  <c r="Q2504" i="1"/>
  <c r="Q692" i="1"/>
  <c r="Q1763" i="1"/>
  <c r="Q4331" i="1"/>
  <c r="Q3736" i="1"/>
  <c r="Q3350" i="1"/>
  <c r="Q1580" i="1"/>
  <c r="Q4742" i="1"/>
  <c r="Q1244" i="1"/>
  <c r="Q4365" i="1"/>
  <c r="Q3972" i="1"/>
  <c r="Q1579" i="1"/>
  <c r="T4349" i="1" s="1"/>
  <c r="U4349" i="1" s="1"/>
  <c r="Q4957" i="1"/>
  <c r="Q4672" i="1"/>
  <c r="Q4504" i="1"/>
  <c r="Q4931" i="1"/>
  <c r="Q691" i="1"/>
  <c r="Q748" i="1"/>
  <c r="Q4741" i="1"/>
  <c r="Q468" i="1"/>
  <c r="T3286" i="1" s="1"/>
  <c r="U3286" i="1" s="1"/>
  <c r="Q1479" i="1"/>
  <c r="Q4006" i="1"/>
  <c r="Q920" i="1"/>
  <c r="Q3686" i="1"/>
  <c r="Q1298" i="1"/>
  <c r="Q467" i="1"/>
  <c r="Q4530" i="1"/>
  <c r="Q4264" i="1"/>
  <c r="Q1269" i="1"/>
  <c r="Q866" i="1"/>
  <c r="Q1688" i="1"/>
  <c r="Q4005" i="1"/>
  <c r="Q4718" i="1"/>
  <c r="Q50" i="1"/>
  <c r="Q2299" i="1"/>
  <c r="Q2378" i="1"/>
  <c r="T4557" i="1" s="1"/>
  <c r="U4557" i="1" s="1"/>
  <c r="Q3897" i="1"/>
  <c r="Q4205" i="1"/>
  <c r="Q3280" i="1"/>
  <c r="Q558" i="1"/>
  <c r="Q439" i="1"/>
  <c r="T3718" i="1" s="1"/>
  <c r="U3718" i="1" s="1"/>
  <c r="Q2349" i="1"/>
  <c r="Q2213" i="1"/>
  <c r="Q1105" i="1"/>
  <c r="Q722" i="1"/>
  <c r="Q4907" i="1"/>
  <c r="Q4828" i="1"/>
  <c r="Q3418" i="1"/>
  <c r="T295" i="1" s="1"/>
  <c r="U295" i="1" s="1"/>
  <c r="Q2409" i="1"/>
  <c r="Q214" i="1"/>
  <c r="Q3735" i="1"/>
  <c r="Q438" i="1"/>
  <c r="Q4827" i="1"/>
  <c r="Q328" i="1"/>
  <c r="Q1243" i="1"/>
  <c r="Q1221" i="1"/>
  <c r="Q2743" i="1"/>
  <c r="Q2459" i="1"/>
  <c r="Q3896" i="1"/>
  <c r="Q2377" i="1"/>
  <c r="Q3895" i="1"/>
  <c r="Q3789" i="1"/>
  <c r="Q1737" i="1"/>
  <c r="Q1656" i="1"/>
  <c r="Q1055" i="1"/>
  <c r="T1291" i="1" s="1"/>
  <c r="U1291" i="1" s="1"/>
  <c r="Q1624" i="1"/>
  <c r="Q4643" i="1"/>
  <c r="Q4772" i="1"/>
  <c r="Q2329" i="1"/>
  <c r="Q3417" i="1"/>
  <c r="Q2273" i="1"/>
  <c r="Q3814" i="1"/>
  <c r="Q4973" i="1"/>
  <c r="Q1453" i="1"/>
  <c r="Q3201" i="1"/>
  <c r="Q437" i="1"/>
  <c r="Q3086" i="1"/>
  <c r="Q76" i="1"/>
  <c r="Q1379" i="1"/>
  <c r="Q2718" i="1"/>
  <c r="Q1556" i="1"/>
  <c r="T3806" i="1" s="1"/>
  <c r="U3806" i="1" s="1"/>
  <c r="Q2482" i="1"/>
  <c r="Q1478" i="1"/>
  <c r="Q1407" i="1"/>
  <c r="T1233" i="1" s="1"/>
  <c r="U1233" i="1" s="1"/>
  <c r="Q4004" i="1"/>
  <c r="Q3228" i="1"/>
  <c r="Q33" i="1"/>
  <c r="Q889" i="1"/>
  <c r="Q2840" i="1"/>
  <c r="Q154" i="1"/>
  <c r="Q2298" i="1"/>
  <c r="Q1655" i="1"/>
  <c r="Q4288" i="1"/>
  <c r="Q721" i="1"/>
  <c r="Q4740" i="1"/>
  <c r="Q384" i="1"/>
  <c r="T1634" i="1" s="1"/>
  <c r="U1634" i="1" s="1"/>
  <c r="Q4023" i="1"/>
  <c r="Q3033" i="1"/>
  <c r="Q2588" i="1"/>
  <c r="Q4105" i="1"/>
  <c r="Q153" i="1"/>
  <c r="Q4880" i="1"/>
  <c r="Q1989" i="1"/>
  <c r="Q4930" i="1"/>
  <c r="Q3703" i="1"/>
  <c r="Q1532" i="1"/>
  <c r="Q497" i="1"/>
  <c r="Q1425" i="1"/>
  <c r="Q1884" i="1"/>
  <c r="Q4642" i="1"/>
  <c r="Q3349" i="1"/>
  <c r="Q942" i="1"/>
  <c r="Q2244" i="1"/>
  <c r="T1620" i="1" s="1"/>
  <c r="U1620" i="1" s="1"/>
  <c r="Q888" i="1"/>
  <c r="Q970" i="1"/>
  <c r="Q3643" i="1"/>
  <c r="Q3971" i="1"/>
  <c r="Q557" i="1"/>
  <c r="Q2653" i="1"/>
  <c r="Q3685" i="1"/>
  <c r="Q1654" i="1"/>
  <c r="Q4156" i="1"/>
  <c r="Q2990" i="1"/>
  <c r="Q4929" i="1"/>
  <c r="Q1507" i="1"/>
  <c r="Q4879" i="1"/>
  <c r="Q2212" i="1"/>
  <c r="Q295" i="1"/>
  <c r="T1826" i="1" s="1"/>
  <c r="U1826" i="1" s="1"/>
  <c r="Q1578" i="1"/>
  <c r="T4324" i="1" s="1"/>
  <c r="U4324" i="1" s="1"/>
  <c r="Q2328" i="1"/>
  <c r="Q2652" i="1"/>
  <c r="Q1787" i="1"/>
  <c r="T4844" i="1" s="1"/>
  <c r="U4844" i="1" s="1"/>
  <c r="Q2376" i="1"/>
  <c r="Q646" i="1"/>
  <c r="Q4617" i="1"/>
  <c r="Q993" i="1"/>
  <c r="Q4641" i="1"/>
  <c r="Q3085" i="1"/>
  <c r="Q3279" i="1"/>
  <c r="Q4906" i="1"/>
  <c r="Q1220" i="1"/>
  <c r="T2633" i="1" s="1"/>
  <c r="U2633" i="1" s="1"/>
  <c r="Q613" i="1"/>
  <c r="Q1268" i="1"/>
  <c r="Q4905" i="1"/>
  <c r="T446" i="1" s="1"/>
  <c r="U446" i="1" s="1"/>
  <c r="Q747" i="1"/>
  <c r="T2698" i="1" s="1"/>
  <c r="U2698" i="1" s="1"/>
  <c r="Q327" i="1"/>
  <c r="Q1506" i="1"/>
  <c r="Q3032" i="1"/>
  <c r="Q746" i="1"/>
  <c r="T1898" i="1" s="1"/>
  <c r="U1898" i="1" s="1"/>
  <c r="Q1911" i="1"/>
  <c r="Q2989" i="1"/>
  <c r="Q294" i="1"/>
  <c r="Q1531" i="1"/>
  <c r="T4194" i="1" s="1"/>
  <c r="U4194" i="1" s="1"/>
  <c r="Q1910" i="1"/>
  <c r="Q353" i="1"/>
  <c r="Q4503" i="1"/>
  <c r="Q556" i="1"/>
  <c r="T707" i="1" s="1"/>
  <c r="U707" i="1" s="1"/>
  <c r="Q2435" i="1"/>
  <c r="Q3444" i="1"/>
  <c r="Q1219" i="1"/>
  <c r="Q1078" i="1"/>
  <c r="T228" i="1" s="1"/>
  <c r="U228" i="1" s="1"/>
  <c r="Q2348" i="1"/>
  <c r="Q1452" i="1"/>
  <c r="Q941" i="1"/>
  <c r="Q3734" i="1"/>
  <c r="Q4364" i="1"/>
  <c r="Q2759" i="1"/>
  <c r="Q4972" i="1"/>
  <c r="Q4363" i="1"/>
  <c r="Q1530" i="1"/>
  <c r="Q32" i="1"/>
  <c r="T3844" i="1" s="1"/>
  <c r="U3844" i="1" s="1"/>
  <c r="Q1988" i="1"/>
  <c r="T3855" i="1" s="1"/>
  <c r="U3855" i="1" s="1"/>
  <c r="Q4826" i="1"/>
  <c r="Q1218" i="1"/>
  <c r="Q3064" i="1"/>
  <c r="Q1653" i="1"/>
  <c r="Q352" i="1"/>
  <c r="T2821" i="1" s="1"/>
  <c r="U2821" i="1" s="1"/>
  <c r="Q555" i="1"/>
  <c r="Q2988" i="1"/>
  <c r="Q4640" i="1"/>
  <c r="Q1608" i="1"/>
  <c r="Q1909" i="1"/>
  <c r="Q383" i="1"/>
  <c r="Q2458" i="1"/>
  <c r="T181" i="1" s="1"/>
  <c r="U181" i="1" s="1"/>
  <c r="Q4904" i="1"/>
  <c r="Q1762" i="1"/>
  <c r="Q2565" i="1"/>
  <c r="Q1709" i="1"/>
  <c r="Q4616" i="1"/>
  <c r="Q4956" i="1"/>
  <c r="Q1883" i="1"/>
  <c r="Q2807" i="1"/>
  <c r="Q2717" i="1"/>
  <c r="Q4771" i="1"/>
  <c r="Q2503" i="1"/>
  <c r="Q4589" i="1"/>
  <c r="Q2920" i="1"/>
  <c r="Q2895" i="1"/>
  <c r="Q745" i="1"/>
  <c r="Q2946" i="1"/>
  <c r="Q4717" i="1"/>
  <c r="Q152" i="1"/>
  <c r="Q2327" i="1"/>
  <c r="Q3864" i="1"/>
  <c r="Q1217" i="1"/>
  <c r="Q3512" i="1"/>
  <c r="Q589" i="1"/>
  <c r="Q466" i="1"/>
  <c r="Q2408" i="1"/>
  <c r="Q2173" i="1"/>
  <c r="Q612" i="1"/>
  <c r="Q4309" i="1"/>
  <c r="Q2987" i="1"/>
  <c r="Q3949" i="1"/>
  <c r="Q1959" i="1"/>
  <c r="Q3970" i="1"/>
  <c r="T1508" i="1" s="1"/>
  <c r="U1508" i="1" s="1"/>
  <c r="Q2326" i="1"/>
  <c r="Q3084" i="1"/>
  <c r="Q4155" i="1"/>
  <c r="Q75" i="1"/>
  <c r="T765" i="1" s="1"/>
  <c r="U765" i="1" s="1"/>
  <c r="Q1761" i="1"/>
  <c r="Q3227" i="1"/>
  <c r="Q3642" i="1"/>
  <c r="Q4177" i="1"/>
  <c r="Q645" i="1"/>
  <c r="Q788" i="1"/>
  <c r="Q1151" i="1"/>
  <c r="Q3278" i="1"/>
  <c r="Q2651" i="1"/>
  <c r="Q3031" i="1"/>
  <c r="Q1505" i="1"/>
  <c r="Q4481" i="1"/>
  <c r="Q840" i="1"/>
  <c r="Q1687" i="1"/>
  <c r="Q436" i="1"/>
  <c r="Q2049" i="1"/>
  <c r="Q188" i="1"/>
  <c r="Q3511" i="1"/>
  <c r="Q4362" i="1"/>
  <c r="Q3372" i="1"/>
  <c r="Q527" i="1"/>
  <c r="Q2742" i="1"/>
  <c r="Q4716" i="1"/>
  <c r="Q644" i="1"/>
  <c r="T2157" i="1" s="1"/>
  <c r="U2157" i="1" s="1"/>
  <c r="Q4154" i="1"/>
  <c r="Q3416" i="1"/>
  <c r="Q496" i="1"/>
  <c r="Q99" i="1"/>
  <c r="T3237" i="1" s="1"/>
  <c r="U3237" i="1" s="1"/>
  <c r="Q4903" i="1"/>
  <c r="Q2945" i="1"/>
  <c r="Q2564" i="1"/>
  <c r="Q3764" i="1"/>
  <c r="Q3013" i="1"/>
  <c r="Q2894" i="1"/>
  <c r="Q3531" i="1"/>
  <c r="Q887" i="1"/>
  <c r="Q1817" i="1"/>
  <c r="Q1529" i="1"/>
  <c r="Q4480" i="1"/>
  <c r="Q151" i="1"/>
  <c r="T113" i="1" s="1"/>
  <c r="U113" i="1" s="1"/>
  <c r="Q4308" i="1"/>
  <c r="Q2211" i="1"/>
  <c r="Q2297" i="1"/>
  <c r="Q3835" i="1"/>
  <c r="Q969" i="1"/>
  <c r="Q3253" i="1"/>
  <c r="Q1350" i="1"/>
  <c r="Q1555" i="1"/>
  <c r="Q1504" i="1"/>
  <c r="Q3763" i="1"/>
  <c r="Q690" i="1"/>
  <c r="Q2407" i="1"/>
  <c r="T550" i="1" s="1"/>
  <c r="U550" i="1" s="1"/>
  <c r="Q3461" i="1"/>
  <c r="Q2457" i="1"/>
  <c r="Q2145" i="1"/>
  <c r="Q1958" i="1"/>
  <c r="T4325" i="1" s="1"/>
  <c r="U4325" i="1" s="1"/>
  <c r="Q3371" i="1"/>
  <c r="Q98" i="1"/>
  <c r="Q2611" i="1"/>
  <c r="Q3348" i="1"/>
  <c r="Q1121" i="1"/>
  <c r="Q2839" i="1"/>
  <c r="Q3483" i="1"/>
  <c r="Q1021" i="1"/>
  <c r="Q2986" i="1"/>
  <c r="Q3329" i="1"/>
  <c r="Q213" i="1"/>
  <c r="Q1242" i="1"/>
  <c r="T1849" i="1" s="1"/>
  <c r="U1849" i="1" s="1"/>
  <c r="Q4385" i="1"/>
  <c r="Q4671" i="1"/>
  <c r="Q3063" i="1"/>
  <c r="Q3577" i="1"/>
  <c r="Q351" i="1"/>
  <c r="Q3510" i="1"/>
  <c r="Q2375" i="1"/>
  <c r="Q1686" i="1"/>
  <c r="T1982" i="1" s="1"/>
  <c r="U1982" i="1" s="1"/>
  <c r="Q1406" i="1"/>
  <c r="Q4134" i="1"/>
  <c r="Q1150" i="1"/>
  <c r="Q3482" i="1"/>
  <c r="T1656" i="1" s="1"/>
  <c r="U1656" i="1" s="1"/>
  <c r="Q4361" i="1"/>
  <c r="Q1503" i="1"/>
  <c r="Q3370" i="1"/>
  <c r="Q4770" i="1"/>
  <c r="Q3156" i="1"/>
  <c r="Q865" i="1"/>
  <c r="Q4022" i="1"/>
  <c r="Q992" i="1"/>
  <c r="T389" i="1" s="1"/>
  <c r="U389" i="1" s="1"/>
  <c r="Q3415" i="1"/>
  <c r="Q813" i="1"/>
  <c r="Q3608" i="1"/>
  <c r="Q2325" i="1"/>
  <c r="Q1183" i="1"/>
  <c r="Q2838" i="1"/>
  <c r="Q940" i="1"/>
  <c r="Q3369" i="1"/>
  <c r="Q4769" i="1"/>
  <c r="Q3368" i="1"/>
  <c r="Q1760" i="1"/>
  <c r="Q1652" i="1"/>
  <c r="T909" i="1" s="1"/>
  <c r="U909" i="1" s="1"/>
  <c r="Q382" i="1"/>
  <c r="Q293" i="1"/>
  <c r="Q2536" i="1"/>
  <c r="Q97" i="1"/>
  <c r="Q2944" i="1"/>
  <c r="Q3834" i="1"/>
  <c r="Q2024" i="1"/>
  <c r="Q31" i="1"/>
  <c r="T275" i="1" s="1"/>
  <c r="U275" i="1" s="1"/>
  <c r="Q4263" i="1"/>
  <c r="Q381" i="1"/>
  <c r="Q2784" i="1"/>
  <c r="Q3894" i="1"/>
  <c r="Q3328" i="1"/>
  <c r="Q4639" i="1"/>
  <c r="Q3083" i="1"/>
  <c r="Q74" i="1"/>
  <c r="Q4588" i="1"/>
  <c r="Q150" i="1"/>
  <c r="Q3062" i="1"/>
  <c r="Q1424" i="1"/>
  <c r="T4575" i="1" s="1"/>
  <c r="U4575" i="1" s="1"/>
  <c r="Q526" i="1"/>
  <c r="Q3863" i="1"/>
  <c r="Q4204" i="1"/>
  <c r="Q1528" i="1"/>
  <c r="Q4287" i="1"/>
  <c r="Q3530" i="1"/>
  <c r="Q1651" i="1"/>
  <c r="Q2144" i="1"/>
  <c r="T4922" i="1" s="1"/>
  <c r="U4922" i="1" s="1"/>
  <c r="Q1423" i="1"/>
  <c r="Q326" i="1"/>
  <c r="Q3443" i="1"/>
  <c r="Q212" i="1"/>
  <c r="T3397" i="1" s="1"/>
  <c r="U3397" i="1" s="1"/>
  <c r="Q4955" i="1"/>
  <c r="Q96" i="1"/>
  <c r="T3075" i="1" s="1"/>
  <c r="U3075" i="1" s="1"/>
  <c r="Q2688" i="1"/>
  <c r="Q1607" i="1"/>
  <c r="Q744" i="1"/>
  <c r="Q4176" i="1"/>
  <c r="Q4384" i="1"/>
  <c r="Q1957" i="1"/>
  <c r="Q3862" i="1"/>
  <c r="Q2023" i="1"/>
  <c r="Q4262" i="1"/>
  <c r="Q588" i="1"/>
  <c r="T4624" i="1" s="1"/>
  <c r="U4624" i="1" s="1"/>
  <c r="Q1685" i="1"/>
  <c r="Q325" i="1"/>
  <c r="Q1684" i="1"/>
  <c r="Q4203" i="1"/>
  <c r="Q3788" i="1"/>
  <c r="Q2716" i="1"/>
  <c r="Q350" i="1"/>
  <c r="Q4307" i="1"/>
  <c r="Q1378" i="1"/>
  <c r="Q4104" i="1"/>
  <c r="Q242" i="1"/>
  <c r="Q292" i="1"/>
  <c r="T2956" i="1" s="1"/>
  <c r="U2956" i="1" s="1"/>
  <c r="Q3893" i="1"/>
  <c r="Q3308" i="1"/>
  <c r="Q4825" i="1"/>
  <c r="Q2715" i="1"/>
  <c r="Q1377" i="1"/>
  <c r="Q743" i="1"/>
  <c r="Q2943" i="1"/>
  <c r="Q787" i="1"/>
  <c r="Q3576" i="1"/>
  <c r="Q49" i="1"/>
  <c r="Q1104" i="1"/>
  <c r="Q1606" i="1"/>
  <c r="T4919" i="1" s="1"/>
  <c r="U4919" i="1" s="1"/>
  <c r="Q1103" i="1"/>
  <c r="Q4103" i="1"/>
  <c r="Q1405" i="1"/>
  <c r="Q587" i="1"/>
  <c r="T1287" i="1" s="1"/>
  <c r="U1287" i="1" s="1"/>
  <c r="Q3669" i="1"/>
  <c r="Q864" i="1"/>
  <c r="Q4133" i="1"/>
  <c r="Q2210" i="1"/>
  <c r="Q4638" i="1"/>
  <c r="Q1683" i="1"/>
  <c r="Q3762" i="1"/>
  <c r="Q1577" i="1"/>
  <c r="Q2535" i="1"/>
  <c r="Q1857" i="1"/>
  <c r="Q3833" i="1"/>
  <c r="Q4227" i="1"/>
  <c r="Q2650" i="1"/>
  <c r="Q839" i="1"/>
  <c r="Q3509" i="1"/>
  <c r="Q3969" i="1"/>
  <c r="Q4462" i="1"/>
  <c r="Q2084" i="1"/>
  <c r="Q211" i="1"/>
  <c r="Q4587" i="1"/>
  <c r="Q3968" i="1"/>
  <c r="Q4408" i="1"/>
  <c r="Q1120" i="1"/>
  <c r="Q4261" i="1"/>
  <c r="Q95" i="1"/>
  <c r="Q3414" i="1"/>
  <c r="Q3012" i="1"/>
  <c r="Q1908" i="1"/>
  <c r="T3547" i="1" s="1"/>
  <c r="U3547" i="1" s="1"/>
  <c r="Q3761" i="1"/>
  <c r="Q4306" i="1"/>
  <c r="Q2942" i="1"/>
  <c r="Q3575" i="1"/>
  <c r="Q2973" i="1"/>
  <c r="Q3529" i="1"/>
  <c r="Q1736" i="1"/>
  <c r="Q3367" i="1"/>
  <c r="Q4739" i="1"/>
  <c r="Q48" i="1"/>
  <c r="T1594" i="1" s="1"/>
  <c r="U1594" i="1" s="1"/>
  <c r="Q4286" i="1"/>
  <c r="Q1527" i="1"/>
  <c r="Q2783" i="1"/>
  <c r="Q4797" i="1"/>
  <c r="Q1786" i="1"/>
  <c r="Q3702" i="1"/>
  <c r="Q2610" i="1"/>
  <c r="Q3366" i="1"/>
  <c r="Q495" i="1"/>
  <c r="Q1605" i="1"/>
  <c r="Q4076" i="1"/>
  <c r="Q435" i="1"/>
  <c r="Q2587" i="1"/>
  <c r="Q1554" i="1"/>
  <c r="Q2868" i="1"/>
  <c r="Q3030" i="1"/>
  <c r="Q1216" i="1"/>
  <c r="Q669" i="1"/>
  <c r="Q4928" i="1"/>
  <c r="Q3390" i="1"/>
  <c r="Q4132" i="1"/>
  <c r="Q3607" i="1"/>
  <c r="Q4431" i="1"/>
  <c r="Q2714" i="1"/>
  <c r="Q1451" i="1"/>
  <c r="Q586" i="1"/>
  <c r="Q1020" i="1"/>
  <c r="Q4954" i="1"/>
  <c r="Q1650" i="1"/>
  <c r="Q4637" i="1"/>
  <c r="Q968" i="1"/>
  <c r="Q1840" i="1"/>
  <c r="Q494" i="1"/>
  <c r="Q73" i="1"/>
  <c r="Q3155" i="1"/>
  <c r="Q3927" i="1"/>
  <c r="Q3668" i="1"/>
  <c r="Q4502" i="1"/>
  <c r="Q4636" i="1"/>
  <c r="Q2534" i="1"/>
  <c r="Q2867" i="1"/>
  <c r="Q611" i="1"/>
  <c r="T4748" i="1" s="1"/>
  <c r="U4748" i="1" s="1"/>
  <c r="Q886" i="1"/>
  <c r="Q1708" i="1"/>
  <c r="Q4383" i="1"/>
  <c r="Q127" i="1"/>
  <c r="T2188" i="1" s="1"/>
  <c r="U2188" i="1" s="1"/>
  <c r="Q3118" i="1"/>
  <c r="Q3226" i="1"/>
  <c r="Q4878" i="1"/>
  <c r="Q3606" i="1"/>
  <c r="Q3508" i="1"/>
  <c r="Q610" i="1"/>
  <c r="Q4927" i="1"/>
  <c r="Q4853" i="1"/>
  <c r="Q1502" i="1"/>
  <c r="Q3413" i="1"/>
  <c r="Q2649" i="1"/>
  <c r="Q2209" i="1"/>
  <c r="Q3389" i="1"/>
  <c r="Q525" i="1"/>
  <c r="Q2083" i="1"/>
  <c r="Q2648" i="1"/>
  <c r="Q210" i="1"/>
  <c r="Q4852" i="1"/>
  <c r="Q241" i="1"/>
  <c r="Q967" i="1"/>
  <c r="Q609" i="1"/>
  <c r="Q3605" i="1"/>
  <c r="Q608" i="1"/>
  <c r="Q720" i="1"/>
  <c r="T1804" i="1" s="1"/>
  <c r="U1804" i="1" s="1"/>
  <c r="Q1576" i="1"/>
  <c r="Q72" i="1"/>
  <c r="Q2687" i="1"/>
  <c r="Q1349" i="1"/>
  <c r="Q3225" i="1"/>
  <c r="Q2456" i="1"/>
  <c r="Q465" i="1"/>
  <c r="Q2347" i="1"/>
  <c r="Q2563" i="1"/>
  <c r="Q919" i="1"/>
  <c r="Q918" i="1"/>
  <c r="Q1501" i="1"/>
  <c r="Q30" i="1"/>
  <c r="Q380" i="1"/>
  <c r="Q1019" i="1"/>
  <c r="Q1054" i="1"/>
  <c r="Q1604" i="1"/>
  <c r="Q689" i="1"/>
  <c r="Q4670" i="1"/>
  <c r="Q4768" i="1"/>
  <c r="Q2172" i="1"/>
  <c r="Q3154" i="1"/>
  <c r="Q554" i="1"/>
  <c r="Q2114" i="1"/>
  <c r="Q2243" i="1"/>
  <c r="Q2919" i="1"/>
  <c r="Q3733" i="1"/>
  <c r="Q434" i="1"/>
  <c r="Q4260" i="1"/>
  <c r="Q3327" i="1"/>
  <c r="Q1215" i="1"/>
  <c r="Q4715" i="1"/>
  <c r="Q1149" i="1"/>
  <c r="Q3641" i="1"/>
  <c r="Q1682" i="1"/>
  <c r="Q3574" i="1"/>
  <c r="Q3200" i="1"/>
  <c r="Q187" i="1"/>
  <c r="Q4226" i="1"/>
  <c r="Q3787" i="1"/>
  <c r="Q3347" i="1"/>
  <c r="Q917" i="1"/>
  <c r="Q916" i="1"/>
  <c r="Q1707" i="1"/>
  <c r="T396" i="1" s="1"/>
  <c r="U396" i="1" s="1"/>
  <c r="Q742" i="1"/>
  <c r="Q1933" i="1"/>
  <c r="Q2324" i="1"/>
  <c r="Q2434" i="1"/>
  <c r="T180" i="1" s="1"/>
  <c r="U180" i="1" s="1"/>
  <c r="Q4877" i="1"/>
  <c r="Q4563" i="1"/>
  <c r="Q3948" i="1"/>
  <c r="Q404" i="1"/>
  <c r="T2362" i="1" s="1"/>
  <c r="U2362" i="1" s="1"/>
  <c r="Q4562" i="1"/>
  <c r="Q4926" i="1"/>
  <c r="Q2433" i="1"/>
  <c r="Q966" i="1"/>
  <c r="T1417" i="1" s="1"/>
  <c r="U1417" i="1" s="1"/>
  <c r="Q126" i="1"/>
  <c r="Q2941" i="1"/>
  <c r="Q4285" i="1"/>
  <c r="Q4202" i="1"/>
  <c r="Q2171" i="1"/>
  <c r="Q4738" i="1"/>
  <c r="Q2113" i="1"/>
  <c r="Q379" i="1"/>
  <c r="T2128" i="1" s="1"/>
  <c r="U2128" i="1" s="1"/>
  <c r="Q2406" i="1"/>
  <c r="Q1839" i="1"/>
  <c r="Q1500" i="1"/>
  <c r="Q2022" i="1"/>
  <c r="T235" i="1" s="1"/>
  <c r="U235" i="1" s="1"/>
  <c r="Q4851" i="1"/>
  <c r="Q4501" i="1"/>
  <c r="Q2296" i="1"/>
  <c r="Q4824" i="1"/>
  <c r="Q186" i="1"/>
  <c r="Q1681" i="1"/>
  <c r="Q2866" i="1"/>
  <c r="Q4284" i="1"/>
  <c r="Q3442" i="1"/>
  <c r="Q1856" i="1"/>
  <c r="Q786" i="1"/>
  <c r="Q1553" i="1"/>
  <c r="Q3967" i="1"/>
  <c r="Q2741" i="1"/>
  <c r="Q838" i="1"/>
  <c r="Q1018" i="1"/>
  <c r="T1172" i="1" s="1"/>
  <c r="U1172" i="1" s="1"/>
  <c r="Q4360" i="1"/>
  <c r="Q4201" i="1"/>
  <c r="Q4003" i="1"/>
  <c r="Q493" i="1"/>
  <c r="Q3029" i="1"/>
  <c r="Q1148" i="1"/>
  <c r="Q688" i="1"/>
  <c r="Q837" i="1"/>
  <c r="Q2972" i="1"/>
  <c r="Q836" i="1"/>
  <c r="Q4131" i="1"/>
  <c r="Q1267" i="1"/>
  <c r="Q4669" i="1"/>
  <c r="Q403" i="1"/>
  <c r="Q4200" i="1"/>
  <c r="Q4615" i="1"/>
  <c r="Q2295" i="1"/>
  <c r="Q2647" i="1"/>
  <c r="Q965" i="1"/>
  <c r="Q668" i="1"/>
  <c r="T1398" i="1" s="1"/>
  <c r="U1398" i="1" s="1"/>
  <c r="Q3460" i="1"/>
  <c r="Q1680" i="1"/>
  <c r="Q4737" i="1"/>
  <c r="Q2971" i="1"/>
  <c r="Q3760" i="1"/>
  <c r="Q4259" i="1"/>
  <c r="Q964" i="1"/>
  <c r="Q71" i="1"/>
  <c r="T1894" i="1" s="1"/>
  <c r="U1894" i="1" s="1"/>
  <c r="Q4668" i="1"/>
  <c r="Q269" i="1"/>
  <c r="Q3667" i="1"/>
  <c r="Q2646" i="1"/>
  <c r="Q2143" i="1"/>
  <c r="Q1882" i="1"/>
  <c r="Q1102" i="1"/>
  <c r="Q1241" i="1"/>
  <c r="Q3507" i="1"/>
  <c r="Q1785" i="1"/>
  <c r="Q2142" i="1"/>
  <c r="Q4359" i="1"/>
  <c r="Q4130" i="1"/>
  <c r="Q2112" i="1"/>
  <c r="Q3388" i="1"/>
  <c r="Q2432" i="1"/>
  <c r="Q1679" i="1"/>
  <c r="Q963" i="1"/>
  <c r="Q2865" i="1"/>
  <c r="Q3684" i="1"/>
  <c r="Q4876" i="1"/>
  <c r="Q2713" i="1"/>
  <c r="Q1552" i="1"/>
  <c r="Q4500" i="1"/>
  <c r="Q3175" i="1"/>
  <c r="Q4153" i="1"/>
  <c r="Q3117" i="1"/>
  <c r="Q4283" i="1"/>
  <c r="Q667" i="1"/>
  <c r="Q1735" i="1"/>
  <c r="Q47" i="1"/>
  <c r="Q2294" i="1"/>
  <c r="T2015" i="1" s="1"/>
  <c r="U2015" i="1" s="1"/>
  <c r="Q2502" i="1"/>
  <c r="Q3011" i="1"/>
  <c r="Q3892" i="1"/>
  <c r="Q2562" i="1"/>
  <c r="T1421" i="1" s="1"/>
  <c r="U1421" i="1" s="1"/>
  <c r="Q2455" i="1"/>
  <c r="Q1678" i="1"/>
  <c r="Q3307" i="1"/>
  <c r="Q2806" i="1"/>
  <c r="Q2837" i="1"/>
  <c r="Q1376" i="1"/>
  <c r="Q4175" i="1"/>
  <c r="Q3199" i="1"/>
  <c r="Q812" i="1"/>
  <c r="Q1956" i="1"/>
  <c r="Q3326" i="1"/>
  <c r="Q2893" i="1"/>
  <c r="Q3759" i="1"/>
  <c r="Q3926" i="1"/>
  <c r="Q3153" i="1"/>
  <c r="Q1526" i="1"/>
  <c r="T344" i="1" s="1"/>
  <c r="U344" i="1" s="1"/>
  <c r="Q1119" i="1"/>
  <c r="Q3082" i="1"/>
  <c r="Q3224" i="1"/>
  <c r="Q2782" i="1"/>
  <c r="Q402" i="1"/>
  <c r="Q553" i="1"/>
  <c r="Q185" i="1"/>
  <c r="Q1987" i="1"/>
  <c r="Q939" i="1"/>
  <c r="Q1881" i="1"/>
  <c r="Q3223" i="1"/>
  <c r="Q3325" i="1"/>
  <c r="Q524" i="1"/>
  <c r="Q1077" i="1"/>
  <c r="Q2170" i="1"/>
  <c r="Q29" i="1"/>
  <c r="Q2141" i="1"/>
  <c r="Q863" i="1"/>
  <c r="Q4953" i="1"/>
  <c r="Q184" i="1"/>
  <c r="T251" i="1" s="1"/>
  <c r="U251" i="1" s="1"/>
  <c r="Q1932" i="1"/>
  <c r="Q811" i="1"/>
  <c r="Q3604" i="1"/>
  <c r="Q1907" i="1"/>
  <c r="Q1816" i="1"/>
  <c r="Q4174" i="1"/>
  <c r="Q2609" i="1"/>
  <c r="Q209" i="1"/>
  <c r="Q324" i="1"/>
  <c r="Q4952" i="1"/>
  <c r="Q70" i="1"/>
  <c r="Q3306" i="1"/>
  <c r="Q2048" i="1"/>
  <c r="Q1759" i="1"/>
  <c r="Q2169" i="1"/>
  <c r="Q2533" i="1"/>
  <c r="Q240" i="1"/>
  <c r="Q2645" i="1"/>
  <c r="Q523" i="1"/>
  <c r="Q2608" i="1"/>
  <c r="Q3116" i="1"/>
  <c r="Q2561" i="1"/>
  <c r="Q1017" i="1"/>
  <c r="Q2481" i="1"/>
  <c r="Q2082" i="1"/>
  <c r="Q2892" i="1"/>
  <c r="Q149" i="1"/>
  <c r="Q4258" i="1"/>
  <c r="Q3324" i="1"/>
  <c r="Q4055" i="1"/>
  <c r="Q643" i="1"/>
  <c r="Q2021" i="1"/>
  <c r="Q1880" i="1"/>
  <c r="Q3174" i="1"/>
  <c r="Q1266" i="1"/>
  <c r="Q585" i="1"/>
  <c r="Q1706" i="1"/>
  <c r="Q2560" i="1"/>
  <c r="Q2864" i="1"/>
  <c r="Q4614" i="1"/>
  <c r="Q46" i="1"/>
  <c r="Q4971" i="1"/>
  <c r="Q2863" i="1"/>
  <c r="Q2805" i="1"/>
  <c r="Q433" i="1"/>
  <c r="Q1076" i="1"/>
  <c r="Q3550" i="1"/>
  <c r="Q2804" i="1"/>
  <c r="Q3861" i="1"/>
  <c r="Q2891" i="1"/>
  <c r="Q962" i="1"/>
  <c r="Q4714" i="1"/>
  <c r="Q3891" i="1"/>
  <c r="Q3198" i="1"/>
  <c r="Q2374" i="1"/>
  <c r="Q4330" i="1"/>
  <c r="Q991" i="1"/>
  <c r="Q3323" i="1"/>
  <c r="Q1603" i="1"/>
  <c r="Q3925" i="1"/>
  <c r="Q4850" i="1"/>
  <c r="Q1322" i="1"/>
  <c r="Q3924" i="1"/>
  <c r="Q492" i="1"/>
  <c r="T827" i="1" s="1"/>
  <c r="U827" i="1" s="1"/>
  <c r="Q3010" i="1"/>
  <c r="Q3506" i="1"/>
  <c r="Q3481" i="1"/>
  <c r="Q1525" i="1"/>
  <c r="Q3115" i="1"/>
  <c r="Q4970" i="1"/>
  <c r="Q687" i="1"/>
  <c r="Q4054" i="1"/>
  <c r="Q990" i="1"/>
  <c r="Q1162" i="1"/>
  <c r="Q2020" i="1"/>
  <c r="Q785" i="1"/>
  <c r="Q2272" i="1"/>
  <c r="Q584" i="1"/>
  <c r="Q3732" i="1"/>
  <c r="Q291" i="1"/>
  <c r="T4598" i="1" s="1"/>
  <c r="U4598" i="1" s="1"/>
  <c r="Q961" i="1"/>
  <c r="Q1955" i="1"/>
  <c r="Q4075" i="1"/>
  <c r="Q4849" i="1"/>
  <c r="Q2940" i="1"/>
  <c r="Q4613" i="1"/>
  <c r="Q69" i="1"/>
  <c r="Q2939" i="1"/>
  <c r="Q3758" i="1"/>
  <c r="Q3813" i="1"/>
  <c r="Q1101" i="1"/>
  <c r="Q4612" i="1"/>
  <c r="Q4358" i="1"/>
  <c r="Q2985" i="1"/>
  <c r="Q1321" i="1"/>
  <c r="Q3222" i="1"/>
  <c r="Q2862" i="1"/>
  <c r="Q432" i="1"/>
  <c r="Q2686" i="1"/>
  <c r="Q3683" i="1"/>
  <c r="Q1986" i="1"/>
  <c r="Q3459" i="1"/>
  <c r="Q3081" i="1"/>
  <c r="Q1931" i="1"/>
  <c r="T4990" i="1" s="1"/>
  <c r="U4990" i="1" s="1"/>
  <c r="Q68" i="1"/>
  <c r="Q268" i="1"/>
  <c r="Q2081" i="1"/>
  <c r="Q3346" i="1"/>
  <c r="T2946" i="1" s="1"/>
  <c r="U2946" i="1" s="1"/>
  <c r="Q290" i="1"/>
  <c r="Q4611" i="1"/>
  <c r="Q1348" i="1"/>
  <c r="Q4848" i="1"/>
  <c r="Q3114" i="1"/>
  <c r="Q4875" i="1"/>
  <c r="Q3152" i="1"/>
  <c r="Q3666" i="1"/>
  <c r="T2116" i="1" s="1"/>
  <c r="U2116" i="1" s="1"/>
  <c r="Q4074" i="1"/>
  <c r="Q464" i="1"/>
  <c r="Q2019" i="1"/>
  <c r="Q4610" i="1"/>
  <c r="Q4635" i="1"/>
  <c r="Q4994" i="1"/>
  <c r="Q4102" i="1"/>
  <c r="Q2208" i="1"/>
  <c r="T2041" i="1" s="1"/>
  <c r="U2041" i="1" s="1"/>
  <c r="Q1784" i="1"/>
  <c r="Q378" i="1"/>
  <c r="Q2373" i="1"/>
  <c r="Q94" i="1"/>
  <c r="Q2271" i="1"/>
  <c r="Q4152" i="1"/>
  <c r="Q862" i="1"/>
  <c r="Q3665" i="1"/>
  <c r="Q1734" i="1"/>
  <c r="Q583" i="1"/>
  <c r="Q2140" i="1"/>
  <c r="Q4282" i="1"/>
  <c r="Q3528" i="1"/>
  <c r="Q2372" i="1"/>
  <c r="Q4151" i="1"/>
  <c r="Q349" i="1"/>
  <c r="Q463" i="1"/>
  <c r="Q2559" i="1"/>
  <c r="Q810" i="1"/>
  <c r="Q2758" i="1"/>
  <c r="Q4713" i="1"/>
  <c r="Q2047" i="1"/>
  <c r="Q3812" i="1"/>
  <c r="Q4823" i="1"/>
  <c r="Q3966" i="1"/>
  <c r="Q2046" i="1"/>
  <c r="Q208" i="1"/>
  <c r="Q2346" i="1"/>
  <c r="Q28" i="1"/>
  <c r="Q2712" i="1"/>
  <c r="Q2080" i="1"/>
  <c r="Q125" i="1"/>
  <c r="Q2803" i="1"/>
  <c r="Q3305" i="1"/>
  <c r="Q1182" i="1"/>
  <c r="Q4634" i="1"/>
  <c r="Q2111" i="1"/>
  <c r="Q2644" i="1"/>
  <c r="Q2293" i="1"/>
  <c r="Q3573" i="1"/>
  <c r="Q741" i="1"/>
  <c r="Q3811" i="1"/>
  <c r="Q4796" i="1"/>
  <c r="Q3731" i="1"/>
  <c r="Q4305" i="1"/>
  <c r="Q3441" i="1"/>
  <c r="Q11" i="1"/>
  <c r="Q1320" i="1"/>
  <c r="Q1265" i="1"/>
  <c r="Q4847" i="1"/>
  <c r="Q124" i="1"/>
  <c r="Q3923" i="1"/>
  <c r="Q2018" i="1"/>
  <c r="Q431" i="1"/>
  <c r="Q4002" i="1"/>
  <c r="Q2711" i="1"/>
  <c r="Q1422" i="1"/>
  <c r="Q3603" i="1"/>
  <c r="Q2685" i="1"/>
  <c r="Q1214" i="1"/>
  <c r="Q1053" i="1"/>
  <c r="Q4199" i="1"/>
  <c r="Q3664" i="1"/>
  <c r="Q4529" i="1"/>
  <c r="Q3832" i="1"/>
  <c r="Q2918" i="1"/>
  <c r="Q4561" i="1"/>
  <c r="Q1264" i="1"/>
  <c r="T4868" i="1" s="1"/>
  <c r="U4868" i="1" s="1"/>
  <c r="Q2207" i="1"/>
  <c r="Q3304" i="1"/>
  <c r="Q377" i="1"/>
  <c r="Q1052" i="1"/>
  <c r="Q3151" i="1"/>
  <c r="Q3786" i="1"/>
  <c r="Q2710" i="1"/>
  <c r="Q1051" i="1"/>
  <c r="T4277" i="1" s="1"/>
  <c r="U4277" i="1" s="1"/>
  <c r="Q3440" i="1"/>
  <c r="Q4528" i="1"/>
  <c r="Q4257" i="1"/>
  <c r="Q2270" i="1"/>
  <c r="Q1954" i="1"/>
  <c r="Q2643" i="1"/>
  <c r="Q4407" i="1"/>
  <c r="Q3150" i="1"/>
  <c r="Q4667" i="1"/>
  <c r="Q376" i="1"/>
  <c r="Q4073" i="1"/>
  <c r="Q2970" i="1"/>
  <c r="T4284" i="1" s="1"/>
  <c r="U4284" i="1" s="1"/>
  <c r="Q3365" i="1"/>
  <c r="Q3965" i="1"/>
  <c r="Q2017" i="1"/>
  <c r="Q3387" i="1"/>
  <c r="Q809" i="1"/>
  <c r="Q3113" i="1"/>
  <c r="Q1375" i="1"/>
  <c r="Q4586" i="1"/>
  <c r="Q2242" i="1"/>
  <c r="Q2740" i="1"/>
  <c r="Q4256" i="1"/>
  <c r="Q3640" i="1"/>
  <c r="Q4329" i="1"/>
  <c r="Q148" i="1"/>
  <c r="Q4406" i="1"/>
  <c r="Q1240" i="1"/>
  <c r="Q2969" i="1"/>
  <c r="Q4173" i="1"/>
  <c r="Q4969" i="1"/>
  <c r="Q239" i="1"/>
  <c r="T2189" i="1" s="1"/>
  <c r="U2189" i="1" s="1"/>
  <c r="Q740" i="1"/>
  <c r="Q2292" i="1"/>
  <c r="Q183" i="1"/>
  <c r="Q1623" i="1"/>
  <c r="Q2836" i="1"/>
  <c r="Q3639" i="1"/>
  <c r="Q238" i="1"/>
  <c r="Q1499" i="1"/>
  <c r="T2523" i="1" s="1"/>
  <c r="U2523" i="1" s="1"/>
  <c r="Q3860" i="1"/>
  <c r="Q4736" i="1"/>
  <c r="Q1374" i="1"/>
  <c r="Q462" i="1"/>
  <c r="Q4735" i="1"/>
  <c r="Q1575" i="1"/>
  <c r="Q1622" i="1"/>
  <c r="Q4225" i="1"/>
  <c r="Q3480" i="1"/>
  <c r="Q4560" i="1"/>
  <c r="Q3345" i="1"/>
  <c r="Q4101" i="1"/>
  <c r="Q1075" i="1"/>
  <c r="Q2642" i="1"/>
  <c r="Q2558" i="1"/>
  <c r="Q4993" i="1"/>
  <c r="Q27" i="1"/>
  <c r="Q430" i="1"/>
  <c r="Q1758" i="1"/>
  <c r="Q2835" i="1"/>
  <c r="Q4001" i="1"/>
  <c r="Q3173" i="1"/>
  <c r="Q267" i="1"/>
  <c r="Q4499" i="1"/>
  <c r="Q266" i="1"/>
  <c r="Q4633" i="1"/>
  <c r="Q182" i="1"/>
  <c r="Q1930" i="1"/>
  <c r="T4068" i="1" s="1"/>
  <c r="U4068" i="1" s="1"/>
  <c r="Q2641" i="1"/>
  <c r="Q1347" i="1"/>
  <c r="Q1050" i="1"/>
  <c r="Q938" i="1"/>
  <c r="T2852" i="1" s="1"/>
  <c r="U2852" i="1" s="1"/>
  <c r="Q552" i="1"/>
  <c r="Q719" i="1"/>
  <c r="Q4559" i="1"/>
  <c r="Q3947" i="1"/>
  <c r="Q491" i="1"/>
  <c r="Q2739" i="1"/>
  <c r="Q2586" i="1"/>
  <c r="Q3890" i="1"/>
  <c r="Q3149" i="1"/>
  <c r="Q4691" i="1"/>
  <c r="Q3479" i="1"/>
  <c r="Q2045" i="1"/>
  <c r="Q2802" i="1"/>
  <c r="Q4000" i="1"/>
  <c r="Q1985" i="1"/>
  <c r="Q1879" i="1"/>
  <c r="Q4357" i="1"/>
  <c r="Q2861" i="1"/>
  <c r="Q1477" i="1"/>
  <c r="Q375" i="1"/>
  <c r="T2626" i="1" s="1"/>
  <c r="U2626" i="1" s="1"/>
  <c r="Q2585" i="1"/>
  <c r="Q3572" i="1"/>
  <c r="Q265" i="1"/>
  <c r="Q784" i="1"/>
  <c r="T4751" i="1" s="1"/>
  <c r="U4751" i="1" s="1"/>
  <c r="Q490" i="1"/>
  <c r="Q3859" i="1"/>
  <c r="Q2684" i="1"/>
  <c r="Q1421" i="1"/>
  <c r="Q1181" i="1"/>
  <c r="Q4430" i="1"/>
  <c r="Q2532" i="1"/>
  <c r="Q4382" i="1"/>
  <c r="Q237" i="1"/>
  <c r="Q26" i="1"/>
  <c r="Q739" i="1"/>
  <c r="Q2480" i="1"/>
  <c r="Q3946" i="1"/>
  <c r="Q2110" i="1"/>
  <c r="Q2109" i="1"/>
  <c r="Q323" i="1"/>
  <c r="T4725" i="1" s="1"/>
  <c r="U4725" i="1" s="1"/>
  <c r="Q3412" i="1"/>
  <c r="Q989" i="1"/>
  <c r="Q3028" i="1"/>
  <c r="Q2938" i="1"/>
  <c r="T2971" i="1" s="1"/>
  <c r="U2971" i="1" s="1"/>
  <c r="Q3858" i="1"/>
  <c r="Q2937" i="1"/>
  <c r="Q522" i="1"/>
  <c r="Q2640" i="1"/>
  <c r="Q551" i="1"/>
  <c r="Q3757" i="1"/>
  <c r="Q4992" i="1"/>
  <c r="Q835" i="1"/>
  <c r="Q582" i="1"/>
  <c r="Q1016" i="1"/>
  <c r="Q4585" i="1"/>
  <c r="Q2936" i="1"/>
  <c r="Q207" i="1"/>
  <c r="Q4609" i="1"/>
  <c r="Q1420" i="1"/>
  <c r="Q3411" i="1"/>
  <c r="Q4822" i="1"/>
  <c r="Q2968" i="1"/>
  <c r="Q374" i="1"/>
  <c r="Q4608" i="1"/>
  <c r="Q1878" i="1"/>
  <c r="Q4304" i="1"/>
  <c r="Q3478" i="1"/>
  <c r="Q4405" i="1"/>
  <c r="Q2269" i="1"/>
  <c r="Q1906" i="1"/>
  <c r="Q4767" i="1"/>
  <c r="Q289" i="1"/>
  <c r="Q4072" i="1"/>
  <c r="Q2984" i="1"/>
  <c r="Q3148" i="1"/>
  <c r="Q3009" i="1"/>
  <c r="Q4951" i="1"/>
  <c r="Q1929" i="1"/>
  <c r="Q4461" i="1"/>
  <c r="Q1877" i="1"/>
  <c r="Q67" i="1"/>
  <c r="Q4150" i="1"/>
  <c r="Q288" i="1"/>
  <c r="Q1450" i="1"/>
  <c r="T2634" i="1" s="1"/>
  <c r="U2634" i="1" s="1"/>
  <c r="Q1574" i="1"/>
  <c r="Q1147" i="1"/>
  <c r="Q1015" i="1"/>
  <c r="Q4255" i="1"/>
  <c r="Q2639" i="1"/>
  <c r="Q4584" i="1"/>
  <c r="Q4429" i="1"/>
  <c r="Q1213" i="1"/>
  <c r="Q686" i="1"/>
  <c r="Q3549" i="1"/>
  <c r="Q738" i="1"/>
  <c r="Q885" i="1"/>
  <c r="Q322" i="1"/>
  <c r="Q1212" i="1"/>
  <c r="Q3756" i="1"/>
  <c r="Q264" i="1"/>
  <c r="T3619" i="1" s="1"/>
  <c r="U3619" i="1" s="1"/>
  <c r="Q4666" i="1"/>
  <c r="Q1449" i="1"/>
  <c r="Q884" i="1"/>
  <c r="Q4224" i="1"/>
  <c r="Q3277" i="1"/>
  <c r="Q3344" i="1"/>
  <c r="Q4902" i="1"/>
  <c r="Q1649" i="1"/>
  <c r="Q123" i="1"/>
  <c r="Q1476" i="1"/>
  <c r="Q4198" i="1"/>
  <c r="Q718" i="1"/>
  <c r="Q1705" i="1"/>
  <c r="Q1239" i="1"/>
  <c r="Q1238" i="1"/>
  <c r="Q1100" i="1"/>
  <c r="Q3221" i="1"/>
  <c r="Q4254" i="1"/>
  <c r="Q3172" i="1"/>
  <c r="Q3701" i="1"/>
  <c r="Q3922" i="1"/>
  <c r="Q3527" i="1"/>
  <c r="Q737" i="1"/>
  <c r="Q3638" i="1"/>
  <c r="Q2044" i="1"/>
  <c r="Q3637" i="1"/>
  <c r="Q4100" i="1"/>
  <c r="Q2206" i="1"/>
  <c r="Q1953" i="1"/>
  <c r="Q2405" i="1"/>
  <c r="Q3755" i="1"/>
  <c r="Q181" i="1"/>
  <c r="Q2531" i="1"/>
  <c r="Q4021" i="1"/>
  <c r="Q521" i="1"/>
  <c r="Q2043" i="1"/>
  <c r="T3168" i="1" s="1"/>
  <c r="U3168" i="1" s="1"/>
  <c r="Q1346" i="1"/>
  <c r="Q3171" i="1"/>
  <c r="Q4821" i="1"/>
  <c r="Q520" i="1"/>
  <c r="T507" i="1" s="1"/>
  <c r="U507" i="1" s="1"/>
  <c r="Q1733" i="1"/>
  <c r="Q642" i="1"/>
  <c r="Q3857" i="1"/>
  <c r="Q4795" i="1"/>
  <c r="Q581" i="1"/>
  <c r="Q4071" i="1"/>
  <c r="Q1551" i="1"/>
  <c r="Q2530" i="1"/>
  <c r="Q4253" i="1"/>
  <c r="Q4223" i="1"/>
  <c r="Q2781" i="1"/>
  <c r="Q2683" i="1"/>
  <c r="Q10" i="1"/>
  <c r="Q1161" i="1"/>
  <c r="Q4498" i="1"/>
  <c r="Q180" i="1"/>
  <c r="T4781" i="1" s="1"/>
  <c r="U4781" i="1" s="1"/>
  <c r="Q461" i="1"/>
  <c r="Q717" i="1"/>
  <c r="Q4479" i="1"/>
  <c r="Q3322" i="1"/>
  <c r="T4177" i="1" s="1"/>
  <c r="U4177" i="1" s="1"/>
  <c r="Q489" i="1"/>
  <c r="Q4794" i="1"/>
  <c r="Q2967" i="1"/>
  <c r="Q4558" i="1"/>
  <c r="Q3602" i="1"/>
  <c r="Q147" i="1"/>
  <c r="Q3276" i="1"/>
  <c r="Q1757" i="1"/>
  <c r="Q4734" i="1"/>
  <c r="Q2139" i="1"/>
  <c r="Q348" i="1"/>
  <c r="Q3999" i="1"/>
  <c r="Q1756" i="1"/>
  <c r="Q2079" i="1"/>
  <c r="Q2371" i="1"/>
  <c r="Q3945" i="1"/>
  <c r="Q179" i="1"/>
  <c r="Q3505" i="1"/>
  <c r="Q2016" i="1"/>
  <c r="Q1319" i="1"/>
  <c r="Q1855" i="1"/>
  <c r="Q1755" i="1"/>
  <c r="Q550" i="1"/>
  <c r="Q4428" i="1"/>
  <c r="Q3220" i="1"/>
  <c r="Q4303" i="1"/>
  <c r="Q2404" i="1"/>
  <c r="Q1550" i="1"/>
  <c r="Q3386" i="1"/>
  <c r="Q3343" i="1"/>
  <c r="Q1237" i="1"/>
  <c r="Q321" i="1"/>
  <c r="Q4925" i="1"/>
  <c r="Q2431" i="1"/>
  <c r="Q1952" i="1"/>
  <c r="Q3147" i="1"/>
  <c r="Q3571" i="1"/>
  <c r="Q4404" i="1"/>
  <c r="Q3385" i="1"/>
  <c r="Q3112" i="1"/>
  <c r="Q1236" i="1"/>
  <c r="Q2168" i="1"/>
  <c r="Q178" i="1"/>
  <c r="Q960" i="1"/>
  <c r="T3247" i="1" s="1"/>
  <c r="U3247" i="1" s="1"/>
  <c r="Q2345" i="1"/>
  <c r="Q2860" i="1"/>
  <c r="Q959" i="1"/>
  <c r="Q4356" i="1"/>
  <c r="Q1448" i="1"/>
  <c r="Q3998" i="1"/>
  <c r="Q4766" i="1"/>
  <c r="Q4557" i="1"/>
  <c r="Q783" i="1"/>
  <c r="Q2042" i="1"/>
  <c r="Q1318" i="1"/>
  <c r="Q1317" i="1"/>
  <c r="Q519" i="1"/>
  <c r="Q429" i="1"/>
  <c r="Q808" i="1"/>
  <c r="Q1648" i="1"/>
  <c r="T4493" i="1" s="1"/>
  <c r="U4493" i="1" s="1"/>
  <c r="Q3889" i="1"/>
  <c r="Q4053" i="1"/>
  <c r="Q320" i="1"/>
  <c r="Q3944" i="1"/>
  <c r="Q1647" i="1"/>
  <c r="Q3663" i="1"/>
  <c r="Q4991" i="1"/>
  <c r="Q3785" i="1"/>
  <c r="Q93" i="1"/>
  <c r="Q3275" i="1"/>
  <c r="Q3170" i="1"/>
  <c r="Q1160" i="1"/>
  <c r="Q641" i="1"/>
  <c r="Q3810" i="1"/>
  <c r="Q3504" i="1"/>
  <c r="Q2935" i="1"/>
  <c r="Q1621" i="1"/>
  <c r="Q4052" i="1"/>
  <c r="Q3856" i="1"/>
  <c r="Q4901" i="1"/>
  <c r="Q3636" i="1"/>
  <c r="Q3943" i="1"/>
  <c r="Q347" i="1"/>
  <c r="Q3303" i="1"/>
  <c r="Q4665" i="1"/>
  <c r="Q4664" i="1"/>
  <c r="Q883" i="1"/>
  <c r="Q2834" i="1"/>
  <c r="T4258" i="1" s="1"/>
  <c r="U4258" i="1" s="1"/>
  <c r="Q3662" i="1"/>
  <c r="Q2479" i="1"/>
  <c r="Q4099" i="1"/>
  <c r="Q1316" i="1"/>
  <c r="T1116" i="1" s="1"/>
  <c r="U1116" i="1" s="1"/>
  <c r="Q92" i="1"/>
  <c r="Q2682" i="1"/>
  <c r="Q3027" i="1"/>
  <c r="Q2966" i="1"/>
  <c r="Q1315" i="1"/>
  <c r="Q91" i="1"/>
  <c r="Q915" i="1"/>
  <c r="Q2965" i="1"/>
  <c r="Q4607" i="1"/>
  <c r="Q2801" i="1"/>
  <c r="Q580" i="1"/>
  <c r="Q460" i="1"/>
  <c r="T4862" i="1" s="1"/>
  <c r="U4862" i="1" s="1"/>
  <c r="Q428" i="1"/>
  <c r="Q4924" i="1"/>
  <c r="Q1263" i="1"/>
  <c r="Q3026" i="1"/>
  <c r="T4768" i="1" s="1"/>
  <c r="U4768" i="1" s="1"/>
  <c r="Q3146" i="1"/>
  <c r="Q1373" i="1"/>
  <c r="Q1984" i="1"/>
  <c r="Q3008" i="1"/>
  <c r="Q2917" i="1"/>
  <c r="Q3997" i="1"/>
  <c r="Q2323" i="1"/>
  <c r="Q3635" i="1"/>
  <c r="Q2607" i="1"/>
  <c r="Q4460" i="1"/>
  <c r="Q4478" i="1"/>
  <c r="Q4765" i="1"/>
  <c r="Q373" i="1"/>
  <c r="Q3682" i="1"/>
  <c r="Q3996" i="1"/>
  <c r="Q3364" i="1"/>
  <c r="Q2890" i="1"/>
  <c r="Q2584" i="1"/>
  <c r="Q4690" i="1"/>
  <c r="Q1498" i="1"/>
  <c r="T1069" i="1" s="1"/>
  <c r="U1069" i="1" s="1"/>
  <c r="Q1014" i="1"/>
  <c r="Q1876" i="1"/>
  <c r="Q4820" i="1"/>
  <c r="Q1549" i="1"/>
  <c r="Q1646" i="1"/>
  <c r="Q2681" i="1"/>
  <c r="Q2833" i="1"/>
  <c r="Q2015" i="1"/>
  <c r="T2528" i="1" s="1"/>
  <c r="U2528" i="1" s="1"/>
  <c r="Q782" i="1"/>
  <c r="Q1875" i="1"/>
  <c r="Q1548" i="1"/>
  <c r="Q4923" i="1"/>
  <c r="Q579" i="1"/>
  <c r="Q2832" i="1"/>
  <c r="Q3995" i="1"/>
  <c r="Q4497" i="1"/>
  <c r="Q319" i="1"/>
  <c r="Q9" i="1"/>
  <c r="Q1297" i="1"/>
  <c r="Q2780" i="1"/>
  <c r="Q3503" i="1"/>
  <c r="Q3888" i="1"/>
  <c r="Q4712" i="1"/>
  <c r="Q146" i="1"/>
  <c r="Q1838" i="1"/>
  <c r="Q66" i="1"/>
  <c r="Q3477" i="1"/>
  <c r="Q2291" i="1"/>
  <c r="Q3410" i="1"/>
  <c r="Q2934" i="1"/>
  <c r="Q958" i="1"/>
  <c r="Q122" i="1"/>
  <c r="Q957" i="1"/>
  <c r="Q4459" i="1"/>
  <c r="Q2983" i="1"/>
  <c r="Q666" i="1"/>
  <c r="Q2268" i="1"/>
  <c r="Q2779" i="1"/>
  <c r="Q1783" i="1"/>
  <c r="Q4477" i="1"/>
  <c r="Q3197" i="1"/>
  <c r="Q2167" i="1"/>
  <c r="Q2557" i="1"/>
  <c r="Q1345" i="1"/>
  <c r="Q4403" i="1"/>
  <c r="Q1211" i="1"/>
  <c r="Q2583" i="1"/>
  <c r="Q2322" i="1"/>
  <c r="T3026" i="1" s="1"/>
  <c r="U3026" i="1" s="1"/>
  <c r="Q1677" i="1"/>
  <c r="Q988" i="1"/>
  <c r="Q1905" i="1"/>
  <c r="Q3111" i="1"/>
  <c r="Q4252" i="1"/>
  <c r="Q2078" i="1"/>
  <c r="Q3942" i="1"/>
  <c r="Q1159" i="1"/>
  <c r="Q177" i="1"/>
  <c r="Q1620" i="1"/>
  <c r="Q2501" i="1"/>
  <c r="Q1099" i="1"/>
  <c r="T3137" i="1" s="1"/>
  <c r="U3137" i="1" s="1"/>
  <c r="Q4874" i="1"/>
  <c r="Q3145" i="1"/>
  <c r="Q2964" i="1"/>
  <c r="Q3274" i="1"/>
  <c r="Q3219" i="1"/>
  <c r="Q318" i="1"/>
  <c r="Q1074" i="1"/>
  <c r="Q4149" i="1"/>
  <c r="Q1573" i="1"/>
  <c r="Q2478" i="1"/>
  <c r="Q4689" i="1"/>
  <c r="Q2500" i="1"/>
  <c r="Q4764" i="1"/>
  <c r="Q1854" i="1"/>
  <c r="Q1262" i="1"/>
  <c r="Q2778" i="1"/>
  <c r="T4849" i="1" s="1"/>
  <c r="U4849" i="1" s="1"/>
  <c r="Q2831" i="1"/>
  <c r="Q4711" i="1"/>
  <c r="Q2556" i="1"/>
  <c r="Q4556" i="1"/>
  <c r="Q1676" i="1"/>
  <c r="Q2205" i="1"/>
  <c r="Q2499" i="1"/>
  <c r="Q640" i="1"/>
  <c r="T3875" i="1" s="1"/>
  <c r="U3875" i="1" s="1"/>
  <c r="Q4197" i="1"/>
  <c r="Q914" i="1"/>
  <c r="Q401" i="1"/>
  <c r="Q607" i="1"/>
  <c r="T1831" i="1" s="1"/>
  <c r="U1831" i="1" s="1"/>
  <c r="Q2889" i="1"/>
  <c r="Q176" i="1"/>
  <c r="Q518" i="1"/>
  <c r="Q3809" i="1"/>
  <c r="Q4733" i="1"/>
  <c r="Q2041" i="1"/>
  <c r="Q4328" i="1"/>
  <c r="Q4051" i="1"/>
  <c r="Q4900" i="1"/>
  <c r="Q287" i="1"/>
  <c r="Q1013" i="1"/>
  <c r="Q4050" i="1"/>
  <c r="Q206" i="1"/>
  <c r="Q3808" i="1"/>
  <c r="Q2529" i="1"/>
  <c r="Q2777" i="1"/>
  <c r="Q2830" i="1"/>
  <c r="Q3831" i="1"/>
  <c r="Q2859" i="1"/>
  <c r="Q578" i="1"/>
  <c r="Q2738" i="1"/>
  <c r="Q3526" i="1"/>
  <c r="Q716" i="1"/>
  <c r="Q577" i="1"/>
  <c r="Q1180" i="1"/>
  <c r="Q517" i="1"/>
  <c r="Q4710" i="1"/>
  <c r="Q1904" i="1"/>
  <c r="T4869" i="1" s="1"/>
  <c r="U4869" i="1" s="1"/>
  <c r="Q317" i="1"/>
  <c r="Q4709" i="1"/>
  <c r="Q3302" i="1"/>
  <c r="Q4793" i="1"/>
  <c r="T2226" i="1" s="1"/>
  <c r="U2226" i="1" s="1"/>
  <c r="Q2241" i="1"/>
  <c r="Q1118" i="1"/>
  <c r="Q1782" i="1"/>
  <c r="Q4899" i="1"/>
  <c r="Q1146" i="1"/>
  <c r="Q4327" i="1"/>
  <c r="Q4496" i="1"/>
  <c r="Q3700" i="1"/>
  <c r="Q1098" i="1"/>
  <c r="Q2606" i="1"/>
  <c r="Q1572" i="1"/>
  <c r="Q3169" i="1"/>
  <c r="Q4281" i="1"/>
  <c r="Q4020" i="1"/>
  <c r="Q2403" i="1"/>
  <c r="Q3887" i="1"/>
  <c r="Q2477" i="1"/>
  <c r="Q2858" i="1"/>
  <c r="Q715" i="1"/>
  <c r="Q25" i="1"/>
  <c r="Q4070" i="1"/>
  <c r="Q2014" i="1"/>
  <c r="Q2321" i="1"/>
  <c r="Q1296" i="1"/>
  <c r="T4217" i="1" s="1"/>
  <c r="U4217" i="1" s="1"/>
  <c r="Q2267" i="1"/>
  <c r="Q2266" i="1"/>
  <c r="Q1903" i="1"/>
  <c r="Q1404" i="1"/>
  <c r="Q1874" i="1"/>
  <c r="Q4819" i="1"/>
  <c r="Q956" i="1"/>
  <c r="Q4708" i="1"/>
  <c r="Q3080" i="1"/>
  <c r="Q3025" i="1"/>
  <c r="Q4818" i="1"/>
  <c r="Q3784" i="1"/>
  <c r="Q3342" i="1"/>
  <c r="Q4922" i="1"/>
  <c r="Q1853" i="1"/>
  <c r="Q145" i="1"/>
  <c r="Q1073" i="1"/>
  <c r="Q4583" i="1"/>
  <c r="Q4663" i="1"/>
  <c r="Q372" i="1"/>
  <c r="T2419" i="1" s="1"/>
  <c r="U2419" i="1" s="1"/>
  <c r="Q2776" i="1"/>
  <c r="Q4148" i="1"/>
  <c r="Q639" i="1"/>
  <c r="Q2757" i="1"/>
  <c r="Q1097" i="1"/>
  <c r="Q1571" i="1"/>
  <c r="Q3196" i="1"/>
  <c r="Q2240" i="1"/>
  <c r="T3145" i="1" s="1"/>
  <c r="U3145" i="1" s="1"/>
  <c r="Q2800" i="1"/>
  <c r="Q4950" i="1"/>
  <c r="Q316" i="1"/>
  <c r="Q3007" i="1"/>
  <c r="Q3994" i="1"/>
  <c r="Q4527" i="1"/>
  <c r="Q3301" i="1"/>
  <c r="Q4763" i="1"/>
  <c r="Q4098" i="1"/>
  <c r="Q8" i="1"/>
  <c r="Q427" i="1"/>
  <c r="Q4873" i="1"/>
  <c r="Q606" i="1"/>
  <c r="Q2077" i="1"/>
  <c r="Q4402" i="1"/>
  <c r="Q861" i="1"/>
  <c r="Q1570" i="1"/>
  <c r="Q638" i="1"/>
  <c r="Q2430" i="1"/>
  <c r="Q3525" i="1"/>
  <c r="Q4582" i="1"/>
  <c r="Q371" i="1"/>
  <c r="Q4495" i="1"/>
  <c r="Q3384" i="1"/>
  <c r="Q2888" i="1"/>
  <c r="Q3964" i="1"/>
  <c r="Q685" i="1"/>
  <c r="Q2108" i="1"/>
  <c r="Q4427" i="1"/>
  <c r="Q2344" i="1"/>
  <c r="Q1645" i="1"/>
  <c r="Q286" i="1"/>
  <c r="Q2933" i="1"/>
  <c r="Q665" i="1"/>
  <c r="Q3300" i="1"/>
  <c r="Q1049" i="1"/>
  <c r="Q1179" i="1"/>
  <c r="Q1403" i="1"/>
  <c r="Q4326" i="1"/>
  <c r="Q2555" i="1"/>
  <c r="T739" i="1" s="1"/>
  <c r="U739" i="1" s="1"/>
  <c r="Q346" i="1"/>
  <c r="Q1951" i="1"/>
  <c r="Q175" i="1"/>
  <c r="Q3409" i="1"/>
  <c r="Q1210" i="1"/>
  <c r="Q4129" i="1"/>
  <c r="Q2013" i="1"/>
  <c r="Q3548" i="1"/>
  <c r="Q2582" i="1"/>
  <c r="Q2239" i="1"/>
  <c r="Q1983" i="1"/>
  <c r="Q2454" i="1"/>
  <c r="Q400" i="1"/>
  <c r="Q4581" i="1"/>
  <c r="Q2265" i="1"/>
  <c r="Q781" i="1"/>
  <c r="Q345" i="1"/>
  <c r="Q4846" i="1"/>
  <c r="Q1644" i="1"/>
  <c r="Q3110" i="1"/>
  <c r="Q1781" i="1"/>
  <c r="Q2138" i="1"/>
  <c r="Q1314" i="1"/>
  <c r="Q2453" i="1"/>
  <c r="Q882" i="1"/>
  <c r="Q913" i="1"/>
  <c r="Q2887" i="1"/>
  <c r="Q2886" i="1"/>
  <c r="Q4069" i="1"/>
  <c r="Q860" i="1"/>
  <c r="Q4688" i="1"/>
  <c r="Q3699" i="1"/>
  <c r="Q3363" i="1"/>
  <c r="Q4355" i="1"/>
  <c r="Q3830" i="1"/>
  <c r="Q2916" i="1"/>
  <c r="Q459" i="1"/>
  <c r="Q1475" i="1"/>
  <c r="Q3476" i="1"/>
  <c r="Q2012" i="1"/>
  <c r="Q2011" i="1"/>
  <c r="Q3730" i="1"/>
  <c r="Q458" i="1"/>
  <c r="Q1145" i="1"/>
  <c r="Q121" i="1"/>
  <c r="Q2204" i="1"/>
  <c r="Q3168" i="1"/>
  <c r="Q1372" i="1"/>
  <c r="Q3252" i="1"/>
  <c r="Q1815" i="1"/>
  <c r="Q4354" i="1"/>
  <c r="Q3570" i="1"/>
  <c r="T921" i="1" s="1"/>
  <c r="U921" i="1" s="1"/>
  <c r="Q3829" i="1"/>
  <c r="Q780" i="1"/>
  <c r="Q807" i="1"/>
  <c r="Q3921" i="1"/>
  <c r="Q2264" i="1"/>
  <c r="Q4872" i="1"/>
  <c r="Q2263" i="1"/>
  <c r="Q1096" i="1"/>
  <c r="Q1928" i="1"/>
  <c r="Q4128" i="1"/>
  <c r="Q4097" i="1"/>
  <c r="Q236" i="1"/>
  <c r="T4239" i="1" s="1"/>
  <c r="U4239" i="1" s="1"/>
  <c r="Q1313" i="1"/>
  <c r="Q516" i="1"/>
  <c r="Q1447" i="1"/>
  <c r="Q235" i="1"/>
  <c r="T876" i="1" s="1"/>
  <c r="U876" i="1" s="1"/>
  <c r="Q1547" i="1"/>
  <c r="Q1704" i="1"/>
  <c r="Q2137" i="1"/>
  <c r="Q2076" i="1"/>
  <c r="Q2429" i="1"/>
  <c r="Q3144" i="1"/>
  <c r="Q2528" i="1"/>
  <c r="Q3475" i="1"/>
  <c r="Q2829" i="1"/>
  <c r="Q4845" i="1"/>
  <c r="Q4147" i="1"/>
  <c r="Q912" i="1"/>
  <c r="T309" i="1" s="1"/>
  <c r="U309" i="1" s="1"/>
  <c r="Q4222" i="1"/>
  <c r="Q2885" i="1"/>
  <c r="Q2238" i="1"/>
  <c r="Q1261" i="1"/>
  <c r="Q3601" i="1"/>
  <c r="Q3109" i="1"/>
  <c r="Q2075" i="1"/>
  <c r="Q1780" i="1"/>
  <c r="T4843" i="1" s="1"/>
  <c r="U4843" i="1" s="1"/>
  <c r="Q4762" i="1"/>
  <c r="Q4019" i="1"/>
  <c r="Q4871" i="1"/>
  <c r="Q2343" i="1"/>
  <c r="T883" i="1" s="1"/>
  <c r="U883" i="1" s="1"/>
  <c r="Q4353" i="1"/>
  <c r="Q3061" i="1"/>
  <c r="Q2402" i="1"/>
  <c r="Q234" i="1"/>
  <c r="Q3524" i="1"/>
  <c r="Q4555" i="1"/>
  <c r="Q1312" i="1"/>
  <c r="Q3383" i="1"/>
  <c r="Q2370" i="1"/>
  <c r="Q3855" i="1"/>
  <c r="Q4606" i="1"/>
  <c r="Q2775" i="1"/>
  <c r="Q3920" i="1"/>
  <c r="Q987" i="1"/>
  <c r="Q3024" i="1"/>
  <c r="Q4921" i="1"/>
  <c r="Q4792" i="1"/>
  <c r="Q3886" i="1"/>
  <c r="Q515" i="1"/>
  <c r="Q3569" i="1"/>
  <c r="Q3568" i="1"/>
  <c r="Q2756" i="1"/>
  <c r="Q1754" i="1"/>
  <c r="Q2857" i="1"/>
  <c r="Q1753" i="1"/>
  <c r="Q4920" i="1"/>
  <c r="Q4761" i="1"/>
  <c r="Q2774" i="1"/>
  <c r="Q1852" i="1"/>
  <c r="Q3023" i="1"/>
  <c r="Q1095" i="1"/>
  <c r="Q4381" i="1"/>
  <c r="Q514" i="1"/>
  <c r="Q2709" i="1"/>
  <c r="Q4426" i="1"/>
  <c r="Q911" i="1"/>
  <c r="T3802" i="1" s="1"/>
  <c r="U3802" i="1" s="1"/>
  <c r="Q2342" i="1"/>
  <c r="Q2476" i="1"/>
  <c r="Q2498" i="1"/>
  <c r="Q4325" i="1"/>
  <c r="Q457" i="1"/>
  <c r="Q2166" i="1"/>
  <c r="Q2136" i="1"/>
  <c r="Q2203" i="1"/>
  <c r="T1013" i="1" s="1"/>
  <c r="U1013" i="1" s="1"/>
  <c r="Q120" i="1"/>
  <c r="Q3963" i="1"/>
  <c r="Q3439" i="1"/>
  <c r="Q2165" i="1"/>
  <c r="Q2605" i="1"/>
  <c r="Q736" i="1"/>
  <c r="Q1950" i="1"/>
  <c r="Q513" i="1"/>
  <c r="Q1012" i="1"/>
  <c r="Q3993" i="1"/>
  <c r="Q2680" i="1"/>
  <c r="Q4127" i="1"/>
  <c r="Q605" i="1"/>
  <c r="Q1311" i="1"/>
  <c r="Q3854" i="1"/>
  <c r="Q4458" i="1"/>
  <c r="Q4968" i="1"/>
  <c r="Q3885" i="1"/>
  <c r="Q4870" i="1"/>
  <c r="Q1144" i="1"/>
  <c r="Q3321" i="1"/>
  <c r="Q4817" i="1"/>
  <c r="Q4990" i="1"/>
  <c r="Q4068" i="1"/>
  <c r="Q1873" i="1"/>
  <c r="Q3729" i="1"/>
  <c r="Q4352" i="1"/>
  <c r="Q3502" i="1"/>
  <c r="Q4096" i="1"/>
  <c r="Q3299" i="1"/>
  <c r="Q859" i="1"/>
  <c r="Q2475" i="1"/>
  <c r="Q3079" i="1"/>
  <c r="Q1779" i="1"/>
  <c r="Q779" i="1"/>
  <c r="Q2638" i="1"/>
  <c r="Q3567" i="1"/>
  <c r="Q205" i="1"/>
  <c r="Q1927" i="1"/>
  <c r="Q4605" i="1"/>
  <c r="Q3566" i="1"/>
  <c r="Q664" i="1"/>
  <c r="Q2915" i="1"/>
  <c r="Q3195" i="1"/>
  <c r="Q3783" i="1"/>
  <c r="Q3547" i="1"/>
  <c r="Q399" i="1"/>
  <c r="Q2164" i="1"/>
  <c r="T2858" i="1" s="1"/>
  <c r="U2858" i="1" s="1"/>
  <c r="Q3853" i="1"/>
  <c r="Q4869" i="1"/>
  <c r="Q955" i="1"/>
  <c r="Q1902" i="1"/>
  <c r="Q2679" i="1"/>
  <c r="Q4351" i="1"/>
  <c r="Q1178" i="1"/>
  <c r="Q637" i="1"/>
  <c r="Q4949" i="1"/>
  <c r="Q1209" i="1"/>
  <c r="Q3298" i="1"/>
  <c r="Q1602" i="1"/>
  <c r="Q576" i="1"/>
  <c r="Q1094" i="1"/>
  <c r="Q3006" i="1"/>
  <c r="Q3807" i="1"/>
  <c r="Q4816" i="1"/>
  <c r="Q986" i="1"/>
  <c r="Q2320" i="1"/>
  <c r="Q1524" i="1"/>
  <c r="T231" i="1" s="1"/>
  <c r="U231" i="1" s="1"/>
  <c r="Q1260" i="1"/>
  <c r="Q2262" i="1"/>
  <c r="Q2678" i="1"/>
  <c r="Q1093" i="1"/>
  <c r="Q4791" i="1"/>
  <c r="Q4457" i="1"/>
  <c r="Q1117" i="1"/>
  <c r="Q4580" i="1"/>
  <c r="Q3341" i="1"/>
  <c r="Q3408" i="1"/>
  <c r="Q2010" i="1"/>
  <c r="Q4095" i="1"/>
  <c r="Q3546" i="1"/>
  <c r="Q985" i="1"/>
  <c r="Q2963" i="1"/>
  <c r="Q4221" i="1"/>
  <c r="Q4662" i="1"/>
  <c r="Q604" i="1"/>
  <c r="Q1177" i="1"/>
  <c r="Q714" i="1"/>
  <c r="T3721" i="1" s="1"/>
  <c r="U3721" i="1" s="1"/>
  <c r="Q1048" i="1"/>
  <c r="Q2074" i="1"/>
  <c r="Q3634" i="1"/>
  <c r="Q4049" i="1"/>
  <c r="Q3060" i="1"/>
  <c r="Q2401" i="1"/>
  <c r="Q45" i="1"/>
  <c r="Q398" i="1"/>
  <c r="Q204" i="1"/>
  <c r="Q937" i="1"/>
  <c r="Q3458" i="1"/>
  <c r="Q3143" i="1"/>
  <c r="Q2319" i="1"/>
  <c r="Q2163" i="1"/>
  <c r="Q2497" i="1"/>
  <c r="Q2073" i="1"/>
  <c r="Q4048" i="1"/>
  <c r="Q2799" i="1"/>
  <c r="Q315" i="1"/>
  <c r="Q65" i="1"/>
  <c r="Q1523" i="1"/>
  <c r="Q285" i="1"/>
  <c r="Q4707" i="1"/>
  <c r="Q3884" i="1"/>
  <c r="Q4251" i="1"/>
  <c r="Q1949" i="1"/>
  <c r="Q3633" i="1"/>
  <c r="Q3438" i="1"/>
  <c r="Q1814" i="1"/>
  <c r="Q2318" i="1"/>
  <c r="Q2637" i="1"/>
  <c r="Q2135" i="1"/>
  <c r="Q2604" i="1"/>
  <c r="Q1259" i="1"/>
  <c r="Q3632" i="1"/>
  <c r="Q1310" i="1"/>
  <c r="Q2400" i="1"/>
  <c r="Q4661" i="1"/>
  <c r="Q549" i="1"/>
  <c r="Q4760" i="1"/>
  <c r="Q2317" i="1"/>
  <c r="Q2828" i="1"/>
  <c r="Q1703" i="1"/>
  <c r="Q4425" i="1"/>
  <c r="Q2009" i="1"/>
  <c r="Q233" i="1"/>
  <c r="Q1948" i="1"/>
  <c r="Q1474" i="1"/>
  <c r="Q3297" i="1"/>
  <c r="Q1872" i="1"/>
  <c r="Q284" i="1"/>
  <c r="Q1011" i="1"/>
  <c r="Q4476" i="1"/>
  <c r="Q1072" i="1"/>
  <c r="Q3501" i="1"/>
  <c r="Q1732" i="1"/>
  <c r="T3362" i="1" s="1"/>
  <c r="U3362" i="1" s="1"/>
  <c r="Q232" i="1"/>
  <c r="Q3059" i="1"/>
  <c r="Q2581" i="1"/>
  <c r="Q1309" i="1"/>
  <c r="Q2773" i="1"/>
  <c r="Q4047" i="1"/>
  <c r="Q3600" i="1"/>
  <c r="Q2107" i="1"/>
  <c r="Q1092" i="1"/>
  <c r="Q1295" i="1"/>
  <c r="Q4196" i="1"/>
  <c r="Q3340" i="1"/>
  <c r="Q1473" i="1"/>
  <c r="Q3078" i="1"/>
  <c r="Q203" i="1"/>
  <c r="Q2134" i="1"/>
  <c r="Q2202" i="1"/>
  <c r="Q4604" i="1"/>
  <c r="Q1837" i="1"/>
  <c r="Q778" i="1"/>
  <c r="T2822" i="1" s="1"/>
  <c r="U2822" i="1" s="1"/>
  <c r="Q64" i="1"/>
  <c r="Q3457" i="1"/>
  <c r="Q4844" i="1"/>
  <c r="Q488" i="1"/>
  <c r="T1867" i="1" s="1"/>
  <c r="U1867" i="1" s="1"/>
  <c r="Q4687" i="1"/>
  <c r="Q3142" i="1"/>
  <c r="Q1569" i="1"/>
  <c r="Q4554" i="1"/>
  <c r="Q3852" i="1"/>
  <c r="Q4843" i="1"/>
  <c r="Q4706" i="1"/>
  <c r="Q3500" i="1"/>
  <c r="Q3919" i="1"/>
  <c r="Q24" i="1"/>
  <c r="Q1472" i="1"/>
  <c r="Q575" i="1"/>
  <c r="T4342" i="1" s="1"/>
  <c r="U4342" i="1" s="1"/>
  <c r="Q2369" i="1"/>
  <c r="Q3828" i="1"/>
  <c r="Q2106" i="1"/>
  <c r="Q2474" i="1"/>
  <c r="Q4815" i="1"/>
  <c r="Q1471" i="1"/>
  <c r="Q1047" i="1"/>
  <c r="Q3108" i="1"/>
  <c r="Q4898" i="1"/>
  <c r="Q4380" i="1"/>
  <c r="Q2827" i="1"/>
  <c r="Q2008" i="1"/>
  <c r="Q3218" i="1"/>
  <c r="Q7" i="1"/>
  <c r="Q4660" i="1"/>
  <c r="Q2007" i="1"/>
  <c r="Q1675" i="1"/>
  <c r="Q1158" i="1"/>
  <c r="Q4632" i="1"/>
  <c r="Q984" i="1"/>
  <c r="Q1702" i="1"/>
  <c r="Q3107" i="1"/>
  <c r="Q2452" i="1"/>
  <c r="Q1157" i="1"/>
  <c r="Q4456" i="1"/>
  <c r="Q4603" i="1"/>
  <c r="Q3106" i="1"/>
  <c r="Q4526" i="1"/>
  <c r="Q4686" i="1"/>
  <c r="Q63" i="1"/>
  <c r="Q3661" i="1"/>
  <c r="Q1143" i="1"/>
  <c r="Q3141" i="1"/>
  <c r="Q574" i="1"/>
  <c r="Q3941" i="1"/>
  <c r="Q2040" i="1"/>
  <c r="Q4455" i="1"/>
  <c r="Q4579" i="1"/>
  <c r="Q397" i="1"/>
  <c r="Q144" i="1"/>
  <c r="T3768" i="1" s="1"/>
  <c r="U3768" i="1" s="1"/>
  <c r="Q1176" i="1"/>
  <c r="Q3362" i="1"/>
  <c r="Q663" i="1"/>
  <c r="Q3782" i="1"/>
  <c r="Q1235" i="1"/>
  <c r="Q3545" i="1"/>
  <c r="Q4553" i="1"/>
  <c r="Q2962" i="1"/>
  <c r="T1018" i="1" s="1"/>
  <c r="U1018" i="1" s="1"/>
  <c r="Q4126" i="1"/>
  <c r="Q4094" i="1"/>
  <c r="Q3361" i="1"/>
  <c r="Q23" i="1"/>
  <c r="T2" i="1" s="1"/>
  <c r="Q4494" i="1"/>
  <c r="Q3781" i="1"/>
  <c r="Q858" i="1"/>
  <c r="Q90" i="1"/>
  <c r="Q4220" i="1"/>
  <c r="Q456" i="1"/>
  <c r="Q1546" i="1"/>
  <c r="Q2237" i="1"/>
  <c r="Q936" i="1"/>
  <c r="Q2006" i="1"/>
  <c r="Q3728" i="1"/>
  <c r="Q3523" i="1"/>
  <c r="Q3407" i="1"/>
  <c r="Q1091" i="1"/>
  <c r="Q396" i="1"/>
  <c r="Q1142" i="1"/>
  <c r="T229" i="1" s="1"/>
  <c r="U229" i="1" s="1"/>
  <c r="Q2072" i="1"/>
  <c r="Q3022" i="1"/>
  <c r="Q2708" i="1"/>
  <c r="Q2105" i="1"/>
  <c r="Q3727" i="1"/>
  <c r="Q2707" i="1"/>
  <c r="Q4525" i="1"/>
  <c r="Q370" i="1"/>
  <c r="Q834" i="1"/>
  <c r="Q2261" i="1"/>
  <c r="Q983" i="1"/>
  <c r="Q833" i="1"/>
  <c r="Q4578" i="1"/>
  <c r="Q3194" i="1"/>
  <c r="Q4046" i="1"/>
  <c r="Q395" i="1"/>
  <c r="T1467" i="1" s="1"/>
  <c r="U1467" i="1" s="1"/>
  <c r="Q1778" i="1"/>
  <c r="Q2961" i="1"/>
  <c r="Q1643" i="1"/>
  <c r="Q1982" i="1"/>
  <c r="Q4524" i="1"/>
  <c r="Q2527" i="1"/>
  <c r="Q1046" i="1"/>
  <c r="Q1497" i="1"/>
  <c r="Q4093" i="1"/>
  <c r="Q3251" i="1"/>
  <c r="Q2737" i="1"/>
  <c r="Q1141" i="1"/>
  <c r="Q3320" i="1"/>
  <c r="Q857" i="1"/>
  <c r="Q2603" i="1"/>
  <c r="Q1402" i="1"/>
  <c r="T4550" i="1" s="1"/>
  <c r="U4550" i="1" s="1"/>
  <c r="Q3319" i="1"/>
  <c r="Q2826" i="1"/>
  <c r="Q3918" i="1"/>
  <c r="Q3599" i="1"/>
  <c r="Q202" i="1"/>
  <c r="Q4967" i="1"/>
  <c r="Q548" i="1"/>
  <c r="Q143" i="1"/>
  <c r="T2818" i="1" s="1"/>
  <c r="U2818" i="1" s="1"/>
  <c r="Q3544" i="1"/>
  <c r="Q1496" i="1"/>
  <c r="Q573" i="1"/>
  <c r="Q4552" i="1"/>
  <c r="Q283" i="1"/>
  <c r="Q2772" i="1"/>
  <c r="Q2636" i="1"/>
  <c r="Q1981" i="1"/>
  <c r="Q1701" i="1"/>
  <c r="Q636" i="1"/>
  <c r="Q4842" i="1"/>
  <c r="Q910" i="1"/>
  <c r="Q1140" i="1"/>
  <c r="Q909" i="1"/>
  <c r="Q2260" i="1"/>
  <c r="Q1308" i="1"/>
  <c r="Q3296" i="1"/>
  <c r="Q4493" i="1"/>
  <c r="Q1642" i="1"/>
  <c r="Q89" i="1"/>
  <c r="Q881" i="1"/>
  <c r="Q3754" i="1"/>
  <c r="Q4759" i="1"/>
  <c r="Q2236" i="1"/>
  <c r="Q2526" i="1"/>
  <c r="Q1601" i="1"/>
  <c r="Q142" i="1"/>
  <c r="Q22" i="1"/>
  <c r="Q455" i="1"/>
  <c r="Q4146" i="1"/>
  <c r="Q2960" i="1"/>
  <c r="Q1619" i="1"/>
  <c r="Q2201" i="1"/>
  <c r="Q1641" i="1"/>
  <c r="Q4685" i="1"/>
  <c r="Q4172" i="1"/>
  <c r="Q713" i="1"/>
  <c r="Q4577" i="1"/>
  <c r="Q1851" i="1"/>
  <c r="Q4602" i="1"/>
  <c r="Q3193" i="1"/>
  <c r="Q1640" i="1"/>
  <c r="Q4454" i="1"/>
  <c r="Q394" i="1"/>
  <c r="Q3250" i="1"/>
  <c r="Q2677" i="1"/>
  <c r="Q1731" i="1"/>
  <c r="Q1813" i="1"/>
  <c r="Q1045" i="1"/>
  <c r="Q1156" i="1"/>
  <c r="Q1371" i="1"/>
  <c r="Q4219" i="1"/>
  <c r="Q2071" i="1"/>
  <c r="Q1044" i="1"/>
  <c r="Q2635" i="1"/>
  <c r="Q2736" i="1"/>
  <c r="Q4705" i="1"/>
  <c r="Q4401" i="1"/>
  <c r="Q832" i="1"/>
  <c r="Q4919" i="1"/>
  <c r="Q4379" i="1"/>
  <c r="Q1812" i="1"/>
  <c r="Q3058" i="1"/>
  <c r="Q2914" i="1"/>
  <c r="Q3992" i="1"/>
  <c r="Q2104" i="1"/>
  <c r="Q44" i="1"/>
  <c r="Q1545" i="1"/>
  <c r="Q4350" i="1"/>
  <c r="Q4492" i="1"/>
  <c r="Q3437" i="1"/>
  <c r="Q4125" i="1"/>
  <c r="Q4704" i="1"/>
  <c r="Q174" i="1"/>
  <c r="Q2554" i="1"/>
  <c r="Q2580" i="1"/>
  <c r="Q3726" i="1"/>
  <c r="Q369" i="1"/>
  <c r="Q3917" i="1"/>
  <c r="Q3851" i="1"/>
  <c r="Q62" i="1"/>
  <c r="Q2200" i="1"/>
  <c r="Q3382" i="1"/>
  <c r="Q3598" i="1"/>
  <c r="Q3543" i="1"/>
  <c r="Q454" i="1"/>
  <c r="Q4349" i="1"/>
  <c r="Q4324" i="1"/>
  <c r="Q4378" i="1"/>
  <c r="Q1980" i="1"/>
  <c r="Q453" i="1"/>
  <c r="Q4323" i="1"/>
  <c r="Q3827" i="1"/>
  <c r="Q3631" i="1"/>
  <c r="Q2316" i="1"/>
  <c r="Q3406" i="1"/>
  <c r="Q935" i="1"/>
  <c r="Q547" i="1"/>
  <c r="Q635" i="1"/>
  <c r="Q4475" i="1"/>
  <c r="Q3021" i="1"/>
  <c r="Q4948" i="1"/>
  <c r="Q3020" i="1"/>
  <c r="Q1071" i="1"/>
  <c r="T200" i="1" s="1"/>
  <c r="U200" i="1" s="1"/>
  <c r="Q777" i="1"/>
  <c r="Q4551" i="1"/>
  <c r="Q4474" i="1"/>
  <c r="Q572" i="1"/>
  <c r="T4892" i="1" s="1"/>
  <c r="U4892" i="1" s="1"/>
  <c r="Q1752" i="1"/>
  <c r="Q3806" i="1"/>
  <c r="Q1307" i="1"/>
  <c r="Q1544" i="1"/>
  <c r="Q1070" i="1"/>
  <c r="Q4473" i="1"/>
  <c r="Q546" i="1"/>
  <c r="Q3565" i="1"/>
  <c r="Q487" i="1"/>
  <c r="Q2259" i="1"/>
  <c r="Q856" i="1"/>
  <c r="Q4067" i="1"/>
  <c r="Q314" i="1"/>
  <c r="Q3725" i="1"/>
  <c r="Q2103" i="1"/>
  <c r="Q662" i="1"/>
  <c r="Q1777" i="1"/>
  <c r="Q2525" i="1"/>
  <c r="Q684" i="1"/>
  <c r="Q368" i="1"/>
  <c r="Q4758" i="1"/>
  <c r="Q3436" i="1"/>
  <c r="Q4732" i="1"/>
  <c r="Q3991" i="1"/>
  <c r="Q4195" i="1"/>
  <c r="Q2932" i="1"/>
  <c r="Q4194" i="1"/>
  <c r="Q4631" i="1"/>
  <c r="Q4092" i="1"/>
  <c r="Q934" i="1"/>
  <c r="Q2039" i="1"/>
  <c r="Q344" i="1"/>
  <c r="Q1600" i="1"/>
  <c r="Q231" i="1"/>
  <c r="Q1871" i="1"/>
  <c r="Q2524" i="1"/>
  <c r="Q2755" i="1"/>
  <c r="Q855" i="1"/>
  <c r="Q2676" i="1"/>
  <c r="Q2913" i="1"/>
  <c r="Q1446" i="1"/>
  <c r="Q806" i="1"/>
  <c r="Q1947" i="1"/>
  <c r="Q3167" i="1"/>
  <c r="Q4400" i="1"/>
  <c r="Q3753" i="1"/>
  <c r="Q661" i="1"/>
  <c r="Q3962" i="1"/>
  <c r="Q512" i="1"/>
  <c r="Q2706" i="1"/>
  <c r="Q2070" i="1"/>
  <c r="Q313" i="1"/>
  <c r="Q683" i="1"/>
  <c r="Q2473" i="1"/>
  <c r="Q3005" i="1"/>
  <c r="Q1811" i="1"/>
  <c r="Q426" i="1"/>
  <c r="Q4918" i="1"/>
  <c r="Q2523" i="1"/>
  <c r="Q1069" i="1"/>
  <c r="Q2290" i="1"/>
  <c r="Q954" i="1"/>
  <c r="Q3004" i="1"/>
  <c r="Q2496" i="1"/>
  <c r="Q4523" i="1"/>
  <c r="Q4522" i="1"/>
  <c r="Q982" i="1"/>
  <c r="Q603" i="1"/>
  <c r="Q312" i="1"/>
  <c r="Q1470" i="1"/>
  <c r="Q3435" i="1"/>
  <c r="Q2399" i="1"/>
  <c r="Q4731" i="1"/>
  <c r="Q4947" i="1"/>
  <c r="Q2289" i="1"/>
  <c r="Q3381" i="1"/>
  <c r="Q908" i="1"/>
  <c r="Q1344" i="1"/>
  <c r="Q2398" i="1"/>
  <c r="Q634" i="1"/>
  <c r="Q1979" i="1"/>
  <c r="Q4576" i="1"/>
  <c r="Q3630" i="1"/>
  <c r="Q3724" i="1"/>
  <c r="Q1010" i="1"/>
  <c r="Q6" i="1"/>
  <c r="Q2884" i="1"/>
  <c r="Q2428" i="1"/>
  <c r="Q1175" i="1"/>
  <c r="Q282" i="1"/>
  <c r="Q1343" i="1"/>
  <c r="Q1926" i="1"/>
  <c r="Q3295" i="1"/>
  <c r="Q3003" i="1"/>
  <c r="Q933" i="1"/>
  <c r="Q1306" i="1"/>
  <c r="Q2856" i="1"/>
  <c r="Q1068" i="1"/>
  <c r="Q1850" i="1"/>
  <c r="Q3564" i="1"/>
  <c r="Q4757" i="1"/>
  <c r="Q571" i="1"/>
  <c r="Q4124" i="1"/>
  <c r="Q3217" i="1"/>
  <c r="Q3883" i="1"/>
  <c r="Q1294" i="1"/>
  <c r="Q1810" i="1"/>
  <c r="Q2634" i="1"/>
  <c r="Q2102" i="1"/>
  <c r="Q4302" i="1"/>
  <c r="Q2798" i="1"/>
  <c r="Q88" i="1"/>
  <c r="Q3166" i="1"/>
  <c r="Q4250" i="1"/>
  <c r="Q1234" i="1"/>
  <c r="Q2735" i="1"/>
  <c r="Q263" i="1"/>
  <c r="Q4730" i="1"/>
  <c r="Q805" i="1"/>
  <c r="Q2162" i="1"/>
  <c r="Q712" i="1"/>
  <c r="Q3456" i="1"/>
  <c r="Q2069" i="1"/>
  <c r="Q4659" i="1"/>
  <c r="Q633" i="1"/>
  <c r="Q1208" i="1"/>
  <c r="Q1139" i="1"/>
  <c r="Q3105" i="1"/>
  <c r="Q1978" i="1"/>
  <c r="Q4472" i="1"/>
  <c r="Q3629" i="1"/>
  <c r="Q3805" i="1"/>
  <c r="Q3499" i="1"/>
  <c r="Q4575" i="1"/>
  <c r="Q854" i="1"/>
  <c r="Q452" i="1"/>
  <c r="Q262" i="1"/>
  <c r="Q4453" i="1"/>
  <c r="Q4658" i="1"/>
  <c r="Q173" i="1"/>
  <c r="Q2397" i="1"/>
  <c r="Q4630" i="1"/>
  <c r="Q1836" i="1"/>
  <c r="Q1370" i="1"/>
  <c r="Q4193" i="1"/>
  <c r="Q3057" i="1"/>
  <c r="Q486" i="1"/>
  <c r="Q3405" i="1"/>
  <c r="Q2602" i="1"/>
  <c r="Q2368" i="1"/>
  <c r="Q1233" i="1"/>
  <c r="Q201" i="1"/>
  <c r="Q230" i="1"/>
  <c r="Q2341" i="1"/>
  <c r="Q393" i="1"/>
  <c r="Q4550" i="1"/>
  <c r="Q2522" i="1"/>
  <c r="Q2199" i="1"/>
  <c r="Q4091" i="1"/>
  <c r="Q1809" i="1"/>
  <c r="Q545" i="1"/>
  <c r="Q172" i="1"/>
  <c r="Q1293" i="1"/>
  <c r="Q932" i="1"/>
  <c r="Q776" i="1"/>
  <c r="Q4280" i="1"/>
  <c r="Q4192" i="1"/>
  <c r="Q1522" i="1"/>
  <c r="Q2959" i="1"/>
  <c r="Q3380" i="1"/>
  <c r="Q3104" i="1"/>
  <c r="Q4756" i="1"/>
  <c r="Q4348" i="1"/>
  <c r="Q4399" i="1"/>
  <c r="Q4347" i="1"/>
  <c r="Q1043" i="1"/>
  <c r="Q4897" i="1"/>
  <c r="Q1042" i="1"/>
  <c r="Q1618" i="1"/>
  <c r="Q2198" i="1"/>
  <c r="Q2005" i="1"/>
  <c r="Q2521" i="1"/>
  <c r="Q4946" i="1"/>
  <c r="Q3698" i="1"/>
  <c r="Q3434" i="1"/>
  <c r="Q3273" i="1"/>
  <c r="Q4945" i="1"/>
  <c r="Q3272" i="1"/>
  <c r="Q2258" i="1"/>
  <c r="Q43" i="1"/>
  <c r="Q1495" i="1"/>
  <c r="Q4377" i="1"/>
  <c r="Q2495" i="1"/>
  <c r="Q4790" i="1"/>
  <c r="Q2004" i="1"/>
  <c r="Q4090" i="1"/>
  <c r="Q4814" i="1"/>
  <c r="Q3019" i="1"/>
  <c r="Q4018" i="1"/>
  <c r="Q4703" i="1"/>
  <c r="Q3249" i="1"/>
  <c r="Q2912" i="1"/>
  <c r="Q2427" i="1"/>
  <c r="Q3165" i="1"/>
  <c r="Q660" i="1"/>
  <c r="Q1835" i="1"/>
  <c r="Q804" i="1"/>
  <c r="Q1977" i="1"/>
  <c r="Q3542" i="1"/>
  <c r="Q775" i="1"/>
  <c r="Q1305" i="1"/>
  <c r="Q1599" i="1"/>
  <c r="Q3916" i="1"/>
  <c r="Q2451" i="1"/>
  <c r="Q4017" i="1"/>
  <c r="Q1207" i="1"/>
  <c r="Q2133" i="1"/>
  <c r="Q171" i="1"/>
  <c r="Q4145" i="1"/>
  <c r="Q3271" i="1"/>
  <c r="Q2426" i="1"/>
  <c r="Q4249" i="1"/>
  <c r="Q2003" i="1"/>
  <c r="Q2494" i="1"/>
  <c r="Q2520" i="1"/>
  <c r="Q4789" i="1"/>
  <c r="Q2855" i="1"/>
  <c r="Q735" i="1"/>
  <c r="Q4755" i="1"/>
  <c r="Q2825" i="1"/>
  <c r="Q119" i="1"/>
  <c r="Q2734" i="1"/>
  <c r="Q3294" i="1"/>
  <c r="Q2824" i="1"/>
  <c r="Q1700" i="1"/>
  <c r="Q1730" i="1"/>
  <c r="Q3780" i="1"/>
  <c r="Q4322" i="1"/>
  <c r="Q4989" i="1"/>
  <c r="Q774" i="1"/>
  <c r="Q425" i="1"/>
  <c r="Q1116" i="1"/>
  <c r="Q4016" i="1"/>
  <c r="Q2101" i="1"/>
  <c r="Q1751" i="1"/>
  <c r="Q1598" i="1"/>
  <c r="Q3940" i="1"/>
  <c r="Q2705" i="1"/>
  <c r="Q3779" i="1"/>
  <c r="Q170" i="1"/>
  <c r="Q3360" i="1"/>
  <c r="Q2235" i="1"/>
  <c r="Q1206" i="1"/>
  <c r="Q4684" i="1"/>
  <c r="Q1205" i="1"/>
  <c r="Q4218" i="1"/>
  <c r="Q4574" i="1"/>
  <c r="Q2675" i="1"/>
  <c r="Q2472" i="1"/>
  <c r="Q1925" i="1"/>
  <c r="Q2931" i="1"/>
  <c r="Q4217" i="1"/>
  <c r="Q4813" i="1"/>
  <c r="Q2002" i="1"/>
  <c r="Q485" i="1"/>
  <c r="Q632" i="1"/>
  <c r="Q3752" i="1"/>
  <c r="Q1946" i="1"/>
  <c r="Q1945" i="1"/>
  <c r="Q602" i="1"/>
  <c r="Q1174" i="1"/>
  <c r="Q2161" i="1"/>
  <c r="Q907" i="1"/>
  <c r="Q1445" i="1"/>
  <c r="Q4601" i="1"/>
  <c r="Q853" i="1"/>
  <c r="Q2733" i="1"/>
  <c r="Q281" i="1"/>
  <c r="Q953" i="1"/>
  <c r="Q3804" i="1"/>
  <c r="Q5" i="1"/>
  <c r="Q1521" i="1"/>
  <c r="Q3882" i="1"/>
  <c r="Q3433" i="1"/>
  <c r="Q3915" i="1"/>
  <c r="Q3628" i="1"/>
  <c r="Q3660" i="1"/>
  <c r="Q3881" i="1"/>
  <c r="Q4896" i="1"/>
  <c r="Q4301" i="1"/>
  <c r="Q1750" i="1"/>
  <c r="Q4424" i="1"/>
  <c r="Q3939" i="1"/>
  <c r="Q4868" i="1"/>
  <c r="Q3056" i="1"/>
  <c r="Q2704" i="1"/>
  <c r="Q4171" i="1"/>
  <c r="Q2911" i="1"/>
  <c r="Q2160" i="1"/>
  <c r="Q4988" i="1"/>
  <c r="Q2068" i="1"/>
  <c r="Q3404" i="1"/>
  <c r="Q1729" i="1"/>
  <c r="Q4376" i="1"/>
  <c r="Q61" i="1"/>
  <c r="Q1204" i="1"/>
  <c r="Q1597" i="1"/>
  <c r="Q3103" i="1"/>
  <c r="Q4895" i="1"/>
  <c r="Q2367" i="1"/>
  <c r="Q2493" i="1"/>
  <c r="Q1674" i="1"/>
  <c r="Q4812" i="1"/>
  <c r="Q4471" i="1"/>
  <c r="Q2450" i="1"/>
  <c r="Q1849" i="1"/>
  <c r="Q2930" i="1"/>
  <c r="Q169" i="1"/>
  <c r="Q3723" i="1"/>
  <c r="Q3850" i="1"/>
  <c r="Q3293" i="1"/>
  <c r="Q4452" i="1"/>
  <c r="Q2366" i="1"/>
  <c r="Q1834" i="1"/>
  <c r="Q3140" i="1"/>
  <c r="Q3914" i="1"/>
  <c r="Q2132" i="1"/>
  <c r="Q168" i="1"/>
  <c r="Q4549" i="1"/>
  <c r="Q4279" i="1"/>
  <c r="Q4702" i="1"/>
  <c r="Q2365" i="1"/>
  <c r="Q852" i="1"/>
  <c r="Q4754" i="1"/>
  <c r="Q424" i="1"/>
  <c r="Q3880" i="1"/>
  <c r="Q2732" i="1"/>
  <c r="Q2633" i="1"/>
  <c r="Q1639" i="1"/>
  <c r="Q3139" i="1"/>
  <c r="Q1924" i="1"/>
  <c r="Q1673" i="1"/>
  <c r="Q1617" i="1"/>
  <c r="Q3474" i="1"/>
  <c r="Q2340" i="1"/>
  <c r="Q484" i="1"/>
  <c r="Q4216" i="1"/>
  <c r="Q2067" i="1"/>
  <c r="Q1369" i="1"/>
  <c r="Q831" i="1"/>
  <c r="Q2001" i="1"/>
  <c r="Q601" i="1"/>
  <c r="Q1292" i="1"/>
  <c r="Q3627" i="1"/>
  <c r="Q3138" i="1"/>
  <c r="Q1444" i="1"/>
  <c r="Q931" i="1"/>
  <c r="Q4867" i="1"/>
  <c r="Q1923" i="1"/>
  <c r="Q2674" i="1"/>
  <c r="Q1067" i="1"/>
  <c r="Q3192" i="1"/>
  <c r="Q4191" i="1"/>
  <c r="Q4451" i="1"/>
  <c r="Q4729" i="1"/>
  <c r="Q4728" i="1"/>
  <c r="Q2100" i="1"/>
  <c r="Q2797" i="1"/>
  <c r="Q1749" i="1"/>
  <c r="Q1401" i="1"/>
  <c r="Q141" i="1"/>
  <c r="Q392" i="1"/>
  <c r="Q600" i="1"/>
  <c r="Q3626" i="1"/>
  <c r="Q2471" i="1"/>
  <c r="Q1494" i="1"/>
  <c r="Q3339" i="1"/>
  <c r="Q1443" i="1"/>
  <c r="Q3563" i="1"/>
  <c r="Q3216" i="1"/>
  <c r="Q2257" i="1"/>
  <c r="Q2315" i="1"/>
  <c r="Q60" i="1"/>
  <c r="Q4123" i="1"/>
  <c r="Q167" i="1"/>
  <c r="Q3055" i="1"/>
  <c r="Q2632" i="1"/>
  <c r="Q2256" i="1"/>
  <c r="Q2255" i="1"/>
  <c r="Q2982" i="1"/>
  <c r="Q930" i="1"/>
  <c r="Q880" i="1"/>
  <c r="Q3597" i="1"/>
  <c r="Q1776" i="1"/>
  <c r="Q4521" i="1"/>
  <c r="Q2066" i="1"/>
  <c r="Q4346" i="1"/>
  <c r="Q3292" i="1"/>
  <c r="Q659" i="1"/>
  <c r="Q3473" i="1"/>
  <c r="Q3248" i="1"/>
  <c r="Q1419" i="1"/>
  <c r="Q1520" i="1"/>
  <c r="Q3562" i="1"/>
  <c r="Q544" i="1"/>
  <c r="Q3697" i="1"/>
  <c r="Q1493" i="1"/>
  <c r="Q3938" i="1"/>
  <c r="Q3164" i="1"/>
  <c r="Q367" i="1"/>
  <c r="Q21" i="1"/>
  <c r="Q3596" i="1"/>
  <c r="Q4753" i="1"/>
  <c r="Q42" i="1"/>
  <c r="Q1041" i="1"/>
  <c r="Q229" i="1"/>
  <c r="Q658" i="1"/>
  <c r="Q3191" i="1"/>
  <c r="Q280" i="1"/>
  <c r="Q711" i="1"/>
  <c r="Q4345" i="1"/>
  <c r="Q1901" i="1"/>
  <c r="Q570" i="1"/>
  <c r="Q803" i="1"/>
  <c r="Q3291" i="1"/>
  <c r="Q4144" i="1"/>
  <c r="Q4727" i="1"/>
  <c r="Q3054" i="1"/>
  <c r="Q2449" i="1"/>
  <c r="Q118" i="1"/>
  <c r="Q2910" i="1"/>
  <c r="Q4520" i="1"/>
  <c r="Q3290" i="1"/>
  <c r="Q2883" i="1"/>
  <c r="Q391" i="1"/>
  <c r="Q4629" i="1"/>
  <c r="Q4657" i="1"/>
  <c r="Q2131" i="1"/>
  <c r="Q1173" i="1"/>
  <c r="Q1568" i="1"/>
  <c r="Q279" i="1"/>
  <c r="Q3681" i="1"/>
  <c r="Q2197" i="1"/>
  <c r="Q3803" i="1"/>
  <c r="Q261" i="1"/>
  <c r="Q2823" i="1"/>
  <c r="Q1728" i="1"/>
  <c r="Q390" i="1"/>
  <c r="Q1090" i="1"/>
  <c r="Q4944" i="1"/>
  <c r="Q1009" i="1"/>
  <c r="Q710" i="1"/>
  <c r="Q1672" i="1"/>
  <c r="Q140" i="1"/>
  <c r="Q3990" i="1"/>
  <c r="Q773" i="1"/>
  <c r="Q4122" i="1"/>
  <c r="Q4701" i="1"/>
  <c r="Q3137" i="1"/>
  <c r="Q1900" i="1"/>
  <c r="Q483" i="1"/>
  <c r="Q1976" i="1"/>
  <c r="Q543" i="1"/>
  <c r="Q2000" i="1"/>
  <c r="Q3002" i="1"/>
  <c r="Q4045" i="1"/>
  <c r="Q1342" i="1"/>
  <c r="Q3190" i="1"/>
  <c r="Q2099" i="1"/>
  <c r="Q4248" i="1"/>
  <c r="Q3136" i="1"/>
  <c r="Q851" i="1"/>
  <c r="Q3659" i="1"/>
  <c r="Q3102" i="1"/>
  <c r="Q4519" i="1"/>
  <c r="Q1775" i="1"/>
  <c r="Q4726" i="1"/>
  <c r="Q423" i="1"/>
  <c r="Q59" i="1"/>
  <c r="Q228" i="1"/>
  <c r="Q4278" i="1"/>
  <c r="Q3077" i="1"/>
  <c r="Q3053" i="1"/>
  <c r="Q2579" i="1"/>
  <c r="Q4066" i="1"/>
  <c r="Q2519" i="1"/>
  <c r="Q200" i="1"/>
  <c r="Q802" i="1"/>
  <c r="Q4518" i="1"/>
  <c r="Q4375" i="1"/>
  <c r="Q2754" i="1"/>
  <c r="Q1543" i="1"/>
  <c r="Q1492" i="1"/>
  <c r="Q2703" i="1"/>
  <c r="Q772" i="1"/>
  <c r="Q3135" i="1"/>
  <c r="Q311" i="1"/>
  <c r="Q599" i="1"/>
  <c r="Q2882" i="1"/>
  <c r="Q4811" i="1"/>
  <c r="Q3134" i="1"/>
  <c r="Q2288" i="1"/>
  <c r="Q1291" i="1"/>
  <c r="Q3696" i="1"/>
  <c r="Q2854" i="1"/>
  <c r="Q801" i="1"/>
  <c r="Q4277" i="1"/>
  <c r="Q2702" i="1"/>
  <c r="Q1138" i="1"/>
  <c r="Q4121" i="1"/>
  <c r="Q906" i="1"/>
  <c r="Q1290" i="1"/>
  <c r="Q4300" i="1"/>
  <c r="Q4866" i="1"/>
  <c r="Q905" i="1"/>
  <c r="Q2234" i="1"/>
  <c r="Q1368" i="1"/>
  <c r="Q1203" i="1"/>
  <c r="Q2159" i="1"/>
  <c r="Q1418" i="1"/>
  <c r="Q2339" i="1"/>
  <c r="Q1367" i="1"/>
  <c r="Q4548" i="1"/>
  <c r="Q1155" i="1"/>
  <c r="Q2981" i="1"/>
  <c r="Q2492" i="1"/>
  <c r="Q4120" i="1"/>
  <c r="Q1922" i="1"/>
  <c r="Q771" i="1"/>
  <c r="Q734" i="1"/>
  <c r="Q4170" i="1"/>
  <c r="Q3432" i="1"/>
  <c r="Q1519" i="1"/>
  <c r="Q4321" i="1"/>
  <c r="Q3680" i="1"/>
  <c r="Q3913" i="1"/>
  <c r="Q3270" i="1"/>
  <c r="Q4966" i="1"/>
  <c r="Q2673" i="1"/>
  <c r="Q1172" i="1"/>
  <c r="Q4628" i="1"/>
  <c r="Q1442" i="1"/>
  <c r="Q631" i="1"/>
  <c r="Q3018" i="1"/>
  <c r="Q3052" i="1"/>
  <c r="Q4398" i="1"/>
  <c r="Q4143" i="1"/>
  <c r="Q4683" i="1"/>
  <c r="Q4247" i="1"/>
  <c r="Q2396" i="1"/>
  <c r="Q1727" i="1"/>
  <c r="Q260" i="1"/>
  <c r="Q4965" i="1"/>
  <c r="Q3051" i="1"/>
  <c r="Q2287" i="1"/>
  <c r="Q4517" i="1"/>
  <c r="Q1748" i="1"/>
  <c r="Q1638" i="1"/>
  <c r="Q1921" i="1"/>
  <c r="Q2448" i="1"/>
  <c r="Q259" i="1"/>
  <c r="Q4423" i="1"/>
  <c r="Q2631" i="1"/>
  <c r="Q2314" i="1"/>
  <c r="Q879" i="1"/>
  <c r="Q389" i="1"/>
  <c r="Q630" i="1"/>
  <c r="Q1040" i="1"/>
  <c r="Q3879" i="1"/>
  <c r="Q4810" i="1"/>
  <c r="Q1008" i="1"/>
  <c r="Q2553" i="1"/>
  <c r="Q1747" i="1"/>
  <c r="Q422" i="1"/>
  <c r="Q1726" i="1"/>
  <c r="Q4246" i="1"/>
  <c r="Q4700" i="1"/>
  <c r="Q3472" i="1"/>
  <c r="Q1137" i="1"/>
  <c r="Q4190" i="1"/>
  <c r="Q1699" i="1"/>
  <c r="Q3595" i="1"/>
  <c r="Q2313" i="1"/>
  <c r="Q117" i="1"/>
  <c r="Q4943" i="1"/>
  <c r="Q1899" i="1"/>
  <c r="Q1289" i="1"/>
  <c r="Q3778" i="1"/>
  <c r="Q4245" i="1"/>
  <c r="Q3471" i="1"/>
  <c r="Q4450" i="1"/>
  <c r="Q1417" i="1"/>
  <c r="Q1400" i="1"/>
  <c r="Q4089" i="1"/>
  <c r="Q2491" i="1"/>
  <c r="Q3189" i="1"/>
  <c r="Q3826" i="1"/>
  <c r="Q3247" i="1"/>
  <c r="Q2701" i="1"/>
  <c r="Q2630" i="1"/>
  <c r="Q1399" i="1"/>
  <c r="Q4788" i="1"/>
  <c r="Q4627" i="1"/>
  <c r="Q4656" i="1"/>
  <c r="Q258" i="1"/>
  <c r="Q2796" i="1"/>
  <c r="Q4942" i="1"/>
  <c r="Q2338" i="1"/>
  <c r="Q421" i="1"/>
  <c r="Q3289" i="1"/>
  <c r="Q4787" i="1"/>
  <c r="Q4865" i="1"/>
  <c r="Q770" i="1"/>
  <c r="Q2490" i="1"/>
  <c r="Q4964" i="1"/>
  <c r="Q4299" i="1"/>
  <c r="Q3470" i="1"/>
  <c r="Q3658" i="1"/>
  <c r="Q2853" i="1"/>
  <c r="Q2852" i="1"/>
  <c r="Q3403" i="1"/>
  <c r="Q3561" i="1"/>
  <c r="Q3246" i="1"/>
  <c r="Q2447" i="1"/>
  <c r="Q3937" i="1"/>
  <c r="Q3594" i="1"/>
  <c r="Q3101" i="1"/>
  <c r="Q310" i="1"/>
  <c r="Q3163" i="1"/>
  <c r="Q4786" i="1"/>
  <c r="Q366" i="1"/>
  <c r="Q2098" i="1"/>
  <c r="Q2425" i="1"/>
  <c r="Q511" i="1"/>
  <c r="Q2851" i="1"/>
  <c r="Q2038" i="1"/>
  <c r="Q3076" i="1"/>
  <c r="Q542" i="1"/>
  <c r="Q4516" i="1"/>
  <c r="Q1542" i="1"/>
  <c r="Q1469" i="1"/>
  <c r="Q1366" i="1"/>
  <c r="Q2753" i="1"/>
  <c r="Q2395" i="1"/>
  <c r="Q166" i="1"/>
  <c r="Q309" i="1"/>
  <c r="Q3802" i="1"/>
  <c r="Q3245" i="1"/>
  <c r="Q87" i="1"/>
  <c r="Q3469" i="1"/>
  <c r="Q3431" i="1"/>
  <c r="Q3455" i="1"/>
  <c r="Q2233" i="1"/>
  <c r="Q3936" i="1"/>
  <c r="Q4374" i="1"/>
  <c r="Q1491" i="1"/>
  <c r="Q2672" i="1"/>
  <c r="Q4065" i="1"/>
  <c r="Q3777" i="1"/>
  <c r="Q3318" i="1"/>
  <c r="Q343" i="1"/>
  <c r="Q3593" i="1"/>
  <c r="Q1202" i="1"/>
  <c r="Q1746" i="1"/>
  <c r="Q1416" i="1"/>
  <c r="Q2130" i="1"/>
  <c r="Q1833" i="1"/>
  <c r="Q482" i="1"/>
  <c r="Q3679" i="1"/>
  <c r="Q4064" i="1"/>
  <c r="Q2671" i="1"/>
  <c r="Q4917" i="1"/>
  <c r="Q86" i="1"/>
  <c r="Q4655" i="1"/>
  <c r="Q4573" i="1"/>
  <c r="Q4044" i="1"/>
  <c r="Q904" i="1"/>
  <c r="Q2771" i="1"/>
  <c r="Q3776" i="1"/>
  <c r="Q1201" i="1"/>
  <c r="Q4344" i="1"/>
  <c r="Q1304" i="1"/>
  <c r="Q1365" i="1"/>
  <c r="Q850" i="1"/>
  <c r="Q4063" i="1"/>
  <c r="Q2394" i="1"/>
  <c r="Q4276" i="1"/>
  <c r="Q4470" i="1"/>
  <c r="Q3402" i="1"/>
  <c r="Q2158" i="1"/>
  <c r="Q116" i="1"/>
  <c r="Q1258" i="1"/>
  <c r="Q3498" i="1"/>
  <c r="Q4469" i="1"/>
  <c r="Q4343" i="1"/>
  <c r="Q769" i="1"/>
  <c r="Q2065" i="1"/>
  <c r="Q481" i="1"/>
  <c r="Q1616" i="1"/>
  <c r="Q2881" i="1"/>
  <c r="Q849" i="1"/>
  <c r="Q4373" i="1"/>
  <c r="Q709" i="1"/>
  <c r="Q3288" i="1"/>
  <c r="Q629" i="1"/>
  <c r="Q903" i="1"/>
  <c r="Q3935" i="1"/>
  <c r="Q3657" i="1"/>
  <c r="Q1808" i="1"/>
  <c r="Q139" i="1"/>
  <c r="Q2700" i="1"/>
  <c r="Q3961" i="1"/>
  <c r="Q3722" i="1"/>
  <c r="Q3912" i="1"/>
  <c r="Q2670" i="1"/>
  <c r="Q878" i="1"/>
  <c r="Q1807" i="1"/>
  <c r="Q2129" i="1"/>
  <c r="Q510" i="1"/>
  <c r="Q2552" i="1"/>
  <c r="Q569" i="1"/>
  <c r="Q2064" i="1"/>
  <c r="Q3133" i="1"/>
  <c r="Q4809" i="1"/>
  <c r="Q2669" i="1"/>
  <c r="Q509" i="1"/>
  <c r="Q1975" i="1"/>
  <c r="Q4142" i="1"/>
  <c r="Q4785" i="1"/>
  <c r="Q2880" i="1"/>
  <c r="Q2909" i="1"/>
  <c r="Q1115" i="1"/>
  <c r="Q4043" i="1"/>
  <c r="Q3001" i="1"/>
  <c r="Q3989" i="1"/>
  <c r="Q257" i="1"/>
  <c r="Q1441" i="1"/>
  <c r="Q1637" i="1"/>
  <c r="Q3244" i="1"/>
  <c r="Q1636" i="1"/>
  <c r="Q4215" i="1"/>
  <c r="Q3592" i="1"/>
  <c r="Q1806" i="1"/>
  <c r="Q4491" i="1"/>
  <c r="Q1171" i="1"/>
  <c r="Q508" i="1"/>
  <c r="Q1364" i="1"/>
  <c r="Q981" i="1"/>
  <c r="Q830" i="1"/>
  <c r="Q3695" i="1"/>
  <c r="Q227" i="1"/>
  <c r="Q4752" i="1"/>
  <c r="Q3287" i="1"/>
  <c r="Q2601" i="1"/>
  <c r="Q1066" i="1"/>
  <c r="Q3338" i="1"/>
  <c r="Q4298" i="1"/>
  <c r="Q2578" i="1"/>
  <c r="Q4244" i="1"/>
  <c r="Q1341" i="1"/>
  <c r="Q4547" i="1"/>
  <c r="Q2196" i="1"/>
  <c r="Q800" i="1"/>
  <c r="Q657" i="1"/>
  <c r="Q2600" i="1"/>
  <c r="Q4808" i="1"/>
  <c r="Q1136" i="1"/>
  <c r="Q4088" i="1"/>
  <c r="Q4784" i="1"/>
  <c r="Q3775" i="1"/>
  <c r="Q2286" i="1"/>
  <c r="Q3243" i="1"/>
  <c r="Q3188" i="1"/>
  <c r="Q4751" i="1"/>
  <c r="Q4397" i="1"/>
  <c r="Q1635" i="1"/>
  <c r="Q4783" i="1"/>
  <c r="Q2908" i="1"/>
  <c r="Q2232" i="1"/>
  <c r="Q2822" i="1"/>
  <c r="Q1007" i="1"/>
  <c r="Q3625" i="1"/>
  <c r="Q877" i="1"/>
  <c r="Q115" i="1"/>
  <c r="Q3624" i="1"/>
  <c r="Q4468" i="1"/>
  <c r="Q4750" i="1"/>
  <c r="Q2424" i="1"/>
  <c r="Q4807" i="1"/>
  <c r="Q2699" i="1"/>
  <c r="Q165" i="1"/>
  <c r="Q3541" i="1"/>
  <c r="Q2795" i="1"/>
  <c r="Q4320" i="1"/>
  <c r="Q1340" i="1"/>
  <c r="Q3468" i="1"/>
  <c r="Q256" i="1"/>
  <c r="Q3878" i="1"/>
  <c r="Q1944" i="1"/>
  <c r="Q4806" i="1"/>
  <c r="Q848" i="1"/>
  <c r="Q3751" i="1"/>
  <c r="Q342" i="1"/>
  <c r="Q4396" i="1"/>
  <c r="Q3825" i="1"/>
  <c r="Q138" i="1"/>
  <c r="Q4169" i="1"/>
  <c r="Q3623" i="1"/>
  <c r="Q4119" i="1"/>
  <c r="Q2794" i="1"/>
  <c r="Q2698" i="1"/>
  <c r="Q1898" i="1"/>
  <c r="Q1974" i="1"/>
  <c r="Q3877" i="1"/>
  <c r="Q2850" i="1"/>
  <c r="Q1518" i="1"/>
  <c r="Q58" i="1"/>
  <c r="Q1805" i="1"/>
  <c r="Q952" i="1"/>
  <c r="Q3269" i="1"/>
  <c r="Q278" i="1"/>
  <c r="Q3132" i="1"/>
  <c r="Q3187" i="1"/>
  <c r="Q3622" i="1"/>
  <c r="Q4572" i="1"/>
  <c r="Q4062" i="1"/>
  <c r="Q3621" i="1"/>
  <c r="Q2668" i="1"/>
  <c r="Q3131" i="1"/>
  <c r="Q4372" i="1"/>
  <c r="Q2231" i="1"/>
  <c r="Q365" i="1"/>
  <c r="Q2254" i="1"/>
  <c r="Q2752" i="1"/>
  <c r="Q4214" i="1"/>
  <c r="Q4213" i="1"/>
  <c r="Q4682" i="1"/>
  <c r="Q1804" i="1"/>
  <c r="Q3591" i="1"/>
  <c r="Q4449" i="1"/>
  <c r="Q3430" i="1"/>
  <c r="Q2958" i="1"/>
  <c r="Q4" i="1"/>
  <c r="Q3721" i="1"/>
  <c r="Q3960" i="1"/>
  <c r="Q4894" i="1"/>
  <c r="Q628" i="1"/>
  <c r="Q4168" i="1"/>
  <c r="Q85" i="1"/>
  <c r="Q598" i="1"/>
  <c r="Q2063" i="1"/>
  <c r="Q3268" i="1"/>
  <c r="Q3522" i="1"/>
  <c r="Q1615" i="1"/>
  <c r="Q4042" i="1"/>
  <c r="Q480" i="1"/>
  <c r="Q3359" i="1"/>
  <c r="Q2393" i="1"/>
  <c r="Q3540" i="1"/>
  <c r="Q4015" i="1"/>
  <c r="Q4422" i="1"/>
  <c r="Q1114" i="1"/>
  <c r="Q3337" i="1"/>
  <c r="Q2097" i="1"/>
  <c r="Q1006" i="1"/>
  <c r="Q3130" i="1"/>
  <c r="Q3774" i="1"/>
  <c r="Q4749" i="1"/>
  <c r="Q4626" i="1"/>
  <c r="Q1135" i="1"/>
  <c r="Q4654" i="1"/>
  <c r="Q3129" i="1"/>
  <c r="Q682" i="1"/>
  <c r="Q3100" i="1"/>
  <c r="Q1725" i="1"/>
  <c r="Q2599" i="1"/>
  <c r="Q4167" i="1"/>
  <c r="Q1440" i="1"/>
  <c r="Q3849" i="1"/>
  <c r="Q2629" i="1"/>
  <c r="Q1724" i="1"/>
  <c r="Q4963" i="1"/>
  <c r="Q226" i="1"/>
  <c r="Q3876" i="1"/>
  <c r="Q3848" i="1"/>
  <c r="Q829" i="1"/>
  <c r="Q3050" i="1"/>
  <c r="Q2364" i="1"/>
  <c r="Q1973" i="1"/>
  <c r="Q1398" i="1"/>
  <c r="Q1288" i="1"/>
  <c r="Q3429" i="1"/>
  <c r="Q1200" i="1"/>
  <c r="Q479" i="1"/>
  <c r="Q1671" i="1"/>
  <c r="Q929" i="1"/>
  <c r="Q2518" i="1"/>
  <c r="Q627" i="1"/>
  <c r="Q2195" i="1"/>
  <c r="Q3694" i="1"/>
  <c r="Q626" i="1"/>
  <c r="Q2598" i="1"/>
  <c r="Q388" i="1"/>
  <c r="Q2392" i="1"/>
  <c r="Q2230" i="1"/>
  <c r="Q1920" i="1"/>
  <c r="Q1339" i="1"/>
  <c r="Q3720" i="1"/>
  <c r="Q2312" i="1"/>
  <c r="Q451" i="1"/>
  <c r="Q928" i="1"/>
  <c r="Q1832" i="1"/>
  <c r="Q4600" i="1"/>
  <c r="Q2157" i="1"/>
  <c r="Q3000" i="1"/>
  <c r="Q625" i="1"/>
  <c r="Q1723" i="1"/>
  <c r="Q3875" i="1"/>
  <c r="Q2597" i="1"/>
  <c r="Q3988" i="1"/>
  <c r="Q199" i="1"/>
  <c r="Q1670" i="1"/>
  <c r="Q951" i="1"/>
  <c r="Q4625" i="1"/>
  <c r="Q4571" i="1"/>
  <c r="Q364" i="1"/>
  <c r="Q2999" i="1"/>
  <c r="Q20" i="1"/>
  <c r="Q1870" i="1"/>
  <c r="Q4041" i="1"/>
  <c r="Q4893" i="1"/>
  <c r="Q4448" i="1"/>
  <c r="Q1338" i="1"/>
  <c r="Q57" i="1"/>
  <c r="Q1134" i="1"/>
  <c r="Q3678" i="1"/>
  <c r="Q450" i="1"/>
  <c r="Q2423" i="1"/>
  <c r="Q3590" i="1"/>
  <c r="Q1596" i="1"/>
  <c r="Q1897" i="1"/>
  <c r="Q4243" i="1"/>
  <c r="Q1803" i="1"/>
  <c r="Q2929" i="1"/>
  <c r="Q4570" i="1"/>
  <c r="Q3911" i="1"/>
  <c r="Q4748" i="1"/>
  <c r="Q225" i="1"/>
  <c r="Q1397" i="1"/>
  <c r="Q308" i="1"/>
  <c r="Q1831" i="1"/>
  <c r="Q1089" i="1"/>
  <c r="Q847" i="1"/>
  <c r="Q2849" i="1"/>
  <c r="Q4014" i="1"/>
  <c r="Q708" i="1"/>
  <c r="Q3401" i="1"/>
  <c r="Q4421" i="1"/>
  <c r="Q902" i="1"/>
  <c r="Q2229" i="1"/>
  <c r="Q1396" i="1"/>
  <c r="Q4242" i="1"/>
  <c r="Q3162" i="1"/>
  <c r="Q3497" i="1"/>
  <c r="Q3215" i="1"/>
  <c r="Q363" i="1"/>
  <c r="Q4447" i="1"/>
  <c r="Q4599" i="1"/>
  <c r="Q2998" i="1"/>
  <c r="Q4624" i="1"/>
  <c r="Q1287" i="1"/>
  <c r="Q2337" i="1"/>
  <c r="Q420" i="1"/>
  <c r="Q828" i="1"/>
  <c r="Q2731" i="1"/>
  <c r="Q2517" i="1"/>
  <c r="Q3801" i="1"/>
  <c r="Q56" i="1"/>
  <c r="Q799" i="1"/>
  <c r="Q1567" i="1"/>
  <c r="Q3161" i="1"/>
  <c r="Q55" i="1"/>
  <c r="Q4342" i="1"/>
  <c r="Q768" i="1"/>
  <c r="Q4141" i="1"/>
  <c r="Q4892" i="1"/>
  <c r="Q3539" i="1"/>
  <c r="Q1698" i="1"/>
  <c r="Q4864" i="1"/>
  <c r="Q2628" i="1"/>
  <c r="Q3800" i="1"/>
  <c r="Q1039" i="1"/>
  <c r="Q3521" i="1"/>
  <c r="Q1830" i="1"/>
  <c r="Q1232" i="1"/>
  <c r="Q4623" i="1"/>
  <c r="Q4515" i="1"/>
  <c r="Q1490" i="1"/>
  <c r="Q3358" i="1"/>
  <c r="Q137" i="1"/>
  <c r="Q3847" i="1"/>
  <c r="Q707" i="1"/>
  <c r="Q1869" i="1"/>
  <c r="Q2446" i="1"/>
  <c r="Q1999" i="1"/>
  <c r="Q1868" i="1"/>
  <c r="Q1199" i="1"/>
  <c r="Q3267" i="1"/>
  <c r="Q4863" i="1"/>
  <c r="Q4446" i="1"/>
  <c r="Q136" i="1"/>
  <c r="Q4087" i="1"/>
  <c r="Q1829" i="1"/>
  <c r="Q4241" i="1"/>
  <c r="Q4546" i="1"/>
  <c r="Q1005" i="1"/>
  <c r="Q2793" i="1"/>
  <c r="Q3467" i="1"/>
  <c r="Q1198" i="1"/>
  <c r="Q2194" i="1"/>
  <c r="Q1133" i="1"/>
  <c r="Q3987" i="1"/>
  <c r="Q1943" i="1"/>
  <c r="Q2697" i="1"/>
  <c r="Q2730" i="1"/>
  <c r="Q3910" i="1"/>
  <c r="Q2770" i="1"/>
  <c r="Q901" i="1"/>
  <c r="Q1337" i="1"/>
  <c r="Q3846" i="1"/>
  <c r="Q1896" i="1"/>
  <c r="Q656" i="1"/>
  <c r="Q3336" i="1"/>
  <c r="Q2627" i="1"/>
  <c r="Q164" i="1"/>
  <c r="Q1303" i="1"/>
  <c r="Q2363" i="1"/>
  <c r="Q507" i="1"/>
  <c r="Q4699" i="1"/>
  <c r="Q1038" i="1"/>
  <c r="Q1468" i="1"/>
  <c r="Q4698" i="1"/>
  <c r="Q2311" i="1"/>
  <c r="Q846" i="1"/>
  <c r="Q2310" i="1"/>
  <c r="Q4212" i="1"/>
  <c r="Q2577" i="1"/>
  <c r="Q927" i="1"/>
  <c r="Q3773" i="1"/>
  <c r="Q4569" i="1"/>
  <c r="Q3986" i="1"/>
  <c r="Q4275" i="1"/>
  <c r="Q4395" i="1"/>
  <c r="Q3400" i="1"/>
  <c r="Q1395" i="1"/>
  <c r="Q2422" i="1"/>
  <c r="Q4962" i="1"/>
  <c r="Q4341" i="1"/>
  <c r="Q3750" i="1"/>
  <c r="Q1541" i="1"/>
  <c r="Q4394" i="1"/>
  <c r="Q2285" i="1"/>
  <c r="Q900" i="1"/>
  <c r="Q3128" i="1"/>
  <c r="Q3719" i="1"/>
  <c r="Q827" i="1"/>
  <c r="Q4622" i="1"/>
  <c r="Q3959" i="1"/>
  <c r="Q3620" i="1"/>
  <c r="Q1867" i="1"/>
  <c r="Q1394" i="1"/>
  <c r="Q2696" i="1"/>
  <c r="Q4545" i="1"/>
  <c r="Q4891" i="1"/>
  <c r="Q4211" i="1"/>
  <c r="Q506" i="1"/>
  <c r="Q362" i="1"/>
  <c r="Q1828" i="1"/>
  <c r="Q1697" i="1"/>
  <c r="Q3772" i="1"/>
  <c r="Q624" i="1"/>
  <c r="Q3496" i="1"/>
  <c r="Q1802" i="1"/>
  <c r="Q255" i="1"/>
  <c r="Q1866" i="1"/>
  <c r="Q277" i="1"/>
  <c r="Q4297" i="1"/>
  <c r="Q980" i="1"/>
  <c r="Q1393" i="1"/>
  <c r="Q3286" i="1"/>
  <c r="Q135" i="1"/>
  <c r="Q655" i="1"/>
  <c r="Q2253" i="1"/>
  <c r="Q1972" i="1"/>
  <c r="Q1132" i="1"/>
  <c r="Q3909" i="1"/>
  <c r="Q4240" i="1"/>
  <c r="Q4862" i="1"/>
  <c r="Q449" i="1"/>
  <c r="Q2193" i="1"/>
  <c r="Q2997" i="1"/>
  <c r="Q2445" i="1"/>
  <c r="Q1004" i="1"/>
  <c r="Q1489" i="1"/>
  <c r="Q1392" i="1"/>
  <c r="Q899" i="1"/>
  <c r="Q1231" i="1"/>
  <c r="Q1919" i="1"/>
  <c r="Q623" i="1"/>
  <c r="Q4697" i="1"/>
  <c r="Q1696" i="1"/>
  <c r="Q926" i="1"/>
  <c r="Q898" i="1"/>
  <c r="Q541" i="1"/>
  <c r="Q276" i="1"/>
  <c r="Q1722" i="1"/>
  <c r="Q3049" i="1"/>
  <c r="Q3985" i="1"/>
  <c r="Q3718" i="1"/>
  <c r="Q3399" i="1"/>
  <c r="Q2309" i="1"/>
  <c r="Q2729" i="1"/>
  <c r="Q1721" i="1"/>
  <c r="Q254" i="1"/>
  <c r="Q1363" i="1"/>
  <c r="Q4514" i="1"/>
  <c r="Q3127" i="1"/>
  <c r="Q41" i="1"/>
  <c r="Q681" i="1"/>
  <c r="Q2996" i="1"/>
  <c r="Q4890" i="1"/>
  <c r="Q2421" i="1"/>
  <c r="Q1336" i="1"/>
  <c r="Q361" i="1"/>
  <c r="Q341" i="1"/>
  <c r="Q1286" i="1"/>
  <c r="Q2062" i="1"/>
  <c r="Q4941" i="1"/>
  <c r="Q1415" i="1"/>
  <c r="Q1335" i="1"/>
  <c r="Q2728" i="1"/>
  <c r="Q3242" i="1"/>
  <c r="Q2420" i="1"/>
  <c r="Q2096" i="1"/>
  <c r="Q2284" i="1"/>
  <c r="Q3771" i="1"/>
  <c r="Q2980" i="1"/>
  <c r="Q1669" i="1"/>
  <c r="Q1037" i="1"/>
  <c r="Q253" i="1"/>
  <c r="Q3845" i="1"/>
  <c r="Q4987" i="1"/>
  <c r="Q4445" i="1"/>
  <c r="Q2362" i="1"/>
  <c r="Q3099" i="1"/>
  <c r="Q2751" i="1"/>
  <c r="Q3241" i="1"/>
  <c r="Q4467" i="1"/>
  <c r="Q198" i="1"/>
  <c r="Q2667" i="1"/>
  <c r="Q163" i="1"/>
  <c r="Q3240" i="1"/>
  <c r="Q1467" i="1"/>
  <c r="Q1801" i="1"/>
  <c r="Q3799" i="1"/>
  <c r="Q1439" i="1"/>
  <c r="Q3824" i="1"/>
  <c r="Q419" i="1"/>
  <c r="Q3126" i="1"/>
  <c r="Q114" i="1"/>
  <c r="Q2769" i="1"/>
  <c r="Q1800" i="1"/>
  <c r="Q2792" i="1"/>
  <c r="Q1634" i="1"/>
  <c r="Q4916" i="1"/>
  <c r="Q2957" i="1"/>
  <c r="Q2192" i="1"/>
  <c r="Q4861" i="1"/>
  <c r="Q2128" i="1"/>
  <c r="Q3428" i="1"/>
  <c r="Q3770" i="1"/>
  <c r="Q3717" i="1"/>
  <c r="Q2626" i="1"/>
  <c r="Q1466" i="1"/>
  <c r="Q4393" i="1"/>
  <c r="Q2419" i="1"/>
  <c r="Q1942" i="1"/>
  <c r="Q4319" i="1"/>
  <c r="Q2470" i="1"/>
  <c r="Q4915" i="1"/>
  <c r="Q979" i="1"/>
  <c r="Q706" i="1"/>
  <c r="Q4086" i="1"/>
  <c r="Q3427" i="1"/>
  <c r="Q1848" i="1"/>
  <c r="Q1197" i="1"/>
  <c r="Q2191" i="1"/>
  <c r="Q1285" i="1"/>
  <c r="Q1799" i="1"/>
  <c r="Q3677" i="1"/>
  <c r="Q2252" i="1"/>
  <c r="Q1488" i="1"/>
  <c r="Q4318" i="1"/>
  <c r="Q3676" i="1"/>
  <c r="Q1154" i="1"/>
  <c r="Q2821" i="1"/>
  <c r="Q1113" i="1"/>
  <c r="Q340" i="1"/>
  <c r="Q1566" i="1"/>
  <c r="Q3454" i="1"/>
  <c r="Q3874" i="1"/>
  <c r="Q3958" i="1"/>
  <c r="Q1284" i="1"/>
  <c r="Q1487" i="1"/>
  <c r="Q3186" i="1"/>
  <c r="Q4782" i="1"/>
  <c r="Q1827" i="1"/>
  <c r="Q4696" i="1"/>
  <c r="Q1465" i="1"/>
  <c r="Q1302" i="1"/>
  <c r="Q3357" i="1"/>
  <c r="Q4568" i="1"/>
  <c r="Q2768" i="1"/>
  <c r="Q2095" i="1"/>
  <c r="Q3" i="1"/>
  <c r="Q3317" i="1"/>
  <c r="Q4841" i="1"/>
  <c r="Q54" i="1"/>
  <c r="Q3185" i="1"/>
  <c r="Q1196" i="1"/>
  <c r="Q2156" i="1"/>
  <c r="Q4317" i="1"/>
  <c r="Q1414" i="1"/>
  <c r="Q1918" i="1"/>
  <c r="Q4725" i="1"/>
  <c r="Q1517" i="1"/>
  <c r="Q1036" i="1"/>
  <c r="Q4681" i="1"/>
  <c r="Q134" i="1"/>
  <c r="Q3239" i="1"/>
  <c r="Q3214" i="1"/>
  <c r="Q1745" i="1"/>
  <c r="Q2418" i="1"/>
  <c r="Q2251" i="1"/>
  <c r="Q1998" i="1"/>
  <c r="Q4889" i="1"/>
  <c r="Q3798" i="1"/>
  <c r="Q339" i="1"/>
  <c r="Q2820" i="1"/>
  <c r="Q4040" i="1"/>
  <c r="Q252" i="1"/>
  <c r="Q4544" i="1"/>
  <c r="Q622" i="1"/>
  <c r="Q4371" i="1"/>
  <c r="Q4189" i="1"/>
  <c r="Q2308" i="1"/>
  <c r="Q3048" i="1"/>
  <c r="Q1464" i="1"/>
  <c r="Q925" i="1"/>
  <c r="Q338" i="1"/>
  <c r="Q2625" i="1"/>
  <c r="Q4653" i="1"/>
  <c r="Q1826" i="1"/>
  <c r="Q1035" i="1"/>
  <c r="Q1463" i="1"/>
  <c r="Q2956" i="1"/>
  <c r="Q4598" i="1"/>
  <c r="Q3538" i="1"/>
  <c r="Q1798" i="1"/>
  <c r="Q3356" i="1"/>
  <c r="Q4166" i="1"/>
  <c r="Q307" i="1"/>
  <c r="Q2127" i="1"/>
  <c r="Q162" i="1"/>
  <c r="Q337" i="1"/>
  <c r="Q540" i="1"/>
  <c r="Q3266" i="1"/>
  <c r="Q2928" i="1"/>
  <c r="Q1170" i="1"/>
  <c r="Q2190" i="1"/>
  <c r="Q3213" i="1"/>
  <c r="Q2516" i="1"/>
  <c r="Q3379" i="1"/>
  <c r="Q4188" i="1"/>
  <c r="Q733" i="1"/>
  <c r="Q2515" i="1"/>
  <c r="Q621" i="1"/>
  <c r="Q3398" i="1"/>
  <c r="Q3716" i="1"/>
  <c r="Q2666" i="1"/>
  <c r="Q4370" i="1"/>
  <c r="Q505" i="1"/>
  <c r="Q4513" i="1"/>
  <c r="Q3619" i="1"/>
  <c r="Q418" i="1"/>
  <c r="Q4567" i="1"/>
  <c r="Q4118" i="1"/>
  <c r="Q568" i="1"/>
  <c r="Q4165" i="1"/>
  <c r="Q4369" i="1"/>
  <c r="Q2927" i="1"/>
  <c r="Q2665" i="1"/>
  <c r="Q2879" i="1"/>
  <c r="Q3160" i="1"/>
  <c r="Q3426" i="1"/>
  <c r="Q705" i="1"/>
  <c r="Q4340" i="1"/>
  <c r="Q224" i="1"/>
  <c r="Q2878" i="1"/>
  <c r="Q1391" i="1"/>
  <c r="Q1462" i="1"/>
  <c r="Q3656" i="1"/>
  <c r="Q2877" i="1"/>
  <c r="Q654" i="1"/>
  <c r="Q798" i="1"/>
  <c r="Q4210" i="1"/>
  <c r="Q2596" i="1"/>
  <c r="Q1003" i="1"/>
  <c r="Q2189" i="1"/>
  <c r="Q1668" i="1"/>
  <c r="Q1283" i="1"/>
  <c r="Q4239" i="1"/>
  <c r="Q876" i="1"/>
  <c r="Q2469" i="1"/>
  <c r="Q4420" i="1"/>
  <c r="Q161" i="1"/>
  <c r="Q3495" i="1"/>
  <c r="Q3873" i="1"/>
  <c r="Q3453" i="1"/>
  <c r="Q2417" i="1"/>
  <c r="Q4419" i="1"/>
  <c r="Q1633" i="1"/>
  <c r="Q1865" i="1"/>
  <c r="Q4418" i="1"/>
  <c r="Q4238" i="1"/>
  <c r="Q1065" i="1"/>
  <c r="Q732" i="1"/>
  <c r="Q3335" i="1"/>
  <c r="Q826" i="1"/>
  <c r="Q978" i="1"/>
  <c r="Q4237" i="1"/>
  <c r="Q2791" i="1"/>
  <c r="Q1438" i="1"/>
  <c r="Q1667" i="1"/>
  <c r="Q3494" i="1"/>
  <c r="Q3397" i="1"/>
  <c r="Q2514" i="1"/>
  <c r="Q1971" i="1"/>
  <c r="Q40" i="1"/>
  <c r="Q504" i="1"/>
  <c r="Q924" i="1"/>
  <c r="Q1970" i="1"/>
  <c r="Q3589" i="1"/>
  <c r="Q4085" i="1"/>
  <c r="Q4840" i="1"/>
  <c r="Q1282" i="1"/>
  <c r="Q1695" i="1"/>
  <c r="Q1516" i="1"/>
  <c r="Q1362" i="1"/>
  <c r="Q3238" i="1"/>
  <c r="Q160" i="1"/>
  <c r="Q1281" i="1"/>
  <c r="Q2848" i="1"/>
  <c r="Q1864" i="1"/>
  <c r="Q3047" i="1"/>
  <c r="Q2551" i="1"/>
  <c r="Q2876" i="1"/>
  <c r="Q1540" i="1"/>
  <c r="Q2790" i="1"/>
  <c r="Q4039" i="1"/>
  <c r="Q3655" i="1"/>
  <c r="Q2624" i="1"/>
  <c r="Q2513" i="1"/>
  <c r="Q251" i="1"/>
  <c r="Q3872" i="1"/>
  <c r="Q2819" i="1"/>
  <c r="Q2391" i="1"/>
  <c r="Q4781" i="1"/>
  <c r="Q1002" i="1"/>
  <c r="Q3265" i="1"/>
  <c r="Q1941" i="1"/>
  <c r="Q3452" i="1"/>
  <c r="Q1895" i="1"/>
  <c r="Q1614" i="1"/>
  <c r="Q2228" i="1"/>
  <c r="Q1001" i="1"/>
  <c r="Q2444" i="1"/>
  <c r="Q4940" i="1"/>
  <c r="Q360" i="1"/>
  <c r="Q4543" i="1"/>
  <c r="Q84" i="1"/>
  <c r="Q4621" i="1"/>
  <c r="Q3769" i="1"/>
  <c r="Q3396" i="1"/>
  <c r="Q133" i="1"/>
  <c r="Q1334" i="1"/>
  <c r="Q2789" i="1"/>
  <c r="Q680" i="1"/>
  <c r="Q767" i="1"/>
  <c r="Q2468" i="1"/>
  <c r="Q4296" i="1"/>
  <c r="Q1257" i="1"/>
  <c r="Q1515" i="1"/>
  <c r="Q2037" i="1"/>
  <c r="Q3715" i="1"/>
  <c r="Q3098" i="1"/>
  <c r="Q113" i="1"/>
  <c r="Q3908" i="1"/>
  <c r="Q4187" i="1"/>
  <c r="Q2061" i="1"/>
  <c r="Q3907" i="1"/>
  <c r="Q4274" i="1"/>
  <c r="Q731" i="1"/>
  <c r="Q3768" i="1"/>
  <c r="Q2818" i="1"/>
  <c r="Q2979" i="1"/>
  <c r="Q4805" i="1"/>
  <c r="Q306" i="1"/>
  <c r="Q3466" i="1"/>
  <c r="Q2283" i="1"/>
  <c r="Q1034" i="1"/>
  <c r="Q417" i="1"/>
  <c r="Q2550" i="1"/>
  <c r="Q223" i="1"/>
  <c r="Q3212" i="1"/>
  <c r="Q1666" i="1"/>
  <c r="Q4695" i="1"/>
  <c r="Q4542" i="1"/>
  <c r="Q2126" i="1"/>
  <c r="Q1280" i="1"/>
  <c r="Q2188" i="1"/>
  <c r="Q1390" i="1"/>
  <c r="Q4117" i="1"/>
  <c r="Q1279" i="1"/>
  <c r="Q2390" i="1"/>
  <c r="Q2361" i="1"/>
  <c r="Q2595" i="1"/>
  <c r="Q1169" i="1"/>
  <c r="Q4392" i="1"/>
  <c r="Q1997" i="1"/>
  <c r="Q1825" i="1"/>
  <c r="Q305" i="1"/>
  <c r="Q3211" i="1"/>
  <c r="Q1539" i="1"/>
  <c r="Q4680" i="1"/>
  <c r="Q567" i="1"/>
  <c r="Q704" i="1"/>
  <c r="Q2767" i="1"/>
  <c r="Q2576" i="1"/>
  <c r="Q1774" i="1"/>
  <c r="Q4652" i="1"/>
  <c r="Q83" i="1"/>
  <c r="Q2750" i="1"/>
  <c r="Q4679" i="1"/>
  <c r="Q1632" i="1"/>
  <c r="Q1361" i="1"/>
  <c r="Q2416" i="1"/>
  <c r="Q4417" i="1"/>
  <c r="Q3237" i="1"/>
  <c r="Q766" i="1"/>
  <c r="Q3871" i="1"/>
  <c r="Q3075" i="1"/>
  <c r="Q3823" i="1"/>
  <c r="Q4512" i="1"/>
  <c r="Q1694" i="1"/>
  <c r="Q3378" i="1"/>
  <c r="Q2594" i="1"/>
  <c r="Q1413" i="1"/>
  <c r="Q3654" i="1"/>
  <c r="Q4839" i="1"/>
  <c r="Q4541" i="1"/>
  <c r="Q2788" i="1"/>
  <c r="Q1437" i="1"/>
  <c r="Q950" i="1"/>
  <c r="Q2749" i="1"/>
  <c r="Q4061" i="1"/>
  <c r="Q2787" i="1"/>
  <c r="Q3618" i="1"/>
  <c r="Q112" i="1"/>
  <c r="Q4038" i="1"/>
  <c r="Q1195" i="1"/>
  <c r="Q3520" i="1"/>
  <c r="Q765" i="1"/>
  <c r="Q4490" i="1"/>
  <c r="Q2907" i="1"/>
  <c r="Q1595" i="1"/>
  <c r="Q1894" i="1"/>
  <c r="Q2360" i="1"/>
  <c r="Q2995" i="1"/>
  <c r="Q19" i="1"/>
  <c r="Q4444" i="1"/>
  <c r="Q2336" i="1"/>
  <c r="Q4914" i="1"/>
  <c r="Q1720" i="1"/>
  <c r="Q2575" i="1"/>
  <c r="Q416" i="1"/>
  <c r="Q4566" i="1"/>
  <c r="Q1256" i="1"/>
  <c r="Q825" i="1"/>
  <c r="Q3519" i="1"/>
  <c r="Q82" i="1"/>
  <c r="Q3355" i="1"/>
  <c r="Q1847" i="1"/>
  <c r="Q2250" i="1"/>
  <c r="Q1088" i="1"/>
  <c r="Q304" i="1"/>
  <c r="Q1389" i="1"/>
  <c r="Q620" i="1"/>
  <c r="Q4273" i="1"/>
  <c r="Q1594" i="1"/>
  <c r="Q3184" i="1"/>
  <c r="Q1773" i="1"/>
  <c r="Q4540" i="1"/>
  <c r="Q1538" i="1"/>
  <c r="Q3749" i="1"/>
  <c r="Q1194" i="1"/>
  <c r="Q703" i="1"/>
  <c r="Q619" i="1"/>
  <c r="Q764" i="1"/>
  <c r="Q4272" i="1"/>
  <c r="Q2574" i="1"/>
  <c r="Q3693" i="1"/>
  <c r="Q4913" i="1"/>
  <c r="Q3210" i="1"/>
  <c r="Q4489" i="1"/>
  <c r="Q3844" i="1"/>
  <c r="Q275" i="1"/>
  <c r="Q2155" i="1"/>
  <c r="Q3675" i="1"/>
  <c r="Q1112" i="1"/>
  <c r="Q1111" i="1"/>
  <c r="Q3748" i="1"/>
  <c r="Q3074" i="1"/>
  <c r="Q2955" i="1"/>
  <c r="Q2" i="1"/>
  <c r="Q3493" i="1"/>
  <c r="Q2060" i="1"/>
  <c r="Q1772" i="1"/>
  <c r="Q539" i="1"/>
  <c r="Q3285" i="1"/>
  <c r="Q4060" i="1"/>
  <c r="Q415" i="1"/>
  <c r="Q1744" i="1"/>
  <c r="Q2573" i="1"/>
  <c r="Q3183" i="1"/>
  <c r="Q4164" i="1"/>
  <c r="Q2094" i="1"/>
  <c r="Q4163" i="1"/>
  <c r="Q1168" i="1"/>
  <c r="Q2415" i="1"/>
  <c r="Q3451" i="1"/>
  <c r="Q1167" i="1"/>
  <c r="Q3870" i="1"/>
  <c r="Q4416" i="1"/>
  <c r="Q2335" i="1"/>
  <c r="Q3560" i="1"/>
  <c r="T3309" i="1" l="1"/>
  <c r="U3309" i="1" s="1"/>
  <c r="T930" i="1"/>
  <c r="U930" i="1" s="1"/>
  <c r="T1794" i="1"/>
  <c r="U1794" i="1" s="1"/>
  <c r="T4357" i="1"/>
  <c r="U4357" i="1" s="1"/>
  <c r="T4308" i="1"/>
  <c r="U4308" i="1" s="1"/>
  <c r="T4827" i="1"/>
  <c r="U4827" i="1" s="1"/>
  <c r="T1789" i="1"/>
  <c r="U1789" i="1" s="1"/>
  <c r="T1903" i="1"/>
  <c r="U1903" i="1" s="1"/>
  <c r="T74" i="1"/>
  <c r="U74" i="1" s="1"/>
  <c r="T4114" i="1"/>
  <c r="U4114" i="1" s="1"/>
  <c r="T4451" i="1"/>
  <c r="U4451" i="1" s="1"/>
  <c r="T2369" i="1"/>
  <c r="U2369" i="1" s="1"/>
  <c r="T2423" i="1"/>
  <c r="U2423" i="1" s="1"/>
  <c r="T3111" i="1"/>
  <c r="U3111" i="1" s="1"/>
  <c r="T4530" i="1"/>
  <c r="U4530" i="1" s="1"/>
  <c r="T3242" i="1"/>
  <c r="U3242" i="1" s="1"/>
  <c r="T2682" i="1"/>
  <c r="U2682" i="1" s="1"/>
  <c r="T3275" i="1"/>
  <c r="U3275" i="1" s="1"/>
  <c r="T2993" i="1"/>
  <c r="U2993" i="1" s="1"/>
  <c r="T1224" i="1"/>
  <c r="U1224" i="1" s="1"/>
  <c r="T2277" i="1"/>
  <c r="U2277" i="1" s="1"/>
  <c r="T1162" i="1"/>
  <c r="U1162" i="1" s="1"/>
  <c r="T4193" i="1"/>
  <c r="U4193" i="1" s="1"/>
  <c r="T2387" i="1"/>
  <c r="U2387" i="1" s="1"/>
  <c r="T3541" i="1"/>
  <c r="U3541" i="1" s="1"/>
  <c r="T4814" i="1"/>
  <c r="U4814" i="1" s="1"/>
  <c r="T2749" i="1"/>
  <c r="U2749" i="1" s="1"/>
  <c r="T1321" i="1"/>
  <c r="U1321" i="1" s="1"/>
  <c r="T684" i="1"/>
  <c r="U684" i="1" s="1"/>
  <c r="T4353" i="1"/>
  <c r="U4353" i="1" s="1"/>
  <c r="T93" i="1"/>
  <c r="U93" i="1" s="1"/>
  <c r="T1522" i="1"/>
  <c r="U1522" i="1" s="1"/>
  <c r="T3586" i="1"/>
  <c r="U3586" i="1" s="1"/>
  <c r="T4238" i="1"/>
  <c r="U4238" i="1" s="1"/>
  <c r="T1297" i="1"/>
  <c r="U1297" i="1" s="1"/>
  <c r="T1500" i="1"/>
  <c r="U1500" i="1" s="1"/>
  <c r="T2811" i="1"/>
  <c r="U2811" i="1" s="1"/>
  <c r="T2949" i="1"/>
  <c r="U2949" i="1" s="1"/>
  <c r="T3829" i="1"/>
  <c r="U3829" i="1" s="1"/>
  <c r="T3527" i="1"/>
  <c r="U3527" i="1" s="1"/>
  <c r="T2494" i="1"/>
  <c r="U2494" i="1" s="1"/>
  <c r="T845" i="1"/>
  <c r="U845" i="1" s="1"/>
  <c r="T3334" i="1"/>
  <c r="U3334" i="1" s="1"/>
  <c r="T4219" i="1"/>
  <c r="U4219" i="1" s="1"/>
  <c r="T1121" i="1"/>
  <c r="U1121" i="1" s="1"/>
  <c r="T2863" i="1"/>
  <c r="U2863" i="1" s="1"/>
  <c r="T3639" i="1"/>
  <c r="U3639" i="1" s="1"/>
  <c r="T2525" i="1"/>
  <c r="U2525" i="1" s="1"/>
  <c r="T2074" i="1"/>
  <c r="U2074" i="1" s="1"/>
  <c r="T992" i="1"/>
  <c r="U992" i="1" s="1"/>
  <c r="T853" i="1"/>
  <c r="U853" i="1" s="1"/>
  <c r="T2774" i="1"/>
  <c r="U2774" i="1" s="1"/>
  <c r="T4761" i="1"/>
  <c r="U4761" i="1" s="1"/>
  <c r="T548" i="1"/>
  <c r="U548" i="1" s="1"/>
  <c r="T4190" i="1"/>
  <c r="U4190" i="1" s="1"/>
  <c r="T1492" i="1"/>
  <c r="U1492" i="1" s="1"/>
  <c r="T2201" i="1"/>
  <c r="U2201" i="1" s="1"/>
  <c r="T499" i="1"/>
  <c r="U499" i="1" s="1"/>
  <c r="T3922" i="1"/>
  <c r="U3922" i="1" s="1"/>
  <c r="T4967" i="1"/>
  <c r="U4967" i="1" s="1"/>
  <c r="T696" i="1"/>
  <c r="U696" i="1" s="1"/>
  <c r="T4719" i="1"/>
  <c r="U4719" i="1" s="1"/>
  <c r="T4418" i="1"/>
  <c r="U4418" i="1" s="1"/>
  <c r="T49" i="1"/>
  <c r="U49" i="1" s="1"/>
  <c r="T1823" i="1"/>
  <c r="U1823" i="1" s="1"/>
  <c r="T3423" i="1"/>
  <c r="U3423" i="1" s="1"/>
  <c r="T4395" i="1"/>
  <c r="U4395" i="1" s="1"/>
  <c r="T3032" i="1"/>
  <c r="U3032" i="1" s="1"/>
  <c r="T4802" i="1"/>
  <c r="U4802" i="1" s="1"/>
  <c r="T577" i="1"/>
  <c r="U577" i="1" s="1"/>
  <c r="T3467" i="1"/>
  <c r="U3467" i="1" s="1"/>
  <c r="T252" i="1"/>
  <c r="U252" i="1" s="1"/>
  <c r="T4742" i="1"/>
  <c r="U4742" i="1" s="1"/>
  <c r="T4548" i="1"/>
  <c r="U4548" i="1" s="1"/>
  <c r="T1302" i="1"/>
  <c r="U1302" i="1" s="1"/>
  <c r="T3682" i="1"/>
  <c r="U3682" i="1" s="1"/>
  <c r="T2056" i="1"/>
  <c r="U2056" i="1" s="1"/>
  <c r="T1465" i="1"/>
  <c r="U1465" i="1" s="1"/>
  <c r="T1905" i="1"/>
  <c r="U1905" i="1" s="1"/>
  <c r="T4022" i="1"/>
  <c r="U4022" i="1" s="1"/>
  <c r="T1446" i="1"/>
  <c r="U1446" i="1" s="1"/>
  <c r="T475" i="1"/>
  <c r="U475" i="1" s="1"/>
  <c r="T2250" i="1"/>
  <c r="U2250" i="1" s="1"/>
  <c r="T3300" i="1"/>
  <c r="U3300" i="1" s="1"/>
  <c r="T4218" i="1"/>
  <c r="U4218" i="1" s="1"/>
  <c r="T3518" i="1"/>
  <c r="U3518" i="1" s="1"/>
  <c r="T1080" i="1"/>
  <c r="U1080" i="1" s="1"/>
  <c r="T4696" i="1"/>
  <c r="U4696" i="1" s="1"/>
  <c r="T2214" i="1"/>
  <c r="U2214" i="1" s="1"/>
  <c r="T750" i="1"/>
  <c r="U750" i="1" s="1"/>
  <c r="T1067" i="1"/>
  <c r="U1067" i="1" s="1"/>
  <c r="T3268" i="1"/>
  <c r="U3268" i="1" s="1"/>
  <c r="T4980" i="1"/>
  <c r="U4980" i="1" s="1"/>
  <c r="T1926" i="1"/>
  <c r="U1926" i="1" s="1"/>
  <c r="T557" i="1"/>
  <c r="U557" i="1" s="1"/>
  <c r="T3029" i="1"/>
  <c r="U3029" i="1" s="1"/>
  <c r="T1295" i="1"/>
  <c r="U1295" i="1" s="1"/>
  <c r="T1415" i="1"/>
  <c r="U1415" i="1" s="1"/>
  <c r="T1092" i="1"/>
  <c r="U1092" i="1" s="1"/>
  <c r="T377" i="1"/>
  <c r="U377" i="1" s="1"/>
  <c r="T1348" i="1"/>
  <c r="U1348" i="1" s="1"/>
  <c r="T1693" i="1"/>
  <c r="U1693" i="1" s="1"/>
  <c r="T202" i="1"/>
  <c r="U202" i="1" s="1"/>
  <c r="T665" i="1"/>
  <c r="U665" i="1" s="1"/>
  <c r="T2003" i="1"/>
  <c r="U2003" i="1" s="1"/>
  <c r="T2161" i="1"/>
  <c r="U2161" i="1" s="1"/>
  <c r="T4734" i="1"/>
  <c r="U4734" i="1" s="1"/>
  <c r="T703" i="1"/>
  <c r="U703" i="1" s="1"/>
  <c r="T3160" i="1"/>
  <c r="U3160" i="1" s="1"/>
  <c r="T1506" i="1"/>
  <c r="U1506" i="1" s="1"/>
  <c r="T23" i="1"/>
  <c r="U23" i="1" s="1"/>
  <c r="T2098" i="1"/>
  <c r="U2098" i="1" s="1"/>
  <c r="T779" i="1"/>
  <c r="U779" i="1" s="1"/>
  <c r="T312" i="1"/>
  <c r="U312" i="1" s="1"/>
  <c r="T2738" i="1"/>
  <c r="U2738" i="1" s="1"/>
  <c r="T2438" i="1"/>
  <c r="U2438" i="1" s="1"/>
  <c r="T388" i="1"/>
  <c r="U388" i="1" s="1"/>
  <c r="T3472" i="1"/>
  <c r="U3472" i="1" s="1"/>
  <c r="T2879" i="1"/>
  <c r="U2879" i="1" s="1"/>
  <c r="T2117" i="1"/>
  <c r="U2117" i="1" s="1"/>
  <c r="T4275" i="1"/>
  <c r="U4275" i="1" s="1"/>
  <c r="T3811" i="1"/>
  <c r="U3811" i="1" s="1"/>
  <c r="T560" i="1"/>
  <c r="U560" i="1" s="1"/>
  <c r="T3414" i="1"/>
  <c r="U3414" i="1" s="1"/>
  <c r="T1777" i="1"/>
  <c r="U1777" i="1" s="1"/>
  <c r="T1757" i="1"/>
  <c r="U1757" i="1" s="1"/>
  <c r="T2568" i="1"/>
  <c r="U2568" i="1" s="1"/>
  <c r="T366" i="1"/>
  <c r="U366" i="1" s="1"/>
  <c r="T3961" i="1"/>
  <c r="U3961" i="1" s="1"/>
  <c r="T1418" i="1"/>
  <c r="U1418" i="1" s="1"/>
  <c r="T1205" i="1"/>
  <c r="U1205" i="1" s="1"/>
  <c r="T2598" i="1"/>
  <c r="U2598" i="1" s="1"/>
  <c r="T2672" i="1"/>
  <c r="U2672" i="1" s="1"/>
  <c r="T741" i="1"/>
  <c r="U741" i="1" s="1"/>
  <c r="T578" i="1"/>
  <c r="U578" i="1" s="1"/>
  <c r="T4965" i="1"/>
  <c r="U4965" i="1" s="1"/>
  <c r="T441" i="1"/>
  <c r="U441" i="1" s="1"/>
  <c r="T2611" i="1"/>
  <c r="U2611" i="1" s="1"/>
  <c r="T4795" i="1"/>
  <c r="U4795" i="1" s="1"/>
  <c r="T1034" i="1"/>
  <c r="U1034" i="1" s="1"/>
  <c r="T4160" i="1"/>
  <c r="U4160" i="1" s="1"/>
  <c r="T2159" i="1"/>
  <c r="U2159" i="1" s="1"/>
  <c r="T370" i="1"/>
  <c r="U370" i="1" s="1"/>
  <c r="T2699" i="1"/>
  <c r="U2699" i="1" s="1"/>
  <c r="T635" i="1"/>
  <c r="U635" i="1" s="1"/>
  <c r="T4072" i="1"/>
  <c r="U4072" i="1" s="1"/>
  <c r="T92" i="1"/>
  <c r="U92" i="1" s="1"/>
  <c r="T874" i="1"/>
  <c r="U874" i="1" s="1"/>
  <c r="T2409" i="1"/>
  <c r="U2409" i="1" s="1"/>
  <c r="T4764" i="1"/>
  <c r="U4764" i="1" s="1"/>
  <c r="T598" i="1"/>
  <c r="U598" i="1" s="1"/>
  <c r="T2099" i="1"/>
  <c r="U2099" i="1" s="1"/>
  <c r="T1865" i="1"/>
  <c r="U1865" i="1" s="1"/>
  <c r="T2143" i="1"/>
  <c r="U2143" i="1" s="1"/>
  <c r="T4492" i="1"/>
  <c r="U4492" i="1" s="1"/>
  <c r="T4107" i="1"/>
  <c r="U4107" i="1" s="1"/>
  <c r="T697" i="1"/>
  <c r="U697" i="1" s="1"/>
  <c r="T1772" i="1"/>
  <c r="U1772" i="1" s="1"/>
  <c r="T2465" i="1"/>
  <c r="U2465" i="1" s="1"/>
  <c r="T4831" i="1"/>
  <c r="U4831" i="1" s="1"/>
  <c r="T1338" i="1"/>
  <c r="U1338" i="1" s="1"/>
  <c r="T1259" i="1"/>
  <c r="U1259" i="1" s="1"/>
  <c r="T405" i="1"/>
  <c r="U405" i="1" s="1"/>
  <c r="T4404" i="1"/>
  <c r="U4404" i="1" s="1"/>
  <c r="T2085" i="1"/>
  <c r="U2085" i="1" s="1"/>
  <c r="T3163" i="1"/>
  <c r="U3163" i="1" s="1"/>
  <c r="T3971" i="1"/>
  <c r="U3971" i="1" s="1"/>
  <c r="T3663" i="1"/>
  <c r="U3663" i="1" s="1"/>
  <c r="T4111" i="1"/>
  <c r="U4111" i="1" s="1"/>
  <c r="T740" i="1"/>
  <c r="U740" i="1" s="1"/>
  <c r="T267" i="1"/>
  <c r="U267" i="1" s="1"/>
  <c r="T95" i="1"/>
  <c r="U95" i="1" s="1"/>
  <c r="T2511" i="1"/>
  <c r="U2511" i="1" s="1"/>
  <c r="T2933" i="1"/>
  <c r="U2933" i="1" s="1"/>
  <c r="T14" i="1"/>
  <c r="U14" i="1" s="1"/>
  <c r="T1828" i="1"/>
  <c r="U1828" i="1" s="1"/>
  <c r="T98" i="1"/>
  <c r="U98" i="1" s="1"/>
  <c r="T219" i="1"/>
  <c r="U219" i="1" s="1"/>
  <c r="T4434" i="1"/>
  <c r="U4434" i="1" s="1"/>
  <c r="T3259" i="1"/>
  <c r="U3259" i="1" s="1"/>
  <c r="T2462" i="1"/>
  <c r="U2462" i="1" s="1"/>
  <c r="T4086" i="1"/>
  <c r="U4086" i="1" s="1"/>
  <c r="T3304" i="1"/>
  <c r="U3304" i="1" s="1"/>
  <c r="T2991" i="1"/>
  <c r="U2991" i="1" s="1"/>
  <c r="T3371" i="1"/>
  <c r="U3371" i="1" s="1"/>
  <c r="T2913" i="1"/>
  <c r="U2913" i="1" s="1"/>
  <c r="T637" i="1"/>
  <c r="U637" i="1" s="1"/>
  <c r="T2720" i="1"/>
  <c r="U2720" i="1" s="1"/>
  <c r="T412" i="1"/>
  <c r="U412" i="1" s="1"/>
  <c r="T4013" i="1"/>
  <c r="U4013" i="1" s="1"/>
  <c r="T76" i="1"/>
  <c r="U76" i="1" s="1"/>
  <c r="T3736" i="1"/>
  <c r="U3736" i="1" s="1"/>
  <c r="T147" i="1"/>
  <c r="U147" i="1" s="1"/>
  <c r="T3211" i="1"/>
  <c r="U3211" i="1" s="1"/>
  <c r="T4614" i="1"/>
  <c r="U4614" i="1" s="1"/>
  <c r="T2960" i="1"/>
  <c r="U2960" i="1" s="1"/>
  <c r="T3370" i="1"/>
  <c r="U3370" i="1" s="1"/>
  <c r="T2217" i="1"/>
  <c r="U2217" i="1" s="1"/>
  <c r="T626" i="1"/>
  <c r="U626" i="1" s="1"/>
  <c r="T2133" i="1"/>
  <c r="U2133" i="1" s="1"/>
  <c r="T466" i="1"/>
  <c r="U466" i="1" s="1"/>
  <c r="T3377" i="1"/>
  <c r="U3377" i="1" s="1"/>
  <c r="T4700" i="1"/>
  <c r="U4700" i="1" s="1"/>
  <c r="T4183" i="1"/>
  <c r="U4183" i="1" s="1"/>
  <c r="T4146" i="1"/>
  <c r="U4146" i="1" s="1"/>
  <c r="T2927" i="1"/>
  <c r="U2927" i="1" s="1"/>
  <c r="T2197" i="1"/>
  <c r="U2197" i="1" s="1"/>
  <c r="T2278" i="1"/>
  <c r="U2278" i="1" s="1"/>
  <c r="T1824" i="1"/>
  <c r="U1824" i="1" s="1"/>
  <c r="T2110" i="1"/>
  <c r="U2110" i="1" s="1"/>
  <c r="T1201" i="1"/>
  <c r="U1201" i="1" s="1"/>
  <c r="T4290" i="1"/>
  <c r="U4290" i="1" s="1"/>
  <c r="T4908" i="1"/>
  <c r="U4908" i="1" s="1"/>
  <c r="T1529" i="1"/>
  <c r="U1529" i="1" s="1"/>
  <c r="T1119" i="1"/>
  <c r="U1119" i="1" s="1"/>
  <c r="T4807" i="1"/>
  <c r="U4807" i="1" s="1"/>
  <c r="T4988" i="1"/>
  <c r="U4988" i="1" s="1"/>
  <c r="T4292" i="1"/>
  <c r="U4292" i="1" s="1"/>
  <c r="T3657" i="1"/>
  <c r="U3657" i="1" s="1"/>
  <c r="T931" i="1"/>
  <c r="U931" i="1" s="1"/>
  <c r="T976" i="1"/>
  <c r="U976" i="1" s="1"/>
  <c r="T2227" i="1"/>
  <c r="U2227" i="1" s="1"/>
  <c r="T506" i="1"/>
  <c r="U506" i="1" s="1"/>
  <c r="T4526" i="1"/>
  <c r="U4526" i="1" s="1"/>
  <c r="T3278" i="1"/>
  <c r="U3278" i="1" s="1"/>
  <c r="T982" i="1"/>
  <c r="U982" i="1" s="1"/>
  <c r="T2298" i="1"/>
  <c r="U2298" i="1" s="1"/>
  <c r="T4361" i="1"/>
  <c r="U4361" i="1" s="1"/>
  <c r="T1952" i="1"/>
  <c r="U1952" i="1" s="1"/>
  <c r="T662" i="1"/>
  <c r="U662" i="1" s="1"/>
  <c r="T3570" i="1"/>
  <c r="U3570" i="1" s="1"/>
  <c r="T286" i="1"/>
  <c r="U286" i="1" s="1"/>
  <c r="T339" i="1"/>
  <c r="U339" i="1" s="1"/>
  <c r="T3857" i="1"/>
  <c r="U3857" i="1" s="1"/>
  <c r="T4952" i="1"/>
  <c r="U4952" i="1" s="1"/>
  <c r="T2747" i="1"/>
  <c r="U2747" i="1" s="1"/>
  <c r="T3536" i="1"/>
  <c r="U3536" i="1" s="1"/>
  <c r="T1316" i="1"/>
  <c r="U1316" i="1" s="1"/>
  <c r="T4415" i="1"/>
  <c r="U4415" i="1" s="1"/>
  <c r="T239" i="1"/>
  <c r="U239" i="1" s="1"/>
  <c r="T744" i="1"/>
  <c r="U744" i="1" s="1"/>
  <c r="T2397" i="1"/>
  <c r="U2397" i="1" s="1"/>
  <c r="T4266" i="1"/>
  <c r="U4266" i="1" s="1"/>
  <c r="T1825" i="1"/>
  <c r="U1825" i="1" s="1"/>
  <c r="T1354" i="1"/>
  <c r="U1354" i="1" s="1"/>
  <c r="T1966" i="1"/>
  <c r="U1966" i="1" s="1"/>
  <c r="T3946" i="1"/>
  <c r="U3946" i="1" s="1"/>
  <c r="T1203" i="1"/>
  <c r="U1203" i="1" s="1"/>
  <c r="T3635" i="1"/>
  <c r="U3635" i="1" s="1"/>
  <c r="T642" i="1"/>
  <c r="U642" i="1" s="1"/>
  <c r="T1611" i="1"/>
  <c r="U1611" i="1" s="1"/>
  <c r="T568" i="1"/>
  <c r="U568" i="1" s="1"/>
  <c r="T4083" i="1"/>
  <c r="U4083" i="1" s="1"/>
  <c r="T434" i="1"/>
  <c r="U434" i="1" s="1"/>
  <c r="T3055" i="1"/>
  <c r="U3055" i="1" s="1"/>
  <c r="T3121" i="1"/>
  <c r="U3121" i="1" s="1"/>
  <c r="T888" i="1"/>
  <c r="U888" i="1" s="1"/>
  <c r="T2475" i="1"/>
  <c r="U2475" i="1" s="1"/>
  <c r="T1520" i="1"/>
  <c r="U1520" i="1" s="1"/>
  <c r="T173" i="1"/>
  <c r="U173" i="1" s="1"/>
  <c r="T4149" i="1"/>
  <c r="U4149" i="1" s="1"/>
  <c r="T1946" i="1"/>
  <c r="U1946" i="1" s="1"/>
  <c r="T4634" i="1"/>
  <c r="U4634" i="1" s="1"/>
  <c r="T3928" i="1"/>
  <c r="U3928" i="1" s="1"/>
  <c r="T3491" i="1"/>
  <c r="U3491" i="1" s="1"/>
  <c r="T211" i="1"/>
  <c r="U211" i="1" s="1"/>
  <c r="T2103" i="1"/>
  <c r="U2103" i="1" s="1"/>
  <c r="T3338" i="1"/>
  <c r="U3338" i="1" s="1"/>
  <c r="T3479" i="1"/>
  <c r="U3479" i="1" s="1"/>
  <c r="T2417" i="1"/>
  <c r="U2417" i="1" s="1"/>
  <c r="T1472" i="1"/>
  <c r="U1472" i="1" s="1"/>
  <c r="T3935" i="1"/>
  <c r="U3935" i="1" s="1"/>
  <c r="T1607" i="1"/>
  <c r="U1607" i="1" s="1"/>
  <c r="T4019" i="1"/>
  <c r="U4019" i="1" s="1"/>
  <c r="T4351" i="1"/>
  <c r="U4351" i="1" s="1"/>
  <c r="T3624" i="1"/>
  <c r="U3624" i="1" s="1"/>
  <c r="T4168" i="1"/>
  <c r="U4168" i="1" s="1"/>
  <c r="T419" i="1"/>
  <c r="U419" i="1" s="1"/>
  <c r="T892" i="1"/>
  <c r="U892" i="1" s="1"/>
  <c r="T547" i="1"/>
  <c r="U547" i="1" s="1"/>
  <c r="T1994" i="1"/>
  <c r="U1994" i="1" s="1"/>
  <c r="T2055" i="1"/>
  <c r="U2055" i="1" s="1"/>
  <c r="T2648" i="1"/>
  <c r="U2648" i="1" s="1"/>
  <c r="T1066" i="1"/>
  <c r="U1066" i="1" s="1"/>
  <c r="T628" i="1"/>
  <c r="U628" i="1" s="1"/>
  <c r="T3453" i="1"/>
  <c r="U3453" i="1" s="1"/>
  <c r="T1885" i="1"/>
  <c r="U1885" i="1" s="1"/>
  <c r="T752" i="1"/>
  <c r="U752" i="1" s="1"/>
  <c r="T3419" i="1"/>
  <c r="U3419" i="1" s="1"/>
  <c r="T4973" i="1"/>
  <c r="U4973" i="1" s="1"/>
  <c r="T2453" i="1"/>
  <c r="U2453" i="1" s="1"/>
  <c r="T2771" i="1"/>
  <c r="U2771" i="1" s="1"/>
  <c r="T1211" i="1"/>
  <c r="U1211" i="1" s="1"/>
  <c r="T1189" i="1"/>
  <c r="U1189" i="1" s="1"/>
  <c r="T381" i="1"/>
  <c r="U381" i="1" s="1"/>
  <c r="T2496" i="1"/>
  <c r="U2496" i="1" s="1"/>
  <c r="T1439" i="1"/>
  <c r="U1439" i="1" s="1"/>
  <c r="T3010" i="1"/>
  <c r="U3010" i="1" s="1"/>
  <c r="T3689" i="1"/>
  <c r="U3689" i="1" s="1"/>
  <c r="T4529" i="1"/>
  <c r="U4529" i="1" s="1"/>
  <c r="T4250" i="1"/>
  <c r="U4250" i="1" s="1"/>
  <c r="T3401" i="1"/>
  <c r="U3401" i="1" s="1"/>
  <c r="T1314" i="1"/>
  <c r="U1314" i="1" s="1"/>
  <c r="T3814" i="1"/>
  <c r="U3814" i="1" s="1"/>
  <c r="T3509" i="1"/>
  <c r="U3509" i="1" s="1"/>
  <c r="T1223" i="1"/>
  <c r="U1223" i="1" s="1"/>
  <c r="T1647" i="1"/>
  <c r="U1647" i="1" s="1"/>
  <c r="T4543" i="1"/>
  <c r="U4543" i="1" s="1"/>
  <c r="T2135" i="1"/>
  <c r="U2135" i="1" s="1"/>
  <c r="T4158" i="1"/>
  <c r="U4158" i="1" s="1"/>
  <c r="T4048" i="1"/>
  <c r="U4048" i="1" s="1"/>
  <c r="T1402" i="1"/>
  <c r="U1402" i="1" s="1"/>
  <c r="T2587" i="1"/>
  <c r="U2587" i="1" s="1"/>
  <c r="T1431" i="1"/>
  <c r="U1431" i="1" s="1"/>
  <c r="T2875" i="1"/>
  <c r="U2875" i="1" s="1"/>
  <c r="T3305" i="1"/>
  <c r="U3305" i="1" s="1"/>
  <c r="T3584" i="1"/>
  <c r="U3584" i="1" s="1"/>
  <c r="T1300" i="1"/>
  <c r="U1300" i="1" s="1"/>
  <c r="T2244" i="1"/>
  <c r="U2244" i="1" s="1"/>
  <c r="T4591" i="1"/>
  <c r="U4591" i="1" s="1"/>
  <c r="T629" i="1"/>
  <c r="U629" i="1" s="1"/>
  <c r="T4070" i="1"/>
  <c r="U4070" i="1" s="1"/>
  <c r="T513" i="1"/>
  <c r="U513" i="1" s="1"/>
  <c r="T1780" i="1"/>
  <c r="U1780" i="1" s="1"/>
  <c r="T4096" i="1"/>
  <c r="U4096" i="1" s="1"/>
  <c r="T474" i="1"/>
  <c r="U474" i="1" s="1"/>
  <c r="T1074" i="1"/>
  <c r="U1074" i="1" s="1"/>
  <c r="T2803" i="1"/>
  <c r="U2803" i="1" s="1"/>
  <c r="T4427" i="1"/>
  <c r="U4427" i="1" s="1"/>
  <c r="T115" i="1"/>
  <c r="U115" i="1" s="1"/>
  <c r="T3782" i="1"/>
  <c r="U3782" i="1" s="1"/>
  <c r="T94" i="1"/>
  <c r="U94" i="1" s="1"/>
  <c r="T3187" i="1"/>
  <c r="U3187" i="1" s="1"/>
  <c r="T885" i="1"/>
  <c r="U885" i="1" s="1"/>
  <c r="T2145" i="1"/>
  <c r="U2145" i="1" s="1"/>
  <c r="T2001" i="1"/>
  <c r="U2001" i="1" s="1"/>
  <c r="T44" i="1"/>
  <c r="U44" i="1" s="1"/>
  <c r="T3568" i="1"/>
  <c r="U3568" i="1" s="1"/>
  <c r="T1377" i="1"/>
  <c r="U1377" i="1" s="1"/>
  <c r="T3124" i="1"/>
  <c r="U3124" i="1" s="1"/>
  <c r="T1628" i="1"/>
  <c r="U1628" i="1" s="1"/>
  <c r="T1191" i="1"/>
  <c r="U1191" i="1" s="1"/>
  <c r="T2457" i="1"/>
  <c r="U2457" i="1" s="1"/>
  <c r="T3552" i="1"/>
  <c r="U3552" i="1" s="1"/>
  <c r="T2777" i="1"/>
  <c r="U2777" i="1" s="1"/>
  <c r="T905" i="1"/>
  <c r="U905" i="1" s="1"/>
  <c r="T3449" i="1"/>
  <c r="U3449" i="1" s="1"/>
  <c r="T2524" i="1"/>
  <c r="U2524" i="1" s="1"/>
  <c r="T3594" i="1"/>
  <c r="U3594" i="1" s="1"/>
  <c r="T232" i="1"/>
  <c r="U232" i="1" s="1"/>
  <c r="T4745" i="1"/>
  <c r="U4745" i="1" s="1"/>
  <c r="T1695" i="1"/>
  <c r="U1695" i="1" s="1"/>
  <c r="T1220" i="1"/>
  <c r="U1220" i="1" s="1"/>
  <c r="T3272" i="1"/>
  <c r="U3272" i="1" s="1"/>
  <c r="T2228" i="1"/>
  <c r="U2228" i="1" s="1"/>
  <c r="T899" i="1"/>
  <c r="U899" i="1" s="1"/>
  <c r="T2301" i="1"/>
  <c r="U2301" i="1" s="1"/>
  <c r="T4076" i="1"/>
  <c r="U4076" i="1" s="1"/>
  <c r="T4888" i="1"/>
  <c r="U4888" i="1" s="1"/>
  <c r="T25" i="1"/>
  <c r="U25" i="1" s="1"/>
  <c r="T2373" i="1"/>
  <c r="U2373" i="1" s="1"/>
  <c r="T4839" i="1"/>
  <c r="U4839" i="1" s="1"/>
  <c r="T1240" i="1"/>
  <c r="U1240" i="1" s="1"/>
  <c r="T4263" i="1"/>
  <c r="U4263" i="1" s="1"/>
  <c r="T3513" i="1"/>
  <c r="U3513" i="1" s="1"/>
  <c r="T2235" i="1"/>
  <c r="U2235" i="1" s="1"/>
  <c r="T3502" i="1"/>
  <c r="U3502" i="1" s="1"/>
  <c r="T4794" i="1"/>
  <c r="U4794" i="1" s="1"/>
  <c r="T4882" i="1"/>
  <c r="U4882" i="1" s="1"/>
  <c r="T4625" i="1"/>
  <c r="U4625" i="1" s="1"/>
  <c r="T3734" i="1"/>
  <c r="U3734" i="1" s="1"/>
  <c r="T1237" i="1"/>
  <c r="U1237" i="1" s="1"/>
  <c r="T4014" i="1"/>
  <c r="U4014" i="1" s="1"/>
  <c r="T3549" i="1"/>
  <c r="U3549" i="1" s="1"/>
  <c r="T4518" i="1"/>
  <c r="U4518" i="1" s="1"/>
  <c r="T3501" i="1"/>
  <c r="U3501" i="1" s="1"/>
  <c r="T1998" i="1"/>
  <c r="U1998" i="1" s="1"/>
  <c r="T647" i="1"/>
  <c r="U647" i="1" s="1"/>
  <c r="T4825" i="1"/>
  <c r="U4825" i="1" s="1"/>
  <c r="T4876" i="1"/>
  <c r="U4876" i="1" s="1"/>
  <c r="T4304" i="1"/>
  <c r="U4304" i="1" s="1"/>
  <c r="T1487" i="1"/>
  <c r="U1487" i="1" s="1"/>
  <c r="T3181" i="1"/>
  <c r="U3181" i="1" s="1"/>
  <c r="T3611" i="1"/>
  <c r="U3611" i="1" s="1"/>
  <c r="T4915" i="1"/>
  <c r="U4915" i="1" s="1"/>
  <c r="T929" i="1"/>
  <c r="U929" i="1" s="1"/>
  <c r="T3725" i="1"/>
  <c r="U3725" i="1" s="1"/>
  <c r="T3684" i="1"/>
  <c r="U3684" i="1" s="1"/>
  <c r="T1801" i="1"/>
  <c r="U1801" i="1" s="1"/>
  <c r="T1731" i="1"/>
  <c r="U1731" i="1" s="1"/>
  <c r="T3493" i="1"/>
  <c r="U3493" i="1" s="1"/>
  <c r="T318" i="1"/>
  <c r="U318" i="1" s="1"/>
  <c r="T3654" i="1"/>
  <c r="U3654" i="1" s="1"/>
  <c r="T170" i="1"/>
  <c r="U170" i="1" s="1"/>
  <c r="T3245" i="1"/>
  <c r="U3245" i="1" s="1"/>
  <c r="T4921" i="1"/>
  <c r="U4921" i="1" s="1"/>
  <c r="T4319" i="1"/>
  <c r="U4319" i="1" s="1"/>
  <c r="T1413" i="1"/>
  <c r="U1413" i="1" s="1"/>
  <c r="T1815" i="1"/>
  <c r="U1815" i="1" s="1"/>
  <c r="T1041" i="1"/>
  <c r="U1041" i="1" s="1"/>
  <c r="T422" i="1"/>
  <c r="U422" i="1" s="1"/>
  <c r="T2238" i="1"/>
  <c r="U2238" i="1" s="1"/>
  <c r="T2885" i="1"/>
  <c r="U2885" i="1" s="1"/>
  <c r="T1100" i="1"/>
  <c r="U1100" i="1" s="1"/>
  <c r="T2757" i="1"/>
  <c r="U2757" i="1" s="1"/>
  <c r="T4495" i="1"/>
  <c r="U4495" i="1" s="1"/>
  <c r="T4143" i="1"/>
  <c r="U4143" i="1" s="1"/>
  <c r="T3724" i="1"/>
  <c r="U3724" i="1" s="1"/>
  <c r="T1795" i="1"/>
  <c r="U1795" i="1" s="1"/>
  <c r="T2705" i="1"/>
  <c r="U2705" i="1" s="1"/>
  <c r="T639" i="1"/>
  <c r="U639" i="1" s="1"/>
  <c r="T4914" i="1"/>
  <c r="U4914" i="1" s="1"/>
  <c r="T2667" i="1"/>
  <c r="U2667" i="1" s="1"/>
  <c r="T2914" i="1"/>
  <c r="U2914" i="1" s="1"/>
  <c r="T199" i="1"/>
  <c r="U199" i="1" s="1"/>
  <c r="T1902" i="1"/>
  <c r="U1902" i="1" s="1"/>
  <c r="T1238" i="1"/>
  <c r="U1238" i="1" s="1"/>
  <c r="T42" i="1"/>
  <c r="U42" i="1" s="1"/>
  <c r="T2310" i="1"/>
  <c r="U2310" i="1" s="1"/>
  <c r="T3316" i="1"/>
  <c r="U3316" i="1" s="1"/>
  <c r="T2469" i="1"/>
  <c r="U2469" i="1" s="1"/>
  <c r="T4581" i="1"/>
  <c r="U4581" i="1" s="1"/>
  <c r="T1976" i="1"/>
  <c r="U1976" i="1" s="1"/>
  <c r="T3273" i="1"/>
  <c r="U3273" i="1" s="1"/>
  <c r="T4845" i="1"/>
  <c r="U4845" i="1" s="1"/>
  <c r="T1346" i="1"/>
  <c r="U1346" i="1" s="1"/>
  <c r="T2043" i="1"/>
  <c r="U2043" i="1" s="1"/>
  <c r="T307" i="1"/>
  <c r="U307" i="1" s="1"/>
  <c r="T371" i="1"/>
  <c r="U371" i="1" s="1"/>
  <c r="T4985" i="1"/>
  <c r="U4985" i="1" s="1"/>
  <c r="T731" i="1"/>
  <c r="U731" i="1" s="1"/>
  <c r="T2341" i="1"/>
  <c r="U2341" i="1" s="1"/>
  <c r="T3074" i="1"/>
  <c r="U3074" i="1" s="1"/>
  <c r="T3161" i="1"/>
  <c r="U3161" i="1" s="1"/>
  <c r="T1567" i="1"/>
  <c r="U1567" i="1" s="1"/>
  <c r="T2407" i="1"/>
  <c r="U2407" i="1" s="1"/>
  <c r="T659" i="1"/>
  <c r="U659" i="1" s="1"/>
  <c r="T3429" i="1"/>
  <c r="U3429" i="1" s="1"/>
  <c r="T2361" i="1"/>
  <c r="U2361" i="1" s="1"/>
  <c r="T4274" i="1"/>
  <c r="U4274" i="1" s="1"/>
  <c r="T3292" i="1"/>
  <c r="U3292" i="1" s="1"/>
  <c r="T1036" i="1"/>
  <c r="U1036" i="1" s="1"/>
  <c r="T3565" i="1"/>
  <c r="U3565" i="1" s="1"/>
  <c r="T4989" i="1"/>
  <c r="U4989" i="1" s="1"/>
  <c r="T3411" i="1"/>
  <c r="U3411" i="1" s="1"/>
  <c r="T2391" i="1"/>
  <c r="U2391" i="1" s="1"/>
  <c r="T4051" i="1"/>
  <c r="U4051" i="1" s="1"/>
  <c r="T4701" i="1"/>
  <c r="U4701" i="1" s="1"/>
  <c r="T4449" i="1"/>
  <c r="U4449" i="1" s="1"/>
  <c r="T1798" i="1"/>
  <c r="U1798" i="1" s="1"/>
  <c r="T3133" i="1"/>
  <c r="U3133" i="1" s="1"/>
  <c r="T1117" i="1"/>
  <c r="U1117" i="1" s="1"/>
  <c r="T3909" i="1"/>
  <c r="U3909" i="1" s="1"/>
  <c r="T4454" i="1"/>
  <c r="U4454" i="1" s="1"/>
  <c r="T169" i="1"/>
  <c r="U169" i="1" s="1"/>
  <c r="T801" i="1"/>
  <c r="U801" i="1" s="1"/>
  <c r="T3474" i="1"/>
  <c r="U3474" i="1" s="1"/>
  <c r="T4322" i="1"/>
  <c r="U4322" i="1" s="1"/>
  <c r="T4117" i="1"/>
  <c r="U4117" i="1" s="1"/>
  <c r="T3303" i="1"/>
  <c r="U3303" i="1" s="1"/>
  <c r="T1566" i="1"/>
  <c r="U1566" i="1" s="1"/>
  <c r="T4512" i="1"/>
  <c r="U4512" i="1" s="1"/>
  <c r="T420" i="1"/>
  <c r="U420" i="1" s="1"/>
  <c r="T2304" i="1"/>
  <c r="U2304" i="1" s="1"/>
  <c r="T123" i="1"/>
  <c r="U123" i="1" s="1"/>
  <c r="T207" i="1"/>
  <c r="U207" i="1" s="1"/>
  <c r="T3372" i="1"/>
  <c r="U3372" i="1" s="1"/>
  <c r="T40" i="1"/>
  <c r="U40" i="1" s="1"/>
  <c r="T399" i="1"/>
  <c r="U399" i="1" s="1"/>
  <c r="T3675" i="1"/>
  <c r="U3675" i="1" s="1"/>
  <c r="T4606" i="1"/>
  <c r="U4606" i="1" s="1"/>
  <c r="T1750" i="1"/>
  <c r="U1750" i="1" s="1"/>
  <c r="T3719" i="1"/>
  <c r="U3719" i="1" s="1"/>
  <c r="T254" i="1"/>
  <c r="U254" i="1" s="1"/>
  <c r="T861" i="1"/>
  <c r="U861" i="1" s="1"/>
  <c r="T3696" i="1"/>
  <c r="U3696" i="1" s="1"/>
  <c r="T347" i="1"/>
  <c r="U347" i="1" s="1"/>
  <c r="T4450" i="1"/>
  <c r="U4450" i="1" s="1"/>
  <c r="T2907" i="1"/>
  <c r="U2907" i="1" s="1"/>
  <c r="T2337" i="1"/>
  <c r="U2337" i="1" s="1"/>
  <c r="T1973" i="1"/>
  <c r="U1973" i="1" s="1"/>
  <c r="T1544" i="1"/>
  <c r="U1544" i="1" s="1"/>
  <c r="T2039" i="1"/>
  <c r="U2039" i="1" s="1"/>
  <c r="T3809" i="1"/>
  <c r="U3809" i="1" s="1"/>
  <c r="T2286" i="1"/>
  <c r="U2286" i="1" s="1"/>
  <c r="T832" i="1"/>
  <c r="U832" i="1" s="1"/>
  <c r="T934" i="1"/>
  <c r="U934" i="1" s="1"/>
  <c r="T4490" i="1"/>
  <c r="U4490" i="1" s="1"/>
  <c r="T3871" i="1"/>
  <c r="U3871" i="1" s="1"/>
  <c r="T428" i="1"/>
  <c r="U428" i="1" s="1"/>
  <c r="T1307" i="1"/>
  <c r="U1307" i="1" s="1"/>
  <c r="T2671" i="1"/>
  <c r="U2671" i="1" s="1"/>
  <c r="T655" i="1"/>
  <c r="U655" i="1" s="1"/>
  <c r="T1557" i="1"/>
  <c r="U1557" i="1" s="1"/>
  <c r="T4615" i="1"/>
  <c r="U4615" i="1" s="1"/>
  <c r="T1639" i="1"/>
  <c r="U1639" i="1" s="1"/>
  <c r="T1035" i="1"/>
  <c r="U1035" i="1" s="1"/>
  <c r="T4299" i="1"/>
  <c r="U4299" i="1" s="1"/>
  <c r="T4842" i="1"/>
  <c r="U4842" i="1" s="1"/>
  <c r="T2309" i="1"/>
  <c r="U2309" i="1" s="1"/>
  <c r="T636" i="1"/>
  <c r="U636" i="1" s="1"/>
  <c r="T3399" i="1"/>
  <c r="U3399" i="1" s="1"/>
  <c r="T137" i="1"/>
  <c r="U137" i="1" s="1"/>
  <c r="T116" i="1"/>
  <c r="U116" i="1" s="1"/>
  <c r="T3598" i="1"/>
  <c r="U3598" i="1" s="1"/>
  <c r="T4992" i="1"/>
  <c r="U4992" i="1" s="1"/>
  <c r="T1393" i="1"/>
  <c r="U1393" i="1" s="1"/>
  <c r="T398" i="1"/>
  <c r="U398" i="1" s="1"/>
  <c r="T2472" i="1"/>
  <c r="U2472" i="1" s="1"/>
  <c r="T3676" i="1"/>
  <c r="U3676" i="1" s="1"/>
  <c r="T4629" i="1"/>
  <c r="U4629" i="1" s="1"/>
  <c r="T3784" i="1"/>
  <c r="U3784" i="1" s="1"/>
  <c r="T2126" i="1"/>
  <c r="U2126" i="1" s="1"/>
  <c r="T4028" i="1"/>
  <c r="U4028" i="1" s="1"/>
  <c r="T1899" i="1"/>
  <c r="U1899" i="1" s="1"/>
  <c r="T4180" i="1"/>
  <c r="U4180" i="1" s="1"/>
  <c r="T784" i="1"/>
  <c r="U784" i="1" s="1"/>
  <c r="T1319" i="1"/>
  <c r="U1319" i="1" s="1"/>
  <c r="T2781" i="1"/>
  <c r="U2781" i="1" s="1"/>
  <c r="T141" i="1"/>
  <c r="U141" i="1" s="1"/>
  <c r="T3183" i="1"/>
  <c r="U3183" i="1" s="1"/>
  <c r="T4237" i="1"/>
  <c r="U4237" i="1" s="1"/>
  <c r="T423" i="1"/>
  <c r="U423" i="1" s="1"/>
  <c r="T1337" i="1"/>
  <c r="U1337" i="1" s="1"/>
  <c r="T2882" i="1"/>
  <c r="U2882" i="1" s="1"/>
  <c r="T914" i="1"/>
  <c r="U914" i="1" s="1"/>
  <c r="T3476" i="1"/>
  <c r="U3476" i="1" s="1"/>
  <c r="T4754" i="1"/>
  <c r="U4754" i="1" s="1"/>
  <c r="T978" i="1"/>
  <c r="U978" i="1" s="1"/>
  <c r="T1361" i="1"/>
  <c r="U1361" i="1" s="1"/>
  <c r="T4396" i="1"/>
  <c r="U4396" i="1" s="1"/>
  <c r="T4577" i="1"/>
  <c r="U4577" i="1" s="1"/>
  <c r="T1037" i="1"/>
  <c r="U1037" i="1" s="1"/>
  <c r="T4623" i="1"/>
  <c r="U4623" i="1" s="1"/>
  <c r="T1636" i="1"/>
  <c r="U1636" i="1" s="1"/>
  <c r="T3848" i="1"/>
  <c r="U3848" i="1" s="1"/>
  <c r="T1722" i="1"/>
  <c r="U1722" i="1" s="1"/>
  <c r="T4399" i="1"/>
  <c r="U4399" i="1" s="1"/>
  <c r="T4899" i="1"/>
  <c r="U4899" i="1" s="1"/>
  <c r="T1866" i="1"/>
  <c r="U1866" i="1" s="1"/>
  <c r="T1114" i="1"/>
  <c r="U1114" i="1" s="1"/>
  <c r="T255" i="1"/>
  <c r="U255" i="1" s="1"/>
  <c r="T3405" i="1"/>
  <c r="U3405" i="1" s="1"/>
  <c r="T4381" i="1"/>
  <c r="U4381" i="1" s="1"/>
  <c r="T1746" i="1"/>
  <c r="U1746" i="1" s="1"/>
  <c r="T2750" i="1"/>
  <c r="U2750" i="1" s="1"/>
  <c r="T4787" i="1"/>
  <c r="U4787" i="1" s="1"/>
  <c r="T3102" i="1"/>
  <c r="U3102" i="1" s="1"/>
  <c r="T4203" i="1"/>
  <c r="U4203" i="1" s="1"/>
  <c r="T3027" i="1"/>
  <c r="U3027" i="1" s="1"/>
  <c r="T4740" i="1"/>
  <c r="U4740" i="1" s="1"/>
  <c r="T1049" i="1"/>
  <c r="U1049" i="1" s="1"/>
  <c r="T63" i="1"/>
  <c r="U63" i="1" s="1"/>
  <c r="T1198" i="1"/>
  <c r="U1198" i="1" s="1"/>
  <c r="T3560" i="1"/>
  <c r="U3560" i="1" s="1"/>
  <c r="T1728" i="1"/>
  <c r="U1728" i="1" s="1"/>
  <c r="T3379" i="1"/>
  <c r="U3379" i="1" s="1"/>
  <c r="T197" i="1"/>
  <c r="U197" i="1" s="1"/>
  <c r="T4320" i="1"/>
  <c r="U4320" i="1" s="1"/>
  <c r="T2900" i="1"/>
  <c r="U2900" i="1" s="1"/>
  <c r="T2023" i="1"/>
  <c r="U2023" i="1" s="1"/>
  <c r="T2959" i="1"/>
  <c r="U2959" i="1" s="1"/>
  <c r="T315" i="1"/>
  <c r="U315" i="1" s="1"/>
  <c r="T4043" i="1"/>
  <c r="U4043" i="1" s="1"/>
  <c r="T1985" i="1"/>
  <c r="U1985" i="1" s="1"/>
  <c r="T1562" i="1"/>
  <c r="U1562" i="1" s="1"/>
  <c r="T1602" i="1"/>
  <c r="U1602" i="1" s="1"/>
  <c r="T2795" i="1"/>
  <c r="U2795" i="1" s="1"/>
  <c r="T567" i="1"/>
  <c r="U567" i="1" s="1"/>
  <c r="T3114" i="1"/>
  <c r="U3114" i="1" s="1"/>
  <c r="T39" i="1"/>
  <c r="U39" i="1" s="1"/>
  <c r="T1930" i="1"/>
  <c r="U1930" i="1" s="1"/>
  <c r="T4506" i="1"/>
  <c r="U4506" i="1" s="1"/>
  <c r="T3415" i="1"/>
  <c r="U3415" i="1" s="1"/>
  <c r="T1641" i="1"/>
  <c r="U1641" i="1" s="1"/>
  <c r="T3795" i="1"/>
  <c r="U3795" i="1" s="1"/>
  <c r="T1615" i="1"/>
  <c r="U1615" i="1" s="1"/>
  <c r="T3083" i="1"/>
  <c r="U3083" i="1" s="1"/>
  <c r="T4139" i="1"/>
  <c r="U4139" i="1" s="1"/>
  <c r="T3112" i="1"/>
  <c r="U3112" i="1" s="1"/>
  <c r="T517" i="1"/>
  <c r="U517" i="1" s="1"/>
  <c r="T357" i="1"/>
  <c r="U357" i="1" s="1"/>
  <c r="T323" i="1"/>
  <c r="U323" i="1" s="1"/>
  <c r="T2718" i="1"/>
  <c r="U2718" i="1" s="1"/>
  <c r="T2805" i="1"/>
  <c r="U2805" i="1" s="1"/>
  <c r="T3610" i="1"/>
  <c r="U3610" i="1" s="1"/>
  <c r="T4680" i="1"/>
  <c r="U4680" i="1" s="1"/>
  <c r="T1947" i="1"/>
  <c r="U1947" i="1" s="1"/>
  <c r="T165" i="1"/>
  <c r="U165" i="1" s="1"/>
  <c r="T3212" i="1"/>
  <c r="U3212" i="1" s="1"/>
  <c r="T950" i="1"/>
  <c r="U950" i="1" s="1"/>
  <c r="T4071" i="1"/>
  <c r="U4071" i="1" s="1"/>
  <c r="T3298" i="1"/>
  <c r="U3298" i="1" s="1"/>
  <c r="T4517" i="1"/>
  <c r="U4517" i="1" s="1"/>
  <c r="T2246" i="1"/>
  <c r="U2246" i="1" s="1"/>
  <c r="T1426" i="1"/>
  <c r="U1426" i="1" s="1"/>
  <c r="T553" i="1"/>
  <c r="U553" i="1" s="1"/>
  <c r="T1759" i="1"/>
  <c r="U1759" i="1" s="1"/>
  <c r="T4090" i="1"/>
  <c r="U4090" i="1" s="1"/>
  <c r="T2664" i="1"/>
  <c r="U2664" i="1" s="1"/>
  <c r="T511" i="1"/>
  <c r="U511" i="1" s="1"/>
  <c r="T3009" i="1"/>
  <c r="U3009" i="1" s="1"/>
  <c r="T2162" i="1"/>
  <c r="U2162" i="1" s="1"/>
  <c r="T1115" i="1"/>
  <c r="U1115" i="1" s="1"/>
  <c r="T758" i="1"/>
  <c r="U758" i="1" s="1"/>
  <c r="T1629" i="1"/>
  <c r="U1629" i="1" s="1"/>
  <c r="T3735" i="1"/>
  <c r="U3735" i="1" s="1"/>
  <c r="T1304" i="1"/>
  <c r="U1304" i="1" s="1"/>
  <c r="T1180" i="1"/>
  <c r="U1180" i="1" s="1"/>
  <c r="T1341" i="1"/>
  <c r="U1341" i="1" s="1"/>
  <c r="T1306" i="1"/>
  <c r="U1306" i="1" s="1"/>
  <c r="T2247" i="1"/>
  <c r="U2247" i="1" s="1"/>
  <c r="T3224" i="1"/>
  <c r="U3224" i="1" s="1"/>
  <c r="T1740" i="1"/>
  <c r="U1740" i="1" s="1"/>
  <c r="T1335" i="1"/>
  <c r="U1335" i="1" s="1"/>
  <c r="T4115" i="1"/>
  <c r="U4115" i="1" s="1"/>
  <c r="T450" i="1"/>
  <c r="U450" i="1" s="1"/>
  <c r="T2759" i="1"/>
  <c r="U2759" i="1" s="1"/>
  <c r="T2256" i="1"/>
  <c r="U2256" i="1" s="1"/>
  <c r="T3357" i="1"/>
  <c r="U3357" i="1" s="1"/>
  <c r="T1126" i="1"/>
  <c r="U1126" i="1" s="1"/>
  <c r="T652" i="1"/>
  <c r="U652" i="1" s="1"/>
  <c r="T4760" i="1"/>
  <c r="U4760" i="1" s="1"/>
  <c r="T2425" i="1"/>
  <c r="U2425" i="1" s="1"/>
  <c r="T1108" i="1"/>
  <c r="U1108" i="1" s="1"/>
  <c r="T705" i="1"/>
  <c r="U705" i="1" s="1"/>
  <c r="T1455" i="1"/>
  <c r="U1455" i="1" s="1"/>
  <c r="T3999" i="1"/>
  <c r="U3999" i="1" s="1"/>
  <c r="T223" i="1"/>
  <c r="U223" i="1" s="1"/>
  <c r="T2092" i="1"/>
  <c r="U2092" i="1" s="1"/>
  <c r="T2266" i="1"/>
  <c r="U2266" i="1" s="1"/>
  <c r="T1230" i="1"/>
  <c r="U1230" i="1" s="1"/>
  <c r="T2985" i="1"/>
  <c r="U2985" i="1" s="1"/>
  <c r="T3295" i="1"/>
  <c r="U3295" i="1" s="1"/>
  <c r="T1957" i="1"/>
  <c r="U1957" i="1" s="1"/>
  <c r="T1626" i="1"/>
  <c r="U1626" i="1" s="1"/>
  <c r="T261" i="1"/>
  <c r="U261" i="1" s="1"/>
  <c r="T2386" i="1"/>
  <c r="U2386" i="1" s="1"/>
  <c r="T4196" i="1"/>
  <c r="U4196" i="1" s="1"/>
  <c r="T2799" i="1"/>
  <c r="U2799" i="1" s="1"/>
  <c r="T1137" i="1"/>
  <c r="U1137" i="1" s="1"/>
  <c r="T4127" i="1"/>
  <c r="U4127" i="1" s="1"/>
  <c r="T1623" i="1"/>
  <c r="U1623" i="1" s="1"/>
  <c r="T4950" i="1"/>
  <c r="U4950" i="1" s="1"/>
  <c r="T4140" i="1"/>
  <c r="U4140" i="1" s="1"/>
  <c r="T4358" i="1"/>
  <c r="U4358" i="1" s="1"/>
  <c r="T3705" i="1"/>
  <c r="U3705" i="1" s="1"/>
  <c r="T1343" i="1"/>
  <c r="U1343" i="1" s="1"/>
  <c r="T3238" i="1"/>
  <c r="U3238" i="1" s="1"/>
  <c r="T1216" i="1"/>
  <c r="U1216" i="1" s="1"/>
  <c r="T2148" i="1"/>
  <c r="U2148" i="1" s="1"/>
  <c r="T1839" i="1"/>
  <c r="U1839" i="1" s="1"/>
  <c r="T2139" i="1"/>
  <c r="U2139" i="1" s="1"/>
  <c r="T1836" i="1"/>
  <c r="U1836" i="1" s="1"/>
  <c r="T1827" i="1"/>
  <c r="U1827" i="1" s="1"/>
  <c r="T3983" i="1"/>
  <c r="U3983" i="1" s="1"/>
  <c r="T3012" i="1"/>
  <c r="U3012" i="1" s="1"/>
  <c r="T4494" i="1"/>
  <c r="U4494" i="1" s="1"/>
  <c r="T3865" i="1"/>
  <c r="U3865" i="1" s="1"/>
  <c r="T2516" i="1"/>
  <c r="U2516" i="1" s="1"/>
  <c r="T2261" i="1"/>
  <c r="U2261" i="1" s="1"/>
  <c r="T2132" i="1"/>
  <c r="U2132" i="1" s="1"/>
  <c r="T3051" i="1"/>
  <c r="U3051" i="1" s="1"/>
  <c r="T623" i="1"/>
  <c r="U623" i="1" s="1"/>
  <c r="T4144" i="1"/>
  <c r="U4144" i="1" s="1"/>
  <c r="T2550" i="1"/>
  <c r="U2550" i="1" s="1"/>
  <c r="T4979" i="1"/>
  <c r="U4979" i="1" s="1"/>
  <c r="T2107" i="1"/>
  <c r="U2107" i="1" s="1"/>
  <c r="T834" i="1"/>
  <c r="U834" i="1" s="1"/>
  <c r="T2592" i="1"/>
  <c r="U2592" i="1" s="1"/>
  <c r="T932" i="1"/>
  <c r="U932" i="1" s="1"/>
  <c r="T1513" i="1"/>
  <c r="U1513" i="1" s="1"/>
  <c r="T4065" i="1"/>
  <c r="U4065" i="1" s="1"/>
  <c r="T471" i="1"/>
  <c r="U471" i="1" s="1"/>
  <c r="T1293" i="1"/>
  <c r="U1293" i="1" s="1"/>
  <c r="T1059" i="1"/>
  <c r="U1059" i="1" s="1"/>
  <c r="T2802" i="1"/>
  <c r="U2802" i="1" s="1"/>
  <c r="T4478" i="1"/>
  <c r="U4478" i="1" s="1"/>
  <c r="T3956" i="1"/>
  <c r="U3956" i="1" s="1"/>
  <c r="T3396" i="1"/>
  <c r="U3396" i="1" s="1"/>
  <c r="T1209" i="1"/>
  <c r="U1209" i="1" s="1"/>
  <c r="T4612" i="1"/>
  <c r="U4612" i="1" s="1"/>
  <c r="T2680" i="1"/>
  <c r="U2680" i="1" s="1"/>
  <c r="T2674" i="1"/>
  <c r="U2674" i="1" s="1"/>
  <c r="T476" i="1"/>
  <c r="U476" i="1" s="1"/>
  <c r="T417" i="1"/>
  <c r="U417" i="1" s="1"/>
  <c r="T1923" i="1"/>
  <c r="U1923" i="1" s="1"/>
  <c r="T4662" i="1"/>
  <c r="U4662" i="1" s="1"/>
  <c r="T1709" i="1"/>
  <c r="U1709" i="1" s="1"/>
  <c r="T3914" i="1"/>
  <c r="U3914" i="1" s="1"/>
  <c r="T3177" i="1"/>
  <c r="U3177" i="1" s="1"/>
  <c r="T1580" i="1"/>
  <c r="U1580" i="1" s="1"/>
  <c r="T1329" i="1"/>
  <c r="U1329" i="1" s="1"/>
  <c r="T4244" i="1"/>
  <c r="U4244" i="1" s="1"/>
  <c r="T862" i="1"/>
  <c r="U862" i="1" s="1"/>
  <c r="T1174" i="1"/>
  <c r="U1174" i="1" s="1"/>
  <c r="T4441" i="1"/>
  <c r="U4441" i="1" s="1"/>
  <c r="T787" i="1"/>
  <c r="U787" i="1" s="1"/>
  <c r="T1491" i="1"/>
  <c r="U1491" i="1" s="1"/>
  <c r="T1659" i="1"/>
  <c r="U1659" i="1" s="1"/>
  <c r="T3632" i="1"/>
  <c r="U3632" i="1" s="1"/>
  <c r="T2764" i="1"/>
  <c r="U2764" i="1" s="1"/>
  <c r="T3600" i="1"/>
  <c r="U3600" i="1" s="1"/>
  <c r="T3087" i="1"/>
  <c r="U3087" i="1" s="1"/>
  <c r="T803" i="1"/>
  <c r="U803" i="1" s="1"/>
  <c r="T701" i="1"/>
  <c r="U701" i="1" s="1"/>
  <c r="T2324" i="1"/>
  <c r="U2324" i="1" s="1"/>
  <c r="T4942" i="1"/>
  <c r="U4942" i="1" s="1"/>
  <c r="T266" i="1"/>
  <c r="U266" i="1" s="1"/>
  <c r="T1933" i="1"/>
  <c r="U1933" i="1" s="1"/>
  <c r="T4786" i="1"/>
  <c r="U4786" i="1" s="1"/>
  <c r="T4145" i="1"/>
  <c r="U4145" i="1" s="1"/>
  <c r="T114" i="1"/>
  <c r="U114" i="1" s="1"/>
  <c r="T2859" i="1"/>
  <c r="U2859" i="1" s="1"/>
  <c r="T3918" i="1"/>
  <c r="U3918" i="1" s="1"/>
  <c r="T602" i="1"/>
  <c r="U602" i="1" s="1"/>
  <c r="T967" i="1"/>
  <c r="U967" i="1" s="1"/>
  <c r="T1633" i="1"/>
  <c r="U1633" i="1" s="1"/>
  <c r="T2690" i="1"/>
  <c r="U2690" i="1" s="1"/>
  <c r="T4126" i="1"/>
  <c r="U4126" i="1" s="1"/>
  <c r="T3744" i="1"/>
  <c r="U3744" i="1" s="1"/>
  <c r="T3176" i="1"/>
  <c r="U3176" i="1" s="1"/>
  <c r="T2408" i="1"/>
  <c r="U2408" i="1" s="1"/>
  <c r="T3350" i="1"/>
  <c r="U3350" i="1" s="1"/>
  <c r="T218" i="1"/>
  <c r="U218" i="1" s="1"/>
  <c r="T2887" i="1"/>
  <c r="U2887" i="1" s="1"/>
  <c r="T4041" i="1"/>
  <c r="U4041" i="1" s="1"/>
  <c r="T4416" i="1"/>
  <c r="U4416" i="1" s="1"/>
  <c r="T868" i="1"/>
  <c r="U868" i="1" s="1"/>
  <c r="T3487" i="1"/>
  <c r="U3487" i="1" s="1"/>
  <c r="T4689" i="1"/>
  <c r="U4689" i="1" s="1"/>
  <c r="T2589" i="1"/>
  <c r="U2589" i="1" s="1"/>
  <c r="T4384" i="1"/>
  <c r="U4384" i="1" s="1"/>
  <c r="T2796" i="1"/>
  <c r="U2796" i="1" s="1"/>
  <c r="T3306" i="1"/>
  <c r="U3306" i="1" s="1"/>
  <c r="T3573" i="1"/>
  <c r="U3573" i="1" s="1"/>
  <c r="T695" i="1"/>
  <c r="U695" i="1" s="1"/>
  <c r="T4782" i="1"/>
  <c r="U4782" i="1" s="1"/>
  <c r="T3993" i="1"/>
  <c r="U3993" i="1" s="1"/>
  <c r="T171" i="1"/>
  <c r="U171" i="1" s="1"/>
  <c r="T3769" i="1"/>
  <c r="U3769" i="1" s="1"/>
  <c r="T4694" i="1"/>
  <c r="U4694" i="1" s="1"/>
  <c r="T4344" i="1"/>
  <c r="U4344" i="1" s="1"/>
  <c r="T2478" i="1"/>
  <c r="U2478" i="1" s="1"/>
  <c r="T2333" i="1"/>
  <c r="U2333" i="1" s="1"/>
  <c r="T4497" i="1"/>
  <c r="U4497" i="1" s="1"/>
  <c r="T1901" i="1"/>
  <c r="U1901" i="1" s="1"/>
  <c r="T2578" i="1"/>
  <c r="U2578" i="1" s="1"/>
  <c r="T871" i="1"/>
  <c r="U871" i="1" s="1"/>
  <c r="T1543" i="1"/>
  <c r="U1543" i="1" s="1"/>
  <c r="T4419" i="1"/>
  <c r="U4419" i="1" s="1"/>
  <c r="T4790" i="1"/>
  <c r="U4790" i="1" s="1"/>
  <c r="T1309" i="1"/>
  <c r="U1309" i="1" s="1"/>
  <c r="T1503" i="1"/>
  <c r="U1503" i="1" s="1"/>
  <c r="T3038" i="1"/>
  <c r="U3038" i="1" s="1"/>
  <c r="T3175" i="1"/>
  <c r="U3175" i="1" s="1"/>
  <c r="T1754" i="1"/>
  <c r="U1754" i="1" s="1"/>
  <c r="T3968" i="1"/>
  <c r="U3968" i="1" s="1"/>
  <c r="T927" i="1"/>
  <c r="U927" i="1" s="1"/>
  <c r="T1264" i="1"/>
  <c r="U1264" i="1" s="1"/>
  <c r="T2644" i="1"/>
  <c r="U2644" i="1" s="1"/>
  <c r="T1326" i="1"/>
  <c r="U1326" i="1" s="1"/>
  <c r="T85" i="1"/>
  <c r="U85" i="1" s="1"/>
  <c r="T1156" i="1"/>
  <c r="U1156" i="1" s="1"/>
  <c r="T53" i="1"/>
  <c r="U53" i="1" s="1"/>
  <c r="T305" i="1"/>
  <c r="U305" i="1" s="1"/>
  <c r="T1991" i="1"/>
  <c r="U1991" i="1" s="1"/>
  <c r="T2495" i="1"/>
  <c r="U2495" i="1" s="1"/>
  <c r="T1056" i="1"/>
  <c r="U1056" i="1" s="1"/>
  <c r="T1129" i="1"/>
  <c r="U1129" i="1" s="1"/>
  <c r="T4561" i="1"/>
  <c r="U4561" i="1" s="1"/>
  <c r="T2604" i="1"/>
  <c r="U2604" i="1" s="1"/>
  <c r="T1444" i="1"/>
  <c r="U1444" i="1" s="1"/>
  <c r="T2330" i="1"/>
  <c r="U2330" i="1" s="1"/>
  <c r="T2727" i="1"/>
  <c r="U2727" i="1" s="1"/>
  <c r="T970" i="1"/>
  <c r="U970" i="1" s="1"/>
  <c r="T2351" i="1"/>
  <c r="U2351" i="1" s="1"/>
  <c r="T290" i="1"/>
  <c r="U290" i="1" s="1"/>
  <c r="T1938" i="1"/>
  <c r="U1938" i="1" s="1"/>
  <c r="T70" i="1"/>
  <c r="U70" i="1" s="1"/>
  <c r="T706" i="1"/>
  <c r="U706" i="1" s="1"/>
  <c r="T2868" i="1"/>
  <c r="U2868" i="1" s="1"/>
  <c r="T3482" i="1"/>
  <c r="U3482" i="1" s="1"/>
  <c r="T324" i="1"/>
  <c r="U324" i="1" s="1"/>
  <c r="T4780" i="1"/>
  <c r="U4780" i="1" s="1"/>
  <c r="T1916" i="1"/>
  <c r="U1916" i="1" s="1"/>
  <c r="T3425" i="1"/>
  <c r="U3425" i="1" s="1"/>
  <c r="T2388" i="1"/>
  <c r="U2388" i="1" s="1"/>
  <c r="T2111" i="1"/>
  <c r="U2111" i="1" s="1"/>
  <c r="T3756" i="1"/>
  <c r="U3756" i="1" s="1"/>
  <c r="T1937" i="1"/>
  <c r="U1937" i="1" s="1"/>
  <c r="T1945" i="1"/>
  <c r="U1945" i="1" s="1"/>
  <c r="T2607" i="1"/>
  <c r="U2607" i="1" s="1"/>
  <c r="T4345" i="1"/>
  <c r="U4345" i="1" s="1"/>
  <c r="T2962" i="1"/>
  <c r="U2962" i="1" s="1"/>
  <c r="T2396" i="1"/>
  <c r="U2396" i="1" s="1"/>
  <c r="T20" i="1"/>
  <c r="U20" i="1" s="1"/>
  <c r="T4969" i="1"/>
  <c r="U4969" i="1" s="1"/>
  <c r="T3079" i="1"/>
  <c r="U3079" i="1" s="1"/>
  <c r="T3995" i="1"/>
  <c r="U3995" i="1" s="1"/>
  <c r="T4553" i="1"/>
  <c r="U4553" i="1" s="1"/>
  <c r="T2509" i="1"/>
  <c r="U2509" i="1" s="1"/>
  <c r="T2999" i="1"/>
  <c r="U2999" i="1" s="1"/>
  <c r="T3832" i="1"/>
  <c r="U3832" i="1" s="1"/>
  <c r="T1185" i="1"/>
  <c r="U1185" i="1" s="1"/>
  <c r="T2219" i="1"/>
  <c r="U2219" i="1" s="1"/>
  <c r="T2923" i="1"/>
  <c r="U2923" i="1" s="1"/>
  <c r="T3842" i="1"/>
  <c r="U3842" i="1" s="1"/>
  <c r="T2321" i="1"/>
  <c r="U2321" i="1" s="1"/>
  <c r="T2233" i="1"/>
  <c r="U2233" i="1" s="1"/>
  <c r="T3455" i="1"/>
  <c r="U3455" i="1" s="1"/>
  <c r="T1273" i="1"/>
  <c r="U1273" i="1" s="1"/>
  <c r="T3752" i="1"/>
  <c r="U3752" i="1" s="1"/>
  <c r="T1526" i="1"/>
  <c r="U1526" i="1" s="1"/>
  <c r="T4468" i="1"/>
  <c r="U4468" i="1" s="1"/>
  <c r="T3346" i="1"/>
  <c r="U3346" i="1" s="1"/>
  <c r="T1516" i="1"/>
  <c r="U1516" i="1" s="1"/>
  <c r="T210" i="1"/>
  <c r="U210" i="1" s="1"/>
  <c r="T825" i="1"/>
  <c r="U825" i="1" s="1"/>
  <c r="T1592" i="1"/>
  <c r="U1592" i="1" s="1"/>
  <c r="T2084" i="1"/>
  <c r="U2084" i="1" s="1"/>
  <c r="T1207" i="1"/>
  <c r="U1207" i="1" s="1"/>
  <c r="T4546" i="1"/>
  <c r="U4546" i="1" s="1"/>
  <c r="T4462" i="1"/>
  <c r="U4462" i="1" s="1"/>
  <c r="T2216" i="1"/>
  <c r="U2216" i="1" s="1"/>
  <c r="T4247" i="1"/>
  <c r="U4247" i="1" s="1"/>
  <c r="T3545" i="1"/>
  <c r="U3545" i="1" s="1"/>
  <c r="T2830" i="1"/>
  <c r="U2830" i="1" s="1"/>
  <c r="T167" i="1"/>
  <c r="U167" i="1" s="1"/>
  <c r="T3824" i="1"/>
  <c r="U3824" i="1" s="1"/>
  <c r="T4500" i="1"/>
  <c r="U4500" i="1" s="1"/>
  <c r="T3465" i="1"/>
  <c r="U3465" i="1" s="1"/>
  <c r="T1698" i="1"/>
  <c r="U1698" i="1" s="1"/>
  <c r="T2928" i="1"/>
  <c r="U2928" i="1" s="1"/>
  <c r="T1368" i="1"/>
  <c r="U1368" i="1" s="1"/>
  <c r="T2060" i="1"/>
  <c r="U2060" i="1" s="1"/>
  <c r="T4523" i="1"/>
  <c r="U4523" i="1" s="1"/>
  <c r="T855" i="1"/>
  <c r="U855" i="1" s="1"/>
  <c r="T2195" i="1"/>
  <c r="U2195" i="1" s="1"/>
  <c r="T3042" i="1"/>
  <c r="U3042" i="1" s="1"/>
  <c r="T310" i="1"/>
  <c r="U310" i="1" s="1"/>
  <c r="T4173" i="1"/>
  <c r="U4173" i="1" s="1"/>
  <c r="T1256" i="1"/>
  <c r="U1256" i="1" s="1"/>
  <c r="T4463" i="1"/>
  <c r="U4463" i="1" s="1"/>
  <c r="T3172" i="1"/>
  <c r="U3172" i="1" s="1"/>
  <c r="T4805" i="1"/>
  <c r="U4805" i="1" s="1"/>
  <c r="T2344" i="1"/>
  <c r="U2344" i="1" s="1"/>
  <c r="T870" i="1"/>
  <c r="U870" i="1" s="1"/>
  <c r="T859" i="1"/>
  <c r="U859" i="1" s="1"/>
  <c r="T3969" i="1"/>
  <c r="U3969" i="1" s="1"/>
  <c r="T4762" i="1"/>
  <c r="U4762" i="1" s="1"/>
  <c r="T2872" i="1"/>
  <c r="U2872" i="1" s="1"/>
  <c r="T1045" i="1"/>
  <c r="U1045" i="1" s="1"/>
  <c r="T142" i="1"/>
  <c r="U142" i="1" s="1"/>
  <c r="T361" i="1"/>
  <c r="U361" i="1" s="1"/>
  <c r="T194" i="1"/>
  <c r="U194" i="1" s="1"/>
  <c r="T1571" i="1"/>
  <c r="U1571" i="1" s="1"/>
  <c r="T3944" i="1"/>
  <c r="U3944" i="1" s="1"/>
  <c r="T869" i="1"/>
  <c r="U869" i="1" s="1"/>
  <c r="T520" i="1"/>
  <c r="U520" i="1" s="1"/>
  <c r="T322" i="1"/>
  <c r="U322" i="1" s="1"/>
  <c r="T4350" i="1"/>
  <c r="U4350" i="1" s="1"/>
  <c r="T1235" i="1"/>
  <c r="U1235" i="1" s="1"/>
  <c r="T2014" i="1"/>
  <c r="U2014" i="1" s="1"/>
  <c r="T525" i="1"/>
  <c r="U525" i="1" s="1"/>
  <c r="T1157" i="1"/>
  <c r="U1157" i="1" s="1"/>
  <c r="T890" i="1"/>
  <c r="U890" i="1" s="1"/>
  <c r="T2691" i="1"/>
  <c r="U2691" i="1" s="1"/>
  <c r="T258" i="1"/>
  <c r="U258" i="1" s="1"/>
  <c r="T3794" i="1"/>
  <c r="U3794" i="1" s="1"/>
  <c r="T4123" i="1"/>
  <c r="U4123" i="1" s="1"/>
  <c r="T2027" i="1"/>
  <c r="U2027" i="1" s="1"/>
  <c r="T730" i="1"/>
  <c r="U730" i="1" s="1"/>
  <c r="T4254" i="1"/>
  <c r="U4254" i="1" s="1"/>
  <c r="T1292" i="1"/>
  <c r="U1292" i="1" s="1"/>
  <c r="T1762" i="1"/>
  <c r="U1762" i="1" s="1"/>
  <c r="T3037" i="1"/>
  <c r="U3037" i="1" s="1"/>
  <c r="T2614" i="1"/>
  <c r="U2614" i="1" s="1"/>
  <c r="T3869" i="1"/>
  <c r="U3869" i="1" s="1"/>
  <c r="T2707" i="1"/>
  <c r="U2707" i="1" s="1"/>
  <c r="T4392" i="1"/>
  <c r="U4392" i="1" s="1"/>
  <c r="T2609" i="1"/>
  <c r="U2609" i="1" s="1"/>
  <c r="T2075" i="1"/>
  <c r="U2075" i="1" s="1"/>
  <c r="T4232" i="1"/>
  <c r="U4232" i="1" s="1"/>
  <c r="T1713" i="1"/>
  <c r="U1713" i="1" s="1"/>
  <c r="T1206" i="1"/>
  <c r="U1206" i="1" s="1"/>
  <c r="T2601" i="1"/>
  <c r="U2601" i="1" s="1"/>
  <c r="T2967" i="1"/>
  <c r="U2967" i="1" s="1"/>
  <c r="T2051" i="1"/>
  <c r="U2051" i="1" s="1"/>
  <c r="T3109" i="1"/>
  <c r="U3109" i="1" s="1"/>
  <c r="T3004" i="1"/>
  <c r="U3004" i="1" s="1"/>
  <c r="T3745" i="1"/>
  <c r="U3745" i="1" s="1"/>
  <c r="T2817" i="1"/>
  <c r="U2817" i="1" s="1"/>
  <c r="T1813" i="1"/>
  <c r="U1813" i="1" s="1"/>
  <c r="T4438" i="1"/>
  <c r="U4438" i="1" s="1"/>
  <c r="T435" i="1"/>
  <c r="U435" i="1" s="1"/>
  <c r="T3092" i="1"/>
  <c r="U3092" i="1" s="1"/>
  <c r="T485" i="1"/>
  <c r="U485" i="1" s="1"/>
  <c r="T1964" i="1"/>
  <c r="U1964" i="1" s="1"/>
  <c r="T3799" i="1"/>
  <c r="U3799" i="1" s="1"/>
  <c r="T3140" i="1"/>
  <c r="U3140" i="1" s="1"/>
  <c r="T2696" i="1"/>
  <c r="U2696" i="1" s="1"/>
  <c r="T2318" i="1"/>
  <c r="U2318" i="1" s="1"/>
  <c r="T4082" i="1"/>
  <c r="U4082" i="1" s="1"/>
  <c r="T3288" i="1"/>
  <c r="U3288" i="1" s="1"/>
  <c r="T1584" i="1"/>
  <c r="U1584" i="1" s="1"/>
  <c r="T280" i="1"/>
  <c r="U280" i="1" s="1"/>
  <c r="T1781" i="1"/>
  <c r="U1781" i="1" s="1"/>
  <c r="T3287" i="1"/>
  <c r="U3287" i="1" s="1"/>
  <c r="T1834" i="1"/>
  <c r="U1834" i="1" s="1"/>
  <c r="T492" i="1"/>
  <c r="U492" i="1" s="1"/>
  <c r="T1732" i="1"/>
  <c r="U1732" i="1" s="1"/>
  <c r="T2724" i="1"/>
  <c r="U2724" i="1" s="1"/>
  <c r="T2073" i="1"/>
  <c r="U2073" i="1" s="1"/>
  <c r="T3937" i="1"/>
  <c r="U3937" i="1" s="1"/>
  <c r="T4017" i="1"/>
  <c r="U4017" i="1" s="1"/>
  <c r="T3926" i="1"/>
  <c r="U3926" i="1" s="1"/>
  <c r="T3157" i="1"/>
  <c r="U3157" i="1" s="1"/>
  <c r="T321" i="1"/>
  <c r="U321" i="1" s="1"/>
  <c r="T579" i="1"/>
  <c r="U579" i="1" s="1"/>
  <c r="T3349" i="1"/>
  <c r="U3349" i="1" s="1"/>
  <c r="T4246" i="1"/>
  <c r="U4246" i="1" s="1"/>
  <c r="T917" i="1"/>
  <c r="U917" i="1" s="1"/>
  <c r="T3478" i="1"/>
  <c r="U3478" i="1" s="1"/>
  <c r="T3347" i="1"/>
  <c r="U3347" i="1" s="1"/>
  <c r="T3110" i="1"/>
  <c r="U3110" i="1" s="1"/>
  <c r="T2518" i="1"/>
  <c r="U2518" i="1" s="1"/>
  <c r="T1950" i="1"/>
  <c r="U1950" i="1" s="1"/>
  <c r="T4199" i="1"/>
  <c r="U4199" i="1" s="1"/>
  <c r="T2963" i="1"/>
  <c r="U2963" i="1" s="1"/>
  <c r="T4354" i="1"/>
  <c r="U4354" i="1" s="1"/>
  <c r="T356" i="1"/>
  <c r="U356" i="1" s="1"/>
  <c r="T502" i="1"/>
  <c r="U502" i="1" s="1"/>
  <c r="T3100" i="1"/>
  <c r="U3100" i="1" s="1"/>
  <c r="T685" i="1"/>
  <c r="U685" i="1" s="1"/>
  <c r="T4373" i="1"/>
  <c r="U4373" i="1" s="1"/>
  <c r="T4087" i="1"/>
  <c r="U4087" i="1" s="1"/>
  <c r="T3360" i="1"/>
  <c r="U3360" i="1" s="1"/>
  <c r="T4778" i="1"/>
  <c r="U4778" i="1" s="1"/>
  <c r="T2919" i="1"/>
  <c r="U2919" i="1" s="1"/>
  <c r="T951" i="1"/>
  <c r="U951" i="1" s="1"/>
  <c r="T3997" i="1"/>
  <c r="U3997" i="1" s="1"/>
  <c r="T1392" i="1"/>
  <c r="U1392" i="1" s="1"/>
  <c r="T2279" i="1"/>
  <c r="U2279" i="1" s="1"/>
  <c r="T941" i="1"/>
  <c r="U941" i="1" s="1"/>
  <c r="T216" i="1"/>
  <c r="U216" i="1" s="1"/>
  <c r="T2480" i="1"/>
  <c r="U2480" i="1" s="1"/>
  <c r="T1884" i="1"/>
  <c r="U1884" i="1" s="1"/>
  <c r="T1538" i="1"/>
  <c r="U1538" i="1" s="1"/>
  <c r="T2209" i="1"/>
  <c r="U2209" i="1" s="1"/>
  <c r="T509" i="1"/>
  <c r="U509" i="1" s="1"/>
  <c r="T4406" i="1"/>
  <c r="U4406" i="1" s="1"/>
  <c r="T4945" i="1"/>
  <c r="U4945" i="1" s="1"/>
  <c r="T663" i="1"/>
  <c r="U663" i="1" s="1"/>
  <c r="T3375" i="1"/>
  <c r="U3375" i="1" s="1"/>
  <c r="T2497" i="1"/>
  <c r="U2497" i="1" s="1"/>
  <c r="T2034" i="1"/>
  <c r="U2034" i="1" s="1"/>
  <c r="T4201" i="1"/>
  <c r="U4201" i="1" s="1"/>
  <c r="T2979" i="1"/>
  <c r="U2979" i="1" s="1"/>
  <c r="T4804" i="1"/>
  <c r="U4804" i="1" s="1"/>
  <c r="T2236" i="1"/>
  <c r="U2236" i="1" s="1"/>
  <c r="T2167" i="1"/>
  <c r="U2167" i="1" s="1"/>
  <c r="T2765" i="1"/>
  <c r="U2765" i="1" s="1"/>
  <c r="T148" i="1"/>
  <c r="U148" i="1" s="1"/>
  <c r="T4141" i="1"/>
  <c r="U4141" i="1" s="1"/>
  <c r="T4446" i="1"/>
  <c r="U4446" i="1" s="1"/>
  <c r="T1187" i="1"/>
  <c r="U1187" i="1" s="1"/>
  <c r="T1758" i="1"/>
  <c r="U1758" i="1" s="1"/>
  <c r="T1784" i="1"/>
  <c r="U1784" i="1" s="1"/>
  <c r="T1290" i="1"/>
  <c r="U1290" i="1" s="1"/>
  <c r="T4759" i="1"/>
  <c r="U4759" i="1" s="1"/>
  <c r="T4564" i="1"/>
  <c r="U4564" i="1" s="1"/>
  <c r="T1726" i="1"/>
  <c r="U1726" i="1" s="1"/>
  <c r="T4080" i="1"/>
  <c r="U4080" i="1" s="1"/>
  <c r="T2712" i="1"/>
  <c r="U2712" i="1" s="1"/>
  <c r="T3240" i="1"/>
  <c r="U3240" i="1" s="1"/>
  <c r="T4157" i="1"/>
  <c r="U4157" i="1" s="1"/>
  <c r="T4067" i="1"/>
  <c r="U4067" i="1" s="1"/>
  <c r="T2881" i="1"/>
  <c r="U2881" i="1" s="1"/>
  <c r="T4904" i="1"/>
  <c r="U4904" i="1" s="1"/>
  <c r="T4509" i="1"/>
  <c r="U4509" i="1" s="1"/>
  <c r="T1671" i="1"/>
  <c r="U1671" i="1" s="1"/>
  <c r="T163" i="1"/>
  <c r="U163" i="1" s="1"/>
  <c r="T4593" i="1"/>
  <c r="U4593" i="1" s="1"/>
  <c r="T1859" i="1"/>
  <c r="U1859" i="1" s="1"/>
  <c r="T1605" i="1"/>
  <c r="U1605" i="1" s="1"/>
  <c r="T3171" i="1"/>
  <c r="U3171" i="1" s="1"/>
  <c r="T1769" i="1"/>
  <c r="U1769" i="1" s="1"/>
  <c r="T1890" i="1"/>
  <c r="U1890" i="1" s="1"/>
  <c r="T1266" i="1"/>
  <c r="U1266" i="1" s="1"/>
  <c r="T906" i="1"/>
  <c r="U906" i="1" s="1"/>
  <c r="T3384" i="1"/>
  <c r="U3384" i="1" s="1"/>
  <c r="T6" i="1"/>
  <c r="U6" i="1" s="1"/>
  <c r="T615" i="1"/>
  <c r="U615" i="1" s="1"/>
  <c r="T935" i="1"/>
  <c r="U935" i="1" s="1"/>
  <c r="T4838" i="1"/>
  <c r="U4838" i="1" s="1"/>
  <c r="T1814" i="1"/>
  <c r="U1814" i="1" s="1"/>
  <c r="T4840" i="1"/>
  <c r="U4840" i="1" s="1"/>
  <c r="T1458" i="1"/>
  <c r="U1458" i="1" s="1"/>
  <c r="T2350" i="1"/>
  <c r="U2350" i="1" s="1"/>
  <c r="T3149" i="1"/>
  <c r="U3149" i="1" s="1"/>
  <c r="T722" i="1"/>
  <c r="U722" i="1" s="1"/>
  <c r="T162" i="1"/>
  <c r="U162" i="1" s="1"/>
  <c r="T736" i="1"/>
  <c r="U736" i="1" s="1"/>
  <c r="T2708" i="1"/>
  <c r="U2708" i="1" s="1"/>
  <c r="T4863" i="1"/>
  <c r="U4863" i="1" s="1"/>
  <c r="T1454" i="1"/>
  <c r="U1454" i="1" s="1"/>
  <c r="T4329" i="1"/>
  <c r="U4329" i="1" s="1"/>
  <c r="T1963" i="1"/>
  <c r="U1963" i="1" s="1"/>
  <c r="T250" i="1"/>
  <c r="U250" i="1" s="1"/>
  <c r="T2418" i="1"/>
  <c r="U2418" i="1" s="1"/>
  <c r="T686" i="1"/>
  <c r="U686" i="1" s="1"/>
  <c r="T889" i="1"/>
  <c r="U889" i="1" s="1"/>
  <c r="T4540" i="1"/>
  <c r="U4540" i="1" s="1"/>
  <c r="T1184" i="1"/>
  <c r="U1184" i="1" s="1"/>
  <c r="T2257" i="1"/>
  <c r="U2257" i="1" s="1"/>
  <c r="T838" i="1"/>
  <c r="U838" i="1" s="1"/>
  <c r="T912" i="1"/>
  <c r="U912" i="1" s="1"/>
  <c r="T279" i="1"/>
  <c r="U279" i="1" s="1"/>
  <c r="T1214" i="1"/>
  <c r="U1214" i="1" s="1"/>
  <c r="T1373" i="1"/>
  <c r="U1373" i="1" s="1"/>
  <c r="T3787" i="1"/>
  <c r="U3787" i="1" s="1"/>
  <c r="T99" i="1"/>
  <c r="U99" i="1" s="1"/>
  <c r="T3216" i="1"/>
  <c r="U3216" i="1" s="1"/>
  <c r="T4627" i="1"/>
  <c r="U4627" i="1" s="1"/>
  <c r="T198" i="1"/>
  <c r="U198" i="1" s="1"/>
  <c r="T2865" i="1"/>
  <c r="U2865" i="1" s="1"/>
  <c r="T4352" i="1"/>
  <c r="U4352" i="1" s="1"/>
  <c r="T2232" i="1"/>
  <c r="U2232" i="1" s="1"/>
  <c r="T1616" i="1"/>
  <c r="U1616" i="1" s="1"/>
  <c r="T1029" i="1"/>
  <c r="U1029" i="1" s="1"/>
  <c r="T538" i="1"/>
  <c r="U538" i="1" s="1"/>
  <c r="T4271" i="1"/>
  <c r="U4271" i="1" s="1"/>
  <c r="T4855" i="1"/>
  <c r="U4855" i="1" s="1"/>
  <c r="T3603" i="1"/>
  <c r="U3603" i="1" s="1"/>
  <c r="T2165" i="1"/>
  <c r="U2165" i="1" s="1"/>
  <c r="T497" i="1"/>
  <c r="U497" i="1" s="1"/>
  <c r="T4148" i="1"/>
  <c r="U4148" i="1" s="1"/>
  <c r="T1213" i="1"/>
  <c r="U1213" i="1" s="1"/>
  <c r="T3742" i="1"/>
  <c r="U3742" i="1" s="1"/>
  <c r="T543" i="1"/>
  <c r="U543" i="1" s="1"/>
  <c r="T3017" i="1"/>
  <c r="U3017" i="1" s="1"/>
  <c r="T984" i="1"/>
  <c r="U984" i="1" s="1"/>
  <c r="T2311" i="1"/>
  <c r="U2311" i="1" s="1"/>
  <c r="T3154" i="1"/>
  <c r="U3154" i="1" s="1"/>
  <c r="T2224" i="1"/>
  <c r="U2224" i="1" s="1"/>
  <c r="T1598" i="1"/>
  <c r="U1598" i="1" s="1"/>
  <c r="T1550" i="1"/>
  <c r="U1550" i="1" s="1"/>
  <c r="T2187" i="1"/>
  <c r="U2187" i="1" s="1"/>
  <c r="T2265" i="1"/>
  <c r="U2265" i="1" s="1"/>
  <c r="T3274" i="1"/>
  <c r="U3274" i="1" s="1"/>
  <c r="T2658" i="1"/>
  <c r="U2658" i="1" s="1"/>
  <c r="T2968" i="1"/>
  <c r="U2968" i="1" s="1"/>
  <c r="T2776" i="1"/>
  <c r="U2776" i="1" s="1"/>
  <c r="T2798" i="1"/>
  <c r="U2798" i="1" s="1"/>
  <c r="T4435" i="1"/>
  <c r="U4435" i="1" s="1"/>
  <c r="T1783" i="1"/>
  <c r="U1783" i="1" s="1"/>
  <c r="T227" i="1"/>
  <c r="U227" i="1" s="1"/>
  <c r="T1430" i="1"/>
  <c r="U1430" i="1" s="1"/>
  <c r="T3308" i="1"/>
  <c r="U3308" i="1" s="1"/>
  <c r="T2193" i="1"/>
  <c r="U2193" i="1" s="1"/>
  <c r="T3417" i="1"/>
  <c r="U3417" i="1" s="1"/>
  <c r="T1380" i="1"/>
  <c r="U1380" i="1" s="1"/>
  <c r="T675" i="1"/>
  <c r="U675" i="1" s="1"/>
  <c r="T3326" i="1"/>
  <c r="U3326" i="1" s="1"/>
  <c r="T1895" i="1"/>
  <c r="U1895" i="1" s="1"/>
  <c r="T2597" i="1"/>
  <c r="U2597" i="1" s="1"/>
  <c r="T3056" i="1"/>
  <c r="U3056" i="1" s="1"/>
  <c r="T3356" i="1"/>
  <c r="U3356" i="1" s="1"/>
  <c r="T2702" i="1"/>
  <c r="U2702" i="1" s="1"/>
  <c r="T3872" i="1"/>
  <c r="U3872" i="1" s="1"/>
  <c r="T504" i="1"/>
  <c r="U504" i="1" s="1"/>
  <c r="T775" i="1"/>
  <c r="U775" i="1" s="1"/>
  <c r="T4654" i="1"/>
  <c r="U4654" i="1" s="1"/>
  <c r="T3184" i="1"/>
  <c r="U3184" i="1" s="1"/>
  <c r="T4089" i="1"/>
  <c r="U4089" i="1" s="1"/>
  <c r="T900" i="1"/>
  <c r="U900" i="1" s="1"/>
  <c r="T4916" i="1"/>
  <c r="U4916" i="1" s="1"/>
  <c r="T3050" i="1"/>
  <c r="U3050" i="1" s="1"/>
  <c r="T2313" i="1"/>
  <c r="U2313" i="1" s="1"/>
  <c r="T1401" i="1"/>
  <c r="U1401" i="1" s="1"/>
  <c r="T112" i="1"/>
  <c r="U112" i="1" s="1"/>
  <c r="T734" i="1"/>
  <c r="U734" i="1" s="1"/>
  <c r="T657" i="1"/>
  <c r="U657" i="1" s="1"/>
  <c r="T1391" i="1"/>
  <c r="U1391" i="1" s="1"/>
  <c r="T285" i="1"/>
  <c r="U285" i="1" s="1"/>
  <c r="T4659" i="1"/>
  <c r="U4659" i="1" s="1"/>
  <c r="T1432" i="1"/>
  <c r="U1432" i="1" s="1"/>
  <c r="T2371" i="1"/>
  <c r="U2371" i="1" s="1"/>
  <c r="T3709" i="1"/>
  <c r="U3709" i="1" s="1"/>
  <c r="T2420" i="1"/>
  <c r="U2420" i="1" s="1"/>
  <c r="T3828" i="1"/>
  <c r="U3828" i="1" s="1"/>
  <c r="T688" i="1"/>
  <c r="U688" i="1" s="1"/>
  <c r="T2823" i="1"/>
  <c r="U2823" i="1" s="1"/>
  <c r="T3581" i="1"/>
  <c r="U3581" i="1" s="1"/>
  <c r="T1245" i="1"/>
  <c r="U1245" i="1" s="1"/>
  <c r="T3590" i="1"/>
  <c r="U3590" i="1" s="1"/>
  <c r="T368" i="1"/>
  <c r="U368" i="1" s="1"/>
  <c r="T4125" i="1"/>
  <c r="U4125" i="1" s="1"/>
  <c r="T4371" i="1"/>
  <c r="U4371" i="1" s="1"/>
  <c r="T1883" i="1"/>
  <c r="U1883" i="1" s="1"/>
  <c r="T3404" i="1"/>
  <c r="U3404" i="1" s="1"/>
  <c r="T3781" i="1"/>
  <c r="U3781" i="1" s="1"/>
  <c r="T539" i="1"/>
  <c r="U539" i="1" s="1"/>
  <c r="T3437" i="1"/>
  <c r="U3437" i="1" s="1"/>
  <c r="T467" i="1"/>
  <c r="U467" i="1" s="1"/>
  <c r="T243" i="1"/>
  <c r="U243" i="1" s="1"/>
  <c r="T2338" i="1"/>
  <c r="U2338" i="1" s="1"/>
  <c r="T2059" i="1"/>
  <c r="U2059" i="1" s="1"/>
  <c r="T4972" i="1"/>
  <c r="U4972" i="1" s="1"/>
  <c r="T2867" i="1"/>
  <c r="U2867" i="1" s="1"/>
  <c r="T2813" i="1"/>
  <c r="U2813" i="1" s="1"/>
  <c r="T998" i="1"/>
  <c r="U998" i="1" s="1"/>
  <c r="T575" i="1"/>
  <c r="U575" i="1" s="1"/>
  <c r="T3800" i="1"/>
  <c r="U3800" i="1" s="1"/>
  <c r="T622" i="1"/>
  <c r="U622" i="1" s="1"/>
  <c r="T2255" i="1"/>
  <c r="U2255" i="1" s="1"/>
  <c r="T953" i="1"/>
  <c r="U953" i="1" s="1"/>
  <c r="T281" i="1"/>
  <c r="U281" i="1" s="1"/>
  <c r="T143" i="1"/>
  <c r="U143" i="1" s="1"/>
  <c r="T2728" i="1"/>
  <c r="U2728" i="1" s="1"/>
  <c r="T4544" i="1"/>
  <c r="U4544" i="1" s="1"/>
  <c r="T355" i="1"/>
  <c r="U355" i="1" s="1"/>
  <c r="T4069" i="1"/>
  <c r="U4069" i="1" s="1"/>
  <c r="T669" i="1"/>
  <c r="U669" i="1" s="1"/>
  <c r="T2068" i="1"/>
  <c r="U2068" i="1" s="1"/>
  <c r="T1440" i="1"/>
  <c r="U1440" i="1" s="1"/>
  <c r="T1911" i="1"/>
  <c r="U1911" i="1" s="1"/>
  <c r="T698" i="1"/>
  <c r="U698" i="1" s="1"/>
  <c r="T1748" i="1"/>
  <c r="U1748" i="1" s="1"/>
  <c r="T721" i="1"/>
  <c r="U721" i="1" s="1"/>
  <c r="T653" i="1"/>
  <c r="U653" i="1" s="1"/>
  <c r="T4340" i="1"/>
  <c r="U4340" i="1" s="1"/>
  <c r="T1714" i="1"/>
  <c r="U1714" i="1" s="1"/>
  <c r="T2109" i="1"/>
  <c r="U2109" i="1" s="1"/>
  <c r="T2733" i="1"/>
  <c r="U2733" i="1" s="1"/>
  <c r="T806" i="1"/>
  <c r="U806" i="1" s="1"/>
  <c r="T247" i="1"/>
  <c r="U247" i="1" s="1"/>
  <c r="T3400" i="1"/>
  <c r="U3400" i="1" s="1"/>
  <c r="T746" i="1"/>
  <c r="U746" i="1" s="1"/>
  <c r="T687" i="1"/>
  <c r="U687" i="1" s="1"/>
  <c r="T612" i="1"/>
  <c r="U612" i="1" s="1"/>
  <c r="T2248" i="1"/>
  <c r="U2248" i="1" s="1"/>
  <c r="T1756" i="1"/>
  <c r="U1756" i="1" s="1"/>
  <c r="T2789" i="1"/>
  <c r="U2789" i="1" s="1"/>
  <c r="T2510" i="1"/>
  <c r="U2510" i="1" s="1"/>
  <c r="T2287" i="1"/>
  <c r="U2287" i="1" s="1"/>
  <c r="T2392" i="1"/>
  <c r="U2392" i="1" s="1"/>
  <c r="T4192" i="1"/>
  <c r="U4192" i="1" s="1"/>
  <c r="T3522" i="1"/>
  <c r="U3522" i="1" s="1"/>
  <c r="T3151" i="1"/>
  <c r="U3151" i="1" s="1"/>
  <c r="T2628" i="1"/>
  <c r="U2628" i="1" s="1"/>
  <c r="T1710" i="1"/>
  <c r="U1710" i="1" s="1"/>
  <c r="T1052" i="1"/>
  <c r="U1052" i="1" s="1"/>
  <c r="T3148" i="1"/>
  <c r="U3148" i="1" s="1"/>
  <c r="T2984" i="1"/>
  <c r="U2984" i="1" s="1"/>
  <c r="T1882" i="1"/>
  <c r="U1882" i="1" s="1"/>
  <c r="T1334" i="1"/>
  <c r="U1334" i="1" s="1"/>
  <c r="T4956" i="1"/>
  <c r="U4956" i="1" s="1"/>
  <c r="T1148" i="1"/>
  <c r="U1148" i="1" s="1"/>
  <c r="T4722" i="1"/>
  <c r="U4722" i="1" s="1"/>
  <c r="T3003" i="1"/>
  <c r="U3003" i="1" s="1"/>
  <c r="T4138" i="1"/>
  <c r="U4138" i="1" s="1"/>
  <c r="T3229" i="1"/>
  <c r="U3229" i="1" s="1"/>
  <c r="T1412" i="1"/>
  <c r="U1412" i="1" s="1"/>
  <c r="T4686" i="1"/>
  <c r="U4686" i="1" s="1"/>
  <c r="T3843" i="1"/>
  <c r="U3843" i="1" s="1"/>
  <c r="T2638" i="1"/>
  <c r="U2638" i="1" s="1"/>
  <c r="T3192" i="1"/>
  <c r="U3192" i="1" s="1"/>
  <c r="T2651" i="1"/>
  <c r="U2651" i="1" s="1"/>
  <c r="T2762" i="1"/>
  <c r="U2762" i="1" s="1"/>
  <c r="T2593" i="1"/>
  <c r="U2593" i="1" s="1"/>
  <c r="T3435" i="1"/>
  <c r="U3435" i="1" s="1"/>
  <c r="T1655" i="1"/>
  <c r="U1655" i="1" s="1"/>
  <c r="T46" i="1"/>
  <c r="U46" i="1" s="1"/>
  <c r="T1470" i="1"/>
  <c r="U1470" i="1" s="1"/>
  <c r="T907" i="1"/>
  <c r="U907" i="1" s="1"/>
  <c r="T2653" i="1"/>
  <c r="U2653" i="1" s="1"/>
  <c r="T4186" i="1"/>
  <c r="U4186" i="1" s="1"/>
  <c r="T348" i="1"/>
  <c r="U348" i="1" s="1"/>
  <c r="T3254" i="1"/>
  <c r="U3254" i="1" s="1"/>
  <c r="T3235" i="1"/>
  <c r="U3235" i="1" s="1"/>
  <c r="T1619" i="1"/>
  <c r="U1619" i="1" s="1"/>
  <c r="T1539" i="1"/>
  <c r="U1539" i="1" s="1"/>
  <c r="T805" i="1"/>
  <c r="U805" i="1" s="1"/>
  <c r="T865" i="1"/>
  <c r="U865" i="1" s="1"/>
  <c r="T650" i="1"/>
  <c r="U650" i="1" s="1"/>
  <c r="T3785" i="1"/>
  <c r="U3785" i="1" s="1"/>
  <c r="T3426" i="1"/>
  <c r="U3426" i="1" s="1"/>
  <c r="T3791" i="1"/>
  <c r="U3791" i="1" s="1"/>
  <c r="T4770" i="1"/>
  <c r="U4770" i="1" s="1"/>
  <c r="T2548" i="1"/>
  <c r="U2548" i="1" s="1"/>
  <c r="T2191" i="1"/>
  <c r="U2191" i="1" s="1"/>
  <c r="T4563" i="1"/>
  <c r="U4563" i="1" s="1"/>
  <c r="T38" i="1"/>
  <c r="U38" i="1" s="1"/>
  <c r="T1734" i="1"/>
  <c r="U1734" i="1" s="1"/>
  <c r="T4313" i="1"/>
  <c r="U4313" i="1" s="1"/>
  <c r="T2793" i="1"/>
  <c r="U2793" i="1" s="1"/>
  <c r="T1796" i="1"/>
  <c r="U1796" i="1" s="1"/>
  <c r="T3777" i="1"/>
  <c r="U3777" i="1" s="1"/>
  <c r="T581" i="1"/>
  <c r="U581" i="1" s="1"/>
  <c r="T2766" i="1"/>
  <c r="U2766" i="1" s="1"/>
  <c r="T4920" i="1"/>
  <c r="U4920" i="1" s="1"/>
  <c r="T151" i="1"/>
  <c r="U151" i="1" s="1"/>
  <c r="T3213" i="1"/>
  <c r="U3213" i="1" s="1"/>
  <c r="T214" i="1"/>
  <c r="U214" i="1" s="1"/>
  <c r="T4661" i="1"/>
  <c r="U4661" i="1" s="1"/>
  <c r="T445" i="1"/>
  <c r="U445" i="1" s="1"/>
  <c r="T1177" i="1"/>
  <c r="U1177" i="1" s="1"/>
  <c r="T2909" i="1"/>
  <c r="U2909" i="1" s="1"/>
  <c r="T319" i="1"/>
  <c r="U319" i="1" s="1"/>
  <c r="T1062" i="1"/>
  <c r="U1062" i="1" s="1"/>
  <c r="T327" i="1"/>
  <c r="U327" i="1" s="1"/>
  <c r="T4338" i="1"/>
  <c r="U4338" i="1" s="1"/>
  <c r="T1510" i="1"/>
  <c r="U1510" i="1" s="1"/>
  <c r="T2570" i="1"/>
  <c r="U2570" i="1" s="1"/>
  <c r="T3986" i="1"/>
  <c r="U3986" i="1" s="1"/>
  <c r="T183" i="1"/>
  <c r="U183" i="1" s="1"/>
  <c r="T3311" i="1"/>
  <c r="U3311" i="1" s="1"/>
  <c r="T2439" i="1"/>
  <c r="U2439" i="1" s="1"/>
  <c r="T4856" i="1"/>
  <c r="U4856" i="1" s="1"/>
  <c r="T1379" i="1"/>
  <c r="U1379" i="1" s="1"/>
  <c r="T1249" i="1"/>
  <c r="U1249" i="1" s="1"/>
  <c r="T3585" i="1"/>
  <c r="U3585" i="1" s="1"/>
  <c r="T604" i="1"/>
  <c r="U604" i="1" s="1"/>
  <c r="T2063" i="1"/>
  <c r="U2063" i="1" s="1"/>
  <c r="T603" i="1"/>
  <c r="U603" i="1" s="1"/>
  <c r="T1310" i="1"/>
  <c r="U1310" i="1" s="1"/>
  <c r="T2292" i="1"/>
  <c r="U2292" i="1" s="1"/>
  <c r="T4388" i="1"/>
  <c r="U4388" i="1" s="1"/>
  <c r="T1847" i="1"/>
  <c r="U1847" i="1" s="1"/>
  <c r="T3355" i="1"/>
  <c r="U3355" i="1" s="1"/>
  <c r="T2880" i="1"/>
  <c r="U2880" i="1" s="1"/>
  <c r="T193" i="1"/>
  <c r="U193" i="1" s="1"/>
  <c r="T1848" i="1"/>
  <c r="U1848" i="1" s="1"/>
  <c r="T4803" i="1"/>
  <c r="U4803" i="1" s="1"/>
  <c r="T4315" i="1"/>
  <c r="U4315" i="1" s="1"/>
  <c r="T2048" i="1"/>
  <c r="U2048" i="1" s="1"/>
  <c r="T4040" i="1"/>
  <c r="U4040" i="1" s="1"/>
  <c r="T4367" i="1"/>
  <c r="U4367" i="1" s="1"/>
  <c r="T4619" i="1"/>
  <c r="U4619" i="1" s="1"/>
  <c r="T3276" i="1"/>
  <c r="U3276" i="1" s="1"/>
  <c r="T82" i="1"/>
  <c r="U82" i="1" s="1"/>
  <c r="T3330" i="1"/>
  <c r="U3330" i="1" s="1"/>
  <c r="T3427" i="1"/>
  <c r="U3427" i="1" s="1"/>
  <c r="T3599" i="1"/>
  <c r="U3599" i="1" s="1"/>
  <c r="T4885" i="1"/>
  <c r="U4885" i="1" s="1"/>
  <c r="T2267" i="1"/>
  <c r="U2267" i="1" s="1"/>
  <c r="T1231" i="1"/>
  <c r="U1231" i="1" s="1"/>
  <c r="T1779" i="1"/>
  <c r="U1779" i="1" s="1"/>
  <c r="T4499" i="1"/>
  <c r="U4499" i="1" s="1"/>
  <c r="T4893" i="1"/>
  <c r="U4893" i="1" s="1"/>
  <c r="T1697" i="1"/>
  <c r="U1697" i="1" s="1"/>
  <c r="T1809" i="1"/>
  <c r="U1809" i="1" s="1"/>
  <c r="T4785" i="1"/>
  <c r="U4785" i="1" s="1"/>
  <c r="T1461" i="1"/>
  <c r="U1461" i="1" s="1"/>
  <c r="T4730" i="1"/>
  <c r="U4730" i="1" s="1"/>
  <c r="T3030" i="1"/>
  <c r="U3030" i="1" s="1"/>
  <c r="T570" i="1"/>
  <c r="U570" i="1" s="1"/>
  <c r="T4261" i="1"/>
  <c r="U4261" i="1" s="1"/>
  <c r="T3803" i="1"/>
  <c r="U3803" i="1" s="1"/>
  <c r="T3571" i="1"/>
  <c r="U3571" i="1" s="1"/>
  <c r="T1371" i="1"/>
  <c r="U1371" i="1" s="1"/>
  <c r="T2229" i="1"/>
  <c r="U2229" i="1" s="1"/>
  <c r="T2847" i="1"/>
  <c r="U2847" i="1" s="1"/>
  <c r="T493" i="1"/>
  <c r="U493" i="1" s="1"/>
  <c r="T4047" i="1"/>
  <c r="U4047" i="1" s="1"/>
  <c r="T4611" i="1"/>
  <c r="U4611" i="1" s="1"/>
  <c r="T726" i="1"/>
  <c r="U726" i="1" s="1"/>
  <c r="T694" i="1"/>
  <c r="U694" i="1" s="1"/>
  <c r="T4408" i="1"/>
  <c r="U4408" i="1" s="1"/>
  <c r="T2773" i="1"/>
  <c r="U2773" i="1" s="1"/>
  <c r="T3090" i="1"/>
  <c r="U3090" i="1" s="1"/>
  <c r="T1525" i="1"/>
  <c r="U1525" i="1" s="1"/>
  <c r="T2283" i="1"/>
  <c r="U2283" i="1" s="1"/>
  <c r="T4409" i="1"/>
  <c r="U4409" i="1" s="1"/>
  <c r="T1609" i="1"/>
  <c r="U1609" i="1" s="1"/>
  <c r="T2356" i="1"/>
  <c r="U2356" i="1" s="1"/>
  <c r="T2293" i="1"/>
  <c r="U2293" i="1" s="1"/>
  <c r="T4209" i="1"/>
  <c r="U4209" i="1" s="1"/>
  <c r="T2992" i="1"/>
  <c r="U2992" i="1" s="1"/>
  <c r="T4153" i="1"/>
  <c r="U4153" i="1" s="1"/>
  <c r="T2152" i="1"/>
  <c r="U2152" i="1" s="1"/>
  <c r="T3866" i="1"/>
  <c r="U3866" i="1" s="1"/>
  <c r="T2307" i="1"/>
  <c r="U2307" i="1" s="1"/>
  <c r="T3831" i="1"/>
  <c r="U3831" i="1" s="1"/>
  <c r="T2045" i="1"/>
  <c r="U2045" i="1" s="1"/>
  <c r="T4001" i="1"/>
  <c r="U4001" i="1" s="1"/>
  <c r="T4881" i="1"/>
  <c r="U4881" i="1" s="1"/>
  <c r="T4569" i="1"/>
  <c r="U4569" i="1" s="1"/>
  <c r="T3034" i="1"/>
  <c r="U3034" i="1" s="1"/>
  <c r="T455" i="1"/>
  <c r="U455" i="1" s="1"/>
  <c r="T742" i="1"/>
  <c r="U742" i="1" s="1"/>
  <c r="T3082" i="1"/>
  <c r="U3082" i="1" s="1"/>
  <c r="T3773" i="1"/>
  <c r="U3773" i="1" s="1"/>
  <c r="T913" i="1"/>
  <c r="U913" i="1" s="1"/>
  <c r="T2800" i="1"/>
  <c r="U2800" i="1" s="1"/>
  <c r="T4206" i="1"/>
  <c r="U4206" i="1" s="1"/>
  <c r="T3466" i="1"/>
  <c r="U3466" i="1" s="1"/>
  <c r="T4374" i="1"/>
  <c r="U4374" i="1" s="1"/>
  <c r="T3868" i="1"/>
  <c r="U3868" i="1" s="1"/>
  <c r="T362" i="1"/>
  <c r="U362" i="1" s="1"/>
  <c r="T2952" i="1"/>
  <c r="U2952" i="1" s="1"/>
  <c r="T1296" i="1"/>
  <c r="U1296" i="1" s="1"/>
  <c r="T3147" i="1"/>
  <c r="U3147" i="1" s="1"/>
  <c r="T4684" i="1"/>
  <c r="U4684" i="1" s="1"/>
  <c r="T1101" i="1"/>
  <c r="U1101" i="1" s="1"/>
  <c r="T3332" i="1"/>
  <c r="U3332" i="1" s="1"/>
  <c r="T4337" i="1"/>
  <c r="U4337" i="1" s="1"/>
  <c r="T2240" i="1"/>
  <c r="U2240" i="1" s="1"/>
  <c r="T4673" i="1"/>
  <c r="U4673" i="1" s="1"/>
  <c r="T101" i="1"/>
  <c r="U101" i="1" s="1"/>
  <c r="T1024" i="1"/>
  <c r="U1024" i="1" s="1"/>
  <c r="T3086" i="1"/>
  <c r="U3086" i="1" s="1"/>
  <c r="T2820" i="1"/>
  <c r="U2820" i="1" s="1"/>
  <c r="T4377" i="1"/>
  <c r="U4377" i="1" s="1"/>
  <c r="T1005" i="1"/>
  <c r="U1005" i="1" s="1"/>
  <c r="T2577" i="1"/>
  <c r="U2577" i="1" s="1"/>
  <c r="T2093" i="1"/>
  <c r="U2093" i="1" s="1"/>
  <c r="T4674" i="1"/>
  <c r="U4674" i="1" s="1"/>
  <c r="T1960" i="1"/>
  <c r="U1960" i="1" s="1"/>
  <c r="T354" i="1"/>
  <c r="U354" i="1" s="1"/>
  <c r="T264" i="1"/>
  <c r="U264" i="1" s="1"/>
  <c r="T1817" i="1"/>
  <c r="U1817" i="1" s="1"/>
  <c r="T3506" i="1"/>
  <c r="U3506" i="1" s="1"/>
  <c r="T3981" i="1"/>
  <c r="U3981" i="1" s="1"/>
  <c r="T1150" i="1"/>
  <c r="U1150" i="1" s="1"/>
  <c r="T3612" i="1"/>
  <c r="U3612" i="1" s="1"/>
  <c r="T3201" i="1"/>
  <c r="U3201" i="1" s="1"/>
  <c r="T1178" i="1"/>
  <c r="U1178" i="1" s="1"/>
  <c r="T1583" i="1"/>
  <c r="U1583" i="1" s="1"/>
  <c r="T1453" i="1"/>
  <c r="U1453" i="1" s="1"/>
  <c r="T1286" i="1"/>
  <c r="U1286" i="1" s="1"/>
  <c r="T4510" i="1"/>
  <c r="U4510" i="1" s="1"/>
  <c r="T3126" i="1"/>
  <c r="U3126" i="1" s="1"/>
  <c r="T873" i="1"/>
  <c r="U873" i="1" s="1"/>
  <c r="T22" i="1"/>
  <c r="U22" i="1" s="1"/>
  <c r="T241" i="1"/>
  <c r="U241" i="1" s="1"/>
  <c r="T2431" i="1"/>
  <c r="U2431" i="1" s="1"/>
  <c r="T2221" i="1"/>
  <c r="U2221" i="1" s="1"/>
  <c r="T2735" i="1"/>
  <c r="U2735" i="1" s="1"/>
  <c r="T3674" i="1"/>
  <c r="U3674" i="1" s="1"/>
  <c r="T1660" i="1"/>
  <c r="U1660" i="1" s="1"/>
  <c r="T3622" i="1"/>
  <c r="U3622" i="1" s="1"/>
  <c r="T1212" i="1"/>
  <c r="U1212" i="1" s="1"/>
  <c r="T1495" i="1"/>
  <c r="U1495" i="1" s="1"/>
  <c r="T3138" i="1"/>
  <c r="U3138" i="1" s="1"/>
  <c r="T335" i="1"/>
  <c r="U335" i="1" s="1"/>
  <c r="T4535" i="1"/>
  <c r="U4535" i="1" s="1"/>
  <c r="T4298" i="1"/>
  <c r="U4298" i="1" s="1"/>
  <c r="T2832" i="1"/>
  <c r="U2832" i="1" s="1"/>
  <c r="T902" i="1"/>
  <c r="U902" i="1" s="1"/>
  <c r="T1182" i="1"/>
  <c r="U1182" i="1" s="1"/>
  <c r="T794" i="1"/>
  <c r="U794" i="1" s="1"/>
  <c r="T4767" i="1"/>
  <c r="U4767" i="1" s="1"/>
  <c r="T4636" i="1"/>
  <c r="U4636" i="1" s="1"/>
  <c r="T341" i="1"/>
  <c r="U341" i="1" s="1"/>
  <c r="T1554" i="1"/>
  <c r="U1554" i="1" s="1"/>
  <c r="T2873" i="1"/>
  <c r="U2873" i="1" s="1"/>
  <c r="T672" i="1"/>
  <c r="U672" i="1" s="1"/>
  <c r="T2756" i="1"/>
  <c r="U2756" i="1" s="1"/>
  <c r="T2571" i="1"/>
  <c r="U2571" i="1" s="1"/>
  <c r="T306" i="1"/>
  <c r="U306" i="1" s="1"/>
  <c r="T4390" i="1"/>
  <c r="U4390" i="1" s="1"/>
  <c r="T2864" i="1"/>
  <c r="U2864" i="1" s="1"/>
  <c r="T1712" i="1"/>
  <c r="U1712" i="1" s="1"/>
  <c r="T3196" i="1"/>
  <c r="U3196" i="1" s="1"/>
  <c r="T3153" i="1"/>
  <c r="U3153" i="1" s="1"/>
  <c r="T1997" i="1"/>
  <c r="U1997" i="1" s="1"/>
  <c r="T4010" i="1"/>
  <c r="U4010" i="1" s="1"/>
  <c r="T2679" i="1"/>
  <c r="U2679" i="1" s="1"/>
  <c r="T2688" i="1"/>
  <c r="U2688" i="1" s="1"/>
  <c r="T1194" i="1"/>
  <c r="U1194" i="1" s="1"/>
  <c r="T979" i="1"/>
  <c r="U979" i="1" s="1"/>
  <c r="T1912" i="1"/>
  <c r="U1912" i="1" s="1"/>
  <c r="T4658" i="1"/>
  <c r="U4658" i="1" s="1"/>
  <c r="T2894" i="1"/>
  <c r="U2894" i="1" s="1"/>
  <c r="T24" i="1"/>
  <c r="U24" i="1" s="1"/>
  <c r="T379" i="1"/>
  <c r="U379" i="1" s="1"/>
  <c r="T2083" i="1"/>
  <c r="U2083" i="1" s="1"/>
  <c r="T2323" i="1"/>
  <c r="U2323" i="1" s="1"/>
  <c r="T1234" i="1"/>
  <c r="U1234" i="1" s="1"/>
  <c r="T440" i="1"/>
  <c r="U440" i="1" s="1"/>
  <c r="T2522" i="1"/>
  <c r="U2522" i="1" s="1"/>
  <c r="T4034" i="1"/>
  <c r="U4034" i="1" s="1"/>
  <c r="T96" i="1"/>
  <c r="U96" i="1" s="1"/>
  <c r="T4185" i="1"/>
  <c r="U4185" i="1" s="1"/>
  <c r="T2896" i="1"/>
  <c r="U2896" i="1" s="1"/>
  <c r="T1975" i="1"/>
  <c r="U1975" i="1" s="1"/>
  <c r="T4891" i="1"/>
  <c r="U4891" i="1" s="1"/>
  <c r="T3319" i="1"/>
  <c r="U3319" i="1" s="1"/>
  <c r="T2969" i="1"/>
  <c r="U2969" i="1" s="1"/>
  <c r="T3262" i="1"/>
  <c r="U3262" i="1" s="1"/>
  <c r="T1028" i="1"/>
  <c r="U1028" i="1" s="1"/>
  <c r="T4592" i="1"/>
  <c r="U4592" i="1" s="1"/>
  <c r="T761" i="1"/>
  <c r="U761" i="1" s="1"/>
  <c r="T360" i="1"/>
  <c r="U360" i="1" s="1"/>
  <c r="T3711" i="1"/>
  <c r="U3711" i="1" s="1"/>
  <c r="T320" i="1"/>
  <c r="U320" i="1" s="1"/>
  <c r="T3627" i="1"/>
  <c r="U3627" i="1" s="1"/>
  <c r="T613" i="1"/>
  <c r="U613" i="1" s="1"/>
  <c r="T1552" i="1"/>
  <c r="U1552" i="1" s="1"/>
  <c r="T359" i="1"/>
  <c r="U359" i="1" s="1"/>
  <c r="T1822" i="1"/>
  <c r="U1822" i="1" s="1"/>
  <c r="T128" i="1"/>
  <c r="U128" i="1" s="1"/>
  <c r="T2755" i="1"/>
  <c r="U2755" i="1" s="1"/>
  <c r="T3266" i="1"/>
  <c r="U3266" i="1" s="1"/>
  <c r="T3166" i="1"/>
  <c r="U3166" i="1" s="1"/>
  <c r="T708" i="1"/>
  <c r="U708" i="1" s="1"/>
  <c r="T364" i="1"/>
  <c r="U364" i="1" s="1"/>
  <c r="T104" i="1"/>
  <c r="U104" i="1" s="1"/>
  <c r="T3664" i="1"/>
  <c r="U3664" i="1" s="1"/>
  <c r="T4269" i="1"/>
  <c r="U4269" i="1" s="1"/>
  <c r="T4940" i="1"/>
  <c r="U4940" i="1" s="1"/>
  <c r="T1545" i="1"/>
  <c r="U1545" i="1" s="1"/>
  <c r="T3681" i="1"/>
  <c r="U3681" i="1" s="1"/>
  <c r="T4649" i="1"/>
  <c r="U4649" i="1" s="1"/>
  <c r="T2560" i="1"/>
  <c r="U2560" i="1" s="1"/>
  <c r="T1706" i="1"/>
  <c r="U1706" i="1" s="1"/>
  <c r="T617" i="1"/>
  <c r="U617" i="1" s="1"/>
  <c r="T3093" i="1"/>
  <c r="U3093" i="1" s="1"/>
  <c r="T2444" i="1"/>
  <c r="U2444" i="1" s="1"/>
  <c r="T4821" i="1"/>
  <c r="U4821" i="1" s="1"/>
  <c r="T877" i="1"/>
  <c r="U877" i="1" s="1"/>
  <c r="T2637" i="1"/>
  <c r="U2637" i="1" s="1"/>
  <c r="T2713" i="1"/>
  <c r="U2713" i="1" s="1"/>
  <c r="T3733" i="1"/>
  <c r="U3733" i="1" s="1"/>
  <c r="T1030" i="1"/>
  <c r="U1030" i="1" s="1"/>
  <c r="T3749" i="1"/>
  <c r="U3749" i="1" s="1"/>
  <c r="T3461" i="1"/>
  <c r="U3461" i="1" s="1"/>
  <c r="T2269" i="1"/>
  <c r="U2269" i="1" s="1"/>
  <c r="T2234" i="1"/>
  <c r="U2234" i="1" s="1"/>
  <c r="T4777" i="1"/>
  <c r="U4777" i="1" s="1"/>
  <c r="T4364" i="1"/>
  <c r="U4364" i="1" s="1"/>
  <c r="T2088" i="1"/>
  <c r="U2088" i="1" s="1"/>
  <c r="T1001" i="1"/>
  <c r="U1001" i="1" s="1"/>
  <c r="T2529" i="1"/>
  <c r="U2529" i="1" s="1"/>
  <c r="T3662" i="1"/>
  <c r="U3662" i="1" s="1"/>
  <c r="T4053" i="1"/>
  <c r="U4053" i="1" s="1"/>
  <c r="T3389" i="1"/>
  <c r="U3389" i="1" s="1"/>
  <c r="T3904" i="1"/>
  <c r="U3904" i="1" s="1"/>
  <c r="T674" i="1"/>
  <c r="U674" i="1" s="1"/>
  <c r="T844" i="1"/>
  <c r="U844" i="1" s="1"/>
  <c r="T4235" i="1"/>
  <c r="U4235" i="1" s="1"/>
  <c r="T831" i="1"/>
  <c r="U831" i="1" s="1"/>
  <c r="T154" i="1"/>
  <c r="U154" i="1" s="1"/>
  <c r="T2815" i="1"/>
  <c r="U2815" i="1" s="1"/>
  <c r="T2619" i="1"/>
  <c r="U2619" i="1" s="1"/>
  <c r="T3613" i="1"/>
  <c r="U3613" i="1" s="1"/>
  <c r="T2002" i="1"/>
  <c r="U2002" i="1" s="1"/>
  <c r="T3539" i="1"/>
  <c r="U3539" i="1" s="1"/>
  <c r="T4375" i="1"/>
  <c r="U4375" i="1" s="1"/>
  <c r="T916" i="1"/>
  <c r="U916" i="1" s="1"/>
  <c r="T540" i="1"/>
  <c r="U540" i="1" s="1"/>
  <c r="T1167" i="1"/>
  <c r="U1167" i="1" s="1"/>
  <c r="T2151" i="1"/>
  <c r="U2151" i="1" s="1"/>
  <c r="T2451" i="1"/>
  <c r="U2451" i="1" s="1"/>
  <c r="T2413" i="1"/>
  <c r="U2413" i="1" s="1"/>
  <c r="T2428" i="1"/>
  <c r="U2428" i="1" s="1"/>
  <c r="T2223" i="1"/>
  <c r="U2223" i="1" s="1"/>
  <c r="T4656" i="1"/>
  <c r="U4656" i="1" s="1"/>
  <c r="T2154" i="1"/>
  <c r="U2154" i="1" s="1"/>
  <c r="T3221" i="1"/>
  <c r="U3221" i="1" s="1"/>
  <c r="T125" i="1"/>
  <c r="U125" i="1" s="1"/>
  <c r="T1324" i="1"/>
  <c r="U1324" i="1" s="1"/>
  <c r="T4752" i="1"/>
  <c r="U4752" i="1" s="1"/>
  <c r="T709" i="1"/>
  <c r="U709" i="1" s="1"/>
  <c r="T3495" i="1"/>
  <c r="U3495" i="1" s="1"/>
  <c r="T2447" i="1"/>
  <c r="U2447" i="1" s="1"/>
  <c r="T269" i="1"/>
  <c r="U269" i="1" s="1"/>
  <c r="T4642" i="1"/>
  <c r="U4642" i="1" s="1"/>
  <c r="T1878" i="1"/>
  <c r="U1878" i="1" s="1"/>
  <c r="T2483" i="1"/>
  <c r="U2483" i="1" s="1"/>
  <c r="T2557" i="1"/>
  <c r="U2557" i="1" s="1"/>
  <c r="T4835" i="1"/>
  <c r="U4835" i="1" s="1"/>
  <c r="T3373" i="1"/>
  <c r="U3373" i="1" s="1"/>
  <c r="T501" i="1"/>
  <c r="U501" i="1" s="1"/>
  <c r="T274" i="1"/>
  <c r="U274" i="1" s="1"/>
  <c r="T136" i="1"/>
  <c r="U136" i="1" s="1"/>
  <c r="T4056" i="1"/>
  <c r="U4056" i="1" s="1"/>
  <c r="T3886" i="1"/>
  <c r="U3886" i="1" s="1"/>
  <c r="T1489" i="1"/>
  <c r="U1489" i="1" s="1"/>
  <c r="T3808" i="1"/>
  <c r="U3808" i="1" s="1"/>
  <c r="T2470" i="1"/>
  <c r="U2470" i="1" s="1"/>
  <c r="T1614" i="1"/>
  <c r="U1614" i="1" s="1"/>
  <c r="T3179" i="1"/>
  <c r="U3179" i="1" s="1"/>
  <c r="T3964" i="1"/>
  <c r="U3964" i="1" s="1"/>
  <c r="T1072" i="1"/>
  <c r="U1072" i="1" s="1"/>
  <c r="T3070" i="1"/>
  <c r="U3070" i="1" s="1"/>
  <c r="T4866" i="1"/>
  <c r="U4866" i="1" s="1"/>
  <c r="T1419" i="1"/>
  <c r="U1419" i="1" s="1"/>
  <c r="T1053" i="1"/>
  <c r="U1053" i="1" s="1"/>
  <c r="T1601" i="1"/>
  <c r="U1601" i="1" s="1"/>
  <c r="T2695" i="1"/>
  <c r="U2695" i="1" s="1"/>
  <c r="T2526" i="1"/>
  <c r="U2526" i="1" s="1"/>
  <c r="T4484" i="1"/>
  <c r="U4484" i="1" s="1"/>
  <c r="T3992" i="1"/>
  <c r="U3992" i="1" s="1"/>
  <c r="T4675" i="1"/>
  <c r="U4675" i="1" s="1"/>
  <c r="T4031" i="1"/>
  <c r="U4031" i="1" s="1"/>
  <c r="T87" i="1"/>
  <c r="U87" i="1" s="1"/>
  <c r="T1670" i="1"/>
  <c r="U1670" i="1" s="1"/>
  <c r="T3813" i="1"/>
  <c r="U3813" i="1" s="1"/>
  <c r="T954" i="1"/>
  <c r="U954" i="1" s="1"/>
  <c r="T2466" i="1"/>
  <c r="U2466" i="1" s="1"/>
  <c r="T585" i="1"/>
  <c r="U585" i="1" s="1"/>
  <c r="T849" i="1"/>
  <c r="U849" i="1" s="1"/>
  <c r="T2375" i="1"/>
  <c r="U2375" i="1" s="1"/>
  <c r="T374" i="1"/>
  <c r="U374" i="1" s="1"/>
  <c r="T4360" i="1"/>
  <c r="U4360" i="1" s="1"/>
  <c r="T212" i="1"/>
  <c r="U212" i="1" s="1"/>
  <c r="T3197" i="1"/>
  <c r="U3197" i="1" s="1"/>
  <c r="T2080" i="1"/>
  <c r="U2080" i="1" s="1"/>
  <c r="T2114" i="1"/>
  <c r="U2114" i="1" s="1"/>
  <c r="T1342" i="1"/>
  <c r="U1342" i="1" s="1"/>
  <c r="T1261" i="1"/>
  <c r="U1261" i="1" s="1"/>
  <c r="T2445" i="1"/>
  <c r="U2445" i="1" s="1"/>
  <c r="T4645" i="1"/>
  <c r="U4645" i="1" s="1"/>
  <c r="T4534" i="1"/>
  <c r="U4534" i="1" s="1"/>
  <c r="T2504" i="1"/>
  <c r="U2504" i="1" s="1"/>
  <c r="T2458" i="1"/>
  <c r="U2458" i="1" s="1"/>
  <c r="T4536" i="1"/>
  <c r="U4536" i="1" s="1"/>
  <c r="T768" i="1"/>
  <c r="U768" i="1" s="1"/>
  <c r="T2575" i="1"/>
  <c r="U2575" i="1" s="1"/>
  <c r="T2033" i="1"/>
  <c r="U2033" i="1" s="1"/>
  <c r="T495" i="1"/>
  <c r="U495" i="1" s="1"/>
  <c r="T3473" i="1"/>
  <c r="U3473" i="1" s="1"/>
  <c r="T3451" i="1"/>
  <c r="U3451" i="1" s="1"/>
  <c r="T3206" i="1"/>
  <c r="U3206" i="1" s="1"/>
  <c r="T2884" i="1"/>
  <c r="U2884" i="1" s="1"/>
  <c r="T790" i="1"/>
  <c r="U790" i="1" s="1"/>
  <c r="T2955" i="1"/>
  <c r="U2955" i="1" s="1"/>
  <c r="T4779" i="1"/>
  <c r="U4779" i="1" s="1"/>
  <c r="T4227" i="1"/>
  <c r="U4227" i="1" s="1"/>
  <c r="T2840" i="1"/>
  <c r="U2840" i="1" s="1"/>
  <c r="T3980" i="1"/>
  <c r="U3980" i="1" s="1"/>
  <c r="T4502" i="1"/>
  <c r="U4502" i="1" s="1"/>
  <c r="T4813" i="1"/>
  <c r="U4813" i="1" s="1"/>
  <c r="T4999" i="1"/>
  <c r="U4999" i="1" s="1"/>
  <c r="T2649" i="1"/>
  <c r="U2649" i="1" s="1"/>
  <c r="T2519" i="1"/>
  <c r="U2519" i="1" s="1"/>
  <c r="T985" i="1"/>
  <c r="U985" i="1" s="1"/>
  <c r="T4420" i="1"/>
  <c r="U4420" i="1" s="1"/>
  <c r="T3174" i="1"/>
  <c r="U3174" i="1" s="1"/>
  <c r="T3671" i="1"/>
  <c r="U3671" i="1" s="1"/>
  <c r="T2160" i="1"/>
  <c r="U2160" i="1" s="1"/>
  <c r="T3008" i="1"/>
  <c r="U3008" i="1" s="1"/>
  <c r="T2605" i="1"/>
  <c r="U2605" i="1" s="1"/>
  <c r="T2127" i="1"/>
  <c r="U2127" i="1" s="1"/>
  <c r="T3924" i="1"/>
  <c r="U3924" i="1" s="1"/>
  <c r="T715" i="1"/>
  <c r="U715" i="1" s="1"/>
  <c r="T3403" i="1"/>
  <c r="U3403" i="1" s="1"/>
  <c r="T3386" i="1"/>
  <c r="U3386" i="1" s="1"/>
  <c r="T781" i="1"/>
  <c r="U781" i="1" s="1"/>
  <c r="T2849" i="1"/>
  <c r="U2849" i="1" s="1"/>
  <c r="T1747" i="1"/>
  <c r="U1747" i="1" s="1"/>
  <c r="T3085" i="1"/>
  <c r="U3085" i="1" s="1"/>
  <c r="T2150" i="1"/>
  <c r="U2150" i="1" s="1"/>
  <c r="T4477" i="1"/>
  <c r="U4477" i="1" s="1"/>
  <c r="T2553" i="1"/>
  <c r="U2553" i="1" s="1"/>
  <c r="T2000" i="1"/>
  <c r="U2000" i="1" s="1"/>
  <c r="T1369" i="1"/>
  <c r="U1369" i="1" s="1"/>
  <c r="T4776" i="1"/>
  <c r="U4776" i="1" s="1"/>
  <c r="T1893" i="1"/>
  <c r="U1893" i="1" s="1"/>
  <c r="T1270" i="1"/>
  <c r="U1270" i="1" s="1"/>
  <c r="T479" i="1"/>
  <c r="U479" i="1" s="1"/>
  <c r="T3589" i="1"/>
  <c r="U3589" i="1" s="1"/>
  <c r="T4706" i="1"/>
  <c r="U4706" i="1" s="1"/>
  <c r="T496" i="1"/>
  <c r="U496" i="1" s="1"/>
  <c r="T3203" i="1"/>
  <c r="U3203" i="1" s="1"/>
  <c r="T3797" i="1"/>
  <c r="U3797" i="1" s="1"/>
  <c r="T1765" i="1"/>
  <c r="U1765" i="1" s="1"/>
  <c r="T3940" i="1"/>
  <c r="U3940" i="1" s="1"/>
  <c r="T3646" i="1"/>
  <c r="U3646" i="1" s="1"/>
  <c r="T3132" i="1"/>
  <c r="U3132" i="1" s="1"/>
  <c r="T2461" i="1"/>
  <c r="U2461" i="1" s="1"/>
  <c r="T3887" i="1"/>
  <c r="U3887" i="1" s="1"/>
  <c r="T1239" i="1"/>
  <c r="U1239" i="1" s="1"/>
  <c r="T28" i="1"/>
  <c r="U28" i="1" s="1"/>
  <c r="T554" i="1"/>
  <c r="U554" i="1" s="1"/>
  <c r="T1130" i="1"/>
  <c r="U1130" i="1" s="1"/>
  <c r="T268" i="1"/>
  <c r="U268" i="1" s="1"/>
  <c r="T3391" i="1"/>
  <c r="U3391" i="1" s="1"/>
  <c r="T1008" i="1"/>
  <c r="U1008" i="1" s="1"/>
  <c r="T2507" i="1"/>
  <c r="U2507" i="1" s="1"/>
  <c r="T2358" i="1"/>
  <c r="U2358" i="1" s="1"/>
  <c r="T1502" i="1"/>
  <c r="U1502" i="1" s="1"/>
  <c r="T3974" i="1"/>
  <c r="U3974" i="1" s="1"/>
  <c r="T2610" i="1"/>
  <c r="U2610" i="1" s="1"/>
  <c r="T3759" i="1"/>
  <c r="U3759" i="1" s="1"/>
  <c r="T358" i="1"/>
  <c r="U358" i="1" s="1"/>
  <c r="T1857" i="1"/>
  <c r="U1857" i="1" s="1"/>
  <c r="T3022" i="1"/>
  <c r="U3022" i="1" s="1"/>
  <c r="T4698" i="1"/>
  <c r="U4698" i="1" s="1"/>
  <c r="T3819" i="1"/>
  <c r="U3819" i="1" s="1"/>
  <c r="T109" i="1"/>
  <c r="U109" i="1" s="1"/>
  <c r="T2908" i="1"/>
  <c r="U2908" i="1" s="1"/>
  <c r="T284" i="1"/>
  <c r="U284" i="1" s="1"/>
  <c r="T287" i="1"/>
  <c r="U287" i="1" s="1"/>
  <c r="T2275" i="1"/>
  <c r="U2275" i="1" s="1"/>
  <c r="T3630" i="1"/>
  <c r="U3630" i="1" s="1"/>
  <c r="T2977" i="1"/>
  <c r="U2977" i="1" s="1"/>
  <c r="T481" i="1"/>
  <c r="U481" i="1" s="1"/>
  <c r="T166" i="1"/>
  <c r="U166" i="1" s="1"/>
  <c r="T372" i="1"/>
  <c r="U372" i="1" s="1"/>
  <c r="T677" i="1"/>
  <c r="U677" i="1" s="1"/>
  <c r="T1486" i="1"/>
  <c r="U1486" i="1" s="1"/>
  <c r="T2964" i="1"/>
  <c r="U2964" i="1" s="1"/>
  <c r="T4508" i="1"/>
  <c r="U4508" i="1" s="1"/>
  <c r="T3439" i="1"/>
  <c r="U3439" i="1" s="1"/>
  <c r="T393" i="1"/>
  <c r="U393" i="1" s="1"/>
  <c r="T1200" i="1"/>
  <c r="U1200" i="1" s="1"/>
  <c r="T4664" i="1"/>
  <c r="U4664" i="1" s="1"/>
  <c r="T2902" i="1"/>
  <c r="U2902" i="1" s="1"/>
  <c r="T1942" i="1"/>
  <c r="U1942" i="1" s="1"/>
  <c r="T3988" i="1"/>
  <c r="U3988" i="1" s="1"/>
  <c r="T400" i="1"/>
  <c r="U400" i="1" s="1"/>
  <c r="T2415" i="1"/>
  <c r="U2415" i="1" s="1"/>
  <c r="T3207" i="1"/>
  <c r="U3207" i="1" s="1"/>
  <c r="T1131" i="1"/>
  <c r="U1131" i="1" s="1"/>
  <c r="T2316" i="1"/>
  <c r="U2316" i="1" s="1"/>
  <c r="T530" i="1"/>
  <c r="U530" i="1" s="1"/>
  <c r="T1967" i="1"/>
  <c r="U1967" i="1" s="1"/>
  <c r="T3046" i="1"/>
  <c r="U3046" i="1" s="1"/>
  <c r="T2172" i="1"/>
  <c r="U2172" i="1" s="1"/>
  <c r="T4184" i="1"/>
  <c r="U4184" i="1" s="1"/>
  <c r="T666" i="1"/>
  <c r="U666" i="1" s="1"/>
  <c r="T3475" i="1"/>
  <c r="U3475" i="1" s="1"/>
  <c r="T1907" i="1"/>
  <c r="U1907" i="1" s="1"/>
  <c r="T408" i="1"/>
  <c r="U408" i="1" s="1"/>
  <c r="T4993" i="1"/>
  <c r="U4993" i="1" s="1"/>
  <c r="T4937" i="1"/>
  <c r="U4937" i="1" s="1"/>
  <c r="T1568" i="1"/>
  <c r="U1568" i="1" s="1"/>
  <c r="T2572" i="1"/>
  <c r="U2572" i="1" s="1"/>
  <c r="T1468" i="1"/>
  <c r="U1468" i="1" s="1"/>
  <c r="T468" i="1"/>
  <c r="U468" i="1" s="1"/>
  <c r="T2147" i="1"/>
  <c r="U2147" i="1" s="1"/>
  <c r="T2901" i="1"/>
  <c r="U2901" i="1" s="1"/>
  <c r="T4166" i="1"/>
  <c r="U4166" i="1" s="1"/>
  <c r="T3252" i="1"/>
  <c r="U3252" i="1" s="1"/>
  <c r="T3452" i="1"/>
  <c r="U3452" i="1" s="1"/>
  <c r="T2395" i="1"/>
  <c r="U2395" i="1" s="1"/>
  <c r="T4900" i="1"/>
  <c r="U4900" i="1" s="1"/>
  <c r="T4012" i="1"/>
  <c r="U4012" i="1" s="1"/>
  <c r="T3143" i="1"/>
  <c r="U3143" i="1" s="1"/>
  <c r="T718" i="1"/>
  <c r="U718" i="1" s="1"/>
  <c r="T3239" i="1"/>
  <c r="U3239" i="1" s="1"/>
  <c r="T2535" i="1"/>
  <c r="U2535" i="1" s="1"/>
  <c r="T2677" i="1"/>
  <c r="U2677" i="1" s="1"/>
  <c r="T2454" i="1"/>
  <c r="U2454" i="1" s="1"/>
  <c r="T4810" i="1"/>
  <c r="U4810" i="1" s="1"/>
  <c r="T4216" i="1"/>
  <c r="U4216" i="1" s="1"/>
  <c r="T2403" i="1"/>
  <c r="U2403" i="1" s="1"/>
  <c r="T4075" i="1"/>
  <c r="U4075" i="1" s="1"/>
  <c r="T1983" i="1"/>
  <c r="U1983" i="1" s="1"/>
  <c r="T4576" i="1"/>
  <c r="U4576" i="1" s="1"/>
  <c r="T3591" i="1"/>
  <c r="U3591" i="1" s="1"/>
  <c r="T3127" i="1"/>
  <c r="U3127" i="1" s="1"/>
  <c r="T2731" i="1"/>
  <c r="U2731" i="1" s="1"/>
  <c r="T4660" i="1"/>
  <c r="U4660" i="1" s="1"/>
  <c r="T2064" i="1"/>
  <c r="U2064" i="1" s="1"/>
  <c r="T1595" i="1"/>
  <c r="U1595" i="1" s="1"/>
  <c r="T3005" i="1"/>
  <c r="U3005" i="1" s="1"/>
  <c r="T3098" i="1"/>
  <c r="U3098" i="1" s="1"/>
  <c r="T2156" i="1"/>
  <c r="U2156" i="1" s="1"/>
  <c r="T482" i="1"/>
  <c r="U482" i="1" s="1"/>
  <c r="T2876" i="1"/>
  <c r="U2876" i="1" s="1"/>
  <c r="T1438" i="1"/>
  <c r="U1438" i="1" s="1"/>
  <c r="T3358" i="1"/>
  <c r="U3358" i="1" s="1"/>
  <c r="T119" i="1"/>
  <c r="U119" i="1" s="1"/>
  <c r="T1799" i="1"/>
  <c r="U1799" i="1" s="1"/>
  <c r="T4018" i="1"/>
  <c r="U4018" i="1" s="1"/>
  <c r="T1125" i="1"/>
  <c r="U1125" i="1" s="1"/>
  <c r="T2982" i="1"/>
  <c r="U2982" i="1" s="1"/>
  <c r="T4262" i="1"/>
  <c r="U4262" i="1" s="1"/>
  <c r="T1383" i="1"/>
  <c r="U1383" i="1" s="1"/>
  <c r="T860" i="1"/>
  <c r="U860" i="1" s="1"/>
  <c r="T611" i="1"/>
  <c r="U611" i="1" s="1"/>
  <c r="T385" i="1"/>
  <c r="U385" i="1" s="1"/>
  <c r="T2903" i="1"/>
  <c r="U2903" i="1" s="1"/>
  <c r="T1879" i="1"/>
  <c r="U1879" i="1" s="1"/>
  <c r="T4042" i="1"/>
  <c r="U4042" i="1" s="1"/>
  <c r="T1691" i="1"/>
  <c r="U1691" i="1" s="1"/>
  <c r="T759" i="1"/>
  <c r="U759" i="1" s="1"/>
  <c r="T4248" i="1"/>
  <c r="U4248" i="1" s="1"/>
  <c r="T4061" i="1"/>
  <c r="U4061" i="1" s="1"/>
  <c r="T2442" i="1"/>
  <c r="U2442" i="1" s="1"/>
  <c r="T875" i="1"/>
  <c r="U875" i="1" s="1"/>
  <c r="T3948" i="1"/>
  <c r="U3948" i="1" s="1"/>
  <c r="T3117" i="1"/>
  <c r="U3117" i="1" s="1"/>
  <c r="T4191" i="1"/>
  <c r="U4191" i="1" s="1"/>
  <c r="T2020" i="1"/>
  <c r="U2020" i="1" s="1"/>
  <c r="T712" i="1"/>
  <c r="U712" i="1" s="1"/>
  <c r="T2540" i="1"/>
  <c r="U2540" i="1" s="1"/>
  <c r="T833" i="1"/>
  <c r="U833" i="1" s="1"/>
  <c r="T4411" i="1"/>
  <c r="U4411" i="1" s="1"/>
  <c r="T2079" i="1"/>
  <c r="U2079" i="1" s="1"/>
  <c r="T4848" i="1"/>
  <c r="U4848" i="1" s="1"/>
  <c r="T4000" i="1"/>
  <c r="U4000" i="1" s="1"/>
  <c r="T4268" i="1"/>
  <c r="U4268" i="1" s="1"/>
  <c r="T2317" i="1"/>
  <c r="U2317" i="1" s="1"/>
  <c r="T182" i="1"/>
  <c r="U182" i="1" s="1"/>
  <c r="T1861" i="1"/>
  <c r="U1861" i="1" s="1"/>
  <c r="T3007" i="1"/>
  <c r="U3007" i="1" s="1"/>
  <c r="T4639" i="1"/>
  <c r="U4639" i="1" s="1"/>
  <c r="T1155" i="1"/>
  <c r="U1155" i="1" s="1"/>
  <c r="T4294" i="1"/>
  <c r="U4294" i="1" s="1"/>
  <c r="T3621" i="1"/>
  <c r="U3621" i="1" s="1"/>
  <c r="T3975" i="1"/>
  <c r="U3975" i="1" s="1"/>
  <c r="T4996" i="1"/>
  <c r="U4996" i="1" s="1"/>
  <c r="T2569" i="1"/>
  <c r="U2569" i="1" s="1"/>
  <c r="T990" i="1"/>
  <c r="U990" i="1" s="1"/>
  <c r="T1738" i="1"/>
  <c r="U1738" i="1" s="1"/>
  <c r="T1285" i="1"/>
  <c r="U1285" i="1" s="1"/>
  <c r="T1854" i="1"/>
  <c r="U1854" i="1" s="1"/>
  <c r="T605" i="1"/>
  <c r="U605" i="1" s="1"/>
  <c r="T3385" i="1"/>
  <c r="U3385" i="1" s="1"/>
  <c r="T4951" i="1"/>
  <c r="U4951" i="1" s="1"/>
  <c r="T4054" i="1"/>
  <c r="U4054" i="1" s="1"/>
  <c r="T608" i="1"/>
  <c r="U608" i="1" s="1"/>
  <c r="T680" i="1"/>
  <c r="U680" i="1" s="1"/>
  <c r="T983" i="1"/>
  <c r="U983" i="1" s="1"/>
  <c r="T189" i="1"/>
  <c r="U189" i="1" s="1"/>
  <c r="T619" i="1"/>
  <c r="U619" i="1" s="1"/>
  <c r="T438" i="1"/>
  <c r="U438" i="1" s="1"/>
  <c r="T2567" i="1"/>
  <c r="U2567" i="1" s="1"/>
  <c r="T4062" i="1"/>
  <c r="U4062" i="1" s="1"/>
  <c r="T1048" i="1"/>
  <c r="U1048" i="1" s="1"/>
  <c r="T4288" i="1"/>
  <c r="U4288" i="1" s="1"/>
  <c r="T4011" i="1"/>
  <c r="U4011" i="1" s="1"/>
  <c r="T4601" i="1"/>
  <c r="U4601" i="1" s="1"/>
  <c r="T4633" i="1"/>
  <c r="U4633" i="1" s="1"/>
  <c r="T402" i="1"/>
  <c r="U402" i="1" s="1"/>
  <c r="T2782" i="1"/>
  <c r="U2782" i="1" s="1"/>
  <c r="T3685" i="1"/>
  <c r="U3685" i="1" s="1"/>
  <c r="T1102" i="1"/>
  <c r="U1102" i="1" s="1"/>
  <c r="T673" i="1"/>
  <c r="U673" i="1" s="1"/>
  <c r="T1512" i="1"/>
  <c r="U1512" i="1" s="1"/>
  <c r="T190" i="1"/>
  <c r="U190" i="1" s="1"/>
  <c r="T4572" i="1"/>
  <c r="U4572" i="1" s="1"/>
  <c r="T3328" i="1"/>
  <c r="U3328" i="1" s="1"/>
  <c r="T3348" i="1"/>
  <c r="U3348" i="1" s="1"/>
  <c r="T316" i="1"/>
  <c r="U316" i="1" s="1"/>
  <c r="T3340" i="1"/>
  <c r="U3340" i="1" s="1"/>
  <c r="T933" i="1"/>
  <c r="U933" i="1" s="1"/>
  <c r="T2836" i="1"/>
  <c r="U2836" i="1" s="1"/>
  <c r="T3605" i="1"/>
  <c r="U3605" i="1" s="1"/>
  <c r="T3678" i="1"/>
  <c r="U3678" i="1" s="1"/>
  <c r="T4971" i="1"/>
  <c r="U4971" i="1" s="1"/>
  <c r="T2343" i="1"/>
  <c r="U2343" i="1" s="1"/>
  <c r="T3894" i="1"/>
  <c r="U3894" i="1" s="1"/>
  <c r="T1367" i="1"/>
  <c r="U1367" i="1" s="1"/>
  <c r="T1370" i="1"/>
  <c r="U1370" i="1" s="1"/>
  <c r="T3862" i="1"/>
  <c r="U3862" i="1" s="1"/>
  <c r="T2335" i="1"/>
  <c r="U2335" i="1" s="1"/>
  <c r="T4616" i="1"/>
  <c r="U4616" i="1" s="1"/>
  <c r="T549" i="1"/>
  <c r="U549" i="1" s="1"/>
  <c r="T1445" i="1"/>
  <c r="U1445" i="1" s="1"/>
  <c r="T4475" i="1"/>
  <c r="U4475" i="1" s="1"/>
  <c r="T3562" i="1"/>
  <c r="U3562" i="1" s="1"/>
  <c r="T988" i="1"/>
  <c r="U988" i="1" s="1"/>
  <c r="T716" i="1"/>
  <c r="U716" i="1" s="1"/>
  <c r="T1060" i="1"/>
  <c r="U1060" i="1" s="1"/>
  <c r="T3701" i="1"/>
  <c r="U3701" i="1" s="1"/>
  <c r="T3069" i="1"/>
  <c r="U3069" i="1" s="1"/>
  <c r="T842" i="1"/>
  <c r="U842" i="1" s="1"/>
  <c r="T3526" i="1"/>
  <c r="U3526" i="1" s="1"/>
  <c r="T4970" i="1"/>
  <c r="U4970" i="1" s="1"/>
  <c r="T1908" i="1"/>
  <c r="U1908" i="1" s="1"/>
  <c r="T693" i="1"/>
  <c r="U693" i="1" s="1"/>
  <c r="T133" i="1"/>
  <c r="U133" i="1" s="1"/>
  <c r="T3156" i="1"/>
  <c r="U3156" i="1" s="1"/>
  <c r="T4834" i="1"/>
  <c r="U4834" i="1" s="1"/>
  <c r="T2339" i="1"/>
  <c r="U2339" i="1" s="1"/>
  <c r="T9" i="1"/>
  <c r="U9" i="1" s="1"/>
  <c r="T583" i="1"/>
  <c r="U583" i="1" s="1"/>
  <c r="T2886" i="1"/>
  <c r="U2886" i="1" s="1"/>
  <c r="T4249" i="1"/>
  <c r="U4249" i="1" s="1"/>
  <c r="T4167" i="1"/>
  <c r="U4167" i="1" s="1"/>
  <c r="T2004" i="1"/>
  <c r="U2004" i="1" s="1"/>
  <c r="T373" i="1"/>
  <c r="U373" i="1" s="1"/>
  <c r="T609" i="1"/>
  <c r="U609" i="1" s="1"/>
  <c r="T3318" i="1"/>
  <c r="U3318" i="1" s="1"/>
  <c r="T1134" i="1"/>
  <c r="U1134" i="1" s="1"/>
  <c r="T4280" i="1"/>
  <c r="U4280" i="1" s="1"/>
  <c r="T4877" i="1"/>
  <c r="U4877" i="1" s="1"/>
  <c r="T2618" i="1"/>
  <c r="U2618" i="1" s="1"/>
  <c r="T1677" i="1"/>
  <c r="U1677" i="1" s="1"/>
  <c r="T776" i="1"/>
  <c r="U776" i="1" s="1"/>
  <c r="T714" i="1"/>
  <c r="U714" i="1" s="1"/>
  <c r="T57" i="1"/>
  <c r="U57" i="1" s="1"/>
  <c r="T1197" i="1"/>
  <c r="U1197" i="1" s="1"/>
  <c r="T3180" i="1"/>
  <c r="U3180" i="1" s="1"/>
  <c r="T4332" i="1"/>
  <c r="U4332" i="1" s="1"/>
  <c r="T1764" i="1"/>
  <c r="U1764" i="1" s="1"/>
  <c r="T2694" i="1"/>
  <c r="U2694" i="1" s="1"/>
  <c r="T3559" i="1"/>
  <c r="U3559" i="1" s="1"/>
  <c r="T760" i="1"/>
  <c r="U760" i="1" s="1"/>
  <c r="T130" i="1"/>
  <c r="U130" i="1" s="1"/>
  <c r="T4765" i="1"/>
  <c r="U4765" i="1" s="1"/>
  <c r="T282" i="1"/>
  <c r="U282" i="1" s="1"/>
  <c r="T4991" i="1"/>
  <c r="U4991" i="1" s="1"/>
  <c r="T2173" i="1"/>
  <c r="U2173" i="1" s="1"/>
  <c r="T2426" i="1"/>
  <c r="U2426" i="1" s="1"/>
  <c r="T3665" i="1"/>
  <c r="U3665" i="1" s="1"/>
  <c r="T3291" i="1"/>
  <c r="U3291" i="1" s="1"/>
  <c r="T3115" i="1"/>
  <c r="U3115" i="1" s="1"/>
  <c r="T2400" i="1"/>
  <c r="U2400" i="1" s="1"/>
  <c r="T537" i="1"/>
  <c r="U537" i="1" s="1"/>
  <c r="T4871" i="1"/>
  <c r="U4871" i="1" s="1"/>
  <c r="T3374" i="1"/>
  <c r="U3374" i="1" s="1"/>
  <c r="T3122" i="1"/>
  <c r="U3122" i="1" s="1"/>
  <c r="T1298" i="1"/>
  <c r="U1298" i="1" s="1"/>
  <c r="T3073" i="1"/>
  <c r="U3073" i="1" s="1"/>
  <c r="T271" i="1"/>
  <c r="U271" i="1" s="1"/>
  <c r="T3576" i="1"/>
  <c r="U3576" i="1" s="1"/>
  <c r="T3514" i="1"/>
  <c r="U3514" i="1" s="1"/>
  <c r="T4941" i="1"/>
  <c r="U4941" i="1" s="1"/>
  <c r="T2434" i="1"/>
  <c r="U2434" i="1" s="1"/>
  <c r="T2784" i="1"/>
  <c r="U2784" i="1" s="1"/>
  <c r="T172" i="1"/>
  <c r="U172" i="1" s="1"/>
  <c r="T747" i="1"/>
  <c r="U747" i="1" s="1"/>
  <c r="T2700" i="1"/>
  <c r="U2700" i="1" s="1"/>
  <c r="T545" i="1"/>
  <c r="U545" i="1" s="1"/>
  <c r="T4983" i="1"/>
  <c r="U4983" i="1" s="1"/>
  <c r="T4949" i="1"/>
  <c r="U4949" i="1" s="1"/>
  <c r="T1919" i="1"/>
  <c r="U1919" i="1" s="1"/>
  <c r="T3271" i="1"/>
  <c r="U3271" i="1" s="1"/>
  <c r="T4221" i="1"/>
  <c r="U4221" i="1" s="1"/>
  <c r="T4960" i="1"/>
  <c r="U4960" i="1" s="1"/>
  <c r="T1362" i="1"/>
  <c r="U1362" i="1" s="1"/>
  <c r="T3361" i="1"/>
  <c r="U3361" i="1" s="1"/>
  <c r="T3766" i="1"/>
  <c r="U3766" i="1" s="1"/>
  <c r="T4460" i="1"/>
  <c r="U4460" i="1" s="1"/>
  <c r="T2500" i="1"/>
  <c r="U2500" i="1" s="1"/>
  <c r="T4448" i="1"/>
  <c r="U4448" i="1" s="1"/>
  <c r="T289" i="1"/>
  <c r="U289" i="1" s="1"/>
  <c r="T4867" i="1"/>
  <c r="U4867" i="1" s="1"/>
  <c r="T1753" i="1"/>
  <c r="U1753" i="1" s="1"/>
  <c r="T2810" i="1"/>
  <c r="U2810" i="1" s="1"/>
  <c r="T4094" i="1"/>
  <c r="U4094" i="1" s="1"/>
  <c r="T2487" i="1"/>
  <c r="U2487" i="1" s="1"/>
  <c r="T2599" i="1"/>
  <c r="U2599" i="1" s="1"/>
  <c r="T1086" i="1"/>
  <c r="U1086" i="1" s="1"/>
  <c r="T260" i="1"/>
  <c r="U260" i="1" s="1"/>
  <c r="T2180" i="1"/>
  <c r="U2180" i="1" s="1"/>
  <c r="T2565" i="1"/>
  <c r="U2565" i="1" s="1"/>
  <c r="T3686" i="1"/>
  <c r="U3686" i="1" s="1"/>
  <c r="T1437" i="1"/>
  <c r="U1437" i="1" s="1"/>
  <c r="T1558" i="1"/>
  <c r="U1558" i="1" s="1"/>
  <c r="T3643" i="1"/>
  <c r="U3643" i="1" s="1"/>
  <c r="T1385" i="1"/>
  <c r="U1385" i="1" s="1"/>
  <c r="T2322" i="1"/>
  <c r="U2322" i="1" s="1"/>
  <c r="T1120" i="1"/>
  <c r="U1120" i="1" s="1"/>
  <c r="T3448" i="1"/>
  <c r="U3448" i="1" s="1"/>
  <c r="T2190" i="1"/>
  <c r="U2190" i="1" s="1"/>
  <c r="T3519" i="1"/>
  <c r="U3519" i="1" s="1"/>
  <c r="T2857" i="1"/>
  <c r="U2857" i="1" s="1"/>
  <c r="T1793" i="1"/>
  <c r="U1793" i="1" s="1"/>
  <c r="T3737" i="1"/>
  <c r="U3737" i="1" s="1"/>
  <c r="T139" i="1"/>
  <c r="U139" i="1" s="1"/>
  <c r="T2665" i="1"/>
  <c r="U2665" i="1" s="1"/>
  <c r="T3481" i="1"/>
  <c r="U3481" i="1" s="1"/>
  <c r="T3395" i="1"/>
  <c r="U3395" i="1" s="1"/>
  <c r="T470" i="1"/>
  <c r="U470" i="1" s="1"/>
  <c r="T1727" i="1"/>
  <c r="U1727" i="1" s="1"/>
  <c r="T2786" i="1"/>
  <c r="U2786" i="1" s="1"/>
  <c r="T4176" i="1"/>
  <c r="U4176" i="1" s="1"/>
  <c r="T131" i="1"/>
  <c r="U131" i="1" s="1"/>
  <c r="T3173" i="1"/>
  <c r="U3173" i="1" s="1"/>
  <c r="T1612" i="1"/>
  <c r="U1612" i="1" s="1"/>
  <c r="T3535" i="1"/>
  <c r="U3535" i="1" s="1"/>
  <c r="T4480" i="1"/>
  <c r="U4480" i="1" s="1"/>
  <c r="T4142" i="1"/>
  <c r="U4142" i="1" s="1"/>
  <c r="T2632" i="1"/>
  <c r="U2632" i="1" s="1"/>
  <c r="T2353" i="1"/>
  <c r="U2353" i="1" s="1"/>
  <c r="T263" i="1"/>
  <c r="U263" i="1" s="1"/>
  <c r="T561" i="1"/>
  <c r="U561" i="1" s="1"/>
  <c r="T2926" i="1"/>
  <c r="U2926" i="1" s="1"/>
  <c r="T2207" i="1"/>
  <c r="U2207" i="1" s="1"/>
  <c r="T4864" i="1"/>
  <c r="U4864" i="1" s="1"/>
  <c r="T2581" i="1"/>
  <c r="U2581" i="1" s="1"/>
  <c r="T2721" i="1"/>
  <c r="U2721" i="1" s="1"/>
  <c r="T3059" i="1"/>
  <c r="U3059" i="1" s="1"/>
  <c r="T1870" i="1"/>
  <c r="U1870" i="1" s="1"/>
  <c r="T1808" i="1"/>
  <c r="U1808" i="1" s="1"/>
  <c r="T882" i="1"/>
  <c r="U882" i="1" s="1"/>
  <c r="T3418" i="1"/>
  <c r="U3418" i="1" s="1"/>
  <c r="T4905" i="1"/>
  <c r="U4905" i="1" s="1"/>
  <c r="T3687" i="1"/>
  <c r="U3687" i="1" s="1"/>
  <c r="T2545" i="1"/>
  <c r="U2545" i="1" s="1"/>
  <c r="T3936" i="1"/>
  <c r="U3936" i="1" s="1"/>
  <c r="T2788" i="1"/>
  <c r="U2788" i="1" s="1"/>
  <c r="T2745" i="1"/>
  <c r="U2745" i="1" s="1"/>
  <c r="T4630" i="1"/>
  <c r="U4630" i="1" s="1"/>
  <c r="T3186" i="1"/>
  <c r="U3186" i="1" s="1"/>
  <c r="T2918" i="1"/>
  <c r="U2918" i="1" s="1"/>
  <c r="T1573" i="1"/>
  <c r="U1573" i="1" s="1"/>
  <c r="T4541" i="1"/>
  <c r="U4541" i="1" s="1"/>
  <c r="T4621" i="1"/>
  <c r="U4621" i="1" s="1"/>
  <c r="T1175" i="1"/>
  <c r="U1175" i="1" s="1"/>
  <c r="T2534" i="1"/>
  <c r="U2534" i="1" s="1"/>
  <c r="T3602" i="1"/>
  <c r="U3602" i="1" s="1"/>
  <c r="T2943" i="1"/>
  <c r="U2943" i="1" s="1"/>
  <c r="T4386" i="1"/>
  <c r="U4386" i="1" s="1"/>
  <c r="T1268" i="1"/>
  <c r="U1268" i="1" s="1"/>
  <c r="T437" i="1"/>
  <c r="U437" i="1" s="1"/>
  <c r="T2424" i="1"/>
  <c r="U2424" i="1" s="1"/>
  <c r="T2062" i="1"/>
  <c r="U2062" i="1" s="1"/>
  <c r="T4369" i="1"/>
  <c r="U4369" i="1" s="1"/>
  <c r="T4091" i="1"/>
  <c r="U4091" i="1" s="1"/>
  <c r="T1819" i="1"/>
  <c r="U1819" i="1" s="1"/>
  <c r="T2199" i="1"/>
  <c r="U2199" i="1" s="1"/>
  <c r="T4743" i="1"/>
  <c r="U4743" i="1" s="1"/>
  <c r="T1032" i="1"/>
  <c r="U1032" i="1" s="1"/>
  <c r="T4525" i="1"/>
  <c r="U4525" i="1" s="1"/>
  <c r="T3464" i="1"/>
  <c r="U3464" i="1" s="1"/>
  <c r="T3106" i="1"/>
  <c r="U3106" i="1" s="1"/>
  <c r="T3817" i="1"/>
  <c r="U3817" i="1" s="1"/>
  <c r="T3776" i="1"/>
  <c r="U3776" i="1" s="1"/>
  <c r="T4165" i="1"/>
  <c r="U4165" i="1" s="1"/>
  <c r="T4603" i="1"/>
  <c r="U4603" i="1" s="1"/>
  <c r="T565" i="1"/>
  <c r="U565" i="1" s="1"/>
  <c r="T2354" i="1"/>
  <c r="U2354" i="1" s="1"/>
  <c r="T4852" i="1"/>
  <c r="U4852" i="1" s="1"/>
  <c r="T3044" i="1"/>
  <c r="U3044" i="1" s="1"/>
  <c r="T1958" i="1"/>
  <c r="U1958" i="1" s="1"/>
  <c r="T2676" i="1"/>
  <c r="U2676" i="1" s="1"/>
  <c r="T4750" i="1"/>
  <c r="U4750" i="1" s="1"/>
  <c r="T2406" i="1"/>
  <c r="U2406" i="1" s="1"/>
  <c r="T4099" i="1"/>
  <c r="U4099" i="1" s="1"/>
  <c r="T43" i="1"/>
  <c r="U43" i="1" s="1"/>
  <c r="T1741" i="1"/>
  <c r="U1741" i="1" s="1"/>
  <c r="T711" i="1"/>
  <c r="U711" i="1" s="1"/>
  <c r="T209" i="1"/>
  <c r="U209" i="1" s="1"/>
  <c r="T4587" i="1"/>
  <c r="U4587" i="1" s="1"/>
  <c r="T3798" i="1"/>
  <c r="U3798" i="1" s="1"/>
  <c r="T4522" i="1"/>
  <c r="U4522" i="1" s="1"/>
  <c r="T2054" i="1"/>
  <c r="U2054" i="1" s="1"/>
  <c r="T1990" i="1"/>
  <c r="U1990" i="1" s="1"/>
  <c r="T894" i="1"/>
  <c r="U894" i="1" s="1"/>
  <c r="T3712" i="1"/>
  <c r="U3712" i="1" s="1"/>
  <c r="T2437" i="1"/>
  <c r="U2437" i="1" s="1"/>
  <c r="T1645" i="1"/>
  <c r="U1645" i="1" s="1"/>
  <c r="T1707" i="1"/>
  <c r="U1707" i="1" s="1"/>
  <c r="T4211" i="1"/>
  <c r="U4211" i="1" s="1"/>
  <c r="T442" i="1"/>
  <c r="U442" i="1" s="1"/>
  <c r="T2826" i="1"/>
  <c r="U2826" i="1" s="1"/>
  <c r="T3190" i="1"/>
  <c r="U3190" i="1" s="1"/>
  <c r="T4118" i="1"/>
  <c r="U4118" i="1" s="1"/>
  <c r="T1170" i="1"/>
  <c r="U1170" i="1" s="1"/>
  <c r="T1252" i="1"/>
  <c r="U1252" i="1" s="1"/>
  <c r="T887" i="1"/>
  <c r="U887" i="1" s="1"/>
  <c r="T1733" i="1"/>
  <c r="U1733" i="1" s="1"/>
  <c r="T3531" i="1"/>
  <c r="U3531" i="1" s="1"/>
  <c r="T2726" i="1"/>
  <c r="U2726" i="1" s="1"/>
  <c r="T3694" i="1"/>
  <c r="U3694" i="1" s="1"/>
  <c r="T3261" i="1"/>
  <c r="U3261" i="1" s="1"/>
  <c r="T743" i="1"/>
  <c r="U743" i="1" s="1"/>
  <c r="T4241" i="1"/>
  <c r="U4241" i="1" s="1"/>
  <c r="T4134" i="1"/>
  <c r="U4134" i="1" s="1"/>
  <c r="T895" i="1"/>
  <c r="U895" i="1" s="1"/>
  <c r="T3578" i="1"/>
  <c r="U3578" i="1" s="1"/>
  <c r="T2583" i="1"/>
  <c r="U2583" i="1" s="1"/>
  <c r="T84" i="1"/>
  <c r="U84" i="1" s="1"/>
  <c r="T4403" i="1"/>
  <c r="U4403" i="1" s="1"/>
  <c r="T589" i="1"/>
  <c r="U589" i="1" s="1"/>
  <c r="T4421" i="1"/>
  <c r="U4421" i="1" s="1"/>
  <c r="T4456" i="1"/>
  <c r="U4456" i="1" s="1"/>
  <c r="T3095" i="1"/>
  <c r="U3095" i="1" s="1"/>
  <c r="T2754" i="1"/>
  <c r="U2754" i="1" s="1"/>
  <c r="T3101" i="1"/>
  <c r="U3101" i="1" s="1"/>
  <c r="T632" i="1"/>
  <c r="U632" i="1" s="1"/>
  <c r="T2258" i="1"/>
  <c r="U2258" i="1" s="1"/>
  <c r="T2479" i="1"/>
  <c r="U2479" i="1" s="1"/>
  <c r="T3299" i="1"/>
  <c r="U3299" i="1" s="1"/>
  <c r="T4152" i="1"/>
  <c r="U4152" i="1" s="1"/>
  <c r="T903" i="1"/>
  <c r="U903" i="1" s="1"/>
  <c r="T3691" i="1"/>
  <c r="U3691" i="1" s="1"/>
  <c r="T839" i="1"/>
  <c r="U839" i="1" s="1"/>
  <c r="T3013" i="1"/>
  <c r="U3013" i="1" s="1"/>
  <c r="T2646" i="1"/>
  <c r="U2646" i="1" s="1"/>
  <c r="T700" i="1"/>
  <c r="U700" i="1" s="1"/>
  <c r="T3450" i="1"/>
  <c r="U3450" i="1" s="1"/>
  <c r="T4566" i="1"/>
  <c r="U4566" i="1" s="1"/>
  <c r="T2138" i="1"/>
  <c r="U2138" i="1" s="1"/>
  <c r="T1247" i="1"/>
  <c r="U1247" i="1" s="1"/>
  <c r="T3738" i="1"/>
  <c r="U3738" i="1" s="1"/>
  <c r="T2359" i="1"/>
  <c r="U2359" i="1" s="1"/>
  <c r="T2050" i="1"/>
  <c r="U2050" i="1" s="1"/>
  <c r="T3870" i="1"/>
  <c r="U3870" i="1" s="1"/>
  <c r="T2271" i="1"/>
  <c r="U2271" i="1" s="1"/>
  <c r="T3431" i="1"/>
  <c r="U3431" i="1" s="1"/>
  <c r="T1012" i="1"/>
  <c r="U1012" i="1" s="1"/>
  <c r="T4545" i="1"/>
  <c r="U4545" i="1" s="1"/>
  <c r="T3667" i="1"/>
  <c r="U3667" i="1" s="1"/>
  <c r="T106" i="1"/>
  <c r="U106" i="1" s="1"/>
  <c r="T601" i="1"/>
  <c r="U601" i="1" s="1"/>
  <c r="T528" i="1"/>
  <c r="U528" i="1" s="1"/>
  <c r="T2452" i="1"/>
  <c r="U2452" i="1" s="1"/>
  <c r="T1336" i="1"/>
  <c r="U1336" i="1" s="1"/>
  <c r="T1022" i="1"/>
  <c r="U1022" i="1" s="1"/>
  <c r="T3764" i="1"/>
  <c r="U3764" i="1" s="1"/>
  <c r="T616" i="1"/>
  <c r="U616" i="1" s="1"/>
  <c r="T1906" i="1"/>
  <c r="U1906" i="1" s="1"/>
  <c r="T4558" i="1"/>
  <c r="U4558" i="1" s="1"/>
  <c r="T1097" i="1"/>
  <c r="U1097" i="1" s="1"/>
  <c r="T331" i="1"/>
  <c r="U331" i="1" s="1"/>
  <c r="T4331" i="1"/>
  <c r="U4331" i="1" s="1"/>
  <c r="T627" i="1"/>
  <c r="U627" i="1" s="1"/>
  <c r="T1406" i="1"/>
  <c r="U1406" i="1" s="1"/>
  <c r="T1939" i="1"/>
  <c r="U1939" i="1" s="1"/>
  <c r="T738" i="1"/>
  <c r="U738" i="1" s="1"/>
  <c r="T1345" i="1"/>
  <c r="U1345" i="1" s="1"/>
  <c r="T942" i="1"/>
  <c r="U942" i="1" s="1"/>
  <c r="T3601" i="1"/>
  <c r="U3601" i="1" s="1"/>
  <c r="T2489" i="1"/>
  <c r="U2489" i="1" s="1"/>
  <c r="T3068" i="1"/>
  <c r="U3068" i="1" s="1"/>
  <c r="T4003" i="1"/>
  <c r="U4003" i="1" s="1"/>
  <c r="T3625" i="1"/>
  <c r="U3625" i="1" s="1"/>
  <c r="T1829" i="1"/>
  <c r="U1829" i="1" s="1"/>
  <c r="T4405" i="1"/>
  <c r="U4405" i="1" s="1"/>
  <c r="T3873" i="1"/>
  <c r="U3873" i="1" s="1"/>
  <c r="T2835" i="1"/>
  <c r="U2835" i="1" s="1"/>
  <c r="T1225" i="1"/>
  <c r="U1225" i="1" s="1"/>
  <c r="T4925" i="1"/>
  <c r="U4925" i="1" s="1"/>
  <c r="T4567" i="1"/>
  <c r="U4567" i="1" s="1"/>
  <c r="T4828" i="1"/>
  <c r="U4828" i="1" s="1"/>
  <c r="T3569" i="1"/>
  <c r="U3569" i="1" s="1"/>
  <c r="T4571" i="1"/>
  <c r="U4571" i="1" s="1"/>
  <c r="T4894" i="1"/>
  <c r="U4894" i="1" s="1"/>
  <c r="T418" i="1"/>
  <c r="U418" i="1" s="1"/>
  <c r="T2715" i="1"/>
  <c r="U2715" i="1" s="1"/>
  <c r="T2108" i="1"/>
  <c r="U2108" i="1" s="1"/>
  <c r="T1409" i="1"/>
  <c r="U1409" i="1" s="1"/>
  <c r="T1563" i="1"/>
  <c r="U1563" i="1" s="1"/>
  <c r="T4174" i="1"/>
  <c r="U4174" i="1" s="1"/>
  <c r="T2564" i="1"/>
  <c r="U2564" i="1" s="1"/>
  <c r="T60" i="1"/>
  <c r="U60" i="1" s="1"/>
  <c r="T4683" i="1"/>
  <c r="U4683" i="1" s="1"/>
  <c r="T515" i="1"/>
  <c r="U515" i="1" s="1"/>
  <c r="T3469" i="1"/>
  <c r="U3469" i="1" s="1"/>
  <c r="T4488" i="1"/>
  <c r="U4488" i="1" s="1"/>
  <c r="T4889" i="1"/>
  <c r="U4889" i="1" s="1"/>
  <c r="T1229" i="1"/>
  <c r="U1229" i="1" s="1"/>
  <c r="T4923" i="1"/>
  <c r="U4923" i="1" s="1"/>
  <c r="T2421" i="1"/>
  <c r="U2421" i="1" s="1"/>
  <c r="T1725" i="1"/>
  <c r="U1725" i="1" s="1"/>
  <c r="T4212" i="1"/>
  <c r="U4212" i="1" s="1"/>
  <c r="T3393" i="1"/>
  <c r="U3393" i="1" s="1"/>
  <c r="T88" i="1"/>
  <c r="U88" i="1" s="1"/>
  <c r="T2081" i="1"/>
  <c r="U2081" i="1" s="1"/>
  <c r="T2104" i="1"/>
  <c r="U2104" i="1" s="1"/>
  <c r="T2591" i="1"/>
  <c r="U2591" i="1" s="1"/>
  <c r="T3840" i="1"/>
  <c r="U3840" i="1" s="1"/>
  <c r="T4443" i="1"/>
  <c r="U4443" i="1" s="1"/>
  <c r="T3919" i="1"/>
  <c r="U3919" i="1" s="1"/>
  <c r="T2251" i="1"/>
  <c r="U2251" i="1" s="1"/>
  <c r="T1394" i="1"/>
  <c r="U1394" i="1" s="1"/>
  <c r="T802" i="1"/>
  <c r="U802" i="1" s="1"/>
  <c r="T3107" i="1"/>
  <c r="U3107" i="1" s="1"/>
  <c r="T1007" i="1"/>
  <c r="U1007" i="1" s="1"/>
  <c r="T2243" i="1"/>
  <c r="U2243" i="1" s="1"/>
  <c r="T3246" i="1"/>
  <c r="U3246" i="1" s="1"/>
  <c r="T3515" i="1"/>
  <c r="U3515" i="1" s="1"/>
  <c r="T727" i="1"/>
  <c r="U727" i="1" s="1"/>
  <c r="T1763" i="1"/>
  <c r="U1763" i="1" s="1"/>
  <c r="T416" i="1"/>
  <c r="U416" i="1" s="1"/>
  <c r="T2947" i="1"/>
  <c r="U2947" i="1" s="1"/>
  <c r="T2845" i="1"/>
  <c r="U2845" i="1" s="1"/>
  <c r="T1561" i="1"/>
  <c r="U1561" i="1" s="1"/>
  <c r="T2613" i="1"/>
  <c r="U2613" i="1" s="1"/>
  <c r="T1690" i="1"/>
  <c r="U1690" i="1" s="1"/>
  <c r="T1386" i="1"/>
  <c r="U1386" i="1" s="1"/>
  <c r="T1644" i="1"/>
  <c r="U1644" i="1" s="1"/>
  <c r="T4300" i="1"/>
  <c r="U4300" i="1" s="1"/>
  <c r="T1686" i="1"/>
  <c r="U1686" i="1" s="1"/>
  <c r="T4955" i="1"/>
  <c r="U4955" i="1" s="1"/>
  <c r="T3960" i="1"/>
  <c r="U3960" i="1" s="1"/>
  <c r="T206" i="1"/>
  <c r="U206" i="1" s="1"/>
  <c r="T1004" i="1"/>
  <c r="U1004" i="1" s="1"/>
  <c r="T4608" i="1"/>
  <c r="U4608" i="1" s="1"/>
  <c r="T904" i="1"/>
  <c r="U904" i="1" s="1"/>
  <c r="T2945" i="1"/>
  <c r="U2945" i="1" s="1"/>
  <c r="T3191" i="1"/>
  <c r="U3191" i="1" s="1"/>
  <c r="T3727" i="1"/>
  <c r="U3727" i="1" s="1"/>
  <c r="T337" i="1"/>
  <c r="U337" i="1" s="1"/>
  <c r="T692" i="1"/>
  <c r="U692" i="1" s="1"/>
  <c r="T1282" i="1"/>
  <c r="U1282" i="1" s="1"/>
  <c r="T1151" i="1"/>
  <c r="U1151" i="1" s="1"/>
  <c r="T788" i="1"/>
  <c r="U788" i="1" s="1"/>
  <c r="T4413" i="1"/>
  <c r="U4413" i="1" s="1"/>
  <c r="T2357" i="1"/>
  <c r="U2357" i="1" s="1"/>
  <c r="T3500" i="1"/>
  <c r="U3500" i="1" s="1"/>
  <c r="T1332" i="1"/>
  <c r="U1332" i="1" s="1"/>
  <c r="T4809" i="1"/>
  <c r="U4809" i="1" s="1"/>
  <c r="T2274" i="1"/>
  <c r="U2274" i="1" s="1"/>
  <c r="T4846" i="1"/>
  <c r="U4846" i="1" s="1"/>
  <c r="T3279" i="1"/>
  <c r="U3279" i="1" s="1"/>
  <c r="T3561" i="1"/>
  <c r="U3561" i="1" s="1"/>
  <c r="T1965" i="1"/>
  <c r="U1965" i="1" s="1"/>
  <c r="T534" i="1"/>
  <c r="U534" i="1" s="1"/>
  <c r="T2052" i="1"/>
  <c r="U2052" i="1" s="1"/>
  <c r="T2366" i="1"/>
  <c r="U2366" i="1" s="1"/>
  <c r="T2315" i="1"/>
  <c r="U2315" i="1" s="1"/>
  <c r="T1534" i="1"/>
  <c r="U1534" i="1" s="1"/>
  <c r="T2650" i="1"/>
  <c r="U2650" i="1" s="1"/>
  <c r="T1770" i="1"/>
  <c r="U1770" i="1" s="1"/>
  <c r="T1610" i="1"/>
  <c r="U1610" i="1" s="1"/>
  <c r="T2105" i="1"/>
  <c r="U2105" i="1" s="1"/>
  <c r="T2603" i="1"/>
  <c r="U2603" i="1" s="1"/>
  <c r="T31" i="1"/>
  <c r="U31" i="1" s="1"/>
  <c r="T4037" i="1"/>
  <c r="U4037" i="1" s="1"/>
  <c r="T108" i="1"/>
  <c r="U108" i="1" s="1"/>
  <c r="T3889" i="1"/>
  <c r="U3889" i="1" s="1"/>
  <c r="T975" i="1"/>
  <c r="U975" i="1" s="1"/>
  <c r="T816" i="1"/>
  <c r="U816" i="1" s="1"/>
  <c r="T1192" i="1"/>
  <c r="U1192" i="1" s="1"/>
  <c r="T1720" i="1"/>
  <c r="U1720" i="1" s="1"/>
  <c r="T4050" i="1"/>
  <c r="U4050" i="1" s="1"/>
  <c r="T1010" i="1"/>
  <c r="U1010" i="1" s="1"/>
  <c r="T4045" i="1"/>
  <c r="U4045" i="1" s="1"/>
  <c r="T3758" i="1"/>
  <c r="U3758" i="1" s="1"/>
  <c r="T161" i="1"/>
  <c r="U161" i="1" s="1"/>
  <c r="T3463" i="1"/>
  <c r="U3463" i="1" s="1"/>
  <c r="T4903" i="1"/>
  <c r="U4903" i="1" s="1"/>
  <c r="T4222" i="1"/>
  <c r="U4222" i="1" s="1"/>
  <c r="T2917" i="1"/>
  <c r="U2917" i="1" s="1"/>
  <c r="T3343" i="1"/>
  <c r="U3343" i="1" s="1"/>
  <c r="T430" i="1"/>
  <c r="U430" i="1" s="1"/>
  <c r="T1011" i="1"/>
  <c r="U1011" i="1" s="1"/>
  <c r="T649" i="1"/>
  <c r="U649" i="1" s="1"/>
  <c r="T1871" i="1"/>
  <c r="U1871" i="1" s="1"/>
  <c r="T3818" i="1"/>
  <c r="U3818" i="1" s="1"/>
  <c r="T1984" i="1"/>
  <c r="U1984" i="1" s="1"/>
  <c r="T4085" i="1"/>
  <c r="U4085" i="1" s="1"/>
  <c r="T3413" i="1"/>
  <c r="U3413" i="1" s="1"/>
  <c r="T4121" i="1"/>
  <c r="U4121" i="1" s="1"/>
  <c r="T17" i="1"/>
  <c r="U17" i="1" s="1"/>
  <c r="T3119" i="1"/>
  <c r="U3119" i="1" s="1"/>
  <c r="T1217" i="1"/>
  <c r="U1217" i="1" s="1"/>
  <c r="T1434" i="1"/>
  <c r="U1434" i="1" s="1"/>
  <c r="T2911" i="1"/>
  <c r="U2911" i="1" s="1"/>
  <c r="T1663" i="1"/>
  <c r="U1663" i="1" s="1"/>
  <c r="T55" i="1"/>
  <c r="U55" i="1" s="1"/>
  <c r="T949" i="1"/>
  <c r="U949" i="1" s="1"/>
  <c r="T2685" i="1"/>
  <c r="U2685" i="1" s="1"/>
  <c r="T1790" i="1"/>
  <c r="U1790" i="1" s="1"/>
  <c r="T1325" i="1"/>
  <c r="U1325" i="1" s="1"/>
  <c r="T3065" i="1"/>
  <c r="U3065" i="1" s="1"/>
  <c r="T1657" i="1"/>
  <c r="U1657" i="1" s="1"/>
  <c r="T3668" i="1"/>
  <c r="U3668" i="1" s="1"/>
  <c r="T3647" i="1"/>
  <c r="U3647" i="1" s="1"/>
  <c r="T3546" i="1"/>
  <c r="U3546" i="1" s="1"/>
  <c r="T645" i="1"/>
  <c r="U645" i="1" s="1"/>
  <c r="T4116" i="1"/>
  <c r="U4116" i="1" s="1"/>
  <c r="T847" i="1"/>
  <c r="U847" i="1" s="1"/>
  <c r="T4398" i="1"/>
  <c r="U4398" i="1" s="1"/>
  <c r="T27" i="1"/>
  <c r="U27" i="1" s="1"/>
  <c r="T1169" i="1"/>
  <c r="U1169" i="1" s="1"/>
  <c r="T2997" i="1"/>
  <c r="U2997" i="1" s="1"/>
  <c r="T2834" i="1"/>
  <c r="U2834" i="1" s="1"/>
  <c r="T846" i="1"/>
  <c r="U846" i="1" s="1"/>
  <c r="T2163" i="1"/>
  <c r="U2163" i="1" s="1"/>
  <c r="T1702" i="1"/>
  <c r="U1702" i="1" s="1"/>
  <c r="T841" i="1"/>
  <c r="U841" i="1" s="1"/>
  <c r="T3394" i="1"/>
  <c r="U3394" i="1" s="1"/>
  <c r="T2843" i="1"/>
  <c r="U2843" i="1" s="1"/>
  <c r="T1648" i="1"/>
  <c r="U1648" i="1" s="1"/>
  <c r="T4006" i="1"/>
  <c r="U4006" i="1" s="1"/>
  <c r="T3041" i="1"/>
  <c r="U3041" i="1" s="1"/>
  <c r="T303" i="1"/>
  <c r="U303" i="1" s="1"/>
  <c r="T3836" i="1"/>
  <c r="U3836" i="1" s="1"/>
  <c r="T1410" i="1"/>
  <c r="U1410" i="1" s="1"/>
  <c r="T1880" i="1"/>
  <c r="U1880" i="1" s="1"/>
  <c r="T489" i="1"/>
  <c r="U489" i="1" s="1"/>
  <c r="T856" i="1"/>
  <c r="U856" i="1" s="1"/>
  <c r="T1751" i="1"/>
  <c r="U1751" i="1" s="1"/>
  <c r="T3729" i="1"/>
  <c r="U3729" i="1" s="1"/>
  <c r="T2779" i="1"/>
  <c r="U2779" i="1" s="1"/>
  <c r="T4109" i="1"/>
  <c r="U4109" i="1" s="1"/>
  <c r="T3510" i="1"/>
  <c r="U3510" i="1" s="1"/>
  <c r="T2595" i="1"/>
  <c r="U2595" i="1" s="1"/>
  <c r="T4147" i="1"/>
  <c r="U4147" i="1" s="1"/>
  <c r="T449" i="1"/>
  <c r="U449" i="1" s="1"/>
  <c r="T383" i="1"/>
  <c r="U383" i="1" s="1"/>
  <c r="T2722" i="1"/>
  <c r="U2722" i="1" s="1"/>
  <c r="T4044" i="1"/>
  <c r="U4044" i="1" s="1"/>
  <c r="T3852" i="1"/>
  <c r="U3852" i="1" s="1"/>
  <c r="T1284" i="1"/>
  <c r="U1284" i="1" s="1"/>
  <c r="T4467" i="1"/>
  <c r="U4467" i="1" s="1"/>
  <c r="T3890" i="1"/>
  <c r="U3890" i="1" s="1"/>
  <c r="T2067" i="1"/>
  <c r="U2067" i="1" s="1"/>
  <c r="T3958" i="1"/>
  <c r="U3958" i="1" s="1"/>
  <c r="T3563" i="1"/>
  <c r="U3563" i="1" s="1"/>
  <c r="T4668" i="1"/>
  <c r="U4668" i="1" s="1"/>
  <c r="T822" i="1"/>
  <c r="U822" i="1" s="1"/>
  <c r="T1956" i="1"/>
  <c r="U1956" i="1" s="1"/>
  <c r="T1537" i="1"/>
  <c r="U1537" i="1" s="1"/>
  <c r="T3406" i="1"/>
  <c r="U3406" i="1" s="1"/>
  <c r="T1089" i="1"/>
  <c r="U1089" i="1" s="1"/>
  <c r="T409" i="1"/>
  <c r="U409" i="1" s="1"/>
  <c r="T4998" i="1"/>
  <c r="U4998" i="1" s="1"/>
  <c r="T1322" i="1"/>
  <c r="U1322" i="1" s="1"/>
  <c r="T483" i="1"/>
  <c r="U483" i="1" s="1"/>
  <c r="T4613" i="1"/>
  <c r="U4613" i="1" s="1"/>
  <c r="T4066" i="1"/>
  <c r="U4066" i="1" s="1"/>
  <c r="T3864" i="1"/>
  <c r="U3864" i="1" s="1"/>
  <c r="T3927" i="1"/>
  <c r="U3927" i="1" s="1"/>
  <c r="T4095" i="1"/>
  <c r="U4095" i="1" s="1"/>
  <c r="T2983" i="1"/>
  <c r="U2983" i="1" s="1"/>
  <c r="T2693" i="1"/>
  <c r="U2693" i="1" s="1"/>
  <c r="T1705" i="1"/>
  <c r="U1705" i="1" s="1"/>
  <c r="T3867" i="1"/>
  <c r="U3867" i="1" s="1"/>
  <c r="T1900" i="1"/>
  <c r="U1900" i="1" s="1"/>
  <c r="T3596" i="1"/>
  <c r="U3596" i="1" s="1"/>
  <c r="T4874" i="1"/>
  <c r="U4874" i="1" s="1"/>
  <c r="T3214" i="1"/>
  <c r="U3214" i="1" s="1"/>
  <c r="T1443" i="1"/>
  <c r="U1443" i="1" s="1"/>
  <c r="T2208" i="1"/>
  <c r="U2208" i="1" s="1"/>
  <c r="T2021" i="1"/>
  <c r="U2021" i="1" s="1"/>
  <c r="T1970" i="1"/>
  <c r="U1970" i="1" s="1"/>
  <c r="T922" i="1"/>
  <c r="U922" i="1" s="1"/>
  <c r="T3182" i="1"/>
  <c r="U3182" i="1" s="1"/>
  <c r="T812" i="1"/>
  <c r="U812" i="1" s="1"/>
  <c r="T333" i="1"/>
  <c r="U333" i="1" s="1"/>
  <c r="T857" i="1"/>
  <c r="U857" i="1" s="1"/>
  <c r="T643" i="1"/>
  <c r="U643" i="1" s="1"/>
  <c r="T699" i="1"/>
  <c r="U699" i="1" s="1"/>
  <c r="T3827" i="1"/>
  <c r="U3827" i="1" s="1"/>
  <c r="T2024" i="1"/>
  <c r="U2024" i="1" s="1"/>
  <c r="T1717" i="1"/>
  <c r="U1717" i="1" s="1"/>
  <c r="T1941" i="1"/>
  <c r="U1941" i="1" s="1"/>
  <c r="T2053" i="1"/>
  <c r="U2053" i="1" s="1"/>
  <c r="T3320" i="1"/>
  <c r="U3320" i="1" s="1"/>
  <c r="T1484" i="1"/>
  <c r="U1484" i="1" s="1"/>
  <c r="T1423" i="1"/>
  <c r="U1423" i="1" s="1"/>
  <c r="T4459" i="1"/>
  <c r="U4459" i="1" s="1"/>
  <c r="T1399" i="1"/>
  <c r="U1399" i="1" s="1"/>
  <c r="T993" i="1"/>
  <c r="U993" i="1" s="1"/>
  <c r="T3438" i="1"/>
  <c r="U3438" i="1" s="1"/>
  <c r="T2213" i="1"/>
  <c r="U2213" i="1" s="1"/>
  <c r="T134" i="1"/>
  <c r="U134" i="1" s="1"/>
  <c r="T799" i="1"/>
  <c r="U799" i="1" s="1"/>
  <c r="T1635" i="1"/>
  <c r="U1635" i="1" s="1"/>
  <c r="T89" i="1"/>
  <c r="U89" i="1" s="1"/>
  <c r="T3018" i="1"/>
  <c r="U3018" i="1" s="1"/>
  <c r="T3199" i="1"/>
  <c r="U3199" i="1" s="1"/>
  <c r="T4393" i="1"/>
  <c r="U4393" i="1" s="1"/>
  <c r="T2558" i="1"/>
  <c r="U2558" i="1" s="1"/>
  <c r="T1679" i="1"/>
  <c r="U1679" i="1" s="1"/>
  <c r="T1577" i="1"/>
  <c r="U1577" i="1" s="1"/>
  <c r="T2996" i="1"/>
  <c r="U2996" i="1" s="1"/>
  <c r="T3820" i="1"/>
  <c r="U3820" i="1" s="1"/>
  <c r="T4016" i="1"/>
  <c r="U4016" i="1" s="1"/>
  <c r="T3378" i="1"/>
  <c r="U3378" i="1" s="1"/>
  <c r="T2898" i="1"/>
  <c r="U2898" i="1" s="1"/>
  <c r="T3045" i="1"/>
  <c r="U3045" i="1" s="1"/>
  <c r="T2177" i="1"/>
  <c r="U2177" i="1" s="1"/>
  <c r="T3250" i="1"/>
  <c r="U3250" i="1" s="1"/>
  <c r="T1723" i="1"/>
  <c r="U1723" i="1" s="1"/>
  <c r="T1694" i="1"/>
  <c r="U1694" i="1" s="1"/>
  <c r="T1642" i="1"/>
  <c r="U1642" i="1" s="1"/>
  <c r="T1482" i="1"/>
  <c r="U1482" i="1" s="1"/>
  <c r="T4699" i="1"/>
  <c r="U4699" i="1" s="1"/>
  <c r="T4397" i="1"/>
  <c r="U4397" i="1" s="1"/>
  <c r="T4302" i="1"/>
  <c r="U4302" i="1" s="1"/>
  <c r="T4665" i="1"/>
  <c r="U4665" i="1" s="1"/>
  <c r="T4452" i="1"/>
  <c r="U4452" i="1" s="1"/>
  <c r="T3310" i="1"/>
  <c r="U3310" i="1" s="1"/>
  <c r="T3934" i="1"/>
  <c r="U3934" i="1" s="1"/>
  <c r="T1219" i="1"/>
  <c r="U1219" i="1" s="1"/>
  <c r="T3834" i="1"/>
  <c r="U3834" i="1" s="1"/>
  <c r="T3458" i="1"/>
  <c r="U3458" i="1" s="1"/>
  <c r="T1002" i="1"/>
  <c r="U1002" i="1" s="1"/>
  <c r="T1158" i="1"/>
  <c r="U1158" i="1" s="1"/>
  <c r="T3096" i="1"/>
  <c r="U3096" i="1" s="1"/>
  <c r="T2175" i="1"/>
  <c r="U2175" i="1" s="1"/>
  <c r="T3620" i="1"/>
  <c r="U3620" i="1" s="1"/>
  <c r="T4240" i="1"/>
  <c r="U4240" i="1" s="1"/>
  <c r="T4163" i="1"/>
  <c r="U4163" i="1" s="1"/>
  <c r="T1227" i="1"/>
  <c r="U1227" i="1" s="1"/>
  <c r="T3801" i="1"/>
  <c r="U3801" i="1" s="1"/>
  <c r="T1176" i="1"/>
  <c r="U1176" i="1" s="1"/>
  <c r="T1599" i="1"/>
  <c r="U1599" i="1" s="1"/>
  <c r="T1420" i="1"/>
  <c r="U1420" i="1" s="1"/>
  <c r="T120" i="1"/>
  <c r="U120" i="1" s="1"/>
  <c r="T2204" i="1"/>
  <c r="U2204" i="1" s="1"/>
  <c r="T13" i="1"/>
  <c r="U13" i="1" s="1"/>
  <c r="T2944" i="1"/>
  <c r="U2944" i="1" s="1"/>
  <c r="T2072" i="1"/>
  <c r="U2072" i="1" s="1"/>
  <c r="T2390" i="1"/>
  <c r="U2390" i="1" s="1"/>
  <c r="T1504" i="1"/>
  <c r="U1504" i="1" s="1"/>
  <c r="T4723" i="1"/>
  <c r="U4723" i="1" s="1"/>
  <c r="T1517" i="1"/>
  <c r="U1517" i="1" s="1"/>
  <c r="T3129" i="1"/>
  <c r="U3129" i="1" s="1"/>
  <c r="T4256" i="1"/>
  <c r="U4256" i="1" s="1"/>
  <c r="T4323" i="1"/>
  <c r="U4323" i="1" s="1"/>
  <c r="T4444" i="1"/>
  <c r="U4444" i="1" s="1"/>
  <c r="T159" i="1"/>
  <c r="U159" i="1" s="1"/>
  <c r="T270" i="1"/>
  <c r="U270" i="1" s="1"/>
  <c r="T957" i="1"/>
  <c r="U957" i="1" s="1"/>
  <c r="T4580" i="1"/>
  <c r="U4580" i="1" s="1"/>
  <c r="T3982" i="1"/>
  <c r="U3982" i="1" s="1"/>
  <c r="T924" i="1"/>
  <c r="U924" i="1" s="1"/>
  <c r="T2517" i="1"/>
  <c r="U2517" i="1" s="1"/>
  <c r="T1199" i="1"/>
  <c r="U1199" i="1" s="1"/>
  <c r="T2352" i="1"/>
  <c r="U2352" i="1" s="1"/>
  <c r="T646" i="1"/>
  <c r="U646" i="1" s="1"/>
  <c r="T217" i="1"/>
  <c r="U217" i="1" s="1"/>
  <c r="T1283" i="1"/>
  <c r="U1283" i="1" s="1"/>
  <c r="T3339" i="1"/>
  <c r="U3339" i="1" s="1"/>
  <c r="T3959" i="1"/>
  <c r="U3959" i="1" s="1"/>
  <c r="T1805" i="1"/>
  <c r="U1805" i="1" s="1"/>
  <c r="T1132" i="1"/>
  <c r="U1132" i="1" s="1"/>
  <c r="T1003" i="1"/>
  <c r="U1003" i="1" s="1"/>
  <c r="T3823" i="1"/>
  <c r="U3823" i="1" s="1"/>
  <c r="T3990" i="1"/>
  <c r="U3990" i="1" s="1"/>
  <c r="T854" i="1"/>
  <c r="U854" i="1" s="1"/>
  <c r="T1113" i="1"/>
  <c r="U1113" i="1" s="1"/>
  <c r="T1896" i="1"/>
  <c r="U1896" i="1" s="1"/>
  <c r="T491" i="1"/>
  <c r="U491" i="1" s="1"/>
  <c r="T1085" i="1"/>
  <c r="U1085" i="1" s="1"/>
  <c r="T3925" i="1"/>
  <c r="U3925" i="1" s="1"/>
  <c r="T4638" i="1"/>
  <c r="U4638" i="1" s="1"/>
  <c r="T4622" i="1"/>
  <c r="U4622" i="1" s="1"/>
  <c r="T1868" i="1"/>
  <c r="U1868" i="1" s="1"/>
  <c r="T2242" i="1"/>
  <c r="U2242" i="1" s="1"/>
  <c r="T505" i="1"/>
  <c r="U505" i="1" s="1"/>
  <c r="T4959" i="1"/>
  <c r="U4959" i="1" s="1"/>
  <c r="T1111" i="1"/>
  <c r="U1111" i="1" s="1"/>
  <c r="T3053" i="1"/>
  <c r="U3053" i="1" s="1"/>
  <c r="T1624" i="1"/>
  <c r="U1624" i="1" s="1"/>
  <c r="T220" i="1"/>
  <c r="U220" i="1" s="1"/>
  <c r="T973" i="1"/>
  <c r="U973" i="1" s="1"/>
  <c r="T2892" i="1"/>
  <c r="U2892" i="1" s="1"/>
  <c r="T3442" i="1"/>
  <c r="U3442" i="1" s="1"/>
  <c r="T1190" i="1"/>
  <c r="U1190" i="1" s="1"/>
  <c r="T1099" i="1"/>
  <c r="U1099" i="1" s="1"/>
  <c r="T830" i="1"/>
  <c r="U830" i="1" s="1"/>
  <c r="T1608" i="1"/>
  <c r="U1608" i="1" s="1"/>
  <c r="T4860" i="1"/>
  <c r="U4860" i="1" s="1"/>
  <c r="T2203" i="1"/>
  <c r="U2203" i="1" s="1"/>
  <c r="T1532" i="1"/>
  <c r="U1532" i="1" s="1"/>
  <c r="T4133" i="1"/>
  <c r="U4133" i="1" s="1"/>
  <c r="T4328" i="1"/>
  <c r="U4328" i="1" s="1"/>
  <c r="T1689" i="1"/>
  <c r="U1689" i="1" s="1"/>
  <c r="T2854" i="1"/>
  <c r="U2854" i="1" s="1"/>
  <c r="T452" i="1"/>
  <c r="U452" i="1" s="1"/>
  <c r="T2076" i="1"/>
  <c r="U2076" i="1" s="1"/>
  <c r="T3939" i="1"/>
  <c r="U3939" i="1" s="1"/>
  <c r="T2620" i="1"/>
  <c r="U2620" i="1" s="1"/>
  <c r="T58" i="1"/>
  <c r="U58" i="1" s="1"/>
  <c r="T2430" i="1"/>
  <c r="U2430" i="1" s="1"/>
  <c r="T1603" i="1"/>
  <c r="U1603" i="1" s="1"/>
  <c r="T1112" i="1"/>
  <c r="U1112" i="1" s="1"/>
  <c r="T3838" i="1"/>
  <c r="U3838" i="1" s="1"/>
  <c r="T2621" i="1"/>
  <c r="U2621" i="1" s="1"/>
  <c r="T748" i="1"/>
  <c r="U748" i="1" s="1"/>
  <c r="T144" i="1"/>
  <c r="U144" i="1" s="1"/>
  <c r="T958" i="1"/>
  <c r="U958" i="1" s="1"/>
  <c r="T3142" i="1"/>
  <c r="U3142" i="1" s="1"/>
  <c r="T3376" i="1"/>
  <c r="U3376" i="1" s="1"/>
  <c r="T2746" i="1"/>
  <c r="U2746" i="1" s="1"/>
  <c r="T1527" i="1"/>
  <c r="U1527" i="1" s="1"/>
  <c r="T3538" i="1"/>
  <c r="U3538" i="1" s="1"/>
  <c r="T19" i="1"/>
  <c r="U19" i="1" s="1"/>
  <c r="T2775" i="1"/>
  <c r="U2775" i="1" s="1"/>
  <c r="T184" i="1"/>
  <c r="U184" i="1" s="1"/>
  <c r="T3178" i="1"/>
  <c r="U3178" i="1" s="1"/>
  <c r="T1124" i="1"/>
  <c r="U1124" i="1" s="1"/>
  <c r="T1680" i="1"/>
  <c r="U1680" i="1" s="1"/>
  <c r="T3826" i="1"/>
  <c r="U3826" i="1" s="1"/>
  <c r="T2934" i="1"/>
  <c r="U2934" i="1" s="1"/>
  <c r="T1040" i="1"/>
  <c r="U1040" i="1" s="1"/>
  <c r="T4286" i="1"/>
  <c r="U4286" i="1" s="1"/>
  <c r="T3574" i="1"/>
  <c r="U3574" i="1" s="1"/>
  <c r="T1388" i="1"/>
  <c r="U1388" i="1" s="1"/>
  <c r="T630" i="1"/>
  <c r="U630" i="1" s="1"/>
  <c r="T974" i="1"/>
  <c r="U974" i="1" s="1"/>
  <c r="T3281" i="1"/>
  <c r="U3281" i="1" s="1"/>
  <c r="T1363" i="1"/>
  <c r="U1363" i="1" s="1"/>
  <c r="T1773" i="1"/>
  <c r="U1773" i="1" s="1"/>
  <c r="T1142" i="1"/>
  <c r="U1142" i="1" s="1"/>
  <c r="T4457" i="1"/>
  <c r="U4457" i="1" s="1"/>
  <c r="T3227" i="1"/>
  <c r="U3227" i="1" s="1"/>
  <c r="T3548" i="1"/>
  <c r="U3548" i="1" s="1"/>
  <c r="T48" i="1"/>
  <c r="U48" i="1" s="1"/>
  <c r="T3730" i="1"/>
  <c r="U3730" i="1" s="1"/>
  <c r="T1918" i="1"/>
  <c r="U1918" i="1" s="1"/>
  <c r="T1872" i="1"/>
  <c r="U1872" i="1" s="1"/>
  <c r="T4817" i="1"/>
  <c r="U4817" i="1" s="1"/>
  <c r="T1073" i="1"/>
  <c r="U1073" i="1" s="1"/>
  <c r="T2627" i="1"/>
  <c r="U2627" i="1" s="1"/>
  <c r="T2853" i="1"/>
  <c r="U2853" i="1" s="1"/>
  <c r="T2751" i="1"/>
  <c r="U2751" i="1" s="1"/>
  <c r="T1173" i="1"/>
  <c r="U1173" i="1" s="1"/>
  <c r="T4883" i="1"/>
  <c r="U4883" i="1" s="1"/>
  <c r="T508" i="1"/>
  <c r="U508" i="1" s="1"/>
  <c r="T2082" i="1"/>
  <c r="U2082" i="1" s="1"/>
  <c r="T521" i="1"/>
  <c r="U521" i="1" s="1"/>
  <c r="T4255" i="1"/>
  <c r="U4255" i="1" s="1"/>
  <c r="T1288" i="1"/>
  <c r="U1288" i="1" s="1"/>
  <c r="T350" i="1"/>
  <c r="U350" i="1" s="1"/>
  <c r="T1664" i="1"/>
  <c r="U1664" i="1" s="1"/>
  <c r="T2737" i="1"/>
  <c r="U2737" i="1" s="1"/>
  <c r="T3534" i="1"/>
  <c r="U3534" i="1" s="1"/>
  <c r="T3280" i="1"/>
  <c r="U3280" i="1" s="1"/>
  <c r="T1853" i="1"/>
  <c r="U1853" i="1" s="1"/>
  <c r="T2443" i="1"/>
  <c r="U2443" i="1" s="1"/>
  <c r="T2276" i="1"/>
  <c r="U2276" i="1" s="1"/>
  <c r="T3228" i="1"/>
  <c r="U3228" i="1" s="1"/>
  <c r="T2833" i="1"/>
  <c r="U2833" i="1" s="1"/>
  <c r="T593" i="1"/>
  <c r="U593" i="1" s="1"/>
  <c r="T1681" i="1"/>
  <c r="U1681" i="1" s="1"/>
  <c r="T1604" i="1"/>
  <c r="U1604" i="1" s="1"/>
  <c r="T2661" i="1"/>
  <c r="U2661" i="1" s="1"/>
  <c r="T1658" i="1"/>
  <c r="U1658" i="1" s="1"/>
  <c r="T4930" i="1"/>
  <c r="U4930" i="1" s="1"/>
  <c r="T2624" i="1"/>
  <c r="U2624" i="1" s="1"/>
  <c r="T3097" i="1"/>
  <c r="U3097" i="1" s="1"/>
  <c r="T4428" i="1"/>
  <c r="U4428" i="1" s="1"/>
  <c r="T1572" i="1"/>
  <c r="U1572" i="1" s="1"/>
  <c r="T1390" i="1"/>
  <c r="U1390" i="1" s="1"/>
  <c r="T2978" i="1"/>
  <c r="U2978" i="1" s="1"/>
  <c r="T4466" i="1"/>
  <c r="U4466" i="1" s="1"/>
  <c r="T1518" i="1"/>
  <c r="U1518" i="1" s="1"/>
  <c r="T745" i="1"/>
  <c r="U745" i="1" s="1"/>
  <c r="T3530" i="1"/>
  <c r="U3530" i="1" s="1"/>
  <c r="T3164" i="1"/>
  <c r="U3164" i="1" s="1"/>
  <c r="T1935" i="1"/>
  <c r="U1935" i="1" s="1"/>
  <c r="T2501" i="1"/>
  <c r="U2501" i="1" s="1"/>
  <c r="T2606" i="1"/>
  <c r="U2606" i="1" s="1"/>
  <c r="T1812" i="1"/>
  <c r="U1812" i="1" s="1"/>
  <c r="T2155" i="1"/>
  <c r="U2155" i="1" s="1"/>
  <c r="T2684" i="1"/>
  <c r="U2684" i="1" s="1"/>
  <c r="T382" i="1"/>
  <c r="U382" i="1" s="1"/>
  <c r="T1980" i="1"/>
  <c r="U1980" i="1" s="1"/>
  <c r="T1397" i="1"/>
  <c r="U1397" i="1" s="1"/>
  <c r="T1971" i="1"/>
  <c r="U1971" i="1" s="1"/>
  <c r="T556" i="1"/>
  <c r="U556" i="1" s="1"/>
  <c r="T1811" i="1"/>
  <c r="U1811" i="1" s="1"/>
  <c r="T4205" i="1"/>
  <c r="U4205" i="1" s="1"/>
  <c r="T3367" i="1"/>
  <c r="U3367" i="1" s="1"/>
  <c r="T4917" i="1"/>
  <c r="U4917" i="1" s="1"/>
  <c r="T1995" i="1"/>
  <c r="U1995" i="1" s="1"/>
  <c r="T1405" i="1"/>
  <c r="U1405" i="1" s="1"/>
  <c r="T3471" i="1"/>
  <c r="U3471" i="1" s="1"/>
  <c r="T4966" i="1"/>
  <c r="U4966" i="1" s="1"/>
  <c r="T4677" i="1"/>
  <c r="U4677" i="1" s="1"/>
  <c r="T1000" i="1"/>
  <c r="U1000" i="1" s="1"/>
  <c r="T1077" i="1"/>
  <c r="U1077" i="1" s="1"/>
  <c r="T2331" i="1"/>
  <c r="U2331" i="1" s="1"/>
  <c r="T4101" i="1"/>
  <c r="U4101" i="1" s="1"/>
  <c r="T3732" i="1"/>
  <c r="U3732" i="1" s="1"/>
  <c r="T3672" i="1"/>
  <c r="U3672" i="1" s="1"/>
  <c r="T186" i="1"/>
  <c r="U186" i="1" s="1"/>
  <c r="T4108" i="1"/>
  <c r="U4108" i="1" s="1"/>
  <c r="T791" i="1"/>
  <c r="U791" i="1" s="1"/>
  <c r="T1535" i="1"/>
  <c r="U1535" i="1" s="1"/>
  <c r="T2970" i="1"/>
  <c r="U2970" i="1" s="1"/>
  <c r="T4585" i="1"/>
  <c r="U4585" i="1" s="1"/>
  <c r="T107" i="1"/>
  <c r="U107" i="1" s="1"/>
  <c r="T1711" i="1"/>
  <c r="U1711" i="1" s="1"/>
  <c r="T2436" i="1"/>
  <c r="U2436" i="1" s="1"/>
  <c r="T2005" i="1"/>
  <c r="U2005" i="1" s="1"/>
  <c r="T3973" i="1"/>
  <c r="U3973" i="1" s="1"/>
  <c r="T2198" i="1"/>
  <c r="U2198" i="1" s="1"/>
  <c r="T1481" i="1"/>
  <c r="U1481" i="1" s="1"/>
  <c r="T4524" i="1"/>
  <c r="U4524" i="1" s="1"/>
  <c r="T3837" i="1"/>
  <c r="U3837" i="1" s="1"/>
  <c r="T3877" i="1"/>
  <c r="U3877" i="1" s="1"/>
  <c r="T1033" i="1"/>
  <c r="U1033" i="1" s="1"/>
  <c r="T4314" i="1"/>
  <c r="U4314" i="1" s="1"/>
  <c r="T656" i="1"/>
  <c r="U656" i="1" s="1"/>
  <c r="T4938" i="1"/>
  <c r="U4938" i="1" s="1"/>
  <c r="T3084" i="1"/>
  <c r="U3084" i="1" s="1"/>
  <c r="T2332" i="1"/>
  <c r="U2332" i="1" s="1"/>
  <c r="T2647" i="1"/>
  <c r="U2647" i="1" s="1"/>
  <c r="T2957" i="1"/>
  <c r="U2957" i="1" s="1"/>
  <c r="T2225" i="1"/>
  <c r="U2225" i="1" s="1"/>
  <c r="T2471" i="1"/>
  <c r="U2471" i="1" s="1"/>
  <c r="T2652" i="1"/>
  <c r="U2652" i="1" s="1"/>
  <c r="T4103" i="1"/>
  <c r="U4103" i="1" s="1"/>
  <c r="T4833" i="1"/>
  <c r="U4833" i="1" s="1"/>
  <c r="T201" i="1"/>
  <c r="U201" i="1" s="1"/>
  <c r="T1888" i="1"/>
  <c r="U1888" i="1" s="1"/>
  <c r="T4202" i="1"/>
  <c r="U4202" i="1" s="1"/>
  <c r="T4657" i="1"/>
  <c r="U4657" i="1" s="1"/>
  <c r="T3064" i="1"/>
  <c r="U3064" i="1" s="1"/>
  <c r="T4004" i="1"/>
  <c r="U4004" i="1" s="1"/>
  <c r="T2473" i="1"/>
  <c r="U2473" i="1" s="1"/>
  <c r="T4245" i="1"/>
  <c r="U4245" i="1" s="1"/>
  <c r="T1250" i="1"/>
  <c r="U1250" i="1" s="1"/>
  <c r="T3297" i="1"/>
  <c r="U3297" i="1" s="1"/>
  <c r="T1149" i="1"/>
  <c r="U1149" i="1" s="1"/>
  <c r="T999" i="1"/>
  <c r="U999" i="1" s="1"/>
  <c r="T3953" i="1"/>
  <c r="U3953" i="1" s="1"/>
  <c r="T4039" i="1"/>
  <c r="U4039" i="1" s="1"/>
  <c r="T2129" i="1"/>
  <c r="U2129" i="1" s="1"/>
  <c r="T4073" i="1"/>
  <c r="U4073" i="1" s="1"/>
  <c r="T4600" i="1"/>
  <c r="U4600" i="1" s="1"/>
  <c r="T3218" i="1"/>
  <c r="U3218" i="1" s="1"/>
  <c r="T460" i="1"/>
  <c r="U460" i="1" s="1"/>
  <c r="T4285" i="1"/>
  <c r="U4285" i="1" s="1"/>
  <c r="T1755" i="1"/>
  <c r="U1755" i="1" s="1"/>
  <c r="T1924" i="1"/>
  <c r="U1924" i="1" s="1"/>
  <c r="T4339" i="1"/>
  <c r="U4339" i="1" s="1"/>
  <c r="T2112" i="1"/>
  <c r="U2112" i="1" s="1"/>
  <c r="T4713" i="1"/>
  <c r="U4713" i="1" s="1"/>
  <c r="T1333" i="1"/>
  <c r="U1333" i="1" s="1"/>
  <c r="T4401" i="1"/>
  <c r="U4401" i="1" s="1"/>
  <c r="T2070" i="1"/>
  <c r="U2070" i="1" s="1"/>
  <c r="T910" i="1"/>
  <c r="U910" i="1" s="1"/>
  <c r="T2262" i="1"/>
  <c r="U2262" i="1" s="1"/>
  <c r="T3715" i="1"/>
  <c r="U3715" i="1" s="1"/>
  <c r="T4213" i="1"/>
  <c r="U4213" i="1" s="1"/>
  <c r="T1925" i="1"/>
  <c r="U1925" i="1" s="1"/>
  <c r="T2398" i="1"/>
  <c r="U2398" i="1" s="1"/>
  <c r="T3774" i="1"/>
  <c r="U3774" i="1" s="1"/>
  <c r="T4471" i="1"/>
  <c r="U4471" i="1" s="1"/>
  <c r="T4214" i="1"/>
  <c r="U4214" i="1" s="1"/>
  <c r="T2476" i="1"/>
  <c r="U2476" i="1" s="1"/>
  <c r="T1344" i="1"/>
  <c r="U1344" i="1" s="1"/>
  <c r="T4491" i="1"/>
  <c r="U4491" i="1" s="1"/>
  <c r="T2790" i="1"/>
  <c r="U2790" i="1" s="1"/>
  <c r="T1961" i="1"/>
  <c r="U1961" i="1" s="1"/>
  <c r="T710" i="1"/>
  <c r="U710" i="1" s="1"/>
  <c r="T1331" i="1"/>
  <c r="U1331" i="1" s="1"/>
  <c r="T45" i="1"/>
  <c r="U45" i="1" s="1"/>
  <c r="T4402" i="1"/>
  <c r="U4402" i="1" s="1"/>
  <c r="T3623" i="1"/>
  <c r="U3623" i="1" s="1"/>
  <c r="T664" i="1"/>
  <c r="U664" i="1" s="1"/>
  <c r="T59" i="1"/>
  <c r="U59" i="1" s="1"/>
  <c r="T2824" i="1"/>
  <c r="U2824" i="1" s="1"/>
  <c r="T3656" i="1"/>
  <c r="U3656" i="1" s="1"/>
  <c r="T2314" i="1"/>
  <c r="U2314" i="1" s="1"/>
  <c r="T4542" i="1"/>
  <c r="U4542" i="1" s="1"/>
  <c r="T4005" i="1"/>
  <c r="U4005" i="1" s="1"/>
  <c r="T3210" i="1"/>
  <c r="U3210" i="1" s="1"/>
  <c r="T817" i="1"/>
  <c r="U817" i="1" s="1"/>
  <c r="T1320" i="1"/>
  <c r="U1320" i="1" s="1"/>
  <c r="T778" i="1"/>
  <c r="U778" i="1" s="1"/>
  <c r="T2631" i="1"/>
  <c r="U2631" i="1" s="1"/>
  <c r="T2683" i="1"/>
  <c r="U2683" i="1" s="1"/>
  <c r="T175" i="1"/>
  <c r="U175" i="1" s="1"/>
  <c r="T3741" i="1"/>
  <c r="U3741" i="1" s="1"/>
  <c r="T3629" i="1"/>
  <c r="U3629" i="1" s="1"/>
  <c r="T105" i="1"/>
  <c r="U105" i="1" s="1"/>
  <c r="T1835" i="1"/>
  <c r="U1835" i="1" s="1"/>
  <c r="T338" i="1"/>
  <c r="U338" i="1" s="1"/>
  <c r="T3970" i="1"/>
  <c r="U3970" i="1" s="1"/>
  <c r="T1838" i="1"/>
  <c r="U1838" i="1" s="1"/>
  <c r="T2416" i="1"/>
  <c r="U2416" i="1" s="1"/>
  <c r="T349" i="1"/>
  <c r="U349" i="1" s="1"/>
  <c r="T4474" i="1"/>
  <c r="U4474" i="1" s="1"/>
  <c r="T3432" i="1"/>
  <c r="U3432" i="1" s="1"/>
  <c r="T574" i="1"/>
  <c r="U574" i="1" s="1"/>
  <c r="T3337" i="1"/>
  <c r="U3337" i="1" s="1"/>
  <c r="T4170" i="1"/>
  <c r="U4170" i="1" s="1"/>
  <c r="T3" i="1"/>
  <c r="U3" i="1" s="1"/>
  <c r="T4296" i="1"/>
  <c r="U4296" i="1" s="1"/>
  <c r="T3628" i="1"/>
  <c r="U3628" i="1" s="1"/>
  <c r="T2574" i="1"/>
  <c r="U2574" i="1" s="1"/>
  <c r="T1944" i="1"/>
  <c r="U1944" i="1" s="1"/>
  <c r="T4425" i="1"/>
  <c r="U4425" i="1" s="1"/>
  <c r="T2772" i="1"/>
  <c r="U2772" i="1" s="1"/>
  <c r="T3634" i="1"/>
  <c r="U3634" i="1" s="1"/>
  <c r="T2100" i="1"/>
  <c r="U2100" i="1" s="1"/>
  <c r="T1315" i="1"/>
  <c r="U1315" i="1" s="1"/>
  <c r="T2703" i="1"/>
  <c r="U2703" i="1" s="1"/>
  <c r="T203" i="1"/>
  <c r="U203" i="1" s="1"/>
  <c r="T3876" i="1"/>
  <c r="U3876" i="1" s="1"/>
  <c r="T4433" i="1"/>
  <c r="U4433" i="1" s="1"/>
  <c r="T2855" i="1"/>
  <c r="U2855" i="1" s="1"/>
  <c r="T3753" i="1"/>
  <c r="U3753" i="1" s="1"/>
  <c r="T1349" i="1"/>
  <c r="U1349" i="1" s="1"/>
  <c r="T4172" i="1"/>
  <c r="U4172" i="1" s="1"/>
  <c r="T2399" i="1"/>
  <c r="U2399" i="1" s="1"/>
  <c r="T2912" i="1"/>
  <c r="U2912" i="1" s="1"/>
  <c r="T4552" i="1"/>
  <c r="U4552" i="1" s="1"/>
  <c r="T1143" i="1"/>
  <c r="U1143" i="1" s="1"/>
  <c r="T2095" i="1"/>
  <c r="U2095" i="1" s="1"/>
  <c r="T3215" i="1"/>
  <c r="U3215" i="1" s="1"/>
  <c r="T486" i="1"/>
  <c r="U486" i="1" s="1"/>
  <c r="T3921" i="1"/>
  <c r="U3921" i="1" s="1"/>
  <c r="T3747" i="1"/>
  <c r="U3747" i="1" s="1"/>
  <c r="T1403" i="1"/>
  <c r="U1403" i="1" s="1"/>
  <c r="T2284" i="1"/>
  <c r="U2284" i="1" s="1"/>
  <c r="T733" i="1"/>
  <c r="U733" i="1" s="1"/>
  <c r="T4527" i="1"/>
  <c r="U4527" i="1" s="1"/>
  <c r="T4461" i="1"/>
  <c r="U4461" i="1" s="1"/>
  <c r="T2230" i="1"/>
  <c r="U2230" i="1" s="1"/>
  <c r="T1897" i="1"/>
  <c r="U1897" i="1" s="1"/>
  <c r="T2778" i="1"/>
  <c r="U2778" i="1" s="1"/>
  <c r="T168" i="1"/>
  <c r="U168" i="1" s="1"/>
  <c r="T3677" i="1"/>
  <c r="U3677" i="1" s="1"/>
  <c r="T1065" i="1"/>
  <c r="U1065" i="1" s="1"/>
  <c r="T926" i="1"/>
  <c r="U926" i="1" s="1"/>
  <c r="T160" i="1"/>
  <c r="U160" i="1" s="1"/>
  <c r="T1262" i="1"/>
  <c r="U1262" i="1" s="1"/>
  <c r="T2767" i="1"/>
  <c r="U2767" i="1" s="1"/>
  <c r="T1791" i="1"/>
  <c r="U1791" i="1" s="1"/>
  <c r="T3772" i="1"/>
  <c r="U3772" i="1" s="1"/>
  <c r="T3521" i="1"/>
  <c r="U3521" i="1" s="1"/>
  <c r="T2486" i="1"/>
  <c r="U2486" i="1" s="1"/>
  <c r="T427" i="1"/>
  <c r="U427" i="1" s="1"/>
  <c r="T2231" i="1"/>
  <c r="U2231" i="1" s="1"/>
  <c r="T8" i="1"/>
  <c r="U8" i="1" s="1"/>
  <c r="T2078" i="1"/>
  <c r="U2078" i="1" s="1"/>
  <c r="T2938" i="1"/>
  <c r="U2938" i="1" s="1"/>
  <c r="T1850" i="1"/>
  <c r="U1850" i="1" s="1"/>
  <c r="T2697" i="1"/>
  <c r="U2697" i="1" s="1"/>
  <c r="T2929" i="1"/>
  <c r="U2929" i="1" s="1"/>
  <c r="T4272" i="1"/>
  <c r="U4272" i="1" s="1"/>
  <c r="T4464" i="1"/>
  <c r="U4464" i="1" s="1"/>
  <c r="T2124" i="1"/>
  <c r="U2124" i="1" s="1"/>
  <c r="T2022" i="1"/>
  <c r="U2022" i="1" s="1"/>
  <c r="T83" i="1"/>
  <c r="U83" i="1" s="1"/>
  <c r="T3048" i="1"/>
  <c r="U3048" i="1" s="1"/>
  <c r="T1221" i="1"/>
  <c r="U1221" i="1" s="1"/>
  <c r="T851" i="1"/>
  <c r="U851" i="1" s="1"/>
  <c r="T4060" i="1"/>
  <c r="U4060" i="1" s="1"/>
  <c r="T2780" i="1"/>
  <c r="U2780" i="1" s="1"/>
  <c r="T4709" i="1"/>
  <c r="U4709" i="1" s="1"/>
  <c r="T375" i="1"/>
  <c r="U375" i="1" s="1"/>
  <c r="T1864" i="1"/>
  <c r="U1864" i="1" s="1"/>
  <c r="T2101" i="1"/>
  <c r="U2101" i="1" s="1"/>
  <c r="T3754" i="1"/>
  <c r="U3754" i="1" s="1"/>
  <c r="T2268" i="1"/>
  <c r="U2268" i="1" s="1"/>
  <c r="T3024" i="1"/>
  <c r="U3024" i="1" s="1"/>
  <c r="T2829" i="1"/>
  <c r="U2829" i="1" s="1"/>
  <c r="T3158" i="1"/>
  <c r="U3158" i="1" s="1"/>
  <c r="T3416" i="1"/>
  <c r="U3416" i="1" s="1"/>
  <c r="T881" i="1"/>
  <c r="U881" i="1" s="1"/>
  <c r="T682" i="1"/>
  <c r="U682" i="1" s="1"/>
  <c r="T272" i="1"/>
  <c r="U272" i="1" s="1"/>
  <c r="T3322" i="1"/>
  <c r="U3322" i="1" s="1"/>
  <c r="T2120" i="1"/>
  <c r="U2120" i="1" s="1"/>
  <c r="T4890" i="1"/>
  <c r="U4890" i="1" s="1"/>
  <c r="T4154" i="1"/>
  <c r="U4154" i="1" s="1"/>
  <c r="T1745" i="1"/>
  <c r="U1745" i="1" s="1"/>
  <c r="T326" i="1"/>
  <c r="U326" i="1" s="1"/>
  <c r="T2334" i="1"/>
  <c r="U2334" i="1" s="1"/>
  <c r="T2319" i="1"/>
  <c r="U2319" i="1" s="1"/>
  <c r="T2547" i="1"/>
  <c r="U2547" i="1" s="1"/>
  <c r="T4788" i="1"/>
  <c r="U4788" i="1" s="1"/>
  <c r="T955" i="1"/>
  <c r="U955" i="1" s="1"/>
  <c r="T3146" i="1"/>
  <c r="U3146" i="1" s="1"/>
  <c r="T4" i="1"/>
  <c r="U4" i="1" s="1"/>
  <c r="T2404" i="1"/>
  <c r="U2404" i="1" s="1"/>
  <c r="T3631" i="1"/>
  <c r="U3631" i="1" s="1"/>
  <c r="T3488" i="1"/>
  <c r="U3488" i="1" s="1"/>
  <c r="T4554" i="1"/>
  <c r="U4554" i="1" s="1"/>
  <c r="T644" i="1"/>
  <c r="U644" i="1" s="1"/>
  <c r="T3125" i="1"/>
  <c r="U3125" i="1" s="1"/>
  <c r="T2958" i="1"/>
  <c r="U2958" i="1" s="1"/>
  <c r="T3604" i="1"/>
  <c r="U3604" i="1" s="1"/>
  <c r="T4822" i="1"/>
  <c r="U4822" i="1" s="1"/>
  <c r="T3052" i="1"/>
  <c r="U3052" i="1" s="1"/>
  <c r="T4233" i="1"/>
  <c r="U4233" i="1" s="1"/>
  <c r="T1038" i="1"/>
  <c r="U1038" i="1" s="1"/>
  <c r="T3241" i="1"/>
  <c r="U3241" i="1" s="1"/>
  <c r="T4429" i="1"/>
  <c r="U4429" i="1" s="1"/>
  <c r="T26" i="1"/>
  <c r="U26" i="1" s="1"/>
  <c r="T2704" i="1"/>
  <c r="U2704" i="1" s="1"/>
  <c r="T5001" i="1"/>
  <c r="U5001" i="1" s="1"/>
  <c r="T2579" i="1"/>
  <c r="U2579" i="1" s="1"/>
  <c r="T2741" i="1"/>
  <c r="U2741" i="1" s="1"/>
  <c r="T2639" i="1"/>
  <c r="U2639" i="1" s="1"/>
  <c r="T4312" i="1"/>
  <c r="U4312" i="1" s="1"/>
  <c r="T3853" i="1"/>
  <c r="U3853" i="1" s="1"/>
  <c r="T2586" i="1"/>
  <c r="U2586" i="1" s="1"/>
  <c r="T237" i="1"/>
  <c r="U237" i="1" s="1"/>
  <c r="T1569" i="1"/>
  <c r="U1569" i="1" s="1"/>
  <c r="T2113" i="1"/>
  <c r="U2113" i="1" s="1"/>
  <c r="T2630" i="1"/>
  <c r="U2630" i="1" s="1"/>
  <c r="T2329" i="1"/>
  <c r="U2329" i="1" s="1"/>
  <c r="T1358" i="1"/>
  <c r="U1358" i="1" s="1"/>
  <c r="T2931" i="1"/>
  <c r="U2931" i="1" s="1"/>
  <c r="T4909" i="1"/>
  <c r="U4909" i="1" s="1"/>
  <c r="T2259" i="1"/>
  <c r="U2259" i="1" s="1"/>
  <c r="T3324" i="1"/>
  <c r="U3324" i="1" s="1"/>
  <c r="T763" i="1"/>
  <c r="U763" i="1" s="1"/>
  <c r="T3617" i="1"/>
  <c r="U3617" i="1" s="1"/>
  <c r="T792" i="1"/>
  <c r="U792" i="1" s="1"/>
  <c r="T3094" i="1"/>
  <c r="U3094" i="1" s="1"/>
  <c r="T1263" i="1"/>
  <c r="U1263" i="1" s="1"/>
  <c r="T987" i="1"/>
  <c r="U987" i="1" s="1"/>
  <c r="T56" i="1"/>
  <c r="U56" i="1" s="1"/>
  <c r="T2753" i="1"/>
  <c r="U2753" i="1" s="1"/>
  <c r="T4670" i="1"/>
  <c r="U4670" i="1" s="1"/>
  <c r="T755" i="1"/>
  <c r="U755" i="1" s="1"/>
  <c r="T4573" i="1"/>
  <c r="U4573" i="1" s="1"/>
  <c r="T3874" i="1"/>
  <c r="U3874" i="1" s="1"/>
  <c r="T4483" i="1"/>
  <c r="U4483" i="1" s="1"/>
  <c r="T2349" i="1"/>
  <c r="U2349" i="1" s="1"/>
  <c r="T292" i="1"/>
  <c r="U292" i="1" s="1"/>
  <c r="T2036" i="1"/>
  <c r="U2036" i="1" s="1"/>
  <c r="T4681" i="1"/>
  <c r="U4681" i="1" s="1"/>
  <c r="T3695" i="1"/>
  <c r="U3695" i="1" s="1"/>
  <c r="T774" i="1"/>
  <c r="U774" i="1" s="1"/>
  <c r="T4597" i="1"/>
  <c r="U4597" i="1" s="1"/>
  <c r="T2701" i="1"/>
  <c r="U2701" i="1" s="1"/>
  <c r="T3265" i="1"/>
  <c r="U3265" i="1" s="1"/>
  <c r="T1078" i="1"/>
  <c r="U1078" i="1" s="1"/>
  <c r="T3963" i="1"/>
  <c r="U3963" i="1" s="1"/>
  <c r="T3293" i="1"/>
  <c r="U3293" i="1" s="1"/>
  <c r="T4303" i="1"/>
  <c r="U4303" i="1" s="1"/>
  <c r="T3267" i="1"/>
  <c r="U3267" i="1" s="1"/>
  <c r="T3144" i="1"/>
  <c r="U3144" i="1" s="1"/>
  <c r="T808" i="1"/>
  <c r="U808" i="1" s="1"/>
  <c r="T3454" i="1"/>
  <c r="U3454" i="1" s="1"/>
  <c r="T3763" i="1"/>
  <c r="U3763" i="1" s="1"/>
  <c r="T786" i="1"/>
  <c r="U786" i="1" s="1"/>
  <c r="T4182" i="1"/>
  <c r="U4182" i="1" s="1"/>
  <c r="T614" i="1"/>
  <c r="U614" i="1" s="1"/>
  <c r="T961" i="1"/>
  <c r="U961" i="1" s="1"/>
  <c r="T546" i="1"/>
  <c r="U546" i="1" s="1"/>
  <c r="T4230" i="1"/>
  <c r="U4230" i="1" s="1"/>
  <c r="T3957" i="1"/>
  <c r="U3957" i="1" s="1"/>
  <c r="T2363" i="1"/>
  <c r="U2363" i="1" s="1"/>
  <c r="T4799" i="1"/>
  <c r="U4799" i="1" s="1"/>
  <c r="T2871" i="1"/>
  <c r="U2871" i="1" s="1"/>
  <c r="T278" i="1"/>
  <c r="U278" i="1" s="1"/>
  <c r="T4104" i="1"/>
  <c r="U4104" i="1" s="1"/>
  <c r="T3850" i="1"/>
  <c r="U3850" i="1" s="1"/>
  <c r="T725" i="1"/>
  <c r="U725" i="1" s="1"/>
  <c r="T1845" i="1"/>
  <c r="U1845" i="1" s="1"/>
  <c r="T4655" i="1"/>
  <c r="U4655" i="1" s="1"/>
  <c r="T406" i="1"/>
  <c r="U406" i="1" s="1"/>
  <c r="T3269" i="1"/>
  <c r="U3269" i="1" s="1"/>
  <c r="T795" i="1"/>
  <c r="U795" i="1" s="1"/>
  <c r="T631" i="1"/>
  <c r="U631" i="1" s="1"/>
  <c r="T4208" i="1"/>
  <c r="U4208" i="1" s="1"/>
  <c r="T1683" i="1"/>
  <c r="U1683" i="1" s="1"/>
  <c r="T1891" i="1"/>
  <c r="U1891" i="1" s="1"/>
  <c r="T4772" i="1"/>
  <c r="U4772" i="1" s="1"/>
  <c r="T1466" i="1"/>
  <c r="U1466" i="1" s="1"/>
  <c r="T4453" i="1"/>
  <c r="U4453" i="1" s="1"/>
  <c r="T1356" i="1"/>
  <c r="U1356" i="1" s="1"/>
  <c r="T2549" i="1"/>
  <c r="U2549" i="1" s="1"/>
  <c r="T1303" i="1"/>
  <c r="U1303" i="1" s="1"/>
  <c r="T689" i="1"/>
  <c r="U689" i="1" s="1"/>
  <c r="T4582" i="1"/>
  <c r="U4582" i="1" s="1"/>
  <c r="T952" i="1"/>
  <c r="U952" i="1" s="1"/>
  <c r="T4609" i="1"/>
  <c r="U4609" i="1" s="1"/>
  <c r="T431" i="1"/>
  <c r="U431" i="1" s="1"/>
  <c r="T4513" i="1"/>
  <c r="U4513" i="1" s="1"/>
  <c r="T1979" i="1"/>
  <c r="U1979" i="1" s="1"/>
  <c r="T3920" i="1"/>
  <c r="U3920" i="1" s="1"/>
  <c r="T4643" i="1"/>
  <c r="U4643" i="1" s="1"/>
  <c r="T3947" i="1"/>
  <c r="U3947" i="1" s="1"/>
  <c r="T2121" i="1"/>
  <c r="U2121" i="1" s="1"/>
  <c r="T2819" i="1"/>
  <c r="U2819" i="1" s="1"/>
  <c r="T4370" i="1"/>
  <c r="U4370" i="1" s="1"/>
  <c r="T2007" i="1"/>
  <c r="U2007" i="1" s="1"/>
  <c r="T4382" i="1"/>
  <c r="U4382" i="1" s="1"/>
  <c r="T4717" i="1"/>
  <c r="U4717" i="1" s="1"/>
  <c r="T394" i="1"/>
  <c r="U394" i="1" s="1"/>
  <c r="T3698" i="1"/>
  <c r="U3698" i="1" s="1"/>
  <c r="T1668" i="1"/>
  <c r="U1668" i="1" s="1"/>
  <c r="T1797" i="1"/>
  <c r="U1797" i="1" s="1"/>
  <c r="T4414" i="1"/>
  <c r="U4414" i="1" s="1"/>
  <c r="T4935" i="1"/>
  <c r="U4935" i="1" s="1"/>
  <c r="T4946" i="1"/>
  <c r="U4946" i="1" s="1"/>
  <c r="T2429" i="1"/>
  <c r="U2429" i="1" s="1"/>
  <c r="T2723" i="1"/>
  <c r="U2723" i="1" s="1"/>
  <c r="T3231" i="1"/>
  <c r="U3231" i="1" s="1"/>
  <c r="T2659" i="1"/>
  <c r="U2659" i="1" s="1"/>
  <c r="T2346" i="1"/>
  <c r="U2346" i="1" s="1"/>
  <c r="T3770" i="1"/>
  <c r="U3770" i="1" s="1"/>
  <c r="T3652" i="1"/>
  <c r="U3652" i="1" s="1"/>
  <c r="T2025" i="1"/>
  <c r="U2025" i="1" s="1"/>
  <c r="T2018" i="1"/>
  <c r="U2018" i="1" s="1"/>
  <c r="T155" i="1"/>
  <c r="U155" i="1" s="1"/>
  <c r="T1279" i="1"/>
  <c r="U1279" i="1" s="1"/>
  <c r="T2094" i="1"/>
  <c r="U2094" i="1" s="1"/>
  <c r="T195" i="1"/>
  <c r="U195" i="1" s="1"/>
  <c r="T782" i="1"/>
  <c r="U782" i="1" s="1"/>
  <c r="T1494" i="1"/>
  <c r="U1494" i="1" s="1"/>
  <c r="T2239" i="1"/>
  <c r="U2239" i="1" s="1"/>
  <c r="T330" i="1"/>
  <c r="U330" i="1" s="1"/>
  <c r="T981" i="1"/>
  <c r="U981" i="1" s="1"/>
  <c r="T3648" i="1"/>
  <c r="U3648" i="1" s="1"/>
  <c r="T4583" i="1"/>
  <c r="U4583" i="1" s="1"/>
  <c r="T769" i="1"/>
  <c r="U769" i="1" s="1"/>
  <c r="T519" i="1"/>
  <c r="U519" i="1" s="1"/>
  <c r="T893" i="1"/>
  <c r="U893" i="1" s="1"/>
  <c r="T2137" i="1"/>
  <c r="U2137" i="1" s="1"/>
  <c r="T864" i="1"/>
  <c r="U864" i="1" s="1"/>
  <c r="T2582" i="1"/>
  <c r="U2582" i="1" s="1"/>
  <c r="T3155" i="1"/>
  <c r="U3155" i="1" s="1"/>
  <c r="T3923" i="1"/>
  <c r="U3923" i="1" s="1"/>
  <c r="T3780" i="1"/>
  <c r="U3780" i="1" s="1"/>
  <c r="T4122" i="1"/>
  <c r="U4122" i="1" s="1"/>
  <c r="T2995" i="1"/>
  <c r="U2995" i="1" s="1"/>
  <c r="T4596" i="1"/>
  <c r="U4596" i="1" s="1"/>
  <c r="T3765" i="1"/>
  <c r="U3765" i="1" s="1"/>
  <c r="T1704" i="1"/>
  <c r="U1704" i="1" s="1"/>
  <c r="T1055" i="1"/>
  <c r="U1055" i="1" s="1"/>
  <c r="T4976" i="1"/>
  <c r="U4976" i="1" s="1"/>
  <c r="T3058" i="1"/>
  <c r="U3058" i="1" s="1"/>
  <c r="T1317" i="1"/>
  <c r="U1317" i="1" s="1"/>
  <c r="T3189" i="1"/>
  <c r="U3189" i="1" s="1"/>
  <c r="T867" i="1"/>
  <c r="U867" i="1" s="1"/>
  <c r="T4953" i="1"/>
  <c r="U4953" i="1" s="1"/>
  <c r="T863" i="1"/>
  <c r="U863" i="1" s="1"/>
  <c r="T4424" i="1"/>
  <c r="U4424" i="1" s="1"/>
  <c r="T3000" i="1"/>
  <c r="U3000" i="1" s="1"/>
  <c r="T4187" i="1"/>
  <c r="U4187" i="1" s="1"/>
  <c r="T4628" i="1"/>
  <c r="U4628" i="1" s="1"/>
  <c r="T164" i="1"/>
  <c r="U164" i="1" s="1"/>
  <c r="T4281" i="1"/>
  <c r="U4281" i="1" s="1"/>
  <c r="T2360" i="1"/>
  <c r="U2360" i="1" s="1"/>
  <c r="T1075" i="1"/>
  <c r="U1075" i="1" s="1"/>
  <c r="T670" i="1"/>
  <c r="U670" i="1" s="1"/>
  <c r="T110" i="1"/>
  <c r="U110" i="1" s="1"/>
  <c r="T3169" i="1"/>
  <c r="U3169" i="1" s="1"/>
  <c r="T2536" i="1"/>
  <c r="U2536" i="1" s="1"/>
  <c r="T2513" i="1"/>
  <c r="U2513" i="1" s="1"/>
  <c r="T293" i="1"/>
  <c r="U293" i="1" s="1"/>
  <c r="T3669" i="1"/>
  <c r="U3669" i="1" s="1"/>
  <c r="T75" i="1"/>
  <c r="U75" i="1" s="1"/>
  <c r="T1061" i="1"/>
  <c r="U1061" i="1" s="1"/>
  <c r="T4362" i="1"/>
  <c r="U4362" i="1" s="1"/>
  <c r="T1456" i="1"/>
  <c r="U1456" i="1" s="1"/>
  <c r="T4739" i="1"/>
  <c r="U4739" i="1" s="1"/>
  <c r="T4473" i="1"/>
  <c r="U4473" i="1" s="1"/>
  <c r="T2141" i="1"/>
  <c r="U2141" i="1" s="1"/>
  <c r="T2435" i="1"/>
  <c r="U2435" i="1" s="1"/>
  <c r="T145" i="1"/>
  <c r="U145" i="1" s="1"/>
  <c r="T773" i="1"/>
  <c r="U773" i="1" s="1"/>
  <c r="T1323" i="1"/>
  <c r="U1323" i="1" s="1"/>
  <c r="T413" i="1"/>
  <c r="U413" i="1" s="1"/>
  <c r="T1400" i="1"/>
  <c r="U1400" i="1" s="1"/>
  <c r="T2615" i="1"/>
  <c r="U2615" i="1" s="1"/>
  <c r="T819" i="1"/>
  <c r="U819" i="1" s="1"/>
  <c r="T1135" i="1"/>
  <c r="U1135" i="1" s="1"/>
  <c r="T1913" i="1"/>
  <c r="U1913" i="1" s="1"/>
  <c r="T2552" i="1"/>
  <c r="U2552" i="1" s="1"/>
  <c r="T3243" i="1"/>
  <c r="U3243" i="1" s="1"/>
  <c r="T29" i="1"/>
  <c r="U29" i="1" s="1"/>
  <c r="T2681" i="1"/>
  <c r="U2681" i="1" s="1"/>
  <c r="T4918" i="1"/>
  <c r="U4918" i="1" s="1"/>
  <c r="T1570" i="1"/>
  <c r="U1570" i="1" s="1"/>
  <c r="T4775" i="1"/>
  <c r="U4775" i="1" s="1"/>
  <c r="T461" i="1"/>
  <c r="U461" i="1" s="1"/>
  <c r="T4533" i="1"/>
  <c r="U4533" i="1" s="1"/>
  <c r="T4924" i="1"/>
  <c r="U4924" i="1" s="1"/>
  <c r="T1366" i="1"/>
  <c r="U1366" i="1" s="1"/>
  <c r="T757" i="1"/>
  <c r="U757" i="1" s="1"/>
  <c r="T1497" i="1"/>
  <c r="U1497" i="1" s="1"/>
  <c r="T1617" i="1"/>
  <c r="U1617" i="1" s="1"/>
  <c r="T1079" i="1"/>
  <c r="U1079" i="1" s="1"/>
  <c r="T2446" i="1"/>
  <c r="U2446" i="1" s="1"/>
  <c r="T2282" i="1"/>
  <c r="U2282" i="1" s="1"/>
  <c r="T2673" i="1"/>
  <c r="U2673" i="1" s="1"/>
  <c r="T1542" i="1"/>
  <c r="U1542" i="1" s="1"/>
  <c r="T2253" i="1"/>
  <c r="U2253" i="1" s="1"/>
  <c r="T124" i="1"/>
  <c r="U124" i="1" s="1"/>
  <c r="T308" i="1"/>
  <c r="U308" i="1" s="1"/>
  <c r="T2596" i="1"/>
  <c r="U2596" i="1" s="1"/>
  <c r="T2013" i="1"/>
  <c r="U2013" i="1" s="1"/>
  <c r="T3365" i="1"/>
  <c r="U3365" i="1" s="1"/>
  <c r="T1631" i="1"/>
  <c r="U1631" i="1" s="1"/>
  <c r="T4059" i="1"/>
  <c r="U4059" i="1" s="1"/>
  <c r="T2305" i="1"/>
  <c r="U2305" i="1" s="1"/>
  <c r="T2170" i="1"/>
  <c r="U2170" i="1" s="1"/>
  <c r="T971" i="1"/>
  <c r="U971" i="1" s="1"/>
  <c r="T3128" i="1"/>
  <c r="U3128" i="1" s="1"/>
  <c r="T1308" i="1"/>
  <c r="U1308" i="1" s="1"/>
  <c r="T1810" i="1"/>
  <c r="U1810" i="1" s="1"/>
  <c r="T2924" i="1"/>
  <c r="U2924" i="1" s="1"/>
  <c r="T1673" i="1"/>
  <c r="U1673" i="1" s="1"/>
  <c r="T4559" i="1"/>
  <c r="U4559" i="1" s="1"/>
  <c r="T488" i="1"/>
  <c r="U488" i="1" s="1"/>
  <c r="T2463" i="1"/>
  <c r="U2463" i="1" s="1"/>
  <c r="T4579" i="1"/>
  <c r="U4579" i="1" s="1"/>
  <c r="T668" i="1"/>
  <c r="U668" i="1" s="1"/>
  <c r="T3641" i="1"/>
  <c r="U3641" i="1" s="1"/>
  <c r="T2131" i="1"/>
  <c r="U2131" i="1" s="1"/>
  <c r="T2514" i="1"/>
  <c r="U2514" i="1" s="1"/>
  <c r="T3897" i="1"/>
  <c r="U3897" i="1" s="1"/>
  <c r="T2542" i="1"/>
  <c r="U2542" i="1" s="1"/>
  <c r="T4077" i="1"/>
  <c r="U4077" i="1" s="1"/>
  <c r="T3839" i="1"/>
  <c r="U3839" i="1" s="1"/>
  <c r="T230" i="1"/>
  <c r="U230" i="1" s="1"/>
  <c r="T140" i="1"/>
  <c r="U140" i="1" s="1"/>
  <c r="T965" i="1"/>
  <c r="U965" i="1" s="1"/>
  <c r="T948" i="1"/>
  <c r="U948" i="1" s="1"/>
  <c r="T4210" i="1"/>
  <c r="U4210" i="1" s="1"/>
  <c r="T340" i="1"/>
  <c r="U340" i="1" s="1"/>
  <c r="T2527" i="1"/>
  <c r="U2527" i="1" s="1"/>
  <c r="T3902" i="1"/>
  <c r="U3902" i="1" s="1"/>
  <c r="T1355" i="1"/>
  <c r="U1355" i="1" s="1"/>
  <c r="T4847" i="1"/>
  <c r="U4847" i="1" s="1"/>
  <c r="T1989" i="1"/>
  <c r="U1989" i="1" s="1"/>
  <c r="T2260" i="1"/>
  <c r="U2260" i="1" s="1"/>
  <c r="T4179" i="1"/>
  <c r="U4179" i="1" s="1"/>
  <c r="T4853" i="1"/>
  <c r="U4853" i="1" s="1"/>
  <c r="T494" i="1"/>
  <c r="U494" i="1" s="1"/>
  <c r="T584" i="1"/>
  <c r="U584" i="1" s="1"/>
  <c r="T516" i="1"/>
  <c r="U516" i="1" s="1"/>
  <c r="T1016" i="1"/>
  <c r="U1016" i="1" s="1"/>
  <c r="T7" i="1"/>
  <c r="U7" i="1" s="1"/>
  <c r="T3658" i="1"/>
  <c r="U3658" i="1" s="1"/>
  <c r="T3088" i="1"/>
  <c r="U3088" i="1" s="1"/>
  <c r="T4136" i="1"/>
  <c r="U4136" i="1" s="1"/>
  <c r="T1653" i="1"/>
  <c r="U1653" i="1" s="1"/>
  <c r="T3938" i="1"/>
  <c r="U3938" i="1" s="1"/>
  <c r="T1318" i="1"/>
  <c r="U1318" i="1" s="1"/>
  <c r="T4927" i="1"/>
  <c r="U4927" i="1" s="1"/>
  <c r="T3494" i="1"/>
  <c r="U3494" i="1" s="1"/>
  <c r="T1737" i="1"/>
  <c r="U1737" i="1" s="1"/>
  <c r="T3345" i="1"/>
  <c r="U3345" i="1" s="1"/>
  <c r="T3342" i="1"/>
  <c r="U3342" i="1" s="1"/>
  <c r="T4749" i="1"/>
  <c r="U4749" i="1" s="1"/>
  <c r="T1977" i="1"/>
  <c r="U1977" i="1" s="1"/>
  <c r="T1646" i="1"/>
  <c r="U1646" i="1" s="1"/>
  <c r="T3792" i="1"/>
  <c r="U3792" i="1" s="1"/>
  <c r="T4504" i="1"/>
  <c r="U4504" i="1" s="1"/>
  <c r="T3859" i="1"/>
  <c r="U3859" i="1" s="1"/>
  <c r="T2285" i="1"/>
  <c r="U2285" i="1" s="1"/>
  <c r="T2058" i="1"/>
  <c r="U2058" i="1" s="1"/>
  <c r="T2812" i="1"/>
  <c r="U2812" i="1" s="1"/>
  <c r="T2729" i="1"/>
  <c r="U2729" i="1" s="1"/>
  <c r="T683" i="1"/>
  <c r="U683" i="1" s="1"/>
  <c r="T1493" i="1"/>
  <c r="U1493" i="1" s="1"/>
  <c r="T1299" i="1"/>
  <c r="U1299" i="1" s="1"/>
  <c r="T756" i="1"/>
  <c r="U756" i="1" s="1"/>
  <c r="T2498" i="1"/>
  <c r="U2498" i="1" s="1"/>
  <c r="T3911" i="1"/>
  <c r="U3911" i="1" s="1"/>
  <c r="T2998" i="1"/>
  <c r="U2998" i="1" s="1"/>
  <c r="T580" i="1"/>
  <c r="U580" i="1" s="1"/>
  <c r="T1974" i="1"/>
  <c r="U1974" i="1" s="1"/>
  <c r="T1015" i="1"/>
  <c r="U1015" i="1" s="1"/>
  <c r="T2678" i="1"/>
  <c r="U2678" i="1" s="1"/>
  <c r="T490" i="1"/>
  <c r="U490" i="1" s="1"/>
  <c r="T2941" i="1"/>
  <c r="U2941" i="1" s="1"/>
  <c r="T610" i="1"/>
  <c r="U610" i="1" s="1"/>
  <c r="T3081" i="1"/>
  <c r="U3081" i="1" s="1"/>
  <c r="T1294" i="1"/>
  <c r="U1294" i="1" s="1"/>
  <c r="T4880" i="1"/>
  <c r="U4880" i="1" s="1"/>
  <c r="T1154" i="1"/>
  <c r="U1154" i="1" s="1"/>
  <c r="T126" i="1"/>
  <c r="U126" i="1" s="1"/>
  <c r="T313" i="1"/>
  <c r="U313" i="1" s="1"/>
  <c r="T4301" i="1"/>
  <c r="U4301" i="1" s="1"/>
  <c r="T1350" i="1"/>
  <c r="U1350" i="1" s="1"/>
  <c r="T1742" i="1"/>
  <c r="U1742" i="1" s="1"/>
  <c r="T376" i="1"/>
  <c r="U376" i="1" s="1"/>
  <c r="T176" i="1"/>
  <c r="U176" i="1" s="1"/>
  <c r="T966" i="1"/>
  <c r="U966" i="1" s="1"/>
  <c r="T4667" i="1"/>
  <c r="U4667" i="1" s="1"/>
  <c r="T3778" i="1"/>
  <c r="U3778" i="1" s="1"/>
  <c r="T2920" i="1"/>
  <c r="U2920" i="1" s="1"/>
  <c r="T4394" i="1"/>
  <c r="U4394" i="1" s="1"/>
  <c r="T2370" i="1"/>
  <c r="U2370" i="1" s="1"/>
  <c r="T719" i="1"/>
  <c r="U719" i="1" s="1"/>
  <c r="T1166" i="1"/>
  <c r="U1166" i="1" s="1"/>
  <c r="T1549" i="1"/>
  <c r="U1549" i="1" s="1"/>
  <c r="T4489" i="1"/>
  <c r="U4489" i="1" s="1"/>
  <c r="T634" i="1"/>
  <c r="U634" i="1" s="1"/>
  <c r="T1618" i="1"/>
  <c r="U1618" i="1" s="1"/>
  <c r="T4287" i="1"/>
  <c r="U4287" i="1" s="1"/>
  <c r="T3410" i="1"/>
  <c r="U3410" i="1" s="1"/>
  <c r="T1087" i="1"/>
  <c r="U1087" i="1" s="1"/>
  <c r="T4455" i="1"/>
  <c r="U4455" i="1" s="1"/>
  <c r="T4412" i="1"/>
  <c r="U4412" i="1" s="1"/>
  <c r="T2450" i="1"/>
  <c r="U2450" i="1" s="1"/>
  <c r="T4974" i="1"/>
  <c r="U4974" i="1" s="1"/>
  <c r="T3208" i="1"/>
  <c r="U3208" i="1" s="1"/>
  <c r="T2889" i="1"/>
  <c r="U2889" i="1" s="1"/>
  <c r="T3253" i="1"/>
  <c r="U3253" i="1" s="1"/>
  <c r="T4820" i="1"/>
  <c r="U4820" i="1" s="1"/>
  <c r="T2961" i="1"/>
  <c r="U2961" i="1" s="1"/>
  <c r="T4721" i="1"/>
  <c r="U4721" i="1" s="1"/>
  <c r="T542" i="1"/>
  <c r="U542" i="1" s="1"/>
  <c r="T273" i="1"/>
  <c r="U273" i="1" s="1"/>
  <c r="T3903" i="1"/>
  <c r="U3903" i="1" s="1"/>
  <c r="T78" i="1"/>
  <c r="U78" i="1" s="1"/>
  <c r="T454" i="1"/>
  <c r="U454" i="1" s="1"/>
  <c r="T2827" i="1"/>
  <c r="U2827" i="1" s="1"/>
  <c r="T3881" i="1"/>
  <c r="U3881" i="1" s="1"/>
  <c r="T678" i="1"/>
  <c r="U678" i="1" s="1"/>
  <c r="T582" i="1"/>
  <c r="U582" i="1" s="1"/>
  <c r="T3123" i="1"/>
  <c r="U3123" i="1" s="1"/>
  <c r="T533" i="1"/>
  <c r="U533" i="1" s="1"/>
  <c r="T1701" i="1"/>
  <c r="U1701" i="1" s="1"/>
  <c r="T2049" i="1"/>
  <c r="U2049" i="1" s="1"/>
  <c r="T835" i="1"/>
  <c r="U835" i="1" s="1"/>
  <c r="T911" i="1"/>
  <c r="U911" i="1" s="1"/>
  <c r="T3884" i="1"/>
  <c r="U3884" i="1" s="1"/>
  <c r="T3700" i="1"/>
  <c r="U3700" i="1" s="1"/>
  <c r="T3382" i="1"/>
  <c r="U3382" i="1" s="1"/>
  <c r="T4119" i="1"/>
  <c r="U4119" i="1" s="1"/>
  <c r="T1574" i="1"/>
  <c r="U1574" i="1" s="1"/>
  <c r="T4327" i="1"/>
  <c r="U4327" i="1" s="1"/>
  <c r="T3485" i="1"/>
  <c r="U3485" i="1" s="1"/>
  <c r="T3185" i="1"/>
  <c r="U3185" i="1" s="1"/>
  <c r="T3523" i="1"/>
  <c r="U3523" i="1" s="1"/>
  <c r="T2559" i="1"/>
  <c r="U2559" i="1" s="1"/>
  <c r="T1678" i="1"/>
  <c r="U1678" i="1" s="1"/>
  <c r="T1766" i="1"/>
  <c r="U1766" i="1" s="1"/>
  <c r="T4746" i="1"/>
  <c r="U4746" i="1" s="1"/>
  <c r="T4854" i="1"/>
  <c r="U4854" i="1" s="1"/>
  <c r="T3459" i="1"/>
  <c r="U3459" i="1" s="1"/>
  <c r="T654" i="1"/>
  <c r="U654" i="1" s="1"/>
  <c r="T464" i="1"/>
  <c r="U464" i="1" s="1"/>
  <c r="T3805" i="1"/>
  <c r="U3805" i="1" s="1"/>
  <c r="T10" i="1"/>
  <c r="U10" i="1" s="1"/>
  <c r="T1009" i="1"/>
  <c r="U1009" i="1" s="1"/>
  <c r="T1700" i="1"/>
  <c r="U1700" i="1" s="1"/>
  <c r="T153" i="1"/>
  <c r="U153" i="1" s="1"/>
  <c r="T2792" i="1"/>
  <c r="U2792" i="1" s="1"/>
  <c r="T4074" i="1"/>
  <c r="U4074" i="1" s="1"/>
  <c r="T1962" i="1"/>
  <c r="U1962" i="1" s="1"/>
  <c r="T2877" i="1"/>
  <c r="U2877" i="1" s="1"/>
  <c r="T2467" i="1"/>
  <c r="U2467" i="1" s="1"/>
  <c r="T1917" i="1"/>
  <c r="U1917" i="1" s="1"/>
  <c r="T938" i="1"/>
  <c r="U938" i="1" s="1"/>
  <c r="T4784" i="1"/>
  <c r="U4784" i="1" s="1"/>
  <c r="T299" i="1"/>
  <c r="U299" i="1" s="1"/>
  <c r="T3660" i="1"/>
  <c r="U3660" i="1" s="1"/>
  <c r="T4391" i="1"/>
  <c r="U4391" i="1" s="1"/>
  <c r="T4380" i="1"/>
  <c r="U4380" i="1" s="1"/>
  <c r="T3402" i="1"/>
  <c r="U3402" i="1" s="1"/>
  <c r="T2291" i="1"/>
  <c r="U2291" i="1" s="1"/>
  <c r="T3327" i="1"/>
  <c r="U3327" i="1" s="1"/>
  <c r="T679" i="1"/>
  <c r="U679" i="1" s="1"/>
  <c r="T3863" i="1"/>
  <c r="U3863" i="1" s="1"/>
  <c r="T2625" i="1"/>
  <c r="U2625" i="1" s="1"/>
  <c r="T177" i="1"/>
  <c r="U177" i="1" s="1"/>
  <c r="T80" i="1"/>
  <c r="U80" i="1" s="1"/>
  <c r="T1564" i="1"/>
  <c r="U1564" i="1" s="1"/>
  <c r="T1996" i="1"/>
  <c r="U1996" i="1" s="1"/>
  <c r="T3014" i="1"/>
  <c r="U3014" i="1" s="1"/>
  <c r="T3209" i="1"/>
  <c r="U3209" i="1" s="1"/>
  <c r="T100" i="1"/>
  <c r="U100" i="1" s="1"/>
  <c r="T4178" i="1"/>
  <c r="U4178" i="1" s="1"/>
  <c r="T3846" i="1"/>
  <c r="U3846" i="1" s="1"/>
  <c r="T3294" i="1"/>
  <c r="U3294" i="1" s="1"/>
  <c r="T1876" i="1"/>
  <c r="U1876" i="1" s="1"/>
  <c r="T4417" i="1"/>
  <c r="U4417" i="1" s="1"/>
  <c r="T3891" i="1"/>
  <c r="U3891" i="1" s="1"/>
  <c r="T1006" i="1"/>
  <c r="U1006" i="1" s="1"/>
  <c r="T2130" i="1"/>
  <c r="U2130" i="1" s="1"/>
  <c r="T2087" i="1"/>
  <c r="U2087" i="1" s="1"/>
  <c r="T1541" i="1"/>
  <c r="U1541" i="1" s="1"/>
  <c r="T3680" i="1"/>
  <c r="U3680" i="1" s="1"/>
  <c r="T4032" i="1"/>
  <c r="U4032" i="1" s="1"/>
  <c r="T1688" i="1"/>
  <c r="U1688" i="1" s="1"/>
  <c r="T4818" i="1"/>
  <c r="U4818" i="1" s="1"/>
  <c r="T111" i="1"/>
  <c r="U111" i="1" s="1"/>
  <c r="T3998" i="1"/>
  <c r="U3998" i="1" s="1"/>
  <c r="T215" i="1"/>
  <c r="U215" i="1" s="1"/>
  <c r="T1988" i="1"/>
  <c r="U1988" i="1" s="1"/>
  <c r="T562" i="1"/>
  <c r="U562" i="1" s="1"/>
  <c r="T288" i="1"/>
  <c r="U288" i="1" s="1"/>
  <c r="T1327" i="1"/>
  <c r="U1327" i="1" s="1"/>
  <c r="T4897" i="1"/>
  <c r="U4897" i="1" s="1"/>
  <c r="T3409" i="1"/>
  <c r="U3409" i="1" s="1"/>
  <c r="T3462" i="1"/>
  <c r="U3462" i="1" s="1"/>
  <c r="T4539" i="1"/>
  <c r="U4539" i="1" s="1"/>
  <c r="T3255" i="1"/>
  <c r="U3255" i="1" s="1"/>
  <c r="T2602" i="1"/>
  <c r="U2602" i="1" s="1"/>
  <c r="T4811" i="1"/>
  <c r="U4811" i="1" s="1"/>
  <c r="T117" i="1"/>
  <c r="U117" i="1" s="1"/>
  <c r="T4128" i="1"/>
  <c r="U4128" i="1" s="1"/>
  <c r="T4911" i="1"/>
  <c r="U4911" i="1" s="1"/>
  <c r="T1195" i="1"/>
  <c r="U1195" i="1" s="1"/>
  <c r="T1858" i="1"/>
  <c r="U1858" i="1" s="1"/>
  <c r="T4981" i="1"/>
  <c r="U4981" i="1" s="1"/>
  <c r="T2012" i="1"/>
  <c r="U2012" i="1" s="1"/>
  <c r="T3851" i="1"/>
  <c r="U3851" i="1" s="1"/>
  <c r="T401" i="1"/>
  <c r="U401" i="1" s="1"/>
  <c r="T1448" i="1"/>
  <c r="U1448" i="1" s="1"/>
  <c r="T2734" i="1"/>
  <c r="U2734" i="1" s="1"/>
  <c r="T2654" i="1"/>
  <c r="U2654" i="1" s="1"/>
  <c r="T4407" i="1"/>
  <c r="U4407" i="1" s="1"/>
  <c r="T1153" i="1"/>
  <c r="U1153" i="1" s="1"/>
  <c r="T804" i="1"/>
  <c r="U804" i="1" s="1"/>
  <c r="T1490" i="1"/>
  <c r="U1490" i="1" s="1"/>
  <c r="T1953" i="1"/>
  <c r="U1953" i="1" s="1"/>
  <c r="T1981" i="1"/>
  <c r="U1981" i="1" s="1"/>
  <c r="T4939" i="1"/>
  <c r="U4939" i="1" s="1"/>
  <c r="T2016" i="1"/>
  <c r="U2016" i="1" s="1"/>
  <c r="T4359" i="1"/>
  <c r="U4359" i="1" s="1"/>
  <c r="T2460" i="1"/>
  <c r="U2460" i="1" s="1"/>
  <c r="T4316" i="1"/>
  <c r="U4316" i="1" s="1"/>
  <c r="T3790" i="1"/>
  <c r="U3790" i="1" s="1"/>
  <c r="T1771" i="1"/>
  <c r="U1771" i="1" s="1"/>
  <c r="T2401" i="1"/>
  <c r="U2401" i="1" s="1"/>
  <c r="T3566" i="1"/>
  <c r="U3566" i="1" s="1"/>
  <c r="T4442" i="1"/>
  <c r="U4442" i="1" s="1"/>
  <c r="T2643" i="1"/>
  <c r="U2643" i="1" s="1"/>
  <c r="T2573" i="1"/>
  <c r="U2573" i="1" s="1"/>
  <c r="T2382" i="1"/>
  <c r="U2382" i="1" s="1"/>
  <c r="T4865" i="1"/>
  <c r="U4865" i="1" s="1"/>
  <c r="T4135" i="1"/>
  <c r="U4135" i="1" s="1"/>
  <c r="T3917" i="1"/>
  <c r="U3917" i="1" s="1"/>
  <c r="T1123" i="1"/>
  <c r="U1123" i="1" s="1"/>
  <c r="T2237" i="1"/>
  <c r="U2237" i="1" s="1"/>
  <c r="T4515" i="1"/>
  <c r="U4515" i="1" s="1"/>
  <c r="T4747" i="1"/>
  <c r="U4747" i="1" s="1"/>
  <c r="T1043" i="1"/>
  <c r="U1043" i="1" s="1"/>
  <c r="T3072" i="1"/>
  <c r="U3072" i="1" s="1"/>
  <c r="T1248" i="1"/>
  <c r="U1248" i="1" s="1"/>
  <c r="T245" i="1"/>
  <c r="U245" i="1" s="1"/>
  <c r="T1519" i="1"/>
  <c r="U1519" i="1" s="1"/>
  <c r="T4131" i="1"/>
  <c r="U4131" i="1" s="1"/>
  <c r="T3933" i="1"/>
  <c r="U3933" i="1" s="1"/>
  <c r="T1047" i="1"/>
  <c r="U1047" i="1" s="1"/>
  <c r="T3344" i="1"/>
  <c r="U3344" i="1" s="1"/>
  <c r="T3049" i="1"/>
  <c r="U3049" i="1" s="1"/>
  <c r="T2709" i="1"/>
  <c r="U2709" i="1" s="1"/>
  <c r="T342" i="1"/>
  <c r="U342" i="1" s="1"/>
  <c r="T4771" i="1"/>
  <c r="U4771" i="1" s="1"/>
  <c r="T3277" i="1"/>
  <c r="U3277" i="1" s="1"/>
  <c r="T4519" i="1"/>
  <c r="U4519" i="1" s="1"/>
  <c r="T1954" i="1"/>
  <c r="U1954" i="1" s="1"/>
  <c r="T2202" i="1"/>
  <c r="U2202" i="1" s="1"/>
  <c r="T1749" i="1"/>
  <c r="U1749" i="1" s="1"/>
  <c r="T4984" i="1"/>
  <c r="U4984" i="1" s="1"/>
  <c r="T3244" i="1"/>
  <c r="U3244" i="1" s="1"/>
  <c r="T925" i="1"/>
  <c r="U925" i="1" s="1"/>
  <c r="T1546" i="1"/>
  <c r="U1546" i="1" s="1"/>
  <c r="T67" i="1"/>
  <c r="U67" i="1" s="1"/>
  <c r="T2270" i="1"/>
  <c r="U2270" i="1" s="1"/>
  <c r="T4366" i="1"/>
  <c r="U4366" i="1" s="1"/>
  <c r="T3751" i="1"/>
  <c r="U3751" i="1" s="1"/>
  <c r="T640" i="1"/>
  <c r="U640" i="1" s="1"/>
  <c r="T2134" i="1"/>
  <c r="U2134" i="1" s="1"/>
  <c r="T884" i="1"/>
  <c r="U884" i="1" s="1"/>
  <c r="T2493" i="1"/>
  <c r="U2493" i="1" s="1"/>
  <c r="T311" i="1"/>
  <c r="U311" i="1" s="1"/>
  <c r="T3697" i="1"/>
  <c r="U3697" i="1" s="1"/>
  <c r="T4049" i="1"/>
  <c r="U4049" i="1" s="1"/>
  <c r="T2411" i="1"/>
  <c r="U2411" i="1" s="1"/>
  <c r="T4470" i="1"/>
  <c r="U4470" i="1" s="1"/>
  <c r="T4229" i="1"/>
  <c r="U4229" i="1" s="1"/>
  <c r="T1800" i="1"/>
  <c r="U1800" i="1" s="1"/>
  <c r="T959" i="1"/>
  <c r="U959" i="1" s="1"/>
  <c r="T544" i="1"/>
  <c r="U544" i="1" s="1"/>
  <c r="T1347" i="1"/>
  <c r="U1347" i="1" s="1"/>
  <c r="T1621" i="1"/>
  <c r="U1621" i="1" s="1"/>
  <c r="T3693" i="1"/>
  <c r="U3693" i="1" s="1"/>
  <c r="T2031" i="1"/>
  <c r="U2031" i="1" s="1"/>
  <c r="T4551" i="1"/>
  <c r="U4551" i="1" s="1"/>
  <c r="T2367" i="1"/>
  <c r="U2367" i="1" s="1"/>
  <c r="T4735" i="1"/>
  <c r="U4735" i="1" s="1"/>
  <c r="T1877" i="1"/>
  <c r="U1877" i="1" s="1"/>
  <c r="T2182" i="1"/>
  <c r="U2182" i="1" s="1"/>
  <c r="T2935" i="1"/>
  <c r="U2935" i="1" s="1"/>
  <c r="T2312" i="1"/>
  <c r="U2312" i="1" s="1"/>
  <c r="T2506" i="1"/>
  <c r="U2506" i="1" s="1"/>
  <c r="T2205" i="1"/>
  <c r="U2205" i="1" s="1"/>
  <c r="T91" i="1"/>
  <c r="U91" i="1" s="1"/>
  <c r="T1242" i="1"/>
  <c r="U1242" i="1" s="1"/>
  <c r="T2394" i="1"/>
  <c r="U2394" i="1" s="1"/>
  <c r="T3572" i="1"/>
  <c r="U3572" i="1" s="1"/>
  <c r="T3504" i="1"/>
  <c r="U3504" i="1" s="1"/>
  <c r="T2844" i="1"/>
  <c r="U2844" i="1" s="1"/>
  <c r="T4555" i="1"/>
  <c r="U4555" i="1" s="1"/>
  <c r="T1360" i="1"/>
  <c r="U1360" i="1" s="1"/>
  <c r="T3152" i="1"/>
  <c r="U3152" i="1" s="1"/>
  <c r="T1669" i="1"/>
  <c r="U1669" i="1" s="1"/>
  <c r="T1441" i="1"/>
  <c r="U1441" i="1" s="1"/>
  <c r="T1687" i="1"/>
  <c r="U1687" i="1" s="1"/>
  <c r="T2825" i="1"/>
  <c r="U2825" i="1" s="1"/>
  <c r="T4651" i="1"/>
  <c r="U4651" i="1" s="1"/>
  <c r="T1718" i="1"/>
  <c r="U1718" i="1" s="1"/>
  <c r="T3424" i="1"/>
  <c r="U3424" i="1" s="1"/>
  <c r="T1842" i="1"/>
  <c r="U1842" i="1" s="1"/>
  <c r="T3264" i="1"/>
  <c r="U3264" i="1" s="1"/>
  <c r="T3885" i="1"/>
  <c r="U3885" i="1" s="1"/>
  <c r="T1088" i="1"/>
  <c r="U1088" i="1" s="1"/>
  <c r="T4234" i="1"/>
  <c r="U4234" i="1" s="1"/>
  <c r="T797" i="1"/>
  <c r="U797" i="1" s="1"/>
  <c r="T4851" i="1"/>
  <c r="U4851" i="1" s="1"/>
  <c r="T896" i="1"/>
  <c r="U896" i="1" s="1"/>
  <c r="T4279" i="1"/>
  <c r="U4279" i="1" s="1"/>
  <c r="T4162" i="1"/>
  <c r="U4162" i="1" s="1"/>
  <c r="T4113" i="1"/>
  <c r="U4113" i="1" s="1"/>
  <c r="T395" i="1"/>
  <c r="U395" i="1" s="1"/>
  <c r="T2890" i="1"/>
  <c r="U2890" i="1" s="1"/>
  <c r="T346" i="1"/>
  <c r="U346" i="1" s="1"/>
  <c r="T1464" i="1"/>
  <c r="U1464" i="1" s="1"/>
  <c r="T3878" i="1"/>
  <c r="U3878" i="1" s="1"/>
  <c r="T2846" i="1"/>
  <c r="U2846" i="1" s="1"/>
  <c r="T4947" i="1"/>
  <c r="U4947" i="1" s="1"/>
  <c r="T940" i="1"/>
  <c r="U940" i="1" s="1"/>
  <c r="T1407" i="1"/>
  <c r="U1407" i="1" s="1"/>
  <c r="T3232" i="1"/>
  <c r="U3232" i="1" s="1"/>
  <c r="T713" i="1"/>
  <c r="U713" i="1" s="1"/>
  <c r="T4063" i="1"/>
  <c r="U4063" i="1" s="1"/>
  <c r="T257" i="1"/>
  <c r="U257" i="1" s="1"/>
  <c r="T1411" i="1"/>
  <c r="U1411" i="1" s="1"/>
  <c r="T4481" i="1"/>
  <c r="U4481" i="1" s="1"/>
  <c r="T3593" i="1"/>
  <c r="U3593" i="1" s="1"/>
  <c r="T4556" i="1"/>
  <c r="U4556" i="1" s="1"/>
  <c r="T4678" i="1"/>
  <c r="U4678" i="1" s="1"/>
  <c r="T2841" i="1"/>
  <c r="U2841" i="1" s="1"/>
  <c r="T3991" i="1"/>
  <c r="U3991" i="1" s="1"/>
  <c r="T2555" i="1"/>
  <c r="U2555" i="1" s="1"/>
  <c r="T2730" i="1"/>
  <c r="U2730" i="1" s="1"/>
  <c r="T3720" i="1"/>
  <c r="U3720" i="1" s="1"/>
  <c r="T1271" i="1"/>
  <c r="U1271" i="1" s="1"/>
  <c r="T4618" i="1"/>
  <c r="U4618" i="1" s="1"/>
  <c r="T1269" i="1"/>
  <c r="U1269" i="1" s="1"/>
  <c r="T3507" i="1"/>
  <c r="U3507" i="1" s="1"/>
  <c r="T1862" i="1"/>
  <c r="U1862" i="1" s="1"/>
  <c r="T2948" i="1"/>
  <c r="U2948" i="1" s="1"/>
  <c r="T3364" i="1"/>
  <c r="U3364" i="1" s="1"/>
  <c r="T4605" i="1"/>
  <c r="U4605" i="1" s="1"/>
  <c r="T3575" i="1"/>
  <c r="U3575" i="1" s="1"/>
  <c r="T174" i="1"/>
  <c r="U174" i="1" s="1"/>
  <c r="T4549" i="1"/>
  <c r="U4549" i="1" s="1"/>
  <c r="T3062" i="1"/>
  <c r="U3062" i="1" s="1"/>
  <c r="T3989" i="1"/>
  <c r="U3989" i="1" s="1"/>
  <c r="T3984" i="1"/>
  <c r="U3984" i="1" s="1"/>
  <c r="T2910" i="1"/>
  <c r="U2910" i="1" s="1"/>
  <c r="T1044" i="1"/>
  <c r="U1044" i="1" s="1"/>
  <c r="T4962" i="1"/>
  <c r="U4962" i="1" s="1"/>
  <c r="T1160" i="1"/>
  <c r="U1160" i="1" s="1"/>
  <c r="T4098" i="1"/>
  <c r="U4098" i="1" s="1"/>
  <c r="T2588" i="1"/>
  <c r="U2588" i="1" s="1"/>
  <c r="T2990" i="1"/>
  <c r="U2990" i="1" s="1"/>
  <c r="T1359" i="1"/>
  <c r="U1359" i="1" s="1"/>
  <c r="T3912" i="1"/>
  <c r="U3912" i="1" s="1"/>
  <c r="T796" i="1"/>
  <c r="U796" i="1" s="1"/>
  <c r="T1095" i="1"/>
  <c r="U1095" i="1" s="1"/>
  <c r="T1841" i="1"/>
  <c r="U1841" i="1" s="1"/>
  <c r="T1665" i="1"/>
  <c r="U1665" i="1" s="1"/>
  <c r="T4650" i="1"/>
  <c r="U4650" i="1" s="1"/>
  <c r="T850" i="1"/>
  <c r="U850" i="1" s="1"/>
  <c r="T2264" i="1"/>
  <c r="U2264" i="1" s="1"/>
  <c r="T592" i="1"/>
  <c r="U592" i="1" s="1"/>
  <c r="T3039" i="1"/>
  <c r="U3039" i="1" s="1"/>
  <c r="T4793" i="1"/>
  <c r="U4793" i="1" s="1"/>
  <c r="T2118" i="1"/>
  <c r="U2118" i="1" s="1"/>
  <c r="T2168" i="1"/>
  <c r="U2168" i="1" s="1"/>
  <c r="T1685" i="1"/>
  <c r="U1685" i="1" s="1"/>
  <c r="T1530" i="1"/>
  <c r="U1530" i="1" s="1"/>
  <c r="T298" i="1"/>
  <c r="U298" i="1" s="1"/>
  <c r="T3136" i="1"/>
  <c r="U3136" i="1" s="1"/>
  <c r="T4816" i="1"/>
  <c r="U4816" i="1" s="1"/>
  <c r="T1082" i="1"/>
  <c r="U1082" i="1" s="1"/>
  <c r="T3949" i="1"/>
  <c r="U3949" i="1" s="1"/>
  <c r="T158" i="1"/>
  <c r="U158" i="1" s="1"/>
  <c r="T2966" i="1"/>
  <c r="U2966" i="1" s="1"/>
  <c r="T221" i="1"/>
  <c r="U221" i="1" s="1"/>
  <c r="T4574" i="1"/>
  <c r="U4574" i="1" s="1"/>
  <c r="T3302" i="1"/>
  <c r="U3302" i="1" s="1"/>
  <c r="T2448" i="1"/>
  <c r="U2448" i="1" s="1"/>
  <c r="T2484" i="1"/>
  <c r="U2484" i="1" s="1"/>
  <c r="T4728" i="1"/>
  <c r="U4728" i="1" s="1"/>
  <c r="T478" i="1"/>
  <c r="U478" i="1" s="1"/>
  <c r="T2252" i="1"/>
  <c r="U2252" i="1" s="1"/>
  <c r="T4933" i="1"/>
  <c r="U4933" i="1" s="1"/>
  <c r="T4306" i="1"/>
  <c r="U4306" i="1" s="1"/>
  <c r="T224" i="1"/>
  <c r="U224" i="1" s="1"/>
  <c r="T1509" i="1"/>
  <c r="U1509" i="1" s="1"/>
  <c r="T1927" i="1"/>
  <c r="U1927" i="1" s="1"/>
  <c r="T2804" i="1"/>
  <c r="U2804" i="1" s="1"/>
  <c r="T536" i="1"/>
  <c r="U536" i="1" s="1"/>
  <c r="T1556" i="1"/>
  <c r="U1556" i="1" s="1"/>
  <c r="T3743" i="1"/>
  <c r="U3743" i="1" s="1"/>
  <c r="T3335" i="1"/>
  <c r="U3335" i="1" s="1"/>
  <c r="T1886" i="1"/>
  <c r="U1886" i="1" s="1"/>
  <c r="T317" i="1"/>
  <c r="U317" i="1" s="1"/>
  <c r="T3497" i="1"/>
  <c r="U3497" i="1" s="1"/>
  <c r="T4819" i="1"/>
  <c r="U4819" i="1" s="1"/>
  <c r="T4243" i="1"/>
  <c r="U4243" i="1" s="1"/>
  <c r="T1276" i="1"/>
  <c r="U1276" i="1" s="1"/>
  <c r="T995" i="1"/>
  <c r="U995" i="1" s="1"/>
  <c r="T3006" i="1"/>
  <c r="U3006" i="1" s="1"/>
  <c r="T3162" i="1"/>
  <c r="U3162" i="1" s="1"/>
  <c r="T751" i="1"/>
  <c r="U751" i="1" s="1"/>
  <c r="T1183" i="1"/>
  <c r="U1183" i="1" s="1"/>
  <c r="T785" i="1"/>
  <c r="U785" i="1" s="1"/>
  <c r="T205" i="1"/>
  <c r="U205" i="1" s="1"/>
  <c r="T3483" i="1"/>
  <c r="U3483" i="1" s="1"/>
  <c r="T4948" i="1"/>
  <c r="U4948" i="1" s="1"/>
  <c r="T2211" i="1"/>
  <c r="U2211" i="1" s="1"/>
  <c r="T2989" i="1"/>
  <c r="U2989" i="1" s="1"/>
  <c r="T1243" i="1"/>
  <c r="U1243" i="1" s="1"/>
  <c r="T1774" i="1"/>
  <c r="U1774" i="1" s="1"/>
  <c r="T531" i="1"/>
  <c r="U531" i="1" s="1"/>
  <c r="T1281" i="1"/>
  <c r="U1281" i="1" s="1"/>
  <c r="T2719" i="1"/>
  <c r="U2719" i="1" s="1"/>
  <c r="T3740" i="1"/>
  <c r="U3740" i="1" s="1"/>
  <c r="T807" i="1"/>
  <c r="U807" i="1" s="1"/>
  <c r="T4688" i="1"/>
  <c r="U4688" i="1" s="1"/>
  <c r="T3233" i="1"/>
  <c r="U3233" i="1" s="1"/>
  <c r="T2325" i="1"/>
  <c r="U2325" i="1" s="1"/>
  <c r="T4928" i="1"/>
  <c r="U4928" i="1" s="1"/>
  <c r="T837" i="1"/>
  <c r="U837" i="1" s="1"/>
  <c r="T328" i="1"/>
  <c r="U328" i="1" s="1"/>
  <c r="T1133" i="1"/>
  <c r="U1133" i="1" s="1"/>
  <c r="T3555" i="1"/>
  <c r="U3555" i="1" s="1"/>
  <c r="T4710" i="1"/>
  <c r="U4710" i="1" s="1"/>
  <c r="T4830" i="1"/>
  <c r="U4830" i="1" s="1"/>
  <c r="T2807" i="1"/>
  <c r="U2807" i="1" s="1"/>
  <c r="T3061" i="1"/>
  <c r="U3061" i="1" s="1"/>
  <c r="T90" i="1"/>
  <c r="U90" i="1" s="1"/>
  <c r="T898" i="1"/>
  <c r="U898" i="1" s="1"/>
  <c r="T384" i="1"/>
  <c r="U384" i="1" s="1"/>
  <c r="T480" i="1"/>
  <c r="U480" i="1" s="1"/>
  <c r="T1921" i="1"/>
  <c r="U1921" i="1" s="1"/>
  <c r="T4120" i="1"/>
  <c r="U4120" i="1" s="1"/>
  <c r="T3901" i="1"/>
  <c r="U3901" i="1" s="1"/>
  <c r="T3257" i="1"/>
  <c r="U3257" i="1" s="1"/>
  <c r="T858" i="1"/>
  <c r="U858" i="1" s="1"/>
  <c r="T2787" i="1"/>
  <c r="U2787" i="1" s="1"/>
  <c r="T4875" i="1"/>
  <c r="U4875" i="1" s="1"/>
  <c r="T2541" i="1"/>
  <c r="U2541" i="1" s="1"/>
  <c r="T1311" i="1"/>
  <c r="U1311" i="1" s="1"/>
  <c r="T2492" i="1"/>
  <c r="U2492" i="1" s="1"/>
  <c r="T179" i="1"/>
  <c r="U179" i="1" s="1"/>
  <c r="T4697" i="1"/>
  <c r="U4697" i="1" s="1"/>
  <c r="T2090" i="1"/>
  <c r="U2090" i="1" s="1"/>
  <c r="T71" i="1"/>
  <c r="U71" i="1" s="1"/>
  <c r="T2336" i="1"/>
  <c r="U2336" i="1" s="1"/>
  <c r="T4800" i="1"/>
  <c r="U4800" i="1" s="1"/>
  <c r="T1168" i="1"/>
  <c r="U1168" i="1" s="1"/>
  <c r="T4055" i="1"/>
  <c r="U4055" i="1" s="1"/>
  <c r="T2010" i="1"/>
  <c r="U2010" i="1" s="1"/>
  <c r="T1422" i="1"/>
  <c r="U1422" i="1" s="1"/>
  <c r="T3408" i="1"/>
  <c r="U3408" i="1" s="1"/>
  <c r="T2739" i="1"/>
  <c r="U2739" i="1" s="1"/>
  <c r="T1818" i="1"/>
  <c r="U1818" i="1" s="1"/>
  <c r="T3710" i="1"/>
  <c r="U3710" i="1" s="1"/>
  <c r="T4594" i="1"/>
  <c r="U4594" i="1" s="1"/>
  <c r="T3434" i="1"/>
  <c r="U3434" i="1" s="1"/>
  <c r="T597" i="1"/>
  <c r="U597" i="1" s="1"/>
  <c r="T4850" i="1"/>
  <c r="U4850" i="1" s="1"/>
  <c r="T2594" i="1"/>
  <c r="U2594" i="1" s="1"/>
  <c r="T2711" i="1"/>
  <c r="U2711" i="1" s="1"/>
  <c r="T4198" i="1"/>
  <c r="U4198" i="1" s="1"/>
  <c r="T1613" i="1"/>
  <c r="U1613" i="1" s="1"/>
  <c r="T2655" i="1"/>
  <c r="U2655" i="1" s="1"/>
  <c r="T4336" i="1"/>
  <c r="U4336" i="1" s="1"/>
  <c r="T972" i="1"/>
  <c r="U972" i="1" s="1"/>
  <c r="T690" i="1"/>
  <c r="U690" i="1" s="1"/>
  <c r="T1107" i="1"/>
  <c r="U1107" i="1" s="1"/>
  <c r="T3230" i="1"/>
  <c r="U3230" i="1" s="1"/>
  <c r="T681" i="1"/>
  <c r="U681" i="1" s="1"/>
  <c r="T1372" i="1"/>
  <c r="U1372" i="1" s="1"/>
  <c r="T3486" i="1"/>
  <c r="U3486" i="1" s="1"/>
  <c r="T811" i="1"/>
  <c r="U811" i="1" s="1"/>
  <c r="T4020" i="1"/>
  <c r="U4020" i="1" s="1"/>
  <c r="T1164" i="1"/>
  <c r="U1164" i="1" s="1"/>
  <c r="T4479" i="1"/>
  <c r="U4479" i="1" s="1"/>
  <c r="T2327" i="1"/>
  <c r="U2327" i="1" s="1"/>
  <c r="T410" i="1"/>
  <c r="U410" i="1" s="1"/>
  <c r="T4632" i="1"/>
  <c r="U4632" i="1" s="1"/>
  <c r="T439" i="1"/>
  <c r="U439" i="1" s="1"/>
  <c r="T4663" i="1"/>
  <c r="U4663" i="1" s="1"/>
  <c r="T3907" i="1"/>
  <c r="U3907" i="1" s="1"/>
  <c r="T1716" i="1"/>
  <c r="U1716" i="1" s="1"/>
  <c r="T3430" i="1"/>
  <c r="U3430" i="1" s="1"/>
  <c r="T4346" i="1"/>
  <c r="U4346" i="1" s="1"/>
  <c r="T4437" i="1"/>
  <c r="U4437" i="1" s="1"/>
  <c r="T2951" i="1"/>
  <c r="U2951" i="1" s="1"/>
  <c r="T625" i="1"/>
  <c r="U625" i="1" s="1"/>
  <c r="T242" i="1"/>
  <c r="U242" i="1" s="1"/>
  <c r="T3282" i="1"/>
  <c r="U3282" i="1" s="1"/>
  <c r="T3220" i="1"/>
  <c r="U3220" i="1" s="1"/>
  <c r="T4265" i="1"/>
  <c r="U4265" i="1" s="1"/>
  <c r="T4741" i="1"/>
  <c r="U4741" i="1" s="1"/>
  <c r="T1429" i="1"/>
  <c r="U1429" i="1" s="1"/>
  <c r="T3723" i="1"/>
  <c r="U3723" i="1" s="1"/>
  <c r="T152" i="1"/>
  <c r="U152" i="1" s="1"/>
  <c r="T2102" i="1"/>
  <c r="U2102" i="1" s="1"/>
  <c r="T484" i="1"/>
  <c r="U484" i="1" s="1"/>
  <c r="T723" i="1"/>
  <c r="U723" i="1" s="1"/>
  <c r="T3653" i="1"/>
  <c r="U3653" i="1" s="1"/>
  <c r="T21" i="1"/>
  <c r="U21" i="1" s="1"/>
  <c r="T2149" i="1"/>
  <c r="U2149" i="1" s="1"/>
  <c r="T1873" i="1"/>
  <c r="U1873" i="1" s="1"/>
  <c r="T4738" i="1"/>
  <c r="U4738" i="1" s="1"/>
  <c r="T2164" i="1"/>
  <c r="U2164" i="1" s="1"/>
  <c r="T1589" i="1"/>
  <c r="U1589" i="1" s="1"/>
  <c r="T1856" i="1"/>
  <c r="U1856" i="1" s="1"/>
  <c r="T1662" i="1"/>
  <c r="U1662" i="1" s="1"/>
  <c r="T1442" i="1"/>
  <c r="U1442" i="1" s="1"/>
  <c r="T246" i="1"/>
  <c r="U246" i="1" s="1"/>
  <c r="T3760" i="1"/>
  <c r="U3760" i="1" s="1"/>
  <c r="T3879" i="1"/>
  <c r="U3879" i="1" s="1"/>
  <c r="T3525" i="1"/>
  <c r="U3525" i="1" s="1"/>
  <c r="T3748" i="1"/>
  <c r="U3748" i="1" s="1"/>
  <c r="T1661" i="1"/>
  <c r="U1661" i="1" s="1"/>
  <c r="T3952" i="1"/>
  <c r="U3952" i="1" s="1"/>
  <c r="T4310" i="1"/>
  <c r="U4310" i="1" s="1"/>
  <c r="T1932" i="1"/>
  <c r="U1932" i="1" s="1"/>
  <c r="T4009" i="1"/>
  <c r="U4009" i="1" s="1"/>
  <c r="T4961" i="1"/>
  <c r="U4961" i="1" s="1"/>
  <c r="T4102" i="1"/>
  <c r="U4102" i="1" s="1"/>
  <c r="T1305" i="1"/>
  <c r="U1305" i="1" s="1"/>
  <c r="T334" i="1"/>
  <c r="U334" i="1" s="1"/>
  <c r="T1378" i="1"/>
  <c r="U1378" i="1" s="1"/>
  <c r="T41" i="1"/>
  <c r="U41" i="1" s="1"/>
  <c r="T4586" i="1"/>
  <c r="U4586" i="1" s="1"/>
  <c r="T4159" i="1"/>
  <c r="U4159" i="1" s="1"/>
  <c r="T453" i="1"/>
  <c r="U453" i="1" s="1"/>
  <c r="T444" i="1"/>
  <c r="U444" i="1" s="1"/>
  <c r="T3551" i="1"/>
  <c r="U3551" i="1" s="1"/>
  <c r="T1875" i="1"/>
  <c r="U1875" i="1" s="1"/>
  <c r="T4079" i="1"/>
  <c r="U4079" i="1" s="1"/>
  <c r="T2061" i="1"/>
  <c r="U2061" i="1" s="1"/>
  <c r="T4994" i="1"/>
  <c r="U4994" i="1" s="1"/>
  <c r="T2783" i="1"/>
  <c r="U2783" i="1" s="1"/>
  <c r="T843" i="1"/>
  <c r="U843" i="1" s="1"/>
  <c r="T3717" i="1"/>
  <c r="U3717" i="1" s="1"/>
  <c r="T1375" i="1"/>
  <c r="U1375" i="1" s="1"/>
  <c r="T564" i="1"/>
  <c r="U564" i="1" s="1"/>
  <c r="T4884" i="1"/>
  <c r="U4884" i="1" s="1"/>
  <c r="T2742" i="1"/>
  <c r="U2742" i="1" s="1"/>
  <c r="T2432" i="1"/>
  <c r="U2432" i="1" s="1"/>
  <c r="T386" i="1"/>
  <c r="U386" i="1" s="1"/>
  <c r="T2505" i="1"/>
  <c r="U2505" i="1" s="1"/>
  <c r="T3234" i="1"/>
  <c r="U3234" i="1" s="1"/>
  <c r="T3703" i="1"/>
  <c r="U3703" i="1" s="1"/>
  <c r="T671" i="1"/>
  <c r="U671" i="1" s="1"/>
  <c r="T3113" i="1"/>
  <c r="U3113" i="1" s="1"/>
  <c r="T527" i="1"/>
  <c r="U527" i="1" s="1"/>
  <c r="T2046" i="1"/>
  <c r="U2046" i="1" s="1"/>
  <c r="T1145" i="1"/>
  <c r="U1145" i="1" s="1"/>
  <c r="T458" i="1"/>
  <c r="U458" i="1" s="1"/>
  <c r="T2532" i="1"/>
  <c r="U2532" i="1" s="1"/>
  <c r="T429" i="1"/>
  <c r="U429" i="1" s="1"/>
  <c r="T2974" i="1"/>
  <c r="U2974" i="1" s="1"/>
  <c r="T3428" i="1"/>
  <c r="U3428" i="1" s="1"/>
  <c r="T1278" i="1"/>
  <c r="U1278" i="1" s="1"/>
  <c r="T1972" i="1"/>
  <c r="U1972" i="1" s="1"/>
  <c r="T3767" i="1"/>
  <c r="U3767" i="1" s="1"/>
  <c r="T4057" i="1"/>
  <c r="U4057" i="1" s="1"/>
  <c r="T2666" i="1"/>
  <c r="U2666" i="1" s="1"/>
  <c r="T33" i="1"/>
  <c r="U33" i="1" s="1"/>
  <c r="T4514" i="1"/>
  <c r="U4514" i="1" s="1"/>
  <c r="T2171" i="1"/>
  <c r="U2171" i="1" s="1"/>
  <c r="T34" i="1"/>
  <c r="U34" i="1" s="1"/>
  <c r="T3954" i="1"/>
  <c r="U3954" i="1" s="1"/>
  <c r="T2136" i="1"/>
  <c r="U2136" i="1" s="1"/>
  <c r="T828" i="1"/>
  <c r="U828" i="1" s="1"/>
  <c r="T2066" i="1"/>
  <c r="U2066" i="1" s="1"/>
  <c r="T447" i="1"/>
  <c r="U447" i="1" s="1"/>
  <c r="T558" i="1"/>
  <c r="U558" i="1" s="1"/>
  <c r="T1730" i="1"/>
  <c r="U1730" i="1" s="1"/>
  <c r="T3642" i="1"/>
  <c r="U3642" i="1" s="1"/>
  <c r="T2144" i="1"/>
  <c r="U2144" i="1" s="1"/>
  <c r="T4175" i="1"/>
  <c r="U4175" i="1" s="1"/>
  <c r="T3077" i="1"/>
  <c r="U3077" i="1" s="1"/>
  <c r="T448" i="1"/>
  <c r="U448" i="1" s="1"/>
  <c r="T4430" i="1"/>
  <c r="U4430" i="1" s="1"/>
  <c r="T4307" i="1"/>
  <c r="U4307" i="1" s="1"/>
  <c r="T4857" i="1"/>
  <c r="U4857" i="1" s="1"/>
  <c r="T1376" i="1"/>
  <c r="U1376" i="1" s="1"/>
  <c r="T1181" i="1"/>
  <c r="U1181" i="1" s="1"/>
  <c r="T809" i="1"/>
  <c r="U809" i="1" s="1"/>
  <c r="T2623" i="1"/>
  <c r="U2623" i="1" s="1"/>
  <c r="T2178" i="1"/>
  <c r="U2178" i="1" s="1"/>
  <c r="T1364" i="1"/>
  <c r="U1364" i="1" s="1"/>
  <c r="T4343" i="1"/>
  <c r="U4343" i="1" s="1"/>
  <c r="T4278" i="1"/>
  <c r="U4278" i="1" s="1"/>
  <c r="T4791" i="1"/>
  <c r="U4791" i="1" s="1"/>
  <c r="T1999" i="1"/>
  <c r="U1999" i="1" s="1"/>
  <c r="T73" i="1"/>
  <c r="U73" i="1" s="1"/>
  <c r="T4801" i="1"/>
  <c r="U4801" i="1" s="1"/>
  <c r="T2166" i="1"/>
  <c r="U2166" i="1" s="1"/>
  <c r="T2521" i="1"/>
  <c r="U2521" i="1" s="1"/>
  <c r="T1141" i="1"/>
  <c r="U1141" i="1" s="1"/>
  <c r="T1682" i="1"/>
  <c r="U1682" i="1" s="1"/>
  <c r="T397" i="1"/>
  <c r="U397" i="1" s="1"/>
  <c r="T3040" i="1"/>
  <c r="U3040" i="1" s="1"/>
  <c r="T3966" i="1"/>
  <c r="U3966" i="1" s="1"/>
  <c r="T2491" i="1"/>
  <c r="U2491" i="1" s="1"/>
  <c r="T638" i="1"/>
  <c r="U638" i="1" s="1"/>
  <c r="T4687" i="1"/>
  <c r="U4687" i="1" s="1"/>
  <c r="T1093" i="1"/>
  <c r="U1093" i="1" s="1"/>
  <c r="T3716" i="1"/>
  <c r="U3716" i="1" s="1"/>
  <c r="T2220" i="1"/>
  <c r="U2220" i="1" s="1"/>
  <c r="T3251" i="1"/>
  <c r="U3251" i="1" s="1"/>
  <c r="T2017" i="1"/>
  <c r="U2017" i="1" s="1"/>
  <c r="T3099" i="1"/>
  <c r="U3099" i="1" s="1"/>
  <c r="T367" i="1"/>
  <c r="U367" i="1" s="1"/>
  <c r="T648" i="1"/>
  <c r="U648" i="1" s="1"/>
  <c r="T4635" i="1"/>
  <c r="U4635" i="1" s="1"/>
  <c r="T937" i="1"/>
  <c r="U937" i="1" s="1"/>
  <c r="T4093" i="1"/>
  <c r="U4093" i="1" s="1"/>
  <c r="T3932" i="1"/>
  <c r="U3932" i="1" s="1"/>
  <c r="T3633" i="1"/>
  <c r="U3633" i="1" s="1"/>
  <c r="T302" i="1"/>
  <c r="U302" i="1" s="1"/>
  <c r="T3460" i="1"/>
  <c r="U3460" i="1" s="1"/>
  <c r="T1435" i="1"/>
  <c r="U1435" i="1" s="1"/>
  <c r="T3447" i="1"/>
  <c r="U3447" i="1" s="1"/>
  <c r="T3321" i="1"/>
  <c r="U3321" i="1" s="1"/>
  <c r="T1469" i="1"/>
  <c r="U1469" i="1" s="1"/>
  <c r="T3655" i="1"/>
  <c r="U3655" i="1" s="1"/>
  <c r="T4505" i="1"/>
  <c r="U4505" i="1" s="1"/>
  <c r="T4155" i="1"/>
  <c r="U4155" i="1" s="1"/>
  <c r="T3388" i="1"/>
  <c r="U3388" i="1" s="1"/>
  <c r="T587" i="1"/>
  <c r="U587" i="1" s="1"/>
  <c r="T4626" i="1"/>
  <c r="U4626" i="1" s="1"/>
  <c r="T4861" i="1"/>
  <c r="U4861" i="1" s="1"/>
  <c r="T4516" i="1"/>
  <c r="U4516" i="1" s="1"/>
  <c r="T4021" i="1"/>
  <c r="U4021" i="1" s="1"/>
  <c r="T3035" i="1"/>
  <c r="U3035" i="1" s="1"/>
  <c r="T618" i="1"/>
  <c r="U618" i="1" s="1"/>
  <c r="T3336" i="1"/>
  <c r="U3336" i="1" s="1"/>
  <c r="T2376" i="1"/>
  <c r="U2376" i="1" s="1"/>
  <c r="T225" i="1"/>
  <c r="U225" i="1" s="1"/>
  <c r="T1652" i="1"/>
  <c r="U1652" i="1" s="1"/>
  <c r="T1091" i="1"/>
  <c r="U1091" i="1" s="1"/>
  <c r="T2936" i="1"/>
  <c r="U2936" i="1" s="1"/>
  <c r="T2215" i="1"/>
  <c r="U2215" i="1" s="1"/>
  <c r="T1949" i="1"/>
  <c r="U1949" i="1" s="1"/>
  <c r="T1436" i="1"/>
  <c r="U1436" i="1" s="1"/>
  <c r="T4823" i="1"/>
  <c r="U4823" i="1" s="1"/>
  <c r="T4503" i="1"/>
  <c r="U4503" i="1" s="1"/>
  <c r="T1054" i="1"/>
  <c r="U1054" i="1" s="1"/>
  <c r="T1721" i="1"/>
  <c r="U1721" i="1" s="1"/>
  <c r="T4640" i="1"/>
  <c r="U4640" i="1" s="1"/>
  <c r="T4236" i="1"/>
  <c r="U4236" i="1" s="1"/>
  <c r="T691" i="1"/>
  <c r="U691" i="1" s="1"/>
  <c r="T3392" i="1"/>
  <c r="U3392" i="1" s="1"/>
  <c r="T1787" i="1"/>
  <c r="U1787" i="1" s="1"/>
  <c r="T1591" i="1"/>
  <c r="U1591" i="1" s="1"/>
  <c r="T4129" i="1"/>
  <c r="U4129" i="1" s="1"/>
  <c r="T510" i="1"/>
  <c r="U510" i="1" s="1"/>
  <c r="T204" i="1"/>
  <c r="U204" i="1" s="1"/>
  <c r="T1046" i="1"/>
  <c r="U1046" i="1" s="1"/>
  <c r="T4469" i="1"/>
  <c r="U4469" i="1" s="1"/>
  <c r="T3352" i="1"/>
  <c r="U3352" i="1" s="1"/>
  <c r="T4273" i="1"/>
  <c r="U4273" i="1" s="1"/>
  <c r="T2850" i="1"/>
  <c r="U2850" i="1" s="1"/>
  <c r="T3511" i="1"/>
  <c r="U3511" i="1" s="1"/>
  <c r="T1739" i="1"/>
  <c r="U1739" i="1" s="1"/>
  <c r="T2047" i="1"/>
  <c r="U2047" i="1" s="1"/>
  <c r="T1414" i="1"/>
  <c r="U1414" i="1" s="1"/>
  <c r="T1447" i="1"/>
  <c r="U1447" i="1" s="1"/>
  <c r="T2030" i="1"/>
  <c r="U2030" i="1" s="1"/>
  <c r="T4317" i="1"/>
  <c r="U4317" i="1" s="1"/>
  <c r="T4931" i="1"/>
  <c r="U4931" i="1" s="1"/>
  <c r="T1381" i="1"/>
  <c r="U1381" i="1" s="1"/>
  <c r="T3908" i="1"/>
  <c r="U3908" i="1" s="1"/>
  <c r="T4033" i="1"/>
  <c r="U4033" i="1" s="1"/>
  <c r="T2192" i="1"/>
  <c r="U2192" i="1" s="1"/>
  <c r="T2543" i="1"/>
  <c r="U2543" i="1" s="1"/>
  <c r="T1463" i="1"/>
  <c r="U1463" i="1" s="1"/>
  <c r="T555" i="1"/>
  <c r="U555" i="1" s="1"/>
  <c r="T2481" i="1"/>
  <c r="U2481" i="1" s="1"/>
  <c r="T1171" i="1"/>
  <c r="U1171" i="1" s="1"/>
  <c r="T3498" i="1"/>
  <c r="U3498" i="1" s="1"/>
  <c r="T103" i="1"/>
  <c r="U103" i="1" s="1"/>
  <c r="T2378" i="1"/>
  <c r="U2378" i="1" s="1"/>
  <c r="T1301" i="1"/>
  <c r="U1301" i="1" s="1"/>
  <c r="T2326" i="1"/>
  <c r="U2326" i="1" s="1"/>
  <c r="T1017" i="1"/>
  <c r="U1017" i="1" s="1"/>
  <c r="T766" i="1"/>
  <c r="U766" i="1" s="1"/>
  <c r="T2531" i="1"/>
  <c r="U2531" i="1" s="1"/>
  <c r="T3645" i="1"/>
  <c r="U3645" i="1" s="1"/>
  <c r="T351" i="1"/>
  <c r="U351" i="1" s="1"/>
  <c r="T518" i="1"/>
  <c r="U518" i="1" s="1"/>
  <c r="T4092" i="1"/>
  <c r="U4092" i="1" s="1"/>
  <c r="T2806" i="1"/>
  <c r="U2806" i="1" s="1"/>
  <c r="T2295" i="1"/>
  <c r="U2295" i="1" s="1"/>
  <c r="T2328" i="1"/>
  <c r="U2328" i="1" s="1"/>
  <c r="T4610" i="1"/>
  <c r="U4610" i="1" s="1"/>
  <c r="T2299" i="1"/>
  <c r="U2299" i="1" s="1"/>
  <c r="T1643" i="1"/>
  <c r="U1643" i="1" s="1"/>
  <c r="T1019" i="1"/>
  <c r="U1019" i="1" s="1"/>
  <c r="T3775" i="1"/>
  <c r="U3775" i="1" s="1"/>
  <c r="T1760" i="1"/>
  <c r="U1760" i="1" s="1"/>
  <c r="T1840" i="1"/>
  <c r="U1840" i="1" s="1"/>
  <c r="T4078" i="1"/>
  <c r="U4078" i="1" s="1"/>
  <c r="T1098" i="1"/>
  <c r="U1098" i="1" s="1"/>
  <c r="T50" i="1"/>
  <c r="U50" i="1" s="1"/>
  <c r="T3307" i="1"/>
  <c r="U3307" i="1" s="1"/>
  <c r="T595" i="1"/>
  <c r="U595" i="1" s="1"/>
  <c r="T1692" i="1"/>
  <c r="U1692" i="1" s="1"/>
  <c r="T2008" i="1"/>
  <c r="U2008" i="1" s="1"/>
  <c r="T3783" i="1"/>
  <c r="U3783" i="1" s="1"/>
  <c r="T1869" i="1"/>
  <c r="U1869" i="1" s="1"/>
  <c r="T3139" i="1"/>
  <c r="U3139" i="1" s="1"/>
  <c r="T4631" i="1"/>
  <c r="U4631" i="1" s="1"/>
  <c r="T4486" i="1"/>
  <c r="U4486" i="1" s="1"/>
  <c r="T3943" i="1"/>
  <c r="U3943" i="1" s="1"/>
  <c r="T4498" i="1"/>
  <c r="U4498" i="1" s="1"/>
  <c r="T3195" i="1"/>
  <c r="U3195" i="1" s="1"/>
  <c r="T2915" i="1"/>
  <c r="U2915" i="1" s="1"/>
  <c r="T4570" i="1"/>
  <c r="U4570" i="1" s="1"/>
  <c r="T968" i="1"/>
  <c r="U968" i="1" s="1"/>
  <c r="T1832" i="1"/>
  <c r="U1832" i="1" s="1"/>
  <c r="T2801" i="1"/>
  <c r="U2801" i="1" s="1"/>
  <c r="T3354" i="1"/>
  <c r="U3354" i="1" s="1"/>
  <c r="T820" i="1"/>
  <c r="U820" i="1" s="1"/>
  <c r="T3847" i="1"/>
  <c r="U3847" i="1" s="1"/>
  <c r="T4064" i="1"/>
  <c r="U4064" i="1" s="1"/>
  <c r="T2123" i="1"/>
  <c r="U2123" i="1" s="1"/>
  <c r="T2932" i="1"/>
  <c r="U2932" i="1" s="1"/>
  <c r="T3673" i="1"/>
  <c r="U3673" i="1" s="1"/>
  <c r="T30" i="1"/>
  <c r="U30" i="1" s="1"/>
  <c r="T4682" i="1"/>
  <c r="U4682" i="1" s="1"/>
  <c r="T2037" i="1"/>
  <c r="U2037" i="1" s="1"/>
  <c r="T3368" i="1"/>
  <c r="U3368" i="1" s="1"/>
  <c r="T1649" i="1"/>
  <c r="U1649" i="1" s="1"/>
  <c r="T3520" i="1"/>
  <c r="U3520" i="1" s="1"/>
  <c r="T3883" i="1"/>
  <c r="U3883" i="1" s="1"/>
  <c r="T1578" i="1"/>
  <c r="U1578" i="1" s="1"/>
  <c r="T1640" i="1"/>
  <c r="U1640" i="1" s="1"/>
  <c r="T4410" i="1"/>
  <c r="U4410" i="1" s="1"/>
  <c r="T3755" i="1"/>
  <c r="U3755" i="1" s="1"/>
  <c r="T1196" i="1"/>
  <c r="U1196" i="1" s="1"/>
  <c r="T1667" i="1"/>
  <c r="U1667" i="1" s="1"/>
  <c r="T1031" i="1"/>
  <c r="U1031" i="1" s="1"/>
  <c r="T3636" i="1"/>
  <c r="U3636" i="1" s="1"/>
  <c r="T157" i="1"/>
  <c r="U157" i="1" s="1"/>
  <c r="T620" i="1"/>
  <c r="U620" i="1" s="1"/>
  <c r="T1258" i="1"/>
  <c r="U1258" i="1" s="1"/>
  <c r="T135" i="1"/>
  <c r="U135" i="1" s="1"/>
  <c r="T2870" i="1"/>
  <c r="U2870" i="1" s="1"/>
  <c r="T2794" i="1"/>
  <c r="U2794" i="1" s="1"/>
  <c r="T2763" i="1"/>
  <c r="U2763" i="1" s="1"/>
  <c r="T1590" i="1"/>
  <c r="U1590" i="1" s="1"/>
  <c r="T4589" i="1"/>
  <c r="U4589" i="1" s="1"/>
  <c r="T3130" i="1"/>
  <c r="U3130" i="1" s="1"/>
  <c r="T2368" i="1"/>
  <c r="U2368" i="1" s="1"/>
  <c r="T4672" i="1"/>
  <c r="U4672" i="1" s="1"/>
  <c r="T4027" i="1"/>
  <c r="U4027" i="1" s="1"/>
  <c r="T188" i="1"/>
  <c r="U188" i="1" s="1"/>
  <c r="T4718" i="1"/>
  <c r="U4718" i="1" s="1"/>
  <c r="T1807" i="1"/>
  <c r="U1807" i="1" s="1"/>
  <c r="T947" i="1"/>
  <c r="U947" i="1" s="1"/>
  <c r="T1161" i="1"/>
  <c r="U1161" i="1" s="1"/>
  <c r="T4291" i="1"/>
  <c r="U4291" i="1" s="1"/>
  <c r="T2414" i="1"/>
  <c r="U2414" i="1" s="1"/>
  <c r="T1565" i="1"/>
  <c r="U1565" i="1" s="1"/>
  <c r="T1501" i="1"/>
  <c r="U1501" i="1" s="1"/>
  <c r="T1260" i="1"/>
  <c r="U1260" i="1" s="1"/>
  <c r="T4901" i="1"/>
  <c r="U4901" i="1" s="1"/>
  <c r="T2364" i="1"/>
  <c r="U2364" i="1" s="1"/>
  <c r="T4954" i="1"/>
  <c r="U4954" i="1" s="1"/>
  <c r="T2302" i="1"/>
  <c r="U2302" i="1" s="1"/>
  <c r="T4130" i="1"/>
  <c r="U4130" i="1" s="1"/>
  <c r="T3688" i="1"/>
  <c r="U3688" i="1" s="1"/>
  <c r="T980" i="1"/>
  <c r="U980" i="1" s="1"/>
  <c r="T3217" i="1"/>
  <c r="U3217" i="1" s="1"/>
  <c r="T1146" i="1"/>
  <c r="U1146" i="1" s="1"/>
  <c r="T3198" i="1"/>
  <c r="U3198" i="1" s="1"/>
  <c r="T3606" i="1"/>
  <c r="U3606" i="1" s="1"/>
  <c r="T2119" i="1"/>
  <c r="U2119" i="1" s="1"/>
  <c r="T4693" i="1"/>
  <c r="U4693" i="1" s="1"/>
  <c r="T2814" i="1"/>
  <c r="U2814" i="1" s="1"/>
  <c r="T1313" i="1"/>
  <c r="U1313" i="1" s="1"/>
  <c r="T1289" i="1"/>
  <c r="U1289" i="1" s="1"/>
  <c r="T1524" i="1"/>
  <c r="U1524" i="1" s="1"/>
  <c r="T607" i="1"/>
  <c r="U607" i="1" s="1"/>
  <c r="T600" i="1"/>
  <c r="U600" i="1" s="1"/>
  <c r="T1528" i="1"/>
  <c r="U1528" i="1" s="1"/>
  <c r="T3193" i="1"/>
  <c r="U3193" i="1" s="1"/>
  <c r="T1215" i="1"/>
  <c r="U1215" i="1" s="1"/>
  <c r="T996" i="1"/>
  <c r="U996" i="1" s="1"/>
  <c r="T3815" i="1"/>
  <c r="U3815" i="1" s="1"/>
  <c r="T498" i="1"/>
  <c r="U498" i="1" s="1"/>
  <c r="T4707" i="1"/>
  <c r="U4707" i="1" s="1"/>
  <c r="T3066" i="1"/>
  <c r="U3066" i="1" s="1"/>
  <c r="T1540" i="1"/>
  <c r="U1540" i="1" s="1"/>
  <c r="T4445" i="1"/>
  <c r="U4445" i="1" s="1"/>
  <c r="T2816" i="1"/>
  <c r="U2816" i="1" s="1"/>
  <c r="T1026" i="1"/>
  <c r="U1026" i="1" s="1"/>
  <c r="T994" i="1"/>
  <c r="U994" i="1" s="1"/>
  <c r="T391" i="1"/>
  <c r="U391" i="1" s="1"/>
  <c r="T3457" i="1"/>
  <c r="U3457" i="1" s="1"/>
  <c r="T64" i="1"/>
  <c r="U64" i="1" s="1"/>
  <c r="T4097" i="1"/>
  <c r="U4097" i="1" s="1"/>
  <c r="T4987" i="1"/>
  <c r="U4987" i="1" s="1"/>
  <c r="T66" i="1"/>
  <c r="U66" i="1" s="1"/>
  <c r="T4599" i="1"/>
  <c r="U4599" i="1" s="1"/>
  <c r="T4318" i="1"/>
  <c r="U4318" i="1" s="1"/>
  <c r="T606" i="1"/>
  <c r="U606" i="1" s="1"/>
  <c r="T2288" i="1"/>
  <c r="U2288" i="1" s="1"/>
  <c r="T3913" i="1"/>
  <c r="U3913" i="1" s="1"/>
  <c r="T4560" i="1"/>
  <c r="U4560" i="1" s="1"/>
  <c r="T908" i="1"/>
  <c r="U908" i="1" s="1"/>
  <c r="T4293" i="1"/>
  <c r="U4293" i="1" s="1"/>
  <c r="T2303" i="1"/>
  <c r="U2303" i="1" s="1"/>
  <c r="T3788" i="1"/>
  <c r="U3788" i="1" s="1"/>
  <c r="T5000" i="1"/>
  <c r="U5000" i="1" s="1"/>
  <c r="T2502" i="1"/>
  <c r="U2502" i="1" s="1"/>
  <c r="T54" i="1"/>
  <c r="U54" i="1" s="1"/>
  <c r="T363" i="1"/>
  <c r="U363" i="1" s="1"/>
  <c r="T4008" i="1"/>
  <c r="U4008" i="1" s="1"/>
  <c r="T4088" i="1"/>
  <c r="U4088" i="1" s="1"/>
  <c r="T1778" i="1"/>
  <c r="U1778" i="1" s="1"/>
  <c r="T392" i="1"/>
  <c r="U392" i="1" s="1"/>
  <c r="T1272" i="1"/>
  <c r="U1272" i="1" s="1"/>
  <c r="T814" i="1"/>
  <c r="U814" i="1" s="1"/>
  <c r="T4714" i="1"/>
  <c r="U4714" i="1" s="1"/>
  <c r="T3592" i="1"/>
  <c r="U3592" i="1" s="1"/>
  <c r="T3517" i="1"/>
  <c r="U3517" i="1" s="1"/>
  <c r="T4943" i="1"/>
  <c r="U4943" i="1" s="1"/>
  <c r="T1752" i="1"/>
  <c r="U1752" i="1" s="1"/>
  <c r="T770" i="1"/>
  <c r="U770" i="1" s="1"/>
  <c r="T1159" i="1"/>
  <c r="U1159" i="1" s="1"/>
  <c r="T1083" i="1"/>
  <c r="U1083" i="1" s="1"/>
  <c r="T424" i="1"/>
  <c r="U424" i="1" s="1"/>
  <c r="T1122" i="1"/>
  <c r="U1122" i="1" s="1"/>
  <c r="T2186" i="1"/>
  <c r="U2186" i="1" s="1"/>
  <c r="T571" i="1"/>
  <c r="U571" i="1" s="1"/>
  <c r="T2179" i="1"/>
  <c r="U2179" i="1" s="1"/>
  <c r="T2752" i="1"/>
  <c r="U2752" i="1" s="1"/>
  <c r="T919" i="1"/>
  <c r="U919" i="1" s="1"/>
  <c r="T4669" i="1"/>
  <c r="U4669" i="1" s="1"/>
  <c r="T473" i="1"/>
  <c r="U473" i="1" s="1"/>
  <c r="T4841" i="1"/>
  <c r="U4841" i="1" s="1"/>
  <c r="T523" i="1"/>
  <c r="U523" i="1" s="1"/>
  <c r="T1969" i="1"/>
  <c r="U1969" i="1" s="1"/>
  <c r="T4321" i="1"/>
  <c r="U4321" i="1" s="1"/>
  <c r="T2563" i="1"/>
  <c r="U2563" i="1" s="1"/>
  <c r="T923" i="1"/>
  <c r="U923" i="1" s="1"/>
  <c r="T2663" i="1"/>
  <c r="U2663" i="1" s="1"/>
  <c r="T503" i="1"/>
  <c r="U503" i="1" s="1"/>
  <c r="T572" i="1"/>
  <c r="U572" i="1" s="1"/>
  <c r="T2294" i="1"/>
  <c r="U2294" i="1" s="1"/>
  <c r="T1136" i="1"/>
  <c r="U1136" i="1" s="1"/>
  <c r="T4038" i="1"/>
  <c r="U4038" i="1" s="1"/>
  <c r="T4472" i="1"/>
  <c r="U4472" i="1" s="1"/>
  <c r="T4223" i="1"/>
  <c r="U4223" i="1" s="1"/>
  <c r="T233" i="1"/>
  <c r="U233" i="1" s="1"/>
  <c r="T4035" i="1"/>
  <c r="U4035" i="1" s="1"/>
  <c r="T3480" i="1"/>
  <c r="U3480" i="1" s="1"/>
  <c r="T4808" i="1"/>
  <c r="U4808" i="1" s="1"/>
  <c r="T407" i="1"/>
  <c r="U407" i="1" s="1"/>
  <c r="T4879" i="1"/>
  <c r="U4879" i="1" s="1"/>
  <c r="T3204" i="1"/>
  <c r="U3204" i="1" s="1"/>
  <c r="T512" i="1"/>
  <c r="U512" i="1" s="1"/>
  <c r="T4225" i="1"/>
  <c r="U4225" i="1" s="1"/>
  <c r="T253" i="1"/>
  <c r="U253" i="1" s="1"/>
  <c r="T3707" i="1"/>
  <c r="U3707" i="1" s="1"/>
  <c r="T4341" i="1"/>
  <c r="U4341" i="1" s="1"/>
  <c r="T3333" i="1"/>
  <c r="U3333" i="1" s="1"/>
  <c r="T2306" i="1"/>
  <c r="U2306" i="1" s="1"/>
  <c r="T4769" i="1"/>
  <c r="U4769" i="1" s="1"/>
  <c r="T3595" i="1"/>
  <c r="U3595" i="1" s="1"/>
  <c r="T3120" i="1"/>
  <c r="U3120" i="1" s="1"/>
  <c r="T3614" i="1"/>
  <c r="U3614" i="1" s="1"/>
  <c r="T3108" i="1"/>
  <c r="U3108" i="1" s="1"/>
  <c r="T4347" i="1"/>
  <c r="U4347" i="1" s="1"/>
  <c r="T1863" i="1"/>
  <c r="U1863" i="1" s="1"/>
  <c r="T4726" i="1"/>
  <c r="U4726" i="1" s="1"/>
  <c r="T3398" i="1"/>
  <c r="U3398" i="1" s="1"/>
  <c r="T915" i="1"/>
  <c r="U915" i="1" s="1"/>
  <c r="T4604" i="1"/>
  <c r="U4604" i="1" s="1"/>
  <c r="T1585" i="1"/>
  <c r="U1585" i="1" s="1"/>
  <c r="T4197" i="1"/>
  <c r="U4197" i="1" s="1"/>
  <c r="T1050" i="1"/>
  <c r="U1050" i="1" s="1"/>
  <c r="T244" i="1"/>
  <c r="U244" i="1" s="1"/>
  <c r="T3223" i="1"/>
  <c r="U3223" i="1" s="1"/>
  <c r="T3941" i="1"/>
  <c r="U3941" i="1" s="1"/>
  <c r="T1959" i="1"/>
  <c r="U1959" i="1" s="1"/>
  <c r="T4913" i="1"/>
  <c r="U4913" i="1" s="1"/>
  <c r="T1674" i="1"/>
  <c r="U1674" i="1" s="1"/>
  <c r="T2142" i="1"/>
  <c r="U2142" i="1" s="1"/>
  <c r="T2372" i="1"/>
  <c r="U2372" i="1" s="1"/>
  <c r="T1023" i="1"/>
  <c r="U1023" i="1" s="1"/>
  <c r="T1785" i="1"/>
  <c r="U1785" i="1" s="1"/>
  <c r="T3533" i="1"/>
  <c r="U3533" i="1" s="1"/>
  <c r="T1559" i="1"/>
  <c r="U1559" i="1" s="1"/>
  <c r="T4910" i="1"/>
  <c r="U4910" i="1" s="1"/>
  <c r="T901" i="1"/>
  <c r="U901" i="1" s="1"/>
  <c r="T4824" i="1"/>
  <c r="U4824" i="1" s="1"/>
  <c r="T1637" i="1"/>
  <c r="U1637" i="1" s="1"/>
  <c r="T4873" i="1"/>
  <c r="U4873" i="1" s="1"/>
  <c r="T2026" i="1"/>
  <c r="U2026" i="1" s="1"/>
  <c r="T826" i="1"/>
  <c r="U826" i="1" s="1"/>
  <c r="T4531" i="1"/>
  <c r="U4531" i="1" s="1"/>
  <c r="T1096" i="1"/>
  <c r="U1096" i="1" s="1"/>
  <c r="T4105" i="1"/>
  <c r="U4105" i="1" s="1"/>
  <c r="T2770" i="1"/>
  <c r="U2770" i="1" s="1"/>
  <c r="T414" i="1"/>
  <c r="U414" i="1" s="1"/>
  <c r="T2714" i="1"/>
  <c r="U2714" i="1" s="1"/>
  <c r="T3564" i="1"/>
  <c r="U3564" i="1" s="1"/>
  <c r="T1622" i="1"/>
  <c r="U1622" i="1" s="1"/>
  <c r="T1152" i="1"/>
  <c r="U1152" i="1" s="1"/>
  <c r="T2365" i="1"/>
  <c r="U2365" i="1" s="1"/>
  <c r="T3962" i="1"/>
  <c r="U3962" i="1" s="1"/>
  <c r="T1881" i="1"/>
  <c r="U1881" i="1" s="1"/>
  <c r="T514" i="1"/>
  <c r="U514" i="1" s="1"/>
  <c r="T1144" i="1"/>
  <c r="U1144" i="1" s="1"/>
  <c r="T4690" i="1"/>
  <c r="U4690" i="1" s="1"/>
  <c r="T1575" i="1"/>
  <c r="U1575" i="1" s="1"/>
  <c r="T2089" i="1"/>
  <c r="U2089" i="1" s="1"/>
  <c r="T462" i="1"/>
  <c r="U462" i="1" s="1"/>
  <c r="T4276" i="1"/>
  <c r="U4276" i="1" s="1"/>
  <c r="T939" i="1"/>
  <c r="U939" i="1" s="1"/>
  <c r="T459" i="1"/>
  <c r="U459" i="1" s="1"/>
  <c r="T3821" i="1"/>
  <c r="U3821" i="1" s="1"/>
  <c r="T4870" i="1"/>
  <c r="U4870" i="1" s="1"/>
  <c r="T2937" i="1"/>
  <c r="U2937" i="1" s="1"/>
  <c r="T2032" i="1"/>
  <c r="U2032" i="1" s="1"/>
  <c r="T818" i="1"/>
  <c r="U818" i="1" s="1"/>
  <c r="T1312" i="1"/>
  <c r="U1312" i="1" s="1"/>
  <c r="T1951" i="1"/>
  <c r="U1951" i="1" s="1"/>
  <c r="T192" i="1"/>
  <c r="U192" i="1" s="1"/>
  <c r="T3910" i="1"/>
  <c r="U3910" i="1" s="1"/>
  <c r="T824" i="1"/>
  <c r="U824" i="1" s="1"/>
  <c r="T2585" i="1"/>
  <c r="U2585" i="1" s="1"/>
  <c r="T3141" i="1"/>
  <c r="U3141" i="1" s="1"/>
  <c r="T3726" i="1"/>
  <c r="U3726" i="1" s="1"/>
  <c r="T3103" i="1"/>
  <c r="U3103" i="1" s="1"/>
  <c r="T2980" i="1"/>
  <c r="U2980" i="1" s="1"/>
  <c r="T4501" i="1"/>
  <c r="U4501" i="1" s="1"/>
  <c r="T3810" i="1"/>
  <c r="U3810" i="1" s="1"/>
  <c r="T3582" i="1"/>
  <c r="U3582" i="1" s="1"/>
  <c r="T2384" i="1"/>
  <c r="U2384" i="1" s="1"/>
  <c r="T1625" i="1"/>
  <c r="U1625" i="1" s="1"/>
  <c r="T4025" i="1"/>
  <c r="U4025" i="1" s="1"/>
  <c r="T3942" i="1"/>
  <c r="U3942" i="1" s="1"/>
  <c r="T3858" i="1"/>
  <c r="U3858" i="1" s="1"/>
  <c r="T3226" i="1"/>
  <c r="U3226" i="1" s="1"/>
  <c r="T771" i="1"/>
  <c r="U771" i="1" s="1"/>
  <c r="T772" i="1"/>
  <c r="U772" i="1" s="1"/>
  <c r="T3440" i="1"/>
  <c r="U3440" i="1" s="1"/>
  <c r="T3556" i="1"/>
  <c r="U3556" i="1" s="1"/>
  <c r="T365" i="1"/>
  <c r="U365" i="1" s="1"/>
  <c r="T1139" i="1"/>
  <c r="U1139" i="1" s="1"/>
  <c r="T1424" i="1"/>
  <c r="U1424" i="1" s="1"/>
  <c r="T2427" i="1"/>
  <c r="U2427" i="1" s="1"/>
  <c r="T661" i="1"/>
  <c r="U661" i="1" s="1"/>
  <c r="T1715" i="1"/>
  <c r="U1715" i="1" s="1"/>
  <c r="T3771" i="1"/>
  <c r="U3771" i="1" s="1"/>
  <c r="T1531" i="1"/>
  <c r="U1531" i="1" s="1"/>
  <c r="T1776" i="1"/>
  <c r="U1776" i="1" s="1"/>
  <c r="T2554" i="1"/>
  <c r="U2554" i="1" s="1"/>
  <c r="T1782" i="1"/>
  <c r="U1782" i="1" s="1"/>
  <c r="T1208" i="1"/>
  <c r="U1208" i="1" s="1"/>
  <c r="T2656" i="1"/>
  <c r="U2656" i="1" s="1"/>
  <c r="T4958" i="1"/>
  <c r="U4958" i="1" s="1"/>
  <c r="T633" i="1"/>
  <c r="U633" i="1" s="1"/>
  <c r="T4252" i="1"/>
  <c r="U4252" i="1" s="1"/>
  <c r="T735" i="1"/>
  <c r="U735" i="1" s="1"/>
  <c r="T2838" i="1"/>
  <c r="U2838" i="1" s="1"/>
  <c r="T1071" i="1"/>
  <c r="U1071" i="1" s="1"/>
  <c r="T4422" i="1"/>
  <c r="U4422" i="1" s="1"/>
  <c r="T256" i="1"/>
  <c r="U256" i="1" s="1"/>
  <c r="T1533" i="1"/>
  <c r="U1533" i="1" s="1"/>
  <c r="T1449" i="1"/>
  <c r="U1449" i="1" s="1"/>
  <c r="T4648" i="1"/>
  <c r="U4648" i="1" s="1"/>
  <c r="T2617" i="1"/>
  <c r="U2617" i="1" s="1"/>
  <c r="T1478" i="1"/>
  <c r="U1478" i="1" s="1"/>
  <c r="T4774" i="1"/>
  <c r="U4774" i="1" s="1"/>
  <c r="T2381" i="1"/>
  <c r="U2381" i="1" s="1"/>
  <c r="T297" i="1"/>
  <c r="U297" i="1" s="1"/>
  <c r="T1684" i="1"/>
  <c r="U1684" i="1" s="1"/>
  <c r="T2459" i="1"/>
  <c r="U2459" i="1" s="1"/>
  <c r="T4372" i="1"/>
  <c r="U4372" i="1" s="1"/>
  <c r="T77" i="1"/>
  <c r="U77" i="1" s="1"/>
  <c r="T1090" i="1"/>
  <c r="U1090" i="1" s="1"/>
  <c r="T178" i="1"/>
  <c r="U178" i="1" s="1"/>
  <c r="T4458" i="1"/>
  <c r="U4458" i="1" s="1"/>
  <c r="T3830" i="1"/>
  <c r="U3830" i="1" s="1"/>
  <c r="T641" i="1"/>
  <c r="U641" i="1" s="1"/>
  <c r="T1830" i="1"/>
  <c r="U1830" i="1" s="1"/>
  <c r="T2942" i="1"/>
  <c r="U2942" i="1" s="1"/>
  <c r="T2196" i="1"/>
  <c r="U2196" i="1" s="1"/>
  <c r="T4046" i="1"/>
  <c r="U4046" i="1" s="1"/>
  <c r="T4355" i="1"/>
  <c r="U4355" i="1" s="1"/>
  <c r="T472" i="1"/>
  <c r="U472" i="1" s="1"/>
  <c r="T1597" i="1"/>
  <c r="U1597" i="1" s="1"/>
  <c r="T2972" i="1"/>
  <c r="U2972" i="1" s="1"/>
  <c r="T2218" i="1"/>
  <c r="U2218" i="1" s="1"/>
  <c r="T118" i="1"/>
  <c r="U118" i="1" s="1"/>
  <c r="T3683" i="1"/>
  <c r="U3683" i="1" s="1"/>
  <c r="T3033" i="1"/>
  <c r="U3033" i="1" s="1"/>
  <c r="T956" i="1"/>
  <c r="U956" i="1" s="1"/>
  <c r="T2687" i="1"/>
  <c r="U2687" i="1" s="1"/>
  <c r="T2689" i="1"/>
  <c r="U2689" i="1" s="1"/>
  <c r="T4389" i="1"/>
  <c r="U4389" i="1" s="1"/>
  <c r="T2878" i="1"/>
  <c r="U2878" i="1" s="1"/>
  <c r="T4112" i="1"/>
  <c r="U4112" i="1" s="1"/>
  <c r="T1163" i="1"/>
  <c r="U1163" i="1" s="1"/>
  <c r="T2440" i="1"/>
  <c r="U2440" i="1" s="1"/>
  <c r="T1471" i="1"/>
  <c r="U1471" i="1" s="1"/>
  <c r="T2241" i="1"/>
  <c r="U2241" i="1" s="1"/>
  <c r="T2520" i="1"/>
  <c r="U2520" i="1" s="1"/>
  <c r="T4295" i="1"/>
  <c r="U4295" i="1" s="1"/>
  <c r="T3047" i="1"/>
  <c r="U3047" i="1" s="1"/>
  <c r="T72" i="1"/>
  <c r="U72" i="1" s="1"/>
  <c r="T4815" i="1"/>
  <c r="U4815" i="1" s="1"/>
  <c r="T2402" i="1"/>
  <c r="U2402" i="1" s="1"/>
  <c r="T624" i="1"/>
  <c r="U624" i="1" s="1"/>
  <c r="T1193" i="1"/>
  <c r="U1193" i="1" s="1"/>
  <c r="T3131" i="1"/>
  <c r="U3131" i="1" s="1"/>
  <c r="T2809" i="1"/>
  <c r="U2809" i="1" s="1"/>
  <c r="T4440" i="1"/>
  <c r="U4440" i="1" s="1"/>
  <c r="T3807" i="1"/>
  <c r="U3807" i="1" s="1"/>
  <c r="T2071" i="1"/>
  <c r="U2071" i="1" s="1"/>
  <c r="T1551" i="1"/>
  <c r="U1551" i="1" s="1"/>
  <c r="T2686" i="1"/>
  <c r="U2686" i="1" s="1"/>
  <c r="T3822" i="1"/>
  <c r="U3822" i="1" s="1"/>
  <c r="T4485" i="1"/>
  <c r="U4485" i="1" s="1"/>
  <c r="T3651" i="1"/>
  <c r="U3651" i="1" s="1"/>
  <c r="T226" i="1"/>
  <c r="U226" i="1" s="1"/>
  <c r="T3249" i="1"/>
  <c r="U3249" i="1" s="1"/>
  <c r="T2641" i="1"/>
  <c r="U2641" i="1" s="1"/>
  <c r="T2482" i="1"/>
  <c r="U2482" i="1" s="1"/>
  <c r="T240" i="1"/>
  <c r="U240" i="1" s="1"/>
  <c r="T4326" i="1"/>
  <c r="U4326" i="1" s="1"/>
  <c r="T4703" i="1"/>
  <c r="U4703" i="1" s="1"/>
  <c r="T1940" i="1"/>
  <c r="U1940" i="1" s="1"/>
  <c r="T4228" i="1"/>
  <c r="U4228" i="1" s="1"/>
  <c r="T1483" i="1"/>
  <c r="U1483" i="1" s="1"/>
  <c r="T2422" i="1"/>
  <c r="U2422" i="1" s="1"/>
  <c r="T541" i="1"/>
  <c r="U541" i="1" s="1"/>
  <c r="T880" i="1"/>
  <c r="U880" i="1" s="1"/>
  <c r="T3001" i="1"/>
  <c r="U3001" i="1" s="1"/>
  <c r="T432" i="1"/>
  <c r="U432" i="1" s="1"/>
  <c r="T4363" i="1"/>
  <c r="U4363" i="1" s="1"/>
  <c r="T4023" i="1"/>
  <c r="U4023" i="1" s="1"/>
  <c r="T1499" i="1"/>
  <c r="U1499" i="1" s="1"/>
  <c r="T3540" i="1"/>
  <c r="U3540" i="1" s="1"/>
  <c r="T3023" i="1"/>
  <c r="U3023" i="1" s="1"/>
  <c r="T3104" i="1"/>
  <c r="U3104" i="1" s="1"/>
  <c r="T4547" i="1"/>
  <c r="U4547" i="1" s="1"/>
  <c r="T3422" i="1"/>
  <c r="U3422" i="1" s="1"/>
  <c r="T4695" i="1"/>
  <c r="U4695" i="1" s="1"/>
  <c r="T3553" i="1"/>
  <c r="U3553" i="1" s="1"/>
  <c r="T294" i="1"/>
  <c r="U294" i="1" s="1"/>
  <c r="T2848" i="1"/>
  <c r="U2848" i="1" s="1"/>
  <c r="T1904" i="1"/>
  <c r="U1904" i="1" s="1"/>
  <c r="T1521" i="1"/>
  <c r="U1521" i="1" s="1"/>
  <c r="T3996" i="1"/>
  <c r="U3996" i="1" s="1"/>
  <c r="T2393" i="1"/>
  <c r="U2393" i="1" s="1"/>
  <c r="T573" i="1"/>
  <c r="U573" i="1" s="1"/>
  <c r="T1340" i="1"/>
  <c r="U1340" i="1" s="1"/>
  <c r="T4829" i="1"/>
  <c r="U4829" i="1" s="1"/>
  <c r="T150" i="1"/>
  <c r="U150" i="1" s="1"/>
  <c r="T2839" i="1"/>
  <c r="U2839" i="1" s="1"/>
  <c r="T4978" i="1"/>
  <c r="U4978" i="1" s="1"/>
  <c r="T3786" i="1"/>
  <c r="U3786" i="1" s="1"/>
  <c r="T1892" i="1"/>
  <c r="U1892" i="1" s="1"/>
  <c r="T4507" i="1"/>
  <c r="U4507" i="1" s="1"/>
  <c r="T1596" i="1"/>
  <c r="U1596" i="1" s="1"/>
  <c r="T2976" i="1"/>
  <c r="U2976" i="1" s="1"/>
  <c r="T732" i="1"/>
  <c r="U732" i="1" s="1"/>
  <c r="T886" i="1"/>
  <c r="U886" i="1" s="1"/>
  <c r="T2576" i="1"/>
  <c r="U2576" i="1" s="1"/>
  <c r="T1496" i="1"/>
  <c r="U1496" i="1" s="1"/>
  <c r="T3089" i="1"/>
  <c r="U3089" i="1" s="1"/>
  <c r="T1729" i="1"/>
  <c r="U1729" i="1" s="1"/>
  <c r="T2468" i="1"/>
  <c r="U2468" i="1" s="1"/>
  <c r="T1511" i="1"/>
  <c r="U1511" i="1" s="1"/>
  <c r="T3170" i="1"/>
  <c r="U3170" i="1" s="1"/>
  <c r="T65" i="1"/>
  <c r="U65" i="1" s="1"/>
  <c r="T5" i="1"/>
  <c r="U5" i="1" s="1"/>
  <c r="T1874" i="1"/>
  <c r="U1874" i="1" s="1"/>
  <c r="T4137" i="1"/>
  <c r="U4137" i="1" s="1"/>
  <c r="T3054" i="1"/>
  <c r="U3054" i="1" s="1"/>
  <c r="T1396" i="1"/>
  <c r="U1396" i="1" s="1"/>
  <c r="T1638" i="1"/>
  <c r="U1638" i="1" s="1"/>
  <c r="T3489" i="1"/>
  <c r="U3489" i="1" s="1"/>
  <c r="T3692" i="1"/>
  <c r="U3692" i="1" s="1"/>
  <c r="T4309" i="1"/>
  <c r="U4309" i="1" s="1"/>
  <c r="T3615" i="1"/>
  <c r="U3615" i="1" s="1"/>
  <c r="T4188" i="1"/>
  <c r="U4188" i="1" s="1"/>
  <c r="T238" i="1"/>
  <c r="U238" i="1" s="1"/>
  <c r="T3194" i="1"/>
  <c r="U3194" i="1" s="1"/>
  <c r="T4538" i="1"/>
  <c r="U4538" i="1" s="1"/>
  <c r="T1246" i="1"/>
  <c r="U1246" i="1" s="1"/>
  <c r="T1929" i="1"/>
  <c r="U1929" i="1" s="1"/>
  <c r="T1852" i="1"/>
  <c r="U1852" i="1" s="1"/>
  <c r="T4081" i="1"/>
  <c r="U4081" i="1" s="1"/>
  <c r="T4311" i="1"/>
  <c r="U4311" i="1" s="1"/>
  <c r="T185" i="1"/>
  <c r="U185" i="1" s="1"/>
  <c r="T3412" i="1"/>
  <c r="U3412" i="1" s="1"/>
  <c r="T300" i="1"/>
  <c r="U300" i="1" s="1"/>
  <c r="T3544" i="1"/>
  <c r="U3544" i="1" s="1"/>
  <c r="T3285" i="1"/>
  <c r="U3285" i="1" s="1"/>
  <c r="T2308" i="1"/>
  <c r="U2308" i="1" s="1"/>
  <c r="T1236" i="1"/>
  <c r="U1236" i="1" s="1"/>
  <c r="T2096" i="1"/>
  <c r="U2096" i="1" s="1"/>
  <c r="T3854" i="1"/>
  <c r="U3854" i="1" s="1"/>
  <c r="T1724" i="1"/>
  <c r="U1724" i="1" s="1"/>
  <c r="T3380" i="1"/>
  <c r="U3380" i="1" s="1"/>
  <c r="T2629" i="1"/>
  <c r="U2629" i="1" s="1"/>
  <c r="T3580" i="1"/>
  <c r="U3580" i="1" s="1"/>
  <c r="T3456" i="1"/>
  <c r="U3456" i="1" s="1"/>
  <c r="T2194" i="1"/>
  <c r="U2194" i="1" s="1"/>
  <c r="T3804" i="1"/>
  <c r="U3804" i="1" s="1"/>
  <c r="T2899" i="1"/>
  <c r="U2899" i="1" s="1"/>
  <c r="T2981" i="1"/>
  <c r="U2981" i="1" s="1"/>
  <c r="T3796" i="1"/>
  <c r="U3796" i="1" s="1"/>
  <c r="T2856" i="1"/>
  <c r="U2856" i="1" s="1"/>
  <c r="T3638" i="1"/>
  <c r="U3638" i="1" s="1"/>
  <c r="T2153" i="1"/>
  <c r="U2153" i="1" s="1"/>
  <c r="T1039" i="1"/>
  <c r="U1039" i="1" s="1"/>
  <c r="T4578" i="1"/>
  <c r="U4578" i="1" s="1"/>
  <c r="T737" i="1"/>
  <c r="U737" i="1" s="1"/>
  <c r="T594" i="1"/>
  <c r="U594" i="1" s="1"/>
  <c r="T1846" i="1"/>
  <c r="U1846" i="1" s="1"/>
  <c r="T4511" i="1"/>
  <c r="U4511" i="1" s="1"/>
  <c r="T1228" i="1"/>
  <c r="U1228" i="1" s="1"/>
  <c r="T129" i="1"/>
  <c r="U129" i="1" s="1"/>
  <c r="T2412" i="1"/>
  <c r="U2412" i="1" s="1"/>
  <c r="T2042" i="1"/>
  <c r="U2042" i="1" s="1"/>
  <c r="T4720" i="1"/>
  <c r="U4720" i="1" s="1"/>
  <c r="T789" i="1"/>
  <c r="U789" i="1" s="1"/>
  <c r="T946" i="1"/>
  <c r="U946" i="1" s="1"/>
  <c r="T532" i="1"/>
  <c r="U532" i="1" s="1"/>
  <c r="T2561" i="1"/>
  <c r="U2561" i="1" s="1"/>
  <c r="T3420" i="1"/>
  <c r="U3420" i="1" s="1"/>
  <c r="T4637" i="1"/>
  <c r="U4637" i="1" s="1"/>
  <c r="T3537" i="1"/>
  <c r="U3537" i="1" s="1"/>
  <c r="T4607" i="1"/>
  <c r="U4607" i="1" s="1"/>
  <c r="T2028" i="1"/>
  <c r="U2028" i="1" s="1"/>
  <c r="T2019" i="1"/>
  <c r="U2019" i="1" s="1"/>
  <c r="T3558" i="1"/>
  <c r="U3558" i="1" s="1"/>
  <c r="T1855" i="1"/>
  <c r="U1855" i="1" s="1"/>
  <c r="T3609" i="1"/>
  <c r="U3609" i="1" s="1"/>
  <c r="T1253" i="1"/>
  <c r="U1253" i="1" s="1"/>
  <c r="T4896" i="1"/>
  <c r="U4896" i="1" s="1"/>
  <c r="T3906" i="1"/>
  <c r="U3906" i="1" s="1"/>
  <c r="T191" i="1"/>
  <c r="U191" i="1" s="1"/>
  <c r="T1147" i="1"/>
  <c r="U1147" i="1" s="1"/>
  <c r="T4595" i="1"/>
  <c r="U4595" i="1" s="1"/>
  <c r="T4251" i="1"/>
  <c r="U4251" i="1" s="1"/>
  <c r="T2385" i="1"/>
  <c r="U2385" i="1" s="1"/>
  <c r="T3543" i="1"/>
  <c r="U3543" i="1" s="1"/>
  <c r="T2249" i="1"/>
  <c r="U2249" i="1" s="1"/>
  <c r="T3315" i="1"/>
  <c r="U3315" i="1" s="1"/>
  <c r="T1186" i="1"/>
  <c r="U1186" i="1" s="1"/>
  <c r="T918" i="1"/>
  <c r="U918" i="1" s="1"/>
  <c r="T552" i="1"/>
  <c r="U552" i="1" s="1"/>
  <c r="T4926" i="1"/>
  <c r="U4926" i="1" s="1"/>
  <c r="T37" i="1"/>
  <c r="U37" i="1" s="1"/>
  <c r="T4715" i="1"/>
  <c r="U4715" i="1" s="1"/>
  <c r="T1357" i="1"/>
  <c r="U1357" i="1" s="1"/>
  <c r="T1265" i="1"/>
  <c r="U1265" i="1" s="1"/>
  <c r="T1277" i="1"/>
  <c r="U1277" i="1" s="1"/>
  <c r="T1020" i="1"/>
  <c r="U1020" i="1" s="1"/>
  <c r="T1459" i="1"/>
  <c r="U1459" i="1" s="1"/>
  <c r="T3116" i="1"/>
  <c r="U3116" i="1" s="1"/>
  <c r="T4812" i="1"/>
  <c r="U4812" i="1" s="1"/>
  <c r="T3739" i="1"/>
  <c r="U3739" i="1" s="1"/>
  <c r="T3577" i="1"/>
  <c r="U3577" i="1" s="1"/>
  <c r="T4181" i="1"/>
  <c r="U4181" i="1" s="1"/>
  <c r="T4902" i="1"/>
  <c r="U4902" i="1" s="1"/>
  <c r="T4204" i="1"/>
  <c r="U4204" i="1" s="1"/>
  <c r="T2389" i="1"/>
  <c r="U2389" i="1" s="1"/>
  <c r="T3011" i="1"/>
  <c r="U3011" i="1" s="1"/>
  <c r="T3331" i="1"/>
  <c r="U3331" i="1" s="1"/>
  <c r="T2057" i="1"/>
  <c r="U2057" i="1" s="1"/>
  <c r="T2874" i="1"/>
  <c r="U2874" i="1" s="1"/>
  <c r="T403" i="1"/>
  <c r="U403" i="1" s="1"/>
  <c r="T3063" i="1"/>
  <c r="U3063" i="1" s="1"/>
  <c r="T4798" i="1"/>
  <c r="U4798" i="1" s="1"/>
  <c r="T2640" i="1"/>
  <c r="U2640" i="1" s="1"/>
  <c r="T4565" i="1"/>
  <c r="U4565" i="1" s="1"/>
  <c r="T4537" i="1"/>
  <c r="U4537" i="1" s="1"/>
  <c r="T4030" i="1"/>
  <c r="U4030" i="1" s="1"/>
  <c r="T969" i="1"/>
  <c r="U969" i="1" s="1"/>
  <c r="T724" i="1"/>
  <c r="U724" i="1" s="1"/>
  <c r="T3134" i="1"/>
  <c r="U3134" i="1" s="1"/>
  <c r="T4898" i="1"/>
  <c r="U4898" i="1" s="1"/>
  <c r="T2869" i="1"/>
  <c r="U2869" i="1" s="1"/>
  <c r="T1106" i="1"/>
  <c r="U1106" i="1" s="1"/>
  <c r="T62" i="1"/>
  <c r="U62" i="1" s="1"/>
  <c r="T2973" i="1"/>
  <c r="U2973" i="1" s="1"/>
  <c r="T4335" i="1"/>
  <c r="U4335" i="1" s="1"/>
  <c r="T526" i="1"/>
  <c r="U526" i="1" s="1"/>
  <c r="T35" i="1"/>
  <c r="U35" i="1" s="1"/>
  <c r="T3979" i="1"/>
  <c r="U3979" i="1" s="1"/>
  <c r="T102" i="1"/>
  <c r="U102" i="1" s="1"/>
  <c r="T4671" i="1"/>
  <c r="U4671" i="1" s="1"/>
  <c r="T1267" i="1"/>
  <c r="U1267" i="1" s="1"/>
  <c r="T1451" i="1"/>
  <c r="U1451" i="1" s="1"/>
  <c r="T524" i="1"/>
  <c r="U524" i="1" s="1"/>
  <c r="T4007" i="1"/>
  <c r="U4007" i="1" s="1"/>
  <c r="T3067" i="1"/>
  <c r="U3067" i="1" s="1"/>
  <c r="T2347" i="1"/>
  <c r="U2347" i="1" s="1"/>
  <c r="T3899" i="1"/>
  <c r="U3899" i="1" s="1"/>
  <c r="T1274" i="1"/>
  <c r="U1274" i="1" s="1"/>
  <c r="T4724" i="1"/>
  <c r="U4724" i="1" s="1"/>
  <c r="T936" i="1"/>
  <c r="U936" i="1" s="1"/>
  <c r="T4957" i="1"/>
  <c r="U4957" i="1" s="1"/>
  <c r="T1928" i="1"/>
  <c r="U1928" i="1" s="1"/>
  <c r="T4150" i="1"/>
  <c r="U4150" i="1" s="1"/>
  <c r="T3369" i="1"/>
  <c r="U3369" i="1" s="1"/>
  <c r="T465" i="1"/>
  <c r="U465" i="1" s="1"/>
  <c r="T4151" i="1"/>
  <c r="U4151" i="1" s="1"/>
  <c r="T500" i="1"/>
  <c r="U500" i="1" s="1"/>
  <c r="T3898" i="1"/>
  <c r="U3898" i="1" s="1"/>
  <c r="T1064" i="1"/>
  <c r="U1064" i="1" s="1"/>
  <c r="T3314" i="1"/>
  <c r="U3314" i="1" s="1"/>
  <c r="T2905" i="1"/>
  <c r="U2905" i="1" s="1"/>
  <c r="T4215" i="1"/>
  <c r="U4215" i="1" s="1"/>
  <c r="T1330" i="1"/>
  <c r="U1330" i="1" s="1"/>
  <c r="T3060" i="1"/>
  <c r="U3060" i="1" s="1"/>
  <c r="T4982" i="1"/>
  <c r="U4982" i="1" s="1"/>
  <c r="T1109" i="1"/>
  <c r="U1109" i="1" s="1"/>
  <c r="T2380" i="1"/>
  <c r="U2380" i="1" s="1"/>
  <c r="T2616" i="1"/>
  <c r="U2616" i="1" s="1"/>
  <c r="T4253" i="1"/>
  <c r="U4253" i="1" s="1"/>
  <c r="T2456" i="1"/>
  <c r="U2456" i="1" s="1"/>
  <c r="T1889" i="1"/>
  <c r="U1889" i="1" s="1"/>
  <c r="T1767" i="1"/>
  <c r="U1767" i="1" s="1"/>
  <c r="T4692" i="1"/>
  <c r="U4692" i="1" s="1"/>
  <c r="T2537" i="1"/>
  <c r="U2537" i="1" s="1"/>
  <c r="T852" i="1"/>
  <c r="U852" i="1" s="1"/>
  <c r="T729" i="1"/>
  <c r="U729" i="1" s="1"/>
  <c r="T2206" i="1"/>
  <c r="U2206" i="1" s="1"/>
  <c r="T2296" i="1"/>
  <c r="U2296" i="1" s="1"/>
  <c r="T2860" i="1"/>
  <c r="U2860" i="1" s="1"/>
  <c r="T265" i="1"/>
  <c r="U265" i="1" s="1"/>
  <c r="T4895" i="1"/>
  <c r="U4895" i="1" s="1"/>
  <c r="T2185" i="1"/>
  <c r="U2185" i="1" s="1"/>
  <c r="T4431" i="1"/>
  <c r="U4431" i="1" s="1"/>
  <c r="T4257" i="1"/>
  <c r="U4257" i="1" s="1"/>
  <c r="T2600" i="1"/>
  <c r="U2600" i="1" s="1"/>
  <c r="T2744" i="1"/>
  <c r="U2744" i="1" s="1"/>
  <c r="T3915" i="1"/>
  <c r="U3915" i="1" s="1"/>
  <c r="T2086" i="1"/>
  <c r="U2086" i="1" s="1"/>
  <c r="T3713" i="1"/>
  <c r="U3713" i="1" s="1"/>
  <c r="T4912" i="1"/>
  <c r="U4912" i="1" s="1"/>
  <c r="T4736" i="1"/>
  <c r="U4736" i="1" s="1"/>
  <c r="T866" i="1"/>
  <c r="U866" i="1" s="1"/>
  <c r="T4878" i="1"/>
  <c r="U4878" i="1" s="1"/>
  <c r="T2272" i="1"/>
  <c r="U2272" i="1" s="1"/>
  <c r="T3446" i="1"/>
  <c r="U3446" i="1" s="1"/>
  <c r="T4282" i="1"/>
  <c r="U4282" i="1" s="1"/>
  <c r="T3225" i="1"/>
  <c r="U3225" i="1" s="1"/>
  <c r="T3659" i="1"/>
  <c r="U3659" i="1" s="1"/>
  <c r="T132" i="1"/>
  <c r="U132" i="1" s="1"/>
  <c r="T945" i="1"/>
  <c r="U945" i="1" s="1"/>
  <c r="T3524" i="1"/>
  <c r="U3524" i="1" s="1"/>
  <c r="T840" i="1"/>
  <c r="U840" i="1" s="1"/>
  <c r="T3118" i="1"/>
  <c r="U3118" i="1" s="1"/>
  <c r="T127" i="1"/>
  <c r="U127" i="1" s="1"/>
  <c r="T4646" i="1"/>
  <c r="U4646" i="1" s="1"/>
  <c r="T3861" i="1"/>
  <c r="U3861" i="1" s="1"/>
  <c r="T1328" i="1"/>
  <c r="U1328" i="1" s="1"/>
  <c r="T4731" i="1"/>
  <c r="U4731" i="1" s="1"/>
  <c r="T2184" i="1"/>
  <c r="U2184" i="1" s="1"/>
  <c r="T596" i="1"/>
  <c r="U596" i="1" s="1"/>
  <c r="T213" i="1"/>
  <c r="U213" i="1" s="1"/>
  <c r="T1226" i="1"/>
  <c r="U1226" i="1" s="1"/>
  <c r="T836" i="1"/>
  <c r="U836" i="1" s="1"/>
  <c r="T2035" i="1"/>
  <c r="U2035" i="1" s="1"/>
  <c r="T47" i="1"/>
  <c r="U47" i="1" s="1"/>
  <c r="T1587" i="1"/>
  <c r="U1587" i="1" s="1"/>
  <c r="T2921" i="1"/>
  <c r="U2921" i="1" s="1"/>
  <c r="T559" i="1"/>
  <c r="U559" i="1" s="1"/>
  <c r="T1792" i="1"/>
  <c r="U1792" i="1" s="1"/>
  <c r="T2710" i="1"/>
  <c r="U2710" i="1" s="1"/>
  <c r="T325" i="1"/>
  <c r="U325" i="1" s="1"/>
  <c r="T4995" i="1"/>
  <c r="U4995" i="1" s="1"/>
  <c r="T15" i="1"/>
  <c r="U15" i="1" s="1"/>
  <c r="T4704" i="1"/>
  <c r="U4704" i="1" s="1"/>
  <c r="T3950" i="1"/>
  <c r="U3950" i="1" s="1"/>
  <c r="T2743" i="1"/>
  <c r="U2743" i="1" s="1"/>
  <c r="T2725" i="1"/>
  <c r="U2725" i="1" s="1"/>
  <c r="T2449" i="1"/>
  <c r="U2449" i="1" s="1"/>
  <c r="T4796" i="1"/>
  <c r="U4796" i="1" s="1"/>
  <c r="T2922" i="1"/>
  <c r="U2922" i="1" s="1"/>
  <c r="T3597" i="1"/>
  <c r="U3597" i="1" s="1"/>
  <c r="T2842" i="1"/>
  <c r="U2842" i="1" s="1"/>
  <c r="T753" i="1"/>
  <c r="U753" i="1" s="1"/>
  <c r="T3722" i="1"/>
  <c r="U3722" i="1" s="1"/>
  <c r="T2174" i="1"/>
  <c r="U2174" i="1" s="1"/>
  <c r="T3505" i="1"/>
  <c r="U3505" i="1" s="1"/>
  <c r="T3363" i="1"/>
  <c r="U3363" i="1" s="1"/>
  <c r="T535" i="1"/>
  <c r="U535" i="1" s="1"/>
  <c r="T3445" i="1"/>
  <c r="U3445" i="1" s="1"/>
  <c r="T1576" i="1"/>
  <c r="U1576" i="1" s="1"/>
  <c r="T1505" i="1"/>
  <c r="U1505" i="1" s="1"/>
  <c r="T3816" i="1"/>
  <c r="U3816" i="1" s="1"/>
  <c r="T1735" i="1"/>
  <c r="U1735" i="1" s="1"/>
  <c r="T1477" i="1"/>
  <c r="U1477" i="1" s="1"/>
  <c r="T2861" i="1"/>
  <c r="U2861" i="1" s="1"/>
  <c r="T3860" i="1"/>
  <c r="U3860" i="1" s="1"/>
  <c r="T1936" i="1"/>
  <c r="U1936" i="1" s="1"/>
  <c r="T2660" i="1"/>
  <c r="U2660" i="1" s="1"/>
  <c r="T4132" i="1"/>
  <c r="U4132" i="1" s="1"/>
  <c r="T588" i="1"/>
  <c r="U588" i="1" s="1"/>
  <c r="T2986" i="1"/>
  <c r="U2986" i="1" s="1"/>
  <c r="T4260" i="1"/>
  <c r="U4260" i="1" s="1"/>
  <c r="T2831" i="1"/>
  <c r="U2831" i="1" s="1"/>
  <c r="T3994" i="1"/>
  <c r="U3994" i="1" s="1"/>
  <c r="T2533" i="1"/>
  <c r="U2533" i="1" s="1"/>
  <c r="T1241" i="1"/>
  <c r="U1241" i="1" s="1"/>
  <c r="T4387" i="1"/>
  <c r="U4387" i="1" s="1"/>
  <c r="T3421" i="1"/>
  <c r="U3421" i="1" s="1"/>
  <c r="T891" i="1"/>
  <c r="U891" i="1" s="1"/>
  <c r="T2950" i="1"/>
  <c r="U2950" i="1" s="1"/>
  <c r="T3021" i="1"/>
  <c r="U3021" i="1" s="1"/>
  <c r="T1699" i="1"/>
  <c r="U1699" i="1" s="1"/>
  <c r="T4383" i="1"/>
  <c r="U4383" i="1" s="1"/>
  <c r="T1708" i="1"/>
  <c r="U1708" i="1" s="1"/>
  <c r="T3608" i="1"/>
  <c r="U3608" i="1" s="1"/>
  <c r="T4365" i="1"/>
  <c r="U4365" i="1" s="1"/>
  <c r="T576" i="1"/>
  <c r="U576" i="1" s="1"/>
  <c r="T2546" i="1"/>
  <c r="U2546" i="1" s="1"/>
  <c r="T3567" i="1"/>
  <c r="U3567" i="1" s="1"/>
  <c r="T1127" i="1"/>
  <c r="U1127" i="1" s="1"/>
  <c r="T3359" i="1"/>
  <c r="U3359" i="1" s="1"/>
  <c r="T4666" i="1"/>
  <c r="U4666" i="1" s="1"/>
  <c r="T3031" i="1"/>
  <c r="U3031" i="1" s="1"/>
  <c r="T3351" i="1"/>
  <c r="U3351" i="1" s="1"/>
  <c r="T4156" i="1"/>
  <c r="U4156" i="1" s="1"/>
  <c r="T989" i="1"/>
  <c r="U989" i="1" s="1"/>
  <c r="T944" i="1"/>
  <c r="U944" i="1" s="1"/>
  <c r="T421" i="1"/>
  <c r="U421" i="1" s="1"/>
  <c r="T1473" i="1"/>
  <c r="U1473" i="1" s="1"/>
  <c r="T1244" i="1"/>
  <c r="U1244" i="1" s="1"/>
  <c r="T1104" i="1"/>
  <c r="U1104" i="1" s="1"/>
  <c r="T813" i="1"/>
  <c r="U813" i="1" s="1"/>
  <c r="T1057" i="1"/>
  <c r="U1057" i="1" s="1"/>
  <c r="T2245" i="1"/>
  <c r="U2245" i="1" s="1"/>
  <c r="T1025" i="1"/>
  <c r="U1025" i="1" s="1"/>
  <c r="T4289" i="1"/>
  <c r="U4289" i="1" s="1"/>
  <c r="T248" i="1"/>
  <c r="U248" i="1" s="1"/>
  <c r="T4906" i="1"/>
  <c r="U4906" i="1" s="1"/>
  <c r="T4887" i="1"/>
  <c r="U4887" i="1" s="1"/>
  <c r="T3930" i="1"/>
  <c r="U3930" i="1" s="1"/>
  <c r="T2539" i="1"/>
  <c r="U2539" i="1" s="1"/>
  <c r="T4110" i="1"/>
  <c r="U4110" i="1" s="1"/>
  <c r="T4691" i="1"/>
  <c r="U4691" i="1" s="1"/>
  <c r="T156" i="1"/>
  <c r="U156" i="1" s="1"/>
  <c r="T314" i="1"/>
  <c r="U314" i="1" s="1"/>
  <c r="T1719" i="1"/>
  <c r="U1719" i="1" s="1"/>
  <c r="T378" i="1"/>
  <c r="U378" i="1" s="1"/>
  <c r="T36" i="1"/>
  <c r="U36" i="1" s="1"/>
  <c r="T4476" i="1"/>
  <c r="U4476" i="1" s="1"/>
  <c r="T3490" i="1"/>
  <c r="U3490" i="1" s="1"/>
  <c r="T3554" i="1"/>
  <c r="U3554" i="1" s="1"/>
  <c r="T4792" i="1"/>
  <c r="U4792" i="1" s="1"/>
  <c r="T1251" i="1"/>
  <c r="U1251" i="1" s="1"/>
  <c r="T749" i="1"/>
  <c r="U749" i="1" s="1"/>
  <c r="T658" i="1"/>
  <c r="U658" i="1" s="1"/>
  <c r="T2290" i="1"/>
  <c r="U2290" i="1" s="1"/>
  <c r="T2669" i="1"/>
  <c r="U2669" i="1" s="1"/>
  <c r="T2888" i="1"/>
  <c r="U2888" i="1" s="1"/>
  <c r="T920" i="1"/>
  <c r="U920" i="1" s="1"/>
  <c r="T3219" i="1"/>
  <c r="U3219" i="1" s="1"/>
  <c r="T3951" i="1"/>
  <c r="U3951" i="1" s="1"/>
  <c r="T3977" i="1"/>
  <c r="U3977" i="1" s="1"/>
  <c r="T3248" i="1"/>
  <c r="U3248" i="1" s="1"/>
  <c r="T3366" i="1"/>
  <c r="U3366" i="1" s="1"/>
  <c r="T4907" i="1"/>
  <c r="U4907" i="1" s="1"/>
  <c r="T2281" i="1"/>
  <c r="U2281" i="1" s="1"/>
  <c r="T3512" i="1"/>
  <c r="U3512" i="1" s="1"/>
  <c r="T3779" i="1"/>
  <c r="U3779" i="1" s="1"/>
  <c r="T2622" i="1"/>
  <c r="U2622" i="1" s="1"/>
  <c r="T1425" i="1"/>
  <c r="U1425" i="1" s="1"/>
  <c r="T3670" i="1"/>
  <c r="U3670" i="1" s="1"/>
  <c r="T345" i="1"/>
  <c r="U345" i="1" s="1"/>
  <c r="T3833" i="1"/>
  <c r="U3833" i="1" s="1"/>
  <c r="T2508" i="1"/>
  <c r="U2508" i="1" s="1"/>
  <c r="T387" i="1"/>
  <c r="U387" i="1" s="1"/>
  <c r="T79" i="1"/>
  <c r="U79" i="1" s="1"/>
  <c r="T3043" i="1"/>
  <c r="U3043" i="1" s="1"/>
  <c r="T3002" i="1"/>
  <c r="U3002" i="1" s="1"/>
  <c r="T3929" i="1"/>
  <c r="U3929" i="1" s="1"/>
  <c r="T3443" i="1"/>
  <c r="U3443" i="1" s="1"/>
  <c r="T2122" i="1"/>
  <c r="U2122" i="1" s="1"/>
  <c r="T3640" i="1"/>
  <c r="U3640" i="1" s="1"/>
  <c r="T1105" i="1"/>
  <c r="U1105" i="1" s="1"/>
  <c r="T1081" i="1"/>
  <c r="U1081" i="1" s="1"/>
  <c r="T897" i="1"/>
  <c r="U897" i="1" s="1"/>
  <c r="T4676" i="1"/>
  <c r="U4676" i="1" s="1"/>
  <c r="T2477" i="1"/>
  <c r="U2477" i="1" s="1"/>
  <c r="T2785" i="1"/>
  <c r="U2785" i="1" s="1"/>
  <c r="T1993" i="1"/>
  <c r="U1993" i="1" s="1"/>
  <c r="T2939" i="1"/>
  <c r="U2939" i="1" s="1"/>
  <c r="T1816" i="1"/>
  <c r="U1816" i="1" s="1"/>
  <c r="T1581" i="1"/>
  <c r="U1581" i="1" s="1"/>
  <c r="T69" i="1"/>
  <c r="U69" i="1" s="1"/>
  <c r="T1452" i="1"/>
  <c r="U1452" i="1" s="1"/>
  <c r="T4171" i="1"/>
  <c r="U4171" i="1" s="1"/>
  <c r="T2273" i="1"/>
  <c r="U2273" i="1" s="1"/>
  <c r="T4026" i="1"/>
  <c r="U4026" i="1" s="1"/>
  <c r="T4753" i="1"/>
  <c r="U4753" i="1" s="1"/>
  <c r="T963" i="1"/>
  <c r="U963" i="1" s="1"/>
  <c r="T2590" i="1"/>
  <c r="U2590" i="1" s="1"/>
  <c r="T2893" i="1"/>
  <c r="U2893" i="1" s="1"/>
  <c r="T3702" i="1"/>
  <c r="U3702" i="1" s="1"/>
  <c r="T4783" i="1"/>
  <c r="U4783" i="1" s="1"/>
  <c r="T1408" i="1"/>
  <c r="U1408" i="1" s="1"/>
  <c r="T4641" i="1"/>
  <c r="U4641" i="1" s="1"/>
  <c r="T1138" i="1"/>
  <c r="U1138" i="1" s="1"/>
  <c r="T2348" i="1"/>
  <c r="U2348" i="1" s="1"/>
  <c r="T1479" i="1"/>
  <c r="U1479" i="1" s="1"/>
  <c r="T2065" i="1"/>
  <c r="U2065" i="1" s="1"/>
  <c r="T3905" i="1"/>
  <c r="U3905" i="1" s="1"/>
  <c r="T4226" i="1"/>
  <c r="U4226" i="1" s="1"/>
  <c r="T68" i="1"/>
  <c r="U68" i="1" s="1"/>
  <c r="T2612" i="1"/>
  <c r="U2612" i="1" s="1"/>
  <c r="T2091" i="1"/>
  <c r="U2091" i="1" s="1"/>
  <c r="T1058" i="1"/>
  <c r="U1058" i="1" s="1"/>
  <c r="T3893" i="1"/>
  <c r="U3893" i="1" s="1"/>
  <c r="T3704" i="1"/>
  <c r="U3704" i="1" s="1"/>
  <c r="T702" i="1"/>
  <c r="U702" i="1" s="1"/>
  <c r="T2940" i="1"/>
  <c r="U2940" i="1" s="1"/>
  <c r="T1353" i="1"/>
  <c r="U1353" i="1" s="1"/>
  <c r="T1382" i="1"/>
  <c r="U1382" i="1" s="1"/>
  <c r="T1222" i="1"/>
  <c r="U1222" i="1" s="1"/>
  <c r="T2953" i="1"/>
  <c r="U2953" i="1" s="1"/>
  <c r="T4584" i="1"/>
  <c r="U4584" i="1" s="1"/>
  <c r="T2441" i="1"/>
  <c r="U2441" i="1" s="1"/>
  <c r="T1786" i="1"/>
  <c r="U1786" i="1" s="1"/>
  <c r="T3916" i="1"/>
  <c r="U3916" i="1" s="1"/>
  <c r="T3690" i="1"/>
  <c r="U3690" i="1" s="1"/>
  <c r="T1548" i="1"/>
  <c r="U1548" i="1" s="1"/>
  <c r="T1955" i="1"/>
  <c r="U1955" i="1" s="1"/>
  <c r="T3616" i="1"/>
  <c r="U3616" i="1" s="1"/>
  <c r="T81" i="1"/>
  <c r="U81" i="1" s="1"/>
  <c r="T487" i="1"/>
  <c r="U487" i="1" s="1"/>
  <c r="T1909" i="1"/>
  <c r="U1909" i="1" s="1"/>
  <c r="T1254" i="1"/>
  <c r="U1254" i="1" s="1"/>
  <c r="T4644" i="1"/>
  <c r="U4644" i="1" s="1"/>
  <c r="T187" i="1"/>
  <c r="U187" i="1" s="1"/>
  <c r="T3967" i="1"/>
  <c r="U3967" i="1" s="1"/>
  <c r="T1553" i="1"/>
  <c r="U1553" i="1" s="1"/>
  <c r="T4716" i="1"/>
  <c r="U4716" i="1" s="1"/>
  <c r="T222" i="1"/>
  <c r="U222" i="1" s="1"/>
  <c r="T964" i="1"/>
  <c r="U964" i="1" s="1"/>
  <c r="T591" i="1"/>
  <c r="U591" i="1" s="1"/>
  <c r="T4997" i="1"/>
  <c r="U4997" i="1" s="1"/>
  <c r="T425" i="1"/>
  <c r="U425" i="1" s="1"/>
  <c r="T1593" i="1"/>
  <c r="U1593" i="1" s="1"/>
  <c r="T1063" i="1"/>
  <c r="U1063" i="1" s="1"/>
  <c r="T4797" i="1"/>
  <c r="U4797" i="1" s="1"/>
  <c r="T3762" i="1"/>
  <c r="U3762" i="1" s="1"/>
  <c r="T1433" i="1"/>
  <c r="U1433" i="1" s="1"/>
  <c r="T1427" i="1"/>
  <c r="U1427" i="1" s="1"/>
  <c r="T1860" i="1"/>
  <c r="U1860" i="1" s="1"/>
  <c r="T1675" i="1"/>
  <c r="U1675" i="1" s="1"/>
  <c r="T1536" i="1"/>
  <c r="U1536" i="1" s="1"/>
  <c r="T4002" i="1"/>
  <c r="U4002" i="1" s="1"/>
  <c r="T3263" i="1"/>
  <c r="U3263" i="1" s="1"/>
  <c r="T2897" i="1"/>
  <c r="U2897" i="1" s="1"/>
  <c r="T943" i="1"/>
  <c r="U943" i="1" s="1"/>
  <c r="T3296" i="1"/>
  <c r="U3296" i="1" s="1"/>
  <c r="T1934" i="1"/>
  <c r="U1934" i="1" s="1"/>
  <c r="T86" i="1"/>
  <c r="U86" i="1" s="1"/>
  <c r="T2340" i="1"/>
  <c r="U2340" i="1" s="1"/>
  <c r="T3650" i="1"/>
  <c r="U3650" i="1" s="1"/>
  <c r="T3341" i="1"/>
  <c r="U3341" i="1" s="1"/>
  <c r="T3200" i="1"/>
  <c r="U3200" i="1" s="1"/>
  <c r="T3841" i="1"/>
  <c r="U3841" i="1" s="1"/>
  <c r="T1768" i="1"/>
  <c r="U1768" i="1" s="1"/>
  <c r="T4617" i="1"/>
  <c r="U4617" i="1" s="1"/>
  <c r="T4259" i="1"/>
  <c r="U4259" i="1" s="1"/>
  <c r="T2740" i="1"/>
  <c r="U2740" i="1" s="1"/>
  <c r="T1476" i="1"/>
  <c r="U1476" i="1" s="1"/>
  <c r="T2662" i="1"/>
  <c r="U2662" i="1" s="1"/>
  <c r="T262" i="1"/>
  <c r="U262" i="1" s="1"/>
  <c r="T121" i="1"/>
  <c r="U121" i="1" s="1"/>
  <c r="T2566" i="1"/>
  <c r="U2566" i="1" s="1"/>
  <c r="T4207" i="1"/>
  <c r="U4207" i="1" s="1"/>
  <c r="T1844" i="1"/>
  <c r="U1844" i="1" s="1"/>
  <c r="T149" i="1"/>
  <c r="U149" i="1" s="1"/>
  <c r="T336" i="1"/>
  <c r="U336" i="1" s="1"/>
  <c r="T4858" i="1"/>
  <c r="U4858" i="1" s="1"/>
  <c r="T2975" i="1"/>
  <c r="U2975" i="1" s="1"/>
  <c r="T2808" i="1"/>
  <c r="U2808" i="1" s="1"/>
  <c r="T301" i="1"/>
  <c r="U301" i="1" s="1"/>
  <c r="T3444" i="1"/>
  <c r="U3444" i="1" s="1"/>
  <c r="T2210" i="1"/>
  <c r="U2210" i="1" s="1"/>
  <c r="T122" i="1"/>
  <c r="U122" i="1" s="1"/>
  <c r="T1630" i="1"/>
  <c r="U1630" i="1" s="1"/>
  <c r="T208" i="1"/>
  <c r="U208" i="1" s="1"/>
  <c r="T1586" i="1"/>
  <c r="U1586" i="1" s="1"/>
  <c r="T3016" i="1"/>
  <c r="U3016" i="1" s="1"/>
  <c r="T1480" i="1"/>
  <c r="U1480" i="1" s="1"/>
  <c r="T4161" i="1"/>
  <c r="U4161" i="1" s="1"/>
  <c r="T196" i="1"/>
  <c r="U196" i="1" s="1"/>
  <c r="T1931" i="1"/>
  <c r="U1931" i="1" s="1"/>
  <c r="T1821" i="1"/>
  <c r="U1821" i="1" s="1"/>
  <c r="T2115" i="1"/>
  <c r="U2115" i="1" s="1"/>
  <c r="T1110" i="1"/>
  <c r="U1110" i="1" s="1"/>
  <c r="T4036" i="1"/>
  <c r="U4036" i="1" s="1"/>
  <c r="T3579" i="1"/>
  <c r="U3579" i="1" s="1"/>
  <c r="T97" i="1"/>
  <c r="U97" i="1" s="1"/>
  <c r="T2181" i="1"/>
  <c r="U2181" i="1" s="1"/>
  <c r="T4737" i="1"/>
  <c r="U4737" i="1" s="1"/>
  <c r="T977" i="1"/>
  <c r="U977" i="1" s="1"/>
  <c r="T3188" i="1"/>
  <c r="U3188" i="1" s="1"/>
  <c r="T1457" i="1"/>
  <c r="U1457" i="1" s="1"/>
  <c r="T1600" i="1"/>
  <c r="U1600" i="1" s="1"/>
  <c r="T3205" i="1"/>
  <c r="U3205" i="1" s="1"/>
  <c r="T563" i="1"/>
  <c r="U563" i="1" s="1"/>
  <c r="T18" i="1"/>
  <c r="U18" i="1" s="1"/>
  <c r="T3323" i="1"/>
  <c r="U3323" i="1" s="1"/>
  <c r="T991" i="1"/>
  <c r="U991" i="1" s="1"/>
  <c r="T2464" i="1"/>
  <c r="U2464" i="1" s="1"/>
  <c r="T1547" i="1"/>
  <c r="U1547" i="1" s="1"/>
  <c r="T2642" i="1"/>
  <c r="U2642" i="1" s="1"/>
  <c r="T1761" i="1"/>
  <c r="U1761" i="1" s="1"/>
  <c r="T291" i="1"/>
  <c r="U291" i="1" s="1"/>
  <c r="T2837" i="1"/>
  <c r="U2837" i="1" s="1"/>
  <c r="T1651" i="1"/>
  <c r="U1651" i="1" s="1"/>
  <c r="T4330" i="1"/>
  <c r="U4330" i="1" s="1"/>
  <c r="T2355" i="1"/>
  <c r="U2355" i="1" s="1"/>
  <c r="T728" i="1"/>
  <c r="U728" i="1" s="1"/>
  <c r="T3202" i="1"/>
  <c r="U3202" i="1" s="1"/>
  <c r="T717" i="1"/>
  <c r="U717" i="1" s="1"/>
  <c r="T4439" i="1"/>
  <c r="U4439" i="1" s="1"/>
  <c r="T2930" i="1"/>
  <c r="U2930" i="1" s="1"/>
  <c r="T3387" i="1"/>
  <c r="U3387" i="1" s="1"/>
  <c r="T2866" i="1"/>
  <c r="U2866" i="1" s="1"/>
  <c r="T16" i="1"/>
  <c r="U16" i="1" s="1"/>
  <c r="T569" i="1"/>
  <c r="U569" i="1" s="1"/>
  <c r="T1070" i="1"/>
  <c r="U1070" i="1" s="1"/>
  <c r="T4368" i="1"/>
  <c r="U4368" i="1" s="1"/>
  <c r="T3588" i="1"/>
  <c r="U3588" i="1" s="1"/>
  <c r="T4465" i="1"/>
  <c r="U4465" i="1" s="1"/>
  <c r="T2300" i="1"/>
  <c r="U2300" i="1" s="1"/>
  <c r="T3484" i="1"/>
  <c r="U3484" i="1" s="1"/>
  <c r="T1915" i="1"/>
  <c r="U1915" i="1" s="1"/>
  <c r="T1968" i="1"/>
  <c r="U1968" i="1" s="1"/>
  <c r="T426" i="1"/>
  <c r="U426" i="1" s="1"/>
  <c r="T3542" i="1"/>
  <c r="U3542" i="1" s="1"/>
  <c r="T3965" i="1"/>
  <c r="U3965" i="1" s="1"/>
  <c r="T4733" i="1"/>
  <c r="U4733" i="1" s="1"/>
  <c r="T3071" i="1"/>
  <c r="U3071" i="1" s="1"/>
  <c r="T469" i="1"/>
  <c r="U469" i="1" s="1"/>
  <c r="T4487" i="1"/>
  <c r="U4487" i="1" s="1"/>
  <c r="T3587" i="1"/>
  <c r="U3587" i="1" s="1"/>
  <c r="T2176" i="1"/>
  <c r="U2176" i="1" s="1"/>
  <c r="T4379" i="1"/>
  <c r="U4379" i="1" s="1"/>
  <c r="T51" i="1"/>
  <c r="U51" i="1" s="1"/>
  <c r="T2988" i="1"/>
  <c r="U2988" i="1" s="1"/>
  <c r="T2538" i="1"/>
  <c r="U2538" i="1" s="1"/>
  <c r="T793" i="1"/>
  <c r="U793" i="1" s="1"/>
  <c r="T3557" i="1"/>
  <c r="U3557" i="1" s="1"/>
  <c r="T3091" i="1"/>
  <c r="U3091" i="1" s="1"/>
  <c r="T1560" i="1"/>
  <c r="U1560" i="1" s="1"/>
  <c r="T4378" i="1"/>
  <c r="U4378" i="1" s="1"/>
  <c r="T3812" i="1"/>
  <c r="U3812" i="1" s="1"/>
  <c r="T821" i="1"/>
  <c r="U821" i="1" s="1"/>
  <c r="T2383" i="1"/>
  <c r="U2383" i="1" s="1"/>
  <c r="T457" i="1"/>
  <c r="U457" i="1" s="1"/>
  <c r="T2410" i="1"/>
  <c r="U2410" i="1" s="1"/>
  <c r="T352" i="1"/>
  <c r="U352" i="1" s="1"/>
  <c r="T4620" i="1"/>
  <c r="U4620" i="1" s="1"/>
  <c r="T4432" i="1"/>
  <c r="U4432" i="1" s="1"/>
  <c r="T3270" i="1"/>
  <c r="U3270" i="1" s="1"/>
  <c r="T2895" i="1"/>
  <c r="U2895" i="1" s="1"/>
  <c r="T4975" i="1"/>
  <c r="U4975" i="1" s="1"/>
  <c r="T590" i="1"/>
  <c r="U590" i="1" s="1"/>
  <c r="T1218" i="1"/>
  <c r="U1218" i="1" s="1"/>
  <c r="T2011" i="1"/>
  <c r="U2011" i="1" s="1"/>
  <c r="T762" i="1"/>
  <c r="U762" i="1" s="1"/>
  <c r="T1555" i="1"/>
  <c r="U1555" i="1" s="1"/>
  <c r="T3649" i="1"/>
  <c r="U3649" i="1" s="1"/>
  <c r="T3516" i="1"/>
  <c r="U3516" i="1" s="1"/>
  <c r="T2994" i="1"/>
  <c r="U2994" i="1" s="1"/>
  <c r="T2374" i="1"/>
  <c r="U2374" i="1" s="1"/>
  <c r="T3407" i="1"/>
  <c r="U3407" i="1" s="1"/>
  <c r="T477" i="1"/>
  <c r="U477" i="1" s="1"/>
  <c r="T1140" i="1"/>
  <c r="U1140" i="1" s="1"/>
  <c r="T2512" i="1"/>
  <c r="U2512" i="1" s="1"/>
  <c r="T3470" i="1"/>
  <c r="U3470" i="1" s="1"/>
  <c r="T3793" i="1"/>
  <c r="U3793" i="1" s="1"/>
  <c r="T380" i="1"/>
  <c r="U380" i="1" s="1"/>
  <c r="T3714" i="1"/>
  <c r="U3714" i="1" s="1"/>
  <c r="T879" i="1"/>
  <c r="U879" i="1" s="1"/>
  <c r="T1514" i="1"/>
  <c r="U1514" i="1" s="1"/>
  <c r="T4482" i="1"/>
  <c r="U4482" i="1" s="1"/>
  <c r="T2760" i="1"/>
  <c r="U2760" i="1" s="1"/>
  <c r="T3499" i="1"/>
  <c r="U3499" i="1" s="1"/>
  <c r="T1460" i="1"/>
  <c r="U1460" i="1" s="1"/>
  <c r="T332" i="1"/>
  <c r="U332" i="1" s="1"/>
  <c r="T3679" i="1"/>
  <c r="U3679" i="1" s="1"/>
  <c r="T2758" i="1"/>
  <c r="U2758" i="1" s="1"/>
  <c r="T4333" i="1"/>
  <c r="U4333" i="1" s="1"/>
  <c r="T1387" i="1"/>
  <c r="U1387" i="1" s="1"/>
  <c r="T783" i="1"/>
  <c r="U783" i="1" s="1"/>
  <c r="T2732" i="1"/>
  <c r="U2732" i="1" s="1"/>
  <c r="T1672" i="1"/>
  <c r="U1672" i="1" s="1"/>
  <c r="T1352" i="1"/>
  <c r="U1352" i="1" s="1"/>
  <c r="T2544" i="1"/>
  <c r="U2544" i="1" s="1"/>
  <c r="T4590" i="1"/>
  <c r="U4590" i="1" s="1"/>
  <c r="T2748" i="1"/>
  <c r="U2748" i="1" s="1"/>
  <c r="T3353" i="1"/>
  <c r="U3353" i="1" s="1"/>
  <c r="T3583" i="1"/>
  <c r="U3583" i="1" s="1"/>
  <c r="T1736" i="1"/>
  <c r="U1736" i="1" s="1"/>
  <c r="T823" i="1"/>
  <c r="U823" i="1" s="1"/>
  <c r="T810" i="1"/>
  <c r="U810" i="1" s="1"/>
  <c r="T2212" i="1"/>
  <c r="U2212" i="1" s="1"/>
  <c r="T3508" i="1"/>
  <c r="U3508" i="1" s="1"/>
  <c r="T3076" i="1"/>
  <c r="U3076" i="1" s="1"/>
  <c r="T3789" i="1"/>
  <c r="U3789" i="1" s="1"/>
  <c r="T2342" i="1"/>
  <c r="U2342" i="1" s="1"/>
  <c r="T2488" i="1"/>
  <c r="U2488" i="1" s="1"/>
  <c r="T1650" i="1"/>
  <c r="U1650" i="1" s="1"/>
  <c r="T3283" i="1"/>
  <c r="U3283" i="1" s="1"/>
  <c r="T1627" i="1"/>
  <c r="U1627" i="1" s="1"/>
  <c r="T2433" i="1"/>
  <c r="U2433" i="1" s="1"/>
  <c r="T1103" i="1"/>
  <c r="U1103" i="1" s="1"/>
  <c r="T2455" i="1"/>
  <c r="U2455" i="1" s="1"/>
  <c r="T4886" i="1"/>
  <c r="U4886" i="1" s="1"/>
  <c r="T3757" i="1"/>
  <c r="U3757" i="1" s="1"/>
  <c r="T2485" i="1"/>
  <c r="U2485" i="1" s="1"/>
  <c r="T3978" i="1"/>
  <c r="U3978" i="1" s="1"/>
  <c r="T1485" i="1"/>
  <c r="U1485" i="1" s="1"/>
  <c r="T1210" i="1"/>
  <c r="U1210" i="1" s="1"/>
  <c r="T3532" i="1"/>
  <c r="U3532" i="1" s="1"/>
  <c r="T2405" i="1"/>
  <c r="U2405" i="1" s="1"/>
  <c r="T4195" i="1"/>
  <c r="U4195" i="1" s="1"/>
  <c r="T4106" i="1"/>
  <c r="U4106" i="1" s="1"/>
  <c r="T3900" i="1"/>
  <c r="U3900" i="1" s="1"/>
  <c r="T463" i="1"/>
  <c r="U463" i="1" s="1"/>
  <c r="T4200" i="1"/>
  <c r="U4200" i="1" s="1"/>
  <c r="T3477" i="1"/>
  <c r="U3477" i="1" s="1"/>
  <c r="T3150" i="1"/>
  <c r="U3150" i="1" s="1"/>
  <c r="T2125" i="1"/>
  <c r="U2125" i="1" s="1"/>
  <c r="T3892" i="1"/>
  <c r="U3892" i="1" s="1"/>
  <c r="T2183" i="1"/>
  <c r="U2183" i="1" s="1"/>
  <c r="T2716" i="1"/>
  <c r="U2716" i="1" s="1"/>
  <c r="T4936" i="1"/>
  <c r="U4936" i="1" s="1"/>
  <c r="T1351" i="1"/>
  <c r="U1351" i="1" s="1"/>
  <c r="T1255" i="1"/>
  <c r="U1255" i="1" s="1"/>
  <c r="T3895" i="1"/>
  <c r="U3895" i="1" s="1"/>
  <c r="T4826" i="1"/>
  <c r="U4826" i="1" s="1"/>
  <c r="T3529" i="1"/>
  <c r="U3529" i="1" s="1"/>
  <c r="T3312" i="1"/>
  <c r="U3312" i="1" s="1"/>
  <c r="T1084" i="1"/>
  <c r="U1084" i="1" s="1"/>
  <c r="T436" i="1"/>
  <c r="U436" i="1" s="1"/>
  <c r="T1384" i="1"/>
  <c r="U1384" i="1" s="1"/>
  <c r="T2954" i="1"/>
  <c r="U2954" i="1" s="1"/>
  <c r="T4052" i="1"/>
  <c r="U4052" i="1" s="1"/>
  <c r="T4932" i="1"/>
  <c r="U4932" i="1" s="1"/>
  <c r="T997" i="1"/>
  <c r="U997" i="1" s="1"/>
  <c r="T3290" i="1"/>
  <c r="U3290" i="1" s="1"/>
  <c r="T4705" i="1"/>
  <c r="U4705" i="1" s="1"/>
  <c r="T11" i="1"/>
  <c r="U11" i="1" s="1"/>
  <c r="T353" i="1"/>
  <c r="U353" i="1" s="1"/>
  <c r="T1498" i="1"/>
  <c r="U1498" i="1" s="1"/>
  <c r="T3441" i="1"/>
  <c r="U3441" i="1" s="1"/>
  <c r="T249" i="1"/>
  <c r="U249" i="1" s="1"/>
  <c r="T1743" i="1"/>
  <c r="U1743" i="1" s="1"/>
  <c r="T1582" i="1"/>
  <c r="U1582" i="1" s="1"/>
  <c r="T2503" i="1"/>
  <c r="U2503" i="1" s="1"/>
  <c r="T2904" i="1"/>
  <c r="U2904" i="1" s="1"/>
  <c r="T3825" i="1"/>
  <c r="U3825" i="1" s="1"/>
  <c r="T4334" i="1"/>
  <c r="U4334" i="1" s="1"/>
  <c r="T4356" i="1"/>
  <c r="U4356" i="1" s="1"/>
  <c r="T1986" i="1"/>
  <c r="U1986" i="1" s="1"/>
  <c r="T3746" i="1"/>
  <c r="U3746" i="1" s="1"/>
  <c r="T2377" i="1"/>
  <c r="U2377" i="1" s="1"/>
  <c r="T3325" i="1"/>
  <c r="U3325" i="1" s="1"/>
  <c r="T2906" i="1"/>
  <c r="U2906" i="1" s="1"/>
  <c r="T4029" i="1"/>
  <c r="U4029" i="1" s="1"/>
  <c r="T4832" i="1"/>
  <c r="U4832" i="1" s="1"/>
  <c r="T1843" i="1"/>
  <c r="U1843" i="1" s="1"/>
  <c r="T1128" i="1"/>
  <c r="U1128" i="1" s="1"/>
  <c r="T660" i="1"/>
  <c r="U660" i="1" s="1"/>
  <c r="T4757" i="1"/>
  <c r="U4757" i="1" s="1"/>
  <c r="T3159" i="1"/>
  <c r="U3159" i="1" s="1"/>
  <c r="T4305" i="1"/>
  <c r="U4305" i="1" s="1"/>
  <c r="T4859" i="1"/>
  <c r="U4859" i="1" s="1"/>
  <c r="T1416" i="1"/>
  <c r="U1416" i="1" s="1"/>
  <c r="T1992" i="1"/>
  <c r="U1992" i="1" s="1"/>
  <c r="T1579" i="1"/>
  <c r="U1579" i="1" s="1"/>
  <c r="T4436" i="1"/>
  <c r="U4436" i="1" s="1"/>
  <c r="T3931" i="1"/>
  <c r="U3931" i="1" s="1"/>
  <c r="T3080" i="1"/>
  <c r="U3080" i="1" s="1"/>
  <c r="T3256" i="1"/>
  <c r="U3256" i="1" s="1"/>
  <c r="T259" i="1"/>
  <c r="U259" i="1" s="1"/>
  <c r="T3260" i="1"/>
  <c r="U3260" i="1" s="1"/>
  <c r="T4385" i="1"/>
  <c r="U4385" i="1" s="1"/>
  <c r="T2254" i="1"/>
  <c r="U2254" i="1" s="1"/>
  <c r="T443" i="1"/>
  <c r="U443" i="1" s="1"/>
  <c r="T3896" i="1"/>
  <c r="U3896" i="1" s="1"/>
  <c r="T848" i="1"/>
  <c r="U848" i="1" s="1"/>
  <c r="T3708" i="1"/>
  <c r="U3708" i="1" s="1"/>
  <c r="T1428" i="1"/>
  <c r="U1428" i="1" s="1"/>
  <c r="T3284" i="1"/>
  <c r="U3284" i="1" s="1"/>
  <c r="T1374" i="1"/>
  <c r="U1374" i="1" s="1"/>
  <c r="T1978" i="1"/>
  <c r="U1978" i="1" s="1"/>
  <c r="T2584" i="1"/>
  <c r="U2584" i="1" s="1"/>
  <c r="T2692" i="1"/>
  <c r="U2692" i="1" s="1"/>
  <c r="T4986" i="1"/>
  <c r="U4986" i="1" s="1"/>
  <c r="T4528" i="1"/>
  <c r="U4528" i="1" s="1"/>
  <c r="T962" i="1"/>
  <c r="U962" i="1" s="1"/>
  <c r="T2009" i="1"/>
  <c r="U2009" i="1" s="1"/>
  <c r="T1507" i="1"/>
  <c r="U1507" i="1" s="1"/>
  <c r="T3972" i="1"/>
  <c r="U3972" i="1" s="1"/>
  <c r="T12" i="1"/>
  <c r="U12" i="1" s="1"/>
  <c r="T1910" i="1"/>
  <c r="U1910" i="1" s="1"/>
  <c r="T2645" i="1"/>
  <c r="U2645" i="1" s="1"/>
  <c r="T1606" i="1"/>
  <c r="U1606" i="1" s="1"/>
  <c r="T3528" i="1"/>
  <c r="U3528" i="1" s="1"/>
  <c r="T4755" i="1"/>
  <c r="U4755" i="1" s="1"/>
  <c r="T777" i="1"/>
  <c r="U777" i="1" s="1"/>
  <c r="T2891" i="1"/>
  <c r="U2891" i="1" s="1"/>
  <c r="T2657" i="1"/>
  <c r="U2657" i="1" s="1"/>
  <c r="T2140" i="1"/>
  <c r="U2140" i="1" s="1"/>
  <c r="T1051" i="1"/>
  <c r="U1051" i="1" s="1"/>
  <c r="T2379" i="1"/>
  <c r="U2379" i="1" s="1"/>
  <c r="T329" i="1"/>
  <c r="U329" i="1" s="1"/>
  <c r="T3731" i="1"/>
  <c r="U3731" i="1" s="1"/>
  <c r="T1676" i="1"/>
  <c r="U1676" i="1" s="1"/>
  <c r="T4267" i="1"/>
  <c r="U4267" i="1" s="1"/>
  <c r="T3258" i="1"/>
  <c r="U3258" i="1" s="1"/>
  <c r="T4773" i="1"/>
  <c r="U4773" i="1" s="1"/>
  <c r="T283" i="1"/>
  <c r="U283" i="1" s="1"/>
  <c r="T1027" i="1"/>
  <c r="U1027" i="1" s="1"/>
  <c r="T3976" i="1"/>
  <c r="U3976" i="1" s="1"/>
  <c r="T3955" i="1"/>
  <c r="U3955" i="1" s="1"/>
  <c r="T815" i="1"/>
  <c r="U815" i="1" s="1"/>
  <c r="T4968" i="1"/>
  <c r="U4968" i="1" s="1"/>
  <c r="T32" i="1"/>
  <c r="U32" i="1" s="1"/>
  <c r="T343" i="1"/>
  <c r="U343" i="1" s="1"/>
  <c r="T4744" i="1"/>
  <c r="U4744" i="1" s="1"/>
  <c r="T4058" i="1"/>
  <c r="U4058" i="1" s="1"/>
  <c r="T3607" i="1"/>
  <c r="U3607" i="1" s="1"/>
  <c r="T4024" i="1"/>
  <c r="U4024" i="1" s="1"/>
  <c r="T4562" i="1"/>
  <c r="U4562" i="1" s="1"/>
  <c r="T2925" i="1"/>
  <c r="U2925" i="1" s="1"/>
  <c r="T4934" i="1"/>
  <c r="U4934" i="1" s="1"/>
  <c r="T3888" i="1"/>
  <c r="U3888" i="1" s="1"/>
  <c r="T52" i="1"/>
  <c r="U52" i="1" s="1"/>
  <c r="T4270" i="1"/>
  <c r="U4270" i="1" s="1"/>
  <c r="T3492" i="1"/>
  <c r="U3492" i="1" s="1"/>
  <c r="T4929" i="1"/>
  <c r="U4929" i="1" s="1"/>
  <c r="T3503" i="1"/>
  <c r="U3503" i="1" s="1"/>
  <c r="T566" i="1"/>
  <c r="U566" i="1" s="1"/>
  <c r="T4758" i="1"/>
  <c r="U4758" i="1" s="1"/>
  <c r="T2761" i="1"/>
  <c r="U2761" i="1" s="1"/>
  <c r="T3637" i="1"/>
  <c r="U3637" i="1" s="1"/>
  <c r="T3329" i="1"/>
  <c r="U3329" i="1" s="1"/>
  <c r="T4400" i="1"/>
  <c r="U4400" i="1" s="1"/>
  <c r="T3036" i="1"/>
  <c r="U3036" i="1" s="1"/>
  <c r="T4647" i="1"/>
  <c r="U4647" i="1" s="1"/>
  <c r="T1188" i="1"/>
  <c r="U1188" i="1" s="1"/>
  <c r="T1788" i="1"/>
  <c r="U1788" i="1" s="1"/>
  <c r="T754" i="1"/>
  <c r="U754" i="1" s="1"/>
  <c r="T4837" i="1"/>
  <c r="U4837" i="1" s="1"/>
  <c r="T2297" i="1"/>
  <c r="U2297" i="1" s="1"/>
  <c r="T4348" i="1"/>
  <c r="U4348" i="1" s="1"/>
  <c r="T296" i="1"/>
  <c r="U296" i="1" s="1"/>
  <c r="T3761" i="1"/>
  <c r="U3761" i="1" s="1"/>
  <c r="T61" i="1"/>
  <c r="U61" i="1" s="1"/>
  <c r="T3644" i="1"/>
  <c r="U3644" i="1" s="1"/>
  <c r="T3550" i="1"/>
  <c r="U3550" i="1" s="1"/>
  <c r="T3390" i="1"/>
  <c r="U3390" i="1" s="1"/>
  <c r="T2717" i="1"/>
  <c r="U2717" i="1" s="1"/>
  <c r="T4729" i="1"/>
  <c r="U4729" i="1" s="1"/>
  <c r="T676" i="1"/>
  <c r="U676" i="1" s="1"/>
  <c r="T1021" i="1"/>
  <c r="U1021" i="1" s="1"/>
  <c r="T2222" i="1"/>
  <c r="U2222" i="1" s="1"/>
  <c r="T1165" i="1"/>
  <c r="U1165" i="1" s="1"/>
  <c r="T4836" i="1"/>
  <c r="U4836" i="1" s="1"/>
  <c r="T1588" i="1"/>
  <c r="U1588" i="1" s="1"/>
  <c r="T4977" i="1"/>
  <c r="U4977" i="1" s="1"/>
  <c r="T4264" i="1"/>
  <c r="U4264" i="1" s="1"/>
  <c r="T1179" i="1"/>
  <c r="U1179" i="1" s="1"/>
  <c r="T2280" i="1"/>
  <c r="U2280" i="1" s="1"/>
  <c r="T3028" i="1"/>
  <c r="U3028" i="1" s="1"/>
  <c r="T529" i="1"/>
  <c r="U529" i="1" s="1"/>
  <c r="T1914" i="1"/>
  <c r="U1914" i="1" s="1"/>
  <c r="T4588" i="1"/>
  <c r="U4588" i="1" s="1"/>
  <c r="T2862" i="1"/>
  <c r="U2862" i="1" s="1"/>
  <c r="T667" i="1"/>
  <c r="U667" i="1" s="1"/>
  <c r="T3222" i="1"/>
  <c r="U3222" i="1" s="1"/>
  <c r="T872" i="1"/>
  <c r="U872" i="1" s="1"/>
  <c r="T4220" i="1"/>
  <c r="U4220" i="1" s="1"/>
  <c r="T4231" i="1"/>
  <c r="U4231" i="1" s="1"/>
  <c r="T1076" i="1"/>
  <c r="U1076" i="1" s="1"/>
  <c r="T4084" i="1"/>
  <c r="U4084" i="1" s="1"/>
  <c r="T3706" i="1"/>
  <c r="U3706" i="1" s="1"/>
  <c r="T2169" i="1"/>
  <c r="U2169" i="1" s="1"/>
  <c r="T2029" i="1"/>
  <c r="U2029" i="1" s="1"/>
  <c r="T1523" i="1"/>
  <c r="U1523" i="1" s="1"/>
  <c r="T720" i="1"/>
  <c r="U720" i="1" s="1"/>
  <c r="T2987" i="1"/>
  <c r="U2987" i="1" s="1"/>
  <c r="T3313" i="1"/>
  <c r="U3313" i="1" s="1"/>
  <c r="T1654" i="1"/>
  <c r="U1654" i="1" s="1"/>
  <c r="T433" i="1"/>
  <c r="U433" i="1" s="1"/>
  <c r="T3945" i="1"/>
  <c r="U3945" i="1" s="1"/>
  <c r="T4532" i="1"/>
  <c r="U4532" i="1" s="1"/>
  <c r="T1820" i="1"/>
  <c r="U1820" i="1" s="1"/>
  <c r="T3015" i="1"/>
  <c r="U3015" i="1" s="1"/>
  <c r="C3" i="7"/>
  <c r="C4" i="7" s="1"/>
  <c r="G2" i="7"/>
  <c r="W3747" i="1"/>
  <c r="W1665" i="1"/>
  <c r="W4747" i="1"/>
  <c r="W3746" i="1"/>
  <c r="W923" i="1"/>
  <c r="W4391" i="1"/>
  <c r="W2467" i="1"/>
  <c r="W1278" i="1"/>
  <c r="W336" i="1"/>
  <c r="W2549" i="1"/>
  <c r="W2036" i="1"/>
  <c r="W538" i="1"/>
  <c r="W3869" i="1"/>
  <c r="W2875" i="1"/>
  <c r="W1693" i="1"/>
  <c r="W3692" i="1"/>
  <c r="W3236" i="1"/>
  <c r="W3822" i="1"/>
  <c r="W566" i="1"/>
  <c r="W3984" i="1"/>
  <c r="W4162" i="1"/>
  <c r="W4651" i="1"/>
  <c r="W4912" i="1"/>
  <c r="W1360" i="1"/>
  <c r="W3159" i="1"/>
  <c r="W1969" i="1"/>
  <c r="W111" i="1"/>
  <c r="W679" i="1"/>
  <c r="W3537" i="1"/>
  <c r="W2512" i="1"/>
  <c r="W448" i="1"/>
  <c r="W447" i="1"/>
  <c r="W1797" i="1"/>
  <c r="W4116" i="1"/>
  <c r="W2466" i="1"/>
  <c r="W3674" i="1"/>
  <c r="W565" i="1"/>
  <c r="W4780" i="1"/>
  <c r="W1461" i="1"/>
  <c r="W3559" i="1"/>
  <c r="W478" i="1"/>
  <c r="W1359" i="1"/>
  <c r="W4724" i="1"/>
  <c r="W2414" i="1"/>
  <c r="W3906" i="1"/>
  <c r="W1692" i="1"/>
  <c r="W1033" i="1"/>
  <c r="W1436" i="1"/>
  <c r="W110" i="1"/>
  <c r="W2623" i="1"/>
  <c r="W159" i="1"/>
  <c r="W1131" i="1"/>
  <c r="W949" i="1"/>
  <c r="W274" i="1"/>
  <c r="W2413" i="1"/>
  <c r="W2817" i="1"/>
  <c r="W3745" i="1"/>
  <c r="W4390" i="1"/>
  <c r="W1032" i="1"/>
  <c r="W3425" i="1"/>
  <c r="W2548" i="1"/>
  <c r="W3334" i="1"/>
  <c r="W1940" i="1"/>
  <c r="W4389" i="1"/>
  <c r="W3424" i="1"/>
  <c r="W4986" i="1"/>
  <c r="W3821" i="1"/>
  <c r="W3333" i="1"/>
  <c r="W503" i="1"/>
  <c r="W4565" i="1"/>
  <c r="W2748" i="1"/>
  <c r="W1460" i="1"/>
  <c r="W1514" i="1"/>
  <c r="W1000" i="1"/>
  <c r="W1631" i="1"/>
  <c r="W1435" i="1"/>
  <c r="W3934" i="1"/>
  <c r="W597" i="1"/>
  <c r="W81" i="1"/>
  <c r="W3046" i="1"/>
  <c r="W3316" i="1"/>
  <c r="W1130" i="1"/>
  <c r="W1719" i="1"/>
  <c r="W2154" i="1"/>
  <c r="W2227" i="1"/>
  <c r="W4140" i="1"/>
  <c r="W4186" i="1"/>
  <c r="W875" i="1"/>
  <c r="W197" i="1"/>
  <c r="W2153" i="1"/>
  <c r="W4084" i="1"/>
  <c r="W2906" i="1"/>
  <c r="W1771" i="1"/>
  <c r="W1277" i="1"/>
  <c r="W1031" i="1"/>
  <c r="W3714" i="1"/>
  <c r="W446" i="1"/>
  <c r="W1846" i="1"/>
  <c r="W999" i="1"/>
  <c r="W1845" i="1"/>
  <c r="W222" i="1"/>
  <c r="W922" i="1"/>
  <c r="W702" i="1"/>
  <c r="W4037" i="1"/>
  <c r="W2489" i="1"/>
  <c r="W2359" i="1"/>
  <c r="W3450" i="1"/>
  <c r="W2847" i="1"/>
  <c r="W701" i="1"/>
  <c r="W4388" i="1"/>
  <c r="W445" i="1"/>
  <c r="W3983" i="1"/>
  <c r="W1412" i="1"/>
  <c r="W158" i="1"/>
  <c r="W1718" i="1"/>
  <c r="W4911" i="1"/>
  <c r="W4539" i="1"/>
  <c r="W1255" i="1"/>
  <c r="W1996" i="1"/>
  <c r="W2816" i="1"/>
  <c r="W1917" i="1"/>
  <c r="W3673" i="1"/>
  <c r="W3354" i="1"/>
  <c r="W4059" i="1"/>
  <c r="W4466" i="1"/>
  <c r="W1664" i="1"/>
  <c r="W3767" i="1"/>
  <c r="W1717" i="1"/>
  <c r="W4985" i="1"/>
  <c r="W109" i="1"/>
  <c r="W2187" i="1"/>
  <c r="W4271" i="1"/>
  <c r="W1893" i="1"/>
  <c r="W359" i="1"/>
  <c r="W4185" i="1"/>
  <c r="W335" i="1"/>
  <c r="W3536" i="1"/>
  <c r="W3073" i="1"/>
  <c r="W537" i="1"/>
  <c r="W2766" i="1"/>
  <c r="W3235" i="1"/>
  <c r="W221" i="1"/>
  <c r="W3492" i="1"/>
  <c r="W2905" i="1"/>
  <c r="W3072" i="1"/>
  <c r="W4316" i="1"/>
  <c r="W2954" i="1"/>
  <c r="W678" i="1"/>
  <c r="W3071" i="1"/>
  <c r="W618" i="1"/>
  <c r="W3097" i="1"/>
  <c r="W1388" i="1"/>
  <c r="W977" i="1"/>
  <c r="W4036" i="1"/>
  <c r="W3234" i="1"/>
  <c r="W677" i="1"/>
  <c r="W358" i="1"/>
  <c r="W4838" i="1"/>
  <c r="W4779" i="1"/>
  <c r="W2765" i="1"/>
  <c r="W1230" i="1"/>
  <c r="W2664" i="1"/>
  <c r="W2059" i="1"/>
  <c r="W1892" i="1"/>
  <c r="W536" i="1"/>
  <c r="W4295" i="1"/>
  <c r="W2035" i="1"/>
  <c r="W596" i="1"/>
  <c r="W132" i="1"/>
  <c r="W3264" i="1"/>
  <c r="W4035" i="1"/>
  <c r="W3209" i="1"/>
  <c r="W1565" i="1"/>
  <c r="W3208" i="1"/>
  <c r="W3558" i="1"/>
  <c r="W4511" i="1"/>
  <c r="W948" i="1"/>
  <c r="W3588" i="1"/>
  <c r="W196" i="1"/>
  <c r="W3982" i="1"/>
  <c r="W3957" i="1"/>
  <c r="W763" i="1"/>
  <c r="W4184" i="1"/>
  <c r="W2547" i="1"/>
  <c r="W3797" i="1"/>
  <c r="W1663" i="1"/>
  <c r="W108" i="1"/>
  <c r="W1939" i="1"/>
  <c r="W730" i="1"/>
  <c r="W700" i="1"/>
  <c r="W3491" i="1"/>
  <c r="W4510" i="1"/>
  <c r="W1824" i="1"/>
  <c r="W2307" i="1"/>
  <c r="W3395" i="1"/>
  <c r="W4013" i="1"/>
  <c r="W4294" i="1"/>
  <c r="W1276" i="1"/>
  <c r="W3284" i="1"/>
  <c r="W414" i="1"/>
  <c r="W1743" i="1"/>
  <c r="W2186" i="1"/>
  <c r="W1564" i="1"/>
  <c r="W2389" i="1"/>
  <c r="W4236" i="1"/>
  <c r="W195" i="1"/>
  <c r="W3263" i="1"/>
  <c r="W1716" i="1"/>
  <c r="W2226" i="1"/>
  <c r="W3394" i="1"/>
  <c r="W1434" i="1"/>
  <c r="W1030" i="1"/>
  <c r="W617" i="1"/>
  <c r="W3981" i="1"/>
  <c r="W1916" i="1"/>
  <c r="W2093" i="1"/>
  <c r="W2926" i="1"/>
  <c r="W131" i="1"/>
  <c r="W2786" i="1"/>
  <c r="W3518" i="1"/>
  <c r="W653" i="1"/>
  <c r="W4538" i="1"/>
  <c r="W3233" i="1"/>
  <c r="W4058" i="1"/>
  <c r="W2846" i="1"/>
  <c r="W797" i="1"/>
  <c r="W3713" i="1"/>
  <c r="W4293" i="1"/>
  <c r="W2125" i="1"/>
  <c r="W1387" i="1"/>
  <c r="W595" i="1"/>
  <c r="W4620" i="1"/>
  <c r="W2225" i="1"/>
  <c r="W1968" i="1"/>
  <c r="W1891" i="1"/>
  <c r="W4597" i="1"/>
  <c r="W1254" i="1"/>
  <c r="W699" i="1"/>
  <c r="W3905" i="1"/>
  <c r="W303" i="1"/>
  <c r="W3017" i="1"/>
  <c r="W2622" i="1"/>
  <c r="W4804" i="1"/>
  <c r="W4443" i="1"/>
  <c r="W1563" i="1"/>
  <c r="W3449" i="1"/>
  <c r="W616" i="1"/>
  <c r="W3262" i="1"/>
  <c r="W3261" i="1"/>
  <c r="W3377" i="1"/>
  <c r="W2152" i="1"/>
  <c r="W4694" i="1"/>
  <c r="W2511" i="1"/>
  <c r="W2764" i="1"/>
  <c r="W594" i="1"/>
  <c r="W1193" i="1"/>
  <c r="W2124" i="1"/>
  <c r="W824" i="1"/>
  <c r="W2185" i="1"/>
  <c r="W3353" i="1"/>
  <c r="W273" i="1"/>
  <c r="W1166" i="1"/>
  <c r="W3672" i="1"/>
  <c r="W302" i="1"/>
  <c r="W413" i="1"/>
  <c r="W444" i="1"/>
  <c r="W220" i="1"/>
  <c r="W3096" i="1"/>
  <c r="W3182" i="1"/>
  <c r="W502" i="1"/>
  <c r="W4488" i="1"/>
  <c r="W2815" i="1"/>
  <c r="W3095" i="1"/>
  <c r="W4034" i="1"/>
  <c r="W3465" i="1"/>
  <c r="W3712" i="1"/>
  <c r="W2092" i="1"/>
  <c r="W3796" i="1"/>
  <c r="W4837" i="1"/>
  <c r="W535" i="1"/>
  <c r="W4270" i="1"/>
  <c r="W4939" i="1"/>
  <c r="W2814" i="1"/>
  <c r="W1253" i="1"/>
  <c r="W4339" i="1"/>
  <c r="W2058" i="1"/>
  <c r="W1915" i="1"/>
  <c r="W18" i="1"/>
  <c r="W2621" i="1"/>
  <c r="W1358" i="1"/>
  <c r="W4012" i="1"/>
  <c r="W3125" i="1"/>
  <c r="W2572" i="1"/>
  <c r="W2091" i="1"/>
  <c r="W250" i="1"/>
  <c r="W615" i="1"/>
  <c r="W1386" i="1"/>
  <c r="W2845" i="1"/>
  <c r="W3124" i="1"/>
  <c r="W194" i="1"/>
  <c r="W2571" i="1"/>
  <c r="W3464" i="1"/>
  <c r="W3956" i="1"/>
  <c r="W2570" i="1"/>
  <c r="W1796" i="1"/>
  <c r="W2593" i="1"/>
  <c r="W357" i="1"/>
  <c r="W676" i="1"/>
  <c r="W2904" i="1"/>
  <c r="W1357" i="1"/>
  <c r="W4961" i="1"/>
  <c r="W3617" i="1"/>
  <c r="W5001" i="1"/>
  <c r="W675" i="1"/>
  <c r="W1192" i="1"/>
  <c r="W1770" i="1"/>
  <c r="W2034" i="1"/>
  <c r="W4269" i="1"/>
  <c r="W4083" i="1"/>
  <c r="W1385" i="1"/>
  <c r="W3843" i="1"/>
  <c r="W4268" i="1"/>
  <c r="W998" i="1"/>
  <c r="W2184" i="1"/>
  <c r="W1411" i="1"/>
  <c r="W4984" i="1"/>
  <c r="W2183" i="1"/>
  <c r="W3283" i="1"/>
  <c r="W3315" i="1"/>
  <c r="W2763" i="1"/>
  <c r="W1301" i="1"/>
  <c r="W2282" i="1"/>
  <c r="W593" i="1"/>
  <c r="W2443" i="1"/>
  <c r="W4860" i="1"/>
  <c r="W4723" i="1"/>
  <c r="W3045" i="1"/>
  <c r="W1613" i="1"/>
  <c r="W2334" i="1"/>
  <c r="W17" i="1"/>
  <c r="W3671" i="1"/>
  <c r="W1890" i="1"/>
  <c r="W4888" i="1"/>
  <c r="W4082" i="1"/>
  <c r="W1252" i="1"/>
  <c r="W4415" i="1"/>
  <c r="W3332" i="1"/>
  <c r="W3744" i="1"/>
  <c r="W4722" i="1"/>
  <c r="W3795" i="1"/>
  <c r="W4081" i="1"/>
  <c r="W3955" i="1"/>
  <c r="W1275" i="1"/>
  <c r="W729" i="1"/>
  <c r="W1889" i="1"/>
  <c r="W4537" i="1"/>
  <c r="W2057" i="1"/>
  <c r="W4746" i="1"/>
  <c r="W1087" i="1"/>
  <c r="W2123" i="1"/>
  <c r="W2412" i="1"/>
  <c r="W477" i="1"/>
  <c r="W4033" i="1"/>
  <c r="W107" i="1"/>
  <c r="W3587" i="1"/>
  <c r="W1995" i="1"/>
  <c r="W3376" i="1"/>
  <c r="W4161" i="1"/>
  <c r="W334" i="1"/>
  <c r="W1769" i="1"/>
  <c r="W3181" i="1"/>
  <c r="W3904" i="1"/>
  <c r="W1994" i="1"/>
  <c r="W3044" i="1"/>
  <c r="W2388" i="1"/>
  <c r="W1086" i="1"/>
  <c r="W2465" i="1"/>
  <c r="W193" i="1"/>
  <c r="W4160" i="1"/>
  <c r="W1513" i="1"/>
  <c r="W845" i="1"/>
  <c r="W4836" i="1"/>
  <c r="W2182" i="1"/>
  <c r="W3260" i="1"/>
  <c r="W1742" i="1"/>
  <c r="W1333" i="1"/>
  <c r="W16" i="1"/>
  <c r="W2464" i="1"/>
  <c r="W3954" i="1"/>
  <c r="W2181" i="1"/>
  <c r="W4057" i="1"/>
  <c r="W1110" i="1"/>
  <c r="W1662" i="1"/>
  <c r="W1768" i="1"/>
  <c r="W3820" i="1"/>
  <c r="W2224" i="1"/>
  <c r="W2122" i="1"/>
  <c r="W3980" i="1"/>
  <c r="W2033" i="1"/>
  <c r="W3490" i="1"/>
  <c r="W3794" i="1"/>
  <c r="W3766" i="1"/>
  <c r="W874" i="1"/>
  <c r="W652" i="1"/>
  <c r="W1165" i="1"/>
  <c r="W3933" i="1"/>
  <c r="W4442" i="1"/>
  <c r="W1274" i="1"/>
  <c r="W3979" i="1"/>
  <c r="W249" i="1"/>
  <c r="W5000" i="1"/>
  <c r="W3978" i="1"/>
  <c r="W2994" i="1"/>
  <c r="W4938" i="1"/>
  <c r="W3557" i="1"/>
  <c r="W301" i="1"/>
  <c r="W1356" i="1"/>
  <c r="W3653" i="1"/>
  <c r="W1967" i="1"/>
  <c r="W1537" i="1"/>
  <c r="W1486" i="1"/>
  <c r="W3043" i="1"/>
  <c r="W4536" i="1"/>
  <c r="W1332" i="1"/>
  <c r="W2695" i="1"/>
  <c r="W2151" i="1"/>
  <c r="W844" i="1"/>
  <c r="W106" i="1"/>
  <c r="W1129" i="1"/>
  <c r="W3448" i="1"/>
  <c r="W4960" i="1"/>
  <c r="W4983" i="1"/>
  <c r="W4338" i="1"/>
  <c r="W2762" i="1"/>
  <c r="W3423" i="1"/>
  <c r="W2442" i="1"/>
  <c r="W3489" i="1"/>
  <c r="W1128" i="1"/>
  <c r="W3447" i="1"/>
  <c r="W2978" i="1"/>
  <c r="W3652" i="1"/>
  <c r="W4159" i="1"/>
  <c r="W2121" i="1"/>
  <c r="W1536" i="1"/>
  <c r="W1593" i="1"/>
  <c r="W2953" i="1"/>
  <c r="W2358" i="1"/>
  <c r="W2281" i="1"/>
  <c r="W4509" i="1"/>
  <c r="W1251" i="1"/>
  <c r="W501" i="1"/>
  <c r="W4745" i="1"/>
  <c r="W3691" i="1"/>
  <c r="W3842" i="1"/>
  <c r="W1612" i="1"/>
  <c r="W476" i="1"/>
  <c r="W3180" i="1"/>
  <c r="W2056" i="1"/>
  <c r="W698" i="1"/>
  <c r="W3586" i="1"/>
  <c r="W39" i="1"/>
  <c r="W1691" i="1"/>
  <c r="W1127" i="1"/>
  <c r="W3422" i="1"/>
  <c r="W651" i="1"/>
  <c r="W796" i="1"/>
  <c r="W4982" i="1"/>
  <c r="W4859" i="1"/>
  <c r="W2663" i="1"/>
  <c r="W3123" i="1"/>
  <c r="W823" i="1"/>
  <c r="W4721" i="1"/>
  <c r="W1630" i="1"/>
  <c r="W564" i="1"/>
  <c r="W3207" i="1"/>
  <c r="W3977" i="1"/>
  <c r="W4080" i="1"/>
  <c r="W2357" i="1"/>
  <c r="W1229" i="1"/>
  <c r="W2223" i="1"/>
  <c r="W3042" i="1"/>
  <c r="W2055" i="1"/>
  <c r="W1592" i="1"/>
  <c r="W2054" i="1"/>
  <c r="W1611" i="1"/>
  <c r="W1938" i="1"/>
  <c r="W3122" i="1"/>
  <c r="W38" i="1"/>
  <c r="W1512" i="1"/>
  <c r="W2387" i="1"/>
  <c r="W1914" i="1"/>
  <c r="W2280" i="1"/>
  <c r="W15" i="1"/>
  <c r="W1109" i="1"/>
  <c r="W2306" i="1"/>
  <c r="W4032" i="1"/>
  <c r="W1331" i="1"/>
  <c r="W3903" i="1"/>
  <c r="W3793" i="1"/>
  <c r="W4487" i="1"/>
  <c r="W3932" i="1"/>
  <c r="W728" i="1"/>
  <c r="W1844" i="1"/>
  <c r="W614" i="1"/>
  <c r="W3616" i="1"/>
  <c r="W3488" i="1"/>
  <c r="W272" i="1"/>
  <c r="W534" i="1"/>
  <c r="W4031" i="1"/>
  <c r="W3179" i="1"/>
  <c r="W4183" i="1"/>
  <c r="W2993" i="1"/>
  <c r="W2903" i="1"/>
  <c r="W3743" i="1"/>
  <c r="W2925" i="1"/>
  <c r="W3556" i="1"/>
  <c r="W2032" i="1"/>
  <c r="W3931" i="1"/>
  <c r="W3517" i="1"/>
  <c r="W1459" i="1"/>
  <c r="W762" i="1"/>
  <c r="W3792" i="1"/>
  <c r="W4182" i="1"/>
  <c r="W3094" i="1"/>
  <c r="W3690" i="1"/>
  <c r="W3463" i="1"/>
  <c r="W248" i="1"/>
  <c r="W4778" i="1"/>
  <c r="W4835" i="1"/>
  <c r="W4235" i="1"/>
  <c r="W3711" i="1"/>
  <c r="W4292" i="1"/>
  <c r="W2952" i="1"/>
  <c r="W4209" i="1"/>
  <c r="W650" i="1"/>
  <c r="W2546" i="1"/>
  <c r="W443" i="1"/>
  <c r="W2488" i="1"/>
  <c r="W533" i="1"/>
  <c r="W1535" i="1"/>
  <c r="W4208" i="1"/>
  <c r="W3710" i="1"/>
  <c r="W2090" i="1"/>
  <c r="W897" i="1"/>
  <c r="W2150" i="1"/>
  <c r="W1610" i="1"/>
  <c r="W1534" i="1"/>
  <c r="W3375" i="1"/>
  <c r="W674" i="1"/>
  <c r="W761" i="1"/>
  <c r="W3689" i="1"/>
  <c r="W1937" i="1"/>
  <c r="W3259" i="1"/>
  <c r="W697" i="1"/>
  <c r="W4441" i="1"/>
  <c r="W3585" i="1"/>
  <c r="W4834" i="1"/>
  <c r="W1562" i="1"/>
  <c r="W2222" i="1"/>
  <c r="W4650" i="1"/>
  <c r="W4678" i="1"/>
  <c r="W3232" i="1"/>
  <c r="W896" i="1"/>
  <c r="W4234" i="1"/>
  <c r="W2031" i="1"/>
  <c r="W1330" i="1"/>
  <c r="W3314" i="1"/>
  <c r="W4181" i="1"/>
  <c r="W1485" i="1"/>
  <c r="W2249" i="1"/>
  <c r="W4677" i="1"/>
  <c r="W1661" i="1"/>
  <c r="W795" i="1"/>
  <c r="W1433" i="1"/>
  <c r="W822" i="1"/>
  <c r="W3742" i="1"/>
  <c r="W1795" i="1"/>
  <c r="W3584" i="1"/>
  <c r="W873" i="1"/>
  <c r="W2180" i="1"/>
  <c r="W4315" i="1"/>
  <c r="W4011" i="1"/>
  <c r="W1629" i="1"/>
  <c r="W2248" i="1"/>
  <c r="W2813" i="1"/>
  <c r="W1432" i="1"/>
  <c r="W4440" i="1"/>
  <c r="W4267" i="1"/>
  <c r="W1064" i="1"/>
  <c r="W2179" i="1"/>
  <c r="W3462" i="1"/>
  <c r="W2874" i="1"/>
  <c r="W80" i="1"/>
  <c r="W1591" i="1"/>
  <c r="W3231" i="1"/>
  <c r="W4414" i="1"/>
  <c r="W3841" i="1"/>
  <c r="W1164" i="1"/>
  <c r="W1484" i="1"/>
  <c r="W2120" i="1"/>
  <c r="W3070" i="1"/>
  <c r="W3393" i="1"/>
  <c r="W4777" i="1"/>
  <c r="W2221" i="1"/>
  <c r="W2333" i="1"/>
  <c r="W412" i="1"/>
  <c r="W760" i="1"/>
  <c r="W2694" i="1"/>
  <c r="W3069" i="1"/>
  <c r="W4139" i="1"/>
  <c r="W300" i="1"/>
  <c r="W3615" i="1"/>
  <c r="W3313" i="1"/>
  <c r="W1511" i="1"/>
  <c r="W2089" i="1"/>
  <c r="W3741" i="1"/>
  <c r="W1888" i="1"/>
  <c r="W1355" i="1"/>
  <c r="W2305" i="1"/>
  <c r="W2662" i="1"/>
  <c r="W1993" i="1"/>
  <c r="W3206" i="1"/>
  <c r="W1690" i="1"/>
  <c r="W727" i="1"/>
  <c r="W1191" i="1"/>
  <c r="W1431" i="1"/>
  <c r="W794" i="1"/>
  <c r="W2727" i="1"/>
  <c r="W3868" i="1"/>
  <c r="W726" i="1"/>
  <c r="W4138" i="1"/>
  <c r="W4115" i="1"/>
  <c r="W1823" i="1"/>
  <c r="W192" i="1"/>
  <c r="W4981" i="1"/>
  <c r="W2119" i="1"/>
  <c r="W1590" i="1"/>
  <c r="W4486" i="1"/>
  <c r="W1228" i="1"/>
  <c r="W2812" i="1"/>
  <c r="W4833" i="1"/>
  <c r="W2661" i="1"/>
  <c r="W4439" i="1"/>
  <c r="W3178" i="1"/>
  <c r="W1085" i="1"/>
  <c r="W1063" i="1"/>
  <c r="W2977" i="1"/>
  <c r="W1430" i="1"/>
  <c r="W3041" i="1"/>
  <c r="W1029" i="1"/>
  <c r="W4776" i="1"/>
  <c r="W1561" i="1"/>
  <c r="W2279" i="1"/>
  <c r="W3068" i="1"/>
  <c r="W4438" i="1"/>
  <c r="W895" i="1"/>
  <c r="W2726" i="1"/>
  <c r="W2545" i="1"/>
  <c r="W53" i="1"/>
  <c r="W1329" i="1"/>
  <c r="W1062" i="1"/>
  <c r="W2247" i="1"/>
  <c r="W1936" i="1"/>
  <c r="W2725" i="1"/>
  <c r="W1863" i="1"/>
  <c r="W3614" i="1"/>
  <c r="W4832" i="1"/>
  <c r="W1084" i="1"/>
  <c r="W4180" i="1"/>
  <c r="W3688" i="1"/>
  <c r="W3583" i="1"/>
  <c r="W563" i="1"/>
  <c r="W1190" i="1"/>
  <c r="W4233" i="1"/>
  <c r="W4937" i="1"/>
  <c r="W3158" i="1"/>
  <c r="W2785" i="1"/>
  <c r="W3930" i="1"/>
  <c r="W4887" i="1"/>
  <c r="W4649" i="1"/>
  <c r="W1660" i="1"/>
  <c r="W2356" i="1"/>
  <c r="W4980" i="1"/>
  <c r="W2386" i="1"/>
  <c r="W475" i="1"/>
  <c r="W2976" i="1"/>
  <c r="W1328" i="1"/>
  <c r="W2844" i="1"/>
  <c r="W3067" i="1"/>
  <c r="W411" i="1"/>
  <c r="W3312" i="1"/>
  <c r="W947" i="1"/>
  <c r="W3516" i="1"/>
  <c r="W1250" i="1"/>
  <c r="W821" i="1"/>
  <c r="W3392" i="1"/>
  <c r="W2620" i="1"/>
  <c r="W1589" i="1"/>
  <c r="W410" i="1"/>
  <c r="W3613" i="1"/>
  <c r="W1822" i="1"/>
  <c r="W1741" i="1"/>
  <c r="W2747" i="1"/>
  <c r="W3535" i="1"/>
  <c r="W4979" i="1"/>
  <c r="W2569" i="1"/>
  <c r="W4978" i="1"/>
  <c r="W3421" i="1"/>
  <c r="W1588" i="1"/>
  <c r="W4744" i="1"/>
  <c r="W1992" i="1"/>
  <c r="W105" i="1"/>
  <c r="W2385" i="1"/>
  <c r="W532" i="1"/>
  <c r="W4314" i="1"/>
  <c r="W2463" i="1"/>
  <c r="W4775" i="1"/>
  <c r="W4368" i="1"/>
  <c r="W2355" i="1"/>
  <c r="W1821" i="1"/>
  <c r="W3867" i="1"/>
  <c r="W2088" i="1"/>
  <c r="W1028" i="1"/>
  <c r="W894" i="1"/>
  <c r="W1273" i="1"/>
  <c r="W1991" i="1"/>
  <c r="W2568" i="1"/>
  <c r="W2811" i="1"/>
  <c r="W759" i="1"/>
  <c r="W4114" i="1"/>
  <c r="W872" i="1"/>
  <c r="W2660" i="1"/>
  <c r="W3651" i="1"/>
  <c r="W4485" i="1"/>
  <c r="W3258" i="1"/>
  <c r="W4936" i="1"/>
  <c r="W37" i="1"/>
  <c r="W2544" i="1"/>
  <c r="W2332" i="1"/>
  <c r="W3902" i="1"/>
  <c r="W793" i="1"/>
  <c r="W1935" i="1"/>
  <c r="W2220" i="1"/>
  <c r="W2304" i="1"/>
  <c r="W2659" i="1"/>
  <c r="W4935" i="1"/>
  <c r="W3650" i="1"/>
  <c r="W1429" i="1"/>
  <c r="W1227" i="1"/>
  <c r="W2053" i="1"/>
  <c r="W649" i="1"/>
  <c r="W2619" i="1"/>
  <c r="W3093" i="1"/>
  <c r="W2873" i="1"/>
  <c r="W2354" i="1"/>
  <c r="W1966" i="1"/>
  <c r="W4743" i="1"/>
  <c r="W871" i="1"/>
  <c r="W4619" i="1"/>
  <c r="W4803" i="1"/>
  <c r="W1249" i="1"/>
  <c r="W2618" i="1"/>
  <c r="W2510" i="1"/>
  <c r="W758" i="1"/>
  <c r="W2567" i="1"/>
  <c r="W4387" i="1"/>
  <c r="W2617" i="1"/>
  <c r="W3976" i="1"/>
  <c r="W2384" i="1"/>
  <c r="W2616" i="1"/>
  <c r="W1248" i="1"/>
  <c r="W4030" i="1"/>
  <c r="W1272" i="1"/>
  <c r="W2303" i="1"/>
  <c r="W1560" i="1"/>
  <c r="W757" i="1"/>
  <c r="W2975" i="1"/>
  <c r="W1934" i="1"/>
  <c r="W4437" i="1"/>
  <c r="W1410" i="1"/>
  <c r="W387" i="1"/>
  <c r="W1965" i="1"/>
  <c r="W36" i="1"/>
  <c r="W474" i="1"/>
  <c r="W104" i="1"/>
  <c r="W2872" i="1"/>
  <c r="W2353" i="1"/>
  <c r="W3487" i="1"/>
  <c r="W2462" i="1"/>
  <c r="W1510" i="1"/>
  <c r="W2592" i="1"/>
  <c r="W696" i="1"/>
  <c r="W4648" i="1"/>
  <c r="W1226" i="1"/>
  <c r="W1153" i="1"/>
  <c r="W473" i="1"/>
  <c r="W157" i="1"/>
  <c r="W4179" i="1"/>
  <c r="W2383" i="1"/>
  <c r="W4465" i="1"/>
  <c r="W648" i="1"/>
  <c r="W2615" i="1"/>
  <c r="W386" i="1"/>
  <c r="W725" i="1"/>
  <c r="W333" i="1"/>
  <c r="W1458" i="1"/>
  <c r="W3840" i="1"/>
  <c r="W356" i="1"/>
  <c r="W1225" i="1"/>
  <c r="W3092" i="1"/>
  <c r="W870" i="1"/>
  <c r="W1354" i="1"/>
  <c r="W1108" i="1"/>
  <c r="W4802" i="1"/>
  <c r="W3975" i="1"/>
  <c r="W3257" i="1"/>
  <c r="W3555" i="1"/>
  <c r="W531" i="1"/>
  <c r="W1862" i="1"/>
  <c r="W4618" i="1"/>
  <c r="W1027" i="1"/>
  <c r="W3446" i="1"/>
  <c r="W1152" i="1"/>
  <c r="W997" i="1"/>
  <c r="W3649" i="1"/>
  <c r="W2030" i="1"/>
  <c r="W1061" i="1"/>
  <c r="W2178" i="1"/>
  <c r="W4079" i="1"/>
  <c r="W3554" i="1"/>
  <c r="W1247" i="1"/>
  <c r="W2219" i="1"/>
  <c r="W695" i="1"/>
  <c r="W219" i="1"/>
  <c r="W2487" i="1"/>
  <c r="W1126" i="1"/>
  <c r="W1740" i="1"/>
  <c r="W3709" i="1"/>
  <c r="W1794" i="1"/>
  <c r="W2486" i="1"/>
  <c r="W4647" i="1"/>
  <c r="W2118" i="1"/>
  <c r="W2218" i="1"/>
  <c r="W1384" i="1"/>
  <c r="W1026" i="1"/>
  <c r="W820" i="1"/>
  <c r="W756" i="1"/>
  <c r="W3953" i="1"/>
  <c r="W3040" i="1"/>
  <c r="W2974" i="1"/>
  <c r="W3648" i="1"/>
  <c r="W2149" i="1"/>
  <c r="W2441" i="1"/>
  <c r="W530" i="1"/>
  <c r="W2658" i="1"/>
  <c r="W4484" i="1"/>
  <c r="W4232" i="1"/>
  <c r="W4010" i="1"/>
  <c r="W2509" i="1"/>
  <c r="W2278" i="1"/>
  <c r="W271" i="1"/>
  <c r="W4137" i="1"/>
  <c r="W1715" i="1"/>
  <c r="W4113" i="1"/>
  <c r="W1559" i="1"/>
  <c r="W4029" i="1"/>
  <c r="W299" i="1"/>
  <c r="W103" i="1"/>
  <c r="W3839" i="1"/>
  <c r="W2924" i="1"/>
  <c r="W819" i="1"/>
  <c r="W3534" i="1"/>
  <c r="W4508" i="1"/>
  <c r="W3819" i="1"/>
  <c r="W4676" i="1"/>
  <c r="W2052" i="1"/>
  <c r="W156" i="1"/>
  <c r="W2724" i="1"/>
  <c r="W1189" i="1"/>
  <c r="W442" i="1"/>
  <c r="W4535" i="1"/>
  <c r="W2923" i="1"/>
  <c r="W1793" i="1"/>
  <c r="W673" i="1"/>
  <c r="W1861" i="1"/>
  <c r="W1246" i="1"/>
  <c r="W2657" i="1"/>
  <c r="W818" i="1"/>
  <c r="W4436" i="1"/>
  <c r="W35" i="1"/>
  <c r="W1083" i="1"/>
  <c r="W562" i="1"/>
  <c r="W817" i="1"/>
  <c r="W3331" i="1"/>
  <c r="W2485" i="1"/>
  <c r="W4291" i="1"/>
  <c r="W332" i="1"/>
  <c r="W1739" i="1"/>
  <c r="W3352" i="1"/>
  <c r="W893" i="1"/>
  <c r="W4858" i="1"/>
  <c r="W2871" i="1"/>
  <c r="W755" i="1"/>
  <c r="W409" i="1"/>
  <c r="W4435" i="1"/>
  <c r="W3647" i="1"/>
  <c r="W79" i="1"/>
  <c r="W4534" i="1"/>
  <c r="W4413" i="1"/>
  <c r="W2591" i="1"/>
  <c r="W1964" i="1"/>
  <c r="W1628" i="1"/>
  <c r="W3612" i="1"/>
  <c r="W2217" i="1"/>
  <c r="W441" i="1"/>
  <c r="W1060" i="1"/>
  <c r="W247" i="1"/>
  <c r="W3901" i="1"/>
  <c r="W2484" i="1"/>
  <c r="W754" i="1"/>
  <c r="W1082" i="1"/>
  <c r="W1792" i="1"/>
  <c r="W1767" i="1"/>
  <c r="W102" i="1"/>
  <c r="W4028" i="1"/>
  <c r="W2331" i="1"/>
  <c r="W4596" i="1"/>
  <c r="W2746" i="1"/>
  <c r="W2723" i="1"/>
  <c r="W270" i="1"/>
  <c r="W2951" i="1"/>
  <c r="W2693" i="1"/>
  <c r="W2722" i="1"/>
  <c r="W1081" i="1"/>
  <c r="W1025" i="1"/>
  <c r="W1990" i="1"/>
  <c r="W101" i="1"/>
  <c r="W4337" i="1"/>
  <c r="W3687" i="1"/>
  <c r="W694" i="1"/>
  <c r="W2277" i="1"/>
  <c r="W1383" i="1"/>
  <c r="W4231" i="1"/>
  <c r="W4977" i="1"/>
  <c r="W3039" i="1"/>
  <c r="W1766" i="1"/>
  <c r="W4857" i="1"/>
  <c r="W1457" i="1"/>
  <c r="W3230" i="1"/>
  <c r="W4336" i="1"/>
  <c r="W1382" i="1"/>
  <c r="W1353" i="1"/>
  <c r="W2508" i="1"/>
  <c r="W3818" i="1"/>
  <c r="W4999" i="1"/>
  <c r="W4564" i="1"/>
  <c r="W672" i="1"/>
  <c r="W976" i="1"/>
  <c r="W561" i="1"/>
  <c r="W218" i="1"/>
  <c r="W3330" i="1"/>
  <c r="W3229" i="1"/>
  <c r="W1714" i="1"/>
  <c r="W1224" i="1"/>
  <c r="W2029" i="1"/>
  <c r="W4507" i="1"/>
  <c r="W3740" i="1"/>
  <c r="W1483" i="1"/>
  <c r="W298" i="1"/>
  <c r="W4934" i="1"/>
  <c r="W1587" i="1"/>
  <c r="W3708" i="1"/>
  <c r="W3533" i="1"/>
  <c r="W500" i="1"/>
  <c r="W3707" i="1"/>
  <c r="W4335" i="1"/>
  <c r="W1627" i="1"/>
  <c r="W4027" i="1"/>
  <c r="W946" i="1"/>
  <c r="W4136" i="1"/>
  <c r="W3282" i="1"/>
  <c r="W408" i="1"/>
  <c r="W3974" i="1"/>
  <c r="W2051" i="1"/>
  <c r="W1713" i="1"/>
  <c r="W2614" i="1"/>
  <c r="W14" i="1"/>
  <c r="W1659" i="1"/>
  <c r="W1887" i="1"/>
  <c r="W1509" i="1"/>
  <c r="W2656" i="1"/>
  <c r="W4910" i="1"/>
  <c r="W407" i="1"/>
  <c r="W3739" i="1"/>
  <c r="W4595" i="1"/>
  <c r="W2870" i="1"/>
  <c r="W1352" i="1"/>
  <c r="W3420" i="1"/>
  <c r="W1913" i="1"/>
  <c r="W155" i="1"/>
  <c r="W4959" i="1"/>
  <c r="W4009" i="1"/>
  <c r="W1860" i="1"/>
  <c r="W3486" i="1"/>
  <c r="W4594" i="1"/>
  <c r="W792" i="1"/>
  <c r="W4909" i="1"/>
  <c r="W4998" i="1"/>
  <c r="W3646" i="1"/>
  <c r="W2613" i="1"/>
  <c r="W3611" i="1"/>
  <c r="W2216" i="1"/>
  <c r="W3038" i="1"/>
  <c r="W4831" i="1"/>
  <c r="W4856" i="1"/>
  <c r="W1059" i="1"/>
  <c r="W4313" i="1"/>
  <c r="W1820" i="1"/>
  <c r="W3706" i="1"/>
  <c r="W529" i="1"/>
  <c r="W3553" i="1"/>
  <c r="W2440" i="1"/>
  <c r="W2922" i="1"/>
  <c r="W2761" i="1"/>
  <c r="W52" i="1"/>
  <c r="W1428" i="1"/>
  <c r="W2411" i="1"/>
  <c r="W2382" i="1"/>
  <c r="W2869" i="1"/>
  <c r="W78" i="1"/>
  <c r="W4720" i="1"/>
  <c r="W1508" i="1"/>
  <c r="W3091" i="1"/>
  <c r="W791" i="1"/>
  <c r="W1658" i="1"/>
  <c r="W3838" i="1"/>
  <c r="W843" i="1"/>
  <c r="W2902" i="1"/>
  <c r="W2461" i="1"/>
  <c r="W647" i="1"/>
  <c r="W4290" i="1"/>
  <c r="W1558" i="1"/>
  <c r="W560" i="1"/>
  <c r="W1080" i="1"/>
  <c r="W2950" i="1"/>
  <c r="W4933" i="1"/>
  <c r="W1188" i="1"/>
  <c r="W753" i="1"/>
  <c r="W3256" i="1"/>
  <c r="W1327" i="1"/>
  <c r="W1351" i="1"/>
  <c r="W4693" i="1"/>
  <c r="W4078" i="1"/>
  <c r="W4533" i="1"/>
  <c r="W4207" i="1"/>
  <c r="W217" i="1"/>
  <c r="W1427" i="1"/>
  <c r="W4997" i="1"/>
  <c r="W2655" i="1"/>
  <c r="W4312" i="1"/>
  <c r="W4593" i="1"/>
  <c r="W3037" i="1"/>
  <c r="W3738" i="1"/>
  <c r="W752" i="1"/>
  <c r="W4386" i="1"/>
  <c r="W1024" i="1"/>
  <c r="W1326" i="1"/>
  <c r="W3351" i="1"/>
  <c r="W4112" i="1"/>
  <c r="W559" i="1"/>
  <c r="W2381" i="1"/>
  <c r="W3582" i="1"/>
  <c r="W2087" i="1"/>
  <c r="W996" i="1"/>
  <c r="W2215" i="1"/>
  <c r="W4801" i="1"/>
  <c r="W3205" i="1"/>
  <c r="W4976" i="1"/>
  <c r="W1586" i="1"/>
  <c r="W13" i="1"/>
  <c r="W4026" i="1"/>
  <c r="W2843" i="1"/>
  <c r="W975" i="1"/>
  <c r="W1187" i="1"/>
  <c r="W216" i="1"/>
  <c r="W331" i="1"/>
  <c r="W2050" i="1"/>
  <c r="W4592" i="1"/>
  <c r="W3121" i="1"/>
  <c r="W4206" i="1"/>
  <c r="W4367" i="1"/>
  <c r="W2439" i="1"/>
  <c r="W2438" i="1"/>
  <c r="W2949" i="1"/>
  <c r="W3610" i="1"/>
  <c r="W1791" i="1"/>
  <c r="W995" i="1"/>
  <c r="W3036" i="1"/>
  <c r="W77" i="1"/>
  <c r="W2692" i="1"/>
  <c r="W1585" i="1"/>
  <c r="W724" i="1"/>
  <c r="W4886" i="1"/>
  <c r="W2302" i="1"/>
  <c r="W3609" i="1"/>
  <c r="W4412" i="1"/>
  <c r="W2028" i="1"/>
  <c r="W2410" i="1"/>
  <c r="W3973" i="1"/>
  <c r="W1456" i="1"/>
  <c r="W974" i="1"/>
  <c r="W2566" i="1"/>
  <c r="W1482" i="1"/>
  <c r="W4800" i="1"/>
  <c r="W1058" i="1"/>
  <c r="W3391" i="1"/>
  <c r="W1765" i="1"/>
  <c r="W3670" i="1"/>
  <c r="W1409" i="1"/>
  <c r="W2691" i="1"/>
  <c r="W1300" i="1"/>
  <c r="W1223" i="1"/>
  <c r="W3817" i="1"/>
  <c r="W1609" i="1"/>
  <c r="W3090" i="1"/>
  <c r="W4111" i="1"/>
  <c r="W4885" i="1"/>
  <c r="W1626" i="1"/>
  <c r="W499" i="1"/>
  <c r="W2246" i="1"/>
  <c r="W4411" i="1"/>
  <c r="W1125" i="1"/>
  <c r="W1057" i="1"/>
  <c r="W945" i="1"/>
  <c r="W2086" i="1"/>
  <c r="W4178" i="1"/>
  <c r="W3900" i="1"/>
  <c r="W1557" i="1"/>
  <c r="W1381" i="1"/>
  <c r="W3837" i="1"/>
  <c r="W3281" i="1"/>
  <c r="W973" i="1"/>
  <c r="W3952" i="1"/>
  <c r="W2352" i="1"/>
  <c r="W4230" i="1"/>
  <c r="W4483" i="1"/>
  <c r="W2507" i="1"/>
  <c r="W4855" i="1"/>
  <c r="W1790" i="1"/>
  <c r="W816" i="1"/>
  <c r="W4110" i="1"/>
  <c r="W4158" i="1"/>
  <c r="W2690" i="1"/>
  <c r="W2810" i="1"/>
  <c r="W3374" i="1"/>
  <c r="W3311" i="1"/>
  <c r="W2148" i="1"/>
  <c r="W3581" i="1"/>
  <c r="W3816" i="1"/>
  <c r="W472" i="1"/>
  <c r="W4646" i="1"/>
  <c r="W4229" i="1"/>
  <c r="W2380" i="1"/>
  <c r="W4334" i="1"/>
  <c r="W4932" i="1"/>
  <c r="W1186" i="1"/>
  <c r="W4975" i="1"/>
  <c r="W2543" i="1"/>
  <c r="W2542" i="1"/>
  <c r="W1689" i="1"/>
  <c r="W2147" i="1"/>
  <c r="W1380" i="1"/>
  <c r="W4109" i="1"/>
  <c r="W790" i="1"/>
  <c r="W3515" i="1"/>
  <c r="W1819" i="1"/>
  <c r="W3737" i="1"/>
  <c r="W3705" i="1"/>
  <c r="W4506" i="1"/>
  <c r="W4311" i="1"/>
  <c r="W2541" i="1"/>
  <c r="W592" i="1"/>
  <c r="W1023" i="1"/>
  <c r="W3120" i="1"/>
  <c r="W3255" i="1"/>
  <c r="W215" i="1"/>
  <c r="W498" i="1"/>
  <c r="W4333" i="1"/>
  <c r="W34" i="1"/>
  <c r="W330" i="1"/>
  <c r="W671" i="1"/>
  <c r="W972" i="1"/>
  <c r="W1222" i="1"/>
  <c r="W2901" i="1"/>
  <c r="W3929" i="1"/>
  <c r="W3373" i="1"/>
  <c r="W2301" i="1"/>
  <c r="W4591" i="1"/>
  <c r="W892" i="1"/>
  <c r="W2351" i="1"/>
  <c r="W3514" i="1"/>
  <c r="W3177" i="1"/>
  <c r="W693" i="1"/>
  <c r="W1455" i="1"/>
  <c r="W891" i="1"/>
  <c r="W4228" i="1"/>
  <c r="W2809" i="1"/>
  <c r="W2842" i="1"/>
  <c r="W2948" i="1"/>
  <c r="W4774" i="1"/>
  <c r="W100" i="1"/>
  <c r="W3485" i="1"/>
  <c r="W4410" i="1"/>
  <c r="W1481" i="1"/>
  <c r="W2300" i="1"/>
  <c r="W4884" i="1"/>
  <c r="W591" i="1"/>
  <c r="W2612" i="1"/>
  <c r="W1325" i="1"/>
  <c r="W3951" i="1"/>
  <c r="W4645" i="1"/>
  <c r="W1022" i="1"/>
  <c r="W528" i="1"/>
  <c r="W4266" i="1"/>
  <c r="W2330" i="1"/>
  <c r="W1056" i="1"/>
  <c r="W3866" i="1"/>
  <c r="W3176" i="1"/>
  <c r="W130" i="1"/>
  <c r="W2117" i="1"/>
  <c r="W3791" i="1"/>
  <c r="W842" i="1"/>
  <c r="W1738" i="1"/>
  <c r="W355" i="1"/>
  <c r="W4830" i="1"/>
  <c r="W1163" i="1"/>
  <c r="W994" i="1"/>
  <c r="W590" i="1"/>
  <c r="W3645" i="1"/>
  <c r="W4077" i="1"/>
  <c r="W4108" i="1"/>
  <c r="W2276" i="1"/>
  <c r="W4883" i="1"/>
  <c r="W1124" i="1"/>
  <c r="W246" i="1"/>
  <c r="W406" i="1"/>
  <c r="W4799" i="1"/>
  <c r="W4675" i="1"/>
  <c r="W1324" i="1"/>
  <c r="W2027" i="1"/>
  <c r="W4409" i="1"/>
  <c r="W471" i="1"/>
  <c r="W2900" i="1"/>
  <c r="W1789" i="1"/>
  <c r="W2245" i="1"/>
  <c r="W2899" i="1"/>
  <c r="W944" i="1"/>
  <c r="W1788" i="1"/>
  <c r="W297" i="1"/>
  <c r="W4773" i="1"/>
  <c r="W2379" i="1"/>
  <c r="W1123" i="1"/>
  <c r="W3204" i="1"/>
  <c r="W2654" i="1"/>
  <c r="W4798" i="1"/>
  <c r="W191" i="1"/>
  <c r="W4974" i="1"/>
  <c r="W129" i="1"/>
  <c r="W1079" i="1"/>
  <c r="W3765" i="1"/>
  <c r="W3016" i="1"/>
  <c r="W2275" i="1"/>
  <c r="W3203" i="1"/>
  <c r="W4157" i="1"/>
  <c r="W2274" i="1"/>
  <c r="W2947" i="1"/>
  <c r="W2483" i="1"/>
  <c r="W4882" i="1"/>
  <c r="W869" i="1"/>
  <c r="W2721" i="1"/>
  <c r="W4434" i="1"/>
  <c r="W405" i="1"/>
  <c r="W1764" i="1"/>
  <c r="W3865" i="1"/>
  <c r="W3254" i="1"/>
  <c r="W190" i="1"/>
  <c r="W4996" i="1"/>
  <c r="W3580" i="1"/>
  <c r="W751" i="1"/>
  <c r="W3644" i="1"/>
  <c r="W1271" i="1"/>
  <c r="W1533" i="1"/>
  <c r="W2026" i="1"/>
  <c r="W1843" i="1"/>
  <c r="W4135" i="1"/>
  <c r="W2460" i="1"/>
  <c r="W4008" i="1"/>
  <c r="W3815" i="1"/>
  <c r="W789" i="1"/>
  <c r="W51" i="1"/>
  <c r="W943" i="1"/>
  <c r="W3704" i="1"/>
  <c r="W2590" i="1"/>
  <c r="W3552" i="1"/>
  <c r="W1912" i="1"/>
  <c r="W3928" i="1"/>
  <c r="W4881" i="1"/>
  <c r="W2085" i="1"/>
  <c r="W1245" i="1"/>
  <c r="W3015" i="1"/>
  <c r="W4995" i="1"/>
  <c r="W4433" i="1"/>
  <c r="W2841" i="1"/>
  <c r="W1625" i="1"/>
  <c r="W245" i="1"/>
  <c r="W4590" i="1"/>
  <c r="W4482" i="1"/>
  <c r="W3202" i="1"/>
  <c r="W3579" i="1"/>
  <c r="W1818" i="1"/>
  <c r="W1712" i="1"/>
  <c r="W1185" i="1"/>
  <c r="W2745" i="1"/>
  <c r="W4107" i="1"/>
  <c r="W750" i="1"/>
  <c r="W2214" i="1"/>
  <c r="W385" i="1"/>
  <c r="W2146" i="1"/>
  <c r="W3089" i="1"/>
  <c r="W1886" i="1"/>
  <c r="W3445" i="1"/>
  <c r="W1122" i="1"/>
  <c r="W1711" i="1"/>
  <c r="W971" i="1"/>
  <c r="W1323" i="1"/>
  <c r="W2116" i="1"/>
  <c r="W2115" i="1"/>
  <c r="W2025" i="1"/>
  <c r="W1107" i="1"/>
  <c r="W2898" i="1"/>
  <c r="W1859" i="1"/>
  <c r="W890" i="1"/>
  <c r="W2437" i="1"/>
  <c r="W354" i="1"/>
  <c r="W4908" i="1"/>
  <c r="W4719" i="1"/>
  <c r="W1426" i="1"/>
  <c r="W2540" i="1"/>
  <c r="W2689" i="1"/>
  <c r="W3950" i="1"/>
  <c r="W2744" i="1"/>
  <c r="W2506" i="1"/>
  <c r="W4692" i="1"/>
  <c r="W4366" i="1"/>
  <c r="W244" i="1"/>
  <c r="W3899" i="1"/>
  <c r="W3014" i="1"/>
  <c r="W3066" i="1"/>
  <c r="W2760" i="1"/>
  <c r="W1299" i="1"/>
  <c r="W4505" i="1"/>
  <c r="W2808" i="1"/>
  <c r="W3551" i="1"/>
  <c r="W2897" i="1"/>
  <c r="W4265" i="1"/>
  <c r="W2177" i="1"/>
  <c r="W4644" i="1"/>
  <c r="W1184" i="1"/>
  <c r="W1963" i="1"/>
  <c r="W1454" i="1"/>
  <c r="W4056" i="1"/>
  <c r="W3157" i="1"/>
  <c r="W1584" i="1"/>
  <c r="W128" i="1"/>
  <c r="W2896" i="1"/>
  <c r="W440" i="1"/>
  <c r="W2992" i="1"/>
  <c r="W470" i="1"/>
  <c r="W2720" i="1"/>
  <c r="W2991" i="1"/>
  <c r="W2589" i="1"/>
  <c r="W4332" i="1"/>
  <c r="W1710" i="1"/>
  <c r="W243" i="1"/>
  <c r="W296" i="1"/>
  <c r="W2921" i="1"/>
  <c r="W329" i="1"/>
  <c r="W4025" i="1"/>
  <c r="W12" i="1"/>
  <c r="W3898" i="1"/>
  <c r="W3790" i="1"/>
  <c r="W1858" i="1"/>
  <c r="W1106" i="1"/>
  <c r="W3088" i="1"/>
  <c r="W2176" i="1"/>
  <c r="W469" i="1"/>
  <c r="W3035" i="1"/>
  <c r="W670" i="1"/>
  <c r="W2505" i="1"/>
  <c r="W2175" i="1"/>
  <c r="W3836" i="1"/>
  <c r="W2350" i="1"/>
  <c r="W749" i="1"/>
  <c r="W2539" i="1"/>
  <c r="W3578" i="1"/>
  <c r="W1885" i="1"/>
  <c r="W1583" i="1"/>
  <c r="W4674" i="1"/>
  <c r="W4673" i="1"/>
  <c r="W3034" i="1"/>
  <c r="W868" i="1"/>
  <c r="W3087" i="1"/>
  <c r="W189" i="1"/>
  <c r="W4829" i="1"/>
  <c r="W2174" i="1"/>
  <c r="W4464" i="1"/>
  <c r="W815" i="1"/>
  <c r="W4958" i="1"/>
  <c r="W1842" i="1"/>
  <c r="W1582" i="1"/>
  <c r="W814" i="1"/>
  <c r="W4106" i="1"/>
  <c r="W1962" i="1"/>
  <c r="W1961" i="1"/>
  <c r="W4432" i="1"/>
  <c r="W2436" i="1"/>
  <c r="W2538" i="1"/>
  <c r="W3484" i="1"/>
  <c r="W1480" i="1"/>
  <c r="W4310" i="1"/>
  <c r="W3310" i="1"/>
  <c r="W921" i="1"/>
  <c r="W1581" i="1"/>
  <c r="W841" i="1"/>
  <c r="W1657" i="1"/>
  <c r="W3065" i="1"/>
  <c r="W4289" i="1"/>
  <c r="W3513" i="1"/>
  <c r="W4463" i="1"/>
  <c r="W3419" i="1"/>
  <c r="W1960" i="1"/>
  <c r="W3309" i="1"/>
  <c r="W4532" i="1"/>
  <c r="W2719" i="1"/>
  <c r="W1841" i="1"/>
  <c r="W4024" i="1"/>
  <c r="W2537" i="1"/>
  <c r="W4531" i="1"/>
  <c r="W4007" i="1"/>
  <c r="W3532" i="1"/>
  <c r="W4854" i="1"/>
  <c r="W867" i="1"/>
  <c r="W723" i="1"/>
  <c r="W1408" i="1"/>
  <c r="W1270" i="1"/>
  <c r="W3119" i="1"/>
  <c r="W2504" i="1"/>
  <c r="W692" i="1"/>
  <c r="W1763" i="1"/>
  <c r="W4331" i="1"/>
  <c r="W3736" i="1"/>
  <c r="W3350" i="1"/>
  <c r="W1580" i="1"/>
  <c r="W4742" i="1"/>
  <c r="W1244" i="1"/>
  <c r="W4365" i="1"/>
  <c r="W3972" i="1"/>
  <c r="W1579" i="1"/>
  <c r="W4957" i="1"/>
  <c r="W4672" i="1"/>
  <c r="W4504" i="1"/>
  <c r="W4931" i="1"/>
  <c r="W691" i="1"/>
  <c r="W748" i="1"/>
  <c r="W4741" i="1"/>
  <c r="W468" i="1"/>
  <c r="W1479" i="1"/>
  <c r="W4006" i="1"/>
  <c r="W920" i="1"/>
  <c r="W3686" i="1"/>
  <c r="W1298" i="1"/>
  <c r="W467" i="1"/>
  <c r="W4530" i="1"/>
  <c r="W4264" i="1"/>
  <c r="W1269" i="1"/>
  <c r="W866" i="1"/>
  <c r="W1688" i="1"/>
  <c r="W4005" i="1"/>
  <c r="W4718" i="1"/>
  <c r="W50" i="1"/>
  <c r="W2299" i="1"/>
  <c r="W2378" i="1"/>
  <c r="W3897" i="1"/>
  <c r="W4205" i="1"/>
  <c r="W3280" i="1"/>
  <c r="W558" i="1"/>
  <c r="W439" i="1"/>
  <c r="W2349" i="1"/>
  <c r="W2213" i="1"/>
  <c r="W1105" i="1"/>
  <c r="W722" i="1"/>
  <c r="W4907" i="1"/>
  <c r="W4828" i="1"/>
  <c r="W3418" i="1"/>
  <c r="W2409" i="1"/>
  <c r="W214" i="1"/>
  <c r="W3735" i="1"/>
  <c r="W438" i="1"/>
  <c r="W4827" i="1"/>
  <c r="W328" i="1"/>
  <c r="W1243" i="1"/>
  <c r="W1221" i="1"/>
  <c r="W2743" i="1"/>
  <c r="W2459" i="1"/>
  <c r="W3896" i="1"/>
  <c r="W2377" i="1"/>
  <c r="W3895" i="1"/>
  <c r="W3789" i="1"/>
  <c r="W1737" i="1"/>
  <c r="W1656" i="1"/>
  <c r="W1055" i="1"/>
  <c r="W1624" i="1"/>
  <c r="W4643" i="1"/>
  <c r="W4772" i="1"/>
  <c r="W2329" i="1"/>
  <c r="W3417" i="1"/>
  <c r="W2273" i="1"/>
  <c r="W3814" i="1"/>
  <c r="W4973" i="1"/>
  <c r="W1453" i="1"/>
  <c r="W3201" i="1"/>
  <c r="W437" i="1"/>
  <c r="W3086" i="1"/>
  <c r="W76" i="1"/>
  <c r="W1379" i="1"/>
  <c r="W2718" i="1"/>
  <c r="W1556" i="1"/>
  <c r="W2482" i="1"/>
  <c r="W1478" i="1"/>
  <c r="W1407" i="1"/>
  <c r="W4004" i="1"/>
  <c r="W3228" i="1"/>
  <c r="W33" i="1"/>
  <c r="W889" i="1"/>
  <c r="W2840" i="1"/>
  <c r="W154" i="1"/>
  <c r="W2298" i="1"/>
  <c r="W1655" i="1"/>
  <c r="W4288" i="1"/>
  <c r="W721" i="1"/>
  <c r="W4740" i="1"/>
  <c r="W384" i="1"/>
  <c r="W4023" i="1"/>
  <c r="W3033" i="1"/>
  <c r="W2588" i="1"/>
  <c r="W4105" i="1"/>
  <c r="W153" i="1"/>
  <c r="W4880" i="1"/>
  <c r="W1989" i="1"/>
  <c r="W4930" i="1"/>
  <c r="W3703" i="1"/>
  <c r="W1532" i="1"/>
  <c r="W497" i="1"/>
  <c r="W1425" i="1"/>
  <c r="W1884" i="1"/>
  <c r="W4642" i="1"/>
  <c r="W3349" i="1"/>
  <c r="W942" i="1"/>
  <c r="W2244" i="1"/>
  <c r="W888" i="1"/>
  <c r="W970" i="1"/>
  <c r="W3643" i="1"/>
  <c r="W3971" i="1"/>
  <c r="W557" i="1"/>
  <c r="W2653" i="1"/>
  <c r="W3685" i="1"/>
  <c r="W1654" i="1"/>
  <c r="W4156" i="1"/>
  <c r="W2990" i="1"/>
  <c r="W4929" i="1"/>
  <c r="W1507" i="1"/>
  <c r="W4879" i="1"/>
  <c r="W2212" i="1"/>
  <c r="W295" i="1"/>
  <c r="W1578" i="1"/>
  <c r="W2328" i="1"/>
  <c r="W2652" i="1"/>
  <c r="W1787" i="1"/>
  <c r="W2376" i="1"/>
  <c r="W646" i="1"/>
  <c r="W4617" i="1"/>
  <c r="W993" i="1"/>
  <c r="W4641" i="1"/>
  <c r="W3085" i="1"/>
  <c r="W3279" i="1"/>
  <c r="W4906" i="1"/>
  <c r="W1220" i="1"/>
  <c r="W613" i="1"/>
  <c r="W1268" i="1"/>
  <c r="W4905" i="1"/>
  <c r="W747" i="1"/>
  <c r="W327" i="1"/>
  <c r="W1506" i="1"/>
  <c r="W3032" i="1"/>
  <c r="W746" i="1"/>
  <c r="W1911" i="1"/>
  <c r="W2989" i="1"/>
  <c r="W294" i="1"/>
  <c r="W1531" i="1"/>
  <c r="W1910" i="1"/>
  <c r="W353" i="1"/>
  <c r="W4503" i="1"/>
  <c r="W556" i="1"/>
  <c r="W2435" i="1"/>
  <c r="W3444" i="1"/>
  <c r="W1219" i="1"/>
  <c r="W1078" i="1"/>
  <c r="W2348" i="1"/>
  <c r="W1452" i="1"/>
  <c r="W941" i="1"/>
  <c r="W3734" i="1"/>
  <c r="W4364" i="1"/>
  <c r="W2759" i="1"/>
  <c r="W4972" i="1"/>
  <c r="W4363" i="1"/>
  <c r="W1530" i="1"/>
  <c r="W32" i="1"/>
  <c r="W1988" i="1"/>
  <c r="W4826" i="1"/>
  <c r="W1218" i="1"/>
  <c r="W3064" i="1"/>
  <c r="W1653" i="1"/>
  <c r="W352" i="1"/>
  <c r="W555" i="1"/>
  <c r="W2988" i="1"/>
  <c r="W4640" i="1"/>
  <c r="W1608" i="1"/>
  <c r="W1909" i="1"/>
  <c r="W383" i="1"/>
  <c r="W2458" i="1"/>
  <c r="W4904" i="1"/>
  <c r="W1762" i="1"/>
  <c r="W2565" i="1"/>
  <c r="W1709" i="1"/>
  <c r="W4616" i="1"/>
  <c r="W4956" i="1"/>
  <c r="W1883" i="1"/>
  <c r="W2807" i="1"/>
  <c r="W2717" i="1"/>
  <c r="W4771" i="1"/>
  <c r="W2503" i="1"/>
  <c r="W4589" i="1"/>
  <c r="W2920" i="1"/>
  <c r="W2895" i="1"/>
  <c r="W745" i="1"/>
  <c r="W2946" i="1"/>
  <c r="W4717" i="1"/>
  <c r="W152" i="1"/>
  <c r="W2327" i="1"/>
  <c r="W3864" i="1"/>
  <c r="W1217" i="1"/>
  <c r="W3512" i="1"/>
  <c r="W589" i="1"/>
  <c r="W466" i="1"/>
  <c r="W2408" i="1"/>
  <c r="W2173" i="1"/>
  <c r="W612" i="1"/>
  <c r="W4309" i="1"/>
  <c r="W2987" i="1"/>
  <c r="W3949" i="1"/>
  <c r="W1959" i="1"/>
  <c r="W3970" i="1"/>
  <c r="W2326" i="1"/>
  <c r="W3084" i="1"/>
  <c r="W4155" i="1"/>
  <c r="W75" i="1"/>
  <c r="W1761" i="1"/>
  <c r="W3227" i="1"/>
  <c r="W3642" i="1"/>
  <c r="W4177" i="1"/>
  <c r="W645" i="1"/>
  <c r="W788" i="1"/>
  <c r="W1151" i="1"/>
  <c r="W3278" i="1"/>
  <c r="W2651" i="1"/>
  <c r="W3031" i="1"/>
  <c r="W1505" i="1"/>
  <c r="W4481" i="1"/>
  <c r="W840" i="1"/>
  <c r="W1687" i="1"/>
  <c r="W436" i="1"/>
  <c r="W2049" i="1"/>
  <c r="W188" i="1"/>
  <c r="W3511" i="1"/>
  <c r="W4362" i="1"/>
  <c r="W3372" i="1"/>
  <c r="W527" i="1"/>
  <c r="W2742" i="1"/>
  <c r="W4716" i="1"/>
  <c r="W644" i="1"/>
  <c r="W4154" i="1"/>
  <c r="W3416" i="1"/>
  <c r="W496" i="1"/>
  <c r="W99" i="1"/>
  <c r="W4903" i="1"/>
  <c r="W2945" i="1"/>
  <c r="W2564" i="1"/>
  <c r="W3764" i="1"/>
  <c r="W3013" i="1"/>
  <c r="W2894" i="1"/>
  <c r="W3531" i="1"/>
  <c r="W887" i="1"/>
  <c r="W1817" i="1"/>
  <c r="W1529" i="1"/>
  <c r="W4480" i="1"/>
  <c r="W151" i="1"/>
  <c r="W4308" i="1"/>
  <c r="W2211" i="1"/>
  <c r="W2297" i="1"/>
  <c r="W3835" i="1"/>
  <c r="W969" i="1"/>
  <c r="W3253" i="1"/>
  <c r="W1350" i="1"/>
  <c r="W1555" i="1"/>
  <c r="W1504" i="1"/>
  <c r="W3763" i="1"/>
  <c r="W690" i="1"/>
  <c r="W2407" i="1"/>
  <c r="W3461" i="1"/>
  <c r="W2457" i="1"/>
  <c r="W2145" i="1"/>
  <c r="W1958" i="1"/>
  <c r="W3371" i="1"/>
  <c r="W98" i="1"/>
  <c r="W2611" i="1"/>
  <c r="W3348" i="1"/>
  <c r="W1121" i="1"/>
  <c r="W2839" i="1"/>
  <c r="W3483" i="1"/>
  <c r="W1021" i="1"/>
  <c r="W2986" i="1"/>
  <c r="W3329" i="1"/>
  <c r="W213" i="1"/>
  <c r="W1242" i="1"/>
  <c r="W4385" i="1"/>
  <c r="W4671" i="1"/>
  <c r="W3063" i="1"/>
  <c r="W3577" i="1"/>
  <c r="W351" i="1"/>
  <c r="W3510" i="1"/>
  <c r="W2375" i="1"/>
  <c r="W1686" i="1"/>
  <c r="W1406" i="1"/>
  <c r="W4134" i="1"/>
  <c r="W1150" i="1"/>
  <c r="W3482" i="1"/>
  <c r="W4361" i="1"/>
  <c r="W1503" i="1"/>
  <c r="W3370" i="1"/>
  <c r="W4770" i="1"/>
  <c r="W3156" i="1"/>
  <c r="W865" i="1"/>
  <c r="W4022" i="1"/>
  <c r="W992" i="1"/>
  <c r="W3415" i="1"/>
  <c r="W813" i="1"/>
  <c r="W3608" i="1"/>
  <c r="W2325" i="1"/>
  <c r="W1183" i="1"/>
  <c r="W2838" i="1"/>
  <c r="W940" i="1"/>
  <c r="W3369" i="1"/>
  <c r="W4769" i="1"/>
  <c r="W3368" i="1"/>
  <c r="W1760" i="1"/>
  <c r="W1652" i="1"/>
  <c r="W382" i="1"/>
  <c r="W293" i="1"/>
  <c r="W2536" i="1"/>
  <c r="W97" i="1"/>
  <c r="W2944" i="1"/>
  <c r="W3834" i="1"/>
  <c r="W2024" i="1"/>
  <c r="W31" i="1"/>
  <c r="W4263" i="1"/>
  <c r="W381" i="1"/>
  <c r="W2784" i="1"/>
  <c r="W3894" i="1"/>
  <c r="W3328" i="1"/>
  <c r="W4639" i="1"/>
  <c r="W3083" i="1"/>
  <c r="W74" i="1"/>
  <c r="W4588" i="1"/>
  <c r="W150" i="1"/>
  <c r="W3062" i="1"/>
  <c r="W1424" i="1"/>
  <c r="W526" i="1"/>
  <c r="W3863" i="1"/>
  <c r="W4204" i="1"/>
  <c r="W1528" i="1"/>
  <c r="W4287" i="1"/>
  <c r="W3530" i="1"/>
  <c r="W1651" i="1"/>
  <c r="W2144" i="1"/>
  <c r="W1423" i="1"/>
  <c r="W326" i="1"/>
  <c r="W3443" i="1"/>
  <c r="W212" i="1"/>
  <c r="W4955" i="1"/>
  <c r="W96" i="1"/>
  <c r="W2688" i="1"/>
  <c r="W1607" i="1"/>
  <c r="W744" i="1"/>
  <c r="W4176" i="1"/>
  <c r="W4384" i="1"/>
  <c r="W1957" i="1"/>
  <c r="W3862" i="1"/>
  <c r="W2023" i="1"/>
  <c r="W4262" i="1"/>
  <c r="W588" i="1"/>
  <c r="W1685" i="1"/>
  <c r="W325" i="1"/>
  <c r="W1684" i="1"/>
  <c r="W4203" i="1"/>
  <c r="W3788" i="1"/>
  <c r="W2716" i="1"/>
  <c r="W350" i="1"/>
  <c r="W4307" i="1"/>
  <c r="W1378" i="1"/>
  <c r="W4104" i="1"/>
  <c r="W242" i="1"/>
  <c r="W292" i="1"/>
  <c r="W3893" i="1"/>
  <c r="W3308" i="1"/>
  <c r="W4825" i="1"/>
  <c r="W2715" i="1"/>
  <c r="W1377" i="1"/>
  <c r="W743" i="1"/>
  <c r="W2943" i="1"/>
  <c r="W787" i="1"/>
  <c r="W3576" i="1"/>
  <c r="W49" i="1"/>
  <c r="W1104" i="1"/>
  <c r="W1606" i="1"/>
  <c r="W1103" i="1"/>
  <c r="W4103" i="1"/>
  <c r="W1405" i="1"/>
  <c r="W587" i="1"/>
  <c r="W3669" i="1"/>
  <c r="W864" i="1"/>
  <c r="W4133" i="1"/>
  <c r="W2210" i="1"/>
  <c r="W4638" i="1"/>
  <c r="W1683" i="1"/>
  <c r="W3762" i="1"/>
  <c r="W1577" i="1"/>
  <c r="W2535" i="1"/>
  <c r="W1857" i="1"/>
  <c r="W3833" i="1"/>
  <c r="W4227" i="1"/>
  <c r="W2650" i="1"/>
  <c r="W839" i="1"/>
  <c r="W3509" i="1"/>
  <c r="W3969" i="1"/>
  <c r="W4462" i="1"/>
  <c r="W2084" i="1"/>
  <c r="W211" i="1"/>
  <c r="W4587" i="1"/>
  <c r="W3968" i="1"/>
  <c r="W4408" i="1"/>
  <c r="W1120" i="1"/>
  <c r="W4261" i="1"/>
  <c r="W95" i="1"/>
  <c r="W3414" i="1"/>
  <c r="W3012" i="1"/>
  <c r="W1908" i="1"/>
  <c r="W3761" i="1"/>
  <c r="W4306" i="1"/>
  <c r="W2942" i="1"/>
  <c r="W3575" i="1"/>
  <c r="W2973" i="1"/>
  <c r="W3529" i="1"/>
  <c r="W1736" i="1"/>
  <c r="W3367" i="1"/>
  <c r="W4739" i="1"/>
  <c r="W48" i="1"/>
  <c r="W4286" i="1"/>
  <c r="W1527" i="1"/>
  <c r="W2783" i="1"/>
  <c r="W4797" i="1"/>
  <c r="W1786" i="1"/>
  <c r="W3702" i="1"/>
  <c r="W2610" i="1"/>
  <c r="W3366" i="1"/>
  <c r="W495" i="1"/>
  <c r="W1605" i="1"/>
  <c r="W4076" i="1"/>
  <c r="W435" i="1"/>
  <c r="W2587" i="1"/>
  <c r="W1554" i="1"/>
  <c r="W2868" i="1"/>
  <c r="W3030" i="1"/>
  <c r="W1216" i="1"/>
  <c r="W669" i="1"/>
  <c r="W4928" i="1"/>
  <c r="W3390" i="1"/>
  <c r="W4132" i="1"/>
  <c r="W3607" i="1"/>
  <c r="W4431" i="1"/>
  <c r="W2714" i="1"/>
  <c r="W1451" i="1"/>
  <c r="W586" i="1"/>
  <c r="W1020" i="1"/>
  <c r="W4954" i="1"/>
  <c r="W1650" i="1"/>
  <c r="W4637" i="1"/>
  <c r="W968" i="1"/>
  <c r="W1840" i="1"/>
  <c r="W494" i="1"/>
  <c r="W73" i="1"/>
  <c r="W3155" i="1"/>
  <c r="W3927" i="1"/>
  <c r="W3668" i="1"/>
  <c r="W4502" i="1"/>
  <c r="W4636" i="1"/>
  <c r="W2534" i="1"/>
  <c r="W2867" i="1"/>
  <c r="W611" i="1"/>
  <c r="W886" i="1"/>
  <c r="W1708" i="1"/>
  <c r="W4383" i="1"/>
  <c r="W127" i="1"/>
  <c r="W3118" i="1"/>
  <c r="W3226" i="1"/>
  <c r="W4878" i="1"/>
  <c r="W3606" i="1"/>
  <c r="W3508" i="1"/>
  <c r="W610" i="1"/>
  <c r="W4927" i="1"/>
  <c r="W4853" i="1"/>
  <c r="W1502" i="1"/>
  <c r="W3413" i="1"/>
  <c r="W2649" i="1"/>
  <c r="W2209" i="1"/>
  <c r="W3389" i="1"/>
  <c r="W525" i="1"/>
  <c r="W2083" i="1"/>
  <c r="W2648" i="1"/>
  <c r="W210" i="1"/>
  <c r="W4852" i="1"/>
  <c r="W241" i="1"/>
  <c r="W967" i="1"/>
  <c r="W609" i="1"/>
  <c r="W3605" i="1"/>
  <c r="W608" i="1"/>
  <c r="W720" i="1"/>
  <c r="W1576" i="1"/>
  <c r="W72" i="1"/>
  <c r="W2687" i="1"/>
  <c r="W1349" i="1"/>
  <c r="W3225" i="1"/>
  <c r="W2456" i="1"/>
  <c r="W465" i="1"/>
  <c r="W2347" i="1"/>
  <c r="W2563" i="1"/>
  <c r="W919" i="1"/>
  <c r="W918" i="1"/>
  <c r="W1501" i="1"/>
  <c r="W30" i="1"/>
  <c r="W380" i="1"/>
  <c r="W1019" i="1"/>
  <c r="W1054" i="1"/>
  <c r="W1604" i="1"/>
  <c r="W689" i="1"/>
  <c r="W4670" i="1"/>
  <c r="W4768" i="1"/>
  <c r="W2172" i="1"/>
  <c r="W3154" i="1"/>
  <c r="W554" i="1"/>
  <c r="W2114" i="1"/>
  <c r="W2243" i="1"/>
  <c r="W2919" i="1"/>
  <c r="W3733" i="1"/>
  <c r="W434" i="1"/>
  <c r="W4260" i="1"/>
  <c r="W3327" i="1"/>
  <c r="W1215" i="1"/>
  <c r="W4715" i="1"/>
  <c r="W1149" i="1"/>
  <c r="W3641" i="1"/>
  <c r="W1682" i="1"/>
  <c r="W3574" i="1"/>
  <c r="W3200" i="1"/>
  <c r="W187" i="1"/>
  <c r="W4226" i="1"/>
  <c r="W3787" i="1"/>
  <c r="W3347" i="1"/>
  <c r="W917" i="1"/>
  <c r="W916" i="1"/>
  <c r="W1707" i="1"/>
  <c r="W742" i="1"/>
  <c r="W1933" i="1"/>
  <c r="W2324" i="1"/>
  <c r="W2434" i="1"/>
  <c r="W4877" i="1"/>
  <c r="W4563" i="1"/>
  <c r="W3948" i="1"/>
  <c r="W404" i="1"/>
  <c r="W4562" i="1"/>
  <c r="W4926" i="1"/>
  <c r="W2433" i="1"/>
  <c r="W966" i="1"/>
  <c r="W126" i="1"/>
  <c r="W2941" i="1"/>
  <c r="W4285" i="1"/>
  <c r="W4202" i="1"/>
  <c r="W2171" i="1"/>
  <c r="W4738" i="1"/>
  <c r="W2113" i="1"/>
  <c r="W379" i="1"/>
  <c r="W2406" i="1"/>
  <c r="W1839" i="1"/>
  <c r="W1500" i="1"/>
  <c r="W2022" i="1"/>
  <c r="W4851" i="1"/>
  <c r="W4501" i="1"/>
  <c r="W2296" i="1"/>
  <c r="W4824" i="1"/>
  <c r="W186" i="1"/>
  <c r="W1681" i="1"/>
  <c r="W2866" i="1"/>
  <c r="W4284" i="1"/>
  <c r="W3442" i="1"/>
  <c r="W1856" i="1"/>
  <c r="W786" i="1"/>
  <c r="W1553" i="1"/>
  <c r="W3967" i="1"/>
  <c r="W2741" i="1"/>
  <c r="W838" i="1"/>
  <c r="W1018" i="1"/>
  <c r="W4360" i="1"/>
  <c r="W4201" i="1"/>
  <c r="W4003" i="1"/>
  <c r="W493" i="1"/>
  <c r="W3029" i="1"/>
  <c r="W1148" i="1"/>
  <c r="W688" i="1"/>
  <c r="W837" i="1"/>
  <c r="W2972" i="1"/>
  <c r="W836" i="1"/>
  <c r="W4131" i="1"/>
  <c r="W1267" i="1"/>
  <c r="W4669" i="1"/>
  <c r="W403" i="1"/>
  <c r="W4200" i="1"/>
  <c r="W4615" i="1"/>
  <c r="W2295" i="1"/>
  <c r="W2647" i="1"/>
  <c r="W965" i="1"/>
  <c r="W668" i="1"/>
  <c r="W3460" i="1"/>
  <c r="W1680" i="1"/>
  <c r="W4737" i="1"/>
  <c r="W2971" i="1"/>
  <c r="W3760" i="1"/>
  <c r="W4259" i="1"/>
  <c r="W964" i="1"/>
  <c r="W71" i="1"/>
  <c r="W4668" i="1"/>
  <c r="W269" i="1"/>
  <c r="W3667" i="1"/>
  <c r="W2646" i="1"/>
  <c r="W2143" i="1"/>
  <c r="W1882" i="1"/>
  <c r="W1102" i="1"/>
  <c r="W1241" i="1"/>
  <c r="W3507" i="1"/>
  <c r="W1785" i="1"/>
  <c r="W2142" i="1"/>
  <c r="W4359" i="1"/>
  <c r="W4130" i="1"/>
  <c r="W2112" i="1"/>
  <c r="W3388" i="1"/>
  <c r="W2432" i="1"/>
  <c r="W1679" i="1"/>
  <c r="W963" i="1"/>
  <c r="W2865" i="1"/>
  <c r="W3684" i="1"/>
  <c r="W4876" i="1"/>
  <c r="W2713" i="1"/>
  <c r="W1552" i="1"/>
  <c r="W4500" i="1"/>
  <c r="W3175" i="1"/>
  <c r="W4153" i="1"/>
  <c r="W3117" i="1"/>
  <c r="W4283" i="1"/>
  <c r="W667" i="1"/>
  <c r="W1735" i="1"/>
  <c r="W47" i="1"/>
  <c r="W2294" i="1"/>
  <c r="W2502" i="1"/>
  <c r="W3011" i="1"/>
  <c r="W3892" i="1"/>
  <c r="W2562" i="1"/>
  <c r="W2455" i="1"/>
  <c r="W1678" i="1"/>
  <c r="W3307" i="1"/>
  <c r="W2806" i="1"/>
  <c r="W2837" i="1"/>
  <c r="W1376" i="1"/>
  <c r="W4175" i="1"/>
  <c r="W3199" i="1"/>
  <c r="W812" i="1"/>
  <c r="W1956" i="1"/>
  <c r="W3326" i="1"/>
  <c r="W2893" i="1"/>
  <c r="W3759" i="1"/>
  <c r="W3926" i="1"/>
  <c r="W3153" i="1"/>
  <c r="W1526" i="1"/>
  <c r="W1119" i="1"/>
  <c r="W3082" i="1"/>
  <c r="W3224" i="1"/>
  <c r="W2782" i="1"/>
  <c r="W402" i="1"/>
  <c r="W553" i="1"/>
  <c r="W185" i="1"/>
  <c r="W1987" i="1"/>
  <c r="W939" i="1"/>
  <c r="W1881" i="1"/>
  <c r="W3223" i="1"/>
  <c r="W3325" i="1"/>
  <c r="W524" i="1"/>
  <c r="W1077" i="1"/>
  <c r="W2170" i="1"/>
  <c r="W29" i="1"/>
  <c r="W2141" i="1"/>
  <c r="W863" i="1"/>
  <c r="W4953" i="1"/>
  <c r="W184" i="1"/>
  <c r="W1932" i="1"/>
  <c r="W811" i="1"/>
  <c r="W3604" i="1"/>
  <c r="W1907" i="1"/>
  <c r="W1816" i="1"/>
  <c r="W4174" i="1"/>
  <c r="W2609" i="1"/>
  <c r="W209" i="1"/>
  <c r="W324" i="1"/>
  <c r="W4952" i="1"/>
  <c r="W70" i="1"/>
  <c r="W3306" i="1"/>
  <c r="W2048" i="1"/>
  <c r="W1759" i="1"/>
  <c r="W2169" i="1"/>
  <c r="W2533" i="1"/>
  <c r="W240" i="1"/>
  <c r="W2645" i="1"/>
  <c r="W523" i="1"/>
  <c r="W2608" i="1"/>
  <c r="W3116" i="1"/>
  <c r="W2561" i="1"/>
  <c r="W1017" i="1"/>
  <c r="W2481" i="1"/>
  <c r="W2082" i="1"/>
  <c r="W2892" i="1"/>
  <c r="W149" i="1"/>
  <c r="W4258" i="1"/>
  <c r="W3324" i="1"/>
  <c r="W4055" i="1"/>
  <c r="W643" i="1"/>
  <c r="W2021" i="1"/>
  <c r="W1880" i="1"/>
  <c r="W3174" i="1"/>
  <c r="W1266" i="1"/>
  <c r="W585" i="1"/>
  <c r="W1706" i="1"/>
  <c r="W2560" i="1"/>
  <c r="W2864" i="1"/>
  <c r="W4614" i="1"/>
  <c r="W46" i="1"/>
  <c r="W4971" i="1"/>
  <c r="W2863" i="1"/>
  <c r="W2805" i="1"/>
  <c r="W433" i="1"/>
  <c r="W1076" i="1"/>
  <c r="W3550" i="1"/>
  <c r="W2804" i="1"/>
  <c r="W3861" i="1"/>
  <c r="W2891" i="1"/>
  <c r="W962" i="1"/>
  <c r="W4714" i="1"/>
  <c r="W3891" i="1"/>
  <c r="W3198" i="1"/>
  <c r="W2374" i="1"/>
  <c r="W4330" i="1"/>
  <c r="W991" i="1"/>
  <c r="W3323" i="1"/>
  <c r="W1603" i="1"/>
  <c r="W3925" i="1"/>
  <c r="W4850" i="1"/>
  <c r="W1322" i="1"/>
  <c r="W3924" i="1"/>
  <c r="W492" i="1"/>
  <c r="W3010" i="1"/>
  <c r="W3506" i="1"/>
  <c r="W3481" i="1"/>
  <c r="W1525" i="1"/>
  <c r="W3115" i="1"/>
  <c r="W4970" i="1"/>
  <c r="W687" i="1"/>
  <c r="W4054" i="1"/>
  <c r="W990" i="1"/>
  <c r="W1162" i="1"/>
  <c r="W2020" i="1"/>
  <c r="W785" i="1"/>
  <c r="W2272" i="1"/>
  <c r="W584" i="1"/>
  <c r="W3732" i="1"/>
  <c r="W291" i="1"/>
  <c r="W961" i="1"/>
  <c r="W1955" i="1"/>
  <c r="W4075" i="1"/>
  <c r="W4849" i="1"/>
  <c r="W2940" i="1"/>
  <c r="W4613" i="1"/>
  <c r="W69" i="1"/>
  <c r="W2939" i="1"/>
  <c r="W3758" i="1"/>
  <c r="W3813" i="1"/>
  <c r="W1101" i="1"/>
  <c r="W4612" i="1"/>
  <c r="W4358" i="1"/>
  <c r="W2985" i="1"/>
  <c r="W1321" i="1"/>
  <c r="W3222" i="1"/>
  <c r="W2862" i="1"/>
  <c r="W432" i="1"/>
  <c r="W2686" i="1"/>
  <c r="W3683" i="1"/>
  <c r="W1986" i="1"/>
  <c r="W3459" i="1"/>
  <c r="W3081" i="1"/>
  <c r="W1931" i="1"/>
  <c r="W68" i="1"/>
  <c r="W268" i="1"/>
  <c r="W2081" i="1"/>
  <c r="W3346" i="1"/>
  <c r="W290" i="1"/>
  <c r="W4611" i="1"/>
  <c r="W1348" i="1"/>
  <c r="W4848" i="1"/>
  <c r="W3114" i="1"/>
  <c r="W4875" i="1"/>
  <c r="W3152" i="1"/>
  <c r="W3666" i="1"/>
  <c r="W4074" i="1"/>
  <c r="W464" i="1"/>
  <c r="W2019" i="1"/>
  <c r="W4610" i="1"/>
  <c r="W4635" i="1"/>
  <c r="W4994" i="1"/>
  <c r="W4102" i="1"/>
  <c r="W2208" i="1"/>
  <c r="W1784" i="1"/>
  <c r="W378" i="1"/>
  <c r="W2373" i="1"/>
  <c r="W94" i="1"/>
  <c r="W2271" i="1"/>
  <c r="W4152" i="1"/>
  <c r="W862" i="1"/>
  <c r="W3665" i="1"/>
  <c r="W1734" i="1"/>
  <c r="W583" i="1"/>
  <c r="W2140" i="1"/>
  <c r="W4282" i="1"/>
  <c r="W3528" i="1"/>
  <c r="W2372" i="1"/>
  <c r="W4151" i="1"/>
  <c r="W349" i="1"/>
  <c r="W463" i="1"/>
  <c r="W2559" i="1"/>
  <c r="W810" i="1"/>
  <c r="W2758" i="1"/>
  <c r="W4713" i="1"/>
  <c r="W2047" i="1"/>
  <c r="W3812" i="1"/>
  <c r="W4823" i="1"/>
  <c r="W3966" i="1"/>
  <c r="W2046" i="1"/>
  <c r="W208" i="1"/>
  <c r="W2346" i="1"/>
  <c r="W28" i="1"/>
  <c r="W2712" i="1"/>
  <c r="W2080" i="1"/>
  <c r="W125" i="1"/>
  <c r="W2803" i="1"/>
  <c r="W3305" i="1"/>
  <c r="W1182" i="1"/>
  <c r="W4634" i="1"/>
  <c r="W2111" i="1"/>
  <c r="W2644" i="1"/>
  <c r="W2293" i="1"/>
  <c r="W3573" i="1"/>
  <c r="W741" i="1"/>
  <c r="W3811" i="1"/>
  <c r="W4796" i="1"/>
  <c r="W3731" i="1"/>
  <c r="W4305" i="1"/>
  <c r="W3441" i="1"/>
  <c r="W11" i="1"/>
  <c r="W1320" i="1"/>
  <c r="W1265" i="1"/>
  <c r="W4847" i="1"/>
  <c r="W124" i="1"/>
  <c r="W3923" i="1"/>
  <c r="W2018" i="1"/>
  <c r="W431" i="1"/>
  <c r="W4002" i="1"/>
  <c r="W2711" i="1"/>
  <c r="W1422" i="1"/>
  <c r="W3603" i="1"/>
  <c r="W2685" i="1"/>
  <c r="W1214" i="1"/>
  <c r="W1053" i="1"/>
  <c r="W4199" i="1"/>
  <c r="W3664" i="1"/>
  <c r="W4529" i="1"/>
  <c r="W3832" i="1"/>
  <c r="W2918" i="1"/>
  <c r="W4561" i="1"/>
  <c r="W1264" i="1"/>
  <c r="W2207" i="1"/>
  <c r="W3304" i="1"/>
  <c r="W377" i="1"/>
  <c r="W1052" i="1"/>
  <c r="W3151" i="1"/>
  <c r="W3786" i="1"/>
  <c r="W2710" i="1"/>
  <c r="W1051" i="1"/>
  <c r="W3440" i="1"/>
  <c r="W4528" i="1"/>
  <c r="W4257" i="1"/>
  <c r="W2270" i="1"/>
  <c r="W1954" i="1"/>
  <c r="W2643" i="1"/>
  <c r="W4407" i="1"/>
  <c r="W3150" i="1"/>
  <c r="W4667" i="1"/>
  <c r="W376" i="1"/>
  <c r="W4073" i="1"/>
  <c r="W2970" i="1"/>
  <c r="W3365" i="1"/>
  <c r="W3965" i="1"/>
  <c r="W2017" i="1"/>
  <c r="W3387" i="1"/>
  <c r="W809" i="1"/>
  <c r="W3113" i="1"/>
  <c r="W1375" i="1"/>
  <c r="W4586" i="1"/>
  <c r="W2242" i="1"/>
  <c r="W2740" i="1"/>
  <c r="W4256" i="1"/>
  <c r="W3640" i="1"/>
  <c r="W4329" i="1"/>
  <c r="W148" i="1"/>
  <c r="W4406" i="1"/>
  <c r="W1240" i="1"/>
  <c r="W2969" i="1"/>
  <c r="W4173" i="1"/>
  <c r="W4969" i="1"/>
  <c r="W239" i="1"/>
  <c r="W740" i="1"/>
  <c r="W2292" i="1"/>
  <c r="W183" i="1"/>
  <c r="W1623" i="1"/>
  <c r="W2836" i="1"/>
  <c r="W3639" i="1"/>
  <c r="W238" i="1"/>
  <c r="W1499" i="1"/>
  <c r="W3860" i="1"/>
  <c r="W4736" i="1"/>
  <c r="W1374" i="1"/>
  <c r="W462" i="1"/>
  <c r="W4735" i="1"/>
  <c r="W1575" i="1"/>
  <c r="W1622" i="1"/>
  <c r="W4225" i="1"/>
  <c r="W3480" i="1"/>
  <c r="W4560" i="1"/>
  <c r="W3345" i="1"/>
  <c r="W4101" i="1"/>
  <c r="W1075" i="1"/>
  <c r="W2642" i="1"/>
  <c r="W2558" i="1"/>
  <c r="W4993" i="1"/>
  <c r="W27" i="1"/>
  <c r="W430" i="1"/>
  <c r="W1758" i="1"/>
  <c r="W2835" i="1"/>
  <c r="W4001" i="1"/>
  <c r="W3173" i="1"/>
  <c r="W267" i="1"/>
  <c r="W4499" i="1"/>
  <c r="W266" i="1"/>
  <c r="W4633" i="1"/>
  <c r="W182" i="1"/>
  <c r="W1930" i="1"/>
  <c r="W2641" i="1"/>
  <c r="W1347" i="1"/>
  <c r="W1050" i="1"/>
  <c r="W938" i="1"/>
  <c r="W552" i="1"/>
  <c r="W719" i="1"/>
  <c r="W4559" i="1"/>
  <c r="W3947" i="1"/>
  <c r="W491" i="1"/>
  <c r="W2739" i="1"/>
  <c r="W2586" i="1"/>
  <c r="W3890" i="1"/>
  <c r="W3149" i="1"/>
  <c r="W4691" i="1"/>
  <c r="W3479" i="1"/>
  <c r="W2045" i="1"/>
  <c r="W2802" i="1"/>
  <c r="W4000" i="1"/>
  <c r="W1985" i="1"/>
  <c r="W1879" i="1"/>
  <c r="W4357" i="1"/>
  <c r="W2861" i="1"/>
  <c r="W1477" i="1"/>
  <c r="W375" i="1"/>
  <c r="W2585" i="1"/>
  <c r="W3572" i="1"/>
  <c r="W265" i="1"/>
  <c r="W784" i="1"/>
  <c r="W490" i="1"/>
  <c r="W3859" i="1"/>
  <c r="W2684" i="1"/>
  <c r="W1421" i="1"/>
  <c r="W1181" i="1"/>
  <c r="W4430" i="1"/>
  <c r="W2532" i="1"/>
  <c r="W4382" i="1"/>
  <c r="W237" i="1"/>
  <c r="W26" i="1"/>
  <c r="W739" i="1"/>
  <c r="W2480" i="1"/>
  <c r="W3946" i="1"/>
  <c r="W2110" i="1"/>
  <c r="W2109" i="1"/>
  <c r="W323" i="1"/>
  <c r="W3412" i="1"/>
  <c r="W989" i="1"/>
  <c r="W3028" i="1"/>
  <c r="W2938" i="1"/>
  <c r="W3858" i="1"/>
  <c r="W2937" i="1"/>
  <c r="W522" i="1"/>
  <c r="W2640" i="1"/>
  <c r="W551" i="1"/>
  <c r="W3757" i="1"/>
  <c r="W4992" i="1"/>
  <c r="W835" i="1"/>
  <c r="W582" i="1"/>
  <c r="W1016" i="1"/>
  <c r="W4585" i="1"/>
  <c r="W2936" i="1"/>
  <c r="W207" i="1"/>
  <c r="W4609" i="1"/>
  <c r="W1420" i="1"/>
  <c r="W3411" i="1"/>
  <c r="W4822" i="1"/>
  <c r="W2968" i="1"/>
  <c r="W374" i="1"/>
  <c r="W4608" i="1"/>
  <c r="W1878" i="1"/>
  <c r="W4304" i="1"/>
  <c r="W3478" i="1"/>
  <c r="W4405" i="1"/>
  <c r="W2269" i="1"/>
  <c r="W1906" i="1"/>
  <c r="W4767" i="1"/>
  <c r="W289" i="1"/>
  <c r="W4072" i="1"/>
  <c r="W2984" i="1"/>
  <c r="W3148" i="1"/>
  <c r="W3009" i="1"/>
  <c r="W4951" i="1"/>
  <c r="W1929" i="1"/>
  <c r="W4461" i="1"/>
  <c r="W1877" i="1"/>
  <c r="W67" i="1"/>
  <c r="W4150" i="1"/>
  <c r="W288" i="1"/>
  <c r="W1450" i="1"/>
  <c r="W1574" i="1"/>
  <c r="W1147" i="1"/>
  <c r="W1015" i="1"/>
  <c r="W4255" i="1"/>
  <c r="W2639" i="1"/>
  <c r="W4584" i="1"/>
  <c r="W4429" i="1"/>
  <c r="W1213" i="1"/>
  <c r="W686" i="1"/>
  <c r="W3549" i="1"/>
  <c r="W738" i="1"/>
  <c r="W885" i="1"/>
  <c r="W322" i="1"/>
  <c r="W1212" i="1"/>
  <c r="W3756" i="1"/>
  <c r="W264" i="1"/>
  <c r="W4666" i="1"/>
  <c r="W1449" i="1"/>
  <c r="W884" i="1"/>
  <c r="W4224" i="1"/>
  <c r="W3277" i="1"/>
  <c r="W3344" i="1"/>
  <c r="W4902" i="1"/>
  <c r="W1649" i="1"/>
  <c r="W123" i="1"/>
  <c r="W1476" i="1"/>
  <c r="W4198" i="1"/>
  <c r="W718" i="1"/>
  <c r="W1705" i="1"/>
  <c r="W1239" i="1"/>
  <c r="W1238" i="1"/>
  <c r="W1100" i="1"/>
  <c r="W3221" i="1"/>
  <c r="W4254" i="1"/>
  <c r="W3172" i="1"/>
  <c r="W3701" i="1"/>
  <c r="W3922" i="1"/>
  <c r="W3527" i="1"/>
  <c r="W737" i="1"/>
  <c r="W3638" i="1"/>
  <c r="W2044" i="1"/>
  <c r="W3637" i="1"/>
  <c r="W4100" i="1"/>
  <c r="W2206" i="1"/>
  <c r="W1953" i="1"/>
  <c r="W2405" i="1"/>
  <c r="W3755" i="1"/>
  <c r="W181" i="1"/>
  <c r="W2531" i="1"/>
  <c r="W4021" i="1"/>
  <c r="W521" i="1"/>
  <c r="W2043" i="1"/>
  <c r="W1346" i="1"/>
  <c r="W3171" i="1"/>
  <c r="W4821" i="1"/>
  <c r="W520" i="1"/>
  <c r="W1733" i="1"/>
  <c r="W642" i="1"/>
  <c r="W3857" i="1"/>
  <c r="W4795" i="1"/>
  <c r="W581" i="1"/>
  <c r="W4071" i="1"/>
  <c r="W1551" i="1"/>
  <c r="W2530" i="1"/>
  <c r="W4253" i="1"/>
  <c r="W4223" i="1"/>
  <c r="W2781" i="1"/>
  <c r="W2683" i="1"/>
  <c r="W10" i="1"/>
  <c r="W1161" i="1"/>
  <c r="W4498" i="1"/>
  <c r="W180" i="1"/>
  <c r="W461" i="1"/>
  <c r="W717" i="1"/>
  <c r="W4479" i="1"/>
  <c r="W3322" i="1"/>
  <c r="W489" i="1"/>
  <c r="W4794" i="1"/>
  <c r="W2967" i="1"/>
  <c r="W4558" i="1"/>
  <c r="W3602" i="1"/>
  <c r="W147" i="1"/>
  <c r="W3276" i="1"/>
  <c r="W1757" i="1"/>
  <c r="W4734" i="1"/>
  <c r="W2139" i="1"/>
  <c r="W348" i="1"/>
  <c r="W3999" i="1"/>
  <c r="W1756" i="1"/>
  <c r="W2079" i="1"/>
  <c r="W2371" i="1"/>
  <c r="W3945" i="1"/>
  <c r="W179" i="1"/>
  <c r="W3505" i="1"/>
  <c r="W2016" i="1"/>
  <c r="W1319" i="1"/>
  <c r="W1855" i="1"/>
  <c r="W1755" i="1"/>
  <c r="W550" i="1"/>
  <c r="W4428" i="1"/>
  <c r="W3220" i="1"/>
  <c r="W4303" i="1"/>
  <c r="W2404" i="1"/>
  <c r="W1550" i="1"/>
  <c r="W3386" i="1"/>
  <c r="W3343" i="1"/>
  <c r="W1237" i="1"/>
  <c r="W321" i="1"/>
  <c r="W4925" i="1"/>
  <c r="W2431" i="1"/>
  <c r="W1952" i="1"/>
  <c r="W3147" i="1"/>
  <c r="W3571" i="1"/>
  <c r="W4404" i="1"/>
  <c r="W3385" i="1"/>
  <c r="W3112" i="1"/>
  <c r="W1236" i="1"/>
  <c r="W2168" i="1"/>
  <c r="W178" i="1"/>
  <c r="W960" i="1"/>
  <c r="W2345" i="1"/>
  <c r="W2860" i="1"/>
  <c r="W959" i="1"/>
  <c r="W4356" i="1"/>
  <c r="W1448" i="1"/>
  <c r="W3998" i="1"/>
  <c r="W4766" i="1"/>
  <c r="W4557" i="1"/>
  <c r="W783" i="1"/>
  <c r="W2042" i="1"/>
  <c r="W1318" i="1"/>
  <c r="W1317" i="1"/>
  <c r="W519" i="1"/>
  <c r="W429" i="1"/>
  <c r="W808" i="1"/>
  <c r="W1648" i="1"/>
  <c r="W3889" i="1"/>
  <c r="W4053" i="1"/>
  <c r="W320" i="1"/>
  <c r="W3944" i="1"/>
  <c r="W1647" i="1"/>
  <c r="W3663" i="1"/>
  <c r="W4991" i="1"/>
  <c r="W3785" i="1"/>
  <c r="W93" i="1"/>
  <c r="W3275" i="1"/>
  <c r="W3170" i="1"/>
  <c r="W1160" i="1"/>
  <c r="W641" i="1"/>
  <c r="W3810" i="1"/>
  <c r="W3504" i="1"/>
  <c r="W2935" i="1"/>
  <c r="W1621" i="1"/>
  <c r="W4052" i="1"/>
  <c r="W3856" i="1"/>
  <c r="W4901" i="1"/>
  <c r="W3636" i="1"/>
  <c r="W3943" i="1"/>
  <c r="W347" i="1"/>
  <c r="W3303" i="1"/>
  <c r="W4665" i="1"/>
  <c r="W4664" i="1"/>
  <c r="W883" i="1"/>
  <c r="W2834" i="1"/>
  <c r="W3662" i="1"/>
  <c r="W2479" i="1"/>
  <c r="W4099" i="1"/>
  <c r="W1316" i="1"/>
  <c r="W92" i="1"/>
  <c r="W2682" i="1"/>
  <c r="W3027" i="1"/>
  <c r="W2966" i="1"/>
  <c r="W1315" i="1"/>
  <c r="W91" i="1"/>
  <c r="W915" i="1"/>
  <c r="W2965" i="1"/>
  <c r="W4607" i="1"/>
  <c r="W2801" i="1"/>
  <c r="W580" i="1"/>
  <c r="W460" i="1"/>
  <c r="W428" i="1"/>
  <c r="W4924" i="1"/>
  <c r="W1263" i="1"/>
  <c r="W3026" i="1"/>
  <c r="W3146" i="1"/>
  <c r="W1373" i="1"/>
  <c r="W1984" i="1"/>
  <c r="W3008" i="1"/>
  <c r="W2917" i="1"/>
  <c r="W3997" i="1"/>
  <c r="W2323" i="1"/>
  <c r="W3635" i="1"/>
  <c r="W2607" i="1"/>
  <c r="W4460" i="1"/>
  <c r="W4478" i="1"/>
  <c r="W4765" i="1"/>
  <c r="W373" i="1"/>
  <c r="W3682" i="1"/>
  <c r="W3996" i="1"/>
  <c r="W3364" i="1"/>
  <c r="W2890" i="1"/>
  <c r="W2584" i="1"/>
  <c r="W4690" i="1"/>
  <c r="W1498" i="1"/>
  <c r="W1014" i="1"/>
  <c r="W1876" i="1"/>
  <c r="W4820" i="1"/>
  <c r="W1549" i="1"/>
  <c r="W1646" i="1"/>
  <c r="W2681" i="1"/>
  <c r="W2833" i="1"/>
  <c r="W2015" i="1"/>
  <c r="W782" i="1"/>
  <c r="W1875" i="1"/>
  <c r="W1548" i="1"/>
  <c r="W4923" i="1"/>
  <c r="W579" i="1"/>
  <c r="W2832" i="1"/>
  <c r="W3995" i="1"/>
  <c r="W4497" i="1"/>
  <c r="W319" i="1"/>
  <c r="W9" i="1"/>
  <c r="W1297" i="1"/>
  <c r="W2780" i="1"/>
  <c r="W3503" i="1"/>
  <c r="W3888" i="1"/>
  <c r="W4712" i="1"/>
  <c r="W146" i="1"/>
  <c r="W1838" i="1"/>
  <c r="W66" i="1"/>
  <c r="W3477" i="1"/>
  <c r="W2291" i="1"/>
  <c r="W3410" i="1"/>
  <c r="W2934" i="1"/>
  <c r="W958" i="1"/>
  <c r="W122" i="1"/>
  <c r="W957" i="1"/>
  <c r="W4459" i="1"/>
  <c r="W2983" i="1"/>
  <c r="W666" i="1"/>
  <c r="W2268" i="1"/>
  <c r="W2779" i="1"/>
  <c r="W1783" i="1"/>
  <c r="W4477" i="1"/>
  <c r="W3197" i="1"/>
  <c r="W2167" i="1"/>
  <c r="W2557" i="1"/>
  <c r="W1345" i="1"/>
  <c r="W4403" i="1"/>
  <c r="W1211" i="1"/>
  <c r="W2583" i="1"/>
  <c r="W2322" i="1"/>
  <c r="W1677" i="1"/>
  <c r="W988" i="1"/>
  <c r="W1905" i="1"/>
  <c r="W3111" i="1"/>
  <c r="W4252" i="1"/>
  <c r="W2078" i="1"/>
  <c r="W3942" i="1"/>
  <c r="W1159" i="1"/>
  <c r="W177" i="1"/>
  <c r="W1620" i="1"/>
  <c r="W2501" i="1"/>
  <c r="W1099" i="1"/>
  <c r="W4874" i="1"/>
  <c r="W3145" i="1"/>
  <c r="W2964" i="1"/>
  <c r="W3274" i="1"/>
  <c r="W3219" i="1"/>
  <c r="W318" i="1"/>
  <c r="W1074" i="1"/>
  <c r="W4149" i="1"/>
  <c r="W1573" i="1"/>
  <c r="W2478" i="1"/>
  <c r="W4689" i="1"/>
  <c r="W2500" i="1"/>
  <c r="W4764" i="1"/>
  <c r="W1854" i="1"/>
  <c r="W1262" i="1"/>
  <c r="W2778" i="1"/>
  <c r="W2831" i="1"/>
  <c r="W4711" i="1"/>
  <c r="W2556" i="1"/>
  <c r="W4556" i="1"/>
  <c r="W1676" i="1"/>
  <c r="W2205" i="1"/>
  <c r="W2499" i="1"/>
  <c r="W640" i="1"/>
  <c r="W4197" i="1"/>
  <c r="W914" i="1"/>
  <c r="W401" i="1"/>
  <c r="W607" i="1"/>
  <c r="W2889" i="1"/>
  <c r="W176" i="1"/>
  <c r="W518" i="1"/>
  <c r="W3809" i="1"/>
  <c r="W4733" i="1"/>
  <c r="W2041" i="1"/>
  <c r="W4328" i="1"/>
  <c r="W4051" i="1"/>
  <c r="W4900" i="1"/>
  <c r="W287" i="1"/>
  <c r="W1013" i="1"/>
  <c r="W4050" i="1"/>
  <c r="W206" i="1"/>
  <c r="W3808" i="1"/>
  <c r="W2529" i="1"/>
  <c r="W2777" i="1"/>
  <c r="W2830" i="1"/>
  <c r="W3831" i="1"/>
  <c r="W2859" i="1"/>
  <c r="W578" i="1"/>
  <c r="W2738" i="1"/>
  <c r="W3526" i="1"/>
  <c r="W716" i="1"/>
  <c r="W577" i="1"/>
  <c r="W1180" i="1"/>
  <c r="W517" i="1"/>
  <c r="W4710" i="1"/>
  <c r="W1904" i="1"/>
  <c r="W317" i="1"/>
  <c r="W4709" i="1"/>
  <c r="W3302" i="1"/>
  <c r="W4793" i="1"/>
  <c r="W2241" i="1"/>
  <c r="W1118" i="1"/>
  <c r="W1782" i="1"/>
  <c r="W4899" i="1"/>
  <c r="W1146" i="1"/>
  <c r="W4327" i="1"/>
  <c r="W4496" i="1"/>
  <c r="W3700" i="1"/>
  <c r="W1098" i="1"/>
  <c r="W2606" i="1"/>
  <c r="W1572" i="1"/>
  <c r="W3169" i="1"/>
  <c r="W4281" i="1"/>
  <c r="W4020" i="1"/>
  <c r="W2403" i="1"/>
  <c r="W3887" i="1"/>
  <c r="W2477" i="1"/>
  <c r="W2858" i="1"/>
  <c r="W715" i="1"/>
  <c r="W25" i="1"/>
  <c r="W4070" i="1"/>
  <c r="W2014" i="1"/>
  <c r="W2321" i="1"/>
  <c r="W1296" i="1"/>
  <c r="W2267" i="1"/>
  <c r="W2266" i="1"/>
  <c r="W1903" i="1"/>
  <c r="W1404" i="1"/>
  <c r="W1874" i="1"/>
  <c r="W4819" i="1"/>
  <c r="W956" i="1"/>
  <c r="W4708" i="1"/>
  <c r="W3080" i="1"/>
  <c r="W3025" i="1"/>
  <c r="W4818" i="1"/>
  <c r="W3784" i="1"/>
  <c r="W3342" i="1"/>
  <c r="W4922" i="1"/>
  <c r="W1853" i="1"/>
  <c r="W145" i="1"/>
  <c r="W1073" i="1"/>
  <c r="W4583" i="1"/>
  <c r="W4663" i="1"/>
  <c r="W372" i="1"/>
  <c r="W2776" i="1"/>
  <c r="W4148" i="1"/>
  <c r="W639" i="1"/>
  <c r="W2757" i="1"/>
  <c r="W1097" i="1"/>
  <c r="W1571" i="1"/>
  <c r="W3196" i="1"/>
  <c r="W2240" i="1"/>
  <c r="W2800" i="1"/>
  <c r="W4950" i="1"/>
  <c r="W316" i="1"/>
  <c r="W3007" i="1"/>
  <c r="W3994" i="1"/>
  <c r="W4527" i="1"/>
  <c r="W3301" i="1"/>
  <c r="W4763" i="1"/>
  <c r="W4098" i="1"/>
  <c r="W8" i="1"/>
  <c r="W427" i="1"/>
  <c r="W4873" i="1"/>
  <c r="W606" i="1"/>
  <c r="W2077" i="1"/>
  <c r="W4402" i="1"/>
  <c r="W861" i="1"/>
  <c r="W1570" i="1"/>
  <c r="W638" i="1"/>
  <c r="W2430" i="1"/>
  <c r="W3525" i="1"/>
  <c r="W4582" i="1"/>
  <c r="W371" i="1"/>
  <c r="W4495" i="1"/>
  <c r="W3384" i="1"/>
  <c r="W2888" i="1"/>
  <c r="W3964" i="1"/>
  <c r="W685" i="1"/>
  <c r="W2108" i="1"/>
  <c r="W4427" i="1"/>
  <c r="W2344" i="1"/>
  <c r="W1645" i="1"/>
  <c r="W286" i="1"/>
  <c r="W2933" i="1"/>
  <c r="W665" i="1"/>
  <c r="W3300" i="1"/>
  <c r="W1049" i="1"/>
  <c r="W1179" i="1"/>
  <c r="W1403" i="1"/>
  <c r="W4326" i="1"/>
  <c r="W2555" i="1"/>
  <c r="W346" i="1"/>
  <c r="W1951" i="1"/>
  <c r="W175" i="1"/>
  <c r="W3409" i="1"/>
  <c r="W1210" i="1"/>
  <c r="W4129" i="1"/>
  <c r="W2013" i="1"/>
  <c r="W3548" i="1"/>
  <c r="W2582" i="1"/>
  <c r="W2239" i="1"/>
  <c r="W1983" i="1"/>
  <c r="W2454" i="1"/>
  <c r="W400" i="1"/>
  <c r="W4581" i="1"/>
  <c r="W2265" i="1"/>
  <c r="W781" i="1"/>
  <c r="W345" i="1"/>
  <c r="W4846" i="1"/>
  <c r="W1644" i="1"/>
  <c r="W3110" i="1"/>
  <c r="W1781" i="1"/>
  <c r="W2138" i="1"/>
  <c r="W1314" i="1"/>
  <c r="W2453" i="1"/>
  <c r="W882" i="1"/>
  <c r="W913" i="1"/>
  <c r="W2887" i="1"/>
  <c r="W2886" i="1"/>
  <c r="W4069" i="1"/>
  <c r="W860" i="1"/>
  <c r="W4688" i="1"/>
  <c r="W3699" i="1"/>
  <c r="W3363" i="1"/>
  <c r="W4355" i="1"/>
  <c r="W3830" i="1"/>
  <c r="W2916" i="1"/>
  <c r="W459" i="1"/>
  <c r="W1475" i="1"/>
  <c r="W3476" i="1"/>
  <c r="W2012" i="1"/>
  <c r="W2011" i="1"/>
  <c r="W3730" i="1"/>
  <c r="W458" i="1"/>
  <c r="W1145" i="1"/>
  <c r="W121" i="1"/>
  <c r="W2204" i="1"/>
  <c r="W3168" i="1"/>
  <c r="W1372" i="1"/>
  <c r="W3252" i="1"/>
  <c r="W1815" i="1"/>
  <c r="W4354" i="1"/>
  <c r="W3570" i="1"/>
  <c r="W3829" i="1"/>
  <c r="W780" i="1"/>
  <c r="W807" i="1"/>
  <c r="W3921" i="1"/>
  <c r="W2264" i="1"/>
  <c r="W4872" i="1"/>
  <c r="W2263" i="1"/>
  <c r="W1096" i="1"/>
  <c r="W1928" i="1"/>
  <c r="W4128" i="1"/>
  <c r="W4097" i="1"/>
  <c r="W236" i="1"/>
  <c r="W1313" i="1"/>
  <c r="W516" i="1"/>
  <c r="W1447" i="1"/>
  <c r="W235" i="1"/>
  <c r="W1547" i="1"/>
  <c r="W1704" i="1"/>
  <c r="W2137" i="1"/>
  <c r="W2076" i="1"/>
  <c r="W2429" i="1"/>
  <c r="W3144" i="1"/>
  <c r="W2528" i="1"/>
  <c r="W3475" i="1"/>
  <c r="W2829" i="1"/>
  <c r="W4845" i="1"/>
  <c r="W4147" i="1"/>
  <c r="W912" i="1"/>
  <c r="W4222" i="1"/>
  <c r="W2885" i="1"/>
  <c r="W2238" i="1"/>
  <c r="W1261" i="1"/>
  <c r="W3601" i="1"/>
  <c r="W3109" i="1"/>
  <c r="W2075" i="1"/>
  <c r="W1780" i="1"/>
  <c r="W4762" i="1"/>
  <c r="W4019" i="1"/>
  <c r="W4871" i="1"/>
  <c r="W2343" i="1"/>
  <c r="W4353" i="1"/>
  <c r="W3061" i="1"/>
  <c r="W2402" i="1"/>
  <c r="W234" i="1"/>
  <c r="W3524" i="1"/>
  <c r="W4555" i="1"/>
  <c r="W1312" i="1"/>
  <c r="W3383" i="1"/>
  <c r="W2370" i="1"/>
  <c r="W3855" i="1"/>
  <c r="W4606" i="1"/>
  <c r="W2775" i="1"/>
  <c r="W3920" i="1"/>
  <c r="W987" i="1"/>
  <c r="W3024" i="1"/>
  <c r="W4921" i="1"/>
  <c r="W4792" i="1"/>
  <c r="W3886" i="1"/>
  <c r="W515" i="1"/>
  <c r="W3569" i="1"/>
  <c r="W3568" i="1"/>
  <c r="W2756" i="1"/>
  <c r="W1754" i="1"/>
  <c r="W2857" i="1"/>
  <c r="W1753" i="1"/>
  <c r="W4920" i="1"/>
  <c r="W4761" i="1"/>
  <c r="W2774" i="1"/>
  <c r="W1852" i="1"/>
  <c r="W3023" i="1"/>
  <c r="W1095" i="1"/>
  <c r="W4381" i="1"/>
  <c r="W514" i="1"/>
  <c r="W2709" i="1"/>
  <c r="W4426" i="1"/>
  <c r="W911" i="1"/>
  <c r="W2342" i="1"/>
  <c r="W2476" i="1"/>
  <c r="W2498" i="1"/>
  <c r="W4325" i="1"/>
  <c r="W457" i="1"/>
  <c r="W2166" i="1"/>
  <c r="W2136" i="1"/>
  <c r="W2203" i="1"/>
  <c r="W120" i="1"/>
  <c r="W3963" i="1"/>
  <c r="W3439" i="1"/>
  <c r="W2165" i="1"/>
  <c r="W2605" i="1"/>
  <c r="W736" i="1"/>
  <c r="W1950" i="1"/>
  <c r="W513" i="1"/>
  <c r="W1012" i="1"/>
  <c r="W3993" i="1"/>
  <c r="W2680" i="1"/>
  <c r="W4127" i="1"/>
  <c r="W605" i="1"/>
  <c r="W1311" i="1"/>
  <c r="W3854" i="1"/>
  <c r="W4458" i="1"/>
  <c r="W4968" i="1"/>
  <c r="W3885" i="1"/>
  <c r="W4870" i="1"/>
  <c r="W1144" i="1"/>
  <c r="W3321" i="1"/>
  <c r="W4817" i="1"/>
  <c r="W4990" i="1"/>
  <c r="W4068" i="1"/>
  <c r="W1873" i="1"/>
  <c r="W3729" i="1"/>
  <c r="W4352" i="1"/>
  <c r="W3502" i="1"/>
  <c r="W4096" i="1"/>
  <c r="W3299" i="1"/>
  <c r="W859" i="1"/>
  <c r="W2475" i="1"/>
  <c r="W3079" i="1"/>
  <c r="W1779" i="1"/>
  <c r="W779" i="1"/>
  <c r="W2638" i="1"/>
  <c r="W3567" i="1"/>
  <c r="W205" i="1"/>
  <c r="W1927" i="1"/>
  <c r="W4605" i="1"/>
  <c r="W3566" i="1"/>
  <c r="W664" i="1"/>
  <c r="W2915" i="1"/>
  <c r="W3195" i="1"/>
  <c r="W3783" i="1"/>
  <c r="W3547" i="1"/>
  <c r="W399" i="1"/>
  <c r="W2164" i="1"/>
  <c r="W3853" i="1"/>
  <c r="W4869" i="1"/>
  <c r="W955" i="1"/>
  <c r="W1902" i="1"/>
  <c r="W2679" i="1"/>
  <c r="W4351" i="1"/>
  <c r="W1178" i="1"/>
  <c r="W637" i="1"/>
  <c r="W4949" i="1"/>
  <c r="W1209" i="1"/>
  <c r="W3298" i="1"/>
  <c r="W1602" i="1"/>
  <c r="W576" i="1"/>
  <c r="W1094" i="1"/>
  <c r="W3006" i="1"/>
  <c r="W3807" i="1"/>
  <c r="W4816" i="1"/>
  <c r="W986" i="1"/>
  <c r="W2320" i="1"/>
  <c r="W1524" i="1"/>
  <c r="W1260" i="1"/>
  <c r="W2262" i="1"/>
  <c r="W2678" i="1"/>
  <c r="W1093" i="1"/>
  <c r="W4791" i="1"/>
  <c r="W4457" i="1"/>
  <c r="W1117" i="1"/>
  <c r="W4580" i="1"/>
  <c r="W3341" i="1"/>
  <c r="W3408" i="1"/>
  <c r="W2010" i="1"/>
  <c r="W4095" i="1"/>
  <c r="W3546" i="1"/>
  <c r="W985" i="1"/>
  <c r="W2963" i="1"/>
  <c r="W4221" i="1"/>
  <c r="W4662" i="1"/>
  <c r="W604" i="1"/>
  <c r="W1177" i="1"/>
  <c r="W714" i="1"/>
  <c r="W1048" i="1"/>
  <c r="W2074" i="1"/>
  <c r="W3634" i="1"/>
  <c r="W4049" i="1"/>
  <c r="W3060" i="1"/>
  <c r="W2401" i="1"/>
  <c r="W45" i="1"/>
  <c r="W398" i="1"/>
  <c r="W204" i="1"/>
  <c r="W937" i="1"/>
  <c r="W3458" i="1"/>
  <c r="W3143" i="1"/>
  <c r="W2319" i="1"/>
  <c r="W2163" i="1"/>
  <c r="W2497" i="1"/>
  <c r="W2073" i="1"/>
  <c r="W4048" i="1"/>
  <c r="W2799" i="1"/>
  <c r="W315" i="1"/>
  <c r="W65" i="1"/>
  <c r="W1523" i="1"/>
  <c r="W285" i="1"/>
  <c r="W4707" i="1"/>
  <c r="W3884" i="1"/>
  <c r="W4251" i="1"/>
  <c r="W1949" i="1"/>
  <c r="W3633" i="1"/>
  <c r="W3438" i="1"/>
  <c r="W1814" i="1"/>
  <c r="W2318" i="1"/>
  <c r="W2637" i="1"/>
  <c r="W2135" i="1"/>
  <c r="W2604" i="1"/>
  <c r="W1259" i="1"/>
  <c r="W3632" i="1"/>
  <c r="W1310" i="1"/>
  <c r="W2400" i="1"/>
  <c r="W4661" i="1"/>
  <c r="W549" i="1"/>
  <c r="W4760" i="1"/>
  <c r="W2317" i="1"/>
  <c r="W2828" i="1"/>
  <c r="W1703" i="1"/>
  <c r="W4425" i="1"/>
  <c r="W2009" i="1"/>
  <c r="W233" i="1"/>
  <c r="W1948" i="1"/>
  <c r="W1474" i="1"/>
  <c r="W3297" i="1"/>
  <c r="W1872" i="1"/>
  <c r="W284" i="1"/>
  <c r="W1011" i="1"/>
  <c r="W4476" i="1"/>
  <c r="W1072" i="1"/>
  <c r="W3501" i="1"/>
  <c r="W1732" i="1"/>
  <c r="W232" i="1"/>
  <c r="W3059" i="1"/>
  <c r="W2581" i="1"/>
  <c r="W1309" i="1"/>
  <c r="W2773" i="1"/>
  <c r="W4047" i="1"/>
  <c r="W3600" i="1"/>
  <c r="W2107" i="1"/>
  <c r="W1092" i="1"/>
  <c r="W1295" i="1"/>
  <c r="W4196" i="1"/>
  <c r="W3340" i="1"/>
  <c r="W1473" i="1"/>
  <c r="W3078" i="1"/>
  <c r="W203" i="1"/>
  <c r="W2134" i="1"/>
  <c r="W2202" i="1"/>
  <c r="W4604" i="1"/>
  <c r="W1837" i="1"/>
  <c r="W778" i="1"/>
  <c r="W64" i="1"/>
  <c r="W3457" i="1"/>
  <c r="W4844" i="1"/>
  <c r="W488" i="1"/>
  <c r="W4687" i="1"/>
  <c r="W3142" i="1"/>
  <c r="W1569" i="1"/>
  <c r="W4554" i="1"/>
  <c r="W3852" i="1"/>
  <c r="W4843" i="1"/>
  <c r="W4706" i="1"/>
  <c r="W3500" i="1"/>
  <c r="W3919" i="1"/>
  <c r="W24" i="1"/>
  <c r="W1472" i="1"/>
  <c r="W575" i="1"/>
  <c r="W2369" i="1"/>
  <c r="W3828" i="1"/>
  <c r="W2106" i="1"/>
  <c r="W2474" i="1"/>
  <c r="W4815" i="1"/>
  <c r="W1471" i="1"/>
  <c r="W1047" i="1"/>
  <c r="W3108" i="1"/>
  <c r="W4898" i="1"/>
  <c r="W4380" i="1"/>
  <c r="W2827" i="1"/>
  <c r="W2008" i="1"/>
  <c r="W3218" i="1"/>
  <c r="W7" i="1"/>
  <c r="W4660" i="1"/>
  <c r="W2007" i="1"/>
  <c r="W1675" i="1"/>
  <c r="W1158" i="1"/>
  <c r="W4632" i="1"/>
  <c r="W984" i="1"/>
  <c r="W1702" i="1"/>
  <c r="W3107" i="1"/>
  <c r="W2452" i="1"/>
  <c r="W1157" i="1"/>
  <c r="W4456" i="1"/>
  <c r="W4603" i="1"/>
  <c r="W3106" i="1"/>
  <c r="W4526" i="1"/>
  <c r="W4686" i="1"/>
  <c r="W63" i="1"/>
  <c r="W3661" i="1"/>
  <c r="W1143" i="1"/>
  <c r="W3141" i="1"/>
  <c r="W574" i="1"/>
  <c r="W3941" i="1"/>
  <c r="W2040" i="1"/>
  <c r="W4455" i="1"/>
  <c r="W4579" i="1"/>
  <c r="W397" i="1"/>
  <c r="W144" i="1"/>
  <c r="W1176" i="1"/>
  <c r="W3362" i="1"/>
  <c r="W663" i="1"/>
  <c r="W3782" i="1"/>
  <c r="W1235" i="1"/>
  <c r="W3545" i="1"/>
  <c r="W4553" i="1"/>
  <c r="W2962" i="1"/>
  <c r="W4126" i="1"/>
  <c r="W4094" i="1"/>
  <c r="W3361" i="1"/>
  <c r="W23" i="1"/>
  <c r="W4494" i="1"/>
  <c r="W3781" i="1"/>
  <c r="W858" i="1"/>
  <c r="W90" i="1"/>
  <c r="W4220" i="1"/>
  <c r="W456" i="1"/>
  <c r="W1546" i="1"/>
  <c r="W2237" i="1"/>
  <c r="W936" i="1"/>
  <c r="W2006" i="1"/>
  <c r="W3728" i="1"/>
  <c r="W3523" i="1"/>
  <c r="W3407" i="1"/>
  <c r="W1091" i="1"/>
  <c r="W396" i="1"/>
  <c r="W1142" i="1"/>
  <c r="W2072" i="1"/>
  <c r="W3022" i="1"/>
  <c r="W2708" i="1"/>
  <c r="W2105" i="1"/>
  <c r="W3727" i="1"/>
  <c r="W2707" i="1"/>
  <c r="W4525" i="1"/>
  <c r="W370" i="1"/>
  <c r="W834" i="1"/>
  <c r="W2261" i="1"/>
  <c r="W983" i="1"/>
  <c r="W833" i="1"/>
  <c r="W4578" i="1"/>
  <c r="W3194" i="1"/>
  <c r="W4046" i="1"/>
  <c r="W395" i="1"/>
  <c r="W1778" i="1"/>
  <c r="W2961" i="1"/>
  <c r="W1643" i="1"/>
  <c r="W1982" i="1"/>
  <c r="W4524" i="1"/>
  <c r="W2527" i="1"/>
  <c r="W1046" i="1"/>
  <c r="W1497" i="1"/>
  <c r="W4093" i="1"/>
  <c r="W3251" i="1"/>
  <c r="W2737" i="1"/>
  <c r="W1141" i="1"/>
  <c r="W3320" i="1"/>
  <c r="W857" i="1"/>
  <c r="W2603" i="1"/>
  <c r="W1402" i="1"/>
  <c r="W3319" i="1"/>
  <c r="W2826" i="1"/>
  <c r="W3918" i="1"/>
  <c r="W3599" i="1"/>
  <c r="W202" i="1"/>
  <c r="W4967" i="1"/>
  <c r="W548" i="1"/>
  <c r="W143" i="1"/>
  <c r="W3544" i="1"/>
  <c r="W1496" i="1"/>
  <c r="W573" i="1"/>
  <c r="W4552" i="1"/>
  <c r="W283" i="1"/>
  <c r="W2772" i="1"/>
  <c r="W2636" i="1"/>
  <c r="W1981" i="1"/>
  <c r="W1701" i="1"/>
  <c r="W636" i="1"/>
  <c r="W4842" i="1"/>
  <c r="W910" i="1"/>
  <c r="W1140" i="1"/>
  <c r="W909" i="1"/>
  <c r="W2260" i="1"/>
  <c r="W1308" i="1"/>
  <c r="W3296" i="1"/>
  <c r="W4493" i="1"/>
  <c r="W1642" i="1"/>
  <c r="W89" i="1"/>
  <c r="W881" i="1"/>
  <c r="W3754" i="1"/>
  <c r="W4759" i="1"/>
  <c r="W2236" i="1"/>
  <c r="W2526" i="1"/>
  <c r="W1601" i="1"/>
  <c r="W142" i="1"/>
  <c r="W22" i="1"/>
  <c r="W455" i="1"/>
  <c r="W4146" i="1"/>
  <c r="W2960" i="1"/>
  <c r="W1619" i="1"/>
  <c r="W2201" i="1"/>
  <c r="W1641" i="1"/>
  <c r="W4685" i="1"/>
  <c r="W4172" i="1"/>
  <c r="W713" i="1"/>
  <c r="W4577" i="1"/>
  <c r="W1851" i="1"/>
  <c r="W4602" i="1"/>
  <c r="W3193" i="1"/>
  <c r="W1640" i="1"/>
  <c r="W4454" i="1"/>
  <c r="W394" i="1"/>
  <c r="W3250" i="1"/>
  <c r="W2677" i="1"/>
  <c r="W1731" i="1"/>
  <c r="W1813" i="1"/>
  <c r="W1045" i="1"/>
  <c r="W1156" i="1"/>
  <c r="W1371" i="1"/>
  <c r="W4219" i="1"/>
  <c r="W2071" i="1"/>
  <c r="W1044" i="1"/>
  <c r="W2635" i="1"/>
  <c r="W2736" i="1"/>
  <c r="W4705" i="1"/>
  <c r="W4401" i="1"/>
  <c r="W832" i="1"/>
  <c r="W4919" i="1"/>
  <c r="W4379" i="1"/>
  <c r="W1812" i="1"/>
  <c r="W3058" i="1"/>
  <c r="W2914" i="1"/>
  <c r="W3992" i="1"/>
  <c r="W2104" i="1"/>
  <c r="W44" i="1"/>
  <c r="W1545" i="1"/>
  <c r="W4350" i="1"/>
  <c r="W4492" i="1"/>
  <c r="W3437" i="1"/>
  <c r="W4125" i="1"/>
  <c r="W4704" i="1"/>
  <c r="W174" i="1"/>
  <c r="W2554" i="1"/>
  <c r="W2580" i="1"/>
  <c r="W3726" i="1"/>
  <c r="W369" i="1"/>
  <c r="W3917" i="1"/>
  <c r="W3851" i="1"/>
  <c r="W62" i="1"/>
  <c r="W2200" i="1"/>
  <c r="W3382" i="1"/>
  <c r="W3598" i="1"/>
  <c r="W3543" i="1"/>
  <c r="W454" i="1"/>
  <c r="W4349" i="1"/>
  <c r="W4324" i="1"/>
  <c r="W4378" i="1"/>
  <c r="W1980" i="1"/>
  <c r="W453" i="1"/>
  <c r="W4323" i="1"/>
  <c r="W3827" i="1"/>
  <c r="W3631" i="1"/>
  <c r="W2316" i="1"/>
  <c r="W3406" i="1"/>
  <c r="W935" i="1"/>
  <c r="W547" i="1"/>
  <c r="W635" i="1"/>
  <c r="W4475" i="1"/>
  <c r="W3021" i="1"/>
  <c r="W4948" i="1"/>
  <c r="W3020" i="1"/>
  <c r="W1071" i="1"/>
  <c r="W777" i="1"/>
  <c r="W4551" i="1"/>
  <c r="W4474" i="1"/>
  <c r="W572" i="1"/>
  <c r="W1752" i="1"/>
  <c r="W3806" i="1"/>
  <c r="W1307" i="1"/>
  <c r="W1544" i="1"/>
  <c r="W1070" i="1"/>
  <c r="W4473" i="1"/>
  <c r="W546" i="1"/>
  <c r="W3565" i="1"/>
  <c r="W487" i="1"/>
  <c r="W2259" i="1"/>
  <c r="W856" i="1"/>
  <c r="W4067" i="1"/>
  <c r="W314" i="1"/>
  <c r="W3725" i="1"/>
  <c r="W2103" i="1"/>
  <c r="W662" i="1"/>
  <c r="W1777" i="1"/>
  <c r="W2525" i="1"/>
  <c r="W684" i="1"/>
  <c r="W368" i="1"/>
  <c r="W4758" i="1"/>
  <c r="W3436" i="1"/>
  <c r="W4732" i="1"/>
  <c r="W3991" i="1"/>
  <c r="W4195" i="1"/>
  <c r="W2932" i="1"/>
  <c r="W4194" i="1"/>
  <c r="W4631" i="1"/>
  <c r="W4092" i="1"/>
  <c r="W934" i="1"/>
  <c r="W2039" i="1"/>
  <c r="W344" i="1"/>
  <c r="W1600" i="1"/>
  <c r="W231" i="1"/>
  <c r="W1871" i="1"/>
  <c r="W2524" i="1"/>
  <c r="W2755" i="1"/>
  <c r="W855" i="1"/>
  <c r="W2676" i="1"/>
  <c r="W2913" i="1"/>
  <c r="W1446" i="1"/>
  <c r="W806" i="1"/>
  <c r="W1947" i="1"/>
  <c r="W3167" i="1"/>
  <c r="W4400" i="1"/>
  <c r="W3753" i="1"/>
  <c r="W661" i="1"/>
  <c r="W3962" i="1"/>
  <c r="W512" i="1"/>
  <c r="W2706" i="1"/>
  <c r="W2070" i="1"/>
  <c r="W313" i="1"/>
  <c r="W683" i="1"/>
  <c r="W2473" i="1"/>
  <c r="W3005" i="1"/>
  <c r="W1811" i="1"/>
  <c r="W426" i="1"/>
  <c r="W4918" i="1"/>
  <c r="W2523" i="1"/>
  <c r="W1069" i="1"/>
  <c r="W2290" i="1"/>
  <c r="W954" i="1"/>
  <c r="W3004" i="1"/>
  <c r="W2496" i="1"/>
  <c r="W4523" i="1"/>
  <c r="W4522" i="1"/>
  <c r="W982" i="1"/>
  <c r="W603" i="1"/>
  <c r="W312" i="1"/>
  <c r="W1470" i="1"/>
  <c r="W3435" i="1"/>
  <c r="W2399" i="1"/>
  <c r="W4731" i="1"/>
  <c r="W4947" i="1"/>
  <c r="W2289" i="1"/>
  <c r="W3381" i="1"/>
  <c r="W908" i="1"/>
  <c r="W1344" i="1"/>
  <c r="W2398" i="1"/>
  <c r="W634" i="1"/>
  <c r="W1979" i="1"/>
  <c r="W4576" i="1"/>
  <c r="W3630" i="1"/>
  <c r="W3724" i="1"/>
  <c r="W1010" i="1"/>
  <c r="W6" i="1"/>
  <c r="W2884" i="1"/>
  <c r="W2428" i="1"/>
  <c r="W1175" i="1"/>
  <c r="W282" i="1"/>
  <c r="W1343" i="1"/>
  <c r="W1926" i="1"/>
  <c r="W3295" i="1"/>
  <c r="W3003" i="1"/>
  <c r="W933" i="1"/>
  <c r="W1306" i="1"/>
  <c r="W2856" i="1"/>
  <c r="W1068" i="1"/>
  <c r="W1850" i="1"/>
  <c r="W3564" i="1"/>
  <c r="W4757" i="1"/>
  <c r="W571" i="1"/>
  <c r="W4124" i="1"/>
  <c r="W3217" i="1"/>
  <c r="W3883" i="1"/>
  <c r="W1294" i="1"/>
  <c r="W1810" i="1"/>
  <c r="W2634" i="1"/>
  <c r="W2102" i="1"/>
  <c r="W4302" i="1"/>
  <c r="W2798" i="1"/>
  <c r="W88" i="1"/>
  <c r="W3166" i="1"/>
  <c r="W4250" i="1"/>
  <c r="W1234" i="1"/>
  <c r="W2735" i="1"/>
  <c r="W263" i="1"/>
  <c r="W4730" i="1"/>
  <c r="W805" i="1"/>
  <c r="W2162" i="1"/>
  <c r="W712" i="1"/>
  <c r="W3456" i="1"/>
  <c r="W2069" i="1"/>
  <c r="W4659" i="1"/>
  <c r="W633" i="1"/>
  <c r="W1208" i="1"/>
  <c r="W1139" i="1"/>
  <c r="W3105" i="1"/>
  <c r="W1978" i="1"/>
  <c r="W4472" i="1"/>
  <c r="W3629" i="1"/>
  <c r="W3805" i="1"/>
  <c r="W3499" i="1"/>
  <c r="W4575" i="1"/>
  <c r="W854" i="1"/>
  <c r="W452" i="1"/>
  <c r="W262" i="1"/>
  <c r="W4453" i="1"/>
  <c r="W4658" i="1"/>
  <c r="W173" i="1"/>
  <c r="W2397" i="1"/>
  <c r="W4630" i="1"/>
  <c r="W1836" i="1"/>
  <c r="W1370" i="1"/>
  <c r="W4193" i="1"/>
  <c r="W3057" i="1"/>
  <c r="W486" i="1"/>
  <c r="W3405" i="1"/>
  <c r="W2602" i="1"/>
  <c r="W2368" i="1"/>
  <c r="W1233" i="1"/>
  <c r="W201" i="1"/>
  <c r="W230" i="1"/>
  <c r="W2341" i="1"/>
  <c r="W393" i="1"/>
  <c r="W4550" i="1"/>
  <c r="W2522" i="1"/>
  <c r="W2199" i="1"/>
  <c r="W4091" i="1"/>
  <c r="W1809" i="1"/>
  <c r="W545" i="1"/>
  <c r="W172" i="1"/>
  <c r="W1293" i="1"/>
  <c r="W932" i="1"/>
  <c r="W776" i="1"/>
  <c r="W4280" i="1"/>
  <c r="W4192" i="1"/>
  <c r="W1522" i="1"/>
  <c r="W2959" i="1"/>
  <c r="W3380" i="1"/>
  <c r="W3104" i="1"/>
  <c r="W4756" i="1"/>
  <c r="W4348" i="1"/>
  <c r="W4399" i="1"/>
  <c r="W4347" i="1"/>
  <c r="W1043" i="1"/>
  <c r="W4897" i="1"/>
  <c r="W1042" i="1"/>
  <c r="W1618" i="1"/>
  <c r="W2198" i="1"/>
  <c r="W2005" i="1"/>
  <c r="W2521" i="1"/>
  <c r="W4946" i="1"/>
  <c r="W3698" i="1"/>
  <c r="W3434" i="1"/>
  <c r="W3273" i="1"/>
  <c r="W4945" i="1"/>
  <c r="W3272" i="1"/>
  <c r="W2258" i="1"/>
  <c r="W43" i="1"/>
  <c r="W1495" i="1"/>
  <c r="W4377" i="1"/>
  <c r="W2495" i="1"/>
  <c r="W4790" i="1"/>
  <c r="W2004" i="1"/>
  <c r="W4090" i="1"/>
  <c r="W4814" i="1"/>
  <c r="W3019" i="1"/>
  <c r="W4018" i="1"/>
  <c r="W4703" i="1"/>
  <c r="W3249" i="1"/>
  <c r="W2912" i="1"/>
  <c r="W2427" i="1"/>
  <c r="W3165" i="1"/>
  <c r="W660" i="1"/>
  <c r="W1835" i="1"/>
  <c r="W804" i="1"/>
  <c r="W1977" i="1"/>
  <c r="W3542" i="1"/>
  <c r="W775" i="1"/>
  <c r="W1305" i="1"/>
  <c r="W1599" i="1"/>
  <c r="W3916" i="1"/>
  <c r="W2451" i="1"/>
  <c r="W4017" i="1"/>
  <c r="W1207" i="1"/>
  <c r="W2133" i="1"/>
  <c r="W171" i="1"/>
  <c r="W4145" i="1"/>
  <c r="W3271" i="1"/>
  <c r="W2426" i="1"/>
  <c r="W4249" i="1"/>
  <c r="W2003" i="1"/>
  <c r="W2494" i="1"/>
  <c r="W2520" i="1"/>
  <c r="W4789" i="1"/>
  <c r="W2855" i="1"/>
  <c r="W735" i="1"/>
  <c r="W4755" i="1"/>
  <c r="W2825" i="1"/>
  <c r="W119" i="1"/>
  <c r="W2734" i="1"/>
  <c r="W3294" i="1"/>
  <c r="W2824" i="1"/>
  <c r="W1700" i="1"/>
  <c r="W1730" i="1"/>
  <c r="W3780" i="1"/>
  <c r="W4322" i="1"/>
  <c r="W4989" i="1"/>
  <c r="W774" i="1"/>
  <c r="W425" i="1"/>
  <c r="W1116" i="1"/>
  <c r="W4016" i="1"/>
  <c r="W2101" i="1"/>
  <c r="W1751" i="1"/>
  <c r="W1598" i="1"/>
  <c r="W3940" i="1"/>
  <c r="W2705" i="1"/>
  <c r="W3779" i="1"/>
  <c r="W170" i="1"/>
  <c r="W3360" i="1"/>
  <c r="W2235" i="1"/>
  <c r="W1206" i="1"/>
  <c r="W4684" i="1"/>
  <c r="W1205" i="1"/>
  <c r="W4218" i="1"/>
  <c r="W4574" i="1"/>
  <c r="W2675" i="1"/>
  <c r="W2472" i="1"/>
  <c r="W1925" i="1"/>
  <c r="W2931" i="1"/>
  <c r="W4217" i="1"/>
  <c r="W4813" i="1"/>
  <c r="W2002" i="1"/>
  <c r="W485" i="1"/>
  <c r="W632" i="1"/>
  <c r="W3752" i="1"/>
  <c r="W1946" i="1"/>
  <c r="W1945" i="1"/>
  <c r="W602" i="1"/>
  <c r="W1174" i="1"/>
  <c r="W2161" i="1"/>
  <c r="W907" i="1"/>
  <c r="W1445" i="1"/>
  <c r="W4601" i="1"/>
  <c r="W853" i="1"/>
  <c r="W2733" i="1"/>
  <c r="W281" i="1"/>
  <c r="W953" i="1"/>
  <c r="W3804" i="1"/>
  <c r="W5" i="1"/>
  <c r="W1521" i="1"/>
  <c r="W3882" i="1"/>
  <c r="W3433" i="1"/>
  <c r="W3915" i="1"/>
  <c r="W3628" i="1"/>
  <c r="W3660" i="1"/>
  <c r="W3881" i="1"/>
  <c r="W4896" i="1"/>
  <c r="W4301" i="1"/>
  <c r="W1750" i="1"/>
  <c r="W4424" i="1"/>
  <c r="W3939" i="1"/>
  <c r="W4868" i="1"/>
  <c r="W3056" i="1"/>
  <c r="W2704" i="1"/>
  <c r="W4171" i="1"/>
  <c r="W2911" i="1"/>
  <c r="W2160" i="1"/>
  <c r="W4988" i="1"/>
  <c r="W2068" i="1"/>
  <c r="W3404" i="1"/>
  <c r="W1729" i="1"/>
  <c r="W4376" i="1"/>
  <c r="W61" i="1"/>
  <c r="W1204" i="1"/>
  <c r="W1597" i="1"/>
  <c r="W3103" i="1"/>
  <c r="W4895" i="1"/>
  <c r="W2367" i="1"/>
  <c r="W2493" i="1"/>
  <c r="W1674" i="1"/>
  <c r="W4812" i="1"/>
  <c r="W4471" i="1"/>
  <c r="W2450" i="1"/>
  <c r="W1849" i="1"/>
  <c r="W2930" i="1"/>
  <c r="W169" i="1"/>
  <c r="W3723" i="1"/>
  <c r="W3850" i="1"/>
  <c r="W3293" i="1"/>
  <c r="W4452" i="1"/>
  <c r="W2366" i="1"/>
  <c r="W1834" i="1"/>
  <c r="W3140" i="1"/>
  <c r="W3914" i="1"/>
  <c r="W2132" i="1"/>
  <c r="W168" i="1"/>
  <c r="W4549" i="1"/>
  <c r="W4279" i="1"/>
  <c r="W4702" i="1"/>
  <c r="W2365" i="1"/>
  <c r="W852" i="1"/>
  <c r="W4754" i="1"/>
  <c r="W424" i="1"/>
  <c r="W3880" i="1"/>
  <c r="W2732" i="1"/>
  <c r="W2633" i="1"/>
  <c r="W1639" i="1"/>
  <c r="W3139" i="1"/>
  <c r="W1924" i="1"/>
  <c r="W1673" i="1"/>
  <c r="W1617" i="1"/>
  <c r="W3474" i="1"/>
  <c r="W2340" i="1"/>
  <c r="W484" i="1"/>
  <c r="W4216" i="1"/>
  <c r="W2067" i="1"/>
  <c r="W1369" i="1"/>
  <c r="W831" i="1"/>
  <c r="W2001" i="1"/>
  <c r="W601" i="1"/>
  <c r="W1292" i="1"/>
  <c r="W3627" i="1"/>
  <c r="W3138" i="1"/>
  <c r="W1444" i="1"/>
  <c r="W931" i="1"/>
  <c r="W4867" i="1"/>
  <c r="W1923" i="1"/>
  <c r="W2674" i="1"/>
  <c r="W1067" i="1"/>
  <c r="W3192" i="1"/>
  <c r="W4191" i="1"/>
  <c r="W4451" i="1"/>
  <c r="W4729" i="1"/>
  <c r="W4728" i="1"/>
  <c r="W2100" i="1"/>
  <c r="W2797" i="1"/>
  <c r="W1749" i="1"/>
  <c r="W1401" i="1"/>
  <c r="W141" i="1"/>
  <c r="W392" i="1"/>
  <c r="W600" i="1"/>
  <c r="W3626" i="1"/>
  <c r="W2471" i="1"/>
  <c r="W1494" i="1"/>
  <c r="W3339" i="1"/>
  <c r="W1443" i="1"/>
  <c r="W3563" i="1"/>
  <c r="W3216" i="1"/>
  <c r="W2257" i="1"/>
  <c r="W2315" i="1"/>
  <c r="W60" i="1"/>
  <c r="W4123" i="1"/>
  <c r="W167" i="1"/>
  <c r="W3055" i="1"/>
  <c r="W2632" i="1"/>
  <c r="W2256" i="1"/>
  <c r="W2255" i="1"/>
  <c r="W2982" i="1"/>
  <c r="W930" i="1"/>
  <c r="W880" i="1"/>
  <c r="W3597" i="1"/>
  <c r="W1776" i="1"/>
  <c r="W4521" i="1"/>
  <c r="W2066" i="1"/>
  <c r="W4346" i="1"/>
  <c r="W3292" i="1"/>
  <c r="W659" i="1"/>
  <c r="W3473" i="1"/>
  <c r="W3248" i="1"/>
  <c r="W1419" i="1"/>
  <c r="W1520" i="1"/>
  <c r="W3562" i="1"/>
  <c r="W544" i="1"/>
  <c r="W3697" i="1"/>
  <c r="W1493" i="1"/>
  <c r="W3938" i="1"/>
  <c r="W3164" i="1"/>
  <c r="W367" i="1"/>
  <c r="W21" i="1"/>
  <c r="W3596" i="1"/>
  <c r="W4753" i="1"/>
  <c r="W42" i="1"/>
  <c r="W1041" i="1"/>
  <c r="W229" i="1"/>
  <c r="W658" i="1"/>
  <c r="W3191" i="1"/>
  <c r="W280" i="1"/>
  <c r="W711" i="1"/>
  <c r="W4345" i="1"/>
  <c r="W1901" i="1"/>
  <c r="W570" i="1"/>
  <c r="W803" i="1"/>
  <c r="W3291" i="1"/>
  <c r="W4144" i="1"/>
  <c r="W4727" i="1"/>
  <c r="W3054" i="1"/>
  <c r="W2449" i="1"/>
  <c r="W118" i="1"/>
  <c r="W2910" i="1"/>
  <c r="W4520" i="1"/>
  <c r="W3290" i="1"/>
  <c r="W2883" i="1"/>
  <c r="W391" i="1"/>
  <c r="W4629" i="1"/>
  <c r="W4657" i="1"/>
  <c r="W2131" i="1"/>
  <c r="W1173" i="1"/>
  <c r="W1568" i="1"/>
  <c r="W279" i="1"/>
  <c r="W3681" i="1"/>
  <c r="W2197" i="1"/>
  <c r="W3803" i="1"/>
  <c r="W261" i="1"/>
  <c r="W2823" i="1"/>
  <c r="W1728" i="1"/>
  <c r="W390" i="1"/>
  <c r="W1090" i="1"/>
  <c r="W4944" i="1"/>
  <c r="W1009" i="1"/>
  <c r="W710" i="1"/>
  <c r="W1672" i="1"/>
  <c r="W140" i="1"/>
  <c r="W3990" i="1"/>
  <c r="W773" i="1"/>
  <c r="W4122" i="1"/>
  <c r="W4701" i="1"/>
  <c r="W3137" i="1"/>
  <c r="W1900" i="1"/>
  <c r="W483" i="1"/>
  <c r="W1976" i="1"/>
  <c r="W543" i="1"/>
  <c r="W2000" i="1"/>
  <c r="W3002" i="1"/>
  <c r="W4045" i="1"/>
  <c r="W1342" i="1"/>
  <c r="W3190" i="1"/>
  <c r="W2099" i="1"/>
  <c r="W4248" i="1"/>
  <c r="W3136" i="1"/>
  <c r="W851" i="1"/>
  <c r="W3659" i="1"/>
  <c r="W3102" i="1"/>
  <c r="W4519" i="1"/>
  <c r="W1775" i="1"/>
  <c r="W4726" i="1"/>
  <c r="W423" i="1"/>
  <c r="W59" i="1"/>
  <c r="W228" i="1"/>
  <c r="W4278" i="1"/>
  <c r="W3077" i="1"/>
  <c r="W3053" i="1"/>
  <c r="W2579" i="1"/>
  <c r="W4066" i="1"/>
  <c r="W2519" i="1"/>
  <c r="W200" i="1"/>
  <c r="W802" i="1"/>
  <c r="W4518" i="1"/>
  <c r="W4375" i="1"/>
  <c r="W2754" i="1"/>
  <c r="W1543" i="1"/>
  <c r="W1492" i="1"/>
  <c r="W2703" i="1"/>
  <c r="W772" i="1"/>
  <c r="W3135" i="1"/>
  <c r="W311" i="1"/>
  <c r="W599" i="1"/>
  <c r="W2882" i="1"/>
  <c r="W4811" i="1"/>
  <c r="W3134" i="1"/>
  <c r="W2288" i="1"/>
  <c r="W1291" i="1"/>
  <c r="W3696" i="1"/>
  <c r="W2854" i="1"/>
  <c r="W801" i="1"/>
  <c r="W4277" i="1"/>
  <c r="W2702" i="1"/>
  <c r="W1138" i="1"/>
  <c r="W4121" i="1"/>
  <c r="W906" i="1"/>
  <c r="W1290" i="1"/>
  <c r="W4300" i="1"/>
  <c r="W4866" i="1"/>
  <c r="W905" i="1"/>
  <c r="W2234" i="1"/>
  <c r="W1368" i="1"/>
  <c r="W1203" i="1"/>
  <c r="W2159" i="1"/>
  <c r="W1418" i="1"/>
  <c r="W2339" i="1"/>
  <c r="W1367" i="1"/>
  <c r="W4548" i="1"/>
  <c r="W1155" i="1"/>
  <c r="W2981" i="1"/>
  <c r="W2492" i="1"/>
  <c r="W4120" i="1"/>
  <c r="W1922" i="1"/>
  <c r="W771" i="1"/>
  <c r="W734" i="1"/>
  <c r="W4170" i="1"/>
  <c r="W3432" i="1"/>
  <c r="W1519" i="1"/>
  <c r="W4321" i="1"/>
  <c r="W3680" i="1"/>
  <c r="W3913" i="1"/>
  <c r="W3270" i="1"/>
  <c r="W4966" i="1"/>
  <c r="W2673" i="1"/>
  <c r="W1172" i="1"/>
  <c r="W4628" i="1"/>
  <c r="W1442" i="1"/>
  <c r="W631" i="1"/>
  <c r="W3018" i="1"/>
  <c r="W3052" i="1"/>
  <c r="W4398" i="1"/>
  <c r="W4143" i="1"/>
  <c r="W4683" i="1"/>
  <c r="W4247" i="1"/>
  <c r="W2396" i="1"/>
  <c r="W1727" i="1"/>
  <c r="W260" i="1"/>
  <c r="W4965" i="1"/>
  <c r="W3051" i="1"/>
  <c r="W2287" i="1"/>
  <c r="W4517" i="1"/>
  <c r="W1748" i="1"/>
  <c r="W1638" i="1"/>
  <c r="W1921" i="1"/>
  <c r="W2448" i="1"/>
  <c r="W259" i="1"/>
  <c r="W4423" i="1"/>
  <c r="W2631" i="1"/>
  <c r="W2314" i="1"/>
  <c r="W879" i="1"/>
  <c r="W389" i="1"/>
  <c r="W630" i="1"/>
  <c r="W1040" i="1"/>
  <c r="W3879" i="1"/>
  <c r="W4810" i="1"/>
  <c r="W1008" i="1"/>
  <c r="W2553" i="1"/>
  <c r="W1747" i="1"/>
  <c r="W422" i="1"/>
  <c r="W1726" i="1"/>
  <c r="W4246" i="1"/>
  <c r="W4700" i="1"/>
  <c r="W3472" i="1"/>
  <c r="W1137" i="1"/>
  <c r="W4190" i="1"/>
  <c r="W1699" i="1"/>
  <c r="W3595" i="1"/>
  <c r="W2313" i="1"/>
  <c r="W117" i="1"/>
  <c r="W4943" i="1"/>
  <c r="W1899" i="1"/>
  <c r="W1289" i="1"/>
  <c r="W3778" i="1"/>
  <c r="W4245" i="1"/>
  <c r="W3471" i="1"/>
  <c r="W4450" i="1"/>
  <c r="W1417" i="1"/>
  <c r="W1400" i="1"/>
  <c r="W4089" i="1"/>
  <c r="W2491" i="1"/>
  <c r="W3189" i="1"/>
  <c r="W3826" i="1"/>
  <c r="W3247" i="1"/>
  <c r="W2701" i="1"/>
  <c r="W2630" i="1"/>
  <c r="W1399" i="1"/>
  <c r="W4788" i="1"/>
  <c r="W4627" i="1"/>
  <c r="W4656" i="1"/>
  <c r="W258" i="1"/>
  <c r="W2796" i="1"/>
  <c r="W4942" i="1"/>
  <c r="W2338" i="1"/>
  <c r="W421" i="1"/>
  <c r="W3289" i="1"/>
  <c r="W4787" i="1"/>
  <c r="W4865" i="1"/>
  <c r="W770" i="1"/>
  <c r="W2490" i="1"/>
  <c r="W4964" i="1"/>
  <c r="W4299" i="1"/>
  <c r="W3470" i="1"/>
  <c r="W3658" i="1"/>
  <c r="W2853" i="1"/>
  <c r="W2852" i="1"/>
  <c r="W3403" i="1"/>
  <c r="W3561" i="1"/>
  <c r="W3246" i="1"/>
  <c r="W2447" i="1"/>
  <c r="W3937" i="1"/>
  <c r="W3594" i="1"/>
  <c r="W3101" i="1"/>
  <c r="W310" i="1"/>
  <c r="W3163" i="1"/>
  <c r="W4786" i="1"/>
  <c r="W366" i="1"/>
  <c r="W2098" i="1"/>
  <c r="W2425" i="1"/>
  <c r="W511" i="1"/>
  <c r="W2851" i="1"/>
  <c r="W2038" i="1"/>
  <c r="W3076" i="1"/>
  <c r="W542" i="1"/>
  <c r="W4516" i="1"/>
  <c r="W1542" i="1"/>
  <c r="W1469" i="1"/>
  <c r="W1366" i="1"/>
  <c r="W2753" i="1"/>
  <c r="W2395" i="1"/>
  <c r="W166" i="1"/>
  <c r="W309" i="1"/>
  <c r="W3802" i="1"/>
  <c r="W3245" i="1"/>
  <c r="W87" i="1"/>
  <c r="W3469" i="1"/>
  <c r="W3431" i="1"/>
  <c r="W3455" i="1"/>
  <c r="W2233" i="1"/>
  <c r="W3936" i="1"/>
  <c r="W4374" i="1"/>
  <c r="W1491" i="1"/>
  <c r="W2672" i="1"/>
  <c r="W4065" i="1"/>
  <c r="W3777" i="1"/>
  <c r="W3318" i="1"/>
  <c r="W343" i="1"/>
  <c r="W3593" i="1"/>
  <c r="W1202" i="1"/>
  <c r="W1746" i="1"/>
  <c r="W1416" i="1"/>
  <c r="W2130" i="1"/>
  <c r="W1833" i="1"/>
  <c r="W482" i="1"/>
  <c r="W3679" i="1"/>
  <c r="W4064" i="1"/>
  <c r="W2671" i="1"/>
  <c r="W4917" i="1"/>
  <c r="W86" i="1"/>
  <c r="W4655" i="1"/>
  <c r="W4573" i="1"/>
  <c r="W4044" i="1"/>
  <c r="W904" i="1"/>
  <c r="W2771" i="1"/>
  <c r="W3776" i="1"/>
  <c r="W1201" i="1"/>
  <c r="W4344" i="1"/>
  <c r="W1304" i="1"/>
  <c r="W1365" i="1"/>
  <c r="W850" i="1"/>
  <c r="W4063" i="1"/>
  <c r="W2394" i="1"/>
  <c r="W4276" i="1"/>
  <c r="W4470" i="1"/>
  <c r="W3402" i="1"/>
  <c r="W2158" i="1"/>
  <c r="W116" i="1"/>
  <c r="W1258" i="1"/>
  <c r="W3498" i="1"/>
  <c r="W4469" i="1"/>
  <c r="W4343" i="1"/>
  <c r="W769" i="1"/>
  <c r="W2065" i="1"/>
  <c r="W481" i="1"/>
  <c r="W1616" i="1"/>
  <c r="W2881" i="1"/>
  <c r="W849" i="1"/>
  <c r="W4373" i="1"/>
  <c r="W709" i="1"/>
  <c r="W3288" i="1"/>
  <c r="W629" i="1"/>
  <c r="W903" i="1"/>
  <c r="W3935" i="1"/>
  <c r="W3657" i="1"/>
  <c r="W1808" i="1"/>
  <c r="W139" i="1"/>
  <c r="W2700" i="1"/>
  <c r="W3961" i="1"/>
  <c r="W3722" i="1"/>
  <c r="W3912" i="1"/>
  <c r="W2670" i="1"/>
  <c r="W878" i="1"/>
  <c r="W1807" i="1"/>
  <c r="W2129" i="1"/>
  <c r="W510" i="1"/>
  <c r="W2552" i="1"/>
  <c r="W569" i="1"/>
  <c r="W2064" i="1"/>
  <c r="W3133" i="1"/>
  <c r="W4809" i="1"/>
  <c r="W2669" i="1"/>
  <c r="W509" i="1"/>
  <c r="W1975" i="1"/>
  <c r="W4142" i="1"/>
  <c r="W4785" i="1"/>
  <c r="W2880" i="1"/>
  <c r="W2909" i="1"/>
  <c r="W1115" i="1"/>
  <c r="W4043" i="1"/>
  <c r="W3001" i="1"/>
  <c r="W3989" i="1"/>
  <c r="W257" i="1"/>
  <c r="W1441" i="1"/>
  <c r="W1637" i="1"/>
  <c r="W3244" i="1"/>
  <c r="W1636" i="1"/>
  <c r="W4215" i="1"/>
  <c r="W3592" i="1"/>
  <c r="W1806" i="1"/>
  <c r="W4491" i="1"/>
  <c r="W1171" i="1"/>
  <c r="W508" i="1"/>
  <c r="W1364" i="1"/>
  <c r="W981" i="1"/>
  <c r="W830" i="1"/>
  <c r="W3695" i="1"/>
  <c r="W227" i="1"/>
  <c r="W4752" i="1"/>
  <c r="W3287" i="1"/>
  <c r="W2601" i="1"/>
  <c r="W1066" i="1"/>
  <c r="W3338" i="1"/>
  <c r="W4298" i="1"/>
  <c r="W2578" i="1"/>
  <c r="W4244" i="1"/>
  <c r="W1341" i="1"/>
  <c r="W4547" i="1"/>
  <c r="W2196" i="1"/>
  <c r="W800" i="1"/>
  <c r="W657" i="1"/>
  <c r="W2600" i="1"/>
  <c r="W4808" i="1"/>
  <c r="W1136" i="1"/>
  <c r="W4088" i="1"/>
  <c r="W4784" i="1"/>
  <c r="W3775" i="1"/>
  <c r="W2286" i="1"/>
  <c r="W3243" i="1"/>
  <c r="W3188" i="1"/>
  <c r="W4751" i="1"/>
  <c r="W4397" i="1"/>
  <c r="W1635" i="1"/>
  <c r="W4783" i="1"/>
  <c r="W2908" i="1"/>
  <c r="W2232" i="1"/>
  <c r="W2822" i="1"/>
  <c r="W1007" i="1"/>
  <c r="W3625" i="1"/>
  <c r="W877" i="1"/>
  <c r="W115" i="1"/>
  <c r="W3624" i="1"/>
  <c r="W4468" i="1"/>
  <c r="W4750" i="1"/>
  <c r="W2424" i="1"/>
  <c r="W4807" i="1"/>
  <c r="W2699" i="1"/>
  <c r="W165" i="1"/>
  <c r="W3541" i="1"/>
  <c r="W2795" i="1"/>
  <c r="W4320" i="1"/>
  <c r="W1340" i="1"/>
  <c r="W3468" i="1"/>
  <c r="W256" i="1"/>
  <c r="W3878" i="1"/>
  <c r="W1944" i="1"/>
  <c r="W4806" i="1"/>
  <c r="W848" i="1"/>
  <c r="W3751" i="1"/>
  <c r="W342" i="1"/>
  <c r="W4396" i="1"/>
  <c r="W3825" i="1"/>
  <c r="W138" i="1"/>
  <c r="W4169" i="1"/>
  <c r="W3623" i="1"/>
  <c r="W4119" i="1"/>
  <c r="W2794" i="1"/>
  <c r="W2698" i="1"/>
  <c r="W1898" i="1"/>
  <c r="W1974" i="1"/>
  <c r="W3877" i="1"/>
  <c r="W2850" i="1"/>
  <c r="W1518" i="1"/>
  <c r="W58" i="1"/>
  <c r="W1805" i="1"/>
  <c r="W952" i="1"/>
  <c r="W3269" i="1"/>
  <c r="W278" i="1"/>
  <c r="W3132" i="1"/>
  <c r="W3187" i="1"/>
  <c r="W3622" i="1"/>
  <c r="W4572" i="1"/>
  <c r="W4062" i="1"/>
  <c r="W3621" i="1"/>
  <c r="W2668" i="1"/>
  <c r="W3131" i="1"/>
  <c r="W4372" i="1"/>
  <c r="W2231" i="1"/>
  <c r="W365" i="1"/>
  <c r="W2254" i="1"/>
  <c r="W2752" i="1"/>
  <c r="W4214" i="1"/>
  <c r="W4213" i="1"/>
  <c r="W4682" i="1"/>
  <c r="W1804" i="1"/>
  <c r="W3591" i="1"/>
  <c r="W4449" i="1"/>
  <c r="W3430" i="1"/>
  <c r="W2958" i="1"/>
  <c r="W4" i="1"/>
  <c r="W3721" i="1"/>
  <c r="W3960" i="1"/>
  <c r="W4894" i="1"/>
  <c r="W628" i="1"/>
  <c r="W4168" i="1"/>
  <c r="W85" i="1"/>
  <c r="W598" i="1"/>
  <c r="W2063" i="1"/>
  <c r="W3268" i="1"/>
  <c r="W3522" i="1"/>
  <c r="W1615" i="1"/>
  <c r="W4042" i="1"/>
  <c r="W480" i="1"/>
  <c r="W3359" i="1"/>
  <c r="W2393" i="1"/>
  <c r="W3540" i="1"/>
  <c r="W4015" i="1"/>
  <c r="W4422" i="1"/>
  <c r="W1114" i="1"/>
  <c r="W3337" i="1"/>
  <c r="W2097" i="1"/>
  <c r="W1006" i="1"/>
  <c r="W3130" i="1"/>
  <c r="W3774" i="1"/>
  <c r="W4749" i="1"/>
  <c r="W4626" i="1"/>
  <c r="W1135" i="1"/>
  <c r="W4654" i="1"/>
  <c r="W3129" i="1"/>
  <c r="W682" i="1"/>
  <c r="W3100" i="1"/>
  <c r="W1725" i="1"/>
  <c r="W2599" i="1"/>
  <c r="W4167" i="1"/>
  <c r="W1440" i="1"/>
  <c r="W3849" i="1"/>
  <c r="W2629" i="1"/>
  <c r="W1724" i="1"/>
  <c r="W4963" i="1"/>
  <c r="W226" i="1"/>
  <c r="W3876" i="1"/>
  <c r="W3848" i="1"/>
  <c r="W829" i="1"/>
  <c r="W3050" i="1"/>
  <c r="W2364" i="1"/>
  <c r="W1973" i="1"/>
  <c r="W1398" i="1"/>
  <c r="W1288" i="1"/>
  <c r="W3429" i="1"/>
  <c r="W1200" i="1"/>
  <c r="W479" i="1"/>
  <c r="W1671" i="1"/>
  <c r="W929" i="1"/>
  <c r="W2518" i="1"/>
  <c r="W627" i="1"/>
  <c r="W2195" i="1"/>
  <c r="W3694" i="1"/>
  <c r="W626" i="1"/>
  <c r="W2598" i="1"/>
  <c r="W388" i="1"/>
  <c r="W2392" i="1"/>
  <c r="W2230" i="1"/>
  <c r="W1920" i="1"/>
  <c r="W1339" i="1"/>
  <c r="W3720" i="1"/>
  <c r="W2312" i="1"/>
  <c r="W451" i="1"/>
  <c r="W928" i="1"/>
  <c r="W1832" i="1"/>
  <c r="W4600" i="1"/>
  <c r="W2157" i="1"/>
  <c r="W3000" i="1"/>
  <c r="W625" i="1"/>
  <c r="W1723" i="1"/>
  <c r="W3875" i="1"/>
  <c r="W2597" i="1"/>
  <c r="W3988" i="1"/>
  <c r="W199" i="1"/>
  <c r="W1670" i="1"/>
  <c r="W951" i="1"/>
  <c r="W4625" i="1"/>
  <c r="W4571" i="1"/>
  <c r="W364" i="1"/>
  <c r="W2999" i="1"/>
  <c r="W20" i="1"/>
  <c r="W1870" i="1"/>
  <c r="W4041" i="1"/>
  <c r="W4893" i="1"/>
  <c r="W4448" i="1"/>
  <c r="W1338" i="1"/>
  <c r="W57" i="1"/>
  <c r="W1134" i="1"/>
  <c r="W3678" i="1"/>
  <c r="W450" i="1"/>
  <c r="W2423" i="1"/>
  <c r="W3590" i="1"/>
  <c r="W1596" i="1"/>
  <c r="W1897" i="1"/>
  <c r="W4243" i="1"/>
  <c r="W1803" i="1"/>
  <c r="W2929" i="1"/>
  <c r="W4570" i="1"/>
  <c r="W3911" i="1"/>
  <c r="W4748" i="1"/>
  <c r="W225" i="1"/>
  <c r="W1397" i="1"/>
  <c r="W308" i="1"/>
  <c r="W1831" i="1"/>
  <c r="W1089" i="1"/>
  <c r="W847" i="1"/>
  <c r="W2849" i="1"/>
  <c r="W4014" i="1"/>
  <c r="W708" i="1"/>
  <c r="W3401" i="1"/>
  <c r="W4421" i="1"/>
  <c r="W902" i="1"/>
  <c r="W2229" i="1"/>
  <c r="W1396" i="1"/>
  <c r="W4242" i="1"/>
  <c r="W3162" i="1"/>
  <c r="W3497" i="1"/>
  <c r="W3215" i="1"/>
  <c r="W363" i="1"/>
  <c r="W4447" i="1"/>
  <c r="W4599" i="1"/>
  <c r="W2998" i="1"/>
  <c r="W4624" i="1"/>
  <c r="W1287" i="1"/>
  <c r="W2337" i="1"/>
  <c r="W420" i="1"/>
  <c r="W828" i="1"/>
  <c r="W2731" i="1"/>
  <c r="W2517" i="1"/>
  <c r="W3801" i="1"/>
  <c r="W56" i="1"/>
  <c r="W799" i="1"/>
  <c r="W1567" i="1"/>
  <c r="W3161" i="1"/>
  <c r="W55" i="1"/>
  <c r="W4342" i="1"/>
  <c r="W768" i="1"/>
  <c r="W4141" i="1"/>
  <c r="W4892" i="1"/>
  <c r="W3539" i="1"/>
  <c r="W1698" i="1"/>
  <c r="W4864" i="1"/>
  <c r="W2628" i="1"/>
  <c r="W3800" i="1"/>
  <c r="W1039" i="1"/>
  <c r="W3521" i="1"/>
  <c r="W1830" i="1"/>
  <c r="W1232" i="1"/>
  <c r="W4623" i="1"/>
  <c r="W4515" i="1"/>
  <c r="W1490" i="1"/>
  <c r="W3358" i="1"/>
  <c r="W137" i="1"/>
  <c r="W3847" i="1"/>
  <c r="W707" i="1"/>
  <c r="W1869" i="1"/>
  <c r="W2446" i="1"/>
  <c r="W1999" i="1"/>
  <c r="W1868" i="1"/>
  <c r="W1199" i="1"/>
  <c r="W3267" i="1"/>
  <c r="W4863" i="1"/>
  <c r="W4446" i="1"/>
  <c r="W136" i="1"/>
  <c r="W4087" i="1"/>
  <c r="W1829" i="1"/>
  <c r="W4241" i="1"/>
  <c r="W4546" i="1"/>
  <c r="W1005" i="1"/>
  <c r="W2793" i="1"/>
  <c r="W3467" i="1"/>
  <c r="W1198" i="1"/>
  <c r="W2194" i="1"/>
  <c r="W1133" i="1"/>
  <c r="W3987" i="1"/>
  <c r="W1943" i="1"/>
  <c r="W2697" i="1"/>
  <c r="W2730" i="1"/>
  <c r="W3910" i="1"/>
  <c r="W2770" i="1"/>
  <c r="W901" i="1"/>
  <c r="W1337" i="1"/>
  <c r="W3846" i="1"/>
  <c r="W1896" i="1"/>
  <c r="W656" i="1"/>
  <c r="W3336" i="1"/>
  <c r="W2627" i="1"/>
  <c r="W164" i="1"/>
  <c r="W1303" i="1"/>
  <c r="W2363" i="1"/>
  <c r="W507" i="1"/>
  <c r="W4699" i="1"/>
  <c r="W1038" i="1"/>
  <c r="W1468" i="1"/>
  <c r="W4698" i="1"/>
  <c r="W2311" i="1"/>
  <c r="W846" i="1"/>
  <c r="W2310" i="1"/>
  <c r="W4212" i="1"/>
  <c r="W2577" i="1"/>
  <c r="W927" i="1"/>
  <c r="W3773" i="1"/>
  <c r="W4569" i="1"/>
  <c r="W3986" i="1"/>
  <c r="W4275" i="1"/>
  <c r="W4395" i="1"/>
  <c r="W3400" i="1"/>
  <c r="W1395" i="1"/>
  <c r="W2422" i="1"/>
  <c r="W4962" i="1"/>
  <c r="W4341" i="1"/>
  <c r="W3750" i="1"/>
  <c r="W1541" i="1"/>
  <c r="W4394" i="1"/>
  <c r="W2285" i="1"/>
  <c r="W900" i="1"/>
  <c r="W3128" i="1"/>
  <c r="W3719" i="1"/>
  <c r="W827" i="1"/>
  <c r="W4622" i="1"/>
  <c r="W3959" i="1"/>
  <c r="W3620" i="1"/>
  <c r="W1867" i="1"/>
  <c r="W1394" i="1"/>
  <c r="W2696" i="1"/>
  <c r="W4545" i="1"/>
  <c r="W4891" i="1"/>
  <c r="W4211" i="1"/>
  <c r="W506" i="1"/>
  <c r="W362" i="1"/>
  <c r="W1828" i="1"/>
  <c r="W1697" i="1"/>
  <c r="W3772" i="1"/>
  <c r="W624" i="1"/>
  <c r="W3496" i="1"/>
  <c r="W1802" i="1"/>
  <c r="W255" i="1"/>
  <c r="W1866" i="1"/>
  <c r="W277" i="1"/>
  <c r="W4297" i="1"/>
  <c r="W980" i="1"/>
  <c r="W1393" i="1"/>
  <c r="W3286" i="1"/>
  <c r="W135" i="1"/>
  <c r="W655" i="1"/>
  <c r="W2253" i="1"/>
  <c r="W1972" i="1"/>
  <c r="W1132" i="1"/>
  <c r="W3909" i="1"/>
  <c r="W4240" i="1"/>
  <c r="W4862" i="1"/>
  <c r="W449" i="1"/>
  <c r="W2193" i="1"/>
  <c r="W2997" i="1"/>
  <c r="W2445" i="1"/>
  <c r="W1004" i="1"/>
  <c r="W1489" i="1"/>
  <c r="W1392" i="1"/>
  <c r="W899" i="1"/>
  <c r="W1231" i="1"/>
  <c r="W1919" i="1"/>
  <c r="W623" i="1"/>
  <c r="W4697" i="1"/>
  <c r="W1696" i="1"/>
  <c r="W926" i="1"/>
  <c r="W898" i="1"/>
  <c r="W541" i="1"/>
  <c r="W276" i="1"/>
  <c r="W1722" i="1"/>
  <c r="W3049" i="1"/>
  <c r="W3985" i="1"/>
  <c r="W3718" i="1"/>
  <c r="W3399" i="1"/>
  <c r="W2309" i="1"/>
  <c r="W2729" i="1"/>
  <c r="W1721" i="1"/>
  <c r="W254" i="1"/>
  <c r="W1363" i="1"/>
  <c r="W4514" i="1"/>
  <c r="W3127" i="1"/>
  <c r="W41" i="1"/>
  <c r="W681" i="1"/>
  <c r="W2996" i="1"/>
  <c r="W4890" i="1"/>
  <c r="W2421" i="1"/>
  <c r="W1336" i="1"/>
  <c r="W361" i="1"/>
  <c r="W341" i="1"/>
  <c r="W1286" i="1"/>
  <c r="W2062" i="1"/>
  <c r="W4941" i="1"/>
  <c r="W1415" i="1"/>
  <c r="W1335" i="1"/>
  <c r="W2728" i="1"/>
  <c r="W3242" i="1"/>
  <c r="W2420" i="1"/>
  <c r="W2096" i="1"/>
  <c r="W2284" i="1"/>
  <c r="W3771" i="1"/>
  <c r="W2980" i="1"/>
  <c r="W1669" i="1"/>
  <c r="W1037" i="1"/>
  <c r="W253" i="1"/>
  <c r="W3845" i="1"/>
  <c r="W4987" i="1"/>
  <c r="W4445" i="1"/>
  <c r="W2362" i="1"/>
  <c r="W3099" i="1"/>
  <c r="W2751" i="1"/>
  <c r="W3241" i="1"/>
  <c r="W4467" i="1"/>
  <c r="W198" i="1"/>
  <c r="W2667" i="1"/>
  <c r="W163" i="1"/>
  <c r="W3240" i="1"/>
  <c r="W1467" i="1"/>
  <c r="W1801" i="1"/>
  <c r="W3799" i="1"/>
  <c r="W1439" i="1"/>
  <c r="W3824" i="1"/>
  <c r="W419" i="1"/>
  <c r="W3126" i="1"/>
  <c r="W114" i="1"/>
  <c r="W2769" i="1"/>
  <c r="W1800" i="1"/>
  <c r="W2792" i="1"/>
  <c r="W1634" i="1"/>
  <c r="W4916" i="1"/>
  <c r="W2957" i="1"/>
  <c r="W2192" i="1"/>
  <c r="W4861" i="1"/>
  <c r="W2128" i="1"/>
  <c r="W3428" i="1"/>
  <c r="W3770" i="1"/>
  <c r="W3717" i="1"/>
  <c r="W2626" i="1"/>
  <c r="W1466" i="1"/>
  <c r="W4393" i="1"/>
  <c r="W2419" i="1"/>
  <c r="W1942" i="1"/>
  <c r="W4319" i="1"/>
  <c r="W2470" i="1"/>
  <c r="W4915" i="1"/>
  <c r="W979" i="1"/>
  <c r="W706" i="1"/>
  <c r="W4086" i="1"/>
  <c r="W3427" i="1"/>
  <c r="W1848" i="1"/>
  <c r="W1197" i="1"/>
  <c r="W2191" i="1"/>
  <c r="W1285" i="1"/>
  <c r="W1799" i="1"/>
  <c r="W3677" i="1"/>
  <c r="W2252" i="1"/>
  <c r="W1488" i="1"/>
  <c r="W4318" i="1"/>
  <c r="W3676" i="1"/>
  <c r="W1154" i="1"/>
  <c r="W2821" i="1"/>
  <c r="W1113" i="1"/>
  <c r="W340" i="1"/>
  <c r="W1566" i="1"/>
  <c r="W3454" i="1"/>
  <c r="W3874" i="1"/>
  <c r="W3958" i="1"/>
  <c r="W1284" i="1"/>
  <c r="W1487" i="1"/>
  <c r="W3186" i="1"/>
  <c r="W4782" i="1"/>
  <c r="W1827" i="1"/>
  <c r="W4696" i="1"/>
  <c r="W1465" i="1"/>
  <c r="W1302" i="1"/>
  <c r="W3357" i="1"/>
  <c r="W4568" i="1"/>
  <c r="W2768" i="1"/>
  <c r="W2095" i="1"/>
  <c r="W3" i="1"/>
  <c r="W3317" i="1"/>
  <c r="W4841" i="1"/>
  <c r="W54" i="1"/>
  <c r="W3185" i="1"/>
  <c r="W1196" i="1"/>
  <c r="W2156" i="1"/>
  <c r="W4317" i="1"/>
  <c r="W1414" i="1"/>
  <c r="W1918" i="1"/>
  <c r="W4725" i="1"/>
  <c r="W1517" i="1"/>
  <c r="W1036" i="1"/>
  <c r="W4681" i="1"/>
  <c r="W134" i="1"/>
  <c r="W3239" i="1"/>
  <c r="W3214" i="1"/>
  <c r="W1745" i="1"/>
  <c r="W2418" i="1"/>
  <c r="W2251" i="1"/>
  <c r="W1998" i="1"/>
  <c r="W4889" i="1"/>
  <c r="W3798" i="1"/>
  <c r="W339" i="1"/>
  <c r="W2820" i="1"/>
  <c r="W4040" i="1"/>
  <c r="W252" i="1"/>
  <c r="W4544" i="1"/>
  <c r="W622" i="1"/>
  <c r="W4371" i="1"/>
  <c r="W4189" i="1"/>
  <c r="W2308" i="1"/>
  <c r="W3048" i="1"/>
  <c r="W1464" i="1"/>
  <c r="W925" i="1"/>
  <c r="W338" i="1"/>
  <c r="W2625" i="1"/>
  <c r="W4653" i="1"/>
  <c r="W1826" i="1"/>
  <c r="W1035" i="1"/>
  <c r="W1463" i="1"/>
  <c r="W2956" i="1"/>
  <c r="W4598" i="1"/>
  <c r="W3538" i="1"/>
  <c r="W1798" i="1"/>
  <c r="W3356" i="1"/>
  <c r="W4166" i="1"/>
  <c r="W307" i="1"/>
  <c r="W2127" i="1"/>
  <c r="W162" i="1"/>
  <c r="W337" i="1"/>
  <c r="W540" i="1"/>
  <c r="W3266" i="1"/>
  <c r="W2928" i="1"/>
  <c r="W1170" i="1"/>
  <c r="W2190" i="1"/>
  <c r="W3213" i="1"/>
  <c r="W2516" i="1"/>
  <c r="W3379" i="1"/>
  <c r="W4188" i="1"/>
  <c r="W733" i="1"/>
  <c r="W2515" i="1"/>
  <c r="W621" i="1"/>
  <c r="W3398" i="1"/>
  <c r="W3716" i="1"/>
  <c r="W2666" i="1"/>
  <c r="W4370" i="1"/>
  <c r="W505" i="1"/>
  <c r="W4513" i="1"/>
  <c r="W3619" i="1"/>
  <c r="W418" i="1"/>
  <c r="W4567" i="1"/>
  <c r="W4118" i="1"/>
  <c r="W568" i="1"/>
  <c r="W4165" i="1"/>
  <c r="W4369" i="1"/>
  <c r="W2927" i="1"/>
  <c r="W2665" i="1"/>
  <c r="W2879" i="1"/>
  <c r="W3160" i="1"/>
  <c r="W3426" i="1"/>
  <c r="W705" i="1"/>
  <c r="W4340" i="1"/>
  <c r="W224" i="1"/>
  <c r="W2878" i="1"/>
  <c r="W1391" i="1"/>
  <c r="W1462" i="1"/>
  <c r="W3656" i="1"/>
  <c r="W2877" i="1"/>
  <c r="W654" i="1"/>
  <c r="W798" i="1"/>
  <c r="W4210" i="1"/>
  <c r="W2596" i="1"/>
  <c r="W1003" i="1"/>
  <c r="W2189" i="1"/>
  <c r="W1668" i="1"/>
  <c r="W1283" i="1"/>
  <c r="W4239" i="1"/>
  <c r="W876" i="1"/>
  <c r="W2469" i="1"/>
  <c r="W4420" i="1"/>
  <c r="W161" i="1"/>
  <c r="W3495" i="1"/>
  <c r="W3873" i="1"/>
  <c r="W3453" i="1"/>
  <c r="W2417" i="1"/>
  <c r="W4419" i="1"/>
  <c r="W1633" i="1"/>
  <c r="W1865" i="1"/>
  <c r="W4418" i="1"/>
  <c r="W4238" i="1"/>
  <c r="W1065" i="1"/>
  <c r="W732" i="1"/>
  <c r="W3335" i="1"/>
  <c r="W826" i="1"/>
  <c r="W978" i="1"/>
  <c r="W4237" i="1"/>
  <c r="W2791" i="1"/>
  <c r="W1438" i="1"/>
  <c r="W1667" i="1"/>
  <c r="W3494" i="1"/>
  <c r="W3397" i="1"/>
  <c r="W2514" i="1"/>
  <c r="W1971" i="1"/>
  <c r="W40" i="1"/>
  <c r="W504" i="1"/>
  <c r="W924" i="1"/>
  <c r="W1970" i="1"/>
  <c r="W3589" i="1"/>
  <c r="W4085" i="1"/>
  <c r="W4840" i="1"/>
  <c r="W1282" i="1"/>
  <c r="W1695" i="1"/>
  <c r="W1516" i="1"/>
  <c r="W1362" i="1"/>
  <c r="W3238" i="1"/>
  <c r="W160" i="1"/>
  <c r="W1281" i="1"/>
  <c r="W2848" i="1"/>
  <c r="W1864" i="1"/>
  <c r="W3047" i="1"/>
  <c r="W2551" i="1"/>
  <c r="W2876" i="1"/>
  <c r="W1540" i="1"/>
  <c r="W2790" i="1"/>
  <c r="W4039" i="1"/>
  <c r="W3655" i="1"/>
  <c r="W2624" i="1"/>
  <c r="W2513" i="1"/>
  <c r="W251" i="1"/>
  <c r="W3872" i="1"/>
  <c r="W2819" i="1"/>
  <c r="W2391" i="1"/>
  <c r="W4781" i="1"/>
  <c r="W1002" i="1"/>
  <c r="W3265" i="1"/>
  <c r="W1941" i="1"/>
  <c r="W3452" i="1"/>
  <c r="W1895" i="1"/>
  <c r="W1614" i="1"/>
  <c r="W2228" i="1"/>
  <c r="W1001" i="1"/>
  <c r="W2444" i="1"/>
  <c r="W4940" i="1"/>
  <c r="W360" i="1"/>
  <c r="W4543" i="1"/>
  <c r="W84" i="1"/>
  <c r="W4621" i="1"/>
  <c r="W3769" i="1"/>
  <c r="W3396" i="1"/>
  <c r="W133" i="1"/>
  <c r="W1334" i="1"/>
  <c r="W2789" i="1"/>
  <c r="W680" i="1"/>
  <c r="W767" i="1"/>
  <c r="W2468" i="1"/>
  <c r="W4296" i="1"/>
  <c r="W1257" i="1"/>
  <c r="W1515" i="1"/>
  <c r="W2037" i="1"/>
  <c r="W3715" i="1"/>
  <c r="W3098" i="1"/>
  <c r="W113" i="1"/>
  <c r="W3908" i="1"/>
  <c r="W4187" i="1"/>
  <c r="W2061" i="1"/>
  <c r="W3907" i="1"/>
  <c r="W4274" i="1"/>
  <c r="W731" i="1"/>
  <c r="W3768" i="1"/>
  <c r="W2818" i="1"/>
  <c r="W2979" i="1"/>
  <c r="W4805" i="1"/>
  <c r="W306" i="1"/>
  <c r="W3466" i="1"/>
  <c r="W2283" i="1"/>
  <c r="W1034" i="1"/>
  <c r="W417" i="1"/>
  <c r="W2550" i="1"/>
  <c r="W223" i="1"/>
  <c r="W3212" i="1"/>
  <c r="W1666" i="1"/>
  <c r="W4695" i="1"/>
  <c r="W4542" i="1"/>
  <c r="W2126" i="1"/>
  <c r="W1280" i="1"/>
  <c r="W2188" i="1"/>
  <c r="W1390" i="1"/>
  <c r="W4117" i="1"/>
  <c r="W1279" i="1"/>
  <c r="W2390" i="1"/>
  <c r="W2361" i="1"/>
  <c r="W2595" i="1"/>
  <c r="W1169" i="1"/>
  <c r="W4392" i="1"/>
  <c r="W1997" i="1"/>
  <c r="W1825" i="1"/>
  <c r="W305" i="1"/>
  <c r="W3211" i="1"/>
  <c r="W1539" i="1"/>
  <c r="W4680" i="1"/>
  <c r="W567" i="1"/>
  <c r="W704" i="1"/>
  <c r="W2767" i="1"/>
  <c r="W2576" i="1"/>
  <c r="W1774" i="1"/>
  <c r="W4652" i="1"/>
  <c r="W83" i="1"/>
  <c r="W2750" i="1"/>
  <c r="W4679" i="1"/>
  <c r="W1632" i="1"/>
  <c r="W1361" i="1"/>
  <c r="W2416" i="1"/>
  <c r="W4417" i="1"/>
  <c r="W3237" i="1"/>
  <c r="W766" i="1"/>
  <c r="W3871" i="1"/>
  <c r="W3075" i="1"/>
  <c r="W3823" i="1"/>
  <c r="W4512" i="1"/>
  <c r="W1694" i="1"/>
  <c r="W3378" i="1"/>
  <c r="W2594" i="1"/>
  <c r="W1413" i="1"/>
  <c r="W3654" i="1"/>
  <c r="W4839" i="1"/>
  <c r="W4541" i="1"/>
  <c r="W2788" i="1"/>
  <c r="W1437" i="1"/>
  <c r="W950" i="1"/>
  <c r="W2749" i="1"/>
  <c r="W4061" i="1"/>
  <c r="W2787" i="1"/>
  <c r="W3618" i="1"/>
  <c r="W112" i="1"/>
  <c r="W4038" i="1"/>
  <c r="W1195" i="1"/>
  <c r="W3520" i="1"/>
  <c r="W765" i="1"/>
  <c r="W4490" i="1"/>
  <c r="W2907" i="1"/>
  <c r="W1595" i="1"/>
  <c r="W1894" i="1"/>
  <c r="W2360" i="1"/>
  <c r="W2995" i="1"/>
  <c r="W19" i="1"/>
  <c r="W4444" i="1"/>
  <c r="W2336" i="1"/>
  <c r="W4914" i="1"/>
  <c r="W1720" i="1"/>
  <c r="W2575" i="1"/>
  <c r="W416" i="1"/>
  <c r="W4566" i="1"/>
  <c r="W1256" i="1"/>
  <c r="W825" i="1"/>
  <c r="W3519" i="1"/>
  <c r="W82" i="1"/>
  <c r="W3355" i="1"/>
  <c r="W1847" i="1"/>
  <c r="W2250" i="1"/>
  <c r="W1088" i="1"/>
  <c r="W304" i="1"/>
  <c r="W1389" i="1"/>
  <c r="W620" i="1"/>
  <c r="W4273" i="1"/>
  <c r="W1594" i="1"/>
  <c r="W3184" i="1"/>
  <c r="W1773" i="1"/>
  <c r="W4540" i="1"/>
  <c r="W1538" i="1"/>
  <c r="W3749" i="1"/>
  <c r="W1194" i="1"/>
  <c r="W703" i="1"/>
  <c r="W619" i="1"/>
  <c r="W764" i="1"/>
  <c r="W4272" i="1"/>
  <c r="W2574" i="1"/>
  <c r="W3693" i="1"/>
  <c r="W4913" i="1"/>
  <c r="W3210" i="1"/>
  <c r="W4489" i="1"/>
  <c r="W3844" i="1"/>
  <c r="W275" i="1"/>
  <c r="W2155" i="1"/>
  <c r="W3675" i="1"/>
  <c r="W1112" i="1"/>
  <c r="W1111" i="1"/>
  <c r="W3748" i="1"/>
  <c r="W3074" i="1"/>
  <c r="W2955" i="1"/>
  <c r="W2" i="1"/>
  <c r="W3493" i="1"/>
  <c r="W2060" i="1"/>
  <c r="W1772" i="1"/>
  <c r="W539" i="1"/>
  <c r="W3285" i="1"/>
  <c r="W4060" i="1"/>
  <c r="W415" i="1"/>
  <c r="W1744" i="1"/>
  <c r="W2573" i="1"/>
  <c r="W3183" i="1"/>
  <c r="W4164" i="1"/>
  <c r="W2094" i="1"/>
  <c r="W4163" i="1"/>
  <c r="W1168" i="1"/>
  <c r="W2415" i="1"/>
  <c r="W3451" i="1"/>
  <c r="W1167" i="1"/>
  <c r="W3870" i="1"/>
  <c r="W4416" i="1"/>
  <c r="W2335" i="1"/>
  <c r="W3560" i="1"/>
  <c r="D10" i="7"/>
  <c r="P17" i="5"/>
  <c r="C3560" i="1" l="1"/>
  <c r="I3747" i="1" l="1"/>
  <c r="I1665" i="1"/>
  <c r="I4747" i="1"/>
  <c r="I3746" i="1"/>
  <c r="I923" i="1"/>
  <c r="I4391" i="1"/>
  <c r="I2467" i="1"/>
  <c r="I1278" i="1"/>
  <c r="I336" i="1"/>
  <c r="I2549" i="1"/>
  <c r="I2036" i="1"/>
  <c r="I538" i="1"/>
  <c r="I3869" i="1"/>
  <c r="I2875" i="1"/>
  <c r="I1693" i="1"/>
  <c r="I3692" i="1"/>
  <c r="I3236" i="1"/>
  <c r="I3822" i="1"/>
  <c r="I566" i="1"/>
  <c r="I3984" i="1"/>
  <c r="I4162" i="1"/>
  <c r="I4651" i="1"/>
  <c r="I4912" i="1"/>
  <c r="I1360" i="1"/>
  <c r="I3159" i="1"/>
  <c r="I1969" i="1"/>
  <c r="I111" i="1"/>
  <c r="I679" i="1"/>
  <c r="I3537" i="1"/>
  <c r="I2512" i="1"/>
  <c r="I448" i="1"/>
  <c r="I447" i="1"/>
  <c r="I1797" i="1"/>
  <c r="I4116" i="1"/>
  <c r="I2466" i="1"/>
  <c r="I3674" i="1"/>
  <c r="I565" i="1"/>
  <c r="I4780" i="1"/>
  <c r="I1461" i="1"/>
  <c r="I3559" i="1"/>
  <c r="I478" i="1"/>
  <c r="I1359" i="1"/>
  <c r="I4724" i="1"/>
  <c r="I2414" i="1"/>
  <c r="I3906" i="1"/>
  <c r="I1692" i="1"/>
  <c r="I1033" i="1"/>
  <c r="I1436" i="1"/>
  <c r="I110" i="1"/>
  <c r="I2623" i="1"/>
  <c r="I159" i="1"/>
  <c r="I1131" i="1"/>
  <c r="I949" i="1"/>
  <c r="I274" i="1"/>
  <c r="I2413" i="1"/>
  <c r="I2817" i="1"/>
  <c r="I3745" i="1"/>
  <c r="I4390" i="1"/>
  <c r="I1032" i="1"/>
  <c r="I3425" i="1"/>
  <c r="I2548" i="1"/>
  <c r="I3334" i="1"/>
  <c r="I1940" i="1"/>
  <c r="I4389" i="1"/>
  <c r="I3424" i="1"/>
  <c r="I4986" i="1"/>
  <c r="I3821" i="1"/>
  <c r="I3333" i="1"/>
  <c r="I503" i="1"/>
  <c r="I4565" i="1"/>
  <c r="I2748" i="1"/>
  <c r="I1460" i="1"/>
  <c r="I1514" i="1"/>
  <c r="I1000" i="1"/>
  <c r="I1631" i="1"/>
  <c r="I1435" i="1"/>
  <c r="I3934" i="1"/>
  <c r="I597" i="1"/>
  <c r="I81" i="1"/>
  <c r="I3046" i="1"/>
  <c r="I3316" i="1"/>
  <c r="I1130" i="1"/>
  <c r="I1719" i="1"/>
  <c r="I2154" i="1"/>
  <c r="I2227" i="1"/>
  <c r="I4140" i="1"/>
  <c r="I4186" i="1"/>
  <c r="I875" i="1"/>
  <c r="I197" i="1"/>
  <c r="I2153" i="1"/>
  <c r="I4084" i="1"/>
  <c r="I2906" i="1"/>
  <c r="I1771" i="1"/>
  <c r="I1277" i="1"/>
  <c r="I1031" i="1"/>
  <c r="I3714" i="1"/>
  <c r="I446" i="1"/>
  <c r="I1846" i="1"/>
  <c r="I999" i="1"/>
  <c r="I1845" i="1"/>
  <c r="I222" i="1"/>
  <c r="I922" i="1"/>
  <c r="I702" i="1"/>
  <c r="I4037" i="1"/>
  <c r="I2489" i="1"/>
  <c r="I2359" i="1"/>
  <c r="I3450" i="1"/>
  <c r="I2847" i="1"/>
  <c r="I701" i="1"/>
  <c r="I4388" i="1"/>
  <c r="I445" i="1"/>
  <c r="I3983" i="1"/>
  <c r="I1412" i="1"/>
  <c r="I158" i="1"/>
  <c r="I1718" i="1"/>
  <c r="I4911" i="1"/>
  <c r="I4539" i="1"/>
  <c r="I1255" i="1"/>
  <c r="I1996" i="1"/>
  <c r="I2816" i="1"/>
  <c r="I1917" i="1"/>
  <c r="I3673" i="1"/>
  <c r="I3354" i="1"/>
  <c r="I4059" i="1"/>
  <c r="I4466" i="1"/>
  <c r="I1664" i="1"/>
  <c r="I3767" i="1"/>
  <c r="I1717" i="1"/>
  <c r="I4985" i="1"/>
  <c r="I109" i="1"/>
  <c r="I2187" i="1"/>
  <c r="I4271" i="1"/>
  <c r="I1893" i="1"/>
  <c r="I359" i="1"/>
  <c r="I4185" i="1"/>
  <c r="I335" i="1"/>
  <c r="I3536" i="1"/>
  <c r="I3073" i="1"/>
  <c r="I537" i="1"/>
  <c r="I2766" i="1"/>
  <c r="I3235" i="1"/>
  <c r="I221" i="1"/>
  <c r="I3492" i="1"/>
  <c r="I2905" i="1"/>
  <c r="I3072" i="1"/>
  <c r="I4316" i="1"/>
  <c r="I2954" i="1"/>
  <c r="I678" i="1"/>
  <c r="I3071" i="1"/>
  <c r="I618" i="1"/>
  <c r="I3097" i="1"/>
  <c r="I1388" i="1"/>
  <c r="I977" i="1"/>
  <c r="I4036" i="1"/>
  <c r="I3234" i="1"/>
  <c r="I677" i="1"/>
  <c r="I358" i="1"/>
  <c r="I4838" i="1"/>
  <c r="I4779" i="1"/>
  <c r="I2765" i="1"/>
  <c r="I1230" i="1"/>
  <c r="I2664" i="1"/>
  <c r="I2059" i="1"/>
  <c r="I1892" i="1"/>
  <c r="I536" i="1"/>
  <c r="I4295" i="1"/>
  <c r="I2035" i="1"/>
  <c r="I596" i="1"/>
  <c r="I132" i="1"/>
  <c r="I3264" i="1"/>
  <c r="I4035" i="1"/>
  <c r="I3209" i="1"/>
  <c r="I1565" i="1"/>
  <c r="I3208" i="1"/>
  <c r="I3558" i="1"/>
  <c r="I4511" i="1"/>
  <c r="I948" i="1"/>
  <c r="I3588" i="1"/>
  <c r="I196" i="1"/>
  <c r="I3982" i="1"/>
  <c r="I3957" i="1"/>
  <c r="I763" i="1"/>
  <c r="I4184" i="1"/>
  <c r="I2547" i="1"/>
  <c r="I3797" i="1"/>
  <c r="I1663" i="1"/>
  <c r="I108" i="1"/>
  <c r="I1939" i="1"/>
  <c r="I730" i="1"/>
  <c r="I700" i="1"/>
  <c r="I3491" i="1"/>
  <c r="I4510" i="1"/>
  <c r="I1824" i="1"/>
  <c r="I2307" i="1"/>
  <c r="I3395" i="1"/>
  <c r="I4013" i="1"/>
  <c r="I4294" i="1"/>
  <c r="I1276" i="1"/>
  <c r="I3284" i="1"/>
  <c r="I414" i="1"/>
  <c r="I1743" i="1"/>
  <c r="I2186" i="1"/>
  <c r="I1564" i="1"/>
  <c r="I2389" i="1"/>
  <c r="I4236" i="1"/>
  <c r="I195" i="1"/>
  <c r="I3263" i="1"/>
  <c r="I1716" i="1"/>
  <c r="I2226" i="1"/>
  <c r="I3394" i="1"/>
  <c r="I1434" i="1"/>
  <c r="I1030" i="1"/>
  <c r="I617" i="1"/>
  <c r="I3981" i="1"/>
  <c r="I1916" i="1"/>
  <c r="I2093" i="1"/>
  <c r="I2926" i="1"/>
  <c r="I131" i="1"/>
  <c r="I2786" i="1"/>
  <c r="I3518" i="1"/>
  <c r="I653" i="1"/>
  <c r="I4538" i="1"/>
  <c r="I3233" i="1"/>
  <c r="I4058" i="1"/>
  <c r="I2846" i="1"/>
  <c r="I797" i="1"/>
  <c r="I3713" i="1"/>
  <c r="I4293" i="1"/>
  <c r="I2125" i="1"/>
  <c r="I1387" i="1"/>
  <c r="I595" i="1"/>
  <c r="I4620" i="1"/>
  <c r="I2225" i="1"/>
  <c r="I1968" i="1"/>
  <c r="I1891" i="1"/>
  <c r="I4597" i="1"/>
  <c r="I1254" i="1"/>
  <c r="I699" i="1"/>
  <c r="I3905" i="1"/>
  <c r="I303" i="1"/>
  <c r="I3017" i="1"/>
  <c r="I2622" i="1"/>
  <c r="I4804" i="1"/>
  <c r="I4443" i="1"/>
  <c r="I1563" i="1"/>
  <c r="I3449" i="1"/>
  <c r="I616" i="1"/>
  <c r="I3262" i="1"/>
  <c r="I3261" i="1"/>
  <c r="I3377" i="1"/>
  <c r="I2152" i="1"/>
  <c r="I4694" i="1"/>
  <c r="I2511" i="1"/>
  <c r="I2764" i="1"/>
  <c r="I594" i="1"/>
  <c r="I1193" i="1"/>
  <c r="I2124" i="1"/>
  <c r="I824" i="1"/>
  <c r="I2185" i="1"/>
  <c r="I3353" i="1"/>
  <c r="I273" i="1"/>
  <c r="I1166" i="1"/>
  <c r="I3672" i="1"/>
  <c r="I302" i="1"/>
  <c r="I413" i="1"/>
  <c r="I444" i="1"/>
  <c r="I220" i="1"/>
  <c r="I3096" i="1"/>
  <c r="I3182" i="1"/>
  <c r="I502" i="1"/>
  <c r="I4488" i="1"/>
  <c r="I2815" i="1"/>
  <c r="I3095" i="1"/>
  <c r="I4034" i="1"/>
  <c r="I3465" i="1"/>
  <c r="I3712" i="1"/>
  <c r="I2092" i="1"/>
  <c r="I3796" i="1"/>
  <c r="I4837" i="1"/>
  <c r="I535" i="1"/>
  <c r="I4270" i="1"/>
  <c r="I4939" i="1"/>
  <c r="I2814" i="1"/>
  <c r="I1253" i="1"/>
  <c r="I4339" i="1"/>
  <c r="I2058" i="1"/>
  <c r="I1915" i="1"/>
  <c r="I18" i="1"/>
  <c r="I2621" i="1"/>
  <c r="I1358" i="1"/>
  <c r="I4012" i="1"/>
  <c r="I3125" i="1"/>
  <c r="I2572" i="1"/>
  <c r="I2091" i="1"/>
  <c r="I250" i="1"/>
  <c r="I615" i="1"/>
  <c r="I1386" i="1"/>
  <c r="I2845" i="1"/>
  <c r="I3124" i="1"/>
  <c r="I194" i="1"/>
  <c r="I2571" i="1"/>
  <c r="I3464" i="1"/>
  <c r="I3956" i="1"/>
  <c r="I2570" i="1"/>
  <c r="I1796" i="1"/>
  <c r="I2593" i="1"/>
  <c r="I357" i="1"/>
  <c r="I676" i="1"/>
  <c r="I2904" i="1"/>
  <c r="I1357" i="1"/>
  <c r="I4961" i="1"/>
  <c r="I3617" i="1"/>
  <c r="I5001" i="1"/>
  <c r="I675" i="1"/>
  <c r="I1192" i="1"/>
  <c r="I1770" i="1"/>
  <c r="I2034" i="1"/>
  <c r="I4269" i="1"/>
  <c r="I4083" i="1"/>
  <c r="I1385" i="1"/>
  <c r="I3843" i="1"/>
  <c r="I4268" i="1"/>
  <c r="I998" i="1"/>
  <c r="I2184" i="1"/>
  <c r="I1411" i="1"/>
  <c r="I4984" i="1"/>
  <c r="I2183" i="1"/>
  <c r="I3283" i="1"/>
  <c r="I3315" i="1"/>
  <c r="I2763" i="1"/>
  <c r="I1301" i="1"/>
  <c r="I2282" i="1"/>
  <c r="I593" i="1"/>
  <c r="I2443" i="1"/>
  <c r="I4860" i="1"/>
  <c r="I4723" i="1"/>
  <c r="I3045" i="1"/>
  <c r="I1613" i="1"/>
  <c r="I2334" i="1"/>
  <c r="I17" i="1"/>
  <c r="I3671" i="1"/>
  <c r="I1890" i="1"/>
  <c r="I4888" i="1"/>
  <c r="I4082" i="1"/>
  <c r="I1252" i="1"/>
  <c r="I4415" i="1"/>
  <c r="I3332" i="1"/>
  <c r="I3744" i="1"/>
  <c r="I4722" i="1"/>
  <c r="I3795" i="1"/>
  <c r="I4081" i="1"/>
  <c r="I3955" i="1"/>
  <c r="I1275" i="1"/>
  <c r="I729" i="1"/>
  <c r="I1889" i="1"/>
  <c r="I4537" i="1"/>
  <c r="I2057" i="1"/>
  <c r="I4746" i="1"/>
  <c r="I1087" i="1"/>
  <c r="I2123" i="1"/>
  <c r="I2412" i="1"/>
  <c r="I477" i="1"/>
  <c r="I4033" i="1"/>
  <c r="I107" i="1"/>
  <c r="I3587" i="1"/>
  <c r="I1995" i="1"/>
  <c r="I3376" i="1"/>
  <c r="I4161" i="1"/>
  <c r="I334" i="1"/>
  <c r="I1769" i="1"/>
  <c r="I3181" i="1"/>
  <c r="I3904" i="1"/>
  <c r="I1994" i="1"/>
  <c r="I3044" i="1"/>
  <c r="I2388" i="1"/>
  <c r="I1086" i="1"/>
  <c r="I2465" i="1"/>
  <c r="I193" i="1"/>
  <c r="I4160" i="1"/>
  <c r="I1513" i="1"/>
  <c r="I845" i="1"/>
  <c r="I4836" i="1"/>
  <c r="I2182" i="1"/>
  <c r="I3260" i="1"/>
  <c r="I1742" i="1"/>
  <c r="I1333" i="1"/>
  <c r="I16" i="1"/>
  <c r="I2464" i="1"/>
  <c r="I3954" i="1"/>
  <c r="I2181" i="1"/>
  <c r="I4057" i="1"/>
  <c r="I1110" i="1"/>
  <c r="I1662" i="1"/>
  <c r="I1768" i="1"/>
  <c r="I3820" i="1"/>
  <c r="I2224" i="1"/>
  <c r="I2122" i="1"/>
  <c r="I3980" i="1"/>
  <c r="I2033" i="1"/>
  <c r="I3490" i="1"/>
  <c r="I3794" i="1"/>
  <c r="I3766" i="1"/>
  <c r="I874" i="1"/>
  <c r="I652" i="1"/>
  <c r="I1165" i="1"/>
  <c r="I3933" i="1"/>
  <c r="I4442" i="1"/>
  <c r="I1274" i="1"/>
  <c r="I3979" i="1"/>
  <c r="I249" i="1"/>
  <c r="I5000" i="1"/>
  <c r="I3978" i="1"/>
  <c r="I2994" i="1"/>
  <c r="I4938" i="1"/>
  <c r="I3557" i="1"/>
  <c r="I301" i="1"/>
  <c r="I1356" i="1"/>
  <c r="I3653" i="1"/>
  <c r="I1967" i="1"/>
  <c r="I1537" i="1"/>
  <c r="I1486" i="1"/>
  <c r="I3043" i="1"/>
  <c r="I4536" i="1"/>
  <c r="I1332" i="1"/>
  <c r="I2695" i="1"/>
  <c r="I2151" i="1"/>
  <c r="I844" i="1"/>
  <c r="I106" i="1"/>
  <c r="I1129" i="1"/>
  <c r="I3448" i="1"/>
  <c r="I4960" i="1"/>
  <c r="I4983" i="1"/>
  <c r="I4338" i="1"/>
  <c r="I2762" i="1"/>
  <c r="I3423" i="1"/>
  <c r="I2442" i="1"/>
  <c r="I3489" i="1"/>
  <c r="I1128" i="1"/>
  <c r="I3447" i="1"/>
  <c r="I2978" i="1"/>
  <c r="I3652" i="1"/>
  <c r="I4159" i="1"/>
  <c r="I2121" i="1"/>
  <c r="I1536" i="1"/>
  <c r="I1593" i="1"/>
  <c r="I2953" i="1"/>
  <c r="I2358" i="1"/>
  <c r="I2281" i="1"/>
  <c r="I4509" i="1"/>
  <c r="I1251" i="1"/>
  <c r="I501" i="1"/>
  <c r="I4745" i="1"/>
  <c r="I3691" i="1"/>
  <c r="I3842" i="1"/>
  <c r="I1612" i="1"/>
  <c r="I476" i="1"/>
  <c r="I3180" i="1"/>
  <c r="I2056" i="1"/>
  <c r="I698" i="1"/>
  <c r="I3586" i="1"/>
  <c r="I39" i="1"/>
  <c r="I1691" i="1"/>
  <c r="I1127" i="1"/>
  <c r="I3422" i="1"/>
  <c r="I651" i="1"/>
  <c r="I796" i="1"/>
  <c r="I4982" i="1"/>
  <c r="I4859" i="1"/>
  <c r="I2663" i="1"/>
  <c r="I3123" i="1"/>
  <c r="I823" i="1"/>
  <c r="I4721" i="1"/>
  <c r="I1630" i="1"/>
  <c r="I564" i="1"/>
  <c r="I3207" i="1"/>
  <c r="I3977" i="1"/>
  <c r="I4080" i="1"/>
  <c r="I2357" i="1"/>
  <c r="I1229" i="1"/>
  <c r="I2223" i="1"/>
  <c r="I3042" i="1"/>
  <c r="I2055" i="1"/>
  <c r="I1592" i="1"/>
  <c r="I2054" i="1"/>
  <c r="I1611" i="1"/>
  <c r="I1938" i="1"/>
  <c r="I3122" i="1"/>
  <c r="I38" i="1"/>
  <c r="I1512" i="1"/>
  <c r="I2387" i="1"/>
  <c r="I1914" i="1"/>
  <c r="I2280" i="1"/>
  <c r="I15" i="1"/>
  <c r="I1109" i="1"/>
  <c r="I2306" i="1"/>
  <c r="I4032" i="1"/>
  <c r="I1331" i="1"/>
  <c r="I3903" i="1"/>
  <c r="I3793" i="1"/>
  <c r="I4487" i="1"/>
  <c r="I3932" i="1"/>
  <c r="I728" i="1"/>
  <c r="I1844" i="1"/>
  <c r="I614" i="1"/>
  <c r="I3616" i="1"/>
  <c r="I3488" i="1"/>
  <c r="I272" i="1"/>
  <c r="I534" i="1"/>
  <c r="I4031" i="1"/>
  <c r="I3179" i="1"/>
  <c r="I4183" i="1"/>
  <c r="I2993" i="1"/>
  <c r="I2903" i="1"/>
  <c r="I3743" i="1"/>
  <c r="I2925" i="1"/>
  <c r="I3556" i="1"/>
  <c r="I2032" i="1"/>
  <c r="I3931" i="1"/>
  <c r="I3517" i="1"/>
  <c r="I1459" i="1"/>
  <c r="I762" i="1"/>
  <c r="I3792" i="1"/>
  <c r="I4182" i="1"/>
  <c r="I3094" i="1"/>
  <c r="I3690" i="1"/>
  <c r="I3463" i="1"/>
  <c r="I248" i="1"/>
  <c r="I4778" i="1"/>
  <c r="I4835" i="1"/>
  <c r="I4235" i="1"/>
  <c r="I3711" i="1"/>
  <c r="I4292" i="1"/>
  <c r="I2952" i="1"/>
  <c r="I4209" i="1"/>
  <c r="I650" i="1"/>
  <c r="I2546" i="1"/>
  <c r="I443" i="1"/>
  <c r="I2488" i="1"/>
  <c r="I533" i="1"/>
  <c r="I1535" i="1"/>
  <c r="I4208" i="1"/>
  <c r="I3710" i="1"/>
  <c r="I2090" i="1"/>
  <c r="I897" i="1"/>
  <c r="I2150" i="1"/>
  <c r="I1610" i="1"/>
  <c r="I1534" i="1"/>
  <c r="I3375" i="1"/>
  <c r="I674" i="1"/>
  <c r="I761" i="1"/>
  <c r="I3689" i="1"/>
  <c r="I1937" i="1"/>
  <c r="I3259" i="1"/>
  <c r="I697" i="1"/>
  <c r="I4441" i="1"/>
  <c r="I3585" i="1"/>
  <c r="I4834" i="1"/>
  <c r="I1562" i="1"/>
  <c r="I2222" i="1"/>
  <c r="I4650" i="1"/>
  <c r="I4678" i="1"/>
  <c r="I3232" i="1"/>
  <c r="I896" i="1"/>
  <c r="I4234" i="1"/>
  <c r="I2031" i="1"/>
  <c r="I1330" i="1"/>
  <c r="I3314" i="1"/>
  <c r="I4181" i="1"/>
  <c r="I1485" i="1"/>
  <c r="I2249" i="1"/>
  <c r="I4677" i="1"/>
  <c r="I1661" i="1"/>
  <c r="I795" i="1"/>
  <c r="I1433" i="1"/>
  <c r="I822" i="1"/>
  <c r="I3742" i="1"/>
  <c r="I1795" i="1"/>
  <c r="I3584" i="1"/>
  <c r="I873" i="1"/>
  <c r="I2180" i="1"/>
  <c r="I4315" i="1"/>
  <c r="I4011" i="1"/>
  <c r="I1629" i="1"/>
  <c r="I2248" i="1"/>
  <c r="I2813" i="1"/>
  <c r="I1432" i="1"/>
  <c r="I4440" i="1"/>
  <c r="I4267" i="1"/>
  <c r="I1064" i="1"/>
  <c r="I2179" i="1"/>
  <c r="I3462" i="1"/>
  <c r="I2874" i="1"/>
  <c r="I80" i="1"/>
  <c r="I1591" i="1"/>
  <c r="I3231" i="1"/>
  <c r="I4414" i="1"/>
  <c r="I3841" i="1"/>
  <c r="I1164" i="1"/>
  <c r="I1484" i="1"/>
  <c r="I2120" i="1"/>
  <c r="I3070" i="1"/>
  <c r="I3393" i="1"/>
  <c r="I4777" i="1"/>
  <c r="I2221" i="1"/>
  <c r="I2333" i="1"/>
  <c r="I412" i="1"/>
  <c r="I760" i="1"/>
  <c r="I2694" i="1"/>
  <c r="I3069" i="1"/>
  <c r="I4139" i="1"/>
  <c r="I300" i="1"/>
  <c r="I3615" i="1"/>
  <c r="I3313" i="1"/>
  <c r="I1511" i="1"/>
  <c r="I2089" i="1"/>
  <c r="I3741" i="1"/>
  <c r="I1888" i="1"/>
  <c r="I1355" i="1"/>
  <c r="I2305" i="1"/>
  <c r="I2662" i="1"/>
  <c r="I1993" i="1"/>
  <c r="I3206" i="1"/>
  <c r="I1690" i="1"/>
  <c r="I727" i="1"/>
  <c r="I1191" i="1"/>
  <c r="I1431" i="1"/>
  <c r="I794" i="1"/>
  <c r="I2727" i="1"/>
  <c r="I3868" i="1"/>
  <c r="I726" i="1"/>
  <c r="I4138" i="1"/>
  <c r="I4115" i="1"/>
  <c r="I1823" i="1"/>
  <c r="I192" i="1"/>
  <c r="I4981" i="1"/>
  <c r="I2119" i="1"/>
  <c r="I1590" i="1"/>
  <c r="I4486" i="1"/>
  <c r="I1228" i="1"/>
  <c r="I2812" i="1"/>
  <c r="I4833" i="1"/>
  <c r="I2661" i="1"/>
  <c r="I4439" i="1"/>
  <c r="I3178" i="1"/>
  <c r="I1085" i="1"/>
  <c r="I1063" i="1"/>
  <c r="I2977" i="1"/>
  <c r="I1430" i="1"/>
  <c r="I3041" i="1"/>
  <c r="I1029" i="1"/>
  <c r="I4776" i="1"/>
  <c r="I1561" i="1"/>
  <c r="I2279" i="1"/>
  <c r="I3068" i="1"/>
  <c r="I4438" i="1"/>
  <c r="I895" i="1"/>
  <c r="I2726" i="1"/>
  <c r="I2545" i="1"/>
  <c r="I53" i="1"/>
  <c r="I1329" i="1"/>
  <c r="I1062" i="1"/>
  <c r="I2247" i="1"/>
  <c r="I1936" i="1"/>
  <c r="I2725" i="1"/>
  <c r="I1863" i="1"/>
  <c r="I3614" i="1"/>
  <c r="I4832" i="1"/>
  <c r="I1084" i="1"/>
  <c r="I4180" i="1"/>
  <c r="I3688" i="1"/>
  <c r="I3583" i="1"/>
  <c r="I563" i="1"/>
  <c r="I1190" i="1"/>
  <c r="I4233" i="1"/>
  <c r="I4937" i="1"/>
  <c r="I3158" i="1"/>
  <c r="I2785" i="1"/>
  <c r="I3930" i="1"/>
  <c r="I4887" i="1"/>
  <c r="I4649" i="1"/>
  <c r="I1660" i="1"/>
  <c r="I2356" i="1"/>
  <c r="I4980" i="1"/>
  <c r="I2386" i="1"/>
  <c r="I475" i="1"/>
  <c r="I2976" i="1"/>
  <c r="I1328" i="1"/>
  <c r="I2844" i="1"/>
  <c r="I3067" i="1"/>
  <c r="I411" i="1"/>
  <c r="I3312" i="1"/>
  <c r="I947" i="1"/>
  <c r="I3516" i="1"/>
  <c r="I1250" i="1"/>
  <c r="I821" i="1"/>
  <c r="I3392" i="1"/>
  <c r="I2620" i="1"/>
  <c r="I1589" i="1"/>
  <c r="I410" i="1"/>
  <c r="I3613" i="1"/>
  <c r="I1822" i="1"/>
  <c r="I1741" i="1"/>
  <c r="I2747" i="1"/>
  <c r="I3535" i="1"/>
  <c r="I4979" i="1"/>
  <c r="I2569" i="1"/>
  <c r="I4978" i="1"/>
  <c r="I3421" i="1"/>
  <c r="I1588" i="1"/>
  <c r="I4744" i="1"/>
  <c r="I1992" i="1"/>
  <c r="I105" i="1"/>
  <c r="I2385" i="1"/>
  <c r="I532" i="1"/>
  <c r="I4314" i="1"/>
  <c r="I2463" i="1"/>
  <c r="I4775" i="1"/>
  <c r="I4368" i="1"/>
  <c r="I2355" i="1"/>
  <c r="I1821" i="1"/>
  <c r="I3867" i="1"/>
  <c r="I2088" i="1"/>
  <c r="I1028" i="1"/>
  <c r="I894" i="1"/>
  <c r="I1273" i="1"/>
  <c r="I1991" i="1"/>
  <c r="I2568" i="1"/>
  <c r="I2811" i="1"/>
  <c r="I759" i="1"/>
  <c r="I4114" i="1"/>
  <c r="I872" i="1"/>
  <c r="I2660" i="1"/>
  <c r="I3651" i="1"/>
  <c r="I4485" i="1"/>
  <c r="I3258" i="1"/>
  <c r="I4936" i="1"/>
  <c r="I37" i="1"/>
  <c r="I2544" i="1"/>
  <c r="I2332" i="1"/>
  <c r="I3902" i="1"/>
  <c r="I793" i="1"/>
  <c r="I1935" i="1"/>
  <c r="I2220" i="1"/>
  <c r="I2304" i="1"/>
  <c r="I2659" i="1"/>
  <c r="I4935" i="1"/>
  <c r="I3650" i="1"/>
  <c r="I1429" i="1"/>
  <c r="I1227" i="1"/>
  <c r="I2053" i="1"/>
  <c r="I649" i="1"/>
  <c r="I2619" i="1"/>
  <c r="I3093" i="1"/>
  <c r="I2873" i="1"/>
  <c r="I2354" i="1"/>
  <c r="I1966" i="1"/>
  <c r="I4743" i="1"/>
  <c r="I871" i="1"/>
  <c r="I4619" i="1"/>
  <c r="I4803" i="1"/>
  <c r="I1249" i="1"/>
  <c r="I2618" i="1"/>
  <c r="I2510" i="1"/>
  <c r="I758" i="1"/>
  <c r="I2567" i="1"/>
  <c r="I4387" i="1"/>
  <c r="I2617" i="1"/>
  <c r="I3976" i="1"/>
  <c r="I2384" i="1"/>
  <c r="I2616" i="1"/>
  <c r="I1248" i="1"/>
  <c r="I4030" i="1"/>
  <c r="I1272" i="1"/>
  <c r="I2303" i="1"/>
  <c r="I1560" i="1"/>
  <c r="I757" i="1"/>
  <c r="I2975" i="1"/>
  <c r="I1934" i="1"/>
  <c r="I4437" i="1"/>
  <c r="I1410" i="1"/>
  <c r="I387" i="1"/>
  <c r="I1965" i="1"/>
  <c r="I36" i="1"/>
  <c r="I474" i="1"/>
  <c r="I104" i="1"/>
  <c r="I2872" i="1"/>
  <c r="I2353" i="1"/>
  <c r="I3487" i="1"/>
  <c r="I2462" i="1"/>
  <c r="I1510" i="1"/>
  <c r="I2592" i="1"/>
  <c r="I696" i="1"/>
  <c r="I4648" i="1"/>
  <c r="I1226" i="1"/>
  <c r="I1153" i="1"/>
  <c r="I473" i="1"/>
  <c r="I157" i="1"/>
  <c r="I4179" i="1"/>
  <c r="I2383" i="1"/>
  <c r="I4465" i="1"/>
  <c r="I648" i="1"/>
  <c r="I2615" i="1"/>
  <c r="I386" i="1"/>
  <c r="I725" i="1"/>
  <c r="I333" i="1"/>
  <c r="I1458" i="1"/>
  <c r="I3840" i="1"/>
  <c r="I356" i="1"/>
  <c r="I1225" i="1"/>
  <c r="I3092" i="1"/>
  <c r="I870" i="1"/>
  <c r="I1354" i="1"/>
  <c r="I1108" i="1"/>
  <c r="I4802" i="1"/>
  <c r="I3975" i="1"/>
  <c r="I3257" i="1"/>
  <c r="I3555" i="1"/>
  <c r="I531" i="1"/>
  <c r="I1862" i="1"/>
  <c r="I4618" i="1"/>
  <c r="I1027" i="1"/>
  <c r="I3446" i="1"/>
  <c r="I1152" i="1"/>
  <c r="I997" i="1"/>
  <c r="I3649" i="1"/>
  <c r="I2030" i="1"/>
  <c r="I1061" i="1"/>
  <c r="I2178" i="1"/>
  <c r="I4079" i="1"/>
  <c r="I3554" i="1"/>
  <c r="I1247" i="1"/>
  <c r="I2219" i="1"/>
  <c r="I695" i="1"/>
  <c r="I219" i="1"/>
  <c r="I2487" i="1"/>
  <c r="I1126" i="1"/>
  <c r="I1740" i="1"/>
  <c r="I3709" i="1"/>
  <c r="I1794" i="1"/>
  <c r="I2486" i="1"/>
  <c r="I4647" i="1"/>
  <c r="I2118" i="1"/>
  <c r="I2218" i="1"/>
  <c r="I1384" i="1"/>
  <c r="I1026" i="1"/>
  <c r="I820" i="1"/>
  <c r="I756" i="1"/>
  <c r="I3953" i="1"/>
  <c r="I3040" i="1"/>
  <c r="I2974" i="1"/>
  <c r="I3648" i="1"/>
  <c r="I2149" i="1"/>
  <c r="I2441" i="1"/>
  <c r="I530" i="1"/>
  <c r="I2658" i="1"/>
  <c r="I4484" i="1"/>
  <c r="I4232" i="1"/>
  <c r="I4010" i="1"/>
  <c r="I2509" i="1"/>
  <c r="I2278" i="1"/>
  <c r="I271" i="1"/>
  <c r="I4137" i="1"/>
  <c r="I1715" i="1"/>
  <c r="I4113" i="1"/>
  <c r="I1559" i="1"/>
  <c r="I4029" i="1"/>
  <c r="I299" i="1"/>
  <c r="I103" i="1"/>
  <c r="I3839" i="1"/>
  <c r="I2924" i="1"/>
  <c r="I819" i="1"/>
  <c r="I3534" i="1"/>
  <c r="I4508" i="1"/>
  <c r="I3819" i="1"/>
  <c r="I4676" i="1"/>
  <c r="I2052" i="1"/>
  <c r="I156" i="1"/>
  <c r="I2724" i="1"/>
  <c r="I1189" i="1"/>
  <c r="I442" i="1"/>
  <c r="I4535" i="1"/>
  <c r="I2923" i="1"/>
  <c r="I1793" i="1"/>
  <c r="I673" i="1"/>
  <c r="I1861" i="1"/>
  <c r="I1246" i="1"/>
  <c r="I2657" i="1"/>
  <c r="I818" i="1"/>
  <c r="I4436" i="1"/>
  <c r="I35" i="1"/>
  <c r="I1083" i="1"/>
  <c r="I562" i="1"/>
  <c r="I817" i="1"/>
  <c r="I3331" i="1"/>
  <c r="I2485" i="1"/>
  <c r="I4291" i="1"/>
  <c r="I332" i="1"/>
  <c r="I1739" i="1"/>
  <c r="I3352" i="1"/>
  <c r="I893" i="1"/>
  <c r="I4858" i="1"/>
  <c r="I2871" i="1"/>
  <c r="I755" i="1"/>
  <c r="I409" i="1"/>
  <c r="I4435" i="1"/>
  <c r="I3647" i="1"/>
  <c r="I79" i="1"/>
  <c r="I4534" i="1"/>
  <c r="I4413" i="1"/>
  <c r="I2591" i="1"/>
  <c r="I1964" i="1"/>
  <c r="I1628" i="1"/>
  <c r="I3612" i="1"/>
  <c r="I2217" i="1"/>
  <c r="I441" i="1"/>
  <c r="I1060" i="1"/>
  <c r="I247" i="1"/>
  <c r="I3901" i="1"/>
  <c r="I2484" i="1"/>
  <c r="I754" i="1"/>
  <c r="I1082" i="1"/>
  <c r="I1792" i="1"/>
  <c r="I1767" i="1"/>
  <c r="I102" i="1"/>
  <c r="I4028" i="1"/>
  <c r="I2331" i="1"/>
  <c r="I4596" i="1"/>
  <c r="I2746" i="1"/>
  <c r="I2723" i="1"/>
  <c r="I270" i="1"/>
  <c r="I2951" i="1"/>
  <c r="I2693" i="1"/>
  <c r="I2722" i="1"/>
  <c r="I1081" i="1"/>
  <c r="I1025" i="1"/>
  <c r="I1990" i="1"/>
  <c r="I101" i="1"/>
  <c r="I4337" i="1"/>
  <c r="I3687" i="1"/>
  <c r="I694" i="1"/>
  <c r="I2277" i="1"/>
  <c r="I1383" i="1"/>
  <c r="I4231" i="1"/>
  <c r="I4977" i="1"/>
  <c r="I3039" i="1"/>
  <c r="I1766" i="1"/>
  <c r="I4857" i="1"/>
  <c r="I1457" i="1"/>
  <c r="I3230" i="1"/>
  <c r="I4336" i="1"/>
  <c r="I1382" i="1"/>
  <c r="I1353" i="1"/>
  <c r="I2508" i="1"/>
  <c r="I3818" i="1"/>
  <c r="I4999" i="1"/>
  <c r="I4564" i="1"/>
  <c r="I672" i="1"/>
  <c r="I976" i="1"/>
  <c r="I561" i="1"/>
  <c r="I218" i="1"/>
  <c r="I3330" i="1"/>
  <c r="I3229" i="1"/>
  <c r="I1714" i="1"/>
  <c r="I1224" i="1"/>
  <c r="I2029" i="1"/>
  <c r="I4507" i="1"/>
  <c r="I3740" i="1"/>
  <c r="I1483" i="1"/>
  <c r="I298" i="1"/>
  <c r="I4934" i="1"/>
  <c r="I1587" i="1"/>
  <c r="I3708" i="1"/>
  <c r="I3533" i="1"/>
  <c r="I500" i="1"/>
  <c r="I3707" i="1"/>
  <c r="I4335" i="1"/>
  <c r="I1627" i="1"/>
  <c r="I4027" i="1"/>
  <c r="I946" i="1"/>
  <c r="I4136" i="1"/>
  <c r="I3282" i="1"/>
  <c r="I408" i="1"/>
  <c r="I3974" i="1"/>
  <c r="I2051" i="1"/>
  <c r="I1713" i="1"/>
  <c r="I2614" i="1"/>
  <c r="I14" i="1"/>
  <c r="I1659" i="1"/>
  <c r="I1887" i="1"/>
  <c r="I1509" i="1"/>
  <c r="I2656" i="1"/>
  <c r="I4910" i="1"/>
  <c r="I407" i="1"/>
  <c r="I3739" i="1"/>
  <c r="I4595" i="1"/>
  <c r="I2870" i="1"/>
  <c r="I1352" i="1"/>
  <c r="I3420" i="1"/>
  <c r="I1913" i="1"/>
  <c r="I155" i="1"/>
  <c r="I4959" i="1"/>
  <c r="I4009" i="1"/>
  <c r="I1860" i="1"/>
  <c r="I3486" i="1"/>
  <c r="I4594" i="1"/>
  <c r="I792" i="1"/>
  <c r="I4909" i="1"/>
  <c r="I4998" i="1"/>
  <c r="I3646" i="1"/>
  <c r="I2613" i="1"/>
  <c r="I3611" i="1"/>
  <c r="I2216" i="1"/>
  <c r="I3038" i="1"/>
  <c r="I4831" i="1"/>
  <c r="I4856" i="1"/>
  <c r="I1059" i="1"/>
  <c r="I4313" i="1"/>
  <c r="I1820" i="1"/>
  <c r="I3706" i="1"/>
  <c r="I529" i="1"/>
  <c r="I3553" i="1"/>
  <c r="I2440" i="1"/>
  <c r="I2922" i="1"/>
  <c r="I2761" i="1"/>
  <c r="I52" i="1"/>
  <c r="I1428" i="1"/>
  <c r="I2411" i="1"/>
  <c r="I2382" i="1"/>
  <c r="I2869" i="1"/>
  <c r="I78" i="1"/>
  <c r="I4720" i="1"/>
  <c r="I1508" i="1"/>
  <c r="I3091" i="1"/>
  <c r="I791" i="1"/>
  <c r="I1658" i="1"/>
  <c r="I3838" i="1"/>
  <c r="I843" i="1"/>
  <c r="I2902" i="1"/>
  <c r="I2461" i="1"/>
  <c r="I647" i="1"/>
  <c r="I4290" i="1"/>
  <c r="I1558" i="1"/>
  <c r="I560" i="1"/>
  <c r="I1080" i="1"/>
  <c r="I2950" i="1"/>
  <c r="I4933" i="1"/>
  <c r="I1188" i="1"/>
  <c r="I753" i="1"/>
  <c r="I3256" i="1"/>
  <c r="I1327" i="1"/>
  <c r="I1351" i="1"/>
  <c r="I4693" i="1"/>
  <c r="I4078" i="1"/>
  <c r="I4533" i="1"/>
  <c r="I4207" i="1"/>
  <c r="I217" i="1"/>
  <c r="I1427" i="1"/>
  <c r="I4997" i="1"/>
  <c r="I2655" i="1"/>
  <c r="I4312" i="1"/>
  <c r="I4593" i="1"/>
  <c r="I3037" i="1"/>
  <c r="I3738" i="1"/>
  <c r="I752" i="1"/>
  <c r="I4386" i="1"/>
  <c r="I1024" i="1"/>
  <c r="I1326" i="1"/>
  <c r="I3351" i="1"/>
  <c r="I4112" i="1"/>
  <c r="I559" i="1"/>
  <c r="I2381" i="1"/>
  <c r="I3582" i="1"/>
  <c r="I2087" i="1"/>
  <c r="I996" i="1"/>
  <c r="I2215" i="1"/>
  <c r="I4801" i="1"/>
  <c r="I3205" i="1"/>
  <c r="I4976" i="1"/>
  <c r="I1586" i="1"/>
  <c r="I13" i="1"/>
  <c r="I4026" i="1"/>
  <c r="I2843" i="1"/>
  <c r="I975" i="1"/>
  <c r="I1187" i="1"/>
  <c r="I216" i="1"/>
  <c r="I331" i="1"/>
  <c r="I2050" i="1"/>
  <c r="I4592" i="1"/>
  <c r="I3121" i="1"/>
  <c r="I4206" i="1"/>
  <c r="I4367" i="1"/>
  <c r="I2439" i="1"/>
  <c r="I2438" i="1"/>
  <c r="I2949" i="1"/>
  <c r="I3610" i="1"/>
  <c r="I1791" i="1"/>
  <c r="I995" i="1"/>
  <c r="I3036" i="1"/>
  <c r="I77" i="1"/>
  <c r="I2692" i="1"/>
  <c r="I1585" i="1"/>
  <c r="I724" i="1"/>
  <c r="I4886" i="1"/>
  <c r="I2302" i="1"/>
  <c r="I3609" i="1"/>
  <c r="I4412" i="1"/>
  <c r="I2028" i="1"/>
  <c r="I2410" i="1"/>
  <c r="I3973" i="1"/>
  <c r="I1456" i="1"/>
  <c r="I974" i="1"/>
  <c r="I2566" i="1"/>
  <c r="I1482" i="1"/>
  <c r="I4800" i="1"/>
  <c r="I1058" i="1"/>
  <c r="I3391" i="1"/>
  <c r="I1765" i="1"/>
  <c r="I3670" i="1"/>
  <c r="I1409" i="1"/>
  <c r="I2691" i="1"/>
  <c r="I1300" i="1"/>
  <c r="I1223" i="1"/>
  <c r="I3817" i="1"/>
  <c r="I1609" i="1"/>
  <c r="I3090" i="1"/>
  <c r="I4111" i="1"/>
  <c r="I4885" i="1"/>
  <c r="I1626" i="1"/>
  <c r="I499" i="1"/>
  <c r="I2246" i="1"/>
  <c r="I4411" i="1"/>
  <c r="I1125" i="1"/>
  <c r="I1057" i="1"/>
  <c r="I945" i="1"/>
  <c r="I2086" i="1"/>
  <c r="I4178" i="1"/>
  <c r="I3900" i="1"/>
  <c r="I1557" i="1"/>
  <c r="I1381" i="1"/>
  <c r="I3837" i="1"/>
  <c r="I3281" i="1"/>
  <c r="I973" i="1"/>
  <c r="I3952" i="1"/>
  <c r="I2352" i="1"/>
  <c r="I4230" i="1"/>
  <c r="I4483" i="1"/>
  <c r="I2507" i="1"/>
  <c r="I4855" i="1"/>
  <c r="I1790" i="1"/>
  <c r="I816" i="1"/>
  <c r="I4110" i="1"/>
  <c r="I4158" i="1"/>
  <c r="I2690" i="1"/>
  <c r="I2810" i="1"/>
  <c r="I3374" i="1"/>
  <c r="I3311" i="1"/>
  <c r="I2148" i="1"/>
  <c r="I3581" i="1"/>
  <c r="I3816" i="1"/>
  <c r="I472" i="1"/>
  <c r="I4646" i="1"/>
  <c r="I4229" i="1"/>
  <c r="I2380" i="1"/>
  <c r="I4334" i="1"/>
  <c r="I4932" i="1"/>
  <c r="I1186" i="1"/>
  <c r="I4975" i="1"/>
  <c r="I2543" i="1"/>
  <c r="I2542" i="1"/>
  <c r="I1689" i="1"/>
  <c r="I2147" i="1"/>
  <c r="I1380" i="1"/>
  <c r="I4109" i="1"/>
  <c r="I790" i="1"/>
  <c r="I3515" i="1"/>
  <c r="I1819" i="1"/>
  <c r="I3737" i="1"/>
  <c r="I3705" i="1"/>
  <c r="I4506" i="1"/>
  <c r="I4311" i="1"/>
  <c r="I2541" i="1"/>
  <c r="I592" i="1"/>
  <c r="I1023" i="1"/>
  <c r="I3120" i="1"/>
  <c r="I3255" i="1"/>
  <c r="I215" i="1"/>
  <c r="I498" i="1"/>
  <c r="I4333" i="1"/>
  <c r="I34" i="1"/>
  <c r="I330" i="1"/>
  <c r="I671" i="1"/>
  <c r="I972" i="1"/>
  <c r="I1222" i="1"/>
  <c r="I2901" i="1"/>
  <c r="I3929" i="1"/>
  <c r="I3373" i="1"/>
  <c r="I2301" i="1"/>
  <c r="I4591" i="1"/>
  <c r="I892" i="1"/>
  <c r="I2351" i="1"/>
  <c r="I3514" i="1"/>
  <c r="I3177" i="1"/>
  <c r="I693" i="1"/>
  <c r="I1455" i="1"/>
  <c r="I891" i="1"/>
  <c r="I4228" i="1"/>
  <c r="I2809" i="1"/>
  <c r="I2842" i="1"/>
  <c r="I2948" i="1"/>
  <c r="I4774" i="1"/>
  <c r="I100" i="1"/>
  <c r="I3485" i="1"/>
  <c r="I4410" i="1"/>
  <c r="I1481" i="1"/>
  <c r="I2300" i="1"/>
  <c r="I4884" i="1"/>
  <c r="I591" i="1"/>
  <c r="I2612" i="1"/>
  <c r="I1325" i="1"/>
  <c r="I3951" i="1"/>
  <c r="I4645" i="1"/>
  <c r="I1022" i="1"/>
  <c r="I528" i="1"/>
  <c r="I4266" i="1"/>
  <c r="I2330" i="1"/>
  <c r="I1056" i="1"/>
  <c r="I3866" i="1"/>
  <c r="I3176" i="1"/>
  <c r="I130" i="1"/>
  <c r="I2117" i="1"/>
  <c r="I3791" i="1"/>
  <c r="I842" i="1"/>
  <c r="I1738" i="1"/>
  <c r="I355" i="1"/>
  <c r="I4830" i="1"/>
  <c r="I1163" i="1"/>
  <c r="I994" i="1"/>
  <c r="I590" i="1"/>
  <c r="I3645" i="1"/>
  <c r="I4077" i="1"/>
  <c r="I4108" i="1"/>
  <c r="I2276" i="1"/>
  <c r="I4883" i="1"/>
  <c r="I1124" i="1"/>
  <c r="I246" i="1"/>
  <c r="I406" i="1"/>
  <c r="I4799" i="1"/>
  <c r="I4675" i="1"/>
  <c r="I1324" i="1"/>
  <c r="I2027" i="1"/>
  <c r="I4409" i="1"/>
  <c r="I471" i="1"/>
  <c r="I2900" i="1"/>
  <c r="I1789" i="1"/>
  <c r="I2245" i="1"/>
  <c r="I2899" i="1"/>
  <c r="I944" i="1"/>
  <c r="I1788" i="1"/>
  <c r="I297" i="1"/>
  <c r="I4773" i="1"/>
  <c r="I2379" i="1"/>
  <c r="I1123" i="1"/>
  <c r="I3204" i="1"/>
  <c r="I2654" i="1"/>
  <c r="I4798" i="1"/>
  <c r="I191" i="1"/>
  <c r="I4974" i="1"/>
  <c r="I129" i="1"/>
  <c r="I1079" i="1"/>
  <c r="I3765" i="1"/>
  <c r="I3016" i="1"/>
  <c r="I2275" i="1"/>
  <c r="I3203" i="1"/>
  <c r="I4157" i="1"/>
  <c r="I2274" i="1"/>
  <c r="I2947" i="1"/>
  <c r="I2483" i="1"/>
  <c r="I4882" i="1"/>
  <c r="I869" i="1"/>
  <c r="I2721" i="1"/>
  <c r="I4434" i="1"/>
  <c r="I405" i="1"/>
  <c r="I1764" i="1"/>
  <c r="I3865" i="1"/>
  <c r="I3254" i="1"/>
  <c r="I190" i="1"/>
  <c r="I4996" i="1"/>
  <c r="I3580" i="1"/>
  <c r="I751" i="1"/>
  <c r="I3644" i="1"/>
  <c r="I1271" i="1"/>
  <c r="I1533" i="1"/>
  <c r="I2026" i="1"/>
  <c r="I1843" i="1"/>
  <c r="I4135" i="1"/>
  <c r="I2460" i="1"/>
  <c r="I4008" i="1"/>
  <c r="I3815" i="1"/>
  <c r="I789" i="1"/>
  <c r="I51" i="1"/>
  <c r="I943" i="1"/>
  <c r="I3704" i="1"/>
  <c r="I2590" i="1"/>
  <c r="I3552" i="1"/>
  <c r="I1912" i="1"/>
  <c r="I3928" i="1"/>
  <c r="I4881" i="1"/>
  <c r="I2085" i="1"/>
  <c r="I1245" i="1"/>
  <c r="I3015" i="1"/>
  <c r="I4995" i="1"/>
  <c r="I4433" i="1"/>
  <c r="I2841" i="1"/>
  <c r="I1625" i="1"/>
  <c r="I245" i="1"/>
  <c r="I4590" i="1"/>
  <c r="I4482" i="1"/>
  <c r="I3202" i="1"/>
  <c r="I3579" i="1"/>
  <c r="I1818" i="1"/>
  <c r="I1712" i="1"/>
  <c r="I1185" i="1"/>
  <c r="I2745" i="1"/>
  <c r="I4107" i="1"/>
  <c r="I750" i="1"/>
  <c r="I2214" i="1"/>
  <c r="I385" i="1"/>
  <c r="I2146" i="1"/>
  <c r="I3089" i="1"/>
  <c r="I1886" i="1"/>
  <c r="I3445" i="1"/>
  <c r="I1122" i="1"/>
  <c r="I1711" i="1"/>
  <c r="I971" i="1"/>
  <c r="I1323" i="1"/>
  <c r="I2116" i="1"/>
  <c r="I2115" i="1"/>
  <c r="I2025" i="1"/>
  <c r="I1107" i="1"/>
  <c r="I2898" i="1"/>
  <c r="I1859" i="1"/>
  <c r="I890" i="1"/>
  <c r="I2437" i="1"/>
  <c r="I354" i="1"/>
  <c r="I4908" i="1"/>
  <c r="I4719" i="1"/>
  <c r="I1426" i="1"/>
  <c r="I2540" i="1"/>
  <c r="I2689" i="1"/>
  <c r="I3950" i="1"/>
  <c r="I2744" i="1"/>
  <c r="I2506" i="1"/>
  <c r="I4692" i="1"/>
  <c r="I4366" i="1"/>
  <c r="I244" i="1"/>
  <c r="I3899" i="1"/>
  <c r="I3014" i="1"/>
  <c r="I3066" i="1"/>
  <c r="I2760" i="1"/>
  <c r="I1299" i="1"/>
  <c r="I4505" i="1"/>
  <c r="I2808" i="1"/>
  <c r="I3551" i="1"/>
  <c r="I2897" i="1"/>
  <c r="I4265" i="1"/>
  <c r="I2177" i="1"/>
  <c r="I4644" i="1"/>
  <c r="I1184" i="1"/>
  <c r="I1963" i="1"/>
  <c r="I1454" i="1"/>
  <c r="I4056" i="1"/>
  <c r="I3157" i="1"/>
  <c r="I1584" i="1"/>
  <c r="I128" i="1"/>
  <c r="I2896" i="1"/>
  <c r="I440" i="1"/>
  <c r="I2992" i="1"/>
  <c r="I470" i="1"/>
  <c r="I2720" i="1"/>
  <c r="I2991" i="1"/>
  <c r="I2589" i="1"/>
  <c r="I4332" i="1"/>
  <c r="I1710" i="1"/>
  <c r="I243" i="1"/>
  <c r="I296" i="1"/>
  <c r="I2921" i="1"/>
  <c r="I329" i="1"/>
  <c r="I4025" i="1"/>
  <c r="I12" i="1"/>
  <c r="I3898" i="1"/>
  <c r="I3790" i="1"/>
  <c r="I1858" i="1"/>
  <c r="I1106" i="1"/>
  <c r="I3088" i="1"/>
  <c r="I2176" i="1"/>
  <c r="I469" i="1"/>
  <c r="I3035" i="1"/>
  <c r="I670" i="1"/>
  <c r="I2505" i="1"/>
  <c r="I2175" i="1"/>
  <c r="I3836" i="1"/>
  <c r="I2350" i="1"/>
  <c r="I749" i="1"/>
  <c r="I2539" i="1"/>
  <c r="I3578" i="1"/>
  <c r="I1885" i="1"/>
  <c r="I1583" i="1"/>
  <c r="I4674" i="1"/>
  <c r="I4673" i="1"/>
  <c r="I3034" i="1"/>
  <c r="I868" i="1"/>
  <c r="I3087" i="1"/>
  <c r="I189" i="1"/>
  <c r="I4829" i="1"/>
  <c r="I2174" i="1"/>
  <c r="I4464" i="1"/>
  <c r="I815" i="1"/>
  <c r="I4958" i="1"/>
  <c r="I1842" i="1"/>
  <c r="I1582" i="1"/>
  <c r="I814" i="1"/>
  <c r="I4106" i="1"/>
  <c r="I1962" i="1"/>
  <c r="I1961" i="1"/>
  <c r="I4432" i="1"/>
  <c r="I2436" i="1"/>
  <c r="I2538" i="1"/>
  <c r="I3484" i="1"/>
  <c r="I1480" i="1"/>
  <c r="I4310" i="1"/>
  <c r="I3310" i="1"/>
  <c r="I921" i="1"/>
  <c r="I1581" i="1"/>
  <c r="I841" i="1"/>
  <c r="I1657" i="1"/>
  <c r="I3065" i="1"/>
  <c r="I4289" i="1"/>
  <c r="I3513" i="1"/>
  <c r="I4463" i="1"/>
  <c r="I3419" i="1"/>
  <c r="I1960" i="1"/>
  <c r="I3309" i="1"/>
  <c r="I4532" i="1"/>
  <c r="I2719" i="1"/>
  <c r="I1841" i="1"/>
  <c r="I4024" i="1"/>
  <c r="I2537" i="1"/>
  <c r="I4531" i="1"/>
  <c r="I4007" i="1"/>
  <c r="I3532" i="1"/>
  <c r="I4854" i="1"/>
  <c r="I867" i="1"/>
  <c r="I723" i="1"/>
  <c r="I1408" i="1"/>
  <c r="I1270" i="1"/>
  <c r="I3119" i="1"/>
  <c r="I2504" i="1"/>
  <c r="I692" i="1"/>
  <c r="I1763" i="1"/>
  <c r="I4331" i="1"/>
  <c r="I3736" i="1"/>
  <c r="I3350" i="1"/>
  <c r="I1580" i="1"/>
  <c r="I4742" i="1"/>
  <c r="I1244" i="1"/>
  <c r="I4365" i="1"/>
  <c r="I3972" i="1"/>
  <c r="I1579" i="1"/>
  <c r="I4957" i="1"/>
  <c r="I4672" i="1"/>
  <c r="I4504" i="1"/>
  <c r="I4931" i="1"/>
  <c r="I691" i="1"/>
  <c r="I748" i="1"/>
  <c r="I4741" i="1"/>
  <c r="I468" i="1"/>
  <c r="I1479" i="1"/>
  <c r="I4006" i="1"/>
  <c r="I920" i="1"/>
  <c r="I3686" i="1"/>
  <c r="I1298" i="1"/>
  <c r="I467" i="1"/>
  <c r="I4530" i="1"/>
  <c r="I4264" i="1"/>
  <c r="I1269" i="1"/>
  <c r="I866" i="1"/>
  <c r="I1688" i="1"/>
  <c r="I4005" i="1"/>
  <c r="I4718" i="1"/>
  <c r="I50" i="1"/>
  <c r="I2299" i="1"/>
  <c r="I2378" i="1"/>
  <c r="I3897" i="1"/>
  <c r="I4205" i="1"/>
  <c r="I3280" i="1"/>
  <c r="I558" i="1"/>
  <c r="I439" i="1"/>
  <c r="I2349" i="1"/>
  <c r="I2213" i="1"/>
  <c r="I1105" i="1"/>
  <c r="I722" i="1"/>
  <c r="I4907" i="1"/>
  <c r="I4828" i="1"/>
  <c r="I3418" i="1"/>
  <c r="I2409" i="1"/>
  <c r="I214" i="1"/>
  <c r="I3735" i="1"/>
  <c r="I438" i="1"/>
  <c r="I4827" i="1"/>
  <c r="I328" i="1"/>
  <c r="I1243" i="1"/>
  <c r="I1221" i="1"/>
  <c r="I2743" i="1"/>
  <c r="I2459" i="1"/>
  <c r="I3896" i="1"/>
  <c r="I2377" i="1"/>
  <c r="I3895" i="1"/>
  <c r="I3789" i="1"/>
  <c r="I1737" i="1"/>
  <c r="I1656" i="1"/>
  <c r="I1055" i="1"/>
  <c r="I1624" i="1"/>
  <c r="I4643" i="1"/>
  <c r="I4772" i="1"/>
  <c r="I2329" i="1"/>
  <c r="I3417" i="1"/>
  <c r="I2273" i="1"/>
  <c r="I3814" i="1"/>
  <c r="I4973" i="1"/>
  <c r="I1453" i="1"/>
  <c r="I3201" i="1"/>
  <c r="I437" i="1"/>
  <c r="I3086" i="1"/>
  <c r="I76" i="1"/>
  <c r="I1379" i="1"/>
  <c r="I2718" i="1"/>
  <c r="I1556" i="1"/>
  <c r="I2482" i="1"/>
  <c r="I1478" i="1"/>
  <c r="I1407" i="1"/>
  <c r="I4004" i="1"/>
  <c r="I3228" i="1"/>
  <c r="I33" i="1"/>
  <c r="I889" i="1"/>
  <c r="I2840" i="1"/>
  <c r="I154" i="1"/>
  <c r="I2298" i="1"/>
  <c r="I1655" i="1"/>
  <c r="I4288" i="1"/>
  <c r="I721" i="1"/>
  <c r="I4740" i="1"/>
  <c r="I384" i="1"/>
  <c r="I4023" i="1"/>
  <c r="I3033" i="1"/>
  <c r="I2588" i="1"/>
  <c r="I4105" i="1"/>
  <c r="I153" i="1"/>
  <c r="I4880" i="1"/>
  <c r="I1989" i="1"/>
  <c r="I4930" i="1"/>
  <c r="I3703" i="1"/>
  <c r="I1532" i="1"/>
  <c r="I497" i="1"/>
  <c r="I1425" i="1"/>
  <c r="I1884" i="1"/>
  <c r="I4642" i="1"/>
  <c r="I3349" i="1"/>
  <c r="I942" i="1"/>
  <c r="I2244" i="1"/>
  <c r="I888" i="1"/>
  <c r="I970" i="1"/>
  <c r="I3643" i="1"/>
  <c r="I3971" i="1"/>
  <c r="I557" i="1"/>
  <c r="I2653" i="1"/>
  <c r="I3685" i="1"/>
  <c r="I1654" i="1"/>
  <c r="I4156" i="1"/>
  <c r="I2990" i="1"/>
  <c r="I4929" i="1"/>
  <c r="I1507" i="1"/>
  <c r="I4879" i="1"/>
  <c r="I2212" i="1"/>
  <c r="I295" i="1"/>
  <c r="I1578" i="1"/>
  <c r="I2328" i="1"/>
  <c r="I2652" i="1"/>
  <c r="I1787" i="1"/>
  <c r="I2376" i="1"/>
  <c r="I646" i="1"/>
  <c r="I4617" i="1"/>
  <c r="I993" i="1"/>
  <c r="I4641" i="1"/>
  <c r="I3085" i="1"/>
  <c r="I3279" i="1"/>
  <c r="I4906" i="1"/>
  <c r="I1220" i="1"/>
  <c r="I613" i="1"/>
  <c r="I1268" i="1"/>
  <c r="I4905" i="1"/>
  <c r="I747" i="1"/>
  <c r="I327" i="1"/>
  <c r="I1506" i="1"/>
  <c r="I3032" i="1"/>
  <c r="I746" i="1"/>
  <c r="I1911" i="1"/>
  <c r="I2989" i="1"/>
  <c r="I294" i="1"/>
  <c r="I1531" i="1"/>
  <c r="I1910" i="1"/>
  <c r="I353" i="1"/>
  <c r="I4503" i="1"/>
  <c r="I556" i="1"/>
  <c r="I2435" i="1"/>
  <c r="I3444" i="1"/>
  <c r="I1219" i="1"/>
  <c r="I1078" i="1"/>
  <c r="I2348" i="1"/>
  <c r="I1452" i="1"/>
  <c r="I941" i="1"/>
  <c r="I3734" i="1"/>
  <c r="I4364" i="1"/>
  <c r="I2759" i="1"/>
  <c r="I4972" i="1"/>
  <c r="I4363" i="1"/>
  <c r="I1530" i="1"/>
  <c r="I32" i="1"/>
  <c r="I1988" i="1"/>
  <c r="I4826" i="1"/>
  <c r="I1218" i="1"/>
  <c r="I3064" i="1"/>
  <c r="I1653" i="1"/>
  <c r="I352" i="1"/>
  <c r="I555" i="1"/>
  <c r="I2988" i="1"/>
  <c r="I4640" i="1"/>
  <c r="I1608" i="1"/>
  <c r="I1909" i="1"/>
  <c r="I383" i="1"/>
  <c r="I2458" i="1"/>
  <c r="I4904" i="1"/>
  <c r="I1762" i="1"/>
  <c r="I2565" i="1"/>
  <c r="I1709" i="1"/>
  <c r="I4616" i="1"/>
  <c r="I4956" i="1"/>
  <c r="I1883" i="1"/>
  <c r="I2807" i="1"/>
  <c r="I2717" i="1"/>
  <c r="I4771" i="1"/>
  <c r="I2503" i="1"/>
  <c r="I4589" i="1"/>
  <c r="I2920" i="1"/>
  <c r="I2895" i="1"/>
  <c r="I745" i="1"/>
  <c r="I2946" i="1"/>
  <c r="I4717" i="1"/>
  <c r="I152" i="1"/>
  <c r="I2327" i="1"/>
  <c r="I3864" i="1"/>
  <c r="I1217" i="1"/>
  <c r="I3512" i="1"/>
  <c r="I589" i="1"/>
  <c r="I466" i="1"/>
  <c r="I2408" i="1"/>
  <c r="I2173" i="1"/>
  <c r="I612" i="1"/>
  <c r="I4309" i="1"/>
  <c r="I2987" i="1"/>
  <c r="I3949" i="1"/>
  <c r="I1959" i="1"/>
  <c r="I3970" i="1"/>
  <c r="I2326" i="1"/>
  <c r="I3084" i="1"/>
  <c r="I4155" i="1"/>
  <c r="I75" i="1"/>
  <c r="I1761" i="1"/>
  <c r="I3227" i="1"/>
  <c r="I3642" i="1"/>
  <c r="I4177" i="1"/>
  <c r="I645" i="1"/>
  <c r="I788" i="1"/>
  <c r="I1151" i="1"/>
  <c r="I3278" i="1"/>
  <c r="I2651" i="1"/>
  <c r="I3031" i="1"/>
  <c r="I1505" i="1"/>
  <c r="I4481" i="1"/>
  <c r="I840" i="1"/>
  <c r="I1687" i="1"/>
  <c r="I436" i="1"/>
  <c r="I2049" i="1"/>
  <c r="I188" i="1"/>
  <c r="I3511" i="1"/>
  <c r="I4362" i="1"/>
  <c r="I3372" i="1"/>
  <c r="I527" i="1"/>
  <c r="I2742" i="1"/>
  <c r="I4716" i="1"/>
  <c r="I644" i="1"/>
  <c r="I4154" i="1"/>
  <c r="I3416" i="1"/>
  <c r="I496" i="1"/>
  <c r="I99" i="1"/>
  <c r="I4903" i="1"/>
  <c r="I2945" i="1"/>
  <c r="I2564" i="1"/>
  <c r="I3764" i="1"/>
  <c r="I3013" i="1"/>
  <c r="I2894" i="1"/>
  <c r="I3531" i="1"/>
  <c r="I887" i="1"/>
  <c r="I1817" i="1"/>
  <c r="I1529" i="1"/>
  <c r="I4480" i="1"/>
  <c r="I151" i="1"/>
  <c r="I4308" i="1"/>
  <c r="I2211" i="1"/>
  <c r="I2297" i="1"/>
  <c r="I3835" i="1"/>
  <c r="I969" i="1"/>
  <c r="I3253" i="1"/>
  <c r="I1350" i="1"/>
  <c r="I1555" i="1"/>
  <c r="I1504" i="1"/>
  <c r="I3763" i="1"/>
  <c r="I690" i="1"/>
  <c r="I2407" i="1"/>
  <c r="I3461" i="1"/>
  <c r="I2457" i="1"/>
  <c r="I2145" i="1"/>
  <c r="I1958" i="1"/>
  <c r="I3371" i="1"/>
  <c r="I98" i="1"/>
  <c r="I2611" i="1"/>
  <c r="I3348" i="1"/>
  <c r="I1121" i="1"/>
  <c r="I2839" i="1"/>
  <c r="I3483" i="1"/>
  <c r="I1021" i="1"/>
  <c r="I2986" i="1"/>
  <c r="I3329" i="1"/>
  <c r="I213" i="1"/>
  <c r="I1242" i="1"/>
  <c r="I4385" i="1"/>
  <c r="I4671" i="1"/>
  <c r="I3063" i="1"/>
  <c r="I3577" i="1"/>
  <c r="I351" i="1"/>
  <c r="I3510" i="1"/>
  <c r="I2375" i="1"/>
  <c r="I1686" i="1"/>
  <c r="I1406" i="1"/>
  <c r="I4134" i="1"/>
  <c r="I1150" i="1"/>
  <c r="I3482" i="1"/>
  <c r="I4361" i="1"/>
  <c r="I1503" i="1"/>
  <c r="I3370" i="1"/>
  <c r="I4770" i="1"/>
  <c r="I3156" i="1"/>
  <c r="I865" i="1"/>
  <c r="I4022" i="1"/>
  <c r="I992" i="1"/>
  <c r="I3415" i="1"/>
  <c r="I813" i="1"/>
  <c r="I3608" i="1"/>
  <c r="I2325" i="1"/>
  <c r="I1183" i="1"/>
  <c r="I2838" i="1"/>
  <c r="I940" i="1"/>
  <c r="I3369" i="1"/>
  <c r="I4769" i="1"/>
  <c r="I3368" i="1"/>
  <c r="I1760" i="1"/>
  <c r="I1652" i="1"/>
  <c r="I382" i="1"/>
  <c r="I293" i="1"/>
  <c r="I2536" i="1"/>
  <c r="I97" i="1"/>
  <c r="I2944" i="1"/>
  <c r="I3834" i="1"/>
  <c r="I2024" i="1"/>
  <c r="I31" i="1"/>
  <c r="I4263" i="1"/>
  <c r="I381" i="1"/>
  <c r="I2784" i="1"/>
  <c r="I3894" i="1"/>
  <c r="I3328" i="1"/>
  <c r="I4639" i="1"/>
  <c r="I3083" i="1"/>
  <c r="I74" i="1"/>
  <c r="I4588" i="1"/>
  <c r="I150" i="1"/>
  <c r="I3062" i="1"/>
  <c r="I1424" i="1"/>
  <c r="I526" i="1"/>
  <c r="I3863" i="1"/>
  <c r="I4204" i="1"/>
  <c r="I1528" i="1"/>
  <c r="I4287" i="1"/>
  <c r="I3530" i="1"/>
  <c r="I1651" i="1"/>
  <c r="I2144" i="1"/>
  <c r="I1423" i="1"/>
  <c r="I326" i="1"/>
  <c r="I3443" i="1"/>
  <c r="I212" i="1"/>
  <c r="I4955" i="1"/>
  <c r="I96" i="1"/>
  <c r="I2688" i="1"/>
  <c r="I1607" i="1"/>
  <c r="I744" i="1"/>
  <c r="I4176" i="1"/>
  <c r="I4384" i="1"/>
  <c r="I1957" i="1"/>
  <c r="I3862" i="1"/>
  <c r="I2023" i="1"/>
  <c r="I4262" i="1"/>
  <c r="I588" i="1"/>
  <c r="I1685" i="1"/>
  <c r="I325" i="1"/>
  <c r="I1684" i="1"/>
  <c r="I4203" i="1"/>
  <c r="I3788" i="1"/>
  <c r="I2716" i="1"/>
  <c r="I350" i="1"/>
  <c r="I4307" i="1"/>
  <c r="I1378" i="1"/>
  <c r="I4104" i="1"/>
  <c r="I242" i="1"/>
  <c r="I292" i="1"/>
  <c r="I3893" i="1"/>
  <c r="I3308" i="1"/>
  <c r="I4825" i="1"/>
  <c r="I2715" i="1"/>
  <c r="I1377" i="1"/>
  <c r="I743" i="1"/>
  <c r="I2943" i="1"/>
  <c r="I787" i="1"/>
  <c r="I3576" i="1"/>
  <c r="I49" i="1"/>
  <c r="I1104" i="1"/>
  <c r="I1606" i="1"/>
  <c r="I1103" i="1"/>
  <c r="I4103" i="1"/>
  <c r="I1405" i="1"/>
  <c r="I587" i="1"/>
  <c r="I3669" i="1"/>
  <c r="I864" i="1"/>
  <c r="I4133" i="1"/>
  <c r="I2210" i="1"/>
  <c r="I4638" i="1"/>
  <c r="I1683" i="1"/>
  <c r="I3762" i="1"/>
  <c r="I1577" i="1"/>
  <c r="I2535" i="1"/>
  <c r="I1857" i="1"/>
  <c r="I3833" i="1"/>
  <c r="I4227" i="1"/>
  <c r="I2650" i="1"/>
  <c r="I839" i="1"/>
  <c r="I3509" i="1"/>
  <c r="I3969" i="1"/>
  <c r="I4462" i="1"/>
  <c r="I2084" i="1"/>
  <c r="I211" i="1"/>
  <c r="I4587" i="1"/>
  <c r="I3968" i="1"/>
  <c r="I4408" i="1"/>
  <c r="I1120" i="1"/>
  <c r="I4261" i="1"/>
  <c r="I95" i="1"/>
  <c r="I3414" i="1"/>
  <c r="I3012" i="1"/>
  <c r="I1908" i="1"/>
  <c r="I3761" i="1"/>
  <c r="I4306" i="1"/>
  <c r="I2942" i="1"/>
  <c r="I3575" i="1"/>
  <c r="I2973" i="1"/>
  <c r="I3529" i="1"/>
  <c r="I1736" i="1"/>
  <c r="I3367" i="1"/>
  <c r="I4739" i="1"/>
  <c r="I48" i="1"/>
  <c r="I4286" i="1"/>
  <c r="I1527" i="1"/>
  <c r="I2783" i="1"/>
  <c r="I4797" i="1"/>
  <c r="I1786" i="1"/>
  <c r="I3702" i="1"/>
  <c r="I2610" i="1"/>
  <c r="I3366" i="1"/>
  <c r="I495" i="1"/>
  <c r="I1605" i="1"/>
  <c r="I4076" i="1"/>
  <c r="I435" i="1"/>
  <c r="I2587" i="1"/>
  <c r="I1554" i="1"/>
  <c r="I2868" i="1"/>
  <c r="I3030" i="1"/>
  <c r="I1216" i="1"/>
  <c r="I669" i="1"/>
  <c r="I4928" i="1"/>
  <c r="I3390" i="1"/>
  <c r="I4132" i="1"/>
  <c r="I3607" i="1"/>
  <c r="I4431" i="1"/>
  <c r="I2714" i="1"/>
  <c r="I1451" i="1"/>
  <c r="I586" i="1"/>
  <c r="I1020" i="1"/>
  <c r="I4954" i="1"/>
  <c r="I1650" i="1"/>
  <c r="I4637" i="1"/>
  <c r="I968" i="1"/>
  <c r="I1840" i="1"/>
  <c r="I494" i="1"/>
  <c r="I73" i="1"/>
  <c r="I3155" i="1"/>
  <c r="I3927" i="1"/>
  <c r="I3668" i="1"/>
  <c r="I4502" i="1"/>
  <c r="I4636" i="1"/>
  <c r="I2534" i="1"/>
  <c r="I2867" i="1"/>
  <c r="I611" i="1"/>
  <c r="I886" i="1"/>
  <c r="I1708" i="1"/>
  <c r="I4383" i="1"/>
  <c r="I127" i="1"/>
  <c r="I3118" i="1"/>
  <c r="I3226" i="1"/>
  <c r="I4878" i="1"/>
  <c r="I3606" i="1"/>
  <c r="I3508" i="1"/>
  <c r="I610" i="1"/>
  <c r="I4927" i="1"/>
  <c r="I4853" i="1"/>
  <c r="I1502" i="1"/>
  <c r="I3413" i="1"/>
  <c r="I2649" i="1"/>
  <c r="I2209" i="1"/>
  <c r="I3389" i="1"/>
  <c r="I525" i="1"/>
  <c r="I2083" i="1"/>
  <c r="I2648" i="1"/>
  <c r="I210" i="1"/>
  <c r="I4852" i="1"/>
  <c r="I241" i="1"/>
  <c r="I967" i="1"/>
  <c r="I609" i="1"/>
  <c r="I3605" i="1"/>
  <c r="I608" i="1"/>
  <c r="I720" i="1"/>
  <c r="I1576" i="1"/>
  <c r="I72" i="1"/>
  <c r="I2687" i="1"/>
  <c r="I1349" i="1"/>
  <c r="I3225" i="1"/>
  <c r="I2456" i="1"/>
  <c r="I465" i="1"/>
  <c r="I2347" i="1"/>
  <c r="I2563" i="1"/>
  <c r="I919" i="1"/>
  <c r="I918" i="1"/>
  <c r="I1501" i="1"/>
  <c r="I30" i="1"/>
  <c r="I380" i="1"/>
  <c r="I1019" i="1"/>
  <c r="I1054" i="1"/>
  <c r="I1604" i="1"/>
  <c r="I689" i="1"/>
  <c r="I4670" i="1"/>
  <c r="I4768" i="1"/>
  <c r="I2172" i="1"/>
  <c r="I3154" i="1"/>
  <c r="I554" i="1"/>
  <c r="I2114" i="1"/>
  <c r="I2243" i="1"/>
  <c r="I2919" i="1"/>
  <c r="I3733" i="1"/>
  <c r="I434" i="1"/>
  <c r="I4260" i="1"/>
  <c r="I3327" i="1"/>
  <c r="I1215" i="1"/>
  <c r="I4715" i="1"/>
  <c r="I1149" i="1"/>
  <c r="I3641" i="1"/>
  <c r="I1682" i="1"/>
  <c r="I3574" i="1"/>
  <c r="I3200" i="1"/>
  <c r="I187" i="1"/>
  <c r="I4226" i="1"/>
  <c r="I3787" i="1"/>
  <c r="I3347" i="1"/>
  <c r="I917" i="1"/>
  <c r="I916" i="1"/>
  <c r="I1707" i="1"/>
  <c r="I742" i="1"/>
  <c r="I1933" i="1"/>
  <c r="I2324" i="1"/>
  <c r="I2434" i="1"/>
  <c r="I4877" i="1"/>
  <c r="I4563" i="1"/>
  <c r="I3948" i="1"/>
  <c r="I404" i="1"/>
  <c r="I4562" i="1"/>
  <c r="I4926" i="1"/>
  <c r="I2433" i="1"/>
  <c r="I966" i="1"/>
  <c r="I126" i="1"/>
  <c r="I2941" i="1"/>
  <c r="I4285" i="1"/>
  <c r="I4202" i="1"/>
  <c r="I2171" i="1"/>
  <c r="I4738" i="1"/>
  <c r="I2113" i="1"/>
  <c r="I379" i="1"/>
  <c r="I2406" i="1"/>
  <c r="I1839" i="1"/>
  <c r="I1500" i="1"/>
  <c r="I2022" i="1"/>
  <c r="I4851" i="1"/>
  <c r="I4501" i="1"/>
  <c r="I2296" i="1"/>
  <c r="I4824" i="1"/>
  <c r="I186" i="1"/>
  <c r="I1681" i="1"/>
  <c r="I2866" i="1"/>
  <c r="I4284" i="1"/>
  <c r="I3442" i="1"/>
  <c r="I1856" i="1"/>
  <c r="I786" i="1"/>
  <c r="I1553" i="1"/>
  <c r="I3967" i="1"/>
  <c r="I2741" i="1"/>
  <c r="I838" i="1"/>
  <c r="I1018" i="1"/>
  <c r="I4360" i="1"/>
  <c r="I4201" i="1"/>
  <c r="I4003" i="1"/>
  <c r="I493" i="1"/>
  <c r="I3029" i="1"/>
  <c r="I1148" i="1"/>
  <c r="I688" i="1"/>
  <c r="I837" i="1"/>
  <c r="I2972" i="1"/>
  <c r="I836" i="1"/>
  <c r="I4131" i="1"/>
  <c r="I1267" i="1"/>
  <c r="I4669" i="1"/>
  <c r="I403" i="1"/>
  <c r="I4200" i="1"/>
  <c r="I4615" i="1"/>
  <c r="I2295" i="1"/>
  <c r="I2647" i="1"/>
  <c r="I965" i="1"/>
  <c r="I668" i="1"/>
  <c r="I3460" i="1"/>
  <c r="I1680" i="1"/>
  <c r="I4737" i="1"/>
  <c r="I2971" i="1"/>
  <c r="I3760" i="1"/>
  <c r="I4259" i="1"/>
  <c r="I964" i="1"/>
  <c r="I71" i="1"/>
  <c r="I4668" i="1"/>
  <c r="I269" i="1"/>
  <c r="I3667" i="1"/>
  <c r="I2646" i="1"/>
  <c r="I2143" i="1"/>
  <c r="I1882" i="1"/>
  <c r="I1102" i="1"/>
  <c r="I1241" i="1"/>
  <c r="I3507" i="1"/>
  <c r="I1785" i="1"/>
  <c r="I2142" i="1"/>
  <c r="I4359" i="1"/>
  <c r="I4130" i="1"/>
  <c r="I2112" i="1"/>
  <c r="I3388" i="1"/>
  <c r="I2432" i="1"/>
  <c r="I1679" i="1"/>
  <c r="I963" i="1"/>
  <c r="I2865" i="1"/>
  <c r="I3684" i="1"/>
  <c r="I4876" i="1"/>
  <c r="I2713" i="1"/>
  <c r="I1552" i="1"/>
  <c r="I4500" i="1"/>
  <c r="I3175" i="1"/>
  <c r="I4153" i="1"/>
  <c r="I3117" i="1"/>
  <c r="I4283" i="1"/>
  <c r="I667" i="1"/>
  <c r="I1735" i="1"/>
  <c r="I47" i="1"/>
  <c r="I2294" i="1"/>
  <c r="I2502" i="1"/>
  <c r="I3011" i="1"/>
  <c r="I3892" i="1"/>
  <c r="I2562" i="1"/>
  <c r="I2455" i="1"/>
  <c r="I1678" i="1"/>
  <c r="I3307" i="1"/>
  <c r="I2806" i="1"/>
  <c r="I2837" i="1"/>
  <c r="I1376" i="1"/>
  <c r="I4175" i="1"/>
  <c r="I3199" i="1"/>
  <c r="I812" i="1"/>
  <c r="I1956" i="1"/>
  <c r="I3326" i="1"/>
  <c r="I2893" i="1"/>
  <c r="I3759" i="1"/>
  <c r="I3926" i="1"/>
  <c r="I3153" i="1"/>
  <c r="I1526" i="1"/>
  <c r="I1119" i="1"/>
  <c r="I3082" i="1"/>
  <c r="I3224" i="1"/>
  <c r="I2782" i="1"/>
  <c r="I402" i="1"/>
  <c r="I553" i="1"/>
  <c r="I185" i="1"/>
  <c r="I1987" i="1"/>
  <c r="I939" i="1"/>
  <c r="I1881" i="1"/>
  <c r="I3223" i="1"/>
  <c r="I3325" i="1"/>
  <c r="I524" i="1"/>
  <c r="I1077" i="1"/>
  <c r="I2170" i="1"/>
  <c r="I29" i="1"/>
  <c r="I2141" i="1"/>
  <c r="I863" i="1"/>
  <c r="I4953" i="1"/>
  <c r="I184" i="1"/>
  <c r="I1932" i="1"/>
  <c r="I811" i="1"/>
  <c r="I3604" i="1"/>
  <c r="I1907" i="1"/>
  <c r="I1816" i="1"/>
  <c r="I4174" i="1"/>
  <c r="I2609" i="1"/>
  <c r="I209" i="1"/>
  <c r="I324" i="1"/>
  <c r="I4952" i="1"/>
  <c r="I70" i="1"/>
  <c r="I3306" i="1"/>
  <c r="I2048" i="1"/>
  <c r="I1759" i="1"/>
  <c r="I2169" i="1"/>
  <c r="I2533" i="1"/>
  <c r="I240" i="1"/>
  <c r="I2645" i="1"/>
  <c r="I523" i="1"/>
  <c r="I2608" i="1"/>
  <c r="I3116" i="1"/>
  <c r="I2561" i="1"/>
  <c r="I1017" i="1"/>
  <c r="I2481" i="1"/>
  <c r="I2082" i="1"/>
  <c r="I2892" i="1"/>
  <c r="I149" i="1"/>
  <c r="I4258" i="1"/>
  <c r="I3324" i="1"/>
  <c r="I4055" i="1"/>
  <c r="I643" i="1"/>
  <c r="I2021" i="1"/>
  <c r="I1880" i="1"/>
  <c r="I3174" i="1"/>
  <c r="I1266" i="1"/>
  <c r="I585" i="1"/>
  <c r="I1706" i="1"/>
  <c r="I2560" i="1"/>
  <c r="I2864" i="1"/>
  <c r="I4614" i="1"/>
  <c r="I46" i="1"/>
  <c r="I4971" i="1"/>
  <c r="I2863" i="1"/>
  <c r="I2805" i="1"/>
  <c r="I433" i="1"/>
  <c r="I1076" i="1"/>
  <c r="I3550" i="1"/>
  <c r="I2804" i="1"/>
  <c r="I3861" i="1"/>
  <c r="I2891" i="1"/>
  <c r="I962" i="1"/>
  <c r="I4714" i="1"/>
  <c r="I3891" i="1"/>
  <c r="I3198" i="1"/>
  <c r="I2374" i="1"/>
  <c r="I4330" i="1"/>
  <c r="I991" i="1"/>
  <c r="I3323" i="1"/>
  <c r="I1603" i="1"/>
  <c r="I3925" i="1"/>
  <c r="I4850" i="1"/>
  <c r="I1322" i="1"/>
  <c r="I3924" i="1"/>
  <c r="I492" i="1"/>
  <c r="I3010" i="1"/>
  <c r="I3506" i="1"/>
  <c r="I3481" i="1"/>
  <c r="I1525" i="1"/>
  <c r="I3115" i="1"/>
  <c r="I4970" i="1"/>
  <c r="I687" i="1"/>
  <c r="I4054" i="1"/>
  <c r="I990" i="1"/>
  <c r="I1162" i="1"/>
  <c r="I2020" i="1"/>
  <c r="I785" i="1"/>
  <c r="I2272" i="1"/>
  <c r="I584" i="1"/>
  <c r="I3732" i="1"/>
  <c r="I291" i="1"/>
  <c r="I961" i="1"/>
  <c r="I1955" i="1"/>
  <c r="I4075" i="1"/>
  <c r="I4849" i="1"/>
  <c r="I2940" i="1"/>
  <c r="I4613" i="1"/>
  <c r="I69" i="1"/>
  <c r="I2939" i="1"/>
  <c r="I3758" i="1"/>
  <c r="I3813" i="1"/>
  <c r="I1101" i="1"/>
  <c r="I4612" i="1"/>
  <c r="I4358" i="1"/>
  <c r="I2985" i="1"/>
  <c r="I1321" i="1"/>
  <c r="I3222" i="1"/>
  <c r="I2862" i="1"/>
  <c r="I432" i="1"/>
  <c r="I2686" i="1"/>
  <c r="I3683" i="1"/>
  <c r="I1986" i="1"/>
  <c r="I3459" i="1"/>
  <c r="I3081" i="1"/>
  <c r="I1931" i="1"/>
  <c r="I68" i="1"/>
  <c r="I268" i="1"/>
  <c r="I2081" i="1"/>
  <c r="I3346" i="1"/>
  <c r="I290" i="1"/>
  <c r="I4611" i="1"/>
  <c r="I1348" i="1"/>
  <c r="I4848" i="1"/>
  <c r="I3114" i="1"/>
  <c r="I4875" i="1"/>
  <c r="I3152" i="1"/>
  <c r="I3666" i="1"/>
  <c r="I4074" i="1"/>
  <c r="I464" i="1"/>
  <c r="I2019" i="1"/>
  <c r="I4610" i="1"/>
  <c r="I4635" i="1"/>
  <c r="I4994" i="1"/>
  <c r="I4102" i="1"/>
  <c r="I2208" i="1"/>
  <c r="I1784" i="1"/>
  <c r="I378" i="1"/>
  <c r="I2373" i="1"/>
  <c r="I94" i="1"/>
  <c r="I2271" i="1"/>
  <c r="I4152" i="1"/>
  <c r="I862" i="1"/>
  <c r="I3665" i="1"/>
  <c r="I1734" i="1"/>
  <c r="I583" i="1"/>
  <c r="I2140" i="1"/>
  <c r="I4282" i="1"/>
  <c r="I3528" i="1"/>
  <c r="I2372" i="1"/>
  <c r="I4151" i="1"/>
  <c r="I349" i="1"/>
  <c r="I463" i="1"/>
  <c r="I2559" i="1"/>
  <c r="I810" i="1"/>
  <c r="I2758" i="1"/>
  <c r="I4713" i="1"/>
  <c r="I2047" i="1"/>
  <c r="I3812" i="1"/>
  <c r="I4823" i="1"/>
  <c r="I3966" i="1"/>
  <c r="I2046" i="1"/>
  <c r="I208" i="1"/>
  <c r="I2346" i="1"/>
  <c r="I28" i="1"/>
  <c r="I2712" i="1"/>
  <c r="I2080" i="1"/>
  <c r="I125" i="1"/>
  <c r="I2803" i="1"/>
  <c r="I3305" i="1"/>
  <c r="I1182" i="1"/>
  <c r="I4634" i="1"/>
  <c r="I2111" i="1"/>
  <c r="I2644" i="1"/>
  <c r="I2293" i="1"/>
  <c r="I3573" i="1"/>
  <c r="I741" i="1"/>
  <c r="I3811" i="1"/>
  <c r="I4796" i="1"/>
  <c r="I3731" i="1"/>
  <c r="I4305" i="1"/>
  <c r="I3441" i="1"/>
  <c r="I11" i="1"/>
  <c r="I1320" i="1"/>
  <c r="I1265" i="1"/>
  <c r="I4847" i="1"/>
  <c r="I124" i="1"/>
  <c r="I3923" i="1"/>
  <c r="I2018" i="1"/>
  <c r="I431" i="1"/>
  <c r="I4002" i="1"/>
  <c r="I2711" i="1"/>
  <c r="I1422" i="1"/>
  <c r="I3603" i="1"/>
  <c r="I2685" i="1"/>
  <c r="I1214" i="1"/>
  <c r="I1053" i="1"/>
  <c r="I4199" i="1"/>
  <c r="I3664" i="1"/>
  <c r="I4529" i="1"/>
  <c r="I3832" i="1"/>
  <c r="I2918" i="1"/>
  <c r="I4561" i="1"/>
  <c r="I1264" i="1"/>
  <c r="I2207" i="1"/>
  <c r="I3304" i="1"/>
  <c r="I377" i="1"/>
  <c r="I1052" i="1"/>
  <c r="I3151" i="1"/>
  <c r="I3786" i="1"/>
  <c r="I2710" i="1"/>
  <c r="I1051" i="1"/>
  <c r="I3440" i="1"/>
  <c r="I4528" i="1"/>
  <c r="I4257" i="1"/>
  <c r="I2270" i="1"/>
  <c r="I1954" i="1"/>
  <c r="I2643" i="1"/>
  <c r="I4407" i="1"/>
  <c r="I3150" i="1"/>
  <c r="I4667" i="1"/>
  <c r="I376" i="1"/>
  <c r="I4073" i="1"/>
  <c r="I2970" i="1"/>
  <c r="I3365" i="1"/>
  <c r="I3965" i="1"/>
  <c r="I2017" i="1"/>
  <c r="I3387" i="1"/>
  <c r="I809" i="1"/>
  <c r="I3113" i="1"/>
  <c r="I1375" i="1"/>
  <c r="I4586" i="1"/>
  <c r="I2242" i="1"/>
  <c r="I2740" i="1"/>
  <c r="I4256" i="1"/>
  <c r="I3640" i="1"/>
  <c r="I4329" i="1"/>
  <c r="I148" i="1"/>
  <c r="I4406" i="1"/>
  <c r="I1240" i="1"/>
  <c r="I2969" i="1"/>
  <c r="I4173" i="1"/>
  <c r="I4969" i="1"/>
  <c r="I239" i="1"/>
  <c r="I740" i="1"/>
  <c r="I2292" i="1"/>
  <c r="I183" i="1"/>
  <c r="I1623" i="1"/>
  <c r="I2836" i="1"/>
  <c r="I3639" i="1"/>
  <c r="I238" i="1"/>
  <c r="I1499" i="1"/>
  <c r="I3860" i="1"/>
  <c r="I4736" i="1"/>
  <c r="I1374" i="1"/>
  <c r="I462" i="1"/>
  <c r="I4735" i="1"/>
  <c r="I1575" i="1"/>
  <c r="I1622" i="1"/>
  <c r="I4225" i="1"/>
  <c r="I3480" i="1"/>
  <c r="I4560" i="1"/>
  <c r="I3345" i="1"/>
  <c r="I4101" i="1"/>
  <c r="I1075" i="1"/>
  <c r="I2642" i="1"/>
  <c r="I2558" i="1"/>
  <c r="I4993" i="1"/>
  <c r="I27" i="1"/>
  <c r="I430" i="1"/>
  <c r="I1758" i="1"/>
  <c r="I2835" i="1"/>
  <c r="I4001" i="1"/>
  <c r="I3173" i="1"/>
  <c r="I267" i="1"/>
  <c r="I4499" i="1"/>
  <c r="I266" i="1"/>
  <c r="I4633" i="1"/>
  <c r="I182" i="1"/>
  <c r="I1930" i="1"/>
  <c r="I2641" i="1"/>
  <c r="I1347" i="1"/>
  <c r="I1050" i="1"/>
  <c r="I938" i="1"/>
  <c r="I552" i="1"/>
  <c r="I719" i="1"/>
  <c r="I4559" i="1"/>
  <c r="I3947" i="1"/>
  <c r="I491" i="1"/>
  <c r="I2739" i="1"/>
  <c r="I2586" i="1"/>
  <c r="I3890" i="1"/>
  <c r="I3149" i="1"/>
  <c r="I4691" i="1"/>
  <c r="I3479" i="1"/>
  <c r="I2045" i="1"/>
  <c r="I2802" i="1"/>
  <c r="I4000" i="1"/>
  <c r="I1985" i="1"/>
  <c r="I1879" i="1"/>
  <c r="I4357" i="1"/>
  <c r="I2861" i="1"/>
  <c r="I1477" i="1"/>
  <c r="I375" i="1"/>
  <c r="I2585" i="1"/>
  <c r="I3572" i="1"/>
  <c r="I265" i="1"/>
  <c r="I784" i="1"/>
  <c r="I490" i="1"/>
  <c r="I3859" i="1"/>
  <c r="I2684" i="1"/>
  <c r="I1421" i="1"/>
  <c r="I1181" i="1"/>
  <c r="I4430" i="1"/>
  <c r="I2532" i="1"/>
  <c r="I4382" i="1"/>
  <c r="I237" i="1"/>
  <c r="I26" i="1"/>
  <c r="I739" i="1"/>
  <c r="I2480" i="1"/>
  <c r="I3946" i="1"/>
  <c r="I2110" i="1"/>
  <c r="I2109" i="1"/>
  <c r="I323" i="1"/>
  <c r="I3412" i="1"/>
  <c r="I989" i="1"/>
  <c r="I3028" i="1"/>
  <c r="I2938" i="1"/>
  <c r="I3858" i="1"/>
  <c r="I2937" i="1"/>
  <c r="I522" i="1"/>
  <c r="I2640" i="1"/>
  <c r="I551" i="1"/>
  <c r="I3757" i="1"/>
  <c r="I4992" i="1"/>
  <c r="I835" i="1"/>
  <c r="I582" i="1"/>
  <c r="I1016" i="1"/>
  <c r="I4585" i="1"/>
  <c r="I2936" i="1"/>
  <c r="I207" i="1"/>
  <c r="I4609" i="1"/>
  <c r="I1420" i="1"/>
  <c r="I3411" i="1"/>
  <c r="I4822" i="1"/>
  <c r="I2968" i="1"/>
  <c r="I374" i="1"/>
  <c r="I4608" i="1"/>
  <c r="I1878" i="1"/>
  <c r="I4304" i="1"/>
  <c r="I3478" i="1"/>
  <c r="I4405" i="1"/>
  <c r="I2269" i="1"/>
  <c r="I1906" i="1"/>
  <c r="I4767" i="1"/>
  <c r="I289" i="1"/>
  <c r="I4072" i="1"/>
  <c r="I2984" i="1"/>
  <c r="I3148" i="1"/>
  <c r="I3009" i="1"/>
  <c r="I4951" i="1"/>
  <c r="I1929" i="1"/>
  <c r="I4461" i="1"/>
  <c r="I1877" i="1"/>
  <c r="I67" i="1"/>
  <c r="I4150" i="1"/>
  <c r="I288" i="1"/>
  <c r="I1450" i="1"/>
  <c r="I1574" i="1"/>
  <c r="I1147" i="1"/>
  <c r="I1015" i="1"/>
  <c r="I4255" i="1"/>
  <c r="I2639" i="1"/>
  <c r="I4584" i="1"/>
  <c r="I4429" i="1"/>
  <c r="I1213" i="1"/>
  <c r="I686" i="1"/>
  <c r="I3549" i="1"/>
  <c r="I738" i="1"/>
  <c r="I885" i="1"/>
  <c r="I322" i="1"/>
  <c r="I1212" i="1"/>
  <c r="I3756" i="1"/>
  <c r="I264" i="1"/>
  <c r="I4666" i="1"/>
  <c r="I1449" i="1"/>
  <c r="I884" i="1"/>
  <c r="I4224" i="1"/>
  <c r="I3277" i="1"/>
  <c r="I3344" i="1"/>
  <c r="I4902" i="1"/>
  <c r="I1649" i="1"/>
  <c r="I123" i="1"/>
  <c r="I1476" i="1"/>
  <c r="I4198" i="1"/>
  <c r="I718" i="1"/>
  <c r="I1705" i="1"/>
  <c r="I1239" i="1"/>
  <c r="I1238" i="1"/>
  <c r="I1100" i="1"/>
  <c r="I3221" i="1"/>
  <c r="I4254" i="1"/>
  <c r="I3172" i="1"/>
  <c r="I3701" i="1"/>
  <c r="I3922" i="1"/>
  <c r="I3527" i="1"/>
  <c r="I737" i="1"/>
  <c r="I3638" i="1"/>
  <c r="I2044" i="1"/>
  <c r="I3637" i="1"/>
  <c r="I4100" i="1"/>
  <c r="I2206" i="1"/>
  <c r="I1953" i="1"/>
  <c r="I2405" i="1"/>
  <c r="I3755" i="1"/>
  <c r="I181" i="1"/>
  <c r="I2531" i="1"/>
  <c r="I4021" i="1"/>
  <c r="I521" i="1"/>
  <c r="I2043" i="1"/>
  <c r="I1346" i="1"/>
  <c r="I3171" i="1"/>
  <c r="I4821" i="1"/>
  <c r="I520" i="1"/>
  <c r="I1733" i="1"/>
  <c r="I642" i="1"/>
  <c r="I3857" i="1"/>
  <c r="I4795" i="1"/>
  <c r="I581" i="1"/>
  <c r="I4071" i="1"/>
  <c r="I1551" i="1"/>
  <c r="I2530" i="1"/>
  <c r="I4253" i="1"/>
  <c r="I4223" i="1"/>
  <c r="I2781" i="1"/>
  <c r="I2683" i="1"/>
  <c r="I10" i="1"/>
  <c r="I1161" i="1"/>
  <c r="I4498" i="1"/>
  <c r="I180" i="1"/>
  <c r="I461" i="1"/>
  <c r="I717" i="1"/>
  <c r="I4479" i="1"/>
  <c r="I3322" i="1"/>
  <c r="I489" i="1"/>
  <c r="I4794" i="1"/>
  <c r="I2967" i="1"/>
  <c r="I4558" i="1"/>
  <c r="I3602" i="1"/>
  <c r="I147" i="1"/>
  <c r="I3276" i="1"/>
  <c r="I1757" i="1"/>
  <c r="I4734" i="1"/>
  <c r="I2139" i="1"/>
  <c r="I348" i="1"/>
  <c r="I3999" i="1"/>
  <c r="I1756" i="1"/>
  <c r="I2079" i="1"/>
  <c r="I2371" i="1"/>
  <c r="I3945" i="1"/>
  <c r="I179" i="1"/>
  <c r="I3505" i="1"/>
  <c r="I2016" i="1"/>
  <c r="I1319" i="1"/>
  <c r="I1855" i="1"/>
  <c r="I1755" i="1"/>
  <c r="I550" i="1"/>
  <c r="I4428" i="1"/>
  <c r="I3220" i="1"/>
  <c r="I4303" i="1"/>
  <c r="I2404" i="1"/>
  <c r="I1550" i="1"/>
  <c r="I3386" i="1"/>
  <c r="I3343" i="1"/>
  <c r="I1237" i="1"/>
  <c r="I321" i="1"/>
  <c r="I4925" i="1"/>
  <c r="I2431" i="1"/>
  <c r="I1952" i="1"/>
  <c r="I3147" i="1"/>
  <c r="I3571" i="1"/>
  <c r="I4404" i="1"/>
  <c r="I3385" i="1"/>
  <c r="I3112" i="1"/>
  <c r="I1236" i="1"/>
  <c r="I2168" i="1"/>
  <c r="I178" i="1"/>
  <c r="I960" i="1"/>
  <c r="I2345" i="1"/>
  <c r="I2860" i="1"/>
  <c r="I959" i="1"/>
  <c r="I4356" i="1"/>
  <c r="I1448" i="1"/>
  <c r="I3998" i="1"/>
  <c r="I4766" i="1"/>
  <c r="I4557" i="1"/>
  <c r="I783" i="1"/>
  <c r="I2042" i="1"/>
  <c r="I1318" i="1"/>
  <c r="I1317" i="1"/>
  <c r="I519" i="1"/>
  <c r="I429" i="1"/>
  <c r="I808" i="1"/>
  <c r="I1648" i="1"/>
  <c r="I3889" i="1"/>
  <c r="I4053" i="1"/>
  <c r="I320" i="1"/>
  <c r="I3944" i="1"/>
  <c r="I1647" i="1"/>
  <c r="I3663" i="1"/>
  <c r="I4991" i="1"/>
  <c r="I3785" i="1"/>
  <c r="I93" i="1"/>
  <c r="I3275" i="1"/>
  <c r="I3170" i="1"/>
  <c r="I1160" i="1"/>
  <c r="I641" i="1"/>
  <c r="I3810" i="1"/>
  <c r="I3504" i="1"/>
  <c r="I2935" i="1"/>
  <c r="I1621" i="1"/>
  <c r="I4052" i="1"/>
  <c r="I3856" i="1"/>
  <c r="I4901" i="1"/>
  <c r="I3636" i="1"/>
  <c r="I3943" i="1"/>
  <c r="I347" i="1"/>
  <c r="I3303" i="1"/>
  <c r="I4665" i="1"/>
  <c r="I4664" i="1"/>
  <c r="I883" i="1"/>
  <c r="I2834" i="1"/>
  <c r="I3662" i="1"/>
  <c r="I2479" i="1"/>
  <c r="I4099" i="1"/>
  <c r="I1316" i="1"/>
  <c r="I92" i="1"/>
  <c r="I2682" i="1"/>
  <c r="I3027" i="1"/>
  <c r="I2966" i="1"/>
  <c r="I1315" i="1"/>
  <c r="I91" i="1"/>
  <c r="I915" i="1"/>
  <c r="I2965" i="1"/>
  <c r="I4607" i="1"/>
  <c r="I2801" i="1"/>
  <c r="I580" i="1"/>
  <c r="I460" i="1"/>
  <c r="I428" i="1"/>
  <c r="I4924" i="1"/>
  <c r="I1263" i="1"/>
  <c r="I3026" i="1"/>
  <c r="I3146" i="1"/>
  <c r="I1373" i="1"/>
  <c r="I1984" i="1"/>
  <c r="I3008" i="1"/>
  <c r="I2917" i="1"/>
  <c r="I3997" i="1"/>
  <c r="I2323" i="1"/>
  <c r="I3635" i="1"/>
  <c r="I2607" i="1"/>
  <c r="I4460" i="1"/>
  <c r="I4478" i="1"/>
  <c r="I4765" i="1"/>
  <c r="I373" i="1"/>
  <c r="I3682" i="1"/>
  <c r="I3996" i="1"/>
  <c r="I3364" i="1"/>
  <c r="I2890" i="1"/>
  <c r="I2584" i="1"/>
  <c r="I4690" i="1"/>
  <c r="I1498" i="1"/>
  <c r="I1014" i="1"/>
  <c r="I1876" i="1"/>
  <c r="I4820" i="1"/>
  <c r="I1549" i="1"/>
  <c r="I1646" i="1"/>
  <c r="I2681" i="1"/>
  <c r="I2833" i="1"/>
  <c r="I2015" i="1"/>
  <c r="I782" i="1"/>
  <c r="I1875" i="1"/>
  <c r="I1548" i="1"/>
  <c r="I4923" i="1"/>
  <c r="I579" i="1"/>
  <c r="I2832" i="1"/>
  <c r="I3995" i="1"/>
  <c r="I4497" i="1"/>
  <c r="I319" i="1"/>
  <c r="I9" i="1"/>
  <c r="I1297" i="1"/>
  <c r="I2780" i="1"/>
  <c r="I3503" i="1"/>
  <c r="I3888" i="1"/>
  <c r="I4712" i="1"/>
  <c r="I146" i="1"/>
  <c r="I1838" i="1"/>
  <c r="I66" i="1"/>
  <c r="I3477" i="1"/>
  <c r="I2291" i="1"/>
  <c r="I3410" i="1"/>
  <c r="I2934" i="1"/>
  <c r="I958" i="1"/>
  <c r="I122" i="1"/>
  <c r="I957" i="1"/>
  <c r="I4459" i="1"/>
  <c r="I2983" i="1"/>
  <c r="I666" i="1"/>
  <c r="I2268" i="1"/>
  <c r="I2779" i="1"/>
  <c r="I1783" i="1"/>
  <c r="I4477" i="1"/>
  <c r="I3197" i="1"/>
  <c r="I2167" i="1"/>
  <c r="I2557" i="1"/>
  <c r="I1345" i="1"/>
  <c r="I4403" i="1"/>
  <c r="I1211" i="1"/>
  <c r="I2583" i="1"/>
  <c r="I2322" i="1"/>
  <c r="I1677" i="1"/>
  <c r="I988" i="1"/>
  <c r="I1905" i="1"/>
  <c r="I3111" i="1"/>
  <c r="I4252" i="1"/>
  <c r="I2078" i="1"/>
  <c r="I3942" i="1"/>
  <c r="I1159" i="1"/>
  <c r="I177" i="1"/>
  <c r="I1620" i="1"/>
  <c r="I2501" i="1"/>
  <c r="I1099" i="1"/>
  <c r="I4874" i="1"/>
  <c r="I3145" i="1"/>
  <c r="I2964" i="1"/>
  <c r="I3274" i="1"/>
  <c r="I3219" i="1"/>
  <c r="I318" i="1"/>
  <c r="I1074" i="1"/>
  <c r="I4149" i="1"/>
  <c r="I1573" i="1"/>
  <c r="I2478" i="1"/>
  <c r="I4689" i="1"/>
  <c r="I2500" i="1"/>
  <c r="I4764" i="1"/>
  <c r="I1854" i="1"/>
  <c r="I1262" i="1"/>
  <c r="I2778" i="1"/>
  <c r="I2831" i="1"/>
  <c r="I4711" i="1"/>
  <c r="I2556" i="1"/>
  <c r="I4556" i="1"/>
  <c r="I1676" i="1"/>
  <c r="I2205" i="1"/>
  <c r="I2499" i="1"/>
  <c r="I640" i="1"/>
  <c r="I4197" i="1"/>
  <c r="I914" i="1"/>
  <c r="I401" i="1"/>
  <c r="I607" i="1"/>
  <c r="I2889" i="1"/>
  <c r="I176" i="1"/>
  <c r="I518" i="1"/>
  <c r="I3809" i="1"/>
  <c r="I4733" i="1"/>
  <c r="I2041" i="1"/>
  <c r="I4328" i="1"/>
  <c r="I4051" i="1"/>
  <c r="I4900" i="1"/>
  <c r="I287" i="1"/>
  <c r="I1013" i="1"/>
  <c r="I4050" i="1"/>
  <c r="I206" i="1"/>
  <c r="I3808" i="1"/>
  <c r="I2529" i="1"/>
  <c r="I2777" i="1"/>
  <c r="I2830" i="1"/>
  <c r="I3831" i="1"/>
  <c r="I2859" i="1"/>
  <c r="I578" i="1"/>
  <c r="I2738" i="1"/>
  <c r="I3526" i="1"/>
  <c r="I716" i="1"/>
  <c r="I577" i="1"/>
  <c r="I1180" i="1"/>
  <c r="I517" i="1"/>
  <c r="I4710" i="1"/>
  <c r="I1904" i="1"/>
  <c r="I317" i="1"/>
  <c r="I4709" i="1"/>
  <c r="I3302" i="1"/>
  <c r="I4793" i="1"/>
  <c r="I2241" i="1"/>
  <c r="I1118" i="1"/>
  <c r="I1782" i="1"/>
  <c r="I4899" i="1"/>
  <c r="I1146" i="1"/>
  <c r="I4327" i="1"/>
  <c r="I4496" i="1"/>
  <c r="I3700" i="1"/>
  <c r="I1098" i="1"/>
  <c r="I2606" i="1"/>
  <c r="I1572" i="1"/>
  <c r="I3169" i="1"/>
  <c r="I4281" i="1"/>
  <c r="I4020" i="1"/>
  <c r="I2403" i="1"/>
  <c r="I3887" i="1"/>
  <c r="I2477" i="1"/>
  <c r="I2858" i="1"/>
  <c r="I715" i="1"/>
  <c r="I25" i="1"/>
  <c r="I4070" i="1"/>
  <c r="I2014" i="1"/>
  <c r="I2321" i="1"/>
  <c r="I1296" i="1"/>
  <c r="I2267" i="1"/>
  <c r="I2266" i="1"/>
  <c r="I1903" i="1"/>
  <c r="I1404" i="1"/>
  <c r="I1874" i="1"/>
  <c r="I4819" i="1"/>
  <c r="I956" i="1"/>
  <c r="I4708" i="1"/>
  <c r="I3080" i="1"/>
  <c r="I3025" i="1"/>
  <c r="I4818" i="1"/>
  <c r="I3784" i="1"/>
  <c r="I3342" i="1"/>
  <c r="I4922" i="1"/>
  <c r="I1853" i="1"/>
  <c r="I145" i="1"/>
  <c r="I1073" i="1"/>
  <c r="I4583" i="1"/>
  <c r="I4663" i="1"/>
  <c r="I372" i="1"/>
  <c r="I2776" i="1"/>
  <c r="I4148" i="1"/>
  <c r="I639" i="1"/>
  <c r="I2757" i="1"/>
  <c r="I1097" i="1"/>
  <c r="I1571" i="1"/>
  <c r="I3196" i="1"/>
  <c r="I2240" i="1"/>
  <c r="I2800" i="1"/>
  <c r="I4950" i="1"/>
  <c r="I316" i="1"/>
  <c r="I3007" i="1"/>
  <c r="I3994" i="1"/>
  <c r="I4527" i="1"/>
  <c r="I3301" i="1"/>
  <c r="I4763" i="1"/>
  <c r="I4098" i="1"/>
  <c r="I8" i="1"/>
  <c r="I427" i="1"/>
  <c r="I4873" i="1"/>
  <c r="I606" i="1"/>
  <c r="I2077" i="1"/>
  <c r="I4402" i="1"/>
  <c r="I861" i="1"/>
  <c r="I1570" i="1"/>
  <c r="I638" i="1"/>
  <c r="I2430" i="1"/>
  <c r="I3525" i="1"/>
  <c r="I4582" i="1"/>
  <c r="I371" i="1"/>
  <c r="I4495" i="1"/>
  <c r="I3384" i="1"/>
  <c r="I2888" i="1"/>
  <c r="I3964" i="1"/>
  <c r="I685" i="1"/>
  <c r="I2108" i="1"/>
  <c r="I4427" i="1"/>
  <c r="I2344" i="1"/>
  <c r="I1645" i="1"/>
  <c r="I286" i="1"/>
  <c r="I2933" i="1"/>
  <c r="I665" i="1"/>
  <c r="I3300" i="1"/>
  <c r="I1049" i="1"/>
  <c r="I1179" i="1"/>
  <c r="I1403" i="1"/>
  <c r="I4326" i="1"/>
  <c r="I2555" i="1"/>
  <c r="I346" i="1"/>
  <c r="I1951" i="1"/>
  <c r="I175" i="1"/>
  <c r="I3409" i="1"/>
  <c r="I1210" i="1"/>
  <c r="I4129" i="1"/>
  <c r="I2013" i="1"/>
  <c r="I3548" i="1"/>
  <c r="I2582" i="1"/>
  <c r="I2239" i="1"/>
  <c r="I1983" i="1"/>
  <c r="I2454" i="1"/>
  <c r="I400" i="1"/>
  <c r="I4581" i="1"/>
  <c r="I2265" i="1"/>
  <c r="I781" i="1"/>
  <c r="I345" i="1"/>
  <c r="I4846" i="1"/>
  <c r="I1644" i="1"/>
  <c r="I3110" i="1"/>
  <c r="I1781" i="1"/>
  <c r="I2138" i="1"/>
  <c r="I1314" i="1"/>
  <c r="I2453" i="1"/>
  <c r="I882" i="1"/>
  <c r="I913" i="1"/>
  <c r="I2887" i="1"/>
  <c r="I2886" i="1"/>
  <c r="I4069" i="1"/>
  <c r="I860" i="1"/>
  <c r="I4688" i="1"/>
  <c r="I3699" i="1"/>
  <c r="I3363" i="1"/>
  <c r="I4355" i="1"/>
  <c r="I3830" i="1"/>
  <c r="I2916" i="1"/>
  <c r="I459" i="1"/>
  <c r="I1475" i="1"/>
  <c r="I3476" i="1"/>
  <c r="I2012" i="1"/>
  <c r="I2011" i="1"/>
  <c r="I3730" i="1"/>
  <c r="I458" i="1"/>
  <c r="I1145" i="1"/>
  <c r="I121" i="1"/>
  <c r="I2204" i="1"/>
  <c r="I3168" i="1"/>
  <c r="I1372" i="1"/>
  <c r="I3252" i="1"/>
  <c r="I1815" i="1"/>
  <c r="I4354" i="1"/>
  <c r="I3570" i="1"/>
  <c r="I3829" i="1"/>
  <c r="I780" i="1"/>
  <c r="I807" i="1"/>
  <c r="I3921" i="1"/>
  <c r="I2264" i="1"/>
  <c r="I4872" i="1"/>
  <c r="I2263" i="1"/>
  <c r="I1096" i="1"/>
  <c r="I1928" i="1"/>
  <c r="I4128" i="1"/>
  <c r="I4097" i="1"/>
  <c r="I236" i="1"/>
  <c r="I1313" i="1"/>
  <c r="I516" i="1"/>
  <c r="I1447" i="1"/>
  <c r="I235" i="1"/>
  <c r="I1547" i="1"/>
  <c r="I1704" i="1"/>
  <c r="I2137" i="1"/>
  <c r="I2076" i="1"/>
  <c r="I2429" i="1"/>
  <c r="I3144" i="1"/>
  <c r="I2528" i="1"/>
  <c r="I3475" i="1"/>
  <c r="I2829" i="1"/>
  <c r="I4845" i="1"/>
  <c r="I4147" i="1"/>
  <c r="I912" i="1"/>
  <c r="I4222" i="1"/>
  <c r="I2885" i="1"/>
  <c r="I2238" i="1"/>
  <c r="I1261" i="1"/>
  <c r="I3601" i="1"/>
  <c r="I3109" i="1"/>
  <c r="I2075" i="1"/>
  <c r="I1780" i="1"/>
  <c r="I4762" i="1"/>
  <c r="I4019" i="1"/>
  <c r="I4871" i="1"/>
  <c r="I2343" i="1"/>
  <c r="I4353" i="1"/>
  <c r="I3061" i="1"/>
  <c r="I2402" i="1"/>
  <c r="I234" i="1"/>
  <c r="I3524" i="1"/>
  <c r="I4555" i="1"/>
  <c r="I1312" i="1"/>
  <c r="I3383" i="1"/>
  <c r="I2370" i="1"/>
  <c r="I3855" i="1"/>
  <c r="I4606" i="1"/>
  <c r="I2775" i="1"/>
  <c r="I3920" i="1"/>
  <c r="I987" i="1"/>
  <c r="I3024" i="1"/>
  <c r="I4921" i="1"/>
  <c r="I4792" i="1"/>
  <c r="I3886" i="1"/>
  <c r="I515" i="1"/>
  <c r="I3569" i="1"/>
  <c r="I3568" i="1"/>
  <c r="I2756" i="1"/>
  <c r="I1754" i="1"/>
  <c r="I2857" i="1"/>
  <c r="I1753" i="1"/>
  <c r="I4920" i="1"/>
  <c r="I4761" i="1"/>
  <c r="I2774" i="1"/>
  <c r="I1852" i="1"/>
  <c r="I3023" i="1"/>
  <c r="I1095" i="1"/>
  <c r="I4381" i="1"/>
  <c r="I514" i="1"/>
  <c r="I2709" i="1"/>
  <c r="I4426" i="1"/>
  <c r="I911" i="1"/>
  <c r="I2342" i="1"/>
  <c r="I2476" i="1"/>
  <c r="I2498" i="1"/>
  <c r="I4325" i="1"/>
  <c r="I457" i="1"/>
  <c r="I2166" i="1"/>
  <c r="I2136" i="1"/>
  <c r="I2203" i="1"/>
  <c r="I120" i="1"/>
  <c r="I3963" i="1"/>
  <c r="I3439" i="1"/>
  <c r="I2165" i="1"/>
  <c r="I2605" i="1"/>
  <c r="I736" i="1"/>
  <c r="I1950" i="1"/>
  <c r="I513" i="1"/>
  <c r="I1012" i="1"/>
  <c r="I3993" i="1"/>
  <c r="I2680" i="1"/>
  <c r="I4127" i="1"/>
  <c r="I605" i="1"/>
  <c r="I1311" i="1"/>
  <c r="I3854" i="1"/>
  <c r="I4458" i="1"/>
  <c r="I4968" i="1"/>
  <c r="I3885" i="1"/>
  <c r="I4870" i="1"/>
  <c r="I1144" i="1"/>
  <c r="I3321" i="1"/>
  <c r="I4817" i="1"/>
  <c r="I4990" i="1"/>
  <c r="I4068" i="1"/>
  <c r="I1873" i="1"/>
  <c r="I3729" i="1"/>
  <c r="I4352" i="1"/>
  <c r="I3502" i="1"/>
  <c r="I4096" i="1"/>
  <c r="I3299" i="1"/>
  <c r="I859" i="1"/>
  <c r="I2475" i="1"/>
  <c r="I3079" i="1"/>
  <c r="I1779" i="1"/>
  <c r="I779" i="1"/>
  <c r="I2638" i="1"/>
  <c r="I3567" i="1"/>
  <c r="I205" i="1"/>
  <c r="I1927" i="1"/>
  <c r="I4605" i="1"/>
  <c r="I3566" i="1"/>
  <c r="I664" i="1"/>
  <c r="I2915" i="1"/>
  <c r="I3195" i="1"/>
  <c r="I3783" i="1"/>
  <c r="I3547" i="1"/>
  <c r="I399" i="1"/>
  <c r="I2164" i="1"/>
  <c r="I3853" i="1"/>
  <c r="I4869" i="1"/>
  <c r="I955" i="1"/>
  <c r="I1902" i="1"/>
  <c r="I2679" i="1"/>
  <c r="I4351" i="1"/>
  <c r="I1178" i="1"/>
  <c r="I637" i="1"/>
  <c r="I4949" i="1"/>
  <c r="I1209" i="1"/>
  <c r="I3298" i="1"/>
  <c r="I1602" i="1"/>
  <c r="I576" i="1"/>
  <c r="I1094" i="1"/>
  <c r="I3006" i="1"/>
  <c r="I3807" i="1"/>
  <c r="I4816" i="1"/>
  <c r="I986" i="1"/>
  <c r="I2320" i="1"/>
  <c r="I1524" i="1"/>
  <c r="I1260" i="1"/>
  <c r="I2262" i="1"/>
  <c r="I2678" i="1"/>
  <c r="I1093" i="1"/>
  <c r="I4791" i="1"/>
  <c r="I4457" i="1"/>
  <c r="I1117" i="1"/>
  <c r="I4580" i="1"/>
  <c r="I3341" i="1"/>
  <c r="I3408" i="1"/>
  <c r="I2010" i="1"/>
  <c r="I4095" i="1"/>
  <c r="I3546" i="1"/>
  <c r="I985" i="1"/>
  <c r="I2963" i="1"/>
  <c r="I4221" i="1"/>
  <c r="I4662" i="1"/>
  <c r="I604" i="1"/>
  <c r="I1177" i="1"/>
  <c r="I714" i="1"/>
  <c r="I1048" i="1"/>
  <c r="I2074" i="1"/>
  <c r="I3634" i="1"/>
  <c r="I4049" i="1"/>
  <c r="I3060" i="1"/>
  <c r="I2401" i="1"/>
  <c r="I45" i="1"/>
  <c r="I398" i="1"/>
  <c r="I204" i="1"/>
  <c r="I937" i="1"/>
  <c r="I3458" i="1"/>
  <c r="I3143" i="1"/>
  <c r="I2319" i="1"/>
  <c r="I2163" i="1"/>
  <c r="I2497" i="1"/>
  <c r="I2073" i="1"/>
  <c r="I4048" i="1"/>
  <c r="I2799" i="1"/>
  <c r="I315" i="1"/>
  <c r="I65" i="1"/>
  <c r="I1523" i="1"/>
  <c r="I285" i="1"/>
  <c r="I4707" i="1"/>
  <c r="I3884" i="1"/>
  <c r="I4251" i="1"/>
  <c r="I1949" i="1"/>
  <c r="I3633" i="1"/>
  <c r="I3438" i="1"/>
  <c r="I1814" i="1"/>
  <c r="I2318" i="1"/>
  <c r="I2637" i="1"/>
  <c r="I2135" i="1"/>
  <c r="I2604" i="1"/>
  <c r="I1259" i="1"/>
  <c r="I3632" i="1"/>
  <c r="I1310" i="1"/>
  <c r="I2400" i="1"/>
  <c r="I4661" i="1"/>
  <c r="I549" i="1"/>
  <c r="I4760" i="1"/>
  <c r="I2317" i="1"/>
  <c r="I2828" i="1"/>
  <c r="I1703" i="1"/>
  <c r="I4425" i="1"/>
  <c r="I2009" i="1"/>
  <c r="I233" i="1"/>
  <c r="I1948" i="1"/>
  <c r="I1474" i="1"/>
  <c r="I3297" i="1"/>
  <c r="I1872" i="1"/>
  <c r="I284" i="1"/>
  <c r="I1011" i="1"/>
  <c r="I4476" i="1"/>
  <c r="I1072" i="1"/>
  <c r="I3501" i="1"/>
  <c r="I1732" i="1"/>
  <c r="I232" i="1"/>
  <c r="I3059" i="1"/>
  <c r="I2581" i="1"/>
  <c r="I1309" i="1"/>
  <c r="I2773" i="1"/>
  <c r="I4047" i="1"/>
  <c r="I3600" i="1"/>
  <c r="I2107" i="1"/>
  <c r="I1092" i="1"/>
  <c r="I1295" i="1"/>
  <c r="I4196" i="1"/>
  <c r="I3340" i="1"/>
  <c r="I1473" i="1"/>
  <c r="I3078" i="1"/>
  <c r="I203" i="1"/>
  <c r="I2134" i="1"/>
  <c r="I2202" i="1"/>
  <c r="I4604" i="1"/>
  <c r="I1837" i="1"/>
  <c r="I778" i="1"/>
  <c r="I64" i="1"/>
  <c r="I3457" i="1"/>
  <c r="I4844" i="1"/>
  <c r="I488" i="1"/>
  <c r="I4687" i="1"/>
  <c r="I3142" i="1"/>
  <c r="I1569" i="1"/>
  <c r="I4554" i="1"/>
  <c r="I3852" i="1"/>
  <c r="I4843" i="1"/>
  <c r="I4706" i="1"/>
  <c r="I3500" i="1"/>
  <c r="I3919" i="1"/>
  <c r="I24" i="1"/>
  <c r="I1472" i="1"/>
  <c r="I575" i="1"/>
  <c r="I2369" i="1"/>
  <c r="I3828" i="1"/>
  <c r="I2106" i="1"/>
  <c r="I2474" i="1"/>
  <c r="I4815" i="1"/>
  <c r="I1471" i="1"/>
  <c r="I1047" i="1"/>
  <c r="I3108" i="1"/>
  <c r="I4898" i="1"/>
  <c r="I4380" i="1"/>
  <c r="I2827" i="1"/>
  <c r="I2008" i="1"/>
  <c r="I3218" i="1"/>
  <c r="I7" i="1"/>
  <c r="I4660" i="1"/>
  <c r="I2007" i="1"/>
  <c r="I1675" i="1"/>
  <c r="I1158" i="1"/>
  <c r="I4632" i="1"/>
  <c r="I984" i="1"/>
  <c r="I1702" i="1"/>
  <c r="I3107" i="1"/>
  <c r="I2452" i="1"/>
  <c r="I1157" i="1"/>
  <c r="I4456" i="1"/>
  <c r="I4603" i="1"/>
  <c r="I3106" i="1"/>
  <c r="I4526" i="1"/>
  <c r="I4686" i="1"/>
  <c r="I63" i="1"/>
  <c r="I3661" i="1"/>
  <c r="I1143" i="1"/>
  <c r="I3141" i="1"/>
  <c r="I574" i="1"/>
  <c r="I3941" i="1"/>
  <c r="I2040" i="1"/>
  <c r="I4455" i="1"/>
  <c r="I4579" i="1"/>
  <c r="I397" i="1"/>
  <c r="I144" i="1"/>
  <c r="I1176" i="1"/>
  <c r="I3362" i="1"/>
  <c r="I663" i="1"/>
  <c r="I3782" i="1"/>
  <c r="I1235" i="1"/>
  <c r="I3545" i="1"/>
  <c r="I4553" i="1"/>
  <c r="I2962" i="1"/>
  <c r="I4126" i="1"/>
  <c r="I4094" i="1"/>
  <c r="I3361" i="1"/>
  <c r="I23" i="1"/>
  <c r="I4494" i="1"/>
  <c r="I3781" i="1"/>
  <c r="I858" i="1"/>
  <c r="I90" i="1"/>
  <c r="I4220" i="1"/>
  <c r="I456" i="1"/>
  <c r="I1546" i="1"/>
  <c r="I2237" i="1"/>
  <c r="I936" i="1"/>
  <c r="I2006" i="1"/>
  <c r="I3728" i="1"/>
  <c r="I3523" i="1"/>
  <c r="I3407" i="1"/>
  <c r="I1091" i="1"/>
  <c r="I396" i="1"/>
  <c r="I1142" i="1"/>
  <c r="I2072" i="1"/>
  <c r="I3022" i="1"/>
  <c r="I2708" i="1"/>
  <c r="I2105" i="1"/>
  <c r="I3727" i="1"/>
  <c r="I2707" i="1"/>
  <c r="I4525" i="1"/>
  <c r="I370" i="1"/>
  <c r="I834" i="1"/>
  <c r="I2261" i="1"/>
  <c r="I983" i="1"/>
  <c r="I833" i="1"/>
  <c r="I4578" i="1"/>
  <c r="I3194" i="1"/>
  <c r="I4046" i="1"/>
  <c r="I395" i="1"/>
  <c r="I1778" i="1"/>
  <c r="I2961" i="1"/>
  <c r="I1643" i="1"/>
  <c r="I1982" i="1"/>
  <c r="I4524" i="1"/>
  <c r="I2527" i="1"/>
  <c r="I1046" i="1"/>
  <c r="I1497" i="1"/>
  <c r="I4093" i="1"/>
  <c r="I3251" i="1"/>
  <c r="I2737" i="1"/>
  <c r="I1141" i="1"/>
  <c r="I3320" i="1"/>
  <c r="I857" i="1"/>
  <c r="I2603" i="1"/>
  <c r="I1402" i="1"/>
  <c r="I3319" i="1"/>
  <c r="I2826" i="1"/>
  <c r="I3918" i="1"/>
  <c r="I3599" i="1"/>
  <c r="I202" i="1"/>
  <c r="I4967" i="1"/>
  <c r="I548" i="1"/>
  <c r="I143" i="1"/>
  <c r="I3544" i="1"/>
  <c r="I1496" i="1"/>
  <c r="I573" i="1"/>
  <c r="I4552" i="1"/>
  <c r="I283" i="1"/>
  <c r="I2772" i="1"/>
  <c r="I2636" i="1"/>
  <c r="I1981" i="1"/>
  <c r="I1701" i="1"/>
  <c r="I636" i="1"/>
  <c r="I4842" i="1"/>
  <c r="I910" i="1"/>
  <c r="I1140" i="1"/>
  <c r="I909" i="1"/>
  <c r="I2260" i="1"/>
  <c r="I1308" i="1"/>
  <c r="I3296" i="1"/>
  <c r="I4493" i="1"/>
  <c r="I1642" i="1"/>
  <c r="I89" i="1"/>
  <c r="I881" i="1"/>
  <c r="I3754" i="1"/>
  <c r="I4759" i="1"/>
  <c r="I2236" i="1"/>
  <c r="I2526" i="1"/>
  <c r="I1601" i="1"/>
  <c r="I142" i="1"/>
  <c r="I22" i="1"/>
  <c r="I455" i="1"/>
  <c r="I4146" i="1"/>
  <c r="I2960" i="1"/>
  <c r="I1619" i="1"/>
  <c r="I2201" i="1"/>
  <c r="I1641" i="1"/>
  <c r="I4685" i="1"/>
  <c r="I4172" i="1"/>
  <c r="I713" i="1"/>
  <c r="I4577" i="1"/>
  <c r="I1851" i="1"/>
  <c r="I4602" i="1"/>
  <c r="I3193" i="1"/>
  <c r="I1640" i="1"/>
  <c r="I4454" i="1"/>
  <c r="I394" i="1"/>
  <c r="I3250" i="1"/>
  <c r="I2677" i="1"/>
  <c r="I1731" i="1"/>
  <c r="I1813" i="1"/>
  <c r="I1045" i="1"/>
  <c r="I1156" i="1"/>
  <c r="I1371" i="1"/>
  <c r="I4219" i="1"/>
  <c r="I2071" i="1"/>
  <c r="I1044" i="1"/>
  <c r="I2635" i="1"/>
  <c r="I2736" i="1"/>
  <c r="I4705" i="1"/>
  <c r="I4401" i="1"/>
  <c r="I832" i="1"/>
  <c r="I4919" i="1"/>
  <c r="I4379" i="1"/>
  <c r="I1812" i="1"/>
  <c r="I3058" i="1"/>
  <c r="I2914" i="1"/>
  <c r="I3992" i="1"/>
  <c r="I2104" i="1"/>
  <c r="I44" i="1"/>
  <c r="I1545" i="1"/>
  <c r="I4350" i="1"/>
  <c r="I4492" i="1"/>
  <c r="I3437" i="1"/>
  <c r="I4125" i="1"/>
  <c r="I4704" i="1"/>
  <c r="I174" i="1"/>
  <c r="I2554" i="1"/>
  <c r="I2580" i="1"/>
  <c r="I3726" i="1"/>
  <c r="I369" i="1"/>
  <c r="I3917" i="1"/>
  <c r="I3851" i="1"/>
  <c r="I62" i="1"/>
  <c r="I2200" i="1"/>
  <c r="I3382" i="1"/>
  <c r="I3598" i="1"/>
  <c r="I3543" i="1"/>
  <c r="I454" i="1"/>
  <c r="I4349" i="1"/>
  <c r="I4324" i="1"/>
  <c r="I4378" i="1"/>
  <c r="I1980" i="1"/>
  <c r="I453" i="1"/>
  <c r="I4323" i="1"/>
  <c r="I3827" i="1"/>
  <c r="I3631" i="1"/>
  <c r="I2316" i="1"/>
  <c r="I3406" i="1"/>
  <c r="I935" i="1"/>
  <c r="I547" i="1"/>
  <c r="I635" i="1"/>
  <c r="I4475" i="1"/>
  <c r="I3021" i="1"/>
  <c r="I4948" i="1"/>
  <c r="I3020" i="1"/>
  <c r="I1071" i="1"/>
  <c r="I777" i="1"/>
  <c r="I4551" i="1"/>
  <c r="I4474" i="1"/>
  <c r="I572" i="1"/>
  <c r="I1752" i="1"/>
  <c r="I3806" i="1"/>
  <c r="I1307" i="1"/>
  <c r="I1544" i="1"/>
  <c r="I1070" i="1"/>
  <c r="I4473" i="1"/>
  <c r="I546" i="1"/>
  <c r="I3565" i="1"/>
  <c r="I487" i="1"/>
  <c r="I2259" i="1"/>
  <c r="I856" i="1"/>
  <c r="I4067" i="1"/>
  <c r="I314" i="1"/>
  <c r="I3725" i="1"/>
  <c r="I2103" i="1"/>
  <c r="I662" i="1"/>
  <c r="I1777" i="1"/>
  <c r="I2525" i="1"/>
  <c r="I684" i="1"/>
  <c r="I368" i="1"/>
  <c r="I4758" i="1"/>
  <c r="I3436" i="1"/>
  <c r="I4732" i="1"/>
  <c r="I3991" i="1"/>
  <c r="I4195" i="1"/>
  <c r="I2932" i="1"/>
  <c r="I4194" i="1"/>
  <c r="I4631" i="1"/>
  <c r="I4092" i="1"/>
  <c r="I934" i="1"/>
  <c r="I2039" i="1"/>
  <c r="I344" i="1"/>
  <c r="I1600" i="1"/>
  <c r="I231" i="1"/>
  <c r="I1871" i="1"/>
  <c r="I2524" i="1"/>
  <c r="I2755" i="1"/>
  <c r="I855" i="1"/>
  <c r="I2676" i="1"/>
  <c r="I2913" i="1"/>
  <c r="I1446" i="1"/>
  <c r="I806" i="1"/>
  <c r="I1947" i="1"/>
  <c r="I3167" i="1"/>
  <c r="I4400" i="1"/>
  <c r="I3753" i="1"/>
  <c r="I661" i="1"/>
  <c r="I3962" i="1"/>
  <c r="I512" i="1"/>
  <c r="I2706" i="1"/>
  <c r="I2070" i="1"/>
  <c r="I313" i="1"/>
  <c r="I683" i="1"/>
  <c r="I2473" i="1"/>
  <c r="I3005" i="1"/>
  <c r="I1811" i="1"/>
  <c r="I426" i="1"/>
  <c r="I4918" i="1"/>
  <c r="I2523" i="1"/>
  <c r="I1069" i="1"/>
  <c r="I2290" i="1"/>
  <c r="I954" i="1"/>
  <c r="I3004" i="1"/>
  <c r="I2496" i="1"/>
  <c r="I4523" i="1"/>
  <c r="I4522" i="1"/>
  <c r="I982" i="1"/>
  <c r="I603" i="1"/>
  <c r="I312" i="1"/>
  <c r="I1470" i="1"/>
  <c r="I3435" i="1"/>
  <c r="I2399" i="1"/>
  <c r="I4731" i="1"/>
  <c r="I4947" i="1"/>
  <c r="I2289" i="1"/>
  <c r="I3381" i="1"/>
  <c r="I908" i="1"/>
  <c r="I1344" i="1"/>
  <c r="I2398" i="1"/>
  <c r="I634" i="1"/>
  <c r="I1979" i="1"/>
  <c r="I4576" i="1"/>
  <c r="I3630" i="1"/>
  <c r="I3724" i="1"/>
  <c r="I1010" i="1"/>
  <c r="I6" i="1"/>
  <c r="I2884" i="1"/>
  <c r="I2428" i="1"/>
  <c r="I1175" i="1"/>
  <c r="I282" i="1"/>
  <c r="I1343" i="1"/>
  <c r="I1926" i="1"/>
  <c r="I3295" i="1"/>
  <c r="I3003" i="1"/>
  <c r="I933" i="1"/>
  <c r="I1306" i="1"/>
  <c r="I2856" i="1"/>
  <c r="I1068" i="1"/>
  <c r="I1850" i="1"/>
  <c r="I3564" i="1"/>
  <c r="I4757" i="1"/>
  <c r="I571" i="1"/>
  <c r="I4124" i="1"/>
  <c r="I3217" i="1"/>
  <c r="I3883" i="1"/>
  <c r="I1294" i="1"/>
  <c r="I1810" i="1"/>
  <c r="I2634" i="1"/>
  <c r="I2102" i="1"/>
  <c r="I4302" i="1"/>
  <c r="I2798" i="1"/>
  <c r="I88" i="1"/>
  <c r="I3166" i="1"/>
  <c r="I4250" i="1"/>
  <c r="I1234" i="1"/>
  <c r="I2735" i="1"/>
  <c r="I263" i="1"/>
  <c r="I4730" i="1"/>
  <c r="I805" i="1"/>
  <c r="I2162" i="1"/>
  <c r="I712" i="1"/>
  <c r="I3456" i="1"/>
  <c r="I2069" i="1"/>
  <c r="I4659" i="1"/>
  <c r="I633" i="1"/>
  <c r="I1208" i="1"/>
  <c r="I1139" i="1"/>
  <c r="I3105" i="1"/>
  <c r="I1978" i="1"/>
  <c r="I4472" i="1"/>
  <c r="I3629" i="1"/>
  <c r="I3805" i="1"/>
  <c r="I3499" i="1"/>
  <c r="I4575" i="1"/>
  <c r="I854" i="1"/>
  <c r="I452" i="1"/>
  <c r="I262" i="1"/>
  <c r="I4453" i="1"/>
  <c r="I4658" i="1"/>
  <c r="I173" i="1"/>
  <c r="I2397" i="1"/>
  <c r="I4630" i="1"/>
  <c r="I1836" i="1"/>
  <c r="I1370" i="1"/>
  <c r="I4193" i="1"/>
  <c r="I3057" i="1"/>
  <c r="I486" i="1"/>
  <c r="I3405" i="1"/>
  <c r="I2602" i="1"/>
  <c r="I2368" i="1"/>
  <c r="I1233" i="1"/>
  <c r="I201" i="1"/>
  <c r="I230" i="1"/>
  <c r="I2341" i="1"/>
  <c r="I393" i="1"/>
  <c r="I4550" i="1"/>
  <c r="I2522" i="1"/>
  <c r="I2199" i="1"/>
  <c r="I4091" i="1"/>
  <c r="I1809" i="1"/>
  <c r="I545" i="1"/>
  <c r="I172" i="1"/>
  <c r="I1293" i="1"/>
  <c r="I932" i="1"/>
  <c r="I776" i="1"/>
  <c r="I4280" i="1"/>
  <c r="I4192" i="1"/>
  <c r="I1522" i="1"/>
  <c r="I2959" i="1"/>
  <c r="I3380" i="1"/>
  <c r="I3104" i="1"/>
  <c r="I4756" i="1"/>
  <c r="I4348" i="1"/>
  <c r="I4399" i="1"/>
  <c r="I4347" i="1"/>
  <c r="I1043" i="1"/>
  <c r="I4897" i="1"/>
  <c r="I1042" i="1"/>
  <c r="I1618" i="1"/>
  <c r="I2198" i="1"/>
  <c r="I2005" i="1"/>
  <c r="I2521" i="1"/>
  <c r="I4946" i="1"/>
  <c r="I3698" i="1"/>
  <c r="I3434" i="1"/>
  <c r="I3273" i="1"/>
  <c r="I4945" i="1"/>
  <c r="I3272" i="1"/>
  <c r="I2258" i="1"/>
  <c r="I43" i="1"/>
  <c r="I1495" i="1"/>
  <c r="I4377" i="1"/>
  <c r="I2495" i="1"/>
  <c r="I4790" i="1"/>
  <c r="I2004" i="1"/>
  <c r="I4090" i="1"/>
  <c r="I4814" i="1"/>
  <c r="I3019" i="1"/>
  <c r="I4018" i="1"/>
  <c r="I4703" i="1"/>
  <c r="I3249" i="1"/>
  <c r="I2912" i="1"/>
  <c r="I2427" i="1"/>
  <c r="I3165" i="1"/>
  <c r="I660" i="1"/>
  <c r="I1835" i="1"/>
  <c r="I804" i="1"/>
  <c r="I1977" i="1"/>
  <c r="I3542" i="1"/>
  <c r="I775" i="1"/>
  <c r="I1305" i="1"/>
  <c r="I1599" i="1"/>
  <c r="I3916" i="1"/>
  <c r="I2451" i="1"/>
  <c r="I4017" i="1"/>
  <c r="I1207" i="1"/>
  <c r="I2133" i="1"/>
  <c r="I171" i="1"/>
  <c r="I4145" i="1"/>
  <c r="I3271" i="1"/>
  <c r="I2426" i="1"/>
  <c r="I4249" i="1"/>
  <c r="I2003" i="1"/>
  <c r="I2494" i="1"/>
  <c r="I2520" i="1"/>
  <c r="I4789" i="1"/>
  <c r="I2855" i="1"/>
  <c r="I735" i="1"/>
  <c r="I4755" i="1"/>
  <c r="I2825" i="1"/>
  <c r="I119" i="1"/>
  <c r="I2734" i="1"/>
  <c r="I3294" i="1"/>
  <c r="I2824" i="1"/>
  <c r="I1700" i="1"/>
  <c r="I1730" i="1"/>
  <c r="I3780" i="1"/>
  <c r="I4322" i="1"/>
  <c r="I4989" i="1"/>
  <c r="I774" i="1"/>
  <c r="I425" i="1"/>
  <c r="I1116" i="1"/>
  <c r="I4016" i="1"/>
  <c r="I2101" i="1"/>
  <c r="I1751" i="1"/>
  <c r="I1598" i="1"/>
  <c r="I3940" i="1"/>
  <c r="I2705" i="1"/>
  <c r="I3779" i="1"/>
  <c r="I170" i="1"/>
  <c r="I3360" i="1"/>
  <c r="I2235" i="1"/>
  <c r="I1206" i="1"/>
  <c r="I4684" i="1"/>
  <c r="I1205" i="1"/>
  <c r="I4218" i="1"/>
  <c r="I4574" i="1"/>
  <c r="I2675" i="1"/>
  <c r="I2472" i="1"/>
  <c r="I1925" i="1"/>
  <c r="I2931" i="1"/>
  <c r="I4217" i="1"/>
  <c r="I4813" i="1"/>
  <c r="I2002" i="1"/>
  <c r="I485" i="1"/>
  <c r="I632" i="1"/>
  <c r="I3752" i="1"/>
  <c r="I1946" i="1"/>
  <c r="I1945" i="1"/>
  <c r="I602" i="1"/>
  <c r="I1174" i="1"/>
  <c r="I2161" i="1"/>
  <c r="I907" i="1"/>
  <c r="I1445" i="1"/>
  <c r="I4601" i="1"/>
  <c r="I853" i="1"/>
  <c r="I2733" i="1"/>
  <c r="I281" i="1"/>
  <c r="I953" i="1"/>
  <c r="I3804" i="1"/>
  <c r="I5" i="1"/>
  <c r="I1521" i="1"/>
  <c r="I3882" i="1"/>
  <c r="I3433" i="1"/>
  <c r="I3915" i="1"/>
  <c r="I3628" i="1"/>
  <c r="I3660" i="1"/>
  <c r="I3881" i="1"/>
  <c r="I4896" i="1"/>
  <c r="I4301" i="1"/>
  <c r="I1750" i="1"/>
  <c r="I4424" i="1"/>
  <c r="I3939" i="1"/>
  <c r="I4868" i="1"/>
  <c r="I3056" i="1"/>
  <c r="I2704" i="1"/>
  <c r="I4171" i="1"/>
  <c r="I2911" i="1"/>
  <c r="I2160" i="1"/>
  <c r="I4988" i="1"/>
  <c r="I2068" i="1"/>
  <c r="I3404" i="1"/>
  <c r="I1729" i="1"/>
  <c r="I4376" i="1"/>
  <c r="I61" i="1"/>
  <c r="I1204" i="1"/>
  <c r="I1597" i="1"/>
  <c r="I3103" i="1"/>
  <c r="I4895" i="1"/>
  <c r="I2367" i="1"/>
  <c r="I2493" i="1"/>
  <c r="I1674" i="1"/>
  <c r="I4812" i="1"/>
  <c r="I4471" i="1"/>
  <c r="I2450" i="1"/>
  <c r="I1849" i="1"/>
  <c r="I2930" i="1"/>
  <c r="I169" i="1"/>
  <c r="I3723" i="1"/>
  <c r="I3850" i="1"/>
  <c r="I3293" i="1"/>
  <c r="I4452" i="1"/>
  <c r="I2366" i="1"/>
  <c r="I1834" i="1"/>
  <c r="I3140" i="1"/>
  <c r="I3914" i="1"/>
  <c r="I2132" i="1"/>
  <c r="I168" i="1"/>
  <c r="I4549" i="1"/>
  <c r="I4279" i="1"/>
  <c r="I4702" i="1"/>
  <c r="I2365" i="1"/>
  <c r="I852" i="1"/>
  <c r="I4754" i="1"/>
  <c r="I424" i="1"/>
  <c r="I3880" i="1"/>
  <c r="I2732" i="1"/>
  <c r="I2633" i="1"/>
  <c r="I1639" i="1"/>
  <c r="I3139" i="1"/>
  <c r="I1924" i="1"/>
  <c r="I1673" i="1"/>
  <c r="I1617" i="1"/>
  <c r="I3474" i="1"/>
  <c r="I2340" i="1"/>
  <c r="I484" i="1"/>
  <c r="I4216" i="1"/>
  <c r="I2067" i="1"/>
  <c r="I1369" i="1"/>
  <c r="I831" i="1"/>
  <c r="I2001" i="1"/>
  <c r="I601" i="1"/>
  <c r="I1292" i="1"/>
  <c r="I3627" i="1"/>
  <c r="I3138" i="1"/>
  <c r="I1444" i="1"/>
  <c r="I931" i="1"/>
  <c r="I4867" i="1"/>
  <c r="I1923" i="1"/>
  <c r="I2674" i="1"/>
  <c r="I1067" i="1"/>
  <c r="I3192" i="1"/>
  <c r="I4191" i="1"/>
  <c r="I4451" i="1"/>
  <c r="I4729" i="1"/>
  <c r="I4728" i="1"/>
  <c r="I2100" i="1"/>
  <c r="I2797" i="1"/>
  <c r="I1749" i="1"/>
  <c r="I1401" i="1"/>
  <c r="I141" i="1"/>
  <c r="I392" i="1"/>
  <c r="I600" i="1"/>
  <c r="I3626" i="1"/>
  <c r="I2471" i="1"/>
  <c r="I1494" i="1"/>
  <c r="I3339" i="1"/>
  <c r="I1443" i="1"/>
  <c r="I3563" i="1"/>
  <c r="I3216" i="1"/>
  <c r="I2257" i="1"/>
  <c r="I2315" i="1"/>
  <c r="I60" i="1"/>
  <c r="I4123" i="1"/>
  <c r="I167" i="1"/>
  <c r="I3055" i="1"/>
  <c r="I2632" i="1"/>
  <c r="I2256" i="1"/>
  <c r="I2255" i="1"/>
  <c r="I2982" i="1"/>
  <c r="I930" i="1"/>
  <c r="I880" i="1"/>
  <c r="I3597" i="1"/>
  <c r="I1776" i="1"/>
  <c r="I4521" i="1"/>
  <c r="I2066" i="1"/>
  <c r="I4346" i="1"/>
  <c r="I3292" i="1"/>
  <c r="I659" i="1"/>
  <c r="I3473" i="1"/>
  <c r="I3248" i="1"/>
  <c r="I1419" i="1"/>
  <c r="I1520" i="1"/>
  <c r="I3562" i="1"/>
  <c r="I544" i="1"/>
  <c r="I3697" i="1"/>
  <c r="I1493" i="1"/>
  <c r="I3938" i="1"/>
  <c r="I3164" i="1"/>
  <c r="I367" i="1"/>
  <c r="I21" i="1"/>
  <c r="I3596" i="1"/>
  <c r="I4753" i="1"/>
  <c r="I42" i="1"/>
  <c r="I1041" i="1"/>
  <c r="I229" i="1"/>
  <c r="I658" i="1"/>
  <c r="I3191" i="1"/>
  <c r="I280" i="1"/>
  <c r="I711" i="1"/>
  <c r="I4345" i="1"/>
  <c r="I1901" i="1"/>
  <c r="I570" i="1"/>
  <c r="I803" i="1"/>
  <c r="I3291" i="1"/>
  <c r="I4144" i="1"/>
  <c r="I4727" i="1"/>
  <c r="I3054" i="1"/>
  <c r="I2449" i="1"/>
  <c r="I118" i="1"/>
  <c r="I2910" i="1"/>
  <c r="I4520" i="1"/>
  <c r="I3290" i="1"/>
  <c r="I2883" i="1"/>
  <c r="I391" i="1"/>
  <c r="I4629" i="1"/>
  <c r="I4657" i="1"/>
  <c r="I2131" i="1"/>
  <c r="I1173" i="1"/>
  <c r="I1568" i="1"/>
  <c r="I279" i="1"/>
  <c r="I3681" i="1"/>
  <c r="I2197" i="1"/>
  <c r="I3803" i="1"/>
  <c r="I261" i="1"/>
  <c r="I2823" i="1"/>
  <c r="I1728" i="1"/>
  <c r="I390" i="1"/>
  <c r="I1090" i="1"/>
  <c r="I4944" i="1"/>
  <c r="I1009" i="1"/>
  <c r="I710" i="1"/>
  <c r="I1672" i="1"/>
  <c r="I140" i="1"/>
  <c r="I3990" i="1"/>
  <c r="I773" i="1"/>
  <c r="I4122" i="1"/>
  <c r="I4701" i="1"/>
  <c r="I3137" i="1"/>
  <c r="I1900" i="1"/>
  <c r="I483" i="1"/>
  <c r="I1976" i="1"/>
  <c r="I543" i="1"/>
  <c r="I2000" i="1"/>
  <c r="I3002" i="1"/>
  <c r="I4045" i="1"/>
  <c r="I1342" i="1"/>
  <c r="I3190" i="1"/>
  <c r="I2099" i="1"/>
  <c r="I4248" i="1"/>
  <c r="I3136" i="1"/>
  <c r="I851" i="1"/>
  <c r="I3659" i="1"/>
  <c r="I3102" i="1"/>
  <c r="I4519" i="1"/>
  <c r="I1775" i="1"/>
  <c r="I4726" i="1"/>
  <c r="I423" i="1"/>
  <c r="I59" i="1"/>
  <c r="I228" i="1"/>
  <c r="I4278" i="1"/>
  <c r="I3077" i="1"/>
  <c r="I3053" i="1"/>
  <c r="I2579" i="1"/>
  <c r="I4066" i="1"/>
  <c r="I2519" i="1"/>
  <c r="I200" i="1"/>
  <c r="I802" i="1"/>
  <c r="I4518" i="1"/>
  <c r="I4375" i="1"/>
  <c r="I2754" i="1"/>
  <c r="I1543" i="1"/>
  <c r="I1492" i="1"/>
  <c r="I2703" i="1"/>
  <c r="I772" i="1"/>
  <c r="I3135" i="1"/>
  <c r="I311" i="1"/>
  <c r="I599" i="1"/>
  <c r="I2882" i="1"/>
  <c r="I4811" i="1"/>
  <c r="I3134" i="1"/>
  <c r="I2288" i="1"/>
  <c r="I1291" i="1"/>
  <c r="I3696" i="1"/>
  <c r="I2854" i="1"/>
  <c r="I801" i="1"/>
  <c r="I4277" i="1"/>
  <c r="I2702" i="1"/>
  <c r="I1138" i="1"/>
  <c r="I4121" i="1"/>
  <c r="I906" i="1"/>
  <c r="I1290" i="1"/>
  <c r="I4300" i="1"/>
  <c r="I4866" i="1"/>
  <c r="I905" i="1"/>
  <c r="I2234" i="1"/>
  <c r="I1368" i="1"/>
  <c r="I1203" i="1"/>
  <c r="I2159" i="1"/>
  <c r="I1418" i="1"/>
  <c r="I2339" i="1"/>
  <c r="I1367" i="1"/>
  <c r="I4548" i="1"/>
  <c r="I1155" i="1"/>
  <c r="I2981" i="1"/>
  <c r="I2492" i="1"/>
  <c r="I4120" i="1"/>
  <c r="I1922" i="1"/>
  <c r="I771" i="1"/>
  <c r="I734" i="1"/>
  <c r="I4170" i="1"/>
  <c r="I3432" i="1"/>
  <c r="I1519" i="1"/>
  <c r="I4321" i="1"/>
  <c r="I3680" i="1"/>
  <c r="I3913" i="1"/>
  <c r="I3270" i="1"/>
  <c r="I4966" i="1"/>
  <c r="I2673" i="1"/>
  <c r="I1172" i="1"/>
  <c r="I4628" i="1"/>
  <c r="I1442" i="1"/>
  <c r="I631" i="1"/>
  <c r="I3018" i="1"/>
  <c r="I3052" i="1"/>
  <c r="I4398" i="1"/>
  <c r="I4143" i="1"/>
  <c r="I4683" i="1"/>
  <c r="I4247" i="1"/>
  <c r="I2396" i="1"/>
  <c r="I1727" i="1"/>
  <c r="I260" i="1"/>
  <c r="I4965" i="1"/>
  <c r="I3051" i="1"/>
  <c r="I2287" i="1"/>
  <c r="I4517" i="1"/>
  <c r="I1748" i="1"/>
  <c r="I1638" i="1"/>
  <c r="I1921" i="1"/>
  <c r="I2448" i="1"/>
  <c r="I259" i="1"/>
  <c r="I4423" i="1"/>
  <c r="I2631" i="1"/>
  <c r="I2314" i="1"/>
  <c r="I879" i="1"/>
  <c r="I389" i="1"/>
  <c r="I630" i="1"/>
  <c r="I1040" i="1"/>
  <c r="I3879" i="1"/>
  <c r="I4810" i="1"/>
  <c r="I1008" i="1"/>
  <c r="I2553" i="1"/>
  <c r="I1747" i="1"/>
  <c r="I422" i="1"/>
  <c r="I1726" i="1"/>
  <c r="I4246" i="1"/>
  <c r="I4700" i="1"/>
  <c r="I3472" i="1"/>
  <c r="I1137" i="1"/>
  <c r="I4190" i="1"/>
  <c r="I1699" i="1"/>
  <c r="I3595" i="1"/>
  <c r="I2313" i="1"/>
  <c r="I117" i="1"/>
  <c r="I4943" i="1"/>
  <c r="I1899" i="1"/>
  <c r="I1289" i="1"/>
  <c r="I3778" i="1"/>
  <c r="I4245" i="1"/>
  <c r="I3471" i="1"/>
  <c r="I4450" i="1"/>
  <c r="I1417" i="1"/>
  <c r="I1400" i="1"/>
  <c r="I4089" i="1"/>
  <c r="I2491" i="1"/>
  <c r="I3189" i="1"/>
  <c r="I3826" i="1"/>
  <c r="I3247" i="1"/>
  <c r="I2701" i="1"/>
  <c r="I2630" i="1"/>
  <c r="I1399" i="1"/>
  <c r="I4788" i="1"/>
  <c r="I4627" i="1"/>
  <c r="I4656" i="1"/>
  <c r="I258" i="1"/>
  <c r="I2796" i="1"/>
  <c r="I4942" i="1"/>
  <c r="I2338" i="1"/>
  <c r="I421" i="1"/>
  <c r="I3289" i="1"/>
  <c r="I4787" i="1"/>
  <c r="I4865" i="1"/>
  <c r="I770" i="1"/>
  <c r="I2490" i="1"/>
  <c r="I4964" i="1"/>
  <c r="I4299" i="1"/>
  <c r="I3470" i="1"/>
  <c r="I3658" i="1"/>
  <c r="I2853" i="1"/>
  <c r="I2852" i="1"/>
  <c r="I3403" i="1"/>
  <c r="I3561" i="1"/>
  <c r="I3246" i="1"/>
  <c r="I2447" i="1"/>
  <c r="I3937" i="1"/>
  <c r="I3594" i="1"/>
  <c r="I3101" i="1"/>
  <c r="I310" i="1"/>
  <c r="I3163" i="1"/>
  <c r="I4786" i="1"/>
  <c r="I366" i="1"/>
  <c r="I2098" i="1"/>
  <c r="I2425" i="1"/>
  <c r="I511" i="1"/>
  <c r="I2851" i="1"/>
  <c r="I2038" i="1"/>
  <c r="I3076" i="1"/>
  <c r="I542" i="1"/>
  <c r="I4516" i="1"/>
  <c r="I1542" i="1"/>
  <c r="I1469" i="1"/>
  <c r="I1366" i="1"/>
  <c r="I2753" i="1"/>
  <c r="I2395" i="1"/>
  <c r="I166" i="1"/>
  <c r="I309" i="1"/>
  <c r="I3802" i="1"/>
  <c r="I3245" i="1"/>
  <c r="I87" i="1"/>
  <c r="I3469" i="1"/>
  <c r="I3431" i="1"/>
  <c r="I3455" i="1"/>
  <c r="I2233" i="1"/>
  <c r="I3936" i="1"/>
  <c r="I4374" i="1"/>
  <c r="I1491" i="1"/>
  <c r="I2672" i="1"/>
  <c r="I4065" i="1"/>
  <c r="I3777" i="1"/>
  <c r="I3318" i="1"/>
  <c r="I343" i="1"/>
  <c r="I3593" i="1"/>
  <c r="I1202" i="1"/>
  <c r="I1746" i="1"/>
  <c r="I1416" i="1"/>
  <c r="I2130" i="1"/>
  <c r="I1833" i="1"/>
  <c r="I482" i="1"/>
  <c r="I3679" i="1"/>
  <c r="I4064" i="1"/>
  <c r="I2671" i="1"/>
  <c r="I4917" i="1"/>
  <c r="I86" i="1"/>
  <c r="I4655" i="1"/>
  <c r="I4573" i="1"/>
  <c r="I4044" i="1"/>
  <c r="I904" i="1"/>
  <c r="I2771" i="1"/>
  <c r="I3776" i="1"/>
  <c r="I1201" i="1"/>
  <c r="I4344" i="1"/>
  <c r="I1304" i="1"/>
  <c r="I1365" i="1"/>
  <c r="I850" i="1"/>
  <c r="I4063" i="1"/>
  <c r="I2394" i="1"/>
  <c r="I4276" i="1"/>
  <c r="I4470" i="1"/>
  <c r="I3402" i="1"/>
  <c r="I2158" i="1"/>
  <c r="I116" i="1"/>
  <c r="I1258" i="1"/>
  <c r="I3498" i="1"/>
  <c r="I4469" i="1"/>
  <c r="I4343" i="1"/>
  <c r="I769" i="1"/>
  <c r="I2065" i="1"/>
  <c r="I481" i="1"/>
  <c r="I1616" i="1"/>
  <c r="I2881" i="1"/>
  <c r="I849" i="1"/>
  <c r="I4373" i="1"/>
  <c r="I709" i="1"/>
  <c r="I3288" i="1"/>
  <c r="I629" i="1"/>
  <c r="I903" i="1"/>
  <c r="I3935" i="1"/>
  <c r="I3657" i="1"/>
  <c r="I1808" i="1"/>
  <c r="I139" i="1"/>
  <c r="I2700" i="1"/>
  <c r="I3961" i="1"/>
  <c r="I3722" i="1"/>
  <c r="I3912" i="1"/>
  <c r="I2670" i="1"/>
  <c r="I878" i="1"/>
  <c r="I1807" i="1"/>
  <c r="I2129" i="1"/>
  <c r="I510" i="1"/>
  <c r="I2552" i="1"/>
  <c r="I569" i="1"/>
  <c r="I2064" i="1"/>
  <c r="I3133" i="1"/>
  <c r="I4809" i="1"/>
  <c r="I2669" i="1"/>
  <c r="I509" i="1"/>
  <c r="I1975" i="1"/>
  <c r="I4142" i="1"/>
  <c r="I4785" i="1"/>
  <c r="I2880" i="1"/>
  <c r="I2909" i="1"/>
  <c r="I1115" i="1"/>
  <c r="I4043" i="1"/>
  <c r="I3001" i="1"/>
  <c r="I3989" i="1"/>
  <c r="I257" i="1"/>
  <c r="I1441" i="1"/>
  <c r="I1637" i="1"/>
  <c r="I3244" i="1"/>
  <c r="I1636" i="1"/>
  <c r="I4215" i="1"/>
  <c r="I3592" i="1"/>
  <c r="I1806" i="1"/>
  <c r="I4491" i="1"/>
  <c r="I1171" i="1"/>
  <c r="I508" i="1"/>
  <c r="I1364" i="1"/>
  <c r="I981" i="1"/>
  <c r="I830" i="1"/>
  <c r="I3695" i="1"/>
  <c r="I227" i="1"/>
  <c r="I4752" i="1"/>
  <c r="I3287" i="1"/>
  <c r="I2601" i="1"/>
  <c r="I1066" i="1"/>
  <c r="I3338" i="1"/>
  <c r="I4298" i="1"/>
  <c r="I2578" i="1"/>
  <c r="I4244" i="1"/>
  <c r="I1341" i="1"/>
  <c r="I4547" i="1"/>
  <c r="I2196" i="1"/>
  <c r="I800" i="1"/>
  <c r="I657" i="1"/>
  <c r="I2600" i="1"/>
  <c r="I4808" i="1"/>
  <c r="I1136" i="1"/>
  <c r="I4088" i="1"/>
  <c r="I4784" i="1"/>
  <c r="I3775" i="1"/>
  <c r="I2286" i="1"/>
  <c r="I3243" i="1"/>
  <c r="I3188" i="1"/>
  <c r="I4751" i="1"/>
  <c r="I4397" i="1"/>
  <c r="I1635" i="1"/>
  <c r="I4783" i="1"/>
  <c r="I2908" i="1"/>
  <c r="I2232" i="1"/>
  <c r="I2822" i="1"/>
  <c r="I1007" i="1"/>
  <c r="I3625" i="1"/>
  <c r="I877" i="1"/>
  <c r="I115" i="1"/>
  <c r="I3624" i="1"/>
  <c r="I4468" i="1"/>
  <c r="I4750" i="1"/>
  <c r="I2424" i="1"/>
  <c r="I4807" i="1"/>
  <c r="I2699" i="1"/>
  <c r="I165" i="1"/>
  <c r="I3541" i="1"/>
  <c r="I2795" i="1"/>
  <c r="I4320" i="1"/>
  <c r="I1340" i="1"/>
  <c r="I3468" i="1"/>
  <c r="I256" i="1"/>
  <c r="I3878" i="1"/>
  <c r="I1944" i="1"/>
  <c r="I4806" i="1"/>
  <c r="I848" i="1"/>
  <c r="I3751" i="1"/>
  <c r="I342" i="1"/>
  <c r="I4396" i="1"/>
  <c r="I3825" i="1"/>
  <c r="I138" i="1"/>
  <c r="I4169" i="1"/>
  <c r="I3623" i="1"/>
  <c r="I4119" i="1"/>
  <c r="I2794" i="1"/>
  <c r="I2698" i="1"/>
  <c r="I1898" i="1"/>
  <c r="I1974" i="1"/>
  <c r="I3877" i="1"/>
  <c r="I2850" i="1"/>
  <c r="I1518" i="1"/>
  <c r="I58" i="1"/>
  <c r="I1805" i="1"/>
  <c r="I952" i="1"/>
  <c r="I3269" i="1"/>
  <c r="I278" i="1"/>
  <c r="I3132" i="1"/>
  <c r="I3187" i="1"/>
  <c r="I3622" i="1"/>
  <c r="I4572" i="1"/>
  <c r="I4062" i="1"/>
  <c r="I3621" i="1"/>
  <c r="I2668" i="1"/>
  <c r="I3131" i="1"/>
  <c r="I4372" i="1"/>
  <c r="I2231" i="1"/>
  <c r="I365" i="1"/>
  <c r="I2254" i="1"/>
  <c r="I2752" i="1"/>
  <c r="I4214" i="1"/>
  <c r="I4213" i="1"/>
  <c r="I4682" i="1"/>
  <c r="I1804" i="1"/>
  <c r="I3591" i="1"/>
  <c r="I4449" i="1"/>
  <c r="I3430" i="1"/>
  <c r="I2958" i="1"/>
  <c r="I4" i="1"/>
  <c r="I3721" i="1"/>
  <c r="I3960" i="1"/>
  <c r="I4894" i="1"/>
  <c r="I628" i="1"/>
  <c r="I4168" i="1"/>
  <c r="I85" i="1"/>
  <c r="I598" i="1"/>
  <c r="I2063" i="1"/>
  <c r="I3268" i="1"/>
  <c r="I3522" i="1"/>
  <c r="I1615" i="1"/>
  <c r="I4042" i="1"/>
  <c r="I480" i="1"/>
  <c r="I3359" i="1"/>
  <c r="I2393" i="1"/>
  <c r="I3540" i="1"/>
  <c r="I4015" i="1"/>
  <c r="I4422" i="1"/>
  <c r="I1114" i="1"/>
  <c r="I3337" i="1"/>
  <c r="I2097" i="1"/>
  <c r="I1006" i="1"/>
  <c r="I3130" i="1"/>
  <c r="I3774" i="1"/>
  <c r="I4749" i="1"/>
  <c r="I4626" i="1"/>
  <c r="I1135" i="1"/>
  <c r="I4654" i="1"/>
  <c r="I3129" i="1"/>
  <c r="I682" i="1"/>
  <c r="I3100" i="1"/>
  <c r="I1725" i="1"/>
  <c r="I2599" i="1"/>
  <c r="I4167" i="1"/>
  <c r="I1440" i="1"/>
  <c r="I3849" i="1"/>
  <c r="I2629" i="1"/>
  <c r="I1724" i="1"/>
  <c r="I4963" i="1"/>
  <c r="I226" i="1"/>
  <c r="I3876" i="1"/>
  <c r="I3848" i="1"/>
  <c r="I829" i="1"/>
  <c r="I3050" i="1"/>
  <c r="I2364" i="1"/>
  <c r="I1973" i="1"/>
  <c r="I1398" i="1"/>
  <c r="I1288" i="1"/>
  <c r="I3429" i="1"/>
  <c r="I1200" i="1"/>
  <c r="I479" i="1"/>
  <c r="I1671" i="1"/>
  <c r="I929" i="1"/>
  <c r="I2518" i="1"/>
  <c r="I627" i="1"/>
  <c r="I2195" i="1"/>
  <c r="I3694" i="1"/>
  <c r="I626" i="1"/>
  <c r="I2598" i="1"/>
  <c r="I388" i="1"/>
  <c r="I2392" i="1"/>
  <c r="I2230" i="1"/>
  <c r="I1920" i="1"/>
  <c r="I1339" i="1"/>
  <c r="I3720" i="1"/>
  <c r="I2312" i="1"/>
  <c r="I451" i="1"/>
  <c r="I928" i="1"/>
  <c r="I1832" i="1"/>
  <c r="I4600" i="1"/>
  <c r="I2157" i="1"/>
  <c r="I3000" i="1"/>
  <c r="I625" i="1"/>
  <c r="I1723" i="1"/>
  <c r="I3875" i="1"/>
  <c r="I2597" i="1"/>
  <c r="I3988" i="1"/>
  <c r="I199" i="1"/>
  <c r="I1670" i="1"/>
  <c r="I951" i="1"/>
  <c r="I4625" i="1"/>
  <c r="I4571" i="1"/>
  <c r="I364" i="1"/>
  <c r="I2999" i="1"/>
  <c r="I20" i="1"/>
  <c r="I1870" i="1"/>
  <c r="I4041" i="1"/>
  <c r="I4893" i="1"/>
  <c r="I4448" i="1"/>
  <c r="I1338" i="1"/>
  <c r="I57" i="1"/>
  <c r="I1134" i="1"/>
  <c r="I3678" i="1"/>
  <c r="I450" i="1"/>
  <c r="I2423" i="1"/>
  <c r="I3590" i="1"/>
  <c r="I1596" i="1"/>
  <c r="I1897" i="1"/>
  <c r="I4243" i="1"/>
  <c r="I1803" i="1"/>
  <c r="I2929" i="1"/>
  <c r="I4570" i="1"/>
  <c r="I3911" i="1"/>
  <c r="I4748" i="1"/>
  <c r="I225" i="1"/>
  <c r="I1397" i="1"/>
  <c r="I308" i="1"/>
  <c r="I1831" i="1"/>
  <c r="I1089" i="1"/>
  <c r="I847" i="1"/>
  <c r="I2849" i="1"/>
  <c r="I4014" i="1"/>
  <c r="I708" i="1"/>
  <c r="I3401" i="1"/>
  <c r="I4421" i="1"/>
  <c r="I902" i="1"/>
  <c r="I2229" i="1"/>
  <c r="I1396" i="1"/>
  <c r="I4242" i="1"/>
  <c r="I3162" i="1"/>
  <c r="I3497" i="1"/>
  <c r="I3215" i="1"/>
  <c r="I363" i="1"/>
  <c r="I4447" i="1"/>
  <c r="I4599" i="1"/>
  <c r="I2998" i="1"/>
  <c r="I4624" i="1"/>
  <c r="I1287" i="1"/>
  <c r="I2337" i="1"/>
  <c r="I420" i="1"/>
  <c r="I828" i="1"/>
  <c r="I2731" i="1"/>
  <c r="I2517" i="1"/>
  <c r="I3801" i="1"/>
  <c r="I56" i="1"/>
  <c r="I799" i="1"/>
  <c r="I1567" i="1"/>
  <c r="I3161" i="1"/>
  <c r="I55" i="1"/>
  <c r="I4342" i="1"/>
  <c r="I768" i="1"/>
  <c r="I4141" i="1"/>
  <c r="I4892" i="1"/>
  <c r="I3539" i="1"/>
  <c r="I1698" i="1"/>
  <c r="I4864" i="1"/>
  <c r="I2628" i="1"/>
  <c r="I3800" i="1"/>
  <c r="I1039" i="1"/>
  <c r="I3521" i="1"/>
  <c r="I1830" i="1"/>
  <c r="I1232" i="1"/>
  <c r="I4623" i="1"/>
  <c r="I4515" i="1"/>
  <c r="I1490" i="1"/>
  <c r="I3358" i="1"/>
  <c r="I137" i="1"/>
  <c r="I3847" i="1"/>
  <c r="I707" i="1"/>
  <c r="I1869" i="1"/>
  <c r="I2446" i="1"/>
  <c r="I1999" i="1"/>
  <c r="I1868" i="1"/>
  <c r="I1199" i="1"/>
  <c r="I3267" i="1"/>
  <c r="I4863" i="1"/>
  <c r="I4446" i="1"/>
  <c r="I136" i="1"/>
  <c r="I4087" i="1"/>
  <c r="I1829" i="1"/>
  <c r="I4241" i="1"/>
  <c r="I4546" i="1"/>
  <c r="I1005" i="1"/>
  <c r="I2793" i="1"/>
  <c r="I3467" i="1"/>
  <c r="I1198" i="1"/>
  <c r="I2194" i="1"/>
  <c r="I1133" i="1"/>
  <c r="I3987" i="1"/>
  <c r="I1943" i="1"/>
  <c r="I2697" i="1"/>
  <c r="I2730" i="1"/>
  <c r="I3910" i="1"/>
  <c r="I2770" i="1"/>
  <c r="I901" i="1"/>
  <c r="I1337" i="1"/>
  <c r="I3846" i="1"/>
  <c r="I1896" i="1"/>
  <c r="I656" i="1"/>
  <c r="I3336" i="1"/>
  <c r="I2627" i="1"/>
  <c r="I164" i="1"/>
  <c r="I1303" i="1"/>
  <c r="I2363" i="1"/>
  <c r="I507" i="1"/>
  <c r="I4699" i="1"/>
  <c r="I1038" i="1"/>
  <c r="I1468" i="1"/>
  <c r="I4698" i="1"/>
  <c r="I2311" i="1"/>
  <c r="I846" i="1"/>
  <c r="I2310" i="1"/>
  <c r="I4212" i="1"/>
  <c r="I2577" i="1"/>
  <c r="I927" i="1"/>
  <c r="I3773" i="1"/>
  <c r="I4569" i="1"/>
  <c r="I3986" i="1"/>
  <c r="I4275" i="1"/>
  <c r="I4395" i="1"/>
  <c r="I3400" i="1"/>
  <c r="I1395" i="1"/>
  <c r="I2422" i="1"/>
  <c r="I4962" i="1"/>
  <c r="I4341" i="1"/>
  <c r="I3750" i="1"/>
  <c r="I1541" i="1"/>
  <c r="I4394" i="1"/>
  <c r="I2285" i="1"/>
  <c r="I900" i="1"/>
  <c r="I3128" i="1"/>
  <c r="I3719" i="1"/>
  <c r="I827" i="1"/>
  <c r="I4622" i="1"/>
  <c r="I3959" i="1"/>
  <c r="I3620" i="1"/>
  <c r="I1867" i="1"/>
  <c r="I1394" i="1"/>
  <c r="I2696" i="1"/>
  <c r="I4545" i="1"/>
  <c r="I4891" i="1"/>
  <c r="I4211" i="1"/>
  <c r="I506" i="1"/>
  <c r="I362" i="1"/>
  <c r="I1828" i="1"/>
  <c r="I1697" i="1"/>
  <c r="I3772" i="1"/>
  <c r="I624" i="1"/>
  <c r="I3496" i="1"/>
  <c r="I1802" i="1"/>
  <c r="I255" i="1"/>
  <c r="I1866" i="1"/>
  <c r="I277" i="1"/>
  <c r="I4297" i="1"/>
  <c r="I980" i="1"/>
  <c r="I1393" i="1"/>
  <c r="I3286" i="1"/>
  <c r="I135" i="1"/>
  <c r="I655" i="1"/>
  <c r="I2253" i="1"/>
  <c r="I1972" i="1"/>
  <c r="I1132" i="1"/>
  <c r="I3909" i="1"/>
  <c r="I4240" i="1"/>
  <c r="I4862" i="1"/>
  <c r="I449" i="1"/>
  <c r="I2193" i="1"/>
  <c r="I2997" i="1"/>
  <c r="I2445" i="1"/>
  <c r="I1004" i="1"/>
  <c r="I1489" i="1"/>
  <c r="I1392" i="1"/>
  <c r="I899" i="1"/>
  <c r="I1231" i="1"/>
  <c r="I1919" i="1"/>
  <c r="I623" i="1"/>
  <c r="I4697" i="1"/>
  <c r="I1696" i="1"/>
  <c r="I926" i="1"/>
  <c r="I898" i="1"/>
  <c r="I541" i="1"/>
  <c r="I276" i="1"/>
  <c r="I1722" i="1"/>
  <c r="I3049" i="1"/>
  <c r="I3985" i="1"/>
  <c r="I3718" i="1"/>
  <c r="I3399" i="1"/>
  <c r="I2309" i="1"/>
  <c r="I2729" i="1"/>
  <c r="I1721" i="1"/>
  <c r="I254" i="1"/>
  <c r="I1363" i="1"/>
  <c r="I4514" i="1"/>
  <c r="I3127" i="1"/>
  <c r="I41" i="1"/>
  <c r="I681" i="1"/>
  <c r="I2996" i="1"/>
  <c r="I4890" i="1"/>
  <c r="I2421" i="1"/>
  <c r="I1336" i="1"/>
  <c r="I361" i="1"/>
  <c r="I341" i="1"/>
  <c r="I1286" i="1"/>
  <c r="I2062" i="1"/>
  <c r="I4941" i="1"/>
  <c r="I1415" i="1"/>
  <c r="I1335" i="1"/>
  <c r="I2728" i="1"/>
  <c r="I3242" i="1"/>
  <c r="I2420" i="1"/>
  <c r="I2096" i="1"/>
  <c r="I2284" i="1"/>
  <c r="I3771" i="1"/>
  <c r="I2980" i="1"/>
  <c r="I1669" i="1"/>
  <c r="I1037" i="1"/>
  <c r="I253" i="1"/>
  <c r="I3845" i="1"/>
  <c r="I4987" i="1"/>
  <c r="I4445" i="1"/>
  <c r="I2362" i="1"/>
  <c r="I3099" i="1"/>
  <c r="I2751" i="1"/>
  <c r="I3241" i="1"/>
  <c r="I4467" i="1"/>
  <c r="I198" i="1"/>
  <c r="I2667" i="1"/>
  <c r="I163" i="1"/>
  <c r="I3240" i="1"/>
  <c r="I1467" i="1"/>
  <c r="I1801" i="1"/>
  <c r="I3799" i="1"/>
  <c r="I1439" i="1"/>
  <c r="I3824" i="1"/>
  <c r="I419" i="1"/>
  <c r="I3126" i="1"/>
  <c r="I114" i="1"/>
  <c r="I2769" i="1"/>
  <c r="I1800" i="1"/>
  <c r="I2792" i="1"/>
  <c r="I1634" i="1"/>
  <c r="I4916" i="1"/>
  <c r="I2957" i="1"/>
  <c r="I2192" i="1"/>
  <c r="I4861" i="1"/>
  <c r="I2128" i="1"/>
  <c r="I3428" i="1"/>
  <c r="I3770" i="1"/>
  <c r="I3717" i="1"/>
  <c r="I2626" i="1"/>
  <c r="I1466" i="1"/>
  <c r="I4393" i="1"/>
  <c r="I2419" i="1"/>
  <c r="I1942" i="1"/>
  <c r="I4319" i="1"/>
  <c r="I2470" i="1"/>
  <c r="I4915" i="1"/>
  <c r="I979" i="1"/>
  <c r="I706" i="1"/>
  <c r="I4086" i="1"/>
  <c r="I3427" i="1"/>
  <c r="I1848" i="1"/>
  <c r="I1197" i="1"/>
  <c r="I2191" i="1"/>
  <c r="I1285" i="1"/>
  <c r="I1799" i="1"/>
  <c r="I3677" i="1"/>
  <c r="I2252" i="1"/>
  <c r="I1488" i="1"/>
  <c r="I4318" i="1"/>
  <c r="I3676" i="1"/>
  <c r="I1154" i="1"/>
  <c r="I2821" i="1"/>
  <c r="I1113" i="1"/>
  <c r="I340" i="1"/>
  <c r="I1566" i="1"/>
  <c r="I3454" i="1"/>
  <c r="I3874" i="1"/>
  <c r="I3958" i="1"/>
  <c r="I1284" i="1"/>
  <c r="I1487" i="1"/>
  <c r="I3186" i="1"/>
  <c r="I4782" i="1"/>
  <c r="I1827" i="1"/>
  <c r="I4696" i="1"/>
  <c r="I1465" i="1"/>
  <c r="I1302" i="1"/>
  <c r="I3357" i="1"/>
  <c r="I4568" i="1"/>
  <c r="I2768" i="1"/>
  <c r="I2095" i="1"/>
  <c r="I3" i="1"/>
  <c r="I3317" i="1"/>
  <c r="I4841" i="1"/>
  <c r="I54" i="1"/>
  <c r="I3185" i="1"/>
  <c r="I1196" i="1"/>
  <c r="I2156" i="1"/>
  <c r="I4317" i="1"/>
  <c r="I1414" i="1"/>
  <c r="I1918" i="1"/>
  <c r="I4725" i="1"/>
  <c r="I1517" i="1"/>
  <c r="I1036" i="1"/>
  <c r="I4681" i="1"/>
  <c r="I134" i="1"/>
  <c r="I3239" i="1"/>
  <c r="I3214" i="1"/>
  <c r="I1745" i="1"/>
  <c r="I2418" i="1"/>
  <c r="I2251" i="1"/>
  <c r="I1998" i="1"/>
  <c r="I4889" i="1"/>
  <c r="I3798" i="1"/>
  <c r="I339" i="1"/>
  <c r="I2820" i="1"/>
  <c r="I4040" i="1"/>
  <c r="I252" i="1"/>
  <c r="I4544" i="1"/>
  <c r="I622" i="1"/>
  <c r="I4371" i="1"/>
  <c r="I4189" i="1"/>
  <c r="I2308" i="1"/>
  <c r="I3048" i="1"/>
  <c r="I1464" i="1"/>
  <c r="I925" i="1"/>
  <c r="I338" i="1"/>
  <c r="I2625" i="1"/>
  <c r="I4653" i="1"/>
  <c r="I1826" i="1"/>
  <c r="I1035" i="1"/>
  <c r="I1463" i="1"/>
  <c r="I2956" i="1"/>
  <c r="I4598" i="1"/>
  <c r="I3538" i="1"/>
  <c r="I1798" i="1"/>
  <c r="I3356" i="1"/>
  <c r="I4166" i="1"/>
  <c r="I307" i="1"/>
  <c r="I2127" i="1"/>
  <c r="I162" i="1"/>
  <c r="I337" i="1"/>
  <c r="I540" i="1"/>
  <c r="I3266" i="1"/>
  <c r="I2928" i="1"/>
  <c r="I1170" i="1"/>
  <c r="I2190" i="1"/>
  <c r="I3213" i="1"/>
  <c r="I2516" i="1"/>
  <c r="I3379" i="1"/>
  <c r="I4188" i="1"/>
  <c r="I733" i="1"/>
  <c r="I2515" i="1"/>
  <c r="I621" i="1"/>
  <c r="I3398" i="1"/>
  <c r="I3716" i="1"/>
  <c r="I2666" i="1"/>
  <c r="I4370" i="1"/>
  <c r="I505" i="1"/>
  <c r="I4513" i="1"/>
  <c r="I3619" i="1"/>
  <c r="I418" i="1"/>
  <c r="I4567" i="1"/>
  <c r="I4118" i="1"/>
  <c r="I568" i="1"/>
  <c r="I4165" i="1"/>
  <c r="I4369" i="1"/>
  <c r="I2927" i="1"/>
  <c r="I2665" i="1"/>
  <c r="I2879" i="1"/>
  <c r="I3160" i="1"/>
  <c r="I3426" i="1"/>
  <c r="I705" i="1"/>
  <c r="I4340" i="1"/>
  <c r="I224" i="1"/>
  <c r="I2878" i="1"/>
  <c r="I1391" i="1"/>
  <c r="I1462" i="1"/>
  <c r="I3656" i="1"/>
  <c r="I2877" i="1"/>
  <c r="I654" i="1"/>
  <c r="I798" i="1"/>
  <c r="I4210" i="1"/>
  <c r="I2596" i="1"/>
  <c r="I1003" i="1"/>
  <c r="I2189" i="1"/>
  <c r="I1668" i="1"/>
  <c r="I1283" i="1"/>
  <c r="I4239" i="1"/>
  <c r="I876" i="1"/>
  <c r="I2469" i="1"/>
  <c r="I4420" i="1"/>
  <c r="I161" i="1"/>
  <c r="I3495" i="1"/>
  <c r="I3873" i="1"/>
  <c r="I3453" i="1"/>
  <c r="I2417" i="1"/>
  <c r="I4419" i="1"/>
  <c r="I1633" i="1"/>
  <c r="I1865" i="1"/>
  <c r="I4418" i="1"/>
  <c r="I4238" i="1"/>
  <c r="I1065" i="1"/>
  <c r="I732" i="1"/>
  <c r="I3335" i="1"/>
  <c r="I826" i="1"/>
  <c r="I978" i="1"/>
  <c r="I4237" i="1"/>
  <c r="I2791" i="1"/>
  <c r="I1438" i="1"/>
  <c r="I1667" i="1"/>
  <c r="I3494" i="1"/>
  <c r="I3397" i="1"/>
  <c r="I2514" i="1"/>
  <c r="I1971" i="1"/>
  <c r="I40" i="1"/>
  <c r="I504" i="1"/>
  <c r="I924" i="1"/>
  <c r="I1970" i="1"/>
  <c r="I3589" i="1"/>
  <c r="I4085" i="1"/>
  <c r="I4840" i="1"/>
  <c r="I1282" i="1"/>
  <c r="I1695" i="1"/>
  <c r="I1516" i="1"/>
  <c r="I1362" i="1"/>
  <c r="I3238" i="1"/>
  <c r="I160" i="1"/>
  <c r="I1281" i="1"/>
  <c r="I2848" i="1"/>
  <c r="I1864" i="1"/>
  <c r="I3047" i="1"/>
  <c r="I2551" i="1"/>
  <c r="I2876" i="1"/>
  <c r="I1540" i="1"/>
  <c r="I2790" i="1"/>
  <c r="I4039" i="1"/>
  <c r="I3655" i="1"/>
  <c r="I2624" i="1"/>
  <c r="I2513" i="1"/>
  <c r="I251" i="1"/>
  <c r="I3872" i="1"/>
  <c r="I2819" i="1"/>
  <c r="I2391" i="1"/>
  <c r="I4781" i="1"/>
  <c r="I1002" i="1"/>
  <c r="I3265" i="1"/>
  <c r="I1941" i="1"/>
  <c r="I3452" i="1"/>
  <c r="I1895" i="1"/>
  <c r="I1614" i="1"/>
  <c r="I2228" i="1"/>
  <c r="I1001" i="1"/>
  <c r="I2444" i="1"/>
  <c r="I4940" i="1"/>
  <c r="I360" i="1"/>
  <c r="I4543" i="1"/>
  <c r="I84" i="1"/>
  <c r="I4621" i="1"/>
  <c r="I3769" i="1"/>
  <c r="I3396" i="1"/>
  <c r="I133" i="1"/>
  <c r="I1334" i="1"/>
  <c r="I2789" i="1"/>
  <c r="I680" i="1"/>
  <c r="I767" i="1"/>
  <c r="I2468" i="1"/>
  <c r="I4296" i="1"/>
  <c r="I1257" i="1"/>
  <c r="I1515" i="1"/>
  <c r="I2037" i="1"/>
  <c r="I3715" i="1"/>
  <c r="I3098" i="1"/>
  <c r="I113" i="1"/>
  <c r="I3908" i="1"/>
  <c r="I4187" i="1"/>
  <c r="I2061" i="1"/>
  <c r="I3907" i="1"/>
  <c r="I4274" i="1"/>
  <c r="I731" i="1"/>
  <c r="I3768" i="1"/>
  <c r="I2818" i="1"/>
  <c r="I2979" i="1"/>
  <c r="I4805" i="1"/>
  <c r="I306" i="1"/>
  <c r="I3466" i="1"/>
  <c r="I2283" i="1"/>
  <c r="I1034" i="1"/>
  <c r="I417" i="1"/>
  <c r="I2550" i="1"/>
  <c r="I223" i="1"/>
  <c r="I3212" i="1"/>
  <c r="I1666" i="1"/>
  <c r="I4695" i="1"/>
  <c r="I4542" i="1"/>
  <c r="I2126" i="1"/>
  <c r="I1280" i="1"/>
  <c r="I2188" i="1"/>
  <c r="I1390" i="1"/>
  <c r="I4117" i="1"/>
  <c r="I1279" i="1"/>
  <c r="I2390" i="1"/>
  <c r="I2361" i="1"/>
  <c r="I2595" i="1"/>
  <c r="I1169" i="1"/>
  <c r="I4392" i="1"/>
  <c r="I1997" i="1"/>
  <c r="I1825" i="1"/>
  <c r="I305" i="1"/>
  <c r="I3211" i="1"/>
  <c r="I1539" i="1"/>
  <c r="I4680" i="1"/>
  <c r="I567" i="1"/>
  <c r="I704" i="1"/>
  <c r="I2767" i="1"/>
  <c r="I2576" i="1"/>
  <c r="I1774" i="1"/>
  <c r="I4652" i="1"/>
  <c r="I83" i="1"/>
  <c r="I2750" i="1"/>
  <c r="I4679" i="1"/>
  <c r="I1632" i="1"/>
  <c r="I1361" i="1"/>
  <c r="I2416" i="1"/>
  <c r="I4417" i="1"/>
  <c r="I3237" i="1"/>
  <c r="I766" i="1"/>
  <c r="I3871" i="1"/>
  <c r="I3075" i="1"/>
  <c r="I3823" i="1"/>
  <c r="I4512" i="1"/>
  <c r="I1694" i="1"/>
  <c r="I3378" i="1"/>
  <c r="I2594" i="1"/>
  <c r="I1413" i="1"/>
  <c r="I3654" i="1"/>
  <c r="I4839" i="1"/>
  <c r="I4541" i="1"/>
  <c r="I2788" i="1"/>
  <c r="I1437" i="1"/>
  <c r="I950" i="1"/>
  <c r="I2749" i="1"/>
  <c r="I4061" i="1"/>
  <c r="I2787" i="1"/>
  <c r="I3618" i="1"/>
  <c r="I112" i="1"/>
  <c r="I4038" i="1"/>
  <c r="I1195" i="1"/>
  <c r="I3520" i="1"/>
  <c r="I765" i="1"/>
  <c r="I4490" i="1"/>
  <c r="I2907" i="1"/>
  <c r="I1595" i="1"/>
  <c r="I1894" i="1"/>
  <c r="I2360" i="1"/>
  <c r="I2995" i="1"/>
  <c r="I19" i="1"/>
  <c r="I4444" i="1"/>
  <c r="I2336" i="1"/>
  <c r="I4914" i="1"/>
  <c r="I1720" i="1"/>
  <c r="I2575" i="1"/>
  <c r="I416" i="1"/>
  <c r="I4566" i="1"/>
  <c r="I1256" i="1"/>
  <c r="I825" i="1"/>
  <c r="I3519" i="1"/>
  <c r="I82" i="1"/>
  <c r="I3355" i="1"/>
  <c r="I1847" i="1"/>
  <c r="I2250" i="1"/>
  <c r="I1088" i="1"/>
  <c r="I304" i="1"/>
  <c r="I1389" i="1"/>
  <c r="I620" i="1"/>
  <c r="I4273" i="1"/>
  <c r="I1594" i="1"/>
  <c r="I3184" i="1"/>
  <c r="I1773" i="1"/>
  <c r="I4540" i="1"/>
  <c r="I1538" i="1"/>
  <c r="I3749" i="1"/>
  <c r="I1194" i="1"/>
  <c r="I703" i="1"/>
  <c r="I619" i="1"/>
  <c r="I764" i="1"/>
  <c r="I4272" i="1"/>
  <c r="I2574" i="1"/>
  <c r="I3693" i="1"/>
  <c r="I4913" i="1"/>
  <c r="I3210" i="1"/>
  <c r="I4489" i="1"/>
  <c r="I3844" i="1"/>
  <c r="I275" i="1"/>
  <c r="I2155" i="1"/>
  <c r="I3675" i="1"/>
  <c r="I1112" i="1"/>
  <c r="I1111" i="1"/>
  <c r="I3748" i="1"/>
  <c r="I3074" i="1"/>
  <c r="I2955" i="1"/>
  <c r="I2" i="1"/>
  <c r="I3493" i="1"/>
  <c r="I2060" i="1"/>
  <c r="I1772" i="1"/>
  <c r="I539" i="1"/>
  <c r="I3285" i="1"/>
  <c r="I4060" i="1"/>
  <c r="I415" i="1"/>
  <c r="I1744" i="1"/>
  <c r="I2573" i="1"/>
  <c r="I3183" i="1"/>
  <c r="I4164" i="1"/>
  <c r="I2094" i="1"/>
  <c r="I4163" i="1"/>
  <c r="I1168" i="1"/>
  <c r="I2415" i="1"/>
  <c r="I3451" i="1"/>
  <c r="I1167" i="1"/>
  <c r="I3870" i="1"/>
  <c r="I4416" i="1"/>
  <c r="I2335" i="1"/>
  <c r="I3560" i="1"/>
  <c r="K3747" i="1"/>
  <c r="K1665" i="1"/>
  <c r="K4747" i="1"/>
  <c r="K3746" i="1"/>
  <c r="K923" i="1"/>
  <c r="K4391" i="1"/>
  <c r="K2467" i="1"/>
  <c r="K1278" i="1"/>
  <c r="K336" i="1"/>
  <c r="K2549" i="1"/>
  <c r="K2036" i="1"/>
  <c r="K538" i="1"/>
  <c r="K3869" i="1"/>
  <c r="K2875" i="1"/>
  <c r="K1693" i="1"/>
  <c r="K3692" i="1"/>
  <c r="K3236" i="1"/>
  <c r="K3822" i="1"/>
  <c r="K566" i="1"/>
  <c r="K3984" i="1"/>
  <c r="K4162" i="1"/>
  <c r="K4651" i="1"/>
  <c r="K4912" i="1"/>
  <c r="K1360" i="1"/>
  <c r="K3159" i="1"/>
  <c r="K1969" i="1"/>
  <c r="K111" i="1"/>
  <c r="K679" i="1"/>
  <c r="K3537" i="1"/>
  <c r="K2512" i="1"/>
  <c r="K448" i="1"/>
  <c r="K447" i="1"/>
  <c r="K1797" i="1"/>
  <c r="K4116" i="1"/>
  <c r="K2466" i="1"/>
  <c r="K3674" i="1"/>
  <c r="K565" i="1"/>
  <c r="K4780" i="1"/>
  <c r="K1461" i="1"/>
  <c r="K3559" i="1"/>
  <c r="K478" i="1"/>
  <c r="K1359" i="1"/>
  <c r="K4724" i="1"/>
  <c r="K2414" i="1"/>
  <c r="K3906" i="1"/>
  <c r="K1692" i="1"/>
  <c r="K1033" i="1"/>
  <c r="K1436" i="1"/>
  <c r="K110" i="1"/>
  <c r="K2623" i="1"/>
  <c r="K159" i="1"/>
  <c r="K1131" i="1"/>
  <c r="K949" i="1"/>
  <c r="K274" i="1"/>
  <c r="K2413" i="1"/>
  <c r="K2817" i="1"/>
  <c r="K3745" i="1"/>
  <c r="K4390" i="1"/>
  <c r="K1032" i="1"/>
  <c r="K3425" i="1"/>
  <c r="K2548" i="1"/>
  <c r="K3334" i="1"/>
  <c r="K1940" i="1"/>
  <c r="K4389" i="1"/>
  <c r="K3424" i="1"/>
  <c r="K4986" i="1"/>
  <c r="K3821" i="1"/>
  <c r="K3333" i="1"/>
  <c r="K503" i="1"/>
  <c r="K4565" i="1"/>
  <c r="K2748" i="1"/>
  <c r="K1460" i="1"/>
  <c r="K1514" i="1"/>
  <c r="K1000" i="1"/>
  <c r="K1631" i="1"/>
  <c r="K1435" i="1"/>
  <c r="K3934" i="1"/>
  <c r="K597" i="1"/>
  <c r="K81" i="1"/>
  <c r="K3046" i="1"/>
  <c r="K3316" i="1"/>
  <c r="K1130" i="1"/>
  <c r="K1719" i="1"/>
  <c r="K2154" i="1"/>
  <c r="K2227" i="1"/>
  <c r="K4140" i="1"/>
  <c r="K4186" i="1"/>
  <c r="K875" i="1"/>
  <c r="K197" i="1"/>
  <c r="K2153" i="1"/>
  <c r="K4084" i="1"/>
  <c r="K2906" i="1"/>
  <c r="K1771" i="1"/>
  <c r="K1277" i="1"/>
  <c r="K1031" i="1"/>
  <c r="K3714" i="1"/>
  <c r="K446" i="1"/>
  <c r="K1846" i="1"/>
  <c r="K999" i="1"/>
  <c r="K1845" i="1"/>
  <c r="K222" i="1"/>
  <c r="K922" i="1"/>
  <c r="K702" i="1"/>
  <c r="K4037" i="1"/>
  <c r="K2489" i="1"/>
  <c r="K2359" i="1"/>
  <c r="K3450" i="1"/>
  <c r="K2847" i="1"/>
  <c r="K701" i="1"/>
  <c r="K4388" i="1"/>
  <c r="K445" i="1"/>
  <c r="K3983" i="1"/>
  <c r="K1412" i="1"/>
  <c r="K158" i="1"/>
  <c r="K1718" i="1"/>
  <c r="K4911" i="1"/>
  <c r="K4539" i="1"/>
  <c r="K1255" i="1"/>
  <c r="K1996" i="1"/>
  <c r="K2816" i="1"/>
  <c r="K1917" i="1"/>
  <c r="K3673" i="1"/>
  <c r="K3354" i="1"/>
  <c r="K4059" i="1"/>
  <c r="K4466" i="1"/>
  <c r="K1664" i="1"/>
  <c r="K3767" i="1"/>
  <c r="K1717" i="1"/>
  <c r="K4985" i="1"/>
  <c r="K109" i="1"/>
  <c r="K2187" i="1"/>
  <c r="K4271" i="1"/>
  <c r="K1893" i="1"/>
  <c r="K359" i="1"/>
  <c r="K4185" i="1"/>
  <c r="K335" i="1"/>
  <c r="K3536" i="1"/>
  <c r="K3073" i="1"/>
  <c r="K537" i="1"/>
  <c r="K2766" i="1"/>
  <c r="K3235" i="1"/>
  <c r="K221" i="1"/>
  <c r="K3492" i="1"/>
  <c r="K2905" i="1"/>
  <c r="K3072" i="1"/>
  <c r="K4316" i="1"/>
  <c r="K2954" i="1"/>
  <c r="K678" i="1"/>
  <c r="K3071" i="1"/>
  <c r="K618" i="1"/>
  <c r="K3097" i="1"/>
  <c r="K1388" i="1"/>
  <c r="K977" i="1"/>
  <c r="K4036" i="1"/>
  <c r="K3234" i="1"/>
  <c r="K677" i="1"/>
  <c r="K358" i="1"/>
  <c r="K4838" i="1"/>
  <c r="K4779" i="1"/>
  <c r="K2765" i="1"/>
  <c r="K1230" i="1"/>
  <c r="K2664" i="1"/>
  <c r="K2059" i="1"/>
  <c r="K1892" i="1"/>
  <c r="K536" i="1"/>
  <c r="K4295" i="1"/>
  <c r="K2035" i="1"/>
  <c r="K596" i="1"/>
  <c r="K132" i="1"/>
  <c r="K3264" i="1"/>
  <c r="K4035" i="1"/>
  <c r="K3209" i="1"/>
  <c r="K1565" i="1"/>
  <c r="K3208" i="1"/>
  <c r="K3558" i="1"/>
  <c r="K4511" i="1"/>
  <c r="K948" i="1"/>
  <c r="K3588" i="1"/>
  <c r="K196" i="1"/>
  <c r="K3982" i="1"/>
  <c r="K3957" i="1"/>
  <c r="K763" i="1"/>
  <c r="K4184" i="1"/>
  <c r="K2547" i="1"/>
  <c r="K3797" i="1"/>
  <c r="K1663" i="1"/>
  <c r="K108" i="1"/>
  <c r="K1939" i="1"/>
  <c r="K730" i="1"/>
  <c r="K700" i="1"/>
  <c r="K3491" i="1"/>
  <c r="K4510" i="1"/>
  <c r="K1824" i="1"/>
  <c r="K2307" i="1"/>
  <c r="K3395" i="1"/>
  <c r="K4013" i="1"/>
  <c r="K4294" i="1"/>
  <c r="K1276" i="1"/>
  <c r="K3284" i="1"/>
  <c r="K414" i="1"/>
  <c r="K1743" i="1"/>
  <c r="K2186" i="1"/>
  <c r="K1564" i="1"/>
  <c r="K2389" i="1"/>
  <c r="K4236" i="1"/>
  <c r="K195" i="1"/>
  <c r="K3263" i="1"/>
  <c r="K1716" i="1"/>
  <c r="K2226" i="1"/>
  <c r="K3394" i="1"/>
  <c r="K1434" i="1"/>
  <c r="K1030" i="1"/>
  <c r="K617" i="1"/>
  <c r="K3981" i="1"/>
  <c r="K1916" i="1"/>
  <c r="K2093" i="1"/>
  <c r="K2926" i="1"/>
  <c r="K131" i="1"/>
  <c r="K2786" i="1"/>
  <c r="K3518" i="1"/>
  <c r="K653" i="1"/>
  <c r="K4538" i="1"/>
  <c r="K3233" i="1"/>
  <c r="K4058" i="1"/>
  <c r="K2846" i="1"/>
  <c r="K797" i="1"/>
  <c r="K3713" i="1"/>
  <c r="K4293" i="1"/>
  <c r="K2125" i="1"/>
  <c r="K1387" i="1"/>
  <c r="K595" i="1"/>
  <c r="K4620" i="1"/>
  <c r="K2225" i="1"/>
  <c r="K1968" i="1"/>
  <c r="K1891" i="1"/>
  <c r="K4597" i="1"/>
  <c r="K1254" i="1"/>
  <c r="K699" i="1"/>
  <c r="K3905" i="1"/>
  <c r="K303" i="1"/>
  <c r="K3017" i="1"/>
  <c r="K2622" i="1"/>
  <c r="K4804" i="1"/>
  <c r="K4443" i="1"/>
  <c r="K1563" i="1"/>
  <c r="K3449" i="1"/>
  <c r="K616" i="1"/>
  <c r="K3262" i="1"/>
  <c r="K3261" i="1"/>
  <c r="K3377" i="1"/>
  <c r="K2152" i="1"/>
  <c r="K4694" i="1"/>
  <c r="K2511" i="1"/>
  <c r="K2764" i="1"/>
  <c r="K594" i="1"/>
  <c r="K1193" i="1"/>
  <c r="K2124" i="1"/>
  <c r="K824" i="1"/>
  <c r="K2185" i="1"/>
  <c r="K3353" i="1"/>
  <c r="K273" i="1"/>
  <c r="K1166" i="1"/>
  <c r="K3672" i="1"/>
  <c r="K302" i="1"/>
  <c r="K413" i="1"/>
  <c r="K444" i="1"/>
  <c r="K220" i="1"/>
  <c r="K3096" i="1"/>
  <c r="K3182" i="1"/>
  <c r="K502" i="1"/>
  <c r="K4488" i="1"/>
  <c r="K2815" i="1"/>
  <c r="K3095" i="1"/>
  <c r="K4034" i="1"/>
  <c r="K3465" i="1"/>
  <c r="K3712" i="1"/>
  <c r="K2092" i="1"/>
  <c r="K3796" i="1"/>
  <c r="K4837" i="1"/>
  <c r="K535" i="1"/>
  <c r="K4270" i="1"/>
  <c r="K4939" i="1"/>
  <c r="K2814" i="1"/>
  <c r="K1253" i="1"/>
  <c r="K4339" i="1"/>
  <c r="K2058" i="1"/>
  <c r="K1915" i="1"/>
  <c r="K18" i="1"/>
  <c r="K2621" i="1"/>
  <c r="K1358" i="1"/>
  <c r="K4012" i="1"/>
  <c r="K3125" i="1"/>
  <c r="K2572" i="1"/>
  <c r="K2091" i="1"/>
  <c r="K250" i="1"/>
  <c r="K615" i="1"/>
  <c r="K1386" i="1"/>
  <c r="K2845" i="1"/>
  <c r="K3124" i="1"/>
  <c r="K194" i="1"/>
  <c r="K2571" i="1"/>
  <c r="K3464" i="1"/>
  <c r="K3956" i="1"/>
  <c r="K2570" i="1"/>
  <c r="K1796" i="1"/>
  <c r="K2593" i="1"/>
  <c r="K357" i="1"/>
  <c r="K676" i="1"/>
  <c r="K2904" i="1"/>
  <c r="K1357" i="1"/>
  <c r="K4961" i="1"/>
  <c r="K3617" i="1"/>
  <c r="K5001" i="1"/>
  <c r="K675" i="1"/>
  <c r="K1192" i="1"/>
  <c r="K1770" i="1"/>
  <c r="K2034" i="1"/>
  <c r="K4269" i="1"/>
  <c r="K4083" i="1"/>
  <c r="K1385" i="1"/>
  <c r="K3843" i="1"/>
  <c r="K4268" i="1"/>
  <c r="K998" i="1"/>
  <c r="K2184" i="1"/>
  <c r="K1411" i="1"/>
  <c r="K4984" i="1"/>
  <c r="K2183" i="1"/>
  <c r="K3283" i="1"/>
  <c r="K3315" i="1"/>
  <c r="K2763" i="1"/>
  <c r="K1301" i="1"/>
  <c r="K2282" i="1"/>
  <c r="K593" i="1"/>
  <c r="K2443" i="1"/>
  <c r="K4860" i="1"/>
  <c r="K4723" i="1"/>
  <c r="K3045" i="1"/>
  <c r="K1613" i="1"/>
  <c r="K2334" i="1"/>
  <c r="K17" i="1"/>
  <c r="K3671" i="1"/>
  <c r="K1890" i="1"/>
  <c r="K4888" i="1"/>
  <c r="K4082" i="1"/>
  <c r="K1252" i="1"/>
  <c r="K4415" i="1"/>
  <c r="K3332" i="1"/>
  <c r="K3744" i="1"/>
  <c r="K4722" i="1"/>
  <c r="K3795" i="1"/>
  <c r="K4081" i="1"/>
  <c r="K3955" i="1"/>
  <c r="K1275" i="1"/>
  <c r="K729" i="1"/>
  <c r="K1889" i="1"/>
  <c r="K4537" i="1"/>
  <c r="K2057" i="1"/>
  <c r="K4746" i="1"/>
  <c r="K1087" i="1"/>
  <c r="K2123" i="1"/>
  <c r="K2412" i="1"/>
  <c r="K477" i="1"/>
  <c r="K4033" i="1"/>
  <c r="K107" i="1"/>
  <c r="K3587" i="1"/>
  <c r="K1995" i="1"/>
  <c r="K3376" i="1"/>
  <c r="K4161" i="1"/>
  <c r="K334" i="1"/>
  <c r="K1769" i="1"/>
  <c r="K3181" i="1"/>
  <c r="K3904" i="1"/>
  <c r="K1994" i="1"/>
  <c r="K3044" i="1"/>
  <c r="K2388" i="1"/>
  <c r="K1086" i="1"/>
  <c r="K2465" i="1"/>
  <c r="K193" i="1"/>
  <c r="K4160" i="1"/>
  <c r="K1513" i="1"/>
  <c r="K845" i="1"/>
  <c r="K4836" i="1"/>
  <c r="K2182" i="1"/>
  <c r="K3260" i="1"/>
  <c r="K1742" i="1"/>
  <c r="K1333" i="1"/>
  <c r="K16" i="1"/>
  <c r="K2464" i="1"/>
  <c r="K3954" i="1"/>
  <c r="K2181" i="1"/>
  <c r="K4057" i="1"/>
  <c r="K1110" i="1"/>
  <c r="K1662" i="1"/>
  <c r="K1768" i="1"/>
  <c r="K3820" i="1"/>
  <c r="K2224" i="1"/>
  <c r="K2122" i="1"/>
  <c r="K3980" i="1"/>
  <c r="K2033" i="1"/>
  <c r="K3490" i="1"/>
  <c r="K3794" i="1"/>
  <c r="K3766" i="1"/>
  <c r="K874" i="1"/>
  <c r="K652" i="1"/>
  <c r="K1165" i="1"/>
  <c r="K3933" i="1"/>
  <c r="K4442" i="1"/>
  <c r="K1274" i="1"/>
  <c r="K3979" i="1"/>
  <c r="K249" i="1"/>
  <c r="K5000" i="1"/>
  <c r="K3978" i="1"/>
  <c r="K2994" i="1"/>
  <c r="K4938" i="1"/>
  <c r="K3557" i="1"/>
  <c r="K301" i="1"/>
  <c r="K1356" i="1"/>
  <c r="K3653" i="1"/>
  <c r="K1967" i="1"/>
  <c r="K1537" i="1"/>
  <c r="K1486" i="1"/>
  <c r="K3043" i="1"/>
  <c r="K4536" i="1"/>
  <c r="K1332" i="1"/>
  <c r="K2695" i="1"/>
  <c r="K2151" i="1"/>
  <c r="K844" i="1"/>
  <c r="K106" i="1"/>
  <c r="K1129" i="1"/>
  <c r="K3448" i="1"/>
  <c r="K4960" i="1"/>
  <c r="K4983" i="1"/>
  <c r="K4338" i="1"/>
  <c r="K2762" i="1"/>
  <c r="K3423" i="1"/>
  <c r="K2442" i="1"/>
  <c r="K3489" i="1"/>
  <c r="K1128" i="1"/>
  <c r="K3447" i="1"/>
  <c r="K2978" i="1"/>
  <c r="K3652" i="1"/>
  <c r="K4159" i="1"/>
  <c r="K2121" i="1"/>
  <c r="K1536" i="1"/>
  <c r="K1593" i="1"/>
  <c r="K2953" i="1"/>
  <c r="K2358" i="1"/>
  <c r="K2281" i="1"/>
  <c r="K4509" i="1"/>
  <c r="K1251" i="1"/>
  <c r="K501" i="1"/>
  <c r="K4745" i="1"/>
  <c r="K3691" i="1"/>
  <c r="K3842" i="1"/>
  <c r="K1612" i="1"/>
  <c r="K476" i="1"/>
  <c r="K3180" i="1"/>
  <c r="K2056" i="1"/>
  <c r="K698" i="1"/>
  <c r="K3586" i="1"/>
  <c r="K39" i="1"/>
  <c r="K1691" i="1"/>
  <c r="K1127" i="1"/>
  <c r="K3422" i="1"/>
  <c r="K651" i="1"/>
  <c r="K796" i="1"/>
  <c r="K4982" i="1"/>
  <c r="K4859" i="1"/>
  <c r="K2663" i="1"/>
  <c r="K3123" i="1"/>
  <c r="K823" i="1"/>
  <c r="K4721" i="1"/>
  <c r="K1630" i="1"/>
  <c r="K564" i="1"/>
  <c r="K3207" i="1"/>
  <c r="K3977" i="1"/>
  <c r="K4080" i="1"/>
  <c r="K2357" i="1"/>
  <c r="K1229" i="1"/>
  <c r="K2223" i="1"/>
  <c r="K3042" i="1"/>
  <c r="K2055" i="1"/>
  <c r="K1592" i="1"/>
  <c r="K2054" i="1"/>
  <c r="K1611" i="1"/>
  <c r="K1938" i="1"/>
  <c r="K3122" i="1"/>
  <c r="K38" i="1"/>
  <c r="K1512" i="1"/>
  <c r="K2387" i="1"/>
  <c r="K1914" i="1"/>
  <c r="K2280" i="1"/>
  <c r="K15" i="1"/>
  <c r="K1109" i="1"/>
  <c r="K2306" i="1"/>
  <c r="K4032" i="1"/>
  <c r="K1331" i="1"/>
  <c r="K3903" i="1"/>
  <c r="K3793" i="1"/>
  <c r="K4487" i="1"/>
  <c r="K3932" i="1"/>
  <c r="K728" i="1"/>
  <c r="K1844" i="1"/>
  <c r="K614" i="1"/>
  <c r="K3616" i="1"/>
  <c r="K3488" i="1"/>
  <c r="K272" i="1"/>
  <c r="K534" i="1"/>
  <c r="K4031" i="1"/>
  <c r="K3179" i="1"/>
  <c r="K4183" i="1"/>
  <c r="K2993" i="1"/>
  <c r="K2903" i="1"/>
  <c r="K3743" i="1"/>
  <c r="K2925" i="1"/>
  <c r="K3556" i="1"/>
  <c r="K2032" i="1"/>
  <c r="K3931" i="1"/>
  <c r="K3517" i="1"/>
  <c r="K1459" i="1"/>
  <c r="K762" i="1"/>
  <c r="K3792" i="1"/>
  <c r="K4182" i="1"/>
  <c r="K3094" i="1"/>
  <c r="K3690" i="1"/>
  <c r="K3463" i="1"/>
  <c r="K248" i="1"/>
  <c r="K4778" i="1"/>
  <c r="K4835" i="1"/>
  <c r="K4235" i="1"/>
  <c r="K3711" i="1"/>
  <c r="K4292" i="1"/>
  <c r="K2952" i="1"/>
  <c r="K4209" i="1"/>
  <c r="K650" i="1"/>
  <c r="K2546" i="1"/>
  <c r="K443" i="1"/>
  <c r="K2488" i="1"/>
  <c r="K533" i="1"/>
  <c r="K1535" i="1"/>
  <c r="K4208" i="1"/>
  <c r="K3710" i="1"/>
  <c r="K2090" i="1"/>
  <c r="K897" i="1"/>
  <c r="K2150" i="1"/>
  <c r="K1610" i="1"/>
  <c r="K1534" i="1"/>
  <c r="K3375" i="1"/>
  <c r="K674" i="1"/>
  <c r="K761" i="1"/>
  <c r="K3689" i="1"/>
  <c r="K1937" i="1"/>
  <c r="K3259" i="1"/>
  <c r="K697" i="1"/>
  <c r="K4441" i="1"/>
  <c r="K3585" i="1"/>
  <c r="K4834" i="1"/>
  <c r="K1562" i="1"/>
  <c r="K2222" i="1"/>
  <c r="K4650" i="1"/>
  <c r="K4678" i="1"/>
  <c r="K3232" i="1"/>
  <c r="K896" i="1"/>
  <c r="K4234" i="1"/>
  <c r="K2031" i="1"/>
  <c r="K1330" i="1"/>
  <c r="K3314" i="1"/>
  <c r="K4181" i="1"/>
  <c r="K1485" i="1"/>
  <c r="K2249" i="1"/>
  <c r="K4677" i="1"/>
  <c r="K1661" i="1"/>
  <c r="K795" i="1"/>
  <c r="K1433" i="1"/>
  <c r="K822" i="1"/>
  <c r="K3742" i="1"/>
  <c r="K1795" i="1"/>
  <c r="K3584" i="1"/>
  <c r="K873" i="1"/>
  <c r="K2180" i="1"/>
  <c r="K4315" i="1"/>
  <c r="K4011" i="1"/>
  <c r="K1629" i="1"/>
  <c r="K2248" i="1"/>
  <c r="K2813" i="1"/>
  <c r="K1432" i="1"/>
  <c r="K4440" i="1"/>
  <c r="K4267" i="1"/>
  <c r="K1064" i="1"/>
  <c r="K2179" i="1"/>
  <c r="K3462" i="1"/>
  <c r="K2874" i="1"/>
  <c r="K80" i="1"/>
  <c r="K1591" i="1"/>
  <c r="K3231" i="1"/>
  <c r="K4414" i="1"/>
  <c r="K3841" i="1"/>
  <c r="K1164" i="1"/>
  <c r="K1484" i="1"/>
  <c r="K2120" i="1"/>
  <c r="K3070" i="1"/>
  <c r="K3393" i="1"/>
  <c r="K4777" i="1"/>
  <c r="K2221" i="1"/>
  <c r="K2333" i="1"/>
  <c r="K412" i="1"/>
  <c r="K760" i="1"/>
  <c r="K2694" i="1"/>
  <c r="K3069" i="1"/>
  <c r="K4139" i="1"/>
  <c r="K300" i="1"/>
  <c r="K3615" i="1"/>
  <c r="K3313" i="1"/>
  <c r="K1511" i="1"/>
  <c r="K2089" i="1"/>
  <c r="K3741" i="1"/>
  <c r="K1888" i="1"/>
  <c r="K1355" i="1"/>
  <c r="K2305" i="1"/>
  <c r="K2662" i="1"/>
  <c r="K1993" i="1"/>
  <c r="K3206" i="1"/>
  <c r="K1690" i="1"/>
  <c r="K727" i="1"/>
  <c r="K1191" i="1"/>
  <c r="K1431" i="1"/>
  <c r="K794" i="1"/>
  <c r="K2727" i="1"/>
  <c r="K3868" i="1"/>
  <c r="K726" i="1"/>
  <c r="K4138" i="1"/>
  <c r="K4115" i="1"/>
  <c r="K1823" i="1"/>
  <c r="K192" i="1"/>
  <c r="K4981" i="1"/>
  <c r="K2119" i="1"/>
  <c r="K1590" i="1"/>
  <c r="K4486" i="1"/>
  <c r="K1228" i="1"/>
  <c r="K2812" i="1"/>
  <c r="K4833" i="1"/>
  <c r="K2661" i="1"/>
  <c r="K4439" i="1"/>
  <c r="K3178" i="1"/>
  <c r="K1085" i="1"/>
  <c r="K1063" i="1"/>
  <c r="K2977" i="1"/>
  <c r="K1430" i="1"/>
  <c r="K3041" i="1"/>
  <c r="K1029" i="1"/>
  <c r="K4776" i="1"/>
  <c r="K1561" i="1"/>
  <c r="K2279" i="1"/>
  <c r="K3068" i="1"/>
  <c r="K4438" i="1"/>
  <c r="K895" i="1"/>
  <c r="K2726" i="1"/>
  <c r="K2545" i="1"/>
  <c r="K53" i="1"/>
  <c r="K1329" i="1"/>
  <c r="K1062" i="1"/>
  <c r="K2247" i="1"/>
  <c r="K1936" i="1"/>
  <c r="K2725" i="1"/>
  <c r="K1863" i="1"/>
  <c r="K3614" i="1"/>
  <c r="K4832" i="1"/>
  <c r="K1084" i="1"/>
  <c r="K4180" i="1"/>
  <c r="K3688" i="1"/>
  <c r="K3583" i="1"/>
  <c r="K563" i="1"/>
  <c r="K1190" i="1"/>
  <c r="K4233" i="1"/>
  <c r="K4937" i="1"/>
  <c r="K3158" i="1"/>
  <c r="K2785" i="1"/>
  <c r="K3930" i="1"/>
  <c r="K4887" i="1"/>
  <c r="K4649" i="1"/>
  <c r="K1660" i="1"/>
  <c r="K2356" i="1"/>
  <c r="K4980" i="1"/>
  <c r="K2386" i="1"/>
  <c r="K475" i="1"/>
  <c r="K2976" i="1"/>
  <c r="K1328" i="1"/>
  <c r="K2844" i="1"/>
  <c r="K3067" i="1"/>
  <c r="K411" i="1"/>
  <c r="K3312" i="1"/>
  <c r="K947" i="1"/>
  <c r="K3516" i="1"/>
  <c r="K1250" i="1"/>
  <c r="K821" i="1"/>
  <c r="K3392" i="1"/>
  <c r="K2620" i="1"/>
  <c r="K1589" i="1"/>
  <c r="K410" i="1"/>
  <c r="K3613" i="1"/>
  <c r="K1822" i="1"/>
  <c r="K1741" i="1"/>
  <c r="K2747" i="1"/>
  <c r="K3535" i="1"/>
  <c r="K4979" i="1"/>
  <c r="K2569" i="1"/>
  <c r="K4978" i="1"/>
  <c r="K3421" i="1"/>
  <c r="K1588" i="1"/>
  <c r="K4744" i="1"/>
  <c r="K1992" i="1"/>
  <c r="K105" i="1"/>
  <c r="K2385" i="1"/>
  <c r="K532" i="1"/>
  <c r="K4314" i="1"/>
  <c r="K2463" i="1"/>
  <c r="K4775" i="1"/>
  <c r="K4368" i="1"/>
  <c r="K2355" i="1"/>
  <c r="K1821" i="1"/>
  <c r="K3867" i="1"/>
  <c r="K2088" i="1"/>
  <c r="K1028" i="1"/>
  <c r="K894" i="1"/>
  <c r="K1273" i="1"/>
  <c r="K1991" i="1"/>
  <c r="K2568" i="1"/>
  <c r="K2811" i="1"/>
  <c r="K759" i="1"/>
  <c r="K4114" i="1"/>
  <c r="K872" i="1"/>
  <c r="K2660" i="1"/>
  <c r="K3651" i="1"/>
  <c r="K4485" i="1"/>
  <c r="K3258" i="1"/>
  <c r="K4936" i="1"/>
  <c r="K37" i="1"/>
  <c r="K2544" i="1"/>
  <c r="K2332" i="1"/>
  <c r="K3902" i="1"/>
  <c r="K793" i="1"/>
  <c r="K1935" i="1"/>
  <c r="K2220" i="1"/>
  <c r="K2304" i="1"/>
  <c r="K2659" i="1"/>
  <c r="K4935" i="1"/>
  <c r="K3650" i="1"/>
  <c r="K1429" i="1"/>
  <c r="K1227" i="1"/>
  <c r="K2053" i="1"/>
  <c r="K649" i="1"/>
  <c r="K2619" i="1"/>
  <c r="K3093" i="1"/>
  <c r="K2873" i="1"/>
  <c r="K2354" i="1"/>
  <c r="K1966" i="1"/>
  <c r="K4743" i="1"/>
  <c r="K871" i="1"/>
  <c r="K4619" i="1"/>
  <c r="K4803" i="1"/>
  <c r="K1249" i="1"/>
  <c r="K2618" i="1"/>
  <c r="K2510" i="1"/>
  <c r="K758" i="1"/>
  <c r="K2567" i="1"/>
  <c r="K4387" i="1"/>
  <c r="K2617" i="1"/>
  <c r="K3976" i="1"/>
  <c r="K2384" i="1"/>
  <c r="K2616" i="1"/>
  <c r="K1248" i="1"/>
  <c r="K4030" i="1"/>
  <c r="K1272" i="1"/>
  <c r="K2303" i="1"/>
  <c r="K1560" i="1"/>
  <c r="K757" i="1"/>
  <c r="K2975" i="1"/>
  <c r="K1934" i="1"/>
  <c r="K4437" i="1"/>
  <c r="K1410" i="1"/>
  <c r="K387" i="1"/>
  <c r="K1965" i="1"/>
  <c r="K36" i="1"/>
  <c r="K474" i="1"/>
  <c r="K104" i="1"/>
  <c r="K2872" i="1"/>
  <c r="K2353" i="1"/>
  <c r="K3487" i="1"/>
  <c r="K2462" i="1"/>
  <c r="K1510" i="1"/>
  <c r="K2592" i="1"/>
  <c r="K696" i="1"/>
  <c r="K4648" i="1"/>
  <c r="K1226" i="1"/>
  <c r="K1153" i="1"/>
  <c r="K473" i="1"/>
  <c r="K157" i="1"/>
  <c r="K4179" i="1"/>
  <c r="K2383" i="1"/>
  <c r="K4465" i="1"/>
  <c r="K648" i="1"/>
  <c r="K2615" i="1"/>
  <c r="K386" i="1"/>
  <c r="K725" i="1"/>
  <c r="K333" i="1"/>
  <c r="K1458" i="1"/>
  <c r="K3840" i="1"/>
  <c r="K356" i="1"/>
  <c r="K1225" i="1"/>
  <c r="K3092" i="1"/>
  <c r="K870" i="1"/>
  <c r="K1354" i="1"/>
  <c r="K1108" i="1"/>
  <c r="K4802" i="1"/>
  <c r="K3975" i="1"/>
  <c r="K3257" i="1"/>
  <c r="K3555" i="1"/>
  <c r="K531" i="1"/>
  <c r="K1862" i="1"/>
  <c r="K4618" i="1"/>
  <c r="K1027" i="1"/>
  <c r="K3446" i="1"/>
  <c r="K1152" i="1"/>
  <c r="K997" i="1"/>
  <c r="K3649" i="1"/>
  <c r="K2030" i="1"/>
  <c r="K1061" i="1"/>
  <c r="K2178" i="1"/>
  <c r="K4079" i="1"/>
  <c r="K3554" i="1"/>
  <c r="K1247" i="1"/>
  <c r="K2219" i="1"/>
  <c r="K695" i="1"/>
  <c r="K219" i="1"/>
  <c r="K2487" i="1"/>
  <c r="K1126" i="1"/>
  <c r="K1740" i="1"/>
  <c r="K3709" i="1"/>
  <c r="K1794" i="1"/>
  <c r="K2486" i="1"/>
  <c r="K4647" i="1"/>
  <c r="K2118" i="1"/>
  <c r="K2218" i="1"/>
  <c r="K1384" i="1"/>
  <c r="K1026" i="1"/>
  <c r="K820" i="1"/>
  <c r="K756" i="1"/>
  <c r="K3953" i="1"/>
  <c r="K3040" i="1"/>
  <c r="K2974" i="1"/>
  <c r="K3648" i="1"/>
  <c r="K2149" i="1"/>
  <c r="K2441" i="1"/>
  <c r="K530" i="1"/>
  <c r="K2658" i="1"/>
  <c r="K4484" i="1"/>
  <c r="K4232" i="1"/>
  <c r="K4010" i="1"/>
  <c r="K2509" i="1"/>
  <c r="K2278" i="1"/>
  <c r="K271" i="1"/>
  <c r="K4137" i="1"/>
  <c r="K1715" i="1"/>
  <c r="K4113" i="1"/>
  <c r="K1559" i="1"/>
  <c r="K4029" i="1"/>
  <c r="K299" i="1"/>
  <c r="K103" i="1"/>
  <c r="K3839" i="1"/>
  <c r="K2924" i="1"/>
  <c r="K819" i="1"/>
  <c r="K3534" i="1"/>
  <c r="K4508" i="1"/>
  <c r="K3819" i="1"/>
  <c r="K4676" i="1"/>
  <c r="K2052" i="1"/>
  <c r="K156" i="1"/>
  <c r="K2724" i="1"/>
  <c r="K1189" i="1"/>
  <c r="K442" i="1"/>
  <c r="K4535" i="1"/>
  <c r="K2923" i="1"/>
  <c r="K1793" i="1"/>
  <c r="K673" i="1"/>
  <c r="K1861" i="1"/>
  <c r="K1246" i="1"/>
  <c r="K2657" i="1"/>
  <c r="K818" i="1"/>
  <c r="K4436" i="1"/>
  <c r="K35" i="1"/>
  <c r="K1083" i="1"/>
  <c r="K562" i="1"/>
  <c r="K817" i="1"/>
  <c r="K3331" i="1"/>
  <c r="K2485" i="1"/>
  <c r="K4291" i="1"/>
  <c r="K332" i="1"/>
  <c r="K1739" i="1"/>
  <c r="K3352" i="1"/>
  <c r="K893" i="1"/>
  <c r="K4858" i="1"/>
  <c r="K2871" i="1"/>
  <c r="K755" i="1"/>
  <c r="K409" i="1"/>
  <c r="K4435" i="1"/>
  <c r="K3647" i="1"/>
  <c r="K79" i="1"/>
  <c r="K4534" i="1"/>
  <c r="K4413" i="1"/>
  <c r="K2591" i="1"/>
  <c r="K1964" i="1"/>
  <c r="K1628" i="1"/>
  <c r="K3612" i="1"/>
  <c r="K2217" i="1"/>
  <c r="K441" i="1"/>
  <c r="K1060" i="1"/>
  <c r="K247" i="1"/>
  <c r="K3901" i="1"/>
  <c r="K2484" i="1"/>
  <c r="K754" i="1"/>
  <c r="K1082" i="1"/>
  <c r="K1792" i="1"/>
  <c r="K1767" i="1"/>
  <c r="K102" i="1"/>
  <c r="K4028" i="1"/>
  <c r="K2331" i="1"/>
  <c r="K4596" i="1"/>
  <c r="K2746" i="1"/>
  <c r="K2723" i="1"/>
  <c r="K270" i="1"/>
  <c r="K2951" i="1"/>
  <c r="K2693" i="1"/>
  <c r="K2722" i="1"/>
  <c r="K1081" i="1"/>
  <c r="K1025" i="1"/>
  <c r="K1990" i="1"/>
  <c r="K101" i="1"/>
  <c r="K4337" i="1"/>
  <c r="K3687" i="1"/>
  <c r="K694" i="1"/>
  <c r="K2277" i="1"/>
  <c r="K1383" i="1"/>
  <c r="K4231" i="1"/>
  <c r="K4977" i="1"/>
  <c r="K3039" i="1"/>
  <c r="K1766" i="1"/>
  <c r="K4857" i="1"/>
  <c r="K1457" i="1"/>
  <c r="K3230" i="1"/>
  <c r="K4336" i="1"/>
  <c r="K1382" i="1"/>
  <c r="K1353" i="1"/>
  <c r="K2508" i="1"/>
  <c r="K3818" i="1"/>
  <c r="K4999" i="1"/>
  <c r="K4564" i="1"/>
  <c r="K672" i="1"/>
  <c r="K976" i="1"/>
  <c r="K561" i="1"/>
  <c r="K218" i="1"/>
  <c r="K3330" i="1"/>
  <c r="K3229" i="1"/>
  <c r="K1714" i="1"/>
  <c r="K1224" i="1"/>
  <c r="K2029" i="1"/>
  <c r="K4507" i="1"/>
  <c r="K3740" i="1"/>
  <c r="K1483" i="1"/>
  <c r="K298" i="1"/>
  <c r="K4934" i="1"/>
  <c r="K1587" i="1"/>
  <c r="K3708" i="1"/>
  <c r="K3533" i="1"/>
  <c r="K500" i="1"/>
  <c r="K3707" i="1"/>
  <c r="K4335" i="1"/>
  <c r="K1627" i="1"/>
  <c r="K4027" i="1"/>
  <c r="K946" i="1"/>
  <c r="K4136" i="1"/>
  <c r="K3282" i="1"/>
  <c r="K408" i="1"/>
  <c r="K3974" i="1"/>
  <c r="K2051" i="1"/>
  <c r="K1713" i="1"/>
  <c r="K2614" i="1"/>
  <c r="K14" i="1"/>
  <c r="K1659" i="1"/>
  <c r="K1887" i="1"/>
  <c r="K1509" i="1"/>
  <c r="K2656" i="1"/>
  <c r="K4910" i="1"/>
  <c r="K407" i="1"/>
  <c r="K3739" i="1"/>
  <c r="K4595" i="1"/>
  <c r="K2870" i="1"/>
  <c r="K1352" i="1"/>
  <c r="K3420" i="1"/>
  <c r="K1913" i="1"/>
  <c r="K155" i="1"/>
  <c r="K4959" i="1"/>
  <c r="K4009" i="1"/>
  <c r="K1860" i="1"/>
  <c r="K3486" i="1"/>
  <c r="K4594" i="1"/>
  <c r="K792" i="1"/>
  <c r="K4909" i="1"/>
  <c r="K4998" i="1"/>
  <c r="K3646" i="1"/>
  <c r="K2613" i="1"/>
  <c r="K3611" i="1"/>
  <c r="K2216" i="1"/>
  <c r="K3038" i="1"/>
  <c r="K4831" i="1"/>
  <c r="K4856" i="1"/>
  <c r="K1059" i="1"/>
  <c r="K4313" i="1"/>
  <c r="K1820" i="1"/>
  <c r="K3706" i="1"/>
  <c r="K529" i="1"/>
  <c r="K3553" i="1"/>
  <c r="K2440" i="1"/>
  <c r="K2922" i="1"/>
  <c r="K2761" i="1"/>
  <c r="K52" i="1"/>
  <c r="K1428" i="1"/>
  <c r="K2411" i="1"/>
  <c r="K2382" i="1"/>
  <c r="K2869" i="1"/>
  <c r="K78" i="1"/>
  <c r="K4720" i="1"/>
  <c r="K1508" i="1"/>
  <c r="K3091" i="1"/>
  <c r="K791" i="1"/>
  <c r="K1658" i="1"/>
  <c r="K3838" i="1"/>
  <c r="K843" i="1"/>
  <c r="K2902" i="1"/>
  <c r="K2461" i="1"/>
  <c r="K647" i="1"/>
  <c r="K4290" i="1"/>
  <c r="K1558" i="1"/>
  <c r="K560" i="1"/>
  <c r="K1080" i="1"/>
  <c r="K2950" i="1"/>
  <c r="K4933" i="1"/>
  <c r="K1188" i="1"/>
  <c r="K753" i="1"/>
  <c r="K3256" i="1"/>
  <c r="K1327" i="1"/>
  <c r="K1351" i="1"/>
  <c r="K4693" i="1"/>
  <c r="K4078" i="1"/>
  <c r="K4533" i="1"/>
  <c r="K4207" i="1"/>
  <c r="K217" i="1"/>
  <c r="K1427" i="1"/>
  <c r="K4997" i="1"/>
  <c r="K2655" i="1"/>
  <c r="K4312" i="1"/>
  <c r="K4593" i="1"/>
  <c r="K3037" i="1"/>
  <c r="K3738" i="1"/>
  <c r="K752" i="1"/>
  <c r="K4386" i="1"/>
  <c r="K1024" i="1"/>
  <c r="K1326" i="1"/>
  <c r="K3351" i="1"/>
  <c r="K4112" i="1"/>
  <c r="K559" i="1"/>
  <c r="K2381" i="1"/>
  <c r="K3582" i="1"/>
  <c r="K2087" i="1"/>
  <c r="K996" i="1"/>
  <c r="K2215" i="1"/>
  <c r="K4801" i="1"/>
  <c r="K3205" i="1"/>
  <c r="K4976" i="1"/>
  <c r="K1586" i="1"/>
  <c r="K13" i="1"/>
  <c r="K4026" i="1"/>
  <c r="K2843" i="1"/>
  <c r="K975" i="1"/>
  <c r="K1187" i="1"/>
  <c r="K216" i="1"/>
  <c r="K331" i="1"/>
  <c r="K2050" i="1"/>
  <c r="K4592" i="1"/>
  <c r="K3121" i="1"/>
  <c r="K4206" i="1"/>
  <c r="K4367" i="1"/>
  <c r="K2439" i="1"/>
  <c r="K2438" i="1"/>
  <c r="K2949" i="1"/>
  <c r="K3610" i="1"/>
  <c r="K1791" i="1"/>
  <c r="K995" i="1"/>
  <c r="K3036" i="1"/>
  <c r="K77" i="1"/>
  <c r="K2692" i="1"/>
  <c r="K1585" i="1"/>
  <c r="K724" i="1"/>
  <c r="K4886" i="1"/>
  <c r="K2302" i="1"/>
  <c r="K3609" i="1"/>
  <c r="K4412" i="1"/>
  <c r="K2028" i="1"/>
  <c r="K2410" i="1"/>
  <c r="K3973" i="1"/>
  <c r="K1456" i="1"/>
  <c r="K974" i="1"/>
  <c r="K2566" i="1"/>
  <c r="K1482" i="1"/>
  <c r="K4800" i="1"/>
  <c r="K1058" i="1"/>
  <c r="K3391" i="1"/>
  <c r="K1765" i="1"/>
  <c r="K3670" i="1"/>
  <c r="K1409" i="1"/>
  <c r="K2691" i="1"/>
  <c r="K1300" i="1"/>
  <c r="K1223" i="1"/>
  <c r="K3817" i="1"/>
  <c r="K1609" i="1"/>
  <c r="K3090" i="1"/>
  <c r="K4111" i="1"/>
  <c r="K4885" i="1"/>
  <c r="K1626" i="1"/>
  <c r="K499" i="1"/>
  <c r="K2246" i="1"/>
  <c r="K4411" i="1"/>
  <c r="K1125" i="1"/>
  <c r="K1057" i="1"/>
  <c r="K945" i="1"/>
  <c r="K2086" i="1"/>
  <c r="K4178" i="1"/>
  <c r="K3900" i="1"/>
  <c r="K1557" i="1"/>
  <c r="K1381" i="1"/>
  <c r="K3837" i="1"/>
  <c r="K3281" i="1"/>
  <c r="K973" i="1"/>
  <c r="K3952" i="1"/>
  <c r="K2352" i="1"/>
  <c r="K4230" i="1"/>
  <c r="K4483" i="1"/>
  <c r="K2507" i="1"/>
  <c r="K4855" i="1"/>
  <c r="K1790" i="1"/>
  <c r="K816" i="1"/>
  <c r="K4110" i="1"/>
  <c r="K4158" i="1"/>
  <c r="K2690" i="1"/>
  <c r="K2810" i="1"/>
  <c r="K3374" i="1"/>
  <c r="K3311" i="1"/>
  <c r="K2148" i="1"/>
  <c r="K3581" i="1"/>
  <c r="K3816" i="1"/>
  <c r="K472" i="1"/>
  <c r="K4646" i="1"/>
  <c r="K4229" i="1"/>
  <c r="K2380" i="1"/>
  <c r="K4334" i="1"/>
  <c r="K4932" i="1"/>
  <c r="K1186" i="1"/>
  <c r="K4975" i="1"/>
  <c r="K2543" i="1"/>
  <c r="K2542" i="1"/>
  <c r="K1689" i="1"/>
  <c r="K2147" i="1"/>
  <c r="K1380" i="1"/>
  <c r="K4109" i="1"/>
  <c r="K790" i="1"/>
  <c r="K3515" i="1"/>
  <c r="K1819" i="1"/>
  <c r="K3737" i="1"/>
  <c r="K3705" i="1"/>
  <c r="K4506" i="1"/>
  <c r="K4311" i="1"/>
  <c r="K2541" i="1"/>
  <c r="K592" i="1"/>
  <c r="K1023" i="1"/>
  <c r="K3120" i="1"/>
  <c r="K3255" i="1"/>
  <c r="K215" i="1"/>
  <c r="K498" i="1"/>
  <c r="K4333" i="1"/>
  <c r="K34" i="1"/>
  <c r="K330" i="1"/>
  <c r="K671" i="1"/>
  <c r="K972" i="1"/>
  <c r="K1222" i="1"/>
  <c r="K2901" i="1"/>
  <c r="K3929" i="1"/>
  <c r="K3373" i="1"/>
  <c r="K2301" i="1"/>
  <c r="K4591" i="1"/>
  <c r="K892" i="1"/>
  <c r="K2351" i="1"/>
  <c r="K3514" i="1"/>
  <c r="K3177" i="1"/>
  <c r="K693" i="1"/>
  <c r="K1455" i="1"/>
  <c r="K891" i="1"/>
  <c r="K4228" i="1"/>
  <c r="K2809" i="1"/>
  <c r="K2842" i="1"/>
  <c r="K2948" i="1"/>
  <c r="K4774" i="1"/>
  <c r="K100" i="1"/>
  <c r="K3485" i="1"/>
  <c r="K4410" i="1"/>
  <c r="K1481" i="1"/>
  <c r="K2300" i="1"/>
  <c r="K4884" i="1"/>
  <c r="K591" i="1"/>
  <c r="K2612" i="1"/>
  <c r="K1325" i="1"/>
  <c r="K3951" i="1"/>
  <c r="K4645" i="1"/>
  <c r="K1022" i="1"/>
  <c r="K528" i="1"/>
  <c r="K4266" i="1"/>
  <c r="K2330" i="1"/>
  <c r="K1056" i="1"/>
  <c r="K3866" i="1"/>
  <c r="K3176" i="1"/>
  <c r="K130" i="1"/>
  <c r="K2117" i="1"/>
  <c r="K3791" i="1"/>
  <c r="K842" i="1"/>
  <c r="K1738" i="1"/>
  <c r="K355" i="1"/>
  <c r="K4830" i="1"/>
  <c r="K1163" i="1"/>
  <c r="K994" i="1"/>
  <c r="K590" i="1"/>
  <c r="K3645" i="1"/>
  <c r="K4077" i="1"/>
  <c r="K4108" i="1"/>
  <c r="K2276" i="1"/>
  <c r="K4883" i="1"/>
  <c r="K1124" i="1"/>
  <c r="K246" i="1"/>
  <c r="K406" i="1"/>
  <c r="K4799" i="1"/>
  <c r="K4675" i="1"/>
  <c r="K1324" i="1"/>
  <c r="K2027" i="1"/>
  <c r="K4409" i="1"/>
  <c r="K471" i="1"/>
  <c r="K2900" i="1"/>
  <c r="K1789" i="1"/>
  <c r="K2245" i="1"/>
  <c r="K2899" i="1"/>
  <c r="K944" i="1"/>
  <c r="K1788" i="1"/>
  <c r="K297" i="1"/>
  <c r="K4773" i="1"/>
  <c r="K2379" i="1"/>
  <c r="K1123" i="1"/>
  <c r="K3204" i="1"/>
  <c r="K2654" i="1"/>
  <c r="K4798" i="1"/>
  <c r="K191" i="1"/>
  <c r="K4974" i="1"/>
  <c r="K129" i="1"/>
  <c r="K1079" i="1"/>
  <c r="K3765" i="1"/>
  <c r="K3016" i="1"/>
  <c r="K2275" i="1"/>
  <c r="K3203" i="1"/>
  <c r="K4157" i="1"/>
  <c r="K2274" i="1"/>
  <c r="K2947" i="1"/>
  <c r="K2483" i="1"/>
  <c r="K4882" i="1"/>
  <c r="K869" i="1"/>
  <c r="K2721" i="1"/>
  <c r="K4434" i="1"/>
  <c r="K405" i="1"/>
  <c r="K1764" i="1"/>
  <c r="K3865" i="1"/>
  <c r="K3254" i="1"/>
  <c r="K190" i="1"/>
  <c r="K4996" i="1"/>
  <c r="K3580" i="1"/>
  <c r="K751" i="1"/>
  <c r="K3644" i="1"/>
  <c r="K1271" i="1"/>
  <c r="K1533" i="1"/>
  <c r="K2026" i="1"/>
  <c r="K1843" i="1"/>
  <c r="K4135" i="1"/>
  <c r="K2460" i="1"/>
  <c r="K4008" i="1"/>
  <c r="K3815" i="1"/>
  <c r="K789" i="1"/>
  <c r="K51" i="1"/>
  <c r="K943" i="1"/>
  <c r="K3704" i="1"/>
  <c r="K2590" i="1"/>
  <c r="K3552" i="1"/>
  <c r="K1912" i="1"/>
  <c r="K3928" i="1"/>
  <c r="K4881" i="1"/>
  <c r="K2085" i="1"/>
  <c r="K1245" i="1"/>
  <c r="K3015" i="1"/>
  <c r="K4995" i="1"/>
  <c r="K4433" i="1"/>
  <c r="K2841" i="1"/>
  <c r="K1625" i="1"/>
  <c r="K245" i="1"/>
  <c r="K4590" i="1"/>
  <c r="K4482" i="1"/>
  <c r="K3202" i="1"/>
  <c r="K3579" i="1"/>
  <c r="K1818" i="1"/>
  <c r="K1712" i="1"/>
  <c r="K1185" i="1"/>
  <c r="K2745" i="1"/>
  <c r="K4107" i="1"/>
  <c r="K750" i="1"/>
  <c r="K2214" i="1"/>
  <c r="K385" i="1"/>
  <c r="K2146" i="1"/>
  <c r="K3089" i="1"/>
  <c r="K1886" i="1"/>
  <c r="K3445" i="1"/>
  <c r="K1122" i="1"/>
  <c r="K1711" i="1"/>
  <c r="K971" i="1"/>
  <c r="K1323" i="1"/>
  <c r="K2116" i="1"/>
  <c r="K2115" i="1"/>
  <c r="K2025" i="1"/>
  <c r="K1107" i="1"/>
  <c r="K2898" i="1"/>
  <c r="K1859" i="1"/>
  <c r="K890" i="1"/>
  <c r="K2437" i="1"/>
  <c r="K354" i="1"/>
  <c r="K4908" i="1"/>
  <c r="K4719" i="1"/>
  <c r="K1426" i="1"/>
  <c r="K2540" i="1"/>
  <c r="K2689" i="1"/>
  <c r="K3950" i="1"/>
  <c r="K2744" i="1"/>
  <c r="K2506" i="1"/>
  <c r="K4692" i="1"/>
  <c r="K4366" i="1"/>
  <c r="K244" i="1"/>
  <c r="K3899" i="1"/>
  <c r="K3014" i="1"/>
  <c r="K3066" i="1"/>
  <c r="K2760" i="1"/>
  <c r="K1299" i="1"/>
  <c r="K4505" i="1"/>
  <c r="K2808" i="1"/>
  <c r="K3551" i="1"/>
  <c r="K2897" i="1"/>
  <c r="K4265" i="1"/>
  <c r="K2177" i="1"/>
  <c r="K4644" i="1"/>
  <c r="K1184" i="1"/>
  <c r="K1963" i="1"/>
  <c r="K1454" i="1"/>
  <c r="K4056" i="1"/>
  <c r="K3157" i="1"/>
  <c r="K1584" i="1"/>
  <c r="K128" i="1"/>
  <c r="K2896" i="1"/>
  <c r="K440" i="1"/>
  <c r="K2992" i="1"/>
  <c r="K470" i="1"/>
  <c r="K2720" i="1"/>
  <c r="K2991" i="1"/>
  <c r="K2589" i="1"/>
  <c r="K4332" i="1"/>
  <c r="K1710" i="1"/>
  <c r="K243" i="1"/>
  <c r="K296" i="1"/>
  <c r="K2921" i="1"/>
  <c r="K329" i="1"/>
  <c r="K4025" i="1"/>
  <c r="K12" i="1"/>
  <c r="K3898" i="1"/>
  <c r="K3790" i="1"/>
  <c r="K1858" i="1"/>
  <c r="K1106" i="1"/>
  <c r="K3088" i="1"/>
  <c r="K2176" i="1"/>
  <c r="K469" i="1"/>
  <c r="K3035" i="1"/>
  <c r="K670" i="1"/>
  <c r="K2505" i="1"/>
  <c r="K2175" i="1"/>
  <c r="K3836" i="1"/>
  <c r="K2350" i="1"/>
  <c r="K749" i="1"/>
  <c r="K2539" i="1"/>
  <c r="K3578" i="1"/>
  <c r="K1885" i="1"/>
  <c r="K1583" i="1"/>
  <c r="K4674" i="1"/>
  <c r="K4673" i="1"/>
  <c r="K3034" i="1"/>
  <c r="K868" i="1"/>
  <c r="K3087" i="1"/>
  <c r="K189" i="1"/>
  <c r="K4829" i="1"/>
  <c r="K2174" i="1"/>
  <c r="K4464" i="1"/>
  <c r="K815" i="1"/>
  <c r="K4958" i="1"/>
  <c r="K1842" i="1"/>
  <c r="K1582" i="1"/>
  <c r="K814" i="1"/>
  <c r="K4106" i="1"/>
  <c r="K1962" i="1"/>
  <c r="K1961" i="1"/>
  <c r="K4432" i="1"/>
  <c r="K2436" i="1"/>
  <c r="K2538" i="1"/>
  <c r="K3484" i="1"/>
  <c r="K1480" i="1"/>
  <c r="K4310" i="1"/>
  <c r="K3310" i="1"/>
  <c r="K921" i="1"/>
  <c r="K1581" i="1"/>
  <c r="K841" i="1"/>
  <c r="K1657" i="1"/>
  <c r="K3065" i="1"/>
  <c r="K4289" i="1"/>
  <c r="K3513" i="1"/>
  <c r="K4463" i="1"/>
  <c r="K3419" i="1"/>
  <c r="K1960" i="1"/>
  <c r="K3309" i="1"/>
  <c r="K4532" i="1"/>
  <c r="K2719" i="1"/>
  <c r="K1841" i="1"/>
  <c r="K4024" i="1"/>
  <c r="K2537" i="1"/>
  <c r="K4531" i="1"/>
  <c r="K4007" i="1"/>
  <c r="K3532" i="1"/>
  <c r="K4854" i="1"/>
  <c r="K867" i="1"/>
  <c r="K723" i="1"/>
  <c r="K1408" i="1"/>
  <c r="K1270" i="1"/>
  <c r="K3119" i="1"/>
  <c r="K2504" i="1"/>
  <c r="K692" i="1"/>
  <c r="K1763" i="1"/>
  <c r="K4331" i="1"/>
  <c r="K3736" i="1"/>
  <c r="K3350" i="1"/>
  <c r="K1580" i="1"/>
  <c r="K4742" i="1"/>
  <c r="K1244" i="1"/>
  <c r="K4365" i="1"/>
  <c r="K3972" i="1"/>
  <c r="K1579" i="1"/>
  <c r="K4957" i="1"/>
  <c r="K4672" i="1"/>
  <c r="K4504" i="1"/>
  <c r="K4931" i="1"/>
  <c r="K691" i="1"/>
  <c r="K748" i="1"/>
  <c r="K4741" i="1"/>
  <c r="K468" i="1"/>
  <c r="K1479" i="1"/>
  <c r="K4006" i="1"/>
  <c r="K920" i="1"/>
  <c r="K3686" i="1"/>
  <c r="K1298" i="1"/>
  <c r="K467" i="1"/>
  <c r="K4530" i="1"/>
  <c r="K4264" i="1"/>
  <c r="K1269" i="1"/>
  <c r="K866" i="1"/>
  <c r="K1688" i="1"/>
  <c r="K4005" i="1"/>
  <c r="K4718" i="1"/>
  <c r="K50" i="1"/>
  <c r="K2299" i="1"/>
  <c r="K2378" i="1"/>
  <c r="K3897" i="1"/>
  <c r="K4205" i="1"/>
  <c r="K3280" i="1"/>
  <c r="K558" i="1"/>
  <c r="K439" i="1"/>
  <c r="K2349" i="1"/>
  <c r="K2213" i="1"/>
  <c r="K1105" i="1"/>
  <c r="K722" i="1"/>
  <c r="K4907" i="1"/>
  <c r="K4828" i="1"/>
  <c r="K3418" i="1"/>
  <c r="K2409" i="1"/>
  <c r="K214" i="1"/>
  <c r="K3735" i="1"/>
  <c r="K438" i="1"/>
  <c r="K4827" i="1"/>
  <c r="K328" i="1"/>
  <c r="K1243" i="1"/>
  <c r="K1221" i="1"/>
  <c r="K2743" i="1"/>
  <c r="K2459" i="1"/>
  <c r="K3896" i="1"/>
  <c r="K2377" i="1"/>
  <c r="K3895" i="1"/>
  <c r="K3789" i="1"/>
  <c r="K1737" i="1"/>
  <c r="K1656" i="1"/>
  <c r="K1055" i="1"/>
  <c r="K1624" i="1"/>
  <c r="K4643" i="1"/>
  <c r="K4772" i="1"/>
  <c r="K2329" i="1"/>
  <c r="K3417" i="1"/>
  <c r="K2273" i="1"/>
  <c r="K3814" i="1"/>
  <c r="K4973" i="1"/>
  <c r="K1453" i="1"/>
  <c r="K3201" i="1"/>
  <c r="K437" i="1"/>
  <c r="K3086" i="1"/>
  <c r="K76" i="1"/>
  <c r="K1379" i="1"/>
  <c r="K2718" i="1"/>
  <c r="K1556" i="1"/>
  <c r="K2482" i="1"/>
  <c r="K1478" i="1"/>
  <c r="K1407" i="1"/>
  <c r="K4004" i="1"/>
  <c r="K3228" i="1"/>
  <c r="K33" i="1"/>
  <c r="K889" i="1"/>
  <c r="K2840" i="1"/>
  <c r="K154" i="1"/>
  <c r="K2298" i="1"/>
  <c r="K1655" i="1"/>
  <c r="K4288" i="1"/>
  <c r="K721" i="1"/>
  <c r="K4740" i="1"/>
  <c r="K384" i="1"/>
  <c r="K4023" i="1"/>
  <c r="K3033" i="1"/>
  <c r="K2588" i="1"/>
  <c r="K4105" i="1"/>
  <c r="K153" i="1"/>
  <c r="K4880" i="1"/>
  <c r="K1989" i="1"/>
  <c r="K4930" i="1"/>
  <c r="K3703" i="1"/>
  <c r="K1532" i="1"/>
  <c r="K497" i="1"/>
  <c r="K1425" i="1"/>
  <c r="K1884" i="1"/>
  <c r="K4642" i="1"/>
  <c r="K3349" i="1"/>
  <c r="K942" i="1"/>
  <c r="K2244" i="1"/>
  <c r="K888" i="1"/>
  <c r="K970" i="1"/>
  <c r="K3643" i="1"/>
  <c r="K3971" i="1"/>
  <c r="K557" i="1"/>
  <c r="K2653" i="1"/>
  <c r="K3685" i="1"/>
  <c r="K1654" i="1"/>
  <c r="K4156" i="1"/>
  <c r="K2990" i="1"/>
  <c r="K4929" i="1"/>
  <c r="K1507" i="1"/>
  <c r="K4879" i="1"/>
  <c r="K2212" i="1"/>
  <c r="K295" i="1"/>
  <c r="K1578" i="1"/>
  <c r="K2328" i="1"/>
  <c r="K2652" i="1"/>
  <c r="K1787" i="1"/>
  <c r="K2376" i="1"/>
  <c r="K646" i="1"/>
  <c r="K4617" i="1"/>
  <c r="K993" i="1"/>
  <c r="K4641" i="1"/>
  <c r="K3085" i="1"/>
  <c r="K3279" i="1"/>
  <c r="K4906" i="1"/>
  <c r="K1220" i="1"/>
  <c r="K613" i="1"/>
  <c r="K1268" i="1"/>
  <c r="K4905" i="1"/>
  <c r="K747" i="1"/>
  <c r="K327" i="1"/>
  <c r="K1506" i="1"/>
  <c r="K3032" i="1"/>
  <c r="K746" i="1"/>
  <c r="K1911" i="1"/>
  <c r="K2989" i="1"/>
  <c r="K294" i="1"/>
  <c r="K1531" i="1"/>
  <c r="K1910" i="1"/>
  <c r="K353" i="1"/>
  <c r="K4503" i="1"/>
  <c r="K556" i="1"/>
  <c r="K2435" i="1"/>
  <c r="K3444" i="1"/>
  <c r="K1219" i="1"/>
  <c r="K1078" i="1"/>
  <c r="K2348" i="1"/>
  <c r="K1452" i="1"/>
  <c r="K941" i="1"/>
  <c r="K3734" i="1"/>
  <c r="K4364" i="1"/>
  <c r="K2759" i="1"/>
  <c r="K4972" i="1"/>
  <c r="K4363" i="1"/>
  <c r="K1530" i="1"/>
  <c r="K32" i="1"/>
  <c r="K1988" i="1"/>
  <c r="K4826" i="1"/>
  <c r="K1218" i="1"/>
  <c r="K3064" i="1"/>
  <c r="K1653" i="1"/>
  <c r="K352" i="1"/>
  <c r="K555" i="1"/>
  <c r="K2988" i="1"/>
  <c r="K4640" i="1"/>
  <c r="K1608" i="1"/>
  <c r="K1909" i="1"/>
  <c r="K383" i="1"/>
  <c r="K2458" i="1"/>
  <c r="K4904" i="1"/>
  <c r="K1762" i="1"/>
  <c r="K2565" i="1"/>
  <c r="K1709" i="1"/>
  <c r="K4616" i="1"/>
  <c r="K4956" i="1"/>
  <c r="K1883" i="1"/>
  <c r="K2807" i="1"/>
  <c r="K2717" i="1"/>
  <c r="K4771" i="1"/>
  <c r="K2503" i="1"/>
  <c r="K4589" i="1"/>
  <c r="K2920" i="1"/>
  <c r="K2895" i="1"/>
  <c r="K745" i="1"/>
  <c r="K2946" i="1"/>
  <c r="K4717" i="1"/>
  <c r="K152" i="1"/>
  <c r="K2327" i="1"/>
  <c r="K3864" i="1"/>
  <c r="K1217" i="1"/>
  <c r="K3512" i="1"/>
  <c r="K589" i="1"/>
  <c r="K466" i="1"/>
  <c r="K2408" i="1"/>
  <c r="K2173" i="1"/>
  <c r="K612" i="1"/>
  <c r="K4309" i="1"/>
  <c r="K2987" i="1"/>
  <c r="K3949" i="1"/>
  <c r="K1959" i="1"/>
  <c r="K3970" i="1"/>
  <c r="K2326" i="1"/>
  <c r="K3084" i="1"/>
  <c r="K4155" i="1"/>
  <c r="K75" i="1"/>
  <c r="K1761" i="1"/>
  <c r="K3227" i="1"/>
  <c r="K3642" i="1"/>
  <c r="K4177" i="1"/>
  <c r="K645" i="1"/>
  <c r="K788" i="1"/>
  <c r="K1151" i="1"/>
  <c r="K3278" i="1"/>
  <c r="K2651" i="1"/>
  <c r="K3031" i="1"/>
  <c r="K1505" i="1"/>
  <c r="K4481" i="1"/>
  <c r="K840" i="1"/>
  <c r="K1687" i="1"/>
  <c r="K436" i="1"/>
  <c r="K2049" i="1"/>
  <c r="K188" i="1"/>
  <c r="K3511" i="1"/>
  <c r="K4362" i="1"/>
  <c r="K3372" i="1"/>
  <c r="K527" i="1"/>
  <c r="K2742" i="1"/>
  <c r="K4716" i="1"/>
  <c r="K644" i="1"/>
  <c r="K4154" i="1"/>
  <c r="K3416" i="1"/>
  <c r="K496" i="1"/>
  <c r="K99" i="1"/>
  <c r="K4903" i="1"/>
  <c r="K2945" i="1"/>
  <c r="K2564" i="1"/>
  <c r="K3764" i="1"/>
  <c r="K3013" i="1"/>
  <c r="K2894" i="1"/>
  <c r="K3531" i="1"/>
  <c r="K887" i="1"/>
  <c r="K1817" i="1"/>
  <c r="K1529" i="1"/>
  <c r="K4480" i="1"/>
  <c r="K151" i="1"/>
  <c r="K4308" i="1"/>
  <c r="K2211" i="1"/>
  <c r="K2297" i="1"/>
  <c r="K3835" i="1"/>
  <c r="K969" i="1"/>
  <c r="K3253" i="1"/>
  <c r="K1350" i="1"/>
  <c r="K1555" i="1"/>
  <c r="K1504" i="1"/>
  <c r="K3763" i="1"/>
  <c r="K690" i="1"/>
  <c r="K2407" i="1"/>
  <c r="K3461" i="1"/>
  <c r="K2457" i="1"/>
  <c r="K2145" i="1"/>
  <c r="K1958" i="1"/>
  <c r="K3371" i="1"/>
  <c r="K98" i="1"/>
  <c r="K2611" i="1"/>
  <c r="K3348" i="1"/>
  <c r="K1121" i="1"/>
  <c r="K2839" i="1"/>
  <c r="K3483" i="1"/>
  <c r="K1021" i="1"/>
  <c r="K2986" i="1"/>
  <c r="K3329" i="1"/>
  <c r="K213" i="1"/>
  <c r="K1242" i="1"/>
  <c r="K4385" i="1"/>
  <c r="K4671" i="1"/>
  <c r="K3063" i="1"/>
  <c r="K3577" i="1"/>
  <c r="K351" i="1"/>
  <c r="K3510" i="1"/>
  <c r="K2375" i="1"/>
  <c r="K1686" i="1"/>
  <c r="K1406" i="1"/>
  <c r="K4134" i="1"/>
  <c r="K1150" i="1"/>
  <c r="K3482" i="1"/>
  <c r="K4361" i="1"/>
  <c r="K1503" i="1"/>
  <c r="K3370" i="1"/>
  <c r="K4770" i="1"/>
  <c r="K3156" i="1"/>
  <c r="K865" i="1"/>
  <c r="K4022" i="1"/>
  <c r="K992" i="1"/>
  <c r="K3415" i="1"/>
  <c r="K813" i="1"/>
  <c r="K3608" i="1"/>
  <c r="K2325" i="1"/>
  <c r="K1183" i="1"/>
  <c r="K2838" i="1"/>
  <c r="K940" i="1"/>
  <c r="K3369" i="1"/>
  <c r="K4769" i="1"/>
  <c r="K3368" i="1"/>
  <c r="K1760" i="1"/>
  <c r="K1652" i="1"/>
  <c r="K382" i="1"/>
  <c r="K293" i="1"/>
  <c r="K2536" i="1"/>
  <c r="K97" i="1"/>
  <c r="K2944" i="1"/>
  <c r="K3834" i="1"/>
  <c r="K2024" i="1"/>
  <c r="K31" i="1"/>
  <c r="K4263" i="1"/>
  <c r="K381" i="1"/>
  <c r="K2784" i="1"/>
  <c r="K3894" i="1"/>
  <c r="K3328" i="1"/>
  <c r="K4639" i="1"/>
  <c r="K3083" i="1"/>
  <c r="K74" i="1"/>
  <c r="K4588" i="1"/>
  <c r="K150" i="1"/>
  <c r="K3062" i="1"/>
  <c r="K1424" i="1"/>
  <c r="K526" i="1"/>
  <c r="K3863" i="1"/>
  <c r="K4204" i="1"/>
  <c r="K1528" i="1"/>
  <c r="K4287" i="1"/>
  <c r="K3530" i="1"/>
  <c r="K1651" i="1"/>
  <c r="K2144" i="1"/>
  <c r="K1423" i="1"/>
  <c r="K326" i="1"/>
  <c r="K3443" i="1"/>
  <c r="K212" i="1"/>
  <c r="K4955" i="1"/>
  <c r="K96" i="1"/>
  <c r="K2688" i="1"/>
  <c r="K1607" i="1"/>
  <c r="K744" i="1"/>
  <c r="K4176" i="1"/>
  <c r="K4384" i="1"/>
  <c r="K1957" i="1"/>
  <c r="K3862" i="1"/>
  <c r="K2023" i="1"/>
  <c r="K4262" i="1"/>
  <c r="K588" i="1"/>
  <c r="K1685" i="1"/>
  <c r="K325" i="1"/>
  <c r="K1684" i="1"/>
  <c r="K4203" i="1"/>
  <c r="K3788" i="1"/>
  <c r="K2716" i="1"/>
  <c r="K350" i="1"/>
  <c r="K4307" i="1"/>
  <c r="K1378" i="1"/>
  <c r="K4104" i="1"/>
  <c r="K242" i="1"/>
  <c r="K292" i="1"/>
  <c r="K3893" i="1"/>
  <c r="K3308" i="1"/>
  <c r="K4825" i="1"/>
  <c r="K2715" i="1"/>
  <c r="K1377" i="1"/>
  <c r="K743" i="1"/>
  <c r="K2943" i="1"/>
  <c r="K787" i="1"/>
  <c r="K3576" i="1"/>
  <c r="K49" i="1"/>
  <c r="K1104" i="1"/>
  <c r="K1606" i="1"/>
  <c r="K1103" i="1"/>
  <c r="K4103" i="1"/>
  <c r="K1405" i="1"/>
  <c r="K587" i="1"/>
  <c r="K3669" i="1"/>
  <c r="K864" i="1"/>
  <c r="K4133" i="1"/>
  <c r="K2210" i="1"/>
  <c r="K4638" i="1"/>
  <c r="K1683" i="1"/>
  <c r="K3762" i="1"/>
  <c r="K1577" i="1"/>
  <c r="K2535" i="1"/>
  <c r="K1857" i="1"/>
  <c r="K3833" i="1"/>
  <c r="K4227" i="1"/>
  <c r="K2650" i="1"/>
  <c r="K839" i="1"/>
  <c r="K3509" i="1"/>
  <c r="K3969" i="1"/>
  <c r="K4462" i="1"/>
  <c r="K2084" i="1"/>
  <c r="K211" i="1"/>
  <c r="K4587" i="1"/>
  <c r="K3968" i="1"/>
  <c r="K4408" i="1"/>
  <c r="K1120" i="1"/>
  <c r="K4261" i="1"/>
  <c r="K95" i="1"/>
  <c r="K3414" i="1"/>
  <c r="K3012" i="1"/>
  <c r="K1908" i="1"/>
  <c r="K3761" i="1"/>
  <c r="K4306" i="1"/>
  <c r="K2942" i="1"/>
  <c r="K3575" i="1"/>
  <c r="K2973" i="1"/>
  <c r="K3529" i="1"/>
  <c r="K1736" i="1"/>
  <c r="K3367" i="1"/>
  <c r="K4739" i="1"/>
  <c r="K48" i="1"/>
  <c r="K4286" i="1"/>
  <c r="K1527" i="1"/>
  <c r="K2783" i="1"/>
  <c r="K4797" i="1"/>
  <c r="K1786" i="1"/>
  <c r="K3702" i="1"/>
  <c r="K2610" i="1"/>
  <c r="K3366" i="1"/>
  <c r="K495" i="1"/>
  <c r="K1605" i="1"/>
  <c r="K4076" i="1"/>
  <c r="K435" i="1"/>
  <c r="K2587" i="1"/>
  <c r="K1554" i="1"/>
  <c r="K2868" i="1"/>
  <c r="K3030" i="1"/>
  <c r="K1216" i="1"/>
  <c r="K669" i="1"/>
  <c r="K4928" i="1"/>
  <c r="K3390" i="1"/>
  <c r="K4132" i="1"/>
  <c r="K3607" i="1"/>
  <c r="K4431" i="1"/>
  <c r="K2714" i="1"/>
  <c r="K1451" i="1"/>
  <c r="K586" i="1"/>
  <c r="K1020" i="1"/>
  <c r="K4954" i="1"/>
  <c r="K1650" i="1"/>
  <c r="K4637" i="1"/>
  <c r="K968" i="1"/>
  <c r="K1840" i="1"/>
  <c r="K494" i="1"/>
  <c r="K73" i="1"/>
  <c r="K3155" i="1"/>
  <c r="K3927" i="1"/>
  <c r="K3668" i="1"/>
  <c r="K4502" i="1"/>
  <c r="K4636" i="1"/>
  <c r="K2534" i="1"/>
  <c r="K2867" i="1"/>
  <c r="K611" i="1"/>
  <c r="K886" i="1"/>
  <c r="K1708" i="1"/>
  <c r="K4383" i="1"/>
  <c r="K127" i="1"/>
  <c r="K3118" i="1"/>
  <c r="K3226" i="1"/>
  <c r="K4878" i="1"/>
  <c r="K3606" i="1"/>
  <c r="K3508" i="1"/>
  <c r="K610" i="1"/>
  <c r="K4927" i="1"/>
  <c r="K4853" i="1"/>
  <c r="K1502" i="1"/>
  <c r="K3413" i="1"/>
  <c r="K2649" i="1"/>
  <c r="K2209" i="1"/>
  <c r="K3389" i="1"/>
  <c r="K525" i="1"/>
  <c r="K2083" i="1"/>
  <c r="K2648" i="1"/>
  <c r="K210" i="1"/>
  <c r="K4852" i="1"/>
  <c r="K241" i="1"/>
  <c r="K967" i="1"/>
  <c r="K609" i="1"/>
  <c r="K3605" i="1"/>
  <c r="K608" i="1"/>
  <c r="K720" i="1"/>
  <c r="K1576" i="1"/>
  <c r="K72" i="1"/>
  <c r="K2687" i="1"/>
  <c r="K1349" i="1"/>
  <c r="K3225" i="1"/>
  <c r="K2456" i="1"/>
  <c r="K465" i="1"/>
  <c r="K2347" i="1"/>
  <c r="K2563" i="1"/>
  <c r="K919" i="1"/>
  <c r="K918" i="1"/>
  <c r="K1501" i="1"/>
  <c r="K30" i="1"/>
  <c r="K380" i="1"/>
  <c r="K1019" i="1"/>
  <c r="K1054" i="1"/>
  <c r="K1604" i="1"/>
  <c r="K689" i="1"/>
  <c r="K4670" i="1"/>
  <c r="K4768" i="1"/>
  <c r="K2172" i="1"/>
  <c r="K3154" i="1"/>
  <c r="K554" i="1"/>
  <c r="K2114" i="1"/>
  <c r="K2243" i="1"/>
  <c r="K2919" i="1"/>
  <c r="K3733" i="1"/>
  <c r="K434" i="1"/>
  <c r="K4260" i="1"/>
  <c r="K3327" i="1"/>
  <c r="K1215" i="1"/>
  <c r="K4715" i="1"/>
  <c r="K1149" i="1"/>
  <c r="K3641" i="1"/>
  <c r="K1682" i="1"/>
  <c r="K3574" i="1"/>
  <c r="K3200" i="1"/>
  <c r="K187" i="1"/>
  <c r="K4226" i="1"/>
  <c r="K3787" i="1"/>
  <c r="K3347" i="1"/>
  <c r="K917" i="1"/>
  <c r="K916" i="1"/>
  <c r="K1707" i="1"/>
  <c r="K742" i="1"/>
  <c r="K1933" i="1"/>
  <c r="K2324" i="1"/>
  <c r="K2434" i="1"/>
  <c r="K4877" i="1"/>
  <c r="K4563" i="1"/>
  <c r="K3948" i="1"/>
  <c r="K404" i="1"/>
  <c r="K4562" i="1"/>
  <c r="K4926" i="1"/>
  <c r="K2433" i="1"/>
  <c r="K966" i="1"/>
  <c r="K126" i="1"/>
  <c r="K2941" i="1"/>
  <c r="K4285" i="1"/>
  <c r="K4202" i="1"/>
  <c r="K2171" i="1"/>
  <c r="K4738" i="1"/>
  <c r="K2113" i="1"/>
  <c r="K379" i="1"/>
  <c r="K2406" i="1"/>
  <c r="K1839" i="1"/>
  <c r="K1500" i="1"/>
  <c r="K2022" i="1"/>
  <c r="K4851" i="1"/>
  <c r="K4501" i="1"/>
  <c r="K2296" i="1"/>
  <c r="K4824" i="1"/>
  <c r="K186" i="1"/>
  <c r="K1681" i="1"/>
  <c r="K2866" i="1"/>
  <c r="K4284" i="1"/>
  <c r="K3442" i="1"/>
  <c r="K1856" i="1"/>
  <c r="K786" i="1"/>
  <c r="K1553" i="1"/>
  <c r="K3967" i="1"/>
  <c r="K2741" i="1"/>
  <c r="K838" i="1"/>
  <c r="K1018" i="1"/>
  <c r="K4360" i="1"/>
  <c r="K4201" i="1"/>
  <c r="K4003" i="1"/>
  <c r="K493" i="1"/>
  <c r="K3029" i="1"/>
  <c r="K1148" i="1"/>
  <c r="K688" i="1"/>
  <c r="K837" i="1"/>
  <c r="K2972" i="1"/>
  <c r="K836" i="1"/>
  <c r="K4131" i="1"/>
  <c r="K1267" i="1"/>
  <c r="K4669" i="1"/>
  <c r="K403" i="1"/>
  <c r="K4200" i="1"/>
  <c r="K4615" i="1"/>
  <c r="K2295" i="1"/>
  <c r="K2647" i="1"/>
  <c r="K965" i="1"/>
  <c r="K668" i="1"/>
  <c r="K3460" i="1"/>
  <c r="K1680" i="1"/>
  <c r="K4737" i="1"/>
  <c r="K2971" i="1"/>
  <c r="K3760" i="1"/>
  <c r="K4259" i="1"/>
  <c r="K964" i="1"/>
  <c r="K71" i="1"/>
  <c r="K4668" i="1"/>
  <c r="K269" i="1"/>
  <c r="K3667" i="1"/>
  <c r="K2646" i="1"/>
  <c r="K2143" i="1"/>
  <c r="K1882" i="1"/>
  <c r="K1102" i="1"/>
  <c r="K1241" i="1"/>
  <c r="K3507" i="1"/>
  <c r="K1785" i="1"/>
  <c r="K2142" i="1"/>
  <c r="K4359" i="1"/>
  <c r="K4130" i="1"/>
  <c r="K2112" i="1"/>
  <c r="K3388" i="1"/>
  <c r="K2432" i="1"/>
  <c r="K1679" i="1"/>
  <c r="K963" i="1"/>
  <c r="K2865" i="1"/>
  <c r="K3684" i="1"/>
  <c r="K4876" i="1"/>
  <c r="K2713" i="1"/>
  <c r="K1552" i="1"/>
  <c r="K4500" i="1"/>
  <c r="K3175" i="1"/>
  <c r="K4153" i="1"/>
  <c r="K3117" i="1"/>
  <c r="K4283" i="1"/>
  <c r="K667" i="1"/>
  <c r="K1735" i="1"/>
  <c r="K47" i="1"/>
  <c r="K2294" i="1"/>
  <c r="K2502" i="1"/>
  <c r="K3011" i="1"/>
  <c r="K3892" i="1"/>
  <c r="K2562" i="1"/>
  <c r="K2455" i="1"/>
  <c r="K1678" i="1"/>
  <c r="K3307" i="1"/>
  <c r="K2806" i="1"/>
  <c r="K2837" i="1"/>
  <c r="K1376" i="1"/>
  <c r="K4175" i="1"/>
  <c r="K3199" i="1"/>
  <c r="K812" i="1"/>
  <c r="K1956" i="1"/>
  <c r="K3326" i="1"/>
  <c r="K2893" i="1"/>
  <c r="K3759" i="1"/>
  <c r="K3926" i="1"/>
  <c r="K3153" i="1"/>
  <c r="K1526" i="1"/>
  <c r="K1119" i="1"/>
  <c r="K3082" i="1"/>
  <c r="K3224" i="1"/>
  <c r="K2782" i="1"/>
  <c r="K402" i="1"/>
  <c r="K553" i="1"/>
  <c r="K185" i="1"/>
  <c r="K1987" i="1"/>
  <c r="K939" i="1"/>
  <c r="K1881" i="1"/>
  <c r="K3223" i="1"/>
  <c r="K3325" i="1"/>
  <c r="K524" i="1"/>
  <c r="K1077" i="1"/>
  <c r="K2170" i="1"/>
  <c r="K29" i="1"/>
  <c r="K2141" i="1"/>
  <c r="K863" i="1"/>
  <c r="K4953" i="1"/>
  <c r="K184" i="1"/>
  <c r="K1932" i="1"/>
  <c r="K811" i="1"/>
  <c r="K3604" i="1"/>
  <c r="K1907" i="1"/>
  <c r="K1816" i="1"/>
  <c r="K4174" i="1"/>
  <c r="K2609" i="1"/>
  <c r="K209" i="1"/>
  <c r="K324" i="1"/>
  <c r="K4952" i="1"/>
  <c r="K70" i="1"/>
  <c r="K3306" i="1"/>
  <c r="K2048" i="1"/>
  <c r="K1759" i="1"/>
  <c r="K2169" i="1"/>
  <c r="K2533" i="1"/>
  <c r="K240" i="1"/>
  <c r="K2645" i="1"/>
  <c r="K523" i="1"/>
  <c r="K2608" i="1"/>
  <c r="K3116" i="1"/>
  <c r="K2561" i="1"/>
  <c r="K1017" i="1"/>
  <c r="K2481" i="1"/>
  <c r="K2082" i="1"/>
  <c r="K2892" i="1"/>
  <c r="K149" i="1"/>
  <c r="K4258" i="1"/>
  <c r="K3324" i="1"/>
  <c r="K4055" i="1"/>
  <c r="K643" i="1"/>
  <c r="K2021" i="1"/>
  <c r="K1880" i="1"/>
  <c r="K3174" i="1"/>
  <c r="K1266" i="1"/>
  <c r="K585" i="1"/>
  <c r="K1706" i="1"/>
  <c r="K2560" i="1"/>
  <c r="K2864" i="1"/>
  <c r="K4614" i="1"/>
  <c r="K46" i="1"/>
  <c r="K4971" i="1"/>
  <c r="K2863" i="1"/>
  <c r="K2805" i="1"/>
  <c r="K433" i="1"/>
  <c r="K1076" i="1"/>
  <c r="K3550" i="1"/>
  <c r="K2804" i="1"/>
  <c r="K3861" i="1"/>
  <c r="K2891" i="1"/>
  <c r="K962" i="1"/>
  <c r="K4714" i="1"/>
  <c r="K3891" i="1"/>
  <c r="K3198" i="1"/>
  <c r="K2374" i="1"/>
  <c r="K4330" i="1"/>
  <c r="K991" i="1"/>
  <c r="K3323" i="1"/>
  <c r="K1603" i="1"/>
  <c r="K3925" i="1"/>
  <c r="K4850" i="1"/>
  <c r="K1322" i="1"/>
  <c r="K3924" i="1"/>
  <c r="K492" i="1"/>
  <c r="K3010" i="1"/>
  <c r="K3506" i="1"/>
  <c r="K3481" i="1"/>
  <c r="K1525" i="1"/>
  <c r="K3115" i="1"/>
  <c r="K4970" i="1"/>
  <c r="K687" i="1"/>
  <c r="K4054" i="1"/>
  <c r="K990" i="1"/>
  <c r="K1162" i="1"/>
  <c r="K2020" i="1"/>
  <c r="K785" i="1"/>
  <c r="K2272" i="1"/>
  <c r="K584" i="1"/>
  <c r="K3732" i="1"/>
  <c r="K291" i="1"/>
  <c r="K961" i="1"/>
  <c r="K1955" i="1"/>
  <c r="K4075" i="1"/>
  <c r="K4849" i="1"/>
  <c r="K2940" i="1"/>
  <c r="K4613" i="1"/>
  <c r="K69" i="1"/>
  <c r="K2939" i="1"/>
  <c r="K3758" i="1"/>
  <c r="K3813" i="1"/>
  <c r="K1101" i="1"/>
  <c r="K4612" i="1"/>
  <c r="K4358" i="1"/>
  <c r="K2985" i="1"/>
  <c r="K1321" i="1"/>
  <c r="K3222" i="1"/>
  <c r="K2862" i="1"/>
  <c r="K432" i="1"/>
  <c r="K2686" i="1"/>
  <c r="K3683" i="1"/>
  <c r="K1986" i="1"/>
  <c r="K3459" i="1"/>
  <c r="K3081" i="1"/>
  <c r="K1931" i="1"/>
  <c r="K68" i="1"/>
  <c r="K268" i="1"/>
  <c r="K2081" i="1"/>
  <c r="K3346" i="1"/>
  <c r="K290" i="1"/>
  <c r="K4611" i="1"/>
  <c r="K1348" i="1"/>
  <c r="K4848" i="1"/>
  <c r="K3114" i="1"/>
  <c r="K4875" i="1"/>
  <c r="K3152" i="1"/>
  <c r="K3666" i="1"/>
  <c r="K4074" i="1"/>
  <c r="K464" i="1"/>
  <c r="K2019" i="1"/>
  <c r="K4610" i="1"/>
  <c r="K4635" i="1"/>
  <c r="K4994" i="1"/>
  <c r="K4102" i="1"/>
  <c r="K2208" i="1"/>
  <c r="K1784" i="1"/>
  <c r="K378" i="1"/>
  <c r="K2373" i="1"/>
  <c r="K94" i="1"/>
  <c r="K2271" i="1"/>
  <c r="K4152" i="1"/>
  <c r="K862" i="1"/>
  <c r="K3665" i="1"/>
  <c r="K1734" i="1"/>
  <c r="K583" i="1"/>
  <c r="K2140" i="1"/>
  <c r="K4282" i="1"/>
  <c r="K3528" i="1"/>
  <c r="K2372" i="1"/>
  <c r="K4151" i="1"/>
  <c r="K349" i="1"/>
  <c r="K463" i="1"/>
  <c r="K2559" i="1"/>
  <c r="K810" i="1"/>
  <c r="K2758" i="1"/>
  <c r="K4713" i="1"/>
  <c r="K2047" i="1"/>
  <c r="K3812" i="1"/>
  <c r="K4823" i="1"/>
  <c r="K3966" i="1"/>
  <c r="K2046" i="1"/>
  <c r="K208" i="1"/>
  <c r="K2346" i="1"/>
  <c r="K28" i="1"/>
  <c r="K2712" i="1"/>
  <c r="K2080" i="1"/>
  <c r="K125" i="1"/>
  <c r="K2803" i="1"/>
  <c r="K3305" i="1"/>
  <c r="K1182" i="1"/>
  <c r="K4634" i="1"/>
  <c r="K2111" i="1"/>
  <c r="K2644" i="1"/>
  <c r="K2293" i="1"/>
  <c r="K3573" i="1"/>
  <c r="K741" i="1"/>
  <c r="K3811" i="1"/>
  <c r="K4796" i="1"/>
  <c r="K3731" i="1"/>
  <c r="K4305" i="1"/>
  <c r="K3441" i="1"/>
  <c r="K11" i="1"/>
  <c r="K1320" i="1"/>
  <c r="K1265" i="1"/>
  <c r="K4847" i="1"/>
  <c r="K124" i="1"/>
  <c r="K3923" i="1"/>
  <c r="K2018" i="1"/>
  <c r="K431" i="1"/>
  <c r="K4002" i="1"/>
  <c r="K2711" i="1"/>
  <c r="K1422" i="1"/>
  <c r="K3603" i="1"/>
  <c r="K2685" i="1"/>
  <c r="K1214" i="1"/>
  <c r="K1053" i="1"/>
  <c r="K4199" i="1"/>
  <c r="K3664" i="1"/>
  <c r="K4529" i="1"/>
  <c r="K3832" i="1"/>
  <c r="K2918" i="1"/>
  <c r="K4561" i="1"/>
  <c r="K1264" i="1"/>
  <c r="K2207" i="1"/>
  <c r="K3304" i="1"/>
  <c r="K377" i="1"/>
  <c r="K1052" i="1"/>
  <c r="K3151" i="1"/>
  <c r="K3786" i="1"/>
  <c r="K2710" i="1"/>
  <c r="K1051" i="1"/>
  <c r="K3440" i="1"/>
  <c r="K4528" i="1"/>
  <c r="K4257" i="1"/>
  <c r="K2270" i="1"/>
  <c r="K1954" i="1"/>
  <c r="K2643" i="1"/>
  <c r="K4407" i="1"/>
  <c r="K3150" i="1"/>
  <c r="K4667" i="1"/>
  <c r="K376" i="1"/>
  <c r="K4073" i="1"/>
  <c r="K2970" i="1"/>
  <c r="K3365" i="1"/>
  <c r="K3965" i="1"/>
  <c r="K2017" i="1"/>
  <c r="K3387" i="1"/>
  <c r="K809" i="1"/>
  <c r="K3113" i="1"/>
  <c r="K1375" i="1"/>
  <c r="K4586" i="1"/>
  <c r="K2242" i="1"/>
  <c r="K2740" i="1"/>
  <c r="K4256" i="1"/>
  <c r="K3640" i="1"/>
  <c r="K4329" i="1"/>
  <c r="K148" i="1"/>
  <c r="K4406" i="1"/>
  <c r="K1240" i="1"/>
  <c r="K2969" i="1"/>
  <c r="K4173" i="1"/>
  <c r="K4969" i="1"/>
  <c r="K239" i="1"/>
  <c r="K740" i="1"/>
  <c r="K2292" i="1"/>
  <c r="K183" i="1"/>
  <c r="K1623" i="1"/>
  <c r="K2836" i="1"/>
  <c r="K3639" i="1"/>
  <c r="K238" i="1"/>
  <c r="K1499" i="1"/>
  <c r="K3860" i="1"/>
  <c r="K4736" i="1"/>
  <c r="K1374" i="1"/>
  <c r="K462" i="1"/>
  <c r="K4735" i="1"/>
  <c r="K1575" i="1"/>
  <c r="K1622" i="1"/>
  <c r="K4225" i="1"/>
  <c r="K3480" i="1"/>
  <c r="K4560" i="1"/>
  <c r="K3345" i="1"/>
  <c r="K4101" i="1"/>
  <c r="K1075" i="1"/>
  <c r="K2642" i="1"/>
  <c r="K2558" i="1"/>
  <c r="K4993" i="1"/>
  <c r="K27" i="1"/>
  <c r="K430" i="1"/>
  <c r="K1758" i="1"/>
  <c r="K2835" i="1"/>
  <c r="K4001" i="1"/>
  <c r="K3173" i="1"/>
  <c r="K267" i="1"/>
  <c r="K4499" i="1"/>
  <c r="K266" i="1"/>
  <c r="K4633" i="1"/>
  <c r="K182" i="1"/>
  <c r="K1930" i="1"/>
  <c r="K2641" i="1"/>
  <c r="K1347" i="1"/>
  <c r="K1050" i="1"/>
  <c r="K938" i="1"/>
  <c r="K552" i="1"/>
  <c r="K719" i="1"/>
  <c r="K4559" i="1"/>
  <c r="K3947" i="1"/>
  <c r="K491" i="1"/>
  <c r="K2739" i="1"/>
  <c r="K2586" i="1"/>
  <c r="K3890" i="1"/>
  <c r="K3149" i="1"/>
  <c r="K4691" i="1"/>
  <c r="K3479" i="1"/>
  <c r="K2045" i="1"/>
  <c r="K2802" i="1"/>
  <c r="K4000" i="1"/>
  <c r="K1985" i="1"/>
  <c r="K1879" i="1"/>
  <c r="K4357" i="1"/>
  <c r="K2861" i="1"/>
  <c r="K1477" i="1"/>
  <c r="K375" i="1"/>
  <c r="K2585" i="1"/>
  <c r="K3572" i="1"/>
  <c r="K265" i="1"/>
  <c r="K784" i="1"/>
  <c r="K490" i="1"/>
  <c r="K3859" i="1"/>
  <c r="K2684" i="1"/>
  <c r="K1421" i="1"/>
  <c r="K1181" i="1"/>
  <c r="K4430" i="1"/>
  <c r="K2532" i="1"/>
  <c r="K4382" i="1"/>
  <c r="K237" i="1"/>
  <c r="K26" i="1"/>
  <c r="K739" i="1"/>
  <c r="K2480" i="1"/>
  <c r="K3946" i="1"/>
  <c r="K2110" i="1"/>
  <c r="K2109" i="1"/>
  <c r="K323" i="1"/>
  <c r="K3412" i="1"/>
  <c r="K989" i="1"/>
  <c r="K3028" i="1"/>
  <c r="K2938" i="1"/>
  <c r="K3858" i="1"/>
  <c r="K2937" i="1"/>
  <c r="K522" i="1"/>
  <c r="K2640" i="1"/>
  <c r="K551" i="1"/>
  <c r="K3757" i="1"/>
  <c r="K4992" i="1"/>
  <c r="K835" i="1"/>
  <c r="K582" i="1"/>
  <c r="K1016" i="1"/>
  <c r="K4585" i="1"/>
  <c r="K2936" i="1"/>
  <c r="K207" i="1"/>
  <c r="K4609" i="1"/>
  <c r="K1420" i="1"/>
  <c r="K3411" i="1"/>
  <c r="K4822" i="1"/>
  <c r="K2968" i="1"/>
  <c r="K374" i="1"/>
  <c r="K4608" i="1"/>
  <c r="K1878" i="1"/>
  <c r="K4304" i="1"/>
  <c r="K3478" i="1"/>
  <c r="K4405" i="1"/>
  <c r="K2269" i="1"/>
  <c r="K1906" i="1"/>
  <c r="K4767" i="1"/>
  <c r="K289" i="1"/>
  <c r="K4072" i="1"/>
  <c r="K2984" i="1"/>
  <c r="K3148" i="1"/>
  <c r="K3009" i="1"/>
  <c r="K4951" i="1"/>
  <c r="K1929" i="1"/>
  <c r="K4461" i="1"/>
  <c r="K1877" i="1"/>
  <c r="K67" i="1"/>
  <c r="K4150" i="1"/>
  <c r="K288" i="1"/>
  <c r="K1450" i="1"/>
  <c r="K1574" i="1"/>
  <c r="K1147" i="1"/>
  <c r="K1015" i="1"/>
  <c r="K4255" i="1"/>
  <c r="K2639" i="1"/>
  <c r="K4584" i="1"/>
  <c r="K4429" i="1"/>
  <c r="K1213" i="1"/>
  <c r="K686" i="1"/>
  <c r="K3549" i="1"/>
  <c r="K738" i="1"/>
  <c r="K885" i="1"/>
  <c r="K322" i="1"/>
  <c r="K1212" i="1"/>
  <c r="K3756" i="1"/>
  <c r="K264" i="1"/>
  <c r="K4666" i="1"/>
  <c r="K1449" i="1"/>
  <c r="K884" i="1"/>
  <c r="K4224" i="1"/>
  <c r="K3277" i="1"/>
  <c r="K3344" i="1"/>
  <c r="K4902" i="1"/>
  <c r="K1649" i="1"/>
  <c r="K123" i="1"/>
  <c r="K1476" i="1"/>
  <c r="K4198" i="1"/>
  <c r="K718" i="1"/>
  <c r="K1705" i="1"/>
  <c r="K1239" i="1"/>
  <c r="K1238" i="1"/>
  <c r="K1100" i="1"/>
  <c r="K3221" i="1"/>
  <c r="K4254" i="1"/>
  <c r="K3172" i="1"/>
  <c r="K3701" i="1"/>
  <c r="K3922" i="1"/>
  <c r="K3527" i="1"/>
  <c r="K737" i="1"/>
  <c r="K3638" i="1"/>
  <c r="K2044" i="1"/>
  <c r="K3637" i="1"/>
  <c r="K4100" i="1"/>
  <c r="K2206" i="1"/>
  <c r="K1953" i="1"/>
  <c r="K2405" i="1"/>
  <c r="K3755" i="1"/>
  <c r="K181" i="1"/>
  <c r="K2531" i="1"/>
  <c r="K4021" i="1"/>
  <c r="K521" i="1"/>
  <c r="K2043" i="1"/>
  <c r="K1346" i="1"/>
  <c r="K3171" i="1"/>
  <c r="K4821" i="1"/>
  <c r="K520" i="1"/>
  <c r="K1733" i="1"/>
  <c r="K642" i="1"/>
  <c r="K3857" i="1"/>
  <c r="K4795" i="1"/>
  <c r="K581" i="1"/>
  <c r="K4071" i="1"/>
  <c r="K1551" i="1"/>
  <c r="K2530" i="1"/>
  <c r="K4253" i="1"/>
  <c r="K4223" i="1"/>
  <c r="K2781" i="1"/>
  <c r="K2683" i="1"/>
  <c r="K10" i="1"/>
  <c r="K1161" i="1"/>
  <c r="K4498" i="1"/>
  <c r="K180" i="1"/>
  <c r="K461" i="1"/>
  <c r="K717" i="1"/>
  <c r="K4479" i="1"/>
  <c r="K3322" i="1"/>
  <c r="K489" i="1"/>
  <c r="K4794" i="1"/>
  <c r="K2967" i="1"/>
  <c r="K4558" i="1"/>
  <c r="K3602" i="1"/>
  <c r="K147" i="1"/>
  <c r="K3276" i="1"/>
  <c r="K1757" i="1"/>
  <c r="K4734" i="1"/>
  <c r="K2139" i="1"/>
  <c r="K348" i="1"/>
  <c r="K3999" i="1"/>
  <c r="K1756" i="1"/>
  <c r="K2079" i="1"/>
  <c r="K2371" i="1"/>
  <c r="K3945" i="1"/>
  <c r="K179" i="1"/>
  <c r="K3505" i="1"/>
  <c r="K2016" i="1"/>
  <c r="K1319" i="1"/>
  <c r="K1855" i="1"/>
  <c r="K1755" i="1"/>
  <c r="K550" i="1"/>
  <c r="K4428" i="1"/>
  <c r="K3220" i="1"/>
  <c r="K4303" i="1"/>
  <c r="K2404" i="1"/>
  <c r="K1550" i="1"/>
  <c r="K3386" i="1"/>
  <c r="K3343" i="1"/>
  <c r="K1237" i="1"/>
  <c r="K321" i="1"/>
  <c r="K4925" i="1"/>
  <c r="K2431" i="1"/>
  <c r="K1952" i="1"/>
  <c r="K3147" i="1"/>
  <c r="K3571" i="1"/>
  <c r="K4404" i="1"/>
  <c r="K3385" i="1"/>
  <c r="K3112" i="1"/>
  <c r="K1236" i="1"/>
  <c r="K2168" i="1"/>
  <c r="K178" i="1"/>
  <c r="K960" i="1"/>
  <c r="K2345" i="1"/>
  <c r="K2860" i="1"/>
  <c r="K959" i="1"/>
  <c r="K4356" i="1"/>
  <c r="K1448" i="1"/>
  <c r="K3998" i="1"/>
  <c r="K4766" i="1"/>
  <c r="K4557" i="1"/>
  <c r="K783" i="1"/>
  <c r="K2042" i="1"/>
  <c r="K1318" i="1"/>
  <c r="K1317" i="1"/>
  <c r="K519" i="1"/>
  <c r="K429" i="1"/>
  <c r="K808" i="1"/>
  <c r="K1648" i="1"/>
  <c r="K3889" i="1"/>
  <c r="K4053" i="1"/>
  <c r="K320" i="1"/>
  <c r="K3944" i="1"/>
  <c r="K1647" i="1"/>
  <c r="K3663" i="1"/>
  <c r="K4991" i="1"/>
  <c r="K3785" i="1"/>
  <c r="K93" i="1"/>
  <c r="K3275" i="1"/>
  <c r="K3170" i="1"/>
  <c r="K1160" i="1"/>
  <c r="K641" i="1"/>
  <c r="K3810" i="1"/>
  <c r="K3504" i="1"/>
  <c r="K2935" i="1"/>
  <c r="K1621" i="1"/>
  <c r="K4052" i="1"/>
  <c r="K3856" i="1"/>
  <c r="K4901" i="1"/>
  <c r="K3636" i="1"/>
  <c r="K3943" i="1"/>
  <c r="K347" i="1"/>
  <c r="K3303" i="1"/>
  <c r="K4665" i="1"/>
  <c r="K4664" i="1"/>
  <c r="K883" i="1"/>
  <c r="K2834" i="1"/>
  <c r="K3662" i="1"/>
  <c r="K2479" i="1"/>
  <c r="K4099" i="1"/>
  <c r="K1316" i="1"/>
  <c r="K92" i="1"/>
  <c r="K2682" i="1"/>
  <c r="K3027" i="1"/>
  <c r="K2966" i="1"/>
  <c r="K1315" i="1"/>
  <c r="K91" i="1"/>
  <c r="K915" i="1"/>
  <c r="K2965" i="1"/>
  <c r="K4607" i="1"/>
  <c r="K2801" i="1"/>
  <c r="K580" i="1"/>
  <c r="K460" i="1"/>
  <c r="K428" i="1"/>
  <c r="K4924" i="1"/>
  <c r="K1263" i="1"/>
  <c r="K3026" i="1"/>
  <c r="K3146" i="1"/>
  <c r="K1373" i="1"/>
  <c r="K1984" i="1"/>
  <c r="K3008" i="1"/>
  <c r="K2917" i="1"/>
  <c r="K3997" i="1"/>
  <c r="K2323" i="1"/>
  <c r="K3635" i="1"/>
  <c r="K2607" i="1"/>
  <c r="K4460" i="1"/>
  <c r="K4478" i="1"/>
  <c r="K4765" i="1"/>
  <c r="K373" i="1"/>
  <c r="K3682" i="1"/>
  <c r="K3996" i="1"/>
  <c r="K3364" i="1"/>
  <c r="K2890" i="1"/>
  <c r="K2584" i="1"/>
  <c r="K4690" i="1"/>
  <c r="K1498" i="1"/>
  <c r="K1014" i="1"/>
  <c r="K1876" i="1"/>
  <c r="K4820" i="1"/>
  <c r="K1549" i="1"/>
  <c r="K1646" i="1"/>
  <c r="K2681" i="1"/>
  <c r="K2833" i="1"/>
  <c r="K2015" i="1"/>
  <c r="K782" i="1"/>
  <c r="K1875" i="1"/>
  <c r="K1548" i="1"/>
  <c r="K4923" i="1"/>
  <c r="K579" i="1"/>
  <c r="K2832" i="1"/>
  <c r="K3995" i="1"/>
  <c r="K4497" i="1"/>
  <c r="K319" i="1"/>
  <c r="K9" i="1"/>
  <c r="K1297" i="1"/>
  <c r="K2780" i="1"/>
  <c r="K3503" i="1"/>
  <c r="K3888" i="1"/>
  <c r="K4712" i="1"/>
  <c r="K146" i="1"/>
  <c r="K1838" i="1"/>
  <c r="K66" i="1"/>
  <c r="K3477" i="1"/>
  <c r="K2291" i="1"/>
  <c r="K3410" i="1"/>
  <c r="K2934" i="1"/>
  <c r="K958" i="1"/>
  <c r="K122" i="1"/>
  <c r="K957" i="1"/>
  <c r="K4459" i="1"/>
  <c r="K2983" i="1"/>
  <c r="K666" i="1"/>
  <c r="K2268" i="1"/>
  <c r="K2779" i="1"/>
  <c r="K1783" i="1"/>
  <c r="K4477" i="1"/>
  <c r="K3197" i="1"/>
  <c r="K2167" i="1"/>
  <c r="K2557" i="1"/>
  <c r="K1345" i="1"/>
  <c r="K4403" i="1"/>
  <c r="K1211" i="1"/>
  <c r="K2583" i="1"/>
  <c r="K2322" i="1"/>
  <c r="K1677" i="1"/>
  <c r="K988" i="1"/>
  <c r="K1905" i="1"/>
  <c r="K3111" i="1"/>
  <c r="K4252" i="1"/>
  <c r="K2078" i="1"/>
  <c r="K3942" i="1"/>
  <c r="K1159" i="1"/>
  <c r="K177" i="1"/>
  <c r="K1620" i="1"/>
  <c r="K2501" i="1"/>
  <c r="K1099" i="1"/>
  <c r="K4874" i="1"/>
  <c r="K3145" i="1"/>
  <c r="K2964" i="1"/>
  <c r="K3274" i="1"/>
  <c r="K3219" i="1"/>
  <c r="K318" i="1"/>
  <c r="K1074" i="1"/>
  <c r="K4149" i="1"/>
  <c r="K1573" i="1"/>
  <c r="K2478" i="1"/>
  <c r="K4689" i="1"/>
  <c r="K2500" i="1"/>
  <c r="K4764" i="1"/>
  <c r="K1854" i="1"/>
  <c r="K1262" i="1"/>
  <c r="K2778" i="1"/>
  <c r="K2831" i="1"/>
  <c r="K4711" i="1"/>
  <c r="K2556" i="1"/>
  <c r="K4556" i="1"/>
  <c r="K1676" i="1"/>
  <c r="K2205" i="1"/>
  <c r="K2499" i="1"/>
  <c r="K640" i="1"/>
  <c r="K4197" i="1"/>
  <c r="K914" i="1"/>
  <c r="K401" i="1"/>
  <c r="K607" i="1"/>
  <c r="K2889" i="1"/>
  <c r="K176" i="1"/>
  <c r="K518" i="1"/>
  <c r="K3809" i="1"/>
  <c r="K4733" i="1"/>
  <c r="K2041" i="1"/>
  <c r="K4328" i="1"/>
  <c r="K4051" i="1"/>
  <c r="K4900" i="1"/>
  <c r="K287" i="1"/>
  <c r="K1013" i="1"/>
  <c r="K4050" i="1"/>
  <c r="K206" i="1"/>
  <c r="K3808" i="1"/>
  <c r="K2529" i="1"/>
  <c r="K2777" i="1"/>
  <c r="K2830" i="1"/>
  <c r="K3831" i="1"/>
  <c r="K2859" i="1"/>
  <c r="K578" i="1"/>
  <c r="K2738" i="1"/>
  <c r="K3526" i="1"/>
  <c r="K716" i="1"/>
  <c r="K577" i="1"/>
  <c r="K1180" i="1"/>
  <c r="K517" i="1"/>
  <c r="K4710" i="1"/>
  <c r="K1904" i="1"/>
  <c r="K317" i="1"/>
  <c r="K4709" i="1"/>
  <c r="K3302" i="1"/>
  <c r="K4793" i="1"/>
  <c r="K2241" i="1"/>
  <c r="K1118" i="1"/>
  <c r="K1782" i="1"/>
  <c r="K4899" i="1"/>
  <c r="K1146" i="1"/>
  <c r="K4327" i="1"/>
  <c r="K4496" i="1"/>
  <c r="K3700" i="1"/>
  <c r="K1098" i="1"/>
  <c r="K2606" i="1"/>
  <c r="K1572" i="1"/>
  <c r="K3169" i="1"/>
  <c r="K4281" i="1"/>
  <c r="K4020" i="1"/>
  <c r="K2403" i="1"/>
  <c r="K3887" i="1"/>
  <c r="K2477" i="1"/>
  <c r="K2858" i="1"/>
  <c r="K715" i="1"/>
  <c r="K25" i="1"/>
  <c r="K4070" i="1"/>
  <c r="K2014" i="1"/>
  <c r="K2321" i="1"/>
  <c r="K1296" i="1"/>
  <c r="K2267" i="1"/>
  <c r="K2266" i="1"/>
  <c r="K1903" i="1"/>
  <c r="K1404" i="1"/>
  <c r="K1874" i="1"/>
  <c r="K4819" i="1"/>
  <c r="K956" i="1"/>
  <c r="K4708" i="1"/>
  <c r="K3080" i="1"/>
  <c r="K3025" i="1"/>
  <c r="K4818" i="1"/>
  <c r="K3784" i="1"/>
  <c r="K3342" i="1"/>
  <c r="K4922" i="1"/>
  <c r="K1853" i="1"/>
  <c r="K145" i="1"/>
  <c r="K1073" i="1"/>
  <c r="K4583" i="1"/>
  <c r="K4663" i="1"/>
  <c r="K372" i="1"/>
  <c r="K2776" i="1"/>
  <c r="K4148" i="1"/>
  <c r="K639" i="1"/>
  <c r="K2757" i="1"/>
  <c r="K1097" i="1"/>
  <c r="K1571" i="1"/>
  <c r="K3196" i="1"/>
  <c r="K2240" i="1"/>
  <c r="K2800" i="1"/>
  <c r="K4950" i="1"/>
  <c r="K316" i="1"/>
  <c r="K3007" i="1"/>
  <c r="K3994" i="1"/>
  <c r="K4527" i="1"/>
  <c r="K3301" i="1"/>
  <c r="K4763" i="1"/>
  <c r="K4098" i="1"/>
  <c r="K8" i="1"/>
  <c r="K427" i="1"/>
  <c r="K4873" i="1"/>
  <c r="K606" i="1"/>
  <c r="K2077" i="1"/>
  <c r="K4402" i="1"/>
  <c r="K861" i="1"/>
  <c r="K1570" i="1"/>
  <c r="K638" i="1"/>
  <c r="K2430" i="1"/>
  <c r="K3525" i="1"/>
  <c r="K4582" i="1"/>
  <c r="K371" i="1"/>
  <c r="K4495" i="1"/>
  <c r="K3384" i="1"/>
  <c r="K2888" i="1"/>
  <c r="K3964" i="1"/>
  <c r="K685" i="1"/>
  <c r="K2108" i="1"/>
  <c r="K4427" i="1"/>
  <c r="K2344" i="1"/>
  <c r="K1645" i="1"/>
  <c r="K286" i="1"/>
  <c r="K2933" i="1"/>
  <c r="K665" i="1"/>
  <c r="K3300" i="1"/>
  <c r="K1049" i="1"/>
  <c r="K1179" i="1"/>
  <c r="K1403" i="1"/>
  <c r="K4326" i="1"/>
  <c r="K2555" i="1"/>
  <c r="K346" i="1"/>
  <c r="K1951" i="1"/>
  <c r="K175" i="1"/>
  <c r="K3409" i="1"/>
  <c r="K1210" i="1"/>
  <c r="K4129" i="1"/>
  <c r="K2013" i="1"/>
  <c r="K3548" i="1"/>
  <c r="K2582" i="1"/>
  <c r="K2239" i="1"/>
  <c r="K1983" i="1"/>
  <c r="K2454" i="1"/>
  <c r="K400" i="1"/>
  <c r="K4581" i="1"/>
  <c r="K2265" i="1"/>
  <c r="K781" i="1"/>
  <c r="K345" i="1"/>
  <c r="K4846" i="1"/>
  <c r="K1644" i="1"/>
  <c r="K3110" i="1"/>
  <c r="K1781" i="1"/>
  <c r="K2138" i="1"/>
  <c r="K1314" i="1"/>
  <c r="K2453" i="1"/>
  <c r="K882" i="1"/>
  <c r="K913" i="1"/>
  <c r="K2887" i="1"/>
  <c r="K2886" i="1"/>
  <c r="K4069" i="1"/>
  <c r="K860" i="1"/>
  <c r="K4688" i="1"/>
  <c r="K3699" i="1"/>
  <c r="K3363" i="1"/>
  <c r="K4355" i="1"/>
  <c r="K3830" i="1"/>
  <c r="K2916" i="1"/>
  <c r="K459" i="1"/>
  <c r="K1475" i="1"/>
  <c r="K3476" i="1"/>
  <c r="K2012" i="1"/>
  <c r="K2011" i="1"/>
  <c r="K3730" i="1"/>
  <c r="K458" i="1"/>
  <c r="K1145" i="1"/>
  <c r="K121" i="1"/>
  <c r="K2204" i="1"/>
  <c r="K3168" i="1"/>
  <c r="K1372" i="1"/>
  <c r="K3252" i="1"/>
  <c r="K1815" i="1"/>
  <c r="K4354" i="1"/>
  <c r="K3570" i="1"/>
  <c r="K3829" i="1"/>
  <c r="K780" i="1"/>
  <c r="K807" i="1"/>
  <c r="K3921" i="1"/>
  <c r="K2264" i="1"/>
  <c r="K4872" i="1"/>
  <c r="K2263" i="1"/>
  <c r="K1096" i="1"/>
  <c r="K1928" i="1"/>
  <c r="K4128" i="1"/>
  <c r="K4097" i="1"/>
  <c r="K236" i="1"/>
  <c r="K1313" i="1"/>
  <c r="K516" i="1"/>
  <c r="K1447" i="1"/>
  <c r="K235" i="1"/>
  <c r="K1547" i="1"/>
  <c r="K1704" i="1"/>
  <c r="K2137" i="1"/>
  <c r="K2076" i="1"/>
  <c r="K2429" i="1"/>
  <c r="K3144" i="1"/>
  <c r="K2528" i="1"/>
  <c r="K3475" i="1"/>
  <c r="K2829" i="1"/>
  <c r="K4845" i="1"/>
  <c r="K4147" i="1"/>
  <c r="K912" i="1"/>
  <c r="K4222" i="1"/>
  <c r="K2885" i="1"/>
  <c r="K2238" i="1"/>
  <c r="K1261" i="1"/>
  <c r="K3601" i="1"/>
  <c r="K3109" i="1"/>
  <c r="K2075" i="1"/>
  <c r="K1780" i="1"/>
  <c r="K4762" i="1"/>
  <c r="K4019" i="1"/>
  <c r="K4871" i="1"/>
  <c r="K2343" i="1"/>
  <c r="K4353" i="1"/>
  <c r="K3061" i="1"/>
  <c r="K2402" i="1"/>
  <c r="K234" i="1"/>
  <c r="K3524" i="1"/>
  <c r="K4555" i="1"/>
  <c r="K1312" i="1"/>
  <c r="K3383" i="1"/>
  <c r="K2370" i="1"/>
  <c r="K3855" i="1"/>
  <c r="K4606" i="1"/>
  <c r="K2775" i="1"/>
  <c r="K3920" i="1"/>
  <c r="K987" i="1"/>
  <c r="K3024" i="1"/>
  <c r="K4921" i="1"/>
  <c r="K4792" i="1"/>
  <c r="K3886" i="1"/>
  <c r="K515" i="1"/>
  <c r="K3569" i="1"/>
  <c r="K3568" i="1"/>
  <c r="K2756" i="1"/>
  <c r="K1754" i="1"/>
  <c r="K2857" i="1"/>
  <c r="K1753" i="1"/>
  <c r="K4920" i="1"/>
  <c r="K4761" i="1"/>
  <c r="K2774" i="1"/>
  <c r="K1852" i="1"/>
  <c r="K3023" i="1"/>
  <c r="K1095" i="1"/>
  <c r="K4381" i="1"/>
  <c r="K514" i="1"/>
  <c r="K2709" i="1"/>
  <c r="K4426" i="1"/>
  <c r="K911" i="1"/>
  <c r="K2342" i="1"/>
  <c r="K2476" i="1"/>
  <c r="K2498" i="1"/>
  <c r="K4325" i="1"/>
  <c r="K457" i="1"/>
  <c r="K2166" i="1"/>
  <c r="K2136" i="1"/>
  <c r="K2203" i="1"/>
  <c r="K120" i="1"/>
  <c r="K3963" i="1"/>
  <c r="K3439" i="1"/>
  <c r="K2165" i="1"/>
  <c r="K2605" i="1"/>
  <c r="K736" i="1"/>
  <c r="K1950" i="1"/>
  <c r="K513" i="1"/>
  <c r="K1012" i="1"/>
  <c r="K3993" i="1"/>
  <c r="K2680" i="1"/>
  <c r="K4127" i="1"/>
  <c r="K605" i="1"/>
  <c r="K1311" i="1"/>
  <c r="K3854" i="1"/>
  <c r="K4458" i="1"/>
  <c r="K4968" i="1"/>
  <c r="K3885" i="1"/>
  <c r="K4870" i="1"/>
  <c r="K1144" i="1"/>
  <c r="K3321" i="1"/>
  <c r="K4817" i="1"/>
  <c r="K4990" i="1"/>
  <c r="K4068" i="1"/>
  <c r="K1873" i="1"/>
  <c r="K3729" i="1"/>
  <c r="K4352" i="1"/>
  <c r="K3502" i="1"/>
  <c r="K4096" i="1"/>
  <c r="K3299" i="1"/>
  <c r="K859" i="1"/>
  <c r="K2475" i="1"/>
  <c r="K3079" i="1"/>
  <c r="K1779" i="1"/>
  <c r="K779" i="1"/>
  <c r="K2638" i="1"/>
  <c r="K3567" i="1"/>
  <c r="K205" i="1"/>
  <c r="K1927" i="1"/>
  <c r="K4605" i="1"/>
  <c r="K3566" i="1"/>
  <c r="K664" i="1"/>
  <c r="K2915" i="1"/>
  <c r="K3195" i="1"/>
  <c r="K3783" i="1"/>
  <c r="K3547" i="1"/>
  <c r="K399" i="1"/>
  <c r="K2164" i="1"/>
  <c r="K3853" i="1"/>
  <c r="K4869" i="1"/>
  <c r="K955" i="1"/>
  <c r="K1902" i="1"/>
  <c r="K2679" i="1"/>
  <c r="K4351" i="1"/>
  <c r="K1178" i="1"/>
  <c r="K637" i="1"/>
  <c r="K4949" i="1"/>
  <c r="K1209" i="1"/>
  <c r="K3298" i="1"/>
  <c r="K1602" i="1"/>
  <c r="K576" i="1"/>
  <c r="K1094" i="1"/>
  <c r="K3006" i="1"/>
  <c r="K3807" i="1"/>
  <c r="K4816" i="1"/>
  <c r="K986" i="1"/>
  <c r="K2320" i="1"/>
  <c r="K1524" i="1"/>
  <c r="K1260" i="1"/>
  <c r="K2262" i="1"/>
  <c r="K2678" i="1"/>
  <c r="K1093" i="1"/>
  <c r="K4791" i="1"/>
  <c r="K4457" i="1"/>
  <c r="K1117" i="1"/>
  <c r="K4580" i="1"/>
  <c r="K3341" i="1"/>
  <c r="K3408" i="1"/>
  <c r="K2010" i="1"/>
  <c r="K4095" i="1"/>
  <c r="K3546" i="1"/>
  <c r="K985" i="1"/>
  <c r="K2963" i="1"/>
  <c r="K4221" i="1"/>
  <c r="K4662" i="1"/>
  <c r="K604" i="1"/>
  <c r="K1177" i="1"/>
  <c r="K714" i="1"/>
  <c r="K1048" i="1"/>
  <c r="K2074" i="1"/>
  <c r="K3634" i="1"/>
  <c r="K4049" i="1"/>
  <c r="K3060" i="1"/>
  <c r="K2401" i="1"/>
  <c r="K45" i="1"/>
  <c r="K398" i="1"/>
  <c r="K204" i="1"/>
  <c r="K937" i="1"/>
  <c r="K3458" i="1"/>
  <c r="K3143" i="1"/>
  <c r="K2319" i="1"/>
  <c r="K2163" i="1"/>
  <c r="K2497" i="1"/>
  <c r="K2073" i="1"/>
  <c r="K4048" i="1"/>
  <c r="K2799" i="1"/>
  <c r="K315" i="1"/>
  <c r="K65" i="1"/>
  <c r="K1523" i="1"/>
  <c r="K285" i="1"/>
  <c r="K4707" i="1"/>
  <c r="K3884" i="1"/>
  <c r="K4251" i="1"/>
  <c r="K1949" i="1"/>
  <c r="K3633" i="1"/>
  <c r="K3438" i="1"/>
  <c r="K1814" i="1"/>
  <c r="K2318" i="1"/>
  <c r="K2637" i="1"/>
  <c r="K2135" i="1"/>
  <c r="K2604" i="1"/>
  <c r="K1259" i="1"/>
  <c r="K3632" i="1"/>
  <c r="K1310" i="1"/>
  <c r="K2400" i="1"/>
  <c r="K4661" i="1"/>
  <c r="K549" i="1"/>
  <c r="K4760" i="1"/>
  <c r="K2317" i="1"/>
  <c r="K2828" i="1"/>
  <c r="K1703" i="1"/>
  <c r="K4425" i="1"/>
  <c r="K2009" i="1"/>
  <c r="K233" i="1"/>
  <c r="K1948" i="1"/>
  <c r="K1474" i="1"/>
  <c r="K3297" i="1"/>
  <c r="K1872" i="1"/>
  <c r="K284" i="1"/>
  <c r="K1011" i="1"/>
  <c r="K4476" i="1"/>
  <c r="K1072" i="1"/>
  <c r="K3501" i="1"/>
  <c r="K1732" i="1"/>
  <c r="K232" i="1"/>
  <c r="K3059" i="1"/>
  <c r="K2581" i="1"/>
  <c r="K1309" i="1"/>
  <c r="K2773" i="1"/>
  <c r="K4047" i="1"/>
  <c r="K3600" i="1"/>
  <c r="K2107" i="1"/>
  <c r="K1092" i="1"/>
  <c r="K1295" i="1"/>
  <c r="K4196" i="1"/>
  <c r="K3340" i="1"/>
  <c r="K1473" i="1"/>
  <c r="K3078" i="1"/>
  <c r="K203" i="1"/>
  <c r="K2134" i="1"/>
  <c r="K2202" i="1"/>
  <c r="K4604" i="1"/>
  <c r="K1837" i="1"/>
  <c r="K778" i="1"/>
  <c r="K64" i="1"/>
  <c r="K3457" i="1"/>
  <c r="K4844" i="1"/>
  <c r="K488" i="1"/>
  <c r="K4687" i="1"/>
  <c r="K3142" i="1"/>
  <c r="K1569" i="1"/>
  <c r="K4554" i="1"/>
  <c r="K3852" i="1"/>
  <c r="K4843" i="1"/>
  <c r="K4706" i="1"/>
  <c r="K3500" i="1"/>
  <c r="K3919" i="1"/>
  <c r="K24" i="1"/>
  <c r="K1472" i="1"/>
  <c r="K575" i="1"/>
  <c r="K2369" i="1"/>
  <c r="K3828" i="1"/>
  <c r="K2106" i="1"/>
  <c r="K2474" i="1"/>
  <c r="K4815" i="1"/>
  <c r="K1471" i="1"/>
  <c r="K1047" i="1"/>
  <c r="K3108" i="1"/>
  <c r="K4898" i="1"/>
  <c r="K4380" i="1"/>
  <c r="K2827" i="1"/>
  <c r="K2008" i="1"/>
  <c r="K3218" i="1"/>
  <c r="K7" i="1"/>
  <c r="K4660" i="1"/>
  <c r="K2007" i="1"/>
  <c r="K1675" i="1"/>
  <c r="K1158" i="1"/>
  <c r="K4632" i="1"/>
  <c r="K984" i="1"/>
  <c r="K1702" i="1"/>
  <c r="K3107" i="1"/>
  <c r="K2452" i="1"/>
  <c r="K1157" i="1"/>
  <c r="K4456" i="1"/>
  <c r="K4603" i="1"/>
  <c r="K3106" i="1"/>
  <c r="K4526" i="1"/>
  <c r="K4686" i="1"/>
  <c r="K63" i="1"/>
  <c r="K3661" i="1"/>
  <c r="K1143" i="1"/>
  <c r="K3141" i="1"/>
  <c r="K574" i="1"/>
  <c r="K3941" i="1"/>
  <c r="K2040" i="1"/>
  <c r="K4455" i="1"/>
  <c r="K4579" i="1"/>
  <c r="K397" i="1"/>
  <c r="K144" i="1"/>
  <c r="K1176" i="1"/>
  <c r="K3362" i="1"/>
  <c r="K663" i="1"/>
  <c r="K3782" i="1"/>
  <c r="K1235" i="1"/>
  <c r="K3545" i="1"/>
  <c r="K4553" i="1"/>
  <c r="K2962" i="1"/>
  <c r="K4126" i="1"/>
  <c r="K4094" i="1"/>
  <c r="K3361" i="1"/>
  <c r="K23" i="1"/>
  <c r="K4494" i="1"/>
  <c r="K3781" i="1"/>
  <c r="K858" i="1"/>
  <c r="K90" i="1"/>
  <c r="K4220" i="1"/>
  <c r="K456" i="1"/>
  <c r="K1546" i="1"/>
  <c r="K2237" i="1"/>
  <c r="K936" i="1"/>
  <c r="K2006" i="1"/>
  <c r="K3728" i="1"/>
  <c r="K3523" i="1"/>
  <c r="K3407" i="1"/>
  <c r="K1091" i="1"/>
  <c r="K396" i="1"/>
  <c r="K1142" i="1"/>
  <c r="K2072" i="1"/>
  <c r="K3022" i="1"/>
  <c r="K2708" i="1"/>
  <c r="K2105" i="1"/>
  <c r="K3727" i="1"/>
  <c r="K2707" i="1"/>
  <c r="K4525" i="1"/>
  <c r="K370" i="1"/>
  <c r="K834" i="1"/>
  <c r="K2261" i="1"/>
  <c r="K983" i="1"/>
  <c r="K833" i="1"/>
  <c r="K4578" i="1"/>
  <c r="K3194" i="1"/>
  <c r="K4046" i="1"/>
  <c r="K395" i="1"/>
  <c r="K1778" i="1"/>
  <c r="K2961" i="1"/>
  <c r="K1643" i="1"/>
  <c r="K1982" i="1"/>
  <c r="K4524" i="1"/>
  <c r="K2527" i="1"/>
  <c r="K1046" i="1"/>
  <c r="K1497" i="1"/>
  <c r="K4093" i="1"/>
  <c r="K3251" i="1"/>
  <c r="K2737" i="1"/>
  <c r="K1141" i="1"/>
  <c r="K3320" i="1"/>
  <c r="K857" i="1"/>
  <c r="K2603" i="1"/>
  <c r="K1402" i="1"/>
  <c r="K3319" i="1"/>
  <c r="K2826" i="1"/>
  <c r="K3918" i="1"/>
  <c r="K3599" i="1"/>
  <c r="K202" i="1"/>
  <c r="K4967" i="1"/>
  <c r="K548" i="1"/>
  <c r="K143" i="1"/>
  <c r="K3544" i="1"/>
  <c r="K1496" i="1"/>
  <c r="K573" i="1"/>
  <c r="K4552" i="1"/>
  <c r="K283" i="1"/>
  <c r="K2772" i="1"/>
  <c r="K2636" i="1"/>
  <c r="K1981" i="1"/>
  <c r="K1701" i="1"/>
  <c r="K636" i="1"/>
  <c r="K4842" i="1"/>
  <c r="K910" i="1"/>
  <c r="K1140" i="1"/>
  <c r="K909" i="1"/>
  <c r="K2260" i="1"/>
  <c r="K1308" i="1"/>
  <c r="K3296" i="1"/>
  <c r="K4493" i="1"/>
  <c r="K1642" i="1"/>
  <c r="K89" i="1"/>
  <c r="K881" i="1"/>
  <c r="K3754" i="1"/>
  <c r="K4759" i="1"/>
  <c r="K2236" i="1"/>
  <c r="K2526" i="1"/>
  <c r="K1601" i="1"/>
  <c r="K142" i="1"/>
  <c r="K22" i="1"/>
  <c r="K455" i="1"/>
  <c r="K4146" i="1"/>
  <c r="K2960" i="1"/>
  <c r="K1619" i="1"/>
  <c r="K2201" i="1"/>
  <c r="K1641" i="1"/>
  <c r="K4685" i="1"/>
  <c r="K4172" i="1"/>
  <c r="K713" i="1"/>
  <c r="K4577" i="1"/>
  <c r="K1851" i="1"/>
  <c r="K4602" i="1"/>
  <c r="K3193" i="1"/>
  <c r="K1640" i="1"/>
  <c r="K4454" i="1"/>
  <c r="K394" i="1"/>
  <c r="K3250" i="1"/>
  <c r="K2677" i="1"/>
  <c r="K1731" i="1"/>
  <c r="K1813" i="1"/>
  <c r="K1045" i="1"/>
  <c r="K1156" i="1"/>
  <c r="K1371" i="1"/>
  <c r="K4219" i="1"/>
  <c r="K2071" i="1"/>
  <c r="K1044" i="1"/>
  <c r="K2635" i="1"/>
  <c r="K2736" i="1"/>
  <c r="K4705" i="1"/>
  <c r="K4401" i="1"/>
  <c r="K832" i="1"/>
  <c r="K4919" i="1"/>
  <c r="K4379" i="1"/>
  <c r="K1812" i="1"/>
  <c r="K3058" i="1"/>
  <c r="K2914" i="1"/>
  <c r="K3992" i="1"/>
  <c r="K2104" i="1"/>
  <c r="K44" i="1"/>
  <c r="K1545" i="1"/>
  <c r="K4350" i="1"/>
  <c r="K4492" i="1"/>
  <c r="K3437" i="1"/>
  <c r="K4125" i="1"/>
  <c r="K4704" i="1"/>
  <c r="K174" i="1"/>
  <c r="K2554" i="1"/>
  <c r="K2580" i="1"/>
  <c r="K3726" i="1"/>
  <c r="K369" i="1"/>
  <c r="K3917" i="1"/>
  <c r="K3851" i="1"/>
  <c r="K62" i="1"/>
  <c r="K2200" i="1"/>
  <c r="K3382" i="1"/>
  <c r="K3598" i="1"/>
  <c r="K3543" i="1"/>
  <c r="K454" i="1"/>
  <c r="K4349" i="1"/>
  <c r="K4324" i="1"/>
  <c r="K4378" i="1"/>
  <c r="K1980" i="1"/>
  <c r="K453" i="1"/>
  <c r="K4323" i="1"/>
  <c r="K3827" i="1"/>
  <c r="K3631" i="1"/>
  <c r="K2316" i="1"/>
  <c r="K3406" i="1"/>
  <c r="K935" i="1"/>
  <c r="K547" i="1"/>
  <c r="K635" i="1"/>
  <c r="K4475" i="1"/>
  <c r="K3021" i="1"/>
  <c r="K4948" i="1"/>
  <c r="K3020" i="1"/>
  <c r="K1071" i="1"/>
  <c r="K777" i="1"/>
  <c r="K4551" i="1"/>
  <c r="K4474" i="1"/>
  <c r="K572" i="1"/>
  <c r="K1752" i="1"/>
  <c r="K3806" i="1"/>
  <c r="K1307" i="1"/>
  <c r="K1544" i="1"/>
  <c r="K1070" i="1"/>
  <c r="K4473" i="1"/>
  <c r="K546" i="1"/>
  <c r="K3565" i="1"/>
  <c r="K487" i="1"/>
  <c r="K2259" i="1"/>
  <c r="K856" i="1"/>
  <c r="K4067" i="1"/>
  <c r="K314" i="1"/>
  <c r="K3725" i="1"/>
  <c r="K2103" i="1"/>
  <c r="K662" i="1"/>
  <c r="K1777" i="1"/>
  <c r="K2525" i="1"/>
  <c r="K684" i="1"/>
  <c r="K368" i="1"/>
  <c r="K4758" i="1"/>
  <c r="K3436" i="1"/>
  <c r="K4732" i="1"/>
  <c r="K3991" i="1"/>
  <c r="K4195" i="1"/>
  <c r="K2932" i="1"/>
  <c r="K4194" i="1"/>
  <c r="K4631" i="1"/>
  <c r="K4092" i="1"/>
  <c r="K934" i="1"/>
  <c r="K2039" i="1"/>
  <c r="K344" i="1"/>
  <c r="K1600" i="1"/>
  <c r="K231" i="1"/>
  <c r="K1871" i="1"/>
  <c r="K2524" i="1"/>
  <c r="K2755" i="1"/>
  <c r="K855" i="1"/>
  <c r="K2676" i="1"/>
  <c r="K2913" i="1"/>
  <c r="K1446" i="1"/>
  <c r="K806" i="1"/>
  <c r="K1947" i="1"/>
  <c r="K3167" i="1"/>
  <c r="K4400" i="1"/>
  <c r="K3753" i="1"/>
  <c r="K661" i="1"/>
  <c r="K3962" i="1"/>
  <c r="K512" i="1"/>
  <c r="K2706" i="1"/>
  <c r="K2070" i="1"/>
  <c r="K313" i="1"/>
  <c r="K683" i="1"/>
  <c r="K2473" i="1"/>
  <c r="K3005" i="1"/>
  <c r="K1811" i="1"/>
  <c r="K426" i="1"/>
  <c r="K4918" i="1"/>
  <c r="K2523" i="1"/>
  <c r="K1069" i="1"/>
  <c r="K2290" i="1"/>
  <c r="K954" i="1"/>
  <c r="K3004" i="1"/>
  <c r="K2496" i="1"/>
  <c r="K4523" i="1"/>
  <c r="K4522" i="1"/>
  <c r="K982" i="1"/>
  <c r="K603" i="1"/>
  <c r="K312" i="1"/>
  <c r="K1470" i="1"/>
  <c r="K3435" i="1"/>
  <c r="K2399" i="1"/>
  <c r="K4731" i="1"/>
  <c r="K4947" i="1"/>
  <c r="K2289" i="1"/>
  <c r="K3381" i="1"/>
  <c r="K908" i="1"/>
  <c r="K1344" i="1"/>
  <c r="K2398" i="1"/>
  <c r="K634" i="1"/>
  <c r="K1979" i="1"/>
  <c r="K4576" i="1"/>
  <c r="K3630" i="1"/>
  <c r="K3724" i="1"/>
  <c r="K1010" i="1"/>
  <c r="K6" i="1"/>
  <c r="K2884" i="1"/>
  <c r="K2428" i="1"/>
  <c r="K1175" i="1"/>
  <c r="K282" i="1"/>
  <c r="K1343" i="1"/>
  <c r="K1926" i="1"/>
  <c r="K3295" i="1"/>
  <c r="K3003" i="1"/>
  <c r="K933" i="1"/>
  <c r="K1306" i="1"/>
  <c r="K2856" i="1"/>
  <c r="K1068" i="1"/>
  <c r="K1850" i="1"/>
  <c r="K3564" i="1"/>
  <c r="K4757" i="1"/>
  <c r="K571" i="1"/>
  <c r="K4124" i="1"/>
  <c r="K3217" i="1"/>
  <c r="K3883" i="1"/>
  <c r="K1294" i="1"/>
  <c r="K1810" i="1"/>
  <c r="K2634" i="1"/>
  <c r="K2102" i="1"/>
  <c r="K4302" i="1"/>
  <c r="K2798" i="1"/>
  <c r="K88" i="1"/>
  <c r="K3166" i="1"/>
  <c r="K4250" i="1"/>
  <c r="K1234" i="1"/>
  <c r="K2735" i="1"/>
  <c r="K263" i="1"/>
  <c r="K4730" i="1"/>
  <c r="K805" i="1"/>
  <c r="K2162" i="1"/>
  <c r="K712" i="1"/>
  <c r="K3456" i="1"/>
  <c r="K2069" i="1"/>
  <c r="K4659" i="1"/>
  <c r="K633" i="1"/>
  <c r="K1208" i="1"/>
  <c r="K1139" i="1"/>
  <c r="K3105" i="1"/>
  <c r="K1978" i="1"/>
  <c r="K4472" i="1"/>
  <c r="K3629" i="1"/>
  <c r="K3805" i="1"/>
  <c r="K3499" i="1"/>
  <c r="K4575" i="1"/>
  <c r="K854" i="1"/>
  <c r="K452" i="1"/>
  <c r="K262" i="1"/>
  <c r="K4453" i="1"/>
  <c r="K4658" i="1"/>
  <c r="K173" i="1"/>
  <c r="K2397" i="1"/>
  <c r="K4630" i="1"/>
  <c r="K1836" i="1"/>
  <c r="K1370" i="1"/>
  <c r="K4193" i="1"/>
  <c r="K3057" i="1"/>
  <c r="K486" i="1"/>
  <c r="K3405" i="1"/>
  <c r="K2602" i="1"/>
  <c r="K2368" i="1"/>
  <c r="K1233" i="1"/>
  <c r="K201" i="1"/>
  <c r="K230" i="1"/>
  <c r="K2341" i="1"/>
  <c r="K393" i="1"/>
  <c r="K4550" i="1"/>
  <c r="K2522" i="1"/>
  <c r="K2199" i="1"/>
  <c r="K4091" i="1"/>
  <c r="K1809" i="1"/>
  <c r="K545" i="1"/>
  <c r="K172" i="1"/>
  <c r="K1293" i="1"/>
  <c r="K932" i="1"/>
  <c r="K776" i="1"/>
  <c r="K4280" i="1"/>
  <c r="K4192" i="1"/>
  <c r="K1522" i="1"/>
  <c r="K2959" i="1"/>
  <c r="K3380" i="1"/>
  <c r="K3104" i="1"/>
  <c r="K4756" i="1"/>
  <c r="K4348" i="1"/>
  <c r="K4399" i="1"/>
  <c r="K4347" i="1"/>
  <c r="K1043" i="1"/>
  <c r="K4897" i="1"/>
  <c r="K1042" i="1"/>
  <c r="K1618" i="1"/>
  <c r="K2198" i="1"/>
  <c r="K2005" i="1"/>
  <c r="K2521" i="1"/>
  <c r="K4946" i="1"/>
  <c r="K3698" i="1"/>
  <c r="K3434" i="1"/>
  <c r="K3273" i="1"/>
  <c r="K4945" i="1"/>
  <c r="K3272" i="1"/>
  <c r="K2258" i="1"/>
  <c r="K43" i="1"/>
  <c r="K1495" i="1"/>
  <c r="K4377" i="1"/>
  <c r="K2495" i="1"/>
  <c r="K4790" i="1"/>
  <c r="K2004" i="1"/>
  <c r="K4090" i="1"/>
  <c r="K4814" i="1"/>
  <c r="K3019" i="1"/>
  <c r="K4018" i="1"/>
  <c r="K4703" i="1"/>
  <c r="K3249" i="1"/>
  <c r="K2912" i="1"/>
  <c r="K2427" i="1"/>
  <c r="K3165" i="1"/>
  <c r="K660" i="1"/>
  <c r="K1835" i="1"/>
  <c r="K804" i="1"/>
  <c r="K1977" i="1"/>
  <c r="K3542" i="1"/>
  <c r="K775" i="1"/>
  <c r="K1305" i="1"/>
  <c r="K1599" i="1"/>
  <c r="K3916" i="1"/>
  <c r="K2451" i="1"/>
  <c r="K4017" i="1"/>
  <c r="K1207" i="1"/>
  <c r="K2133" i="1"/>
  <c r="K171" i="1"/>
  <c r="K4145" i="1"/>
  <c r="K3271" i="1"/>
  <c r="K2426" i="1"/>
  <c r="K4249" i="1"/>
  <c r="K2003" i="1"/>
  <c r="K2494" i="1"/>
  <c r="K2520" i="1"/>
  <c r="K4789" i="1"/>
  <c r="K2855" i="1"/>
  <c r="K735" i="1"/>
  <c r="K4755" i="1"/>
  <c r="K2825" i="1"/>
  <c r="K119" i="1"/>
  <c r="K2734" i="1"/>
  <c r="K3294" i="1"/>
  <c r="K2824" i="1"/>
  <c r="K1700" i="1"/>
  <c r="K1730" i="1"/>
  <c r="K3780" i="1"/>
  <c r="K4322" i="1"/>
  <c r="K4989" i="1"/>
  <c r="K774" i="1"/>
  <c r="K425" i="1"/>
  <c r="K1116" i="1"/>
  <c r="K4016" i="1"/>
  <c r="K2101" i="1"/>
  <c r="K1751" i="1"/>
  <c r="K1598" i="1"/>
  <c r="K3940" i="1"/>
  <c r="K2705" i="1"/>
  <c r="K3779" i="1"/>
  <c r="K170" i="1"/>
  <c r="K3360" i="1"/>
  <c r="K2235" i="1"/>
  <c r="K1206" i="1"/>
  <c r="K4684" i="1"/>
  <c r="K1205" i="1"/>
  <c r="K4218" i="1"/>
  <c r="K4574" i="1"/>
  <c r="K2675" i="1"/>
  <c r="K2472" i="1"/>
  <c r="K1925" i="1"/>
  <c r="K2931" i="1"/>
  <c r="K4217" i="1"/>
  <c r="K4813" i="1"/>
  <c r="K2002" i="1"/>
  <c r="K485" i="1"/>
  <c r="K632" i="1"/>
  <c r="K3752" i="1"/>
  <c r="K1946" i="1"/>
  <c r="K1945" i="1"/>
  <c r="K602" i="1"/>
  <c r="K1174" i="1"/>
  <c r="K2161" i="1"/>
  <c r="K907" i="1"/>
  <c r="K1445" i="1"/>
  <c r="K4601" i="1"/>
  <c r="K853" i="1"/>
  <c r="K2733" i="1"/>
  <c r="K281" i="1"/>
  <c r="K953" i="1"/>
  <c r="K3804" i="1"/>
  <c r="K5" i="1"/>
  <c r="K1521" i="1"/>
  <c r="K3882" i="1"/>
  <c r="K3433" i="1"/>
  <c r="K3915" i="1"/>
  <c r="K3628" i="1"/>
  <c r="K3660" i="1"/>
  <c r="K3881" i="1"/>
  <c r="K4896" i="1"/>
  <c r="K4301" i="1"/>
  <c r="K1750" i="1"/>
  <c r="K4424" i="1"/>
  <c r="K3939" i="1"/>
  <c r="K4868" i="1"/>
  <c r="K3056" i="1"/>
  <c r="K2704" i="1"/>
  <c r="K4171" i="1"/>
  <c r="K2911" i="1"/>
  <c r="K2160" i="1"/>
  <c r="K4988" i="1"/>
  <c r="K2068" i="1"/>
  <c r="K3404" i="1"/>
  <c r="K1729" i="1"/>
  <c r="K4376" i="1"/>
  <c r="K61" i="1"/>
  <c r="K1204" i="1"/>
  <c r="K1597" i="1"/>
  <c r="K3103" i="1"/>
  <c r="K4895" i="1"/>
  <c r="K2367" i="1"/>
  <c r="K2493" i="1"/>
  <c r="K1674" i="1"/>
  <c r="K4812" i="1"/>
  <c r="K4471" i="1"/>
  <c r="K2450" i="1"/>
  <c r="K1849" i="1"/>
  <c r="K2930" i="1"/>
  <c r="K169" i="1"/>
  <c r="K3723" i="1"/>
  <c r="K3850" i="1"/>
  <c r="K3293" i="1"/>
  <c r="K4452" i="1"/>
  <c r="K2366" i="1"/>
  <c r="K1834" i="1"/>
  <c r="K3140" i="1"/>
  <c r="K3914" i="1"/>
  <c r="K2132" i="1"/>
  <c r="K168" i="1"/>
  <c r="K4549" i="1"/>
  <c r="K4279" i="1"/>
  <c r="K4702" i="1"/>
  <c r="K2365" i="1"/>
  <c r="K852" i="1"/>
  <c r="K4754" i="1"/>
  <c r="K424" i="1"/>
  <c r="K3880" i="1"/>
  <c r="K2732" i="1"/>
  <c r="K2633" i="1"/>
  <c r="K1639" i="1"/>
  <c r="K3139" i="1"/>
  <c r="K1924" i="1"/>
  <c r="K1673" i="1"/>
  <c r="K1617" i="1"/>
  <c r="K3474" i="1"/>
  <c r="K2340" i="1"/>
  <c r="K484" i="1"/>
  <c r="K4216" i="1"/>
  <c r="K2067" i="1"/>
  <c r="K1369" i="1"/>
  <c r="K831" i="1"/>
  <c r="K2001" i="1"/>
  <c r="K601" i="1"/>
  <c r="K1292" i="1"/>
  <c r="K3627" i="1"/>
  <c r="K3138" i="1"/>
  <c r="K1444" i="1"/>
  <c r="K931" i="1"/>
  <c r="K4867" i="1"/>
  <c r="K1923" i="1"/>
  <c r="K2674" i="1"/>
  <c r="K1067" i="1"/>
  <c r="K3192" i="1"/>
  <c r="K4191" i="1"/>
  <c r="K4451" i="1"/>
  <c r="K4729" i="1"/>
  <c r="K4728" i="1"/>
  <c r="K2100" i="1"/>
  <c r="K2797" i="1"/>
  <c r="K1749" i="1"/>
  <c r="K1401" i="1"/>
  <c r="K141" i="1"/>
  <c r="K392" i="1"/>
  <c r="K600" i="1"/>
  <c r="K3626" i="1"/>
  <c r="K2471" i="1"/>
  <c r="K1494" i="1"/>
  <c r="K3339" i="1"/>
  <c r="K1443" i="1"/>
  <c r="K3563" i="1"/>
  <c r="K3216" i="1"/>
  <c r="K2257" i="1"/>
  <c r="K2315" i="1"/>
  <c r="K60" i="1"/>
  <c r="K4123" i="1"/>
  <c r="K167" i="1"/>
  <c r="K3055" i="1"/>
  <c r="K2632" i="1"/>
  <c r="K2256" i="1"/>
  <c r="K2255" i="1"/>
  <c r="K2982" i="1"/>
  <c r="K930" i="1"/>
  <c r="K880" i="1"/>
  <c r="K3597" i="1"/>
  <c r="K1776" i="1"/>
  <c r="K4521" i="1"/>
  <c r="K2066" i="1"/>
  <c r="K4346" i="1"/>
  <c r="K3292" i="1"/>
  <c r="K659" i="1"/>
  <c r="K3473" i="1"/>
  <c r="K3248" i="1"/>
  <c r="K1419" i="1"/>
  <c r="K1520" i="1"/>
  <c r="K3562" i="1"/>
  <c r="K544" i="1"/>
  <c r="K3697" i="1"/>
  <c r="K1493" i="1"/>
  <c r="K3938" i="1"/>
  <c r="K3164" i="1"/>
  <c r="K367" i="1"/>
  <c r="K21" i="1"/>
  <c r="K3596" i="1"/>
  <c r="K4753" i="1"/>
  <c r="K42" i="1"/>
  <c r="K1041" i="1"/>
  <c r="K229" i="1"/>
  <c r="K658" i="1"/>
  <c r="K3191" i="1"/>
  <c r="K280" i="1"/>
  <c r="K711" i="1"/>
  <c r="K4345" i="1"/>
  <c r="K1901" i="1"/>
  <c r="K570" i="1"/>
  <c r="K803" i="1"/>
  <c r="K3291" i="1"/>
  <c r="K4144" i="1"/>
  <c r="K4727" i="1"/>
  <c r="K3054" i="1"/>
  <c r="K2449" i="1"/>
  <c r="K118" i="1"/>
  <c r="K2910" i="1"/>
  <c r="K4520" i="1"/>
  <c r="K3290" i="1"/>
  <c r="K2883" i="1"/>
  <c r="K391" i="1"/>
  <c r="K4629" i="1"/>
  <c r="K4657" i="1"/>
  <c r="K2131" i="1"/>
  <c r="K1173" i="1"/>
  <c r="K1568" i="1"/>
  <c r="K279" i="1"/>
  <c r="K3681" i="1"/>
  <c r="K2197" i="1"/>
  <c r="K3803" i="1"/>
  <c r="K261" i="1"/>
  <c r="K2823" i="1"/>
  <c r="K1728" i="1"/>
  <c r="K390" i="1"/>
  <c r="K1090" i="1"/>
  <c r="K4944" i="1"/>
  <c r="K1009" i="1"/>
  <c r="K710" i="1"/>
  <c r="K1672" i="1"/>
  <c r="K140" i="1"/>
  <c r="K3990" i="1"/>
  <c r="K773" i="1"/>
  <c r="K4122" i="1"/>
  <c r="K4701" i="1"/>
  <c r="K3137" i="1"/>
  <c r="K1900" i="1"/>
  <c r="K483" i="1"/>
  <c r="K1976" i="1"/>
  <c r="K543" i="1"/>
  <c r="K2000" i="1"/>
  <c r="K3002" i="1"/>
  <c r="K4045" i="1"/>
  <c r="K1342" i="1"/>
  <c r="K3190" i="1"/>
  <c r="K2099" i="1"/>
  <c r="K4248" i="1"/>
  <c r="K3136" i="1"/>
  <c r="K851" i="1"/>
  <c r="K3659" i="1"/>
  <c r="K3102" i="1"/>
  <c r="K4519" i="1"/>
  <c r="K1775" i="1"/>
  <c r="K4726" i="1"/>
  <c r="K423" i="1"/>
  <c r="K59" i="1"/>
  <c r="K228" i="1"/>
  <c r="K4278" i="1"/>
  <c r="K3077" i="1"/>
  <c r="K3053" i="1"/>
  <c r="K2579" i="1"/>
  <c r="K4066" i="1"/>
  <c r="K2519" i="1"/>
  <c r="K200" i="1"/>
  <c r="K802" i="1"/>
  <c r="K4518" i="1"/>
  <c r="K4375" i="1"/>
  <c r="K2754" i="1"/>
  <c r="K1543" i="1"/>
  <c r="K1492" i="1"/>
  <c r="K2703" i="1"/>
  <c r="K772" i="1"/>
  <c r="K3135" i="1"/>
  <c r="K311" i="1"/>
  <c r="K599" i="1"/>
  <c r="K2882" i="1"/>
  <c r="K4811" i="1"/>
  <c r="K3134" i="1"/>
  <c r="K2288" i="1"/>
  <c r="K1291" i="1"/>
  <c r="K3696" i="1"/>
  <c r="K2854" i="1"/>
  <c r="K801" i="1"/>
  <c r="K4277" i="1"/>
  <c r="K2702" i="1"/>
  <c r="K1138" i="1"/>
  <c r="K4121" i="1"/>
  <c r="K906" i="1"/>
  <c r="K1290" i="1"/>
  <c r="K4300" i="1"/>
  <c r="K4866" i="1"/>
  <c r="K905" i="1"/>
  <c r="K2234" i="1"/>
  <c r="K1368" i="1"/>
  <c r="K1203" i="1"/>
  <c r="K2159" i="1"/>
  <c r="K1418" i="1"/>
  <c r="K2339" i="1"/>
  <c r="K1367" i="1"/>
  <c r="K4548" i="1"/>
  <c r="K1155" i="1"/>
  <c r="K2981" i="1"/>
  <c r="K2492" i="1"/>
  <c r="K4120" i="1"/>
  <c r="K1922" i="1"/>
  <c r="K771" i="1"/>
  <c r="K734" i="1"/>
  <c r="K4170" i="1"/>
  <c r="K3432" i="1"/>
  <c r="K1519" i="1"/>
  <c r="K4321" i="1"/>
  <c r="K3680" i="1"/>
  <c r="K3913" i="1"/>
  <c r="K3270" i="1"/>
  <c r="K4966" i="1"/>
  <c r="K2673" i="1"/>
  <c r="K1172" i="1"/>
  <c r="K4628" i="1"/>
  <c r="K1442" i="1"/>
  <c r="K631" i="1"/>
  <c r="K3018" i="1"/>
  <c r="K3052" i="1"/>
  <c r="K4398" i="1"/>
  <c r="K4143" i="1"/>
  <c r="K4683" i="1"/>
  <c r="K4247" i="1"/>
  <c r="K2396" i="1"/>
  <c r="K1727" i="1"/>
  <c r="K260" i="1"/>
  <c r="K4965" i="1"/>
  <c r="K3051" i="1"/>
  <c r="K2287" i="1"/>
  <c r="K4517" i="1"/>
  <c r="K1748" i="1"/>
  <c r="K1638" i="1"/>
  <c r="K1921" i="1"/>
  <c r="K2448" i="1"/>
  <c r="K259" i="1"/>
  <c r="K4423" i="1"/>
  <c r="K2631" i="1"/>
  <c r="K2314" i="1"/>
  <c r="K879" i="1"/>
  <c r="K389" i="1"/>
  <c r="K630" i="1"/>
  <c r="K1040" i="1"/>
  <c r="K3879" i="1"/>
  <c r="K4810" i="1"/>
  <c r="K1008" i="1"/>
  <c r="K2553" i="1"/>
  <c r="K1747" i="1"/>
  <c r="K422" i="1"/>
  <c r="K1726" i="1"/>
  <c r="K4246" i="1"/>
  <c r="K4700" i="1"/>
  <c r="K3472" i="1"/>
  <c r="K1137" i="1"/>
  <c r="K4190" i="1"/>
  <c r="K1699" i="1"/>
  <c r="K3595" i="1"/>
  <c r="K2313" i="1"/>
  <c r="K117" i="1"/>
  <c r="K4943" i="1"/>
  <c r="K1899" i="1"/>
  <c r="K1289" i="1"/>
  <c r="K3778" i="1"/>
  <c r="K4245" i="1"/>
  <c r="K3471" i="1"/>
  <c r="K4450" i="1"/>
  <c r="K1417" i="1"/>
  <c r="K1400" i="1"/>
  <c r="K4089" i="1"/>
  <c r="K2491" i="1"/>
  <c r="K3189" i="1"/>
  <c r="K3826" i="1"/>
  <c r="K3247" i="1"/>
  <c r="K2701" i="1"/>
  <c r="K2630" i="1"/>
  <c r="K1399" i="1"/>
  <c r="K4788" i="1"/>
  <c r="K4627" i="1"/>
  <c r="K4656" i="1"/>
  <c r="K258" i="1"/>
  <c r="K2796" i="1"/>
  <c r="K4942" i="1"/>
  <c r="K2338" i="1"/>
  <c r="K421" i="1"/>
  <c r="K3289" i="1"/>
  <c r="K4787" i="1"/>
  <c r="K4865" i="1"/>
  <c r="K770" i="1"/>
  <c r="K2490" i="1"/>
  <c r="K4964" i="1"/>
  <c r="K4299" i="1"/>
  <c r="K3470" i="1"/>
  <c r="K3658" i="1"/>
  <c r="K2853" i="1"/>
  <c r="K2852" i="1"/>
  <c r="K3403" i="1"/>
  <c r="K3561" i="1"/>
  <c r="K3246" i="1"/>
  <c r="K2447" i="1"/>
  <c r="K3937" i="1"/>
  <c r="K3594" i="1"/>
  <c r="K3101" i="1"/>
  <c r="K310" i="1"/>
  <c r="K3163" i="1"/>
  <c r="K4786" i="1"/>
  <c r="K366" i="1"/>
  <c r="K2098" i="1"/>
  <c r="K2425" i="1"/>
  <c r="K511" i="1"/>
  <c r="K2851" i="1"/>
  <c r="K2038" i="1"/>
  <c r="K3076" i="1"/>
  <c r="K542" i="1"/>
  <c r="K4516" i="1"/>
  <c r="K1542" i="1"/>
  <c r="K1469" i="1"/>
  <c r="K1366" i="1"/>
  <c r="K2753" i="1"/>
  <c r="K2395" i="1"/>
  <c r="K166" i="1"/>
  <c r="K309" i="1"/>
  <c r="K3802" i="1"/>
  <c r="K3245" i="1"/>
  <c r="K87" i="1"/>
  <c r="K3469" i="1"/>
  <c r="K3431" i="1"/>
  <c r="K3455" i="1"/>
  <c r="K2233" i="1"/>
  <c r="K3936" i="1"/>
  <c r="K4374" i="1"/>
  <c r="K1491" i="1"/>
  <c r="K2672" i="1"/>
  <c r="K4065" i="1"/>
  <c r="K3777" i="1"/>
  <c r="K3318" i="1"/>
  <c r="K343" i="1"/>
  <c r="K3593" i="1"/>
  <c r="K1202" i="1"/>
  <c r="K1746" i="1"/>
  <c r="K1416" i="1"/>
  <c r="K2130" i="1"/>
  <c r="K1833" i="1"/>
  <c r="K482" i="1"/>
  <c r="K3679" i="1"/>
  <c r="K4064" i="1"/>
  <c r="K2671" i="1"/>
  <c r="K4917" i="1"/>
  <c r="K86" i="1"/>
  <c r="K4655" i="1"/>
  <c r="K4573" i="1"/>
  <c r="K4044" i="1"/>
  <c r="K904" i="1"/>
  <c r="K2771" i="1"/>
  <c r="K3776" i="1"/>
  <c r="K1201" i="1"/>
  <c r="K4344" i="1"/>
  <c r="K1304" i="1"/>
  <c r="K1365" i="1"/>
  <c r="K850" i="1"/>
  <c r="K4063" i="1"/>
  <c r="K2394" i="1"/>
  <c r="K4276" i="1"/>
  <c r="K4470" i="1"/>
  <c r="K3402" i="1"/>
  <c r="K2158" i="1"/>
  <c r="K116" i="1"/>
  <c r="K1258" i="1"/>
  <c r="K3498" i="1"/>
  <c r="K4469" i="1"/>
  <c r="K4343" i="1"/>
  <c r="K769" i="1"/>
  <c r="K2065" i="1"/>
  <c r="K481" i="1"/>
  <c r="K1616" i="1"/>
  <c r="K2881" i="1"/>
  <c r="K849" i="1"/>
  <c r="K4373" i="1"/>
  <c r="K709" i="1"/>
  <c r="K3288" i="1"/>
  <c r="K629" i="1"/>
  <c r="K903" i="1"/>
  <c r="K3935" i="1"/>
  <c r="K3657" i="1"/>
  <c r="K1808" i="1"/>
  <c r="K139" i="1"/>
  <c r="K2700" i="1"/>
  <c r="K3961" i="1"/>
  <c r="K3722" i="1"/>
  <c r="K3912" i="1"/>
  <c r="K2670" i="1"/>
  <c r="K878" i="1"/>
  <c r="K1807" i="1"/>
  <c r="K2129" i="1"/>
  <c r="K510" i="1"/>
  <c r="K2552" i="1"/>
  <c r="K569" i="1"/>
  <c r="K2064" i="1"/>
  <c r="K3133" i="1"/>
  <c r="K4809" i="1"/>
  <c r="K2669" i="1"/>
  <c r="K509" i="1"/>
  <c r="K1975" i="1"/>
  <c r="K4142" i="1"/>
  <c r="K4785" i="1"/>
  <c r="K2880" i="1"/>
  <c r="K2909" i="1"/>
  <c r="K1115" i="1"/>
  <c r="K4043" i="1"/>
  <c r="K3001" i="1"/>
  <c r="K3989" i="1"/>
  <c r="K257" i="1"/>
  <c r="K1441" i="1"/>
  <c r="K1637" i="1"/>
  <c r="K3244" i="1"/>
  <c r="K1636" i="1"/>
  <c r="K4215" i="1"/>
  <c r="K3592" i="1"/>
  <c r="K1806" i="1"/>
  <c r="K4491" i="1"/>
  <c r="K1171" i="1"/>
  <c r="K508" i="1"/>
  <c r="K1364" i="1"/>
  <c r="K981" i="1"/>
  <c r="K830" i="1"/>
  <c r="K3695" i="1"/>
  <c r="K227" i="1"/>
  <c r="K4752" i="1"/>
  <c r="K3287" i="1"/>
  <c r="K2601" i="1"/>
  <c r="K1066" i="1"/>
  <c r="K3338" i="1"/>
  <c r="K4298" i="1"/>
  <c r="K2578" i="1"/>
  <c r="K4244" i="1"/>
  <c r="K1341" i="1"/>
  <c r="K4547" i="1"/>
  <c r="K2196" i="1"/>
  <c r="K800" i="1"/>
  <c r="K657" i="1"/>
  <c r="K2600" i="1"/>
  <c r="K4808" i="1"/>
  <c r="K1136" i="1"/>
  <c r="K4088" i="1"/>
  <c r="K4784" i="1"/>
  <c r="K3775" i="1"/>
  <c r="K2286" i="1"/>
  <c r="K3243" i="1"/>
  <c r="K3188" i="1"/>
  <c r="K4751" i="1"/>
  <c r="K4397" i="1"/>
  <c r="K1635" i="1"/>
  <c r="K4783" i="1"/>
  <c r="K2908" i="1"/>
  <c r="K2232" i="1"/>
  <c r="K2822" i="1"/>
  <c r="K1007" i="1"/>
  <c r="K3625" i="1"/>
  <c r="K877" i="1"/>
  <c r="K115" i="1"/>
  <c r="K3624" i="1"/>
  <c r="K4468" i="1"/>
  <c r="K4750" i="1"/>
  <c r="K2424" i="1"/>
  <c r="K4807" i="1"/>
  <c r="K2699" i="1"/>
  <c r="K165" i="1"/>
  <c r="K3541" i="1"/>
  <c r="K2795" i="1"/>
  <c r="K4320" i="1"/>
  <c r="K1340" i="1"/>
  <c r="K3468" i="1"/>
  <c r="K256" i="1"/>
  <c r="K3878" i="1"/>
  <c r="K1944" i="1"/>
  <c r="K4806" i="1"/>
  <c r="K848" i="1"/>
  <c r="K3751" i="1"/>
  <c r="K342" i="1"/>
  <c r="K4396" i="1"/>
  <c r="K3825" i="1"/>
  <c r="K138" i="1"/>
  <c r="K4169" i="1"/>
  <c r="K3623" i="1"/>
  <c r="K4119" i="1"/>
  <c r="K2794" i="1"/>
  <c r="K2698" i="1"/>
  <c r="K1898" i="1"/>
  <c r="K1974" i="1"/>
  <c r="K3877" i="1"/>
  <c r="K2850" i="1"/>
  <c r="K1518" i="1"/>
  <c r="K58" i="1"/>
  <c r="K1805" i="1"/>
  <c r="K952" i="1"/>
  <c r="K3269" i="1"/>
  <c r="K278" i="1"/>
  <c r="K3132" i="1"/>
  <c r="K3187" i="1"/>
  <c r="K3622" i="1"/>
  <c r="K4572" i="1"/>
  <c r="K4062" i="1"/>
  <c r="K3621" i="1"/>
  <c r="K2668" i="1"/>
  <c r="K3131" i="1"/>
  <c r="K4372" i="1"/>
  <c r="K2231" i="1"/>
  <c r="K365" i="1"/>
  <c r="K2254" i="1"/>
  <c r="K2752" i="1"/>
  <c r="K4214" i="1"/>
  <c r="K4213" i="1"/>
  <c r="K4682" i="1"/>
  <c r="K1804" i="1"/>
  <c r="K3591" i="1"/>
  <c r="K4449" i="1"/>
  <c r="K3430" i="1"/>
  <c r="K2958" i="1"/>
  <c r="K4" i="1"/>
  <c r="K3721" i="1"/>
  <c r="K3960" i="1"/>
  <c r="K4894" i="1"/>
  <c r="K628" i="1"/>
  <c r="K4168" i="1"/>
  <c r="K85" i="1"/>
  <c r="K598" i="1"/>
  <c r="K2063" i="1"/>
  <c r="K3268" i="1"/>
  <c r="K3522" i="1"/>
  <c r="K1615" i="1"/>
  <c r="K4042" i="1"/>
  <c r="K480" i="1"/>
  <c r="K3359" i="1"/>
  <c r="K2393" i="1"/>
  <c r="K3540" i="1"/>
  <c r="K4015" i="1"/>
  <c r="K4422" i="1"/>
  <c r="K1114" i="1"/>
  <c r="K3337" i="1"/>
  <c r="K2097" i="1"/>
  <c r="K1006" i="1"/>
  <c r="K3130" i="1"/>
  <c r="K3774" i="1"/>
  <c r="K4749" i="1"/>
  <c r="K4626" i="1"/>
  <c r="K1135" i="1"/>
  <c r="K4654" i="1"/>
  <c r="K3129" i="1"/>
  <c r="K682" i="1"/>
  <c r="K3100" i="1"/>
  <c r="K1725" i="1"/>
  <c r="K2599" i="1"/>
  <c r="K4167" i="1"/>
  <c r="K1440" i="1"/>
  <c r="K3849" i="1"/>
  <c r="K2629" i="1"/>
  <c r="K1724" i="1"/>
  <c r="K4963" i="1"/>
  <c r="K226" i="1"/>
  <c r="K3876" i="1"/>
  <c r="K3848" i="1"/>
  <c r="K829" i="1"/>
  <c r="K3050" i="1"/>
  <c r="K2364" i="1"/>
  <c r="K1973" i="1"/>
  <c r="K1398" i="1"/>
  <c r="K1288" i="1"/>
  <c r="K3429" i="1"/>
  <c r="K1200" i="1"/>
  <c r="K479" i="1"/>
  <c r="K1671" i="1"/>
  <c r="K929" i="1"/>
  <c r="K2518" i="1"/>
  <c r="K627" i="1"/>
  <c r="K2195" i="1"/>
  <c r="K3694" i="1"/>
  <c r="K626" i="1"/>
  <c r="K2598" i="1"/>
  <c r="K388" i="1"/>
  <c r="K2392" i="1"/>
  <c r="K2230" i="1"/>
  <c r="K1920" i="1"/>
  <c r="K1339" i="1"/>
  <c r="K3720" i="1"/>
  <c r="K2312" i="1"/>
  <c r="K451" i="1"/>
  <c r="K928" i="1"/>
  <c r="K1832" i="1"/>
  <c r="K4600" i="1"/>
  <c r="K2157" i="1"/>
  <c r="K3000" i="1"/>
  <c r="K625" i="1"/>
  <c r="K1723" i="1"/>
  <c r="K3875" i="1"/>
  <c r="K2597" i="1"/>
  <c r="K3988" i="1"/>
  <c r="K199" i="1"/>
  <c r="K1670" i="1"/>
  <c r="K951" i="1"/>
  <c r="K4625" i="1"/>
  <c r="K4571" i="1"/>
  <c r="K364" i="1"/>
  <c r="K2999" i="1"/>
  <c r="K20" i="1"/>
  <c r="K1870" i="1"/>
  <c r="K4041" i="1"/>
  <c r="K4893" i="1"/>
  <c r="K4448" i="1"/>
  <c r="K1338" i="1"/>
  <c r="K57" i="1"/>
  <c r="K1134" i="1"/>
  <c r="K3678" i="1"/>
  <c r="K450" i="1"/>
  <c r="K2423" i="1"/>
  <c r="K3590" i="1"/>
  <c r="K1596" i="1"/>
  <c r="K1897" i="1"/>
  <c r="K4243" i="1"/>
  <c r="K1803" i="1"/>
  <c r="K2929" i="1"/>
  <c r="K4570" i="1"/>
  <c r="K3911" i="1"/>
  <c r="K4748" i="1"/>
  <c r="K225" i="1"/>
  <c r="K1397" i="1"/>
  <c r="K308" i="1"/>
  <c r="K1831" i="1"/>
  <c r="K1089" i="1"/>
  <c r="K847" i="1"/>
  <c r="K2849" i="1"/>
  <c r="K4014" i="1"/>
  <c r="K708" i="1"/>
  <c r="K3401" i="1"/>
  <c r="K4421" i="1"/>
  <c r="K902" i="1"/>
  <c r="K2229" i="1"/>
  <c r="K1396" i="1"/>
  <c r="K4242" i="1"/>
  <c r="K3162" i="1"/>
  <c r="K3497" i="1"/>
  <c r="K3215" i="1"/>
  <c r="K363" i="1"/>
  <c r="K4447" i="1"/>
  <c r="K4599" i="1"/>
  <c r="K2998" i="1"/>
  <c r="K4624" i="1"/>
  <c r="K1287" i="1"/>
  <c r="K2337" i="1"/>
  <c r="K420" i="1"/>
  <c r="K828" i="1"/>
  <c r="K2731" i="1"/>
  <c r="K2517" i="1"/>
  <c r="K3801" i="1"/>
  <c r="K56" i="1"/>
  <c r="K799" i="1"/>
  <c r="K1567" i="1"/>
  <c r="K3161" i="1"/>
  <c r="K55" i="1"/>
  <c r="K4342" i="1"/>
  <c r="K768" i="1"/>
  <c r="K4141" i="1"/>
  <c r="K4892" i="1"/>
  <c r="K3539" i="1"/>
  <c r="K1698" i="1"/>
  <c r="K4864" i="1"/>
  <c r="K2628" i="1"/>
  <c r="K3800" i="1"/>
  <c r="K1039" i="1"/>
  <c r="K3521" i="1"/>
  <c r="K1830" i="1"/>
  <c r="K1232" i="1"/>
  <c r="K4623" i="1"/>
  <c r="K4515" i="1"/>
  <c r="K1490" i="1"/>
  <c r="K3358" i="1"/>
  <c r="K137" i="1"/>
  <c r="K3847" i="1"/>
  <c r="K707" i="1"/>
  <c r="K1869" i="1"/>
  <c r="K2446" i="1"/>
  <c r="K1999" i="1"/>
  <c r="K1868" i="1"/>
  <c r="K1199" i="1"/>
  <c r="K3267" i="1"/>
  <c r="K4863" i="1"/>
  <c r="K4446" i="1"/>
  <c r="K136" i="1"/>
  <c r="K4087" i="1"/>
  <c r="K1829" i="1"/>
  <c r="K4241" i="1"/>
  <c r="K4546" i="1"/>
  <c r="K1005" i="1"/>
  <c r="K2793" i="1"/>
  <c r="K3467" i="1"/>
  <c r="K1198" i="1"/>
  <c r="K2194" i="1"/>
  <c r="K1133" i="1"/>
  <c r="K3987" i="1"/>
  <c r="K1943" i="1"/>
  <c r="K2697" i="1"/>
  <c r="K2730" i="1"/>
  <c r="K3910" i="1"/>
  <c r="K2770" i="1"/>
  <c r="K901" i="1"/>
  <c r="K1337" i="1"/>
  <c r="K3846" i="1"/>
  <c r="K1896" i="1"/>
  <c r="K656" i="1"/>
  <c r="K3336" i="1"/>
  <c r="K2627" i="1"/>
  <c r="K164" i="1"/>
  <c r="K1303" i="1"/>
  <c r="K2363" i="1"/>
  <c r="K507" i="1"/>
  <c r="K4699" i="1"/>
  <c r="K1038" i="1"/>
  <c r="K1468" i="1"/>
  <c r="K4698" i="1"/>
  <c r="K2311" i="1"/>
  <c r="K846" i="1"/>
  <c r="K2310" i="1"/>
  <c r="K4212" i="1"/>
  <c r="K2577" i="1"/>
  <c r="K927" i="1"/>
  <c r="K3773" i="1"/>
  <c r="K4569" i="1"/>
  <c r="K3986" i="1"/>
  <c r="K4275" i="1"/>
  <c r="K4395" i="1"/>
  <c r="K3400" i="1"/>
  <c r="K1395" i="1"/>
  <c r="K2422" i="1"/>
  <c r="K4962" i="1"/>
  <c r="K4341" i="1"/>
  <c r="K3750" i="1"/>
  <c r="K1541" i="1"/>
  <c r="K4394" i="1"/>
  <c r="K2285" i="1"/>
  <c r="K900" i="1"/>
  <c r="K3128" i="1"/>
  <c r="K3719" i="1"/>
  <c r="K827" i="1"/>
  <c r="K4622" i="1"/>
  <c r="K3959" i="1"/>
  <c r="K3620" i="1"/>
  <c r="K1867" i="1"/>
  <c r="K1394" i="1"/>
  <c r="K2696" i="1"/>
  <c r="K4545" i="1"/>
  <c r="K4891" i="1"/>
  <c r="K4211" i="1"/>
  <c r="K506" i="1"/>
  <c r="K362" i="1"/>
  <c r="K1828" i="1"/>
  <c r="K1697" i="1"/>
  <c r="K3772" i="1"/>
  <c r="K624" i="1"/>
  <c r="K3496" i="1"/>
  <c r="K1802" i="1"/>
  <c r="K255" i="1"/>
  <c r="K1866" i="1"/>
  <c r="K277" i="1"/>
  <c r="K4297" i="1"/>
  <c r="K980" i="1"/>
  <c r="K1393" i="1"/>
  <c r="K3286" i="1"/>
  <c r="K135" i="1"/>
  <c r="K655" i="1"/>
  <c r="K2253" i="1"/>
  <c r="K1972" i="1"/>
  <c r="K1132" i="1"/>
  <c r="K3909" i="1"/>
  <c r="K4240" i="1"/>
  <c r="K4862" i="1"/>
  <c r="K449" i="1"/>
  <c r="K2193" i="1"/>
  <c r="K2997" i="1"/>
  <c r="K2445" i="1"/>
  <c r="K1004" i="1"/>
  <c r="K1489" i="1"/>
  <c r="K1392" i="1"/>
  <c r="K899" i="1"/>
  <c r="K1231" i="1"/>
  <c r="K1919" i="1"/>
  <c r="K623" i="1"/>
  <c r="K4697" i="1"/>
  <c r="K1696" i="1"/>
  <c r="K926" i="1"/>
  <c r="K898" i="1"/>
  <c r="K541" i="1"/>
  <c r="K276" i="1"/>
  <c r="K1722" i="1"/>
  <c r="K3049" i="1"/>
  <c r="K3985" i="1"/>
  <c r="K3718" i="1"/>
  <c r="K3399" i="1"/>
  <c r="K2309" i="1"/>
  <c r="K2729" i="1"/>
  <c r="K1721" i="1"/>
  <c r="K254" i="1"/>
  <c r="K1363" i="1"/>
  <c r="K4514" i="1"/>
  <c r="K3127" i="1"/>
  <c r="K41" i="1"/>
  <c r="K681" i="1"/>
  <c r="K2996" i="1"/>
  <c r="K4890" i="1"/>
  <c r="K2421" i="1"/>
  <c r="K1336" i="1"/>
  <c r="K361" i="1"/>
  <c r="K341" i="1"/>
  <c r="K1286" i="1"/>
  <c r="K2062" i="1"/>
  <c r="K4941" i="1"/>
  <c r="K1415" i="1"/>
  <c r="K1335" i="1"/>
  <c r="K2728" i="1"/>
  <c r="K3242" i="1"/>
  <c r="K2420" i="1"/>
  <c r="K2096" i="1"/>
  <c r="K2284" i="1"/>
  <c r="K3771" i="1"/>
  <c r="K2980" i="1"/>
  <c r="K1669" i="1"/>
  <c r="K1037" i="1"/>
  <c r="K253" i="1"/>
  <c r="K3845" i="1"/>
  <c r="K4987" i="1"/>
  <c r="K4445" i="1"/>
  <c r="K2362" i="1"/>
  <c r="K3099" i="1"/>
  <c r="K2751" i="1"/>
  <c r="K3241" i="1"/>
  <c r="K4467" i="1"/>
  <c r="K198" i="1"/>
  <c r="K2667" i="1"/>
  <c r="K163" i="1"/>
  <c r="K3240" i="1"/>
  <c r="K1467" i="1"/>
  <c r="K1801" i="1"/>
  <c r="K3799" i="1"/>
  <c r="K1439" i="1"/>
  <c r="K3824" i="1"/>
  <c r="K419" i="1"/>
  <c r="K3126" i="1"/>
  <c r="K114" i="1"/>
  <c r="K2769" i="1"/>
  <c r="K1800" i="1"/>
  <c r="K2792" i="1"/>
  <c r="K1634" i="1"/>
  <c r="K4916" i="1"/>
  <c r="K2957" i="1"/>
  <c r="K2192" i="1"/>
  <c r="K4861" i="1"/>
  <c r="K2128" i="1"/>
  <c r="K3428" i="1"/>
  <c r="K3770" i="1"/>
  <c r="K3717" i="1"/>
  <c r="K2626" i="1"/>
  <c r="K1466" i="1"/>
  <c r="K4393" i="1"/>
  <c r="K2419" i="1"/>
  <c r="K1942" i="1"/>
  <c r="K4319" i="1"/>
  <c r="K2470" i="1"/>
  <c r="K4915" i="1"/>
  <c r="K979" i="1"/>
  <c r="K706" i="1"/>
  <c r="K4086" i="1"/>
  <c r="K3427" i="1"/>
  <c r="K1848" i="1"/>
  <c r="K1197" i="1"/>
  <c r="K2191" i="1"/>
  <c r="K1285" i="1"/>
  <c r="K1799" i="1"/>
  <c r="K3677" i="1"/>
  <c r="K2252" i="1"/>
  <c r="K1488" i="1"/>
  <c r="K4318" i="1"/>
  <c r="K3676" i="1"/>
  <c r="K1154" i="1"/>
  <c r="K2821" i="1"/>
  <c r="K1113" i="1"/>
  <c r="K340" i="1"/>
  <c r="K1566" i="1"/>
  <c r="K3454" i="1"/>
  <c r="K3874" i="1"/>
  <c r="K3958" i="1"/>
  <c r="K1284" i="1"/>
  <c r="K1487" i="1"/>
  <c r="K3186" i="1"/>
  <c r="K4782" i="1"/>
  <c r="K1827" i="1"/>
  <c r="K4696" i="1"/>
  <c r="K1465" i="1"/>
  <c r="K1302" i="1"/>
  <c r="K3357" i="1"/>
  <c r="K4568" i="1"/>
  <c r="K2768" i="1"/>
  <c r="K2095" i="1"/>
  <c r="K3" i="1"/>
  <c r="K3317" i="1"/>
  <c r="K4841" i="1"/>
  <c r="K54" i="1"/>
  <c r="K3185" i="1"/>
  <c r="K1196" i="1"/>
  <c r="K2156" i="1"/>
  <c r="K4317" i="1"/>
  <c r="K1414" i="1"/>
  <c r="K1918" i="1"/>
  <c r="K4725" i="1"/>
  <c r="K1517" i="1"/>
  <c r="K1036" i="1"/>
  <c r="K4681" i="1"/>
  <c r="K134" i="1"/>
  <c r="K3239" i="1"/>
  <c r="K3214" i="1"/>
  <c r="K1745" i="1"/>
  <c r="K2418" i="1"/>
  <c r="K2251" i="1"/>
  <c r="K1998" i="1"/>
  <c r="K4889" i="1"/>
  <c r="K3798" i="1"/>
  <c r="K339" i="1"/>
  <c r="K2820" i="1"/>
  <c r="K4040" i="1"/>
  <c r="K252" i="1"/>
  <c r="K4544" i="1"/>
  <c r="K622" i="1"/>
  <c r="K4371" i="1"/>
  <c r="K4189" i="1"/>
  <c r="K2308" i="1"/>
  <c r="K3048" i="1"/>
  <c r="K1464" i="1"/>
  <c r="K925" i="1"/>
  <c r="K338" i="1"/>
  <c r="K2625" i="1"/>
  <c r="K4653" i="1"/>
  <c r="K1826" i="1"/>
  <c r="K1035" i="1"/>
  <c r="K1463" i="1"/>
  <c r="K2956" i="1"/>
  <c r="K4598" i="1"/>
  <c r="K3538" i="1"/>
  <c r="K1798" i="1"/>
  <c r="K3356" i="1"/>
  <c r="K4166" i="1"/>
  <c r="K307" i="1"/>
  <c r="K2127" i="1"/>
  <c r="K162" i="1"/>
  <c r="K337" i="1"/>
  <c r="K540" i="1"/>
  <c r="K3266" i="1"/>
  <c r="K2928" i="1"/>
  <c r="K1170" i="1"/>
  <c r="K2190" i="1"/>
  <c r="K3213" i="1"/>
  <c r="K2516" i="1"/>
  <c r="K3379" i="1"/>
  <c r="K4188" i="1"/>
  <c r="K733" i="1"/>
  <c r="K2515" i="1"/>
  <c r="K621" i="1"/>
  <c r="K3398" i="1"/>
  <c r="K3716" i="1"/>
  <c r="K2666" i="1"/>
  <c r="K4370" i="1"/>
  <c r="K505" i="1"/>
  <c r="K4513" i="1"/>
  <c r="K3619" i="1"/>
  <c r="K418" i="1"/>
  <c r="K4567" i="1"/>
  <c r="K4118" i="1"/>
  <c r="K568" i="1"/>
  <c r="K4165" i="1"/>
  <c r="K4369" i="1"/>
  <c r="K2927" i="1"/>
  <c r="K2665" i="1"/>
  <c r="K2879" i="1"/>
  <c r="K3160" i="1"/>
  <c r="K3426" i="1"/>
  <c r="K705" i="1"/>
  <c r="K4340" i="1"/>
  <c r="K224" i="1"/>
  <c r="K2878" i="1"/>
  <c r="K1391" i="1"/>
  <c r="K1462" i="1"/>
  <c r="K3656" i="1"/>
  <c r="K2877" i="1"/>
  <c r="K654" i="1"/>
  <c r="K798" i="1"/>
  <c r="K4210" i="1"/>
  <c r="K2596" i="1"/>
  <c r="K1003" i="1"/>
  <c r="K2189" i="1"/>
  <c r="K1668" i="1"/>
  <c r="K1283" i="1"/>
  <c r="K4239" i="1"/>
  <c r="K876" i="1"/>
  <c r="K2469" i="1"/>
  <c r="K4420" i="1"/>
  <c r="K161" i="1"/>
  <c r="K3495" i="1"/>
  <c r="K3873" i="1"/>
  <c r="K3453" i="1"/>
  <c r="K2417" i="1"/>
  <c r="K4419" i="1"/>
  <c r="K1633" i="1"/>
  <c r="K1865" i="1"/>
  <c r="K4418" i="1"/>
  <c r="K4238" i="1"/>
  <c r="K1065" i="1"/>
  <c r="K732" i="1"/>
  <c r="K3335" i="1"/>
  <c r="K826" i="1"/>
  <c r="K978" i="1"/>
  <c r="K4237" i="1"/>
  <c r="K2791" i="1"/>
  <c r="K1438" i="1"/>
  <c r="K1667" i="1"/>
  <c r="K3494" i="1"/>
  <c r="K3397" i="1"/>
  <c r="K2514" i="1"/>
  <c r="K1971" i="1"/>
  <c r="K40" i="1"/>
  <c r="K504" i="1"/>
  <c r="K924" i="1"/>
  <c r="K1970" i="1"/>
  <c r="K3589" i="1"/>
  <c r="K4085" i="1"/>
  <c r="K4840" i="1"/>
  <c r="K1282" i="1"/>
  <c r="K1695" i="1"/>
  <c r="K1516" i="1"/>
  <c r="K1362" i="1"/>
  <c r="K3238" i="1"/>
  <c r="K160" i="1"/>
  <c r="K1281" i="1"/>
  <c r="K2848" i="1"/>
  <c r="K1864" i="1"/>
  <c r="K3047" i="1"/>
  <c r="K2551" i="1"/>
  <c r="K2876" i="1"/>
  <c r="K1540" i="1"/>
  <c r="K2790" i="1"/>
  <c r="K4039" i="1"/>
  <c r="K3655" i="1"/>
  <c r="K2624" i="1"/>
  <c r="K2513" i="1"/>
  <c r="K251" i="1"/>
  <c r="K3872" i="1"/>
  <c r="K2819" i="1"/>
  <c r="K2391" i="1"/>
  <c r="K4781" i="1"/>
  <c r="K1002" i="1"/>
  <c r="K3265" i="1"/>
  <c r="K1941" i="1"/>
  <c r="K3452" i="1"/>
  <c r="K1895" i="1"/>
  <c r="K1614" i="1"/>
  <c r="K2228" i="1"/>
  <c r="K1001" i="1"/>
  <c r="K2444" i="1"/>
  <c r="K4940" i="1"/>
  <c r="K360" i="1"/>
  <c r="K4543" i="1"/>
  <c r="K84" i="1"/>
  <c r="K4621" i="1"/>
  <c r="K3769" i="1"/>
  <c r="K3396" i="1"/>
  <c r="K133" i="1"/>
  <c r="K1334" i="1"/>
  <c r="K2789" i="1"/>
  <c r="K680" i="1"/>
  <c r="K767" i="1"/>
  <c r="K2468" i="1"/>
  <c r="K4296" i="1"/>
  <c r="K1257" i="1"/>
  <c r="K1515" i="1"/>
  <c r="K2037" i="1"/>
  <c r="K3715" i="1"/>
  <c r="K3098" i="1"/>
  <c r="K113" i="1"/>
  <c r="K3908" i="1"/>
  <c r="K4187" i="1"/>
  <c r="K2061" i="1"/>
  <c r="K3907" i="1"/>
  <c r="K4274" i="1"/>
  <c r="K731" i="1"/>
  <c r="K3768" i="1"/>
  <c r="K2818" i="1"/>
  <c r="K2979" i="1"/>
  <c r="K4805" i="1"/>
  <c r="K306" i="1"/>
  <c r="K3466" i="1"/>
  <c r="K2283" i="1"/>
  <c r="K1034" i="1"/>
  <c r="K417" i="1"/>
  <c r="K2550" i="1"/>
  <c r="K223" i="1"/>
  <c r="K3212" i="1"/>
  <c r="K1666" i="1"/>
  <c r="K4695" i="1"/>
  <c r="K4542" i="1"/>
  <c r="K2126" i="1"/>
  <c r="K1280" i="1"/>
  <c r="K2188" i="1"/>
  <c r="K1390" i="1"/>
  <c r="K4117" i="1"/>
  <c r="K1279" i="1"/>
  <c r="K2390" i="1"/>
  <c r="K2361" i="1"/>
  <c r="K2595" i="1"/>
  <c r="K1169" i="1"/>
  <c r="K4392" i="1"/>
  <c r="K1997" i="1"/>
  <c r="K1825" i="1"/>
  <c r="K305" i="1"/>
  <c r="K3211" i="1"/>
  <c r="K1539" i="1"/>
  <c r="K4680" i="1"/>
  <c r="K567" i="1"/>
  <c r="K704" i="1"/>
  <c r="K2767" i="1"/>
  <c r="K2576" i="1"/>
  <c r="K1774" i="1"/>
  <c r="K4652" i="1"/>
  <c r="K83" i="1"/>
  <c r="K2750" i="1"/>
  <c r="K4679" i="1"/>
  <c r="K1632" i="1"/>
  <c r="K1361" i="1"/>
  <c r="K2416" i="1"/>
  <c r="K4417" i="1"/>
  <c r="K3237" i="1"/>
  <c r="K766" i="1"/>
  <c r="K3871" i="1"/>
  <c r="K3075" i="1"/>
  <c r="K3823" i="1"/>
  <c r="K4512" i="1"/>
  <c r="K1694" i="1"/>
  <c r="K3378" i="1"/>
  <c r="K2594" i="1"/>
  <c r="K1413" i="1"/>
  <c r="K3654" i="1"/>
  <c r="K4839" i="1"/>
  <c r="K4541" i="1"/>
  <c r="K2788" i="1"/>
  <c r="K1437" i="1"/>
  <c r="K950" i="1"/>
  <c r="K2749" i="1"/>
  <c r="K4061" i="1"/>
  <c r="K2787" i="1"/>
  <c r="K3618" i="1"/>
  <c r="K112" i="1"/>
  <c r="K4038" i="1"/>
  <c r="K1195" i="1"/>
  <c r="K3520" i="1"/>
  <c r="K765" i="1"/>
  <c r="K4490" i="1"/>
  <c r="K2907" i="1"/>
  <c r="K1595" i="1"/>
  <c r="K1894" i="1"/>
  <c r="K2360" i="1"/>
  <c r="K2995" i="1"/>
  <c r="K19" i="1"/>
  <c r="K4444" i="1"/>
  <c r="K2336" i="1"/>
  <c r="K4914" i="1"/>
  <c r="K1720" i="1"/>
  <c r="K2575" i="1"/>
  <c r="K416" i="1"/>
  <c r="K4566" i="1"/>
  <c r="K1256" i="1"/>
  <c r="K825" i="1"/>
  <c r="K3519" i="1"/>
  <c r="K82" i="1"/>
  <c r="K3355" i="1"/>
  <c r="K1847" i="1"/>
  <c r="K2250" i="1"/>
  <c r="K1088" i="1"/>
  <c r="K304" i="1"/>
  <c r="K1389" i="1"/>
  <c r="K620" i="1"/>
  <c r="K4273" i="1"/>
  <c r="K1594" i="1"/>
  <c r="K3184" i="1"/>
  <c r="K1773" i="1"/>
  <c r="K4540" i="1"/>
  <c r="K1538" i="1"/>
  <c r="K3749" i="1"/>
  <c r="K1194" i="1"/>
  <c r="K703" i="1"/>
  <c r="K619" i="1"/>
  <c r="K764" i="1"/>
  <c r="K4272" i="1"/>
  <c r="K2574" i="1"/>
  <c r="K3693" i="1"/>
  <c r="K4913" i="1"/>
  <c r="K3210" i="1"/>
  <c r="K4489" i="1"/>
  <c r="K3844" i="1"/>
  <c r="K275" i="1"/>
  <c r="K2155" i="1"/>
  <c r="K3675" i="1"/>
  <c r="K1112" i="1"/>
  <c r="K1111" i="1"/>
  <c r="K3748" i="1"/>
  <c r="K3074" i="1"/>
  <c r="K2955" i="1"/>
  <c r="K2" i="1"/>
  <c r="K3493" i="1"/>
  <c r="K2060" i="1"/>
  <c r="K1772" i="1"/>
  <c r="K539" i="1"/>
  <c r="K3285" i="1"/>
  <c r="K4060" i="1"/>
  <c r="K415" i="1"/>
  <c r="K1744" i="1"/>
  <c r="K2573" i="1"/>
  <c r="K3183" i="1"/>
  <c r="K4164" i="1"/>
  <c r="K2094" i="1"/>
  <c r="K4163" i="1"/>
  <c r="K1168" i="1"/>
  <c r="K2415" i="1"/>
  <c r="K3451" i="1"/>
  <c r="K1167" i="1"/>
  <c r="K3870" i="1"/>
  <c r="K4416" i="1"/>
  <c r="K2335" i="1"/>
  <c r="K3560" i="1"/>
  <c r="J3747" i="1"/>
  <c r="J1665" i="1"/>
  <c r="J4747" i="1"/>
  <c r="J3746" i="1"/>
  <c r="J923" i="1"/>
  <c r="J4391" i="1"/>
  <c r="J2467" i="1"/>
  <c r="J1278" i="1"/>
  <c r="J336" i="1"/>
  <c r="J2549" i="1"/>
  <c r="J2036" i="1"/>
  <c r="J538" i="1"/>
  <c r="J3869" i="1"/>
  <c r="J2875" i="1"/>
  <c r="J1693" i="1"/>
  <c r="J3692" i="1"/>
  <c r="J3236" i="1"/>
  <c r="J3822" i="1"/>
  <c r="J566" i="1"/>
  <c r="J3984" i="1"/>
  <c r="J4162" i="1"/>
  <c r="J4651" i="1"/>
  <c r="J4912" i="1"/>
  <c r="J1360" i="1"/>
  <c r="J3159" i="1"/>
  <c r="J1969" i="1"/>
  <c r="J111" i="1"/>
  <c r="J679" i="1"/>
  <c r="J3537" i="1"/>
  <c r="J2512" i="1"/>
  <c r="J448" i="1"/>
  <c r="J447" i="1"/>
  <c r="J1797" i="1"/>
  <c r="J4116" i="1"/>
  <c r="J2466" i="1"/>
  <c r="J3674" i="1"/>
  <c r="J565" i="1"/>
  <c r="J4780" i="1"/>
  <c r="J1461" i="1"/>
  <c r="J3559" i="1"/>
  <c r="J478" i="1"/>
  <c r="J1359" i="1"/>
  <c r="J4724" i="1"/>
  <c r="J2414" i="1"/>
  <c r="J3906" i="1"/>
  <c r="J1692" i="1"/>
  <c r="J1033" i="1"/>
  <c r="J1436" i="1"/>
  <c r="J110" i="1"/>
  <c r="J2623" i="1"/>
  <c r="J159" i="1"/>
  <c r="J1131" i="1"/>
  <c r="J949" i="1"/>
  <c r="J274" i="1"/>
  <c r="J2413" i="1"/>
  <c r="J2817" i="1"/>
  <c r="J3745" i="1"/>
  <c r="J4390" i="1"/>
  <c r="J1032" i="1"/>
  <c r="J3425" i="1"/>
  <c r="J2548" i="1"/>
  <c r="J3334" i="1"/>
  <c r="J1940" i="1"/>
  <c r="J4389" i="1"/>
  <c r="J3424" i="1"/>
  <c r="J4986" i="1"/>
  <c r="J3821" i="1"/>
  <c r="J3333" i="1"/>
  <c r="J503" i="1"/>
  <c r="J4565" i="1"/>
  <c r="J2748" i="1"/>
  <c r="J1460" i="1"/>
  <c r="J1514" i="1"/>
  <c r="J1000" i="1"/>
  <c r="J1631" i="1"/>
  <c r="J1435" i="1"/>
  <c r="J3934" i="1"/>
  <c r="J597" i="1"/>
  <c r="J81" i="1"/>
  <c r="J3046" i="1"/>
  <c r="J3316" i="1"/>
  <c r="J1130" i="1"/>
  <c r="J1719" i="1"/>
  <c r="J2154" i="1"/>
  <c r="J2227" i="1"/>
  <c r="J4140" i="1"/>
  <c r="J4186" i="1"/>
  <c r="J875" i="1"/>
  <c r="J197" i="1"/>
  <c r="J2153" i="1"/>
  <c r="J4084" i="1"/>
  <c r="J2906" i="1"/>
  <c r="J1771" i="1"/>
  <c r="J1277" i="1"/>
  <c r="J1031" i="1"/>
  <c r="J3714" i="1"/>
  <c r="J446" i="1"/>
  <c r="J1846" i="1"/>
  <c r="J999" i="1"/>
  <c r="J1845" i="1"/>
  <c r="J222" i="1"/>
  <c r="J922" i="1"/>
  <c r="J702" i="1"/>
  <c r="J4037" i="1"/>
  <c r="J2489" i="1"/>
  <c r="J2359" i="1"/>
  <c r="J3450" i="1"/>
  <c r="J2847" i="1"/>
  <c r="J701" i="1"/>
  <c r="J4388" i="1"/>
  <c r="J445" i="1"/>
  <c r="J3983" i="1"/>
  <c r="J1412" i="1"/>
  <c r="J158" i="1"/>
  <c r="J1718" i="1"/>
  <c r="J4911" i="1"/>
  <c r="J4539" i="1"/>
  <c r="J1255" i="1"/>
  <c r="J1996" i="1"/>
  <c r="J2816" i="1"/>
  <c r="J1917" i="1"/>
  <c r="J3673" i="1"/>
  <c r="J3354" i="1"/>
  <c r="J4059" i="1"/>
  <c r="J4466" i="1"/>
  <c r="J1664" i="1"/>
  <c r="J3767" i="1"/>
  <c r="J1717" i="1"/>
  <c r="J4985" i="1"/>
  <c r="J109" i="1"/>
  <c r="J2187" i="1"/>
  <c r="J4271" i="1"/>
  <c r="J1893" i="1"/>
  <c r="J359" i="1"/>
  <c r="J4185" i="1"/>
  <c r="J335" i="1"/>
  <c r="J3536" i="1"/>
  <c r="J3073" i="1"/>
  <c r="J537" i="1"/>
  <c r="J2766" i="1"/>
  <c r="J3235" i="1"/>
  <c r="J221" i="1"/>
  <c r="J3492" i="1"/>
  <c r="J2905" i="1"/>
  <c r="J3072" i="1"/>
  <c r="J4316" i="1"/>
  <c r="J2954" i="1"/>
  <c r="J678" i="1"/>
  <c r="J3071" i="1"/>
  <c r="J618" i="1"/>
  <c r="J3097" i="1"/>
  <c r="J1388" i="1"/>
  <c r="J977" i="1"/>
  <c r="J4036" i="1"/>
  <c r="J3234" i="1"/>
  <c r="J677" i="1"/>
  <c r="J358" i="1"/>
  <c r="J4838" i="1"/>
  <c r="J4779" i="1"/>
  <c r="J2765" i="1"/>
  <c r="J1230" i="1"/>
  <c r="J2664" i="1"/>
  <c r="J2059" i="1"/>
  <c r="J1892" i="1"/>
  <c r="J536" i="1"/>
  <c r="J4295" i="1"/>
  <c r="J2035" i="1"/>
  <c r="J596" i="1"/>
  <c r="J132" i="1"/>
  <c r="J3264" i="1"/>
  <c r="J4035" i="1"/>
  <c r="J3209" i="1"/>
  <c r="J1565" i="1"/>
  <c r="J3208" i="1"/>
  <c r="J3558" i="1"/>
  <c r="J4511" i="1"/>
  <c r="J948" i="1"/>
  <c r="J3588" i="1"/>
  <c r="J196" i="1"/>
  <c r="J3982" i="1"/>
  <c r="J3957" i="1"/>
  <c r="J763" i="1"/>
  <c r="J4184" i="1"/>
  <c r="J2547" i="1"/>
  <c r="J3797" i="1"/>
  <c r="J1663" i="1"/>
  <c r="J108" i="1"/>
  <c r="J1939" i="1"/>
  <c r="J730" i="1"/>
  <c r="J700" i="1"/>
  <c r="J3491" i="1"/>
  <c r="J4510" i="1"/>
  <c r="J1824" i="1"/>
  <c r="J2307" i="1"/>
  <c r="J3395" i="1"/>
  <c r="J4013" i="1"/>
  <c r="J4294" i="1"/>
  <c r="J1276" i="1"/>
  <c r="J3284" i="1"/>
  <c r="J414" i="1"/>
  <c r="J1743" i="1"/>
  <c r="J2186" i="1"/>
  <c r="J1564" i="1"/>
  <c r="J2389" i="1"/>
  <c r="J4236" i="1"/>
  <c r="J195" i="1"/>
  <c r="J3263" i="1"/>
  <c r="J1716" i="1"/>
  <c r="J2226" i="1"/>
  <c r="J3394" i="1"/>
  <c r="J1434" i="1"/>
  <c r="J1030" i="1"/>
  <c r="J617" i="1"/>
  <c r="J3981" i="1"/>
  <c r="J1916" i="1"/>
  <c r="J2093" i="1"/>
  <c r="J2926" i="1"/>
  <c r="J131" i="1"/>
  <c r="J2786" i="1"/>
  <c r="J3518" i="1"/>
  <c r="J653" i="1"/>
  <c r="J4538" i="1"/>
  <c r="J3233" i="1"/>
  <c r="J4058" i="1"/>
  <c r="J2846" i="1"/>
  <c r="J797" i="1"/>
  <c r="J3713" i="1"/>
  <c r="J4293" i="1"/>
  <c r="J2125" i="1"/>
  <c r="J1387" i="1"/>
  <c r="J595" i="1"/>
  <c r="J4620" i="1"/>
  <c r="J2225" i="1"/>
  <c r="J1968" i="1"/>
  <c r="J1891" i="1"/>
  <c r="J4597" i="1"/>
  <c r="J1254" i="1"/>
  <c r="J699" i="1"/>
  <c r="J3905" i="1"/>
  <c r="J303" i="1"/>
  <c r="J3017" i="1"/>
  <c r="J2622" i="1"/>
  <c r="J4804" i="1"/>
  <c r="J4443" i="1"/>
  <c r="J1563" i="1"/>
  <c r="J3449" i="1"/>
  <c r="J616" i="1"/>
  <c r="J3262" i="1"/>
  <c r="J3261" i="1"/>
  <c r="J3377" i="1"/>
  <c r="J2152" i="1"/>
  <c r="J4694" i="1"/>
  <c r="J2511" i="1"/>
  <c r="J2764" i="1"/>
  <c r="J594" i="1"/>
  <c r="J1193" i="1"/>
  <c r="J2124" i="1"/>
  <c r="J824" i="1"/>
  <c r="J2185" i="1"/>
  <c r="J3353" i="1"/>
  <c r="J273" i="1"/>
  <c r="J1166" i="1"/>
  <c r="J3672" i="1"/>
  <c r="J302" i="1"/>
  <c r="J413" i="1"/>
  <c r="J444" i="1"/>
  <c r="J220" i="1"/>
  <c r="J3096" i="1"/>
  <c r="J3182" i="1"/>
  <c r="J502" i="1"/>
  <c r="J4488" i="1"/>
  <c r="J2815" i="1"/>
  <c r="J3095" i="1"/>
  <c r="J4034" i="1"/>
  <c r="J3465" i="1"/>
  <c r="J3712" i="1"/>
  <c r="J2092" i="1"/>
  <c r="J3796" i="1"/>
  <c r="J4837" i="1"/>
  <c r="J535" i="1"/>
  <c r="J4270" i="1"/>
  <c r="J4939" i="1"/>
  <c r="J2814" i="1"/>
  <c r="J1253" i="1"/>
  <c r="J4339" i="1"/>
  <c r="J2058" i="1"/>
  <c r="J1915" i="1"/>
  <c r="J18" i="1"/>
  <c r="J2621" i="1"/>
  <c r="J1358" i="1"/>
  <c r="J4012" i="1"/>
  <c r="J3125" i="1"/>
  <c r="J2572" i="1"/>
  <c r="J2091" i="1"/>
  <c r="J250" i="1"/>
  <c r="J615" i="1"/>
  <c r="J1386" i="1"/>
  <c r="J2845" i="1"/>
  <c r="J3124" i="1"/>
  <c r="J194" i="1"/>
  <c r="J2571" i="1"/>
  <c r="J3464" i="1"/>
  <c r="J3956" i="1"/>
  <c r="J2570" i="1"/>
  <c r="J1796" i="1"/>
  <c r="J2593" i="1"/>
  <c r="J357" i="1"/>
  <c r="J676" i="1"/>
  <c r="J2904" i="1"/>
  <c r="J1357" i="1"/>
  <c r="J4961" i="1"/>
  <c r="J3617" i="1"/>
  <c r="J5001" i="1"/>
  <c r="J675" i="1"/>
  <c r="J1192" i="1"/>
  <c r="J1770" i="1"/>
  <c r="J2034" i="1"/>
  <c r="J4269" i="1"/>
  <c r="J4083" i="1"/>
  <c r="J1385" i="1"/>
  <c r="J3843" i="1"/>
  <c r="J4268" i="1"/>
  <c r="J998" i="1"/>
  <c r="J2184" i="1"/>
  <c r="J1411" i="1"/>
  <c r="J4984" i="1"/>
  <c r="J2183" i="1"/>
  <c r="J3283" i="1"/>
  <c r="J3315" i="1"/>
  <c r="J2763" i="1"/>
  <c r="J1301" i="1"/>
  <c r="J2282" i="1"/>
  <c r="J593" i="1"/>
  <c r="J2443" i="1"/>
  <c r="J4860" i="1"/>
  <c r="J4723" i="1"/>
  <c r="J3045" i="1"/>
  <c r="J1613" i="1"/>
  <c r="J2334" i="1"/>
  <c r="J17" i="1"/>
  <c r="J3671" i="1"/>
  <c r="J1890" i="1"/>
  <c r="J4888" i="1"/>
  <c r="J4082" i="1"/>
  <c r="J1252" i="1"/>
  <c r="J4415" i="1"/>
  <c r="J3332" i="1"/>
  <c r="J3744" i="1"/>
  <c r="J4722" i="1"/>
  <c r="J3795" i="1"/>
  <c r="J4081" i="1"/>
  <c r="J3955" i="1"/>
  <c r="J1275" i="1"/>
  <c r="J729" i="1"/>
  <c r="J1889" i="1"/>
  <c r="J4537" i="1"/>
  <c r="J2057" i="1"/>
  <c r="J4746" i="1"/>
  <c r="J1087" i="1"/>
  <c r="J2123" i="1"/>
  <c r="J2412" i="1"/>
  <c r="J477" i="1"/>
  <c r="J4033" i="1"/>
  <c r="J107" i="1"/>
  <c r="J3587" i="1"/>
  <c r="J1995" i="1"/>
  <c r="J3376" i="1"/>
  <c r="J4161" i="1"/>
  <c r="J334" i="1"/>
  <c r="J1769" i="1"/>
  <c r="J3181" i="1"/>
  <c r="J3904" i="1"/>
  <c r="J1994" i="1"/>
  <c r="J3044" i="1"/>
  <c r="J2388" i="1"/>
  <c r="J1086" i="1"/>
  <c r="J2465" i="1"/>
  <c r="J193" i="1"/>
  <c r="J4160" i="1"/>
  <c r="J1513" i="1"/>
  <c r="J845" i="1"/>
  <c r="J4836" i="1"/>
  <c r="J2182" i="1"/>
  <c r="J3260" i="1"/>
  <c r="J1742" i="1"/>
  <c r="J1333" i="1"/>
  <c r="J16" i="1"/>
  <c r="J2464" i="1"/>
  <c r="J3954" i="1"/>
  <c r="J2181" i="1"/>
  <c r="J4057" i="1"/>
  <c r="J1110" i="1"/>
  <c r="J1662" i="1"/>
  <c r="J1768" i="1"/>
  <c r="J3820" i="1"/>
  <c r="J2224" i="1"/>
  <c r="J2122" i="1"/>
  <c r="J3980" i="1"/>
  <c r="J2033" i="1"/>
  <c r="J3490" i="1"/>
  <c r="J3794" i="1"/>
  <c r="J3766" i="1"/>
  <c r="J874" i="1"/>
  <c r="J652" i="1"/>
  <c r="J1165" i="1"/>
  <c r="J3933" i="1"/>
  <c r="J4442" i="1"/>
  <c r="J1274" i="1"/>
  <c r="J3979" i="1"/>
  <c r="J249" i="1"/>
  <c r="J5000" i="1"/>
  <c r="J3978" i="1"/>
  <c r="J2994" i="1"/>
  <c r="J4938" i="1"/>
  <c r="J3557" i="1"/>
  <c r="J301" i="1"/>
  <c r="J1356" i="1"/>
  <c r="J3653" i="1"/>
  <c r="J1967" i="1"/>
  <c r="J1537" i="1"/>
  <c r="J1486" i="1"/>
  <c r="J3043" i="1"/>
  <c r="J4536" i="1"/>
  <c r="J1332" i="1"/>
  <c r="J2695" i="1"/>
  <c r="J2151" i="1"/>
  <c r="J844" i="1"/>
  <c r="J106" i="1"/>
  <c r="J1129" i="1"/>
  <c r="J3448" i="1"/>
  <c r="J4960" i="1"/>
  <c r="J4983" i="1"/>
  <c r="J4338" i="1"/>
  <c r="J2762" i="1"/>
  <c r="J3423" i="1"/>
  <c r="J2442" i="1"/>
  <c r="J3489" i="1"/>
  <c r="J1128" i="1"/>
  <c r="J3447" i="1"/>
  <c r="J2978" i="1"/>
  <c r="J3652" i="1"/>
  <c r="J4159" i="1"/>
  <c r="J2121" i="1"/>
  <c r="J1536" i="1"/>
  <c r="J1593" i="1"/>
  <c r="J2953" i="1"/>
  <c r="J2358" i="1"/>
  <c r="J2281" i="1"/>
  <c r="J4509" i="1"/>
  <c r="J1251" i="1"/>
  <c r="J501" i="1"/>
  <c r="J4745" i="1"/>
  <c r="J3691" i="1"/>
  <c r="J3842" i="1"/>
  <c r="J1612" i="1"/>
  <c r="J476" i="1"/>
  <c r="J3180" i="1"/>
  <c r="J2056" i="1"/>
  <c r="J698" i="1"/>
  <c r="J3586" i="1"/>
  <c r="J39" i="1"/>
  <c r="J1691" i="1"/>
  <c r="J1127" i="1"/>
  <c r="J3422" i="1"/>
  <c r="J651" i="1"/>
  <c r="J796" i="1"/>
  <c r="J4982" i="1"/>
  <c r="J4859" i="1"/>
  <c r="J2663" i="1"/>
  <c r="J3123" i="1"/>
  <c r="J823" i="1"/>
  <c r="J4721" i="1"/>
  <c r="J1630" i="1"/>
  <c r="J564" i="1"/>
  <c r="J3207" i="1"/>
  <c r="J3977" i="1"/>
  <c r="J4080" i="1"/>
  <c r="J2357" i="1"/>
  <c r="J1229" i="1"/>
  <c r="J2223" i="1"/>
  <c r="J3042" i="1"/>
  <c r="J2055" i="1"/>
  <c r="J1592" i="1"/>
  <c r="J2054" i="1"/>
  <c r="J1611" i="1"/>
  <c r="J1938" i="1"/>
  <c r="J3122" i="1"/>
  <c r="J38" i="1"/>
  <c r="J1512" i="1"/>
  <c r="J2387" i="1"/>
  <c r="J1914" i="1"/>
  <c r="J2280" i="1"/>
  <c r="J15" i="1"/>
  <c r="J1109" i="1"/>
  <c r="J2306" i="1"/>
  <c r="J4032" i="1"/>
  <c r="J1331" i="1"/>
  <c r="J3903" i="1"/>
  <c r="J3793" i="1"/>
  <c r="J4487" i="1"/>
  <c r="J3932" i="1"/>
  <c r="J728" i="1"/>
  <c r="J1844" i="1"/>
  <c r="J614" i="1"/>
  <c r="J3616" i="1"/>
  <c r="J3488" i="1"/>
  <c r="J272" i="1"/>
  <c r="J534" i="1"/>
  <c r="J4031" i="1"/>
  <c r="J3179" i="1"/>
  <c r="J4183" i="1"/>
  <c r="J2993" i="1"/>
  <c r="J2903" i="1"/>
  <c r="J3743" i="1"/>
  <c r="J2925" i="1"/>
  <c r="J3556" i="1"/>
  <c r="J2032" i="1"/>
  <c r="J3931" i="1"/>
  <c r="J3517" i="1"/>
  <c r="J1459" i="1"/>
  <c r="J762" i="1"/>
  <c r="J3792" i="1"/>
  <c r="J4182" i="1"/>
  <c r="J3094" i="1"/>
  <c r="J3690" i="1"/>
  <c r="J3463" i="1"/>
  <c r="J248" i="1"/>
  <c r="J4778" i="1"/>
  <c r="J4835" i="1"/>
  <c r="J4235" i="1"/>
  <c r="J3711" i="1"/>
  <c r="J4292" i="1"/>
  <c r="J2952" i="1"/>
  <c r="J4209" i="1"/>
  <c r="J650" i="1"/>
  <c r="J2546" i="1"/>
  <c r="J443" i="1"/>
  <c r="J2488" i="1"/>
  <c r="J533" i="1"/>
  <c r="J1535" i="1"/>
  <c r="J4208" i="1"/>
  <c r="J3710" i="1"/>
  <c r="J2090" i="1"/>
  <c r="J897" i="1"/>
  <c r="J2150" i="1"/>
  <c r="J1610" i="1"/>
  <c r="J1534" i="1"/>
  <c r="J3375" i="1"/>
  <c r="J674" i="1"/>
  <c r="J761" i="1"/>
  <c r="J3689" i="1"/>
  <c r="J1937" i="1"/>
  <c r="J3259" i="1"/>
  <c r="J697" i="1"/>
  <c r="J4441" i="1"/>
  <c r="J3585" i="1"/>
  <c r="J4834" i="1"/>
  <c r="J1562" i="1"/>
  <c r="J2222" i="1"/>
  <c r="J4650" i="1"/>
  <c r="J4678" i="1"/>
  <c r="J3232" i="1"/>
  <c r="J896" i="1"/>
  <c r="J4234" i="1"/>
  <c r="J2031" i="1"/>
  <c r="J1330" i="1"/>
  <c r="J3314" i="1"/>
  <c r="J4181" i="1"/>
  <c r="J1485" i="1"/>
  <c r="J2249" i="1"/>
  <c r="J4677" i="1"/>
  <c r="J1661" i="1"/>
  <c r="J795" i="1"/>
  <c r="J1433" i="1"/>
  <c r="J822" i="1"/>
  <c r="J3742" i="1"/>
  <c r="J1795" i="1"/>
  <c r="J3584" i="1"/>
  <c r="J873" i="1"/>
  <c r="J2180" i="1"/>
  <c r="J4315" i="1"/>
  <c r="J4011" i="1"/>
  <c r="J1629" i="1"/>
  <c r="J2248" i="1"/>
  <c r="J2813" i="1"/>
  <c r="J1432" i="1"/>
  <c r="J4440" i="1"/>
  <c r="J4267" i="1"/>
  <c r="J1064" i="1"/>
  <c r="J2179" i="1"/>
  <c r="J3462" i="1"/>
  <c r="J2874" i="1"/>
  <c r="J80" i="1"/>
  <c r="J1591" i="1"/>
  <c r="J3231" i="1"/>
  <c r="J4414" i="1"/>
  <c r="J3841" i="1"/>
  <c r="J1164" i="1"/>
  <c r="J1484" i="1"/>
  <c r="J2120" i="1"/>
  <c r="J3070" i="1"/>
  <c r="J3393" i="1"/>
  <c r="J4777" i="1"/>
  <c r="J2221" i="1"/>
  <c r="J2333" i="1"/>
  <c r="J412" i="1"/>
  <c r="J760" i="1"/>
  <c r="J2694" i="1"/>
  <c r="J3069" i="1"/>
  <c r="J4139" i="1"/>
  <c r="J300" i="1"/>
  <c r="J3615" i="1"/>
  <c r="J3313" i="1"/>
  <c r="J1511" i="1"/>
  <c r="J2089" i="1"/>
  <c r="J3741" i="1"/>
  <c r="J1888" i="1"/>
  <c r="J1355" i="1"/>
  <c r="J2305" i="1"/>
  <c r="J2662" i="1"/>
  <c r="J1993" i="1"/>
  <c r="J3206" i="1"/>
  <c r="J1690" i="1"/>
  <c r="J727" i="1"/>
  <c r="J1191" i="1"/>
  <c r="J1431" i="1"/>
  <c r="J794" i="1"/>
  <c r="J2727" i="1"/>
  <c r="J3868" i="1"/>
  <c r="J726" i="1"/>
  <c r="J4138" i="1"/>
  <c r="J4115" i="1"/>
  <c r="J1823" i="1"/>
  <c r="J192" i="1"/>
  <c r="J4981" i="1"/>
  <c r="J2119" i="1"/>
  <c r="J1590" i="1"/>
  <c r="J4486" i="1"/>
  <c r="J1228" i="1"/>
  <c r="J2812" i="1"/>
  <c r="J4833" i="1"/>
  <c r="J2661" i="1"/>
  <c r="J4439" i="1"/>
  <c r="J3178" i="1"/>
  <c r="J1085" i="1"/>
  <c r="J1063" i="1"/>
  <c r="J2977" i="1"/>
  <c r="J1430" i="1"/>
  <c r="J3041" i="1"/>
  <c r="J1029" i="1"/>
  <c r="J4776" i="1"/>
  <c r="J1561" i="1"/>
  <c r="J2279" i="1"/>
  <c r="J3068" i="1"/>
  <c r="J4438" i="1"/>
  <c r="J895" i="1"/>
  <c r="J2726" i="1"/>
  <c r="J2545" i="1"/>
  <c r="J53" i="1"/>
  <c r="J1329" i="1"/>
  <c r="J1062" i="1"/>
  <c r="J2247" i="1"/>
  <c r="J1936" i="1"/>
  <c r="J2725" i="1"/>
  <c r="J1863" i="1"/>
  <c r="J3614" i="1"/>
  <c r="J4832" i="1"/>
  <c r="J1084" i="1"/>
  <c r="J4180" i="1"/>
  <c r="J3688" i="1"/>
  <c r="J3583" i="1"/>
  <c r="J563" i="1"/>
  <c r="J1190" i="1"/>
  <c r="J4233" i="1"/>
  <c r="J4937" i="1"/>
  <c r="J3158" i="1"/>
  <c r="J2785" i="1"/>
  <c r="J3930" i="1"/>
  <c r="J4887" i="1"/>
  <c r="J4649" i="1"/>
  <c r="J1660" i="1"/>
  <c r="J2356" i="1"/>
  <c r="J4980" i="1"/>
  <c r="J2386" i="1"/>
  <c r="J475" i="1"/>
  <c r="J2976" i="1"/>
  <c r="J1328" i="1"/>
  <c r="J2844" i="1"/>
  <c r="J3067" i="1"/>
  <c r="J411" i="1"/>
  <c r="J3312" i="1"/>
  <c r="J947" i="1"/>
  <c r="J3516" i="1"/>
  <c r="J1250" i="1"/>
  <c r="J821" i="1"/>
  <c r="J3392" i="1"/>
  <c r="J2620" i="1"/>
  <c r="J1589" i="1"/>
  <c r="J410" i="1"/>
  <c r="J3613" i="1"/>
  <c r="J1822" i="1"/>
  <c r="J1741" i="1"/>
  <c r="J2747" i="1"/>
  <c r="J3535" i="1"/>
  <c r="J4979" i="1"/>
  <c r="J2569" i="1"/>
  <c r="J4978" i="1"/>
  <c r="J3421" i="1"/>
  <c r="J1588" i="1"/>
  <c r="J4744" i="1"/>
  <c r="J1992" i="1"/>
  <c r="J105" i="1"/>
  <c r="J2385" i="1"/>
  <c r="J532" i="1"/>
  <c r="J4314" i="1"/>
  <c r="J2463" i="1"/>
  <c r="J4775" i="1"/>
  <c r="J4368" i="1"/>
  <c r="J2355" i="1"/>
  <c r="J1821" i="1"/>
  <c r="J3867" i="1"/>
  <c r="J2088" i="1"/>
  <c r="J1028" i="1"/>
  <c r="J894" i="1"/>
  <c r="J1273" i="1"/>
  <c r="J1991" i="1"/>
  <c r="J2568" i="1"/>
  <c r="J2811" i="1"/>
  <c r="J759" i="1"/>
  <c r="J4114" i="1"/>
  <c r="J872" i="1"/>
  <c r="J2660" i="1"/>
  <c r="J3651" i="1"/>
  <c r="J4485" i="1"/>
  <c r="J3258" i="1"/>
  <c r="J4936" i="1"/>
  <c r="J37" i="1"/>
  <c r="J2544" i="1"/>
  <c r="J2332" i="1"/>
  <c r="J3902" i="1"/>
  <c r="J793" i="1"/>
  <c r="J1935" i="1"/>
  <c r="J2220" i="1"/>
  <c r="J2304" i="1"/>
  <c r="J2659" i="1"/>
  <c r="J4935" i="1"/>
  <c r="J3650" i="1"/>
  <c r="J1429" i="1"/>
  <c r="J1227" i="1"/>
  <c r="J2053" i="1"/>
  <c r="J649" i="1"/>
  <c r="J2619" i="1"/>
  <c r="J3093" i="1"/>
  <c r="J2873" i="1"/>
  <c r="J2354" i="1"/>
  <c r="J1966" i="1"/>
  <c r="J4743" i="1"/>
  <c r="J871" i="1"/>
  <c r="J4619" i="1"/>
  <c r="J4803" i="1"/>
  <c r="J1249" i="1"/>
  <c r="J2618" i="1"/>
  <c r="J2510" i="1"/>
  <c r="J758" i="1"/>
  <c r="J2567" i="1"/>
  <c r="J4387" i="1"/>
  <c r="J2617" i="1"/>
  <c r="J3976" i="1"/>
  <c r="J2384" i="1"/>
  <c r="J2616" i="1"/>
  <c r="J1248" i="1"/>
  <c r="J4030" i="1"/>
  <c r="J1272" i="1"/>
  <c r="J2303" i="1"/>
  <c r="J1560" i="1"/>
  <c r="J757" i="1"/>
  <c r="J2975" i="1"/>
  <c r="J1934" i="1"/>
  <c r="J4437" i="1"/>
  <c r="J1410" i="1"/>
  <c r="J387" i="1"/>
  <c r="J1965" i="1"/>
  <c r="J36" i="1"/>
  <c r="J474" i="1"/>
  <c r="J104" i="1"/>
  <c r="J2872" i="1"/>
  <c r="J2353" i="1"/>
  <c r="J3487" i="1"/>
  <c r="J2462" i="1"/>
  <c r="J1510" i="1"/>
  <c r="J2592" i="1"/>
  <c r="J696" i="1"/>
  <c r="J4648" i="1"/>
  <c r="J1226" i="1"/>
  <c r="J1153" i="1"/>
  <c r="J473" i="1"/>
  <c r="J157" i="1"/>
  <c r="J4179" i="1"/>
  <c r="J2383" i="1"/>
  <c r="J4465" i="1"/>
  <c r="J648" i="1"/>
  <c r="J2615" i="1"/>
  <c r="J386" i="1"/>
  <c r="J725" i="1"/>
  <c r="J333" i="1"/>
  <c r="J1458" i="1"/>
  <c r="J3840" i="1"/>
  <c r="J356" i="1"/>
  <c r="J1225" i="1"/>
  <c r="J3092" i="1"/>
  <c r="J870" i="1"/>
  <c r="J1354" i="1"/>
  <c r="J1108" i="1"/>
  <c r="J4802" i="1"/>
  <c r="J3975" i="1"/>
  <c r="J3257" i="1"/>
  <c r="J3555" i="1"/>
  <c r="J531" i="1"/>
  <c r="J1862" i="1"/>
  <c r="J4618" i="1"/>
  <c r="J1027" i="1"/>
  <c r="J3446" i="1"/>
  <c r="J1152" i="1"/>
  <c r="J997" i="1"/>
  <c r="J3649" i="1"/>
  <c r="J2030" i="1"/>
  <c r="J1061" i="1"/>
  <c r="J2178" i="1"/>
  <c r="J4079" i="1"/>
  <c r="J3554" i="1"/>
  <c r="J1247" i="1"/>
  <c r="J2219" i="1"/>
  <c r="J695" i="1"/>
  <c r="J219" i="1"/>
  <c r="J2487" i="1"/>
  <c r="J1126" i="1"/>
  <c r="J1740" i="1"/>
  <c r="J3709" i="1"/>
  <c r="J1794" i="1"/>
  <c r="J2486" i="1"/>
  <c r="J4647" i="1"/>
  <c r="J2118" i="1"/>
  <c r="J2218" i="1"/>
  <c r="J1384" i="1"/>
  <c r="J1026" i="1"/>
  <c r="J820" i="1"/>
  <c r="J756" i="1"/>
  <c r="J3953" i="1"/>
  <c r="J3040" i="1"/>
  <c r="J2974" i="1"/>
  <c r="J3648" i="1"/>
  <c r="J2149" i="1"/>
  <c r="J2441" i="1"/>
  <c r="J530" i="1"/>
  <c r="J2658" i="1"/>
  <c r="J4484" i="1"/>
  <c r="J4232" i="1"/>
  <c r="J4010" i="1"/>
  <c r="J2509" i="1"/>
  <c r="J2278" i="1"/>
  <c r="J271" i="1"/>
  <c r="J4137" i="1"/>
  <c r="J1715" i="1"/>
  <c r="J4113" i="1"/>
  <c r="J1559" i="1"/>
  <c r="J4029" i="1"/>
  <c r="J299" i="1"/>
  <c r="J103" i="1"/>
  <c r="J3839" i="1"/>
  <c r="J2924" i="1"/>
  <c r="J819" i="1"/>
  <c r="J3534" i="1"/>
  <c r="J4508" i="1"/>
  <c r="J3819" i="1"/>
  <c r="J4676" i="1"/>
  <c r="J2052" i="1"/>
  <c r="J156" i="1"/>
  <c r="J2724" i="1"/>
  <c r="J1189" i="1"/>
  <c r="J442" i="1"/>
  <c r="J4535" i="1"/>
  <c r="J2923" i="1"/>
  <c r="J1793" i="1"/>
  <c r="J673" i="1"/>
  <c r="J1861" i="1"/>
  <c r="J1246" i="1"/>
  <c r="J2657" i="1"/>
  <c r="J818" i="1"/>
  <c r="J4436" i="1"/>
  <c r="J35" i="1"/>
  <c r="J1083" i="1"/>
  <c r="J562" i="1"/>
  <c r="J817" i="1"/>
  <c r="J3331" i="1"/>
  <c r="J2485" i="1"/>
  <c r="J4291" i="1"/>
  <c r="J332" i="1"/>
  <c r="J1739" i="1"/>
  <c r="J3352" i="1"/>
  <c r="J893" i="1"/>
  <c r="J4858" i="1"/>
  <c r="J2871" i="1"/>
  <c r="J755" i="1"/>
  <c r="J409" i="1"/>
  <c r="J4435" i="1"/>
  <c r="J3647" i="1"/>
  <c r="J79" i="1"/>
  <c r="J4534" i="1"/>
  <c r="J4413" i="1"/>
  <c r="J2591" i="1"/>
  <c r="J1964" i="1"/>
  <c r="J1628" i="1"/>
  <c r="J3612" i="1"/>
  <c r="J2217" i="1"/>
  <c r="J441" i="1"/>
  <c r="J1060" i="1"/>
  <c r="J247" i="1"/>
  <c r="J3901" i="1"/>
  <c r="J2484" i="1"/>
  <c r="J754" i="1"/>
  <c r="J1082" i="1"/>
  <c r="J1792" i="1"/>
  <c r="J1767" i="1"/>
  <c r="J102" i="1"/>
  <c r="J4028" i="1"/>
  <c r="J2331" i="1"/>
  <c r="J4596" i="1"/>
  <c r="J2746" i="1"/>
  <c r="J2723" i="1"/>
  <c r="J270" i="1"/>
  <c r="J2951" i="1"/>
  <c r="J2693" i="1"/>
  <c r="J2722" i="1"/>
  <c r="J1081" i="1"/>
  <c r="J1025" i="1"/>
  <c r="J1990" i="1"/>
  <c r="J101" i="1"/>
  <c r="J4337" i="1"/>
  <c r="J3687" i="1"/>
  <c r="J694" i="1"/>
  <c r="J2277" i="1"/>
  <c r="J1383" i="1"/>
  <c r="J4231" i="1"/>
  <c r="J4977" i="1"/>
  <c r="J3039" i="1"/>
  <c r="J1766" i="1"/>
  <c r="J4857" i="1"/>
  <c r="J1457" i="1"/>
  <c r="J3230" i="1"/>
  <c r="J4336" i="1"/>
  <c r="J1382" i="1"/>
  <c r="J1353" i="1"/>
  <c r="J2508" i="1"/>
  <c r="J3818" i="1"/>
  <c r="J4999" i="1"/>
  <c r="J4564" i="1"/>
  <c r="J672" i="1"/>
  <c r="J976" i="1"/>
  <c r="J561" i="1"/>
  <c r="J218" i="1"/>
  <c r="J3330" i="1"/>
  <c r="J3229" i="1"/>
  <c r="J1714" i="1"/>
  <c r="J1224" i="1"/>
  <c r="J2029" i="1"/>
  <c r="J4507" i="1"/>
  <c r="J3740" i="1"/>
  <c r="J1483" i="1"/>
  <c r="J298" i="1"/>
  <c r="J4934" i="1"/>
  <c r="J1587" i="1"/>
  <c r="J3708" i="1"/>
  <c r="J3533" i="1"/>
  <c r="J500" i="1"/>
  <c r="J3707" i="1"/>
  <c r="J4335" i="1"/>
  <c r="J1627" i="1"/>
  <c r="J4027" i="1"/>
  <c r="J946" i="1"/>
  <c r="J4136" i="1"/>
  <c r="J3282" i="1"/>
  <c r="J408" i="1"/>
  <c r="J3974" i="1"/>
  <c r="J2051" i="1"/>
  <c r="J1713" i="1"/>
  <c r="J2614" i="1"/>
  <c r="J14" i="1"/>
  <c r="J1659" i="1"/>
  <c r="J1887" i="1"/>
  <c r="J1509" i="1"/>
  <c r="J2656" i="1"/>
  <c r="J4910" i="1"/>
  <c r="J407" i="1"/>
  <c r="J3739" i="1"/>
  <c r="J4595" i="1"/>
  <c r="J2870" i="1"/>
  <c r="J1352" i="1"/>
  <c r="J3420" i="1"/>
  <c r="J1913" i="1"/>
  <c r="J155" i="1"/>
  <c r="J4959" i="1"/>
  <c r="J4009" i="1"/>
  <c r="J1860" i="1"/>
  <c r="J3486" i="1"/>
  <c r="J4594" i="1"/>
  <c r="J792" i="1"/>
  <c r="J4909" i="1"/>
  <c r="J4998" i="1"/>
  <c r="J3646" i="1"/>
  <c r="J2613" i="1"/>
  <c r="J3611" i="1"/>
  <c r="J2216" i="1"/>
  <c r="J3038" i="1"/>
  <c r="J4831" i="1"/>
  <c r="J4856" i="1"/>
  <c r="J1059" i="1"/>
  <c r="J4313" i="1"/>
  <c r="J1820" i="1"/>
  <c r="J3706" i="1"/>
  <c r="J529" i="1"/>
  <c r="J3553" i="1"/>
  <c r="J2440" i="1"/>
  <c r="J2922" i="1"/>
  <c r="J2761" i="1"/>
  <c r="J52" i="1"/>
  <c r="J1428" i="1"/>
  <c r="J2411" i="1"/>
  <c r="J2382" i="1"/>
  <c r="J2869" i="1"/>
  <c r="J78" i="1"/>
  <c r="J4720" i="1"/>
  <c r="J1508" i="1"/>
  <c r="J3091" i="1"/>
  <c r="J791" i="1"/>
  <c r="J1658" i="1"/>
  <c r="J3838" i="1"/>
  <c r="J843" i="1"/>
  <c r="J2902" i="1"/>
  <c r="J2461" i="1"/>
  <c r="J647" i="1"/>
  <c r="J4290" i="1"/>
  <c r="J1558" i="1"/>
  <c r="J560" i="1"/>
  <c r="J1080" i="1"/>
  <c r="J2950" i="1"/>
  <c r="J4933" i="1"/>
  <c r="J1188" i="1"/>
  <c r="J753" i="1"/>
  <c r="J3256" i="1"/>
  <c r="J1327" i="1"/>
  <c r="J1351" i="1"/>
  <c r="J4693" i="1"/>
  <c r="J4078" i="1"/>
  <c r="J4533" i="1"/>
  <c r="J4207" i="1"/>
  <c r="J217" i="1"/>
  <c r="J1427" i="1"/>
  <c r="J4997" i="1"/>
  <c r="J2655" i="1"/>
  <c r="J4312" i="1"/>
  <c r="J4593" i="1"/>
  <c r="J3037" i="1"/>
  <c r="J3738" i="1"/>
  <c r="J752" i="1"/>
  <c r="J4386" i="1"/>
  <c r="J1024" i="1"/>
  <c r="J1326" i="1"/>
  <c r="J3351" i="1"/>
  <c r="J4112" i="1"/>
  <c r="J559" i="1"/>
  <c r="J2381" i="1"/>
  <c r="J3582" i="1"/>
  <c r="J2087" i="1"/>
  <c r="J996" i="1"/>
  <c r="J2215" i="1"/>
  <c r="J4801" i="1"/>
  <c r="J3205" i="1"/>
  <c r="J4976" i="1"/>
  <c r="J1586" i="1"/>
  <c r="J13" i="1"/>
  <c r="J4026" i="1"/>
  <c r="J2843" i="1"/>
  <c r="J975" i="1"/>
  <c r="J1187" i="1"/>
  <c r="J216" i="1"/>
  <c r="J331" i="1"/>
  <c r="J2050" i="1"/>
  <c r="J4592" i="1"/>
  <c r="J3121" i="1"/>
  <c r="J4206" i="1"/>
  <c r="J4367" i="1"/>
  <c r="J2439" i="1"/>
  <c r="J2438" i="1"/>
  <c r="J2949" i="1"/>
  <c r="J3610" i="1"/>
  <c r="J1791" i="1"/>
  <c r="J995" i="1"/>
  <c r="J3036" i="1"/>
  <c r="J77" i="1"/>
  <c r="J2692" i="1"/>
  <c r="J1585" i="1"/>
  <c r="J724" i="1"/>
  <c r="J4886" i="1"/>
  <c r="J2302" i="1"/>
  <c r="J3609" i="1"/>
  <c r="J4412" i="1"/>
  <c r="J2028" i="1"/>
  <c r="J2410" i="1"/>
  <c r="J3973" i="1"/>
  <c r="J1456" i="1"/>
  <c r="J974" i="1"/>
  <c r="J2566" i="1"/>
  <c r="J1482" i="1"/>
  <c r="J4800" i="1"/>
  <c r="J1058" i="1"/>
  <c r="J3391" i="1"/>
  <c r="J1765" i="1"/>
  <c r="J3670" i="1"/>
  <c r="J1409" i="1"/>
  <c r="J2691" i="1"/>
  <c r="J1300" i="1"/>
  <c r="J1223" i="1"/>
  <c r="J3817" i="1"/>
  <c r="J1609" i="1"/>
  <c r="J3090" i="1"/>
  <c r="J4111" i="1"/>
  <c r="J4885" i="1"/>
  <c r="J1626" i="1"/>
  <c r="J499" i="1"/>
  <c r="J2246" i="1"/>
  <c r="J4411" i="1"/>
  <c r="J1125" i="1"/>
  <c r="J1057" i="1"/>
  <c r="J945" i="1"/>
  <c r="J2086" i="1"/>
  <c r="J4178" i="1"/>
  <c r="J3900" i="1"/>
  <c r="J1557" i="1"/>
  <c r="J1381" i="1"/>
  <c r="J3837" i="1"/>
  <c r="J3281" i="1"/>
  <c r="J973" i="1"/>
  <c r="J3952" i="1"/>
  <c r="J2352" i="1"/>
  <c r="J4230" i="1"/>
  <c r="J4483" i="1"/>
  <c r="J2507" i="1"/>
  <c r="J4855" i="1"/>
  <c r="J1790" i="1"/>
  <c r="J816" i="1"/>
  <c r="J4110" i="1"/>
  <c r="J4158" i="1"/>
  <c r="J2690" i="1"/>
  <c r="J2810" i="1"/>
  <c r="J3374" i="1"/>
  <c r="J3311" i="1"/>
  <c r="J2148" i="1"/>
  <c r="J3581" i="1"/>
  <c r="J3816" i="1"/>
  <c r="J472" i="1"/>
  <c r="J4646" i="1"/>
  <c r="J4229" i="1"/>
  <c r="J2380" i="1"/>
  <c r="J4334" i="1"/>
  <c r="J4932" i="1"/>
  <c r="J1186" i="1"/>
  <c r="J4975" i="1"/>
  <c r="J2543" i="1"/>
  <c r="J2542" i="1"/>
  <c r="J1689" i="1"/>
  <c r="J2147" i="1"/>
  <c r="J1380" i="1"/>
  <c r="J4109" i="1"/>
  <c r="J790" i="1"/>
  <c r="J3515" i="1"/>
  <c r="J1819" i="1"/>
  <c r="J3737" i="1"/>
  <c r="J3705" i="1"/>
  <c r="J4506" i="1"/>
  <c r="J4311" i="1"/>
  <c r="J2541" i="1"/>
  <c r="J592" i="1"/>
  <c r="J1023" i="1"/>
  <c r="J3120" i="1"/>
  <c r="J3255" i="1"/>
  <c r="J215" i="1"/>
  <c r="J498" i="1"/>
  <c r="J4333" i="1"/>
  <c r="J34" i="1"/>
  <c r="J330" i="1"/>
  <c r="J671" i="1"/>
  <c r="J972" i="1"/>
  <c r="J1222" i="1"/>
  <c r="J2901" i="1"/>
  <c r="J3929" i="1"/>
  <c r="J3373" i="1"/>
  <c r="J2301" i="1"/>
  <c r="J4591" i="1"/>
  <c r="J892" i="1"/>
  <c r="J2351" i="1"/>
  <c r="J3514" i="1"/>
  <c r="J3177" i="1"/>
  <c r="J693" i="1"/>
  <c r="J1455" i="1"/>
  <c r="J891" i="1"/>
  <c r="J4228" i="1"/>
  <c r="J2809" i="1"/>
  <c r="J2842" i="1"/>
  <c r="J2948" i="1"/>
  <c r="J4774" i="1"/>
  <c r="J100" i="1"/>
  <c r="J3485" i="1"/>
  <c r="J4410" i="1"/>
  <c r="J1481" i="1"/>
  <c r="J2300" i="1"/>
  <c r="J4884" i="1"/>
  <c r="J591" i="1"/>
  <c r="J2612" i="1"/>
  <c r="J1325" i="1"/>
  <c r="J3951" i="1"/>
  <c r="J4645" i="1"/>
  <c r="J1022" i="1"/>
  <c r="J528" i="1"/>
  <c r="J4266" i="1"/>
  <c r="J2330" i="1"/>
  <c r="J1056" i="1"/>
  <c r="J3866" i="1"/>
  <c r="J3176" i="1"/>
  <c r="J130" i="1"/>
  <c r="J2117" i="1"/>
  <c r="J3791" i="1"/>
  <c r="J842" i="1"/>
  <c r="J1738" i="1"/>
  <c r="J355" i="1"/>
  <c r="J4830" i="1"/>
  <c r="J1163" i="1"/>
  <c r="J994" i="1"/>
  <c r="J590" i="1"/>
  <c r="J3645" i="1"/>
  <c r="J4077" i="1"/>
  <c r="J4108" i="1"/>
  <c r="J2276" i="1"/>
  <c r="J4883" i="1"/>
  <c r="J1124" i="1"/>
  <c r="J246" i="1"/>
  <c r="J406" i="1"/>
  <c r="J4799" i="1"/>
  <c r="J4675" i="1"/>
  <c r="J1324" i="1"/>
  <c r="J2027" i="1"/>
  <c r="J4409" i="1"/>
  <c r="J471" i="1"/>
  <c r="J2900" i="1"/>
  <c r="J1789" i="1"/>
  <c r="J2245" i="1"/>
  <c r="J2899" i="1"/>
  <c r="J944" i="1"/>
  <c r="J1788" i="1"/>
  <c r="J297" i="1"/>
  <c r="J4773" i="1"/>
  <c r="J2379" i="1"/>
  <c r="J1123" i="1"/>
  <c r="J3204" i="1"/>
  <c r="J2654" i="1"/>
  <c r="J4798" i="1"/>
  <c r="J191" i="1"/>
  <c r="J4974" i="1"/>
  <c r="J129" i="1"/>
  <c r="J1079" i="1"/>
  <c r="J3765" i="1"/>
  <c r="J3016" i="1"/>
  <c r="J2275" i="1"/>
  <c r="J3203" i="1"/>
  <c r="J4157" i="1"/>
  <c r="J2274" i="1"/>
  <c r="J2947" i="1"/>
  <c r="J2483" i="1"/>
  <c r="J4882" i="1"/>
  <c r="J869" i="1"/>
  <c r="J2721" i="1"/>
  <c r="J4434" i="1"/>
  <c r="J405" i="1"/>
  <c r="J1764" i="1"/>
  <c r="J3865" i="1"/>
  <c r="J3254" i="1"/>
  <c r="J190" i="1"/>
  <c r="J4996" i="1"/>
  <c r="J3580" i="1"/>
  <c r="J751" i="1"/>
  <c r="J3644" i="1"/>
  <c r="J1271" i="1"/>
  <c r="J1533" i="1"/>
  <c r="J2026" i="1"/>
  <c r="J1843" i="1"/>
  <c r="J4135" i="1"/>
  <c r="J2460" i="1"/>
  <c r="J4008" i="1"/>
  <c r="J3815" i="1"/>
  <c r="J789" i="1"/>
  <c r="J51" i="1"/>
  <c r="J943" i="1"/>
  <c r="J3704" i="1"/>
  <c r="J2590" i="1"/>
  <c r="J3552" i="1"/>
  <c r="J1912" i="1"/>
  <c r="J3928" i="1"/>
  <c r="J4881" i="1"/>
  <c r="J2085" i="1"/>
  <c r="J1245" i="1"/>
  <c r="J3015" i="1"/>
  <c r="J4995" i="1"/>
  <c r="J4433" i="1"/>
  <c r="J2841" i="1"/>
  <c r="J1625" i="1"/>
  <c r="J245" i="1"/>
  <c r="J4590" i="1"/>
  <c r="J4482" i="1"/>
  <c r="J3202" i="1"/>
  <c r="J3579" i="1"/>
  <c r="J1818" i="1"/>
  <c r="J1712" i="1"/>
  <c r="J1185" i="1"/>
  <c r="J2745" i="1"/>
  <c r="J4107" i="1"/>
  <c r="J750" i="1"/>
  <c r="J2214" i="1"/>
  <c r="J385" i="1"/>
  <c r="J2146" i="1"/>
  <c r="J3089" i="1"/>
  <c r="J1886" i="1"/>
  <c r="J3445" i="1"/>
  <c r="J1122" i="1"/>
  <c r="J1711" i="1"/>
  <c r="J971" i="1"/>
  <c r="J1323" i="1"/>
  <c r="J2116" i="1"/>
  <c r="J2115" i="1"/>
  <c r="J2025" i="1"/>
  <c r="J1107" i="1"/>
  <c r="J2898" i="1"/>
  <c r="J1859" i="1"/>
  <c r="J890" i="1"/>
  <c r="J2437" i="1"/>
  <c r="J354" i="1"/>
  <c r="J4908" i="1"/>
  <c r="J4719" i="1"/>
  <c r="J1426" i="1"/>
  <c r="J2540" i="1"/>
  <c r="J2689" i="1"/>
  <c r="J3950" i="1"/>
  <c r="J2744" i="1"/>
  <c r="J2506" i="1"/>
  <c r="J4692" i="1"/>
  <c r="J4366" i="1"/>
  <c r="J244" i="1"/>
  <c r="J3899" i="1"/>
  <c r="J3014" i="1"/>
  <c r="J3066" i="1"/>
  <c r="J2760" i="1"/>
  <c r="J1299" i="1"/>
  <c r="J4505" i="1"/>
  <c r="J2808" i="1"/>
  <c r="J3551" i="1"/>
  <c r="J2897" i="1"/>
  <c r="J4265" i="1"/>
  <c r="J2177" i="1"/>
  <c r="J4644" i="1"/>
  <c r="J1184" i="1"/>
  <c r="J1963" i="1"/>
  <c r="J1454" i="1"/>
  <c r="J4056" i="1"/>
  <c r="J3157" i="1"/>
  <c r="J1584" i="1"/>
  <c r="J128" i="1"/>
  <c r="J2896" i="1"/>
  <c r="J440" i="1"/>
  <c r="J2992" i="1"/>
  <c r="J470" i="1"/>
  <c r="J2720" i="1"/>
  <c r="J2991" i="1"/>
  <c r="J2589" i="1"/>
  <c r="J4332" i="1"/>
  <c r="J1710" i="1"/>
  <c r="J243" i="1"/>
  <c r="J296" i="1"/>
  <c r="J2921" i="1"/>
  <c r="J329" i="1"/>
  <c r="J4025" i="1"/>
  <c r="J12" i="1"/>
  <c r="J3898" i="1"/>
  <c r="J3790" i="1"/>
  <c r="J1858" i="1"/>
  <c r="J1106" i="1"/>
  <c r="J3088" i="1"/>
  <c r="J2176" i="1"/>
  <c r="J469" i="1"/>
  <c r="J3035" i="1"/>
  <c r="J670" i="1"/>
  <c r="J2505" i="1"/>
  <c r="J2175" i="1"/>
  <c r="J3836" i="1"/>
  <c r="J2350" i="1"/>
  <c r="J749" i="1"/>
  <c r="J2539" i="1"/>
  <c r="J3578" i="1"/>
  <c r="J1885" i="1"/>
  <c r="J1583" i="1"/>
  <c r="J4674" i="1"/>
  <c r="J4673" i="1"/>
  <c r="J3034" i="1"/>
  <c r="J868" i="1"/>
  <c r="J3087" i="1"/>
  <c r="J189" i="1"/>
  <c r="J4829" i="1"/>
  <c r="J2174" i="1"/>
  <c r="J4464" i="1"/>
  <c r="J815" i="1"/>
  <c r="J4958" i="1"/>
  <c r="J1842" i="1"/>
  <c r="J1582" i="1"/>
  <c r="J814" i="1"/>
  <c r="J4106" i="1"/>
  <c r="J1962" i="1"/>
  <c r="J1961" i="1"/>
  <c r="J4432" i="1"/>
  <c r="J2436" i="1"/>
  <c r="J2538" i="1"/>
  <c r="J3484" i="1"/>
  <c r="J1480" i="1"/>
  <c r="J4310" i="1"/>
  <c r="J3310" i="1"/>
  <c r="J921" i="1"/>
  <c r="J1581" i="1"/>
  <c r="J841" i="1"/>
  <c r="J1657" i="1"/>
  <c r="J3065" i="1"/>
  <c r="J4289" i="1"/>
  <c r="J3513" i="1"/>
  <c r="J4463" i="1"/>
  <c r="J3419" i="1"/>
  <c r="J1960" i="1"/>
  <c r="J3309" i="1"/>
  <c r="J4532" i="1"/>
  <c r="J2719" i="1"/>
  <c r="J1841" i="1"/>
  <c r="J4024" i="1"/>
  <c r="J2537" i="1"/>
  <c r="J4531" i="1"/>
  <c r="J4007" i="1"/>
  <c r="J3532" i="1"/>
  <c r="J4854" i="1"/>
  <c r="J867" i="1"/>
  <c r="J723" i="1"/>
  <c r="J1408" i="1"/>
  <c r="J1270" i="1"/>
  <c r="J3119" i="1"/>
  <c r="J2504" i="1"/>
  <c r="J692" i="1"/>
  <c r="J1763" i="1"/>
  <c r="J4331" i="1"/>
  <c r="J3736" i="1"/>
  <c r="J3350" i="1"/>
  <c r="J1580" i="1"/>
  <c r="J4742" i="1"/>
  <c r="J1244" i="1"/>
  <c r="J4365" i="1"/>
  <c r="J3972" i="1"/>
  <c r="J1579" i="1"/>
  <c r="J4957" i="1"/>
  <c r="J4672" i="1"/>
  <c r="J4504" i="1"/>
  <c r="J4931" i="1"/>
  <c r="J691" i="1"/>
  <c r="J748" i="1"/>
  <c r="J4741" i="1"/>
  <c r="J468" i="1"/>
  <c r="J1479" i="1"/>
  <c r="J4006" i="1"/>
  <c r="J920" i="1"/>
  <c r="J3686" i="1"/>
  <c r="J1298" i="1"/>
  <c r="J467" i="1"/>
  <c r="J4530" i="1"/>
  <c r="J4264" i="1"/>
  <c r="J1269" i="1"/>
  <c r="J866" i="1"/>
  <c r="J1688" i="1"/>
  <c r="J4005" i="1"/>
  <c r="J4718" i="1"/>
  <c r="J50" i="1"/>
  <c r="J2299" i="1"/>
  <c r="J2378" i="1"/>
  <c r="J3897" i="1"/>
  <c r="J4205" i="1"/>
  <c r="J3280" i="1"/>
  <c r="J558" i="1"/>
  <c r="J439" i="1"/>
  <c r="J2349" i="1"/>
  <c r="J2213" i="1"/>
  <c r="J1105" i="1"/>
  <c r="J722" i="1"/>
  <c r="J4907" i="1"/>
  <c r="J4828" i="1"/>
  <c r="J3418" i="1"/>
  <c r="J2409" i="1"/>
  <c r="J214" i="1"/>
  <c r="J3735" i="1"/>
  <c r="J438" i="1"/>
  <c r="J4827" i="1"/>
  <c r="J328" i="1"/>
  <c r="J1243" i="1"/>
  <c r="J1221" i="1"/>
  <c r="J2743" i="1"/>
  <c r="J2459" i="1"/>
  <c r="J3896" i="1"/>
  <c r="J2377" i="1"/>
  <c r="J3895" i="1"/>
  <c r="J3789" i="1"/>
  <c r="J1737" i="1"/>
  <c r="J1656" i="1"/>
  <c r="J1055" i="1"/>
  <c r="J1624" i="1"/>
  <c r="J4643" i="1"/>
  <c r="J4772" i="1"/>
  <c r="J2329" i="1"/>
  <c r="J3417" i="1"/>
  <c r="J2273" i="1"/>
  <c r="J3814" i="1"/>
  <c r="J4973" i="1"/>
  <c r="J1453" i="1"/>
  <c r="J3201" i="1"/>
  <c r="J437" i="1"/>
  <c r="J3086" i="1"/>
  <c r="J76" i="1"/>
  <c r="J1379" i="1"/>
  <c r="J2718" i="1"/>
  <c r="J1556" i="1"/>
  <c r="J2482" i="1"/>
  <c r="J1478" i="1"/>
  <c r="J1407" i="1"/>
  <c r="J4004" i="1"/>
  <c r="J3228" i="1"/>
  <c r="J33" i="1"/>
  <c r="J889" i="1"/>
  <c r="J2840" i="1"/>
  <c r="J154" i="1"/>
  <c r="J2298" i="1"/>
  <c r="J1655" i="1"/>
  <c r="J4288" i="1"/>
  <c r="J721" i="1"/>
  <c r="J4740" i="1"/>
  <c r="J384" i="1"/>
  <c r="J4023" i="1"/>
  <c r="J3033" i="1"/>
  <c r="J2588" i="1"/>
  <c r="J4105" i="1"/>
  <c r="J153" i="1"/>
  <c r="J4880" i="1"/>
  <c r="J1989" i="1"/>
  <c r="J4930" i="1"/>
  <c r="J3703" i="1"/>
  <c r="J1532" i="1"/>
  <c r="J497" i="1"/>
  <c r="J1425" i="1"/>
  <c r="J1884" i="1"/>
  <c r="J4642" i="1"/>
  <c r="J3349" i="1"/>
  <c r="J942" i="1"/>
  <c r="J2244" i="1"/>
  <c r="J888" i="1"/>
  <c r="J970" i="1"/>
  <c r="J3643" i="1"/>
  <c r="J3971" i="1"/>
  <c r="J557" i="1"/>
  <c r="J2653" i="1"/>
  <c r="J3685" i="1"/>
  <c r="J1654" i="1"/>
  <c r="J4156" i="1"/>
  <c r="J2990" i="1"/>
  <c r="J4929" i="1"/>
  <c r="J1507" i="1"/>
  <c r="J4879" i="1"/>
  <c r="J2212" i="1"/>
  <c r="J295" i="1"/>
  <c r="J1578" i="1"/>
  <c r="J2328" i="1"/>
  <c r="J2652" i="1"/>
  <c r="J1787" i="1"/>
  <c r="J2376" i="1"/>
  <c r="J646" i="1"/>
  <c r="J4617" i="1"/>
  <c r="J993" i="1"/>
  <c r="J4641" i="1"/>
  <c r="J3085" i="1"/>
  <c r="J3279" i="1"/>
  <c r="J4906" i="1"/>
  <c r="J1220" i="1"/>
  <c r="J613" i="1"/>
  <c r="J1268" i="1"/>
  <c r="J4905" i="1"/>
  <c r="J747" i="1"/>
  <c r="J327" i="1"/>
  <c r="J1506" i="1"/>
  <c r="J3032" i="1"/>
  <c r="J746" i="1"/>
  <c r="J1911" i="1"/>
  <c r="J2989" i="1"/>
  <c r="J294" i="1"/>
  <c r="J1531" i="1"/>
  <c r="J1910" i="1"/>
  <c r="J353" i="1"/>
  <c r="J4503" i="1"/>
  <c r="J556" i="1"/>
  <c r="J2435" i="1"/>
  <c r="J3444" i="1"/>
  <c r="J1219" i="1"/>
  <c r="J1078" i="1"/>
  <c r="J2348" i="1"/>
  <c r="J1452" i="1"/>
  <c r="J941" i="1"/>
  <c r="J3734" i="1"/>
  <c r="J4364" i="1"/>
  <c r="J2759" i="1"/>
  <c r="J4972" i="1"/>
  <c r="J4363" i="1"/>
  <c r="J1530" i="1"/>
  <c r="J32" i="1"/>
  <c r="J1988" i="1"/>
  <c r="J4826" i="1"/>
  <c r="J1218" i="1"/>
  <c r="J3064" i="1"/>
  <c r="J1653" i="1"/>
  <c r="J352" i="1"/>
  <c r="J555" i="1"/>
  <c r="J2988" i="1"/>
  <c r="J4640" i="1"/>
  <c r="J1608" i="1"/>
  <c r="J1909" i="1"/>
  <c r="J383" i="1"/>
  <c r="J2458" i="1"/>
  <c r="J4904" i="1"/>
  <c r="J1762" i="1"/>
  <c r="J2565" i="1"/>
  <c r="J1709" i="1"/>
  <c r="J4616" i="1"/>
  <c r="J4956" i="1"/>
  <c r="J1883" i="1"/>
  <c r="J2807" i="1"/>
  <c r="J2717" i="1"/>
  <c r="J4771" i="1"/>
  <c r="J2503" i="1"/>
  <c r="J4589" i="1"/>
  <c r="J2920" i="1"/>
  <c r="J2895" i="1"/>
  <c r="J745" i="1"/>
  <c r="J2946" i="1"/>
  <c r="J4717" i="1"/>
  <c r="J152" i="1"/>
  <c r="J2327" i="1"/>
  <c r="J3864" i="1"/>
  <c r="J1217" i="1"/>
  <c r="J3512" i="1"/>
  <c r="J589" i="1"/>
  <c r="J466" i="1"/>
  <c r="J2408" i="1"/>
  <c r="J2173" i="1"/>
  <c r="J612" i="1"/>
  <c r="J4309" i="1"/>
  <c r="J2987" i="1"/>
  <c r="J3949" i="1"/>
  <c r="J1959" i="1"/>
  <c r="J3970" i="1"/>
  <c r="J2326" i="1"/>
  <c r="J3084" i="1"/>
  <c r="J4155" i="1"/>
  <c r="J75" i="1"/>
  <c r="J1761" i="1"/>
  <c r="J3227" i="1"/>
  <c r="J3642" i="1"/>
  <c r="J4177" i="1"/>
  <c r="J645" i="1"/>
  <c r="J788" i="1"/>
  <c r="J1151" i="1"/>
  <c r="J3278" i="1"/>
  <c r="J2651" i="1"/>
  <c r="J3031" i="1"/>
  <c r="J1505" i="1"/>
  <c r="J4481" i="1"/>
  <c r="J840" i="1"/>
  <c r="J1687" i="1"/>
  <c r="J436" i="1"/>
  <c r="J2049" i="1"/>
  <c r="J188" i="1"/>
  <c r="J3511" i="1"/>
  <c r="J4362" i="1"/>
  <c r="J3372" i="1"/>
  <c r="J527" i="1"/>
  <c r="J2742" i="1"/>
  <c r="J4716" i="1"/>
  <c r="J644" i="1"/>
  <c r="J4154" i="1"/>
  <c r="J3416" i="1"/>
  <c r="J496" i="1"/>
  <c r="J99" i="1"/>
  <c r="J4903" i="1"/>
  <c r="J2945" i="1"/>
  <c r="J2564" i="1"/>
  <c r="J3764" i="1"/>
  <c r="J3013" i="1"/>
  <c r="J2894" i="1"/>
  <c r="J3531" i="1"/>
  <c r="J887" i="1"/>
  <c r="J1817" i="1"/>
  <c r="J1529" i="1"/>
  <c r="J4480" i="1"/>
  <c r="J151" i="1"/>
  <c r="J4308" i="1"/>
  <c r="J2211" i="1"/>
  <c r="J2297" i="1"/>
  <c r="J3835" i="1"/>
  <c r="J969" i="1"/>
  <c r="J3253" i="1"/>
  <c r="J1350" i="1"/>
  <c r="J1555" i="1"/>
  <c r="J1504" i="1"/>
  <c r="J3763" i="1"/>
  <c r="J690" i="1"/>
  <c r="J2407" i="1"/>
  <c r="J3461" i="1"/>
  <c r="J2457" i="1"/>
  <c r="J2145" i="1"/>
  <c r="J1958" i="1"/>
  <c r="J3371" i="1"/>
  <c r="J98" i="1"/>
  <c r="J2611" i="1"/>
  <c r="J3348" i="1"/>
  <c r="J1121" i="1"/>
  <c r="J2839" i="1"/>
  <c r="J3483" i="1"/>
  <c r="J1021" i="1"/>
  <c r="J2986" i="1"/>
  <c r="J3329" i="1"/>
  <c r="J213" i="1"/>
  <c r="J1242" i="1"/>
  <c r="J4385" i="1"/>
  <c r="J4671" i="1"/>
  <c r="J3063" i="1"/>
  <c r="J3577" i="1"/>
  <c r="J351" i="1"/>
  <c r="J3510" i="1"/>
  <c r="J2375" i="1"/>
  <c r="J1686" i="1"/>
  <c r="J1406" i="1"/>
  <c r="J4134" i="1"/>
  <c r="J1150" i="1"/>
  <c r="J3482" i="1"/>
  <c r="J4361" i="1"/>
  <c r="J1503" i="1"/>
  <c r="J3370" i="1"/>
  <c r="J4770" i="1"/>
  <c r="J3156" i="1"/>
  <c r="J865" i="1"/>
  <c r="J4022" i="1"/>
  <c r="J992" i="1"/>
  <c r="J3415" i="1"/>
  <c r="J813" i="1"/>
  <c r="J3608" i="1"/>
  <c r="J2325" i="1"/>
  <c r="J1183" i="1"/>
  <c r="J2838" i="1"/>
  <c r="J940" i="1"/>
  <c r="J3369" i="1"/>
  <c r="J4769" i="1"/>
  <c r="J3368" i="1"/>
  <c r="J1760" i="1"/>
  <c r="J1652" i="1"/>
  <c r="J382" i="1"/>
  <c r="J293" i="1"/>
  <c r="J2536" i="1"/>
  <c r="J97" i="1"/>
  <c r="J2944" i="1"/>
  <c r="J3834" i="1"/>
  <c r="J2024" i="1"/>
  <c r="J31" i="1"/>
  <c r="J4263" i="1"/>
  <c r="J381" i="1"/>
  <c r="J2784" i="1"/>
  <c r="J3894" i="1"/>
  <c r="J3328" i="1"/>
  <c r="J4639" i="1"/>
  <c r="J3083" i="1"/>
  <c r="J74" i="1"/>
  <c r="J4588" i="1"/>
  <c r="J150" i="1"/>
  <c r="J3062" i="1"/>
  <c r="J1424" i="1"/>
  <c r="J526" i="1"/>
  <c r="J3863" i="1"/>
  <c r="J4204" i="1"/>
  <c r="J1528" i="1"/>
  <c r="J4287" i="1"/>
  <c r="J3530" i="1"/>
  <c r="J1651" i="1"/>
  <c r="J2144" i="1"/>
  <c r="J1423" i="1"/>
  <c r="J326" i="1"/>
  <c r="J3443" i="1"/>
  <c r="J212" i="1"/>
  <c r="J4955" i="1"/>
  <c r="J96" i="1"/>
  <c r="J2688" i="1"/>
  <c r="J1607" i="1"/>
  <c r="J744" i="1"/>
  <c r="J4176" i="1"/>
  <c r="J4384" i="1"/>
  <c r="J1957" i="1"/>
  <c r="J3862" i="1"/>
  <c r="J2023" i="1"/>
  <c r="J4262" i="1"/>
  <c r="J588" i="1"/>
  <c r="J1685" i="1"/>
  <c r="J325" i="1"/>
  <c r="J1684" i="1"/>
  <c r="J4203" i="1"/>
  <c r="J3788" i="1"/>
  <c r="J2716" i="1"/>
  <c r="J350" i="1"/>
  <c r="J4307" i="1"/>
  <c r="J1378" i="1"/>
  <c r="J4104" i="1"/>
  <c r="J242" i="1"/>
  <c r="J292" i="1"/>
  <c r="J3893" i="1"/>
  <c r="J3308" i="1"/>
  <c r="J4825" i="1"/>
  <c r="J2715" i="1"/>
  <c r="J1377" i="1"/>
  <c r="J743" i="1"/>
  <c r="J2943" i="1"/>
  <c r="J787" i="1"/>
  <c r="J3576" i="1"/>
  <c r="J49" i="1"/>
  <c r="J1104" i="1"/>
  <c r="J1606" i="1"/>
  <c r="J1103" i="1"/>
  <c r="J4103" i="1"/>
  <c r="J1405" i="1"/>
  <c r="J587" i="1"/>
  <c r="J3669" i="1"/>
  <c r="J864" i="1"/>
  <c r="J4133" i="1"/>
  <c r="J2210" i="1"/>
  <c r="J4638" i="1"/>
  <c r="J1683" i="1"/>
  <c r="J3762" i="1"/>
  <c r="J1577" i="1"/>
  <c r="J2535" i="1"/>
  <c r="J1857" i="1"/>
  <c r="J3833" i="1"/>
  <c r="J4227" i="1"/>
  <c r="J2650" i="1"/>
  <c r="J839" i="1"/>
  <c r="J3509" i="1"/>
  <c r="J3969" i="1"/>
  <c r="J4462" i="1"/>
  <c r="J2084" i="1"/>
  <c r="J211" i="1"/>
  <c r="J4587" i="1"/>
  <c r="J3968" i="1"/>
  <c r="J4408" i="1"/>
  <c r="J1120" i="1"/>
  <c r="J4261" i="1"/>
  <c r="J95" i="1"/>
  <c r="J3414" i="1"/>
  <c r="J3012" i="1"/>
  <c r="J1908" i="1"/>
  <c r="J3761" i="1"/>
  <c r="J4306" i="1"/>
  <c r="J2942" i="1"/>
  <c r="J3575" i="1"/>
  <c r="J2973" i="1"/>
  <c r="J3529" i="1"/>
  <c r="J1736" i="1"/>
  <c r="J3367" i="1"/>
  <c r="J4739" i="1"/>
  <c r="J48" i="1"/>
  <c r="J4286" i="1"/>
  <c r="J1527" i="1"/>
  <c r="J2783" i="1"/>
  <c r="J4797" i="1"/>
  <c r="J1786" i="1"/>
  <c r="J3702" i="1"/>
  <c r="J2610" i="1"/>
  <c r="J3366" i="1"/>
  <c r="J495" i="1"/>
  <c r="J1605" i="1"/>
  <c r="J4076" i="1"/>
  <c r="J435" i="1"/>
  <c r="J2587" i="1"/>
  <c r="J1554" i="1"/>
  <c r="J2868" i="1"/>
  <c r="J3030" i="1"/>
  <c r="J1216" i="1"/>
  <c r="J669" i="1"/>
  <c r="J4928" i="1"/>
  <c r="J3390" i="1"/>
  <c r="J4132" i="1"/>
  <c r="J3607" i="1"/>
  <c r="J4431" i="1"/>
  <c r="J2714" i="1"/>
  <c r="J1451" i="1"/>
  <c r="J586" i="1"/>
  <c r="J1020" i="1"/>
  <c r="J4954" i="1"/>
  <c r="J1650" i="1"/>
  <c r="J4637" i="1"/>
  <c r="J968" i="1"/>
  <c r="J1840" i="1"/>
  <c r="J494" i="1"/>
  <c r="J73" i="1"/>
  <c r="J3155" i="1"/>
  <c r="J3927" i="1"/>
  <c r="J3668" i="1"/>
  <c r="J4502" i="1"/>
  <c r="J4636" i="1"/>
  <c r="J2534" i="1"/>
  <c r="J2867" i="1"/>
  <c r="J611" i="1"/>
  <c r="J886" i="1"/>
  <c r="J1708" i="1"/>
  <c r="J4383" i="1"/>
  <c r="J127" i="1"/>
  <c r="J3118" i="1"/>
  <c r="J3226" i="1"/>
  <c r="J4878" i="1"/>
  <c r="J3606" i="1"/>
  <c r="J3508" i="1"/>
  <c r="J610" i="1"/>
  <c r="J4927" i="1"/>
  <c r="J4853" i="1"/>
  <c r="J1502" i="1"/>
  <c r="J3413" i="1"/>
  <c r="J2649" i="1"/>
  <c r="J2209" i="1"/>
  <c r="J3389" i="1"/>
  <c r="J525" i="1"/>
  <c r="J2083" i="1"/>
  <c r="J2648" i="1"/>
  <c r="J210" i="1"/>
  <c r="J4852" i="1"/>
  <c r="J241" i="1"/>
  <c r="J967" i="1"/>
  <c r="J609" i="1"/>
  <c r="J3605" i="1"/>
  <c r="J608" i="1"/>
  <c r="J720" i="1"/>
  <c r="J1576" i="1"/>
  <c r="J72" i="1"/>
  <c r="J2687" i="1"/>
  <c r="J1349" i="1"/>
  <c r="J3225" i="1"/>
  <c r="J2456" i="1"/>
  <c r="J465" i="1"/>
  <c r="J2347" i="1"/>
  <c r="J2563" i="1"/>
  <c r="J919" i="1"/>
  <c r="J918" i="1"/>
  <c r="J1501" i="1"/>
  <c r="J30" i="1"/>
  <c r="J380" i="1"/>
  <c r="J1019" i="1"/>
  <c r="J1054" i="1"/>
  <c r="J1604" i="1"/>
  <c r="J689" i="1"/>
  <c r="J4670" i="1"/>
  <c r="J4768" i="1"/>
  <c r="J2172" i="1"/>
  <c r="J3154" i="1"/>
  <c r="J554" i="1"/>
  <c r="J2114" i="1"/>
  <c r="J2243" i="1"/>
  <c r="J2919" i="1"/>
  <c r="J3733" i="1"/>
  <c r="J434" i="1"/>
  <c r="J4260" i="1"/>
  <c r="J3327" i="1"/>
  <c r="J1215" i="1"/>
  <c r="J4715" i="1"/>
  <c r="J1149" i="1"/>
  <c r="J3641" i="1"/>
  <c r="J1682" i="1"/>
  <c r="J3574" i="1"/>
  <c r="J3200" i="1"/>
  <c r="J187" i="1"/>
  <c r="J4226" i="1"/>
  <c r="J3787" i="1"/>
  <c r="J3347" i="1"/>
  <c r="J917" i="1"/>
  <c r="J916" i="1"/>
  <c r="J1707" i="1"/>
  <c r="J742" i="1"/>
  <c r="J1933" i="1"/>
  <c r="J2324" i="1"/>
  <c r="J2434" i="1"/>
  <c r="J4877" i="1"/>
  <c r="J4563" i="1"/>
  <c r="J3948" i="1"/>
  <c r="J404" i="1"/>
  <c r="J4562" i="1"/>
  <c r="J4926" i="1"/>
  <c r="J2433" i="1"/>
  <c r="J966" i="1"/>
  <c r="J126" i="1"/>
  <c r="J2941" i="1"/>
  <c r="J4285" i="1"/>
  <c r="J4202" i="1"/>
  <c r="J2171" i="1"/>
  <c r="J4738" i="1"/>
  <c r="J2113" i="1"/>
  <c r="J379" i="1"/>
  <c r="J2406" i="1"/>
  <c r="J1839" i="1"/>
  <c r="J1500" i="1"/>
  <c r="J2022" i="1"/>
  <c r="J4851" i="1"/>
  <c r="J4501" i="1"/>
  <c r="J2296" i="1"/>
  <c r="J4824" i="1"/>
  <c r="J186" i="1"/>
  <c r="J1681" i="1"/>
  <c r="J2866" i="1"/>
  <c r="J4284" i="1"/>
  <c r="J3442" i="1"/>
  <c r="J1856" i="1"/>
  <c r="J786" i="1"/>
  <c r="J1553" i="1"/>
  <c r="J3967" i="1"/>
  <c r="J2741" i="1"/>
  <c r="J838" i="1"/>
  <c r="J1018" i="1"/>
  <c r="J4360" i="1"/>
  <c r="J4201" i="1"/>
  <c r="J4003" i="1"/>
  <c r="J493" i="1"/>
  <c r="J3029" i="1"/>
  <c r="J1148" i="1"/>
  <c r="J688" i="1"/>
  <c r="J837" i="1"/>
  <c r="J2972" i="1"/>
  <c r="J836" i="1"/>
  <c r="J4131" i="1"/>
  <c r="J1267" i="1"/>
  <c r="J4669" i="1"/>
  <c r="J403" i="1"/>
  <c r="J4200" i="1"/>
  <c r="J4615" i="1"/>
  <c r="J2295" i="1"/>
  <c r="J2647" i="1"/>
  <c r="J965" i="1"/>
  <c r="J668" i="1"/>
  <c r="J3460" i="1"/>
  <c r="J1680" i="1"/>
  <c r="J4737" i="1"/>
  <c r="J2971" i="1"/>
  <c r="J3760" i="1"/>
  <c r="J4259" i="1"/>
  <c r="J964" i="1"/>
  <c r="J71" i="1"/>
  <c r="J4668" i="1"/>
  <c r="J269" i="1"/>
  <c r="J3667" i="1"/>
  <c r="J2646" i="1"/>
  <c r="J2143" i="1"/>
  <c r="J1882" i="1"/>
  <c r="J1102" i="1"/>
  <c r="J1241" i="1"/>
  <c r="J3507" i="1"/>
  <c r="J1785" i="1"/>
  <c r="J2142" i="1"/>
  <c r="J4359" i="1"/>
  <c r="J4130" i="1"/>
  <c r="J2112" i="1"/>
  <c r="J3388" i="1"/>
  <c r="J2432" i="1"/>
  <c r="J1679" i="1"/>
  <c r="J963" i="1"/>
  <c r="J2865" i="1"/>
  <c r="J3684" i="1"/>
  <c r="J4876" i="1"/>
  <c r="J2713" i="1"/>
  <c r="J1552" i="1"/>
  <c r="J4500" i="1"/>
  <c r="J3175" i="1"/>
  <c r="J4153" i="1"/>
  <c r="J3117" i="1"/>
  <c r="J4283" i="1"/>
  <c r="J667" i="1"/>
  <c r="J1735" i="1"/>
  <c r="J47" i="1"/>
  <c r="J2294" i="1"/>
  <c r="J2502" i="1"/>
  <c r="J3011" i="1"/>
  <c r="J3892" i="1"/>
  <c r="J2562" i="1"/>
  <c r="J2455" i="1"/>
  <c r="J1678" i="1"/>
  <c r="J3307" i="1"/>
  <c r="J2806" i="1"/>
  <c r="J2837" i="1"/>
  <c r="J1376" i="1"/>
  <c r="J4175" i="1"/>
  <c r="J3199" i="1"/>
  <c r="J812" i="1"/>
  <c r="J1956" i="1"/>
  <c r="J3326" i="1"/>
  <c r="J2893" i="1"/>
  <c r="J3759" i="1"/>
  <c r="J3926" i="1"/>
  <c r="J3153" i="1"/>
  <c r="J1526" i="1"/>
  <c r="J1119" i="1"/>
  <c r="J3082" i="1"/>
  <c r="J3224" i="1"/>
  <c r="J2782" i="1"/>
  <c r="J402" i="1"/>
  <c r="J553" i="1"/>
  <c r="J185" i="1"/>
  <c r="J1987" i="1"/>
  <c r="J939" i="1"/>
  <c r="J1881" i="1"/>
  <c r="J3223" i="1"/>
  <c r="J3325" i="1"/>
  <c r="J524" i="1"/>
  <c r="J1077" i="1"/>
  <c r="J2170" i="1"/>
  <c r="J29" i="1"/>
  <c r="J2141" i="1"/>
  <c r="J863" i="1"/>
  <c r="J4953" i="1"/>
  <c r="J184" i="1"/>
  <c r="J1932" i="1"/>
  <c r="J811" i="1"/>
  <c r="J3604" i="1"/>
  <c r="J1907" i="1"/>
  <c r="J1816" i="1"/>
  <c r="J4174" i="1"/>
  <c r="J2609" i="1"/>
  <c r="J209" i="1"/>
  <c r="J324" i="1"/>
  <c r="J4952" i="1"/>
  <c r="J70" i="1"/>
  <c r="J3306" i="1"/>
  <c r="J2048" i="1"/>
  <c r="J1759" i="1"/>
  <c r="J2169" i="1"/>
  <c r="J2533" i="1"/>
  <c r="J240" i="1"/>
  <c r="J2645" i="1"/>
  <c r="J523" i="1"/>
  <c r="J2608" i="1"/>
  <c r="J3116" i="1"/>
  <c r="J2561" i="1"/>
  <c r="J1017" i="1"/>
  <c r="J2481" i="1"/>
  <c r="J2082" i="1"/>
  <c r="J2892" i="1"/>
  <c r="J149" i="1"/>
  <c r="J4258" i="1"/>
  <c r="J3324" i="1"/>
  <c r="J4055" i="1"/>
  <c r="J643" i="1"/>
  <c r="J2021" i="1"/>
  <c r="J1880" i="1"/>
  <c r="J3174" i="1"/>
  <c r="J1266" i="1"/>
  <c r="J585" i="1"/>
  <c r="J1706" i="1"/>
  <c r="J2560" i="1"/>
  <c r="J2864" i="1"/>
  <c r="J4614" i="1"/>
  <c r="J46" i="1"/>
  <c r="J4971" i="1"/>
  <c r="J2863" i="1"/>
  <c r="J2805" i="1"/>
  <c r="J433" i="1"/>
  <c r="J1076" i="1"/>
  <c r="J3550" i="1"/>
  <c r="J2804" i="1"/>
  <c r="J3861" i="1"/>
  <c r="J2891" i="1"/>
  <c r="J962" i="1"/>
  <c r="J4714" i="1"/>
  <c r="J3891" i="1"/>
  <c r="J3198" i="1"/>
  <c r="J2374" i="1"/>
  <c r="J4330" i="1"/>
  <c r="J991" i="1"/>
  <c r="J3323" i="1"/>
  <c r="J1603" i="1"/>
  <c r="J3925" i="1"/>
  <c r="J4850" i="1"/>
  <c r="J1322" i="1"/>
  <c r="J3924" i="1"/>
  <c r="J492" i="1"/>
  <c r="J3010" i="1"/>
  <c r="J3506" i="1"/>
  <c r="J3481" i="1"/>
  <c r="J1525" i="1"/>
  <c r="J3115" i="1"/>
  <c r="J4970" i="1"/>
  <c r="J687" i="1"/>
  <c r="J4054" i="1"/>
  <c r="J990" i="1"/>
  <c r="J1162" i="1"/>
  <c r="J2020" i="1"/>
  <c r="J785" i="1"/>
  <c r="J2272" i="1"/>
  <c r="J584" i="1"/>
  <c r="J3732" i="1"/>
  <c r="J291" i="1"/>
  <c r="J961" i="1"/>
  <c r="J1955" i="1"/>
  <c r="J4075" i="1"/>
  <c r="J4849" i="1"/>
  <c r="J2940" i="1"/>
  <c r="J4613" i="1"/>
  <c r="J69" i="1"/>
  <c r="J2939" i="1"/>
  <c r="J3758" i="1"/>
  <c r="J3813" i="1"/>
  <c r="J1101" i="1"/>
  <c r="J4612" i="1"/>
  <c r="J4358" i="1"/>
  <c r="J2985" i="1"/>
  <c r="J1321" i="1"/>
  <c r="J3222" i="1"/>
  <c r="J2862" i="1"/>
  <c r="J432" i="1"/>
  <c r="J2686" i="1"/>
  <c r="J3683" i="1"/>
  <c r="J1986" i="1"/>
  <c r="J3459" i="1"/>
  <c r="J3081" i="1"/>
  <c r="J1931" i="1"/>
  <c r="J68" i="1"/>
  <c r="J268" i="1"/>
  <c r="J2081" i="1"/>
  <c r="J3346" i="1"/>
  <c r="J290" i="1"/>
  <c r="J4611" i="1"/>
  <c r="J1348" i="1"/>
  <c r="J4848" i="1"/>
  <c r="J3114" i="1"/>
  <c r="J4875" i="1"/>
  <c r="J3152" i="1"/>
  <c r="J3666" i="1"/>
  <c r="J4074" i="1"/>
  <c r="J464" i="1"/>
  <c r="J2019" i="1"/>
  <c r="J4610" i="1"/>
  <c r="J4635" i="1"/>
  <c r="J4994" i="1"/>
  <c r="J4102" i="1"/>
  <c r="J2208" i="1"/>
  <c r="J1784" i="1"/>
  <c r="J378" i="1"/>
  <c r="J2373" i="1"/>
  <c r="J94" i="1"/>
  <c r="J2271" i="1"/>
  <c r="J4152" i="1"/>
  <c r="J862" i="1"/>
  <c r="J3665" i="1"/>
  <c r="J1734" i="1"/>
  <c r="J583" i="1"/>
  <c r="J2140" i="1"/>
  <c r="J4282" i="1"/>
  <c r="J3528" i="1"/>
  <c r="J2372" i="1"/>
  <c r="J4151" i="1"/>
  <c r="J349" i="1"/>
  <c r="J463" i="1"/>
  <c r="J2559" i="1"/>
  <c r="J810" i="1"/>
  <c r="J2758" i="1"/>
  <c r="J4713" i="1"/>
  <c r="J2047" i="1"/>
  <c r="J3812" i="1"/>
  <c r="J4823" i="1"/>
  <c r="J3966" i="1"/>
  <c r="J2046" i="1"/>
  <c r="J208" i="1"/>
  <c r="J2346" i="1"/>
  <c r="J28" i="1"/>
  <c r="J2712" i="1"/>
  <c r="J2080" i="1"/>
  <c r="J125" i="1"/>
  <c r="J2803" i="1"/>
  <c r="J3305" i="1"/>
  <c r="J1182" i="1"/>
  <c r="J4634" i="1"/>
  <c r="J2111" i="1"/>
  <c r="J2644" i="1"/>
  <c r="J2293" i="1"/>
  <c r="J3573" i="1"/>
  <c r="J741" i="1"/>
  <c r="J3811" i="1"/>
  <c r="J4796" i="1"/>
  <c r="J3731" i="1"/>
  <c r="J4305" i="1"/>
  <c r="J3441" i="1"/>
  <c r="J11" i="1"/>
  <c r="J1320" i="1"/>
  <c r="J1265" i="1"/>
  <c r="J4847" i="1"/>
  <c r="J124" i="1"/>
  <c r="J3923" i="1"/>
  <c r="J2018" i="1"/>
  <c r="J431" i="1"/>
  <c r="J4002" i="1"/>
  <c r="J2711" i="1"/>
  <c r="J1422" i="1"/>
  <c r="J3603" i="1"/>
  <c r="J2685" i="1"/>
  <c r="J1214" i="1"/>
  <c r="J1053" i="1"/>
  <c r="J4199" i="1"/>
  <c r="J3664" i="1"/>
  <c r="J4529" i="1"/>
  <c r="J3832" i="1"/>
  <c r="J2918" i="1"/>
  <c r="J4561" i="1"/>
  <c r="J1264" i="1"/>
  <c r="J2207" i="1"/>
  <c r="J3304" i="1"/>
  <c r="J377" i="1"/>
  <c r="J1052" i="1"/>
  <c r="J3151" i="1"/>
  <c r="J3786" i="1"/>
  <c r="J2710" i="1"/>
  <c r="J1051" i="1"/>
  <c r="J3440" i="1"/>
  <c r="J4528" i="1"/>
  <c r="J4257" i="1"/>
  <c r="J2270" i="1"/>
  <c r="J1954" i="1"/>
  <c r="J2643" i="1"/>
  <c r="J4407" i="1"/>
  <c r="J3150" i="1"/>
  <c r="J4667" i="1"/>
  <c r="J376" i="1"/>
  <c r="J4073" i="1"/>
  <c r="J2970" i="1"/>
  <c r="J3365" i="1"/>
  <c r="J3965" i="1"/>
  <c r="J2017" i="1"/>
  <c r="J3387" i="1"/>
  <c r="J809" i="1"/>
  <c r="J3113" i="1"/>
  <c r="J1375" i="1"/>
  <c r="J4586" i="1"/>
  <c r="J2242" i="1"/>
  <c r="J2740" i="1"/>
  <c r="J4256" i="1"/>
  <c r="J3640" i="1"/>
  <c r="J4329" i="1"/>
  <c r="J148" i="1"/>
  <c r="J4406" i="1"/>
  <c r="J1240" i="1"/>
  <c r="J2969" i="1"/>
  <c r="J4173" i="1"/>
  <c r="J4969" i="1"/>
  <c r="J239" i="1"/>
  <c r="J740" i="1"/>
  <c r="J2292" i="1"/>
  <c r="J183" i="1"/>
  <c r="J1623" i="1"/>
  <c r="J2836" i="1"/>
  <c r="J3639" i="1"/>
  <c r="J238" i="1"/>
  <c r="J1499" i="1"/>
  <c r="J3860" i="1"/>
  <c r="J4736" i="1"/>
  <c r="J1374" i="1"/>
  <c r="J462" i="1"/>
  <c r="J4735" i="1"/>
  <c r="J1575" i="1"/>
  <c r="J1622" i="1"/>
  <c r="J4225" i="1"/>
  <c r="J3480" i="1"/>
  <c r="J4560" i="1"/>
  <c r="J3345" i="1"/>
  <c r="J4101" i="1"/>
  <c r="J1075" i="1"/>
  <c r="J2642" i="1"/>
  <c r="J2558" i="1"/>
  <c r="J4993" i="1"/>
  <c r="J27" i="1"/>
  <c r="J430" i="1"/>
  <c r="J1758" i="1"/>
  <c r="J2835" i="1"/>
  <c r="J4001" i="1"/>
  <c r="J3173" i="1"/>
  <c r="J267" i="1"/>
  <c r="J4499" i="1"/>
  <c r="J266" i="1"/>
  <c r="J4633" i="1"/>
  <c r="J182" i="1"/>
  <c r="J1930" i="1"/>
  <c r="J2641" i="1"/>
  <c r="J1347" i="1"/>
  <c r="J1050" i="1"/>
  <c r="J938" i="1"/>
  <c r="J552" i="1"/>
  <c r="J719" i="1"/>
  <c r="J4559" i="1"/>
  <c r="J3947" i="1"/>
  <c r="J491" i="1"/>
  <c r="J2739" i="1"/>
  <c r="J2586" i="1"/>
  <c r="J3890" i="1"/>
  <c r="J3149" i="1"/>
  <c r="J4691" i="1"/>
  <c r="J3479" i="1"/>
  <c r="J2045" i="1"/>
  <c r="J2802" i="1"/>
  <c r="J4000" i="1"/>
  <c r="J1985" i="1"/>
  <c r="J1879" i="1"/>
  <c r="J4357" i="1"/>
  <c r="J2861" i="1"/>
  <c r="J1477" i="1"/>
  <c r="J375" i="1"/>
  <c r="J2585" i="1"/>
  <c r="J3572" i="1"/>
  <c r="J265" i="1"/>
  <c r="J784" i="1"/>
  <c r="J490" i="1"/>
  <c r="J3859" i="1"/>
  <c r="J2684" i="1"/>
  <c r="J1421" i="1"/>
  <c r="J1181" i="1"/>
  <c r="J4430" i="1"/>
  <c r="J2532" i="1"/>
  <c r="J4382" i="1"/>
  <c r="J237" i="1"/>
  <c r="J26" i="1"/>
  <c r="J739" i="1"/>
  <c r="J2480" i="1"/>
  <c r="J3946" i="1"/>
  <c r="J2110" i="1"/>
  <c r="J2109" i="1"/>
  <c r="J323" i="1"/>
  <c r="J3412" i="1"/>
  <c r="J989" i="1"/>
  <c r="J3028" i="1"/>
  <c r="J2938" i="1"/>
  <c r="J3858" i="1"/>
  <c r="J2937" i="1"/>
  <c r="J522" i="1"/>
  <c r="J2640" i="1"/>
  <c r="J551" i="1"/>
  <c r="J3757" i="1"/>
  <c r="J4992" i="1"/>
  <c r="J835" i="1"/>
  <c r="J582" i="1"/>
  <c r="J1016" i="1"/>
  <c r="J4585" i="1"/>
  <c r="J2936" i="1"/>
  <c r="J207" i="1"/>
  <c r="J4609" i="1"/>
  <c r="J1420" i="1"/>
  <c r="J3411" i="1"/>
  <c r="J4822" i="1"/>
  <c r="J2968" i="1"/>
  <c r="J374" i="1"/>
  <c r="J4608" i="1"/>
  <c r="J1878" i="1"/>
  <c r="J4304" i="1"/>
  <c r="J3478" i="1"/>
  <c r="J4405" i="1"/>
  <c r="J2269" i="1"/>
  <c r="J1906" i="1"/>
  <c r="J4767" i="1"/>
  <c r="J289" i="1"/>
  <c r="J4072" i="1"/>
  <c r="J2984" i="1"/>
  <c r="J3148" i="1"/>
  <c r="J3009" i="1"/>
  <c r="J4951" i="1"/>
  <c r="J1929" i="1"/>
  <c r="J4461" i="1"/>
  <c r="J1877" i="1"/>
  <c r="J67" i="1"/>
  <c r="J4150" i="1"/>
  <c r="J288" i="1"/>
  <c r="J1450" i="1"/>
  <c r="J1574" i="1"/>
  <c r="J1147" i="1"/>
  <c r="J1015" i="1"/>
  <c r="J4255" i="1"/>
  <c r="J2639" i="1"/>
  <c r="J4584" i="1"/>
  <c r="J4429" i="1"/>
  <c r="J1213" i="1"/>
  <c r="J686" i="1"/>
  <c r="J3549" i="1"/>
  <c r="J738" i="1"/>
  <c r="J885" i="1"/>
  <c r="J322" i="1"/>
  <c r="J1212" i="1"/>
  <c r="J3756" i="1"/>
  <c r="J264" i="1"/>
  <c r="J4666" i="1"/>
  <c r="J1449" i="1"/>
  <c r="J884" i="1"/>
  <c r="J4224" i="1"/>
  <c r="J3277" i="1"/>
  <c r="J3344" i="1"/>
  <c r="J4902" i="1"/>
  <c r="J1649" i="1"/>
  <c r="J123" i="1"/>
  <c r="J1476" i="1"/>
  <c r="J4198" i="1"/>
  <c r="J718" i="1"/>
  <c r="J1705" i="1"/>
  <c r="J1239" i="1"/>
  <c r="J1238" i="1"/>
  <c r="J1100" i="1"/>
  <c r="J3221" i="1"/>
  <c r="J4254" i="1"/>
  <c r="J3172" i="1"/>
  <c r="J3701" i="1"/>
  <c r="J3922" i="1"/>
  <c r="J3527" i="1"/>
  <c r="J737" i="1"/>
  <c r="J3638" i="1"/>
  <c r="J2044" i="1"/>
  <c r="J3637" i="1"/>
  <c r="J4100" i="1"/>
  <c r="J2206" i="1"/>
  <c r="J1953" i="1"/>
  <c r="J2405" i="1"/>
  <c r="J3755" i="1"/>
  <c r="J181" i="1"/>
  <c r="J2531" i="1"/>
  <c r="J4021" i="1"/>
  <c r="J521" i="1"/>
  <c r="J2043" i="1"/>
  <c r="J1346" i="1"/>
  <c r="J3171" i="1"/>
  <c r="J4821" i="1"/>
  <c r="J520" i="1"/>
  <c r="J1733" i="1"/>
  <c r="J642" i="1"/>
  <c r="J3857" i="1"/>
  <c r="J4795" i="1"/>
  <c r="J581" i="1"/>
  <c r="J4071" i="1"/>
  <c r="J1551" i="1"/>
  <c r="J2530" i="1"/>
  <c r="J4253" i="1"/>
  <c r="J4223" i="1"/>
  <c r="J2781" i="1"/>
  <c r="J2683" i="1"/>
  <c r="J10" i="1"/>
  <c r="J1161" i="1"/>
  <c r="J4498" i="1"/>
  <c r="J180" i="1"/>
  <c r="J461" i="1"/>
  <c r="J717" i="1"/>
  <c r="J4479" i="1"/>
  <c r="J3322" i="1"/>
  <c r="J489" i="1"/>
  <c r="J4794" i="1"/>
  <c r="J2967" i="1"/>
  <c r="J4558" i="1"/>
  <c r="J3602" i="1"/>
  <c r="J147" i="1"/>
  <c r="J3276" i="1"/>
  <c r="J1757" i="1"/>
  <c r="J4734" i="1"/>
  <c r="J2139" i="1"/>
  <c r="J348" i="1"/>
  <c r="J3999" i="1"/>
  <c r="J1756" i="1"/>
  <c r="J2079" i="1"/>
  <c r="J2371" i="1"/>
  <c r="J3945" i="1"/>
  <c r="J179" i="1"/>
  <c r="J3505" i="1"/>
  <c r="J2016" i="1"/>
  <c r="J1319" i="1"/>
  <c r="J1855" i="1"/>
  <c r="J1755" i="1"/>
  <c r="J550" i="1"/>
  <c r="J4428" i="1"/>
  <c r="J3220" i="1"/>
  <c r="J4303" i="1"/>
  <c r="J2404" i="1"/>
  <c r="J1550" i="1"/>
  <c r="J3386" i="1"/>
  <c r="J3343" i="1"/>
  <c r="J1237" i="1"/>
  <c r="J321" i="1"/>
  <c r="J4925" i="1"/>
  <c r="J2431" i="1"/>
  <c r="J1952" i="1"/>
  <c r="J3147" i="1"/>
  <c r="J3571" i="1"/>
  <c r="J4404" i="1"/>
  <c r="J3385" i="1"/>
  <c r="J3112" i="1"/>
  <c r="J1236" i="1"/>
  <c r="J2168" i="1"/>
  <c r="J178" i="1"/>
  <c r="J960" i="1"/>
  <c r="J2345" i="1"/>
  <c r="J2860" i="1"/>
  <c r="J959" i="1"/>
  <c r="J4356" i="1"/>
  <c r="J1448" i="1"/>
  <c r="J3998" i="1"/>
  <c r="J4766" i="1"/>
  <c r="J4557" i="1"/>
  <c r="J783" i="1"/>
  <c r="J2042" i="1"/>
  <c r="J1318" i="1"/>
  <c r="J1317" i="1"/>
  <c r="J519" i="1"/>
  <c r="J429" i="1"/>
  <c r="J808" i="1"/>
  <c r="J1648" i="1"/>
  <c r="J3889" i="1"/>
  <c r="J4053" i="1"/>
  <c r="J320" i="1"/>
  <c r="J3944" i="1"/>
  <c r="J1647" i="1"/>
  <c r="J3663" i="1"/>
  <c r="J4991" i="1"/>
  <c r="J3785" i="1"/>
  <c r="J93" i="1"/>
  <c r="J3275" i="1"/>
  <c r="J3170" i="1"/>
  <c r="J1160" i="1"/>
  <c r="J641" i="1"/>
  <c r="J3810" i="1"/>
  <c r="J3504" i="1"/>
  <c r="J2935" i="1"/>
  <c r="J1621" i="1"/>
  <c r="J4052" i="1"/>
  <c r="J3856" i="1"/>
  <c r="J4901" i="1"/>
  <c r="J3636" i="1"/>
  <c r="J3943" i="1"/>
  <c r="J347" i="1"/>
  <c r="J3303" i="1"/>
  <c r="J4665" i="1"/>
  <c r="J4664" i="1"/>
  <c r="J883" i="1"/>
  <c r="J2834" i="1"/>
  <c r="J3662" i="1"/>
  <c r="J2479" i="1"/>
  <c r="J4099" i="1"/>
  <c r="J1316" i="1"/>
  <c r="J92" i="1"/>
  <c r="J2682" i="1"/>
  <c r="J3027" i="1"/>
  <c r="J2966" i="1"/>
  <c r="J1315" i="1"/>
  <c r="J91" i="1"/>
  <c r="J915" i="1"/>
  <c r="J2965" i="1"/>
  <c r="J4607" i="1"/>
  <c r="J2801" i="1"/>
  <c r="J580" i="1"/>
  <c r="J460" i="1"/>
  <c r="J428" i="1"/>
  <c r="J4924" i="1"/>
  <c r="J1263" i="1"/>
  <c r="J3026" i="1"/>
  <c r="J3146" i="1"/>
  <c r="J1373" i="1"/>
  <c r="J1984" i="1"/>
  <c r="J3008" i="1"/>
  <c r="J2917" i="1"/>
  <c r="J3997" i="1"/>
  <c r="J2323" i="1"/>
  <c r="J3635" i="1"/>
  <c r="J2607" i="1"/>
  <c r="J4460" i="1"/>
  <c r="J4478" i="1"/>
  <c r="J4765" i="1"/>
  <c r="J373" i="1"/>
  <c r="J3682" i="1"/>
  <c r="J3996" i="1"/>
  <c r="J3364" i="1"/>
  <c r="J2890" i="1"/>
  <c r="J2584" i="1"/>
  <c r="J4690" i="1"/>
  <c r="J1498" i="1"/>
  <c r="J1014" i="1"/>
  <c r="J1876" i="1"/>
  <c r="J4820" i="1"/>
  <c r="J1549" i="1"/>
  <c r="J1646" i="1"/>
  <c r="J2681" i="1"/>
  <c r="J2833" i="1"/>
  <c r="J2015" i="1"/>
  <c r="J782" i="1"/>
  <c r="J1875" i="1"/>
  <c r="J1548" i="1"/>
  <c r="J4923" i="1"/>
  <c r="J579" i="1"/>
  <c r="J2832" i="1"/>
  <c r="J3995" i="1"/>
  <c r="J4497" i="1"/>
  <c r="J319" i="1"/>
  <c r="J9" i="1"/>
  <c r="J1297" i="1"/>
  <c r="J2780" i="1"/>
  <c r="J3503" i="1"/>
  <c r="J3888" i="1"/>
  <c r="J4712" i="1"/>
  <c r="J146" i="1"/>
  <c r="J1838" i="1"/>
  <c r="J66" i="1"/>
  <c r="J3477" i="1"/>
  <c r="J2291" i="1"/>
  <c r="J3410" i="1"/>
  <c r="J2934" i="1"/>
  <c r="J958" i="1"/>
  <c r="J122" i="1"/>
  <c r="J957" i="1"/>
  <c r="J4459" i="1"/>
  <c r="J2983" i="1"/>
  <c r="J666" i="1"/>
  <c r="J2268" i="1"/>
  <c r="J2779" i="1"/>
  <c r="J1783" i="1"/>
  <c r="J4477" i="1"/>
  <c r="J3197" i="1"/>
  <c r="J2167" i="1"/>
  <c r="J2557" i="1"/>
  <c r="J1345" i="1"/>
  <c r="J4403" i="1"/>
  <c r="J1211" i="1"/>
  <c r="J2583" i="1"/>
  <c r="J2322" i="1"/>
  <c r="J1677" i="1"/>
  <c r="J988" i="1"/>
  <c r="J1905" i="1"/>
  <c r="J3111" i="1"/>
  <c r="J4252" i="1"/>
  <c r="J2078" i="1"/>
  <c r="J3942" i="1"/>
  <c r="J1159" i="1"/>
  <c r="J177" i="1"/>
  <c r="J1620" i="1"/>
  <c r="J2501" i="1"/>
  <c r="J1099" i="1"/>
  <c r="J4874" i="1"/>
  <c r="J3145" i="1"/>
  <c r="J2964" i="1"/>
  <c r="J3274" i="1"/>
  <c r="J3219" i="1"/>
  <c r="J318" i="1"/>
  <c r="J1074" i="1"/>
  <c r="J4149" i="1"/>
  <c r="J1573" i="1"/>
  <c r="J2478" i="1"/>
  <c r="J4689" i="1"/>
  <c r="J2500" i="1"/>
  <c r="J4764" i="1"/>
  <c r="J1854" i="1"/>
  <c r="J1262" i="1"/>
  <c r="J2778" i="1"/>
  <c r="J2831" i="1"/>
  <c r="J4711" i="1"/>
  <c r="J2556" i="1"/>
  <c r="J4556" i="1"/>
  <c r="J1676" i="1"/>
  <c r="J2205" i="1"/>
  <c r="J2499" i="1"/>
  <c r="J640" i="1"/>
  <c r="J4197" i="1"/>
  <c r="J914" i="1"/>
  <c r="J401" i="1"/>
  <c r="J607" i="1"/>
  <c r="J2889" i="1"/>
  <c r="J176" i="1"/>
  <c r="J518" i="1"/>
  <c r="J3809" i="1"/>
  <c r="J4733" i="1"/>
  <c r="J2041" i="1"/>
  <c r="J4328" i="1"/>
  <c r="J4051" i="1"/>
  <c r="J4900" i="1"/>
  <c r="J287" i="1"/>
  <c r="J1013" i="1"/>
  <c r="J4050" i="1"/>
  <c r="J206" i="1"/>
  <c r="J3808" i="1"/>
  <c r="J2529" i="1"/>
  <c r="J2777" i="1"/>
  <c r="J2830" i="1"/>
  <c r="J3831" i="1"/>
  <c r="J2859" i="1"/>
  <c r="J578" i="1"/>
  <c r="J2738" i="1"/>
  <c r="J3526" i="1"/>
  <c r="J716" i="1"/>
  <c r="J577" i="1"/>
  <c r="J1180" i="1"/>
  <c r="J517" i="1"/>
  <c r="J4710" i="1"/>
  <c r="J1904" i="1"/>
  <c r="J317" i="1"/>
  <c r="J4709" i="1"/>
  <c r="J3302" i="1"/>
  <c r="J4793" i="1"/>
  <c r="J2241" i="1"/>
  <c r="J1118" i="1"/>
  <c r="J1782" i="1"/>
  <c r="J4899" i="1"/>
  <c r="J1146" i="1"/>
  <c r="J4327" i="1"/>
  <c r="J4496" i="1"/>
  <c r="J3700" i="1"/>
  <c r="J1098" i="1"/>
  <c r="J2606" i="1"/>
  <c r="J1572" i="1"/>
  <c r="J3169" i="1"/>
  <c r="J4281" i="1"/>
  <c r="J4020" i="1"/>
  <c r="J2403" i="1"/>
  <c r="J3887" i="1"/>
  <c r="J2477" i="1"/>
  <c r="J2858" i="1"/>
  <c r="J715" i="1"/>
  <c r="J25" i="1"/>
  <c r="J4070" i="1"/>
  <c r="J2014" i="1"/>
  <c r="J2321" i="1"/>
  <c r="J1296" i="1"/>
  <c r="J2267" i="1"/>
  <c r="J2266" i="1"/>
  <c r="J1903" i="1"/>
  <c r="J1404" i="1"/>
  <c r="J1874" i="1"/>
  <c r="J4819" i="1"/>
  <c r="J956" i="1"/>
  <c r="J4708" i="1"/>
  <c r="J3080" i="1"/>
  <c r="J3025" i="1"/>
  <c r="J4818" i="1"/>
  <c r="J3784" i="1"/>
  <c r="J3342" i="1"/>
  <c r="J4922" i="1"/>
  <c r="J1853" i="1"/>
  <c r="J145" i="1"/>
  <c r="J1073" i="1"/>
  <c r="J4583" i="1"/>
  <c r="J4663" i="1"/>
  <c r="J372" i="1"/>
  <c r="J2776" i="1"/>
  <c r="J4148" i="1"/>
  <c r="J639" i="1"/>
  <c r="J2757" i="1"/>
  <c r="J1097" i="1"/>
  <c r="J1571" i="1"/>
  <c r="J3196" i="1"/>
  <c r="J2240" i="1"/>
  <c r="J2800" i="1"/>
  <c r="J4950" i="1"/>
  <c r="J316" i="1"/>
  <c r="J3007" i="1"/>
  <c r="J3994" i="1"/>
  <c r="J4527" i="1"/>
  <c r="J3301" i="1"/>
  <c r="J4763" i="1"/>
  <c r="J4098" i="1"/>
  <c r="J8" i="1"/>
  <c r="J427" i="1"/>
  <c r="J4873" i="1"/>
  <c r="J606" i="1"/>
  <c r="J2077" i="1"/>
  <c r="J4402" i="1"/>
  <c r="J861" i="1"/>
  <c r="J1570" i="1"/>
  <c r="J638" i="1"/>
  <c r="J2430" i="1"/>
  <c r="J3525" i="1"/>
  <c r="J4582" i="1"/>
  <c r="J371" i="1"/>
  <c r="J4495" i="1"/>
  <c r="J3384" i="1"/>
  <c r="J2888" i="1"/>
  <c r="J3964" i="1"/>
  <c r="J685" i="1"/>
  <c r="J2108" i="1"/>
  <c r="J4427" i="1"/>
  <c r="J2344" i="1"/>
  <c r="J1645" i="1"/>
  <c r="J286" i="1"/>
  <c r="J2933" i="1"/>
  <c r="J665" i="1"/>
  <c r="J3300" i="1"/>
  <c r="J1049" i="1"/>
  <c r="J1179" i="1"/>
  <c r="J1403" i="1"/>
  <c r="J4326" i="1"/>
  <c r="J2555" i="1"/>
  <c r="J346" i="1"/>
  <c r="J1951" i="1"/>
  <c r="J175" i="1"/>
  <c r="J3409" i="1"/>
  <c r="J1210" i="1"/>
  <c r="J4129" i="1"/>
  <c r="J2013" i="1"/>
  <c r="J3548" i="1"/>
  <c r="J2582" i="1"/>
  <c r="J2239" i="1"/>
  <c r="J1983" i="1"/>
  <c r="J2454" i="1"/>
  <c r="J400" i="1"/>
  <c r="J4581" i="1"/>
  <c r="J2265" i="1"/>
  <c r="J781" i="1"/>
  <c r="J345" i="1"/>
  <c r="J4846" i="1"/>
  <c r="J1644" i="1"/>
  <c r="J3110" i="1"/>
  <c r="J1781" i="1"/>
  <c r="J2138" i="1"/>
  <c r="J1314" i="1"/>
  <c r="J2453" i="1"/>
  <c r="J882" i="1"/>
  <c r="J913" i="1"/>
  <c r="J2887" i="1"/>
  <c r="J2886" i="1"/>
  <c r="J4069" i="1"/>
  <c r="J860" i="1"/>
  <c r="J4688" i="1"/>
  <c r="J3699" i="1"/>
  <c r="J3363" i="1"/>
  <c r="J4355" i="1"/>
  <c r="J3830" i="1"/>
  <c r="J2916" i="1"/>
  <c r="J459" i="1"/>
  <c r="J1475" i="1"/>
  <c r="J3476" i="1"/>
  <c r="J2012" i="1"/>
  <c r="J2011" i="1"/>
  <c r="J3730" i="1"/>
  <c r="J458" i="1"/>
  <c r="J1145" i="1"/>
  <c r="J121" i="1"/>
  <c r="J2204" i="1"/>
  <c r="J3168" i="1"/>
  <c r="J1372" i="1"/>
  <c r="J3252" i="1"/>
  <c r="J1815" i="1"/>
  <c r="J4354" i="1"/>
  <c r="J3570" i="1"/>
  <c r="J3829" i="1"/>
  <c r="J780" i="1"/>
  <c r="J807" i="1"/>
  <c r="J3921" i="1"/>
  <c r="J2264" i="1"/>
  <c r="J4872" i="1"/>
  <c r="J2263" i="1"/>
  <c r="J1096" i="1"/>
  <c r="J1928" i="1"/>
  <c r="J4128" i="1"/>
  <c r="J4097" i="1"/>
  <c r="J236" i="1"/>
  <c r="J1313" i="1"/>
  <c r="J516" i="1"/>
  <c r="J1447" i="1"/>
  <c r="J235" i="1"/>
  <c r="J1547" i="1"/>
  <c r="J1704" i="1"/>
  <c r="J2137" i="1"/>
  <c r="J2076" i="1"/>
  <c r="J2429" i="1"/>
  <c r="J3144" i="1"/>
  <c r="J2528" i="1"/>
  <c r="J3475" i="1"/>
  <c r="J2829" i="1"/>
  <c r="J4845" i="1"/>
  <c r="J4147" i="1"/>
  <c r="J912" i="1"/>
  <c r="J4222" i="1"/>
  <c r="J2885" i="1"/>
  <c r="J2238" i="1"/>
  <c r="J1261" i="1"/>
  <c r="J3601" i="1"/>
  <c r="J3109" i="1"/>
  <c r="J2075" i="1"/>
  <c r="J1780" i="1"/>
  <c r="J4762" i="1"/>
  <c r="J4019" i="1"/>
  <c r="J4871" i="1"/>
  <c r="J2343" i="1"/>
  <c r="J4353" i="1"/>
  <c r="J3061" i="1"/>
  <c r="J2402" i="1"/>
  <c r="J234" i="1"/>
  <c r="J3524" i="1"/>
  <c r="J4555" i="1"/>
  <c r="J1312" i="1"/>
  <c r="J3383" i="1"/>
  <c r="J2370" i="1"/>
  <c r="J3855" i="1"/>
  <c r="J4606" i="1"/>
  <c r="J2775" i="1"/>
  <c r="J3920" i="1"/>
  <c r="J987" i="1"/>
  <c r="J3024" i="1"/>
  <c r="J4921" i="1"/>
  <c r="J4792" i="1"/>
  <c r="J3886" i="1"/>
  <c r="J515" i="1"/>
  <c r="J3569" i="1"/>
  <c r="J3568" i="1"/>
  <c r="J2756" i="1"/>
  <c r="J1754" i="1"/>
  <c r="J2857" i="1"/>
  <c r="J1753" i="1"/>
  <c r="J4920" i="1"/>
  <c r="J4761" i="1"/>
  <c r="J2774" i="1"/>
  <c r="J1852" i="1"/>
  <c r="J3023" i="1"/>
  <c r="J1095" i="1"/>
  <c r="J4381" i="1"/>
  <c r="J514" i="1"/>
  <c r="J2709" i="1"/>
  <c r="J4426" i="1"/>
  <c r="J911" i="1"/>
  <c r="J2342" i="1"/>
  <c r="J2476" i="1"/>
  <c r="J2498" i="1"/>
  <c r="J4325" i="1"/>
  <c r="J457" i="1"/>
  <c r="J2166" i="1"/>
  <c r="J2136" i="1"/>
  <c r="J2203" i="1"/>
  <c r="J120" i="1"/>
  <c r="J3963" i="1"/>
  <c r="J3439" i="1"/>
  <c r="J2165" i="1"/>
  <c r="J2605" i="1"/>
  <c r="J736" i="1"/>
  <c r="J1950" i="1"/>
  <c r="J513" i="1"/>
  <c r="J1012" i="1"/>
  <c r="J3993" i="1"/>
  <c r="J2680" i="1"/>
  <c r="J4127" i="1"/>
  <c r="J605" i="1"/>
  <c r="J1311" i="1"/>
  <c r="J3854" i="1"/>
  <c r="J4458" i="1"/>
  <c r="J4968" i="1"/>
  <c r="J3885" i="1"/>
  <c r="J4870" i="1"/>
  <c r="J1144" i="1"/>
  <c r="J3321" i="1"/>
  <c r="J4817" i="1"/>
  <c r="J4990" i="1"/>
  <c r="J4068" i="1"/>
  <c r="J1873" i="1"/>
  <c r="J3729" i="1"/>
  <c r="J4352" i="1"/>
  <c r="J3502" i="1"/>
  <c r="J4096" i="1"/>
  <c r="J3299" i="1"/>
  <c r="J859" i="1"/>
  <c r="J2475" i="1"/>
  <c r="J3079" i="1"/>
  <c r="J1779" i="1"/>
  <c r="J779" i="1"/>
  <c r="J2638" i="1"/>
  <c r="J3567" i="1"/>
  <c r="J205" i="1"/>
  <c r="J1927" i="1"/>
  <c r="J4605" i="1"/>
  <c r="J3566" i="1"/>
  <c r="J664" i="1"/>
  <c r="J2915" i="1"/>
  <c r="J3195" i="1"/>
  <c r="J3783" i="1"/>
  <c r="J3547" i="1"/>
  <c r="J399" i="1"/>
  <c r="J2164" i="1"/>
  <c r="J3853" i="1"/>
  <c r="J4869" i="1"/>
  <c r="J955" i="1"/>
  <c r="J1902" i="1"/>
  <c r="J2679" i="1"/>
  <c r="J4351" i="1"/>
  <c r="J1178" i="1"/>
  <c r="J637" i="1"/>
  <c r="J4949" i="1"/>
  <c r="J1209" i="1"/>
  <c r="J3298" i="1"/>
  <c r="J1602" i="1"/>
  <c r="J576" i="1"/>
  <c r="J1094" i="1"/>
  <c r="J3006" i="1"/>
  <c r="J3807" i="1"/>
  <c r="J4816" i="1"/>
  <c r="J986" i="1"/>
  <c r="J2320" i="1"/>
  <c r="J1524" i="1"/>
  <c r="J1260" i="1"/>
  <c r="J2262" i="1"/>
  <c r="J2678" i="1"/>
  <c r="J1093" i="1"/>
  <c r="J4791" i="1"/>
  <c r="J4457" i="1"/>
  <c r="J1117" i="1"/>
  <c r="J4580" i="1"/>
  <c r="J3341" i="1"/>
  <c r="J3408" i="1"/>
  <c r="J2010" i="1"/>
  <c r="J4095" i="1"/>
  <c r="J3546" i="1"/>
  <c r="J985" i="1"/>
  <c r="J2963" i="1"/>
  <c r="J4221" i="1"/>
  <c r="J4662" i="1"/>
  <c r="J604" i="1"/>
  <c r="J1177" i="1"/>
  <c r="J714" i="1"/>
  <c r="J1048" i="1"/>
  <c r="J2074" i="1"/>
  <c r="J3634" i="1"/>
  <c r="J4049" i="1"/>
  <c r="J3060" i="1"/>
  <c r="J2401" i="1"/>
  <c r="J45" i="1"/>
  <c r="J398" i="1"/>
  <c r="J204" i="1"/>
  <c r="J937" i="1"/>
  <c r="J3458" i="1"/>
  <c r="J3143" i="1"/>
  <c r="J2319" i="1"/>
  <c r="J2163" i="1"/>
  <c r="J2497" i="1"/>
  <c r="J2073" i="1"/>
  <c r="J4048" i="1"/>
  <c r="J2799" i="1"/>
  <c r="J315" i="1"/>
  <c r="J65" i="1"/>
  <c r="J1523" i="1"/>
  <c r="J285" i="1"/>
  <c r="J4707" i="1"/>
  <c r="J3884" i="1"/>
  <c r="J4251" i="1"/>
  <c r="J1949" i="1"/>
  <c r="J3633" i="1"/>
  <c r="J3438" i="1"/>
  <c r="J1814" i="1"/>
  <c r="J2318" i="1"/>
  <c r="J2637" i="1"/>
  <c r="J2135" i="1"/>
  <c r="J2604" i="1"/>
  <c r="J1259" i="1"/>
  <c r="J3632" i="1"/>
  <c r="J1310" i="1"/>
  <c r="J2400" i="1"/>
  <c r="J4661" i="1"/>
  <c r="J549" i="1"/>
  <c r="J4760" i="1"/>
  <c r="J2317" i="1"/>
  <c r="J2828" i="1"/>
  <c r="J1703" i="1"/>
  <c r="J4425" i="1"/>
  <c r="J2009" i="1"/>
  <c r="J233" i="1"/>
  <c r="J1948" i="1"/>
  <c r="J1474" i="1"/>
  <c r="J3297" i="1"/>
  <c r="J1872" i="1"/>
  <c r="J284" i="1"/>
  <c r="J1011" i="1"/>
  <c r="J4476" i="1"/>
  <c r="J1072" i="1"/>
  <c r="J3501" i="1"/>
  <c r="J1732" i="1"/>
  <c r="J232" i="1"/>
  <c r="J3059" i="1"/>
  <c r="J2581" i="1"/>
  <c r="J1309" i="1"/>
  <c r="J2773" i="1"/>
  <c r="J4047" i="1"/>
  <c r="J3600" i="1"/>
  <c r="J2107" i="1"/>
  <c r="J1092" i="1"/>
  <c r="J1295" i="1"/>
  <c r="J4196" i="1"/>
  <c r="J3340" i="1"/>
  <c r="J1473" i="1"/>
  <c r="J3078" i="1"/>
  <c r="J203" i="1"/>
  <c r="J2134" i="1"/>
  <c r="J2202" i="1"/>
  <c r="J4604" i="1"/>
  <c r="J1837" i="1"/>
  <c r="J778" i="1"/>
  <c r="J64" i="1"/>
  <c r="J3457" i="1"/>
  <c r="J4844" i="1"/>
  <c r="J488" i="1"/>
  <c r="J4687" i="1"/>
  <c r="J3142" i="1"/>
  <c r="J1569" i="1"/>
  <c r="J4554" i="1"/>
  <c r="J3852" i="1"/>
  <c r="J4843" i="1"/>
  <c r="J4706" i="1"/>
  <c r="J3500" i="1"/>
  <c r="J3919" i="1"/>
  <c r="J24" i="1"/>
  <c r="J1472" i="1"/>
  <c r="J575" i="1"/>
  <c r="J2369" i="1"/>
  <c r="J3828" i="1"/>
  <c r="J2106" i="1"/>
  <c r="J2474" i="1"/>
  <c r="J4815" i="1"/>
  <c r="J1471" i="1"/>
  <c r="J1047" i="1"/>
  <c r="J3108" i="1"/>
  <c r="J4898" i="1"/>
  <c r="J4380" i="1"/>
  <c r="J2827" i="1"/>
  <c r="J2008" i="1"/>
  <c r="J3218" i="1"/>
  <c r="J7" i="1"/>
  <c r="J4660" i="1"/>
  <c r="J2007" i="1"/>
  <c r="J1675" i="1"/>
  <c r="J1158" i="1"/>
  <c r="J4632" i="1"/>
  <c r="J984" i="1"/>
  <c r="J1702" i="1"/>
  <c r="J3107" i="1"/>
  <c r="J2452" i="1"/>
  <c r="J1157" i="1"/>
  <c r="J4456" i="1"/>
  <c r="J4603" i="1"/>
  <c r="J3106" i="1"/>
  <c r="J4526" i="1"/>
  <c r="J4686" i="1"/>
  <c r="J63" i="1"/>
  <c r="J3661" i="1"/>
  <c r="J1143" i="1"/>
  <c r="J3141" i="1"/>
  <c r="J574" i="1"/>
  <c r="J3941" i="1"/>
  <c r="J2040" i="1"/>
  <c r="J4455" i="1"/>
  <c r="J4579" i="1"/>
  <c r="J397" i="1"/>
  <c r="J144" i="1"/>
  <c r="J1176" i="1"/>
  <c r="J3362" i="1"/>
  <c r="J663" i="1"/>
  <c r="J3782" i="1"/>
  <c r="J1235" i="1"/>
  <c r="J3545" i="1"/>
  <c r="J4553" i="1"/>
  <c r="J2962" i="1"/>
  <c r="J4126" i="1"/>
  <c r="J4094" i="1"/>
  <c r="J3361" i="1"/>
  <c r="J23" i="1"/>
  <c r="J4494" i="1"/>
  <c r="J3781" i="1"/>
  <c r="J858" i="1"/>
  <c r="J90" i="1"/>
  <c r="J4220" i="1"/>
  <c r="J456" i="1"/>
  <c r="J1546" i="1"/>
  <c r="J2237" i="1"/>
  <c r="J936" i="1"/>
  <c r="J2006" i="1"/>
  <c r="J3728" i="1"/>
  <c r="J3523" i="1"/>
  <c r="J3407" i="1"/>
  <c r="J1091" i="1"/>
  <c r="J396" i="1"/>
  <c r="J1142" i="1"/>
  <c r="J2072" i="1"/>
  <c r="J3022" i="1"/>
  <c r="J2708" i="1"/>
  <c r="J2105" i="1"/>
  <c r="J3727" i="1"/>
  <c r="J2707" i="1"/>
  <c r="J4525" i="1"/>
  <c r="J370" i="1"/>
  <c r="J834" i="1"/>
  <c r="J2261" i="1"/>
  <c r="J983" i="1"/>
  <c r="J833" i="1"/>
  <c r="J4578" i="1"/>
  <c r="J3194" i="1"/>
  <c r="J4046" i="1"/>
  <c r="J395" i="1"/>
  <c r="J1778" i="1"/>
  <c r="J2961" i="1"/>
  <c r="J1643" i="1"/>
  <c r="J1982" i="1"/>
  <c r="J4524" i="1"/>
  <c r="J2527" i="1"/>
  <c r="J1046" i="1"/>
  <c r="J1497" i="1"/>
  <c r="J4093" i="1"/>
  <c r="J3251" i="1"/>
  <c r="J2737" i="1"/>
  <c r="J1141" i="1"/>
  <c r="J3320" i="1"/>
  <c r="J857" i="1"/>
  <c r="J2603" i="1"/>
  <c r="J1402" i="1"/>
  <c r="J3319" i="1"/>
  <c r="J2826" i="1"/>
  <c r="J3918" i="1"/>
  <c r="J3599" i="1"/>
  <c r="J202" i="1"/>
  <c r="J4967" i="1"/>
  <c r="J548" i="1"/>
  <c r="J143" i="1"/>
  <c r="J3544" i="1"/>
  <c r="J1496" i="1"/>
  <c r="J573" i="1"/>
  <c r="J4552" i="1"/>
  <c r="J283" i="1"/>
  <c r="J2772" i="1"/>
  <c r="J2636" i="1"/>
  <c r="J1981" i="1"/>
  <c r="J1701" i="1"/>
  <c r="J636" i="1"/>
  <c r="J4842" i="1"/>
  <c r="J910" i="1"/>
  <c r="J1140" i="1"/>
  <c r="J909" i="1"/>
  <c r="J2260" i="1"/>
  <c r="J1308" i="1"/>
  <c r="J3296" i="1"/>
  <c r="J4493" i="1"/>
  <c r="J1642" i="1"/>
  <c r="J89" i="1"/>
  <c r="J881" i="1"/>
  <c r="J3754" i="1"/>
  <c r="J4759" i="1"/>
  <c r="J2236" i="1"/>
  <c r="J2526" i="1"/>
  <c r="J1601" i="1"/>
  <c r="J142" i="1"/>
  <c r="J22" i="1"/>
  <c r="J455" i="1"/>
  <c r="J4146" i="1"/>
  <c r="J2960" i="1"/>
  <c r="J1619" i="1"/>
  <c r="J2201" i="1"/>
  <c r="J1641" i="1"/>
  <c r="J4685" i="1"/>
  <c r="J4172" i="1"/>
  <c r="J713" i="1"/>
  <c r="J4577" i="1"/>
  <c r="J1851" i="1"/>
  <c r="J4602" i="1"/>
  <c r="J3193" i="1"/>
  <c r="J1640" i="1"/>
  <c r="J4454" i="1"/>
  <c r="J394" i="1"/>
  <c r="J3250" i="1"/>
  <c r="J2677" i="1"/>
  <c r="J1731" i="1"/>
  <c r="J1813" i="1"/>
  <c r="J1045" i="1"/>
  <c r="J1156" i="1"/>
  <c r="J1371" i="1"/>
  <c r="J4219" i="1"/>
  <c r="J2071" i="1"/>
  <c r="J1044" i="1"/>
  <c r="J2635" i="1"/>
  <c r="J2736" i="1"/>
  <c r="J4705" i="1"/>
  <c r="J4401" i="1"/>
  <c r="J832" i="1"/>
  <c r="J4919" i="1"/>
  <c r="J4379" i="1"/>
  <c r="J1812" i="1"/>
  <c r="J3058" i="1"/>
  <c r="J2914" i="1"/>
  <c r="J3992" i="1"/>
  <c r="J2104" i="1"/>
  <c r="J44" i="1"/>
  <c r="J1545" i="1"/>
  <c r="J4350" i="1"/>
  <c r="J4492" i="1"/>
  <c r="J3437" i="1"/>
  <c r="J4125" i="1"/>
  <c r="J4704" i="1"/>
  <c r="J174" i="1"/>
  <c r="J2554" i="1"/>
  <c r="J2580" i="1"/>
  <c r="J3726" i="1"/>
  <c r="J369" i="1"/>
  <c r="J3917" i="1"/>
  <c r="J3851" i="1"/>
  <c r="J62" i="1"/>
  <c r="J2200" i="1"/>
  <c r="J3382" i="1"/>
  <c r="J3598" i="1"/>
  <c r="J3543" i="1"/>
  <c r="J454" i="1"/>
  <c r="J4349" i="1"/>
  <c r="J4324" i="1"/>
  <c r="J4378" i="1"/>
  <c r="J1980" i="1"/>
  <c r="J453" i="1"/>
  <c r="J4323" i="1"/>
  <c r="J3827" i="1"/>
  <c r="J3631" i="1"/>
  <c r="J2316" i="1"/>
  <c r="J3406" i="1"/>
  <c r="J935" i="1"/>
  <c r="J547" i="1"/>
  <c r="J635" i="1"/>
  <c r="J4475" i="1"/>
  <c r="J3021" i="1"/>
  <c r="J4948" i="1"/>
  <c r="J3020" i="1"/>
  <c r="J1071" i="1"/>
  <c r="J777" i="1"/>
  <c r="J4551" i="1"/>
  <c r="J4474" i="1"/>
  <c r="J572" i="1"/>
  <c r="J1752" i="1"/>
  <c r="J3806" i="1"/>
  <c r="J1307" i="1"/>
  <c r="J1544" i="1"/>
  <c r="J1070" i="1"/>
  <c r="J4473" i="1"/>
  <c r="J546" i="1"/>
  <c r="J3565" i="1"/>
  <c r="J487" i="1"/>
  <c r="J2259" i="1"/>
  <c r="J856" i="1"/>
  <c r="J4067" i="1"/>
  <c r="J314" i="1"/>
  <c r="J3725" i="1"/>
  <c r="J2103" i="1"/>
  <c r="J662" i="1"/>
  <c r="J1777" i="1"/>
  <c r="J2525" i="1"/>
  <c r="J684" i="1"/>
  <c r="J368" i="1"/>
  <c r="J4758" i="1"/>
  <c r="J3436" i="1"/>
  <c r="J4732" i="1"/>
  <c r="J3991" i="1"/>
  <c r="J4195" i="1"/>
  <c r="J2932" i="1"/>
  <c r="J4194" i="1"/>
  <c r="J4631" i="1"/>
  <c r="J4092" i="1"/>
  <c r="J934" i="1"/>
  <c r="J2039" i="1"/>
  <c r="J344" i="1"/>
  <c r="J1600" i="1"/>
  <c r="J231" i="1"/>
  <c r="J1871" i="1"/>
  <c r="J2524" i="1"/>
  <c r="J2755" i="1"/>
  <c r="J855" i="1"/>
  <c r="J2676" i="1"/>
  <c r="J2913" i="1"/>
  <c r="J1446" i="1"/>
  <c r="J806" i="1"/>
  <c r="J1947" i="1"/>
  <c r="J3167" i="1"/>
  <c r="J4400" i="1"/>
  <c r="J3753" i="1"/>
  <c r="J661" i="1"/>
  <c r="J3962" i="1"/>
  <c r="J512" i="1"/>
  <c r="J2706" i="1"/>
  <c r="J2070" i="1"/>
  <c r="J313" i="1"/>
  <c r="J683" i="1"/>
  <c r="J2473" i="1"/>
  <c r="J3005" i="1"/>
  <c r="J1811" i="1"/>
  <c r="J426" i="1"/>
  <c r="J4918" i="1"/>
  <c r="J2523" i="1"/>
  <c r="J1069" i="1"/>
  <c r="J2290" i="1"/>
  <c r="J954" i="1"/>
  <c r="J3004" i="1"/>
  <c r="J2496" i="1"/>
  <c r="J4523" i="1"/>
  <c r="J4522" i="1"/>
  <c r="J982" i="1"/>
  <c r="J603" i="1"/>
  <c r="J312" i="1"/>
  <c r="J1470" i="1"/>
  <c r="J3435" i="1"/>
  <c r="J2399" i="1"/>
  <c r="J4731" i="1"/>
  <c r="J4947" i="1"/>
  <c r="J2289" i="1"/>
  <c r="J3381" i="1"/>
  <c r="J908" i="1"/>
  <c r="J1344" i="1"/>
  <c r="J2398" i="1"/>
  <c r="J634" i="1"/>
  <c r="J1979" i="1"/>
  <c r="J4576" i="1"/>
  <c r="J3630" i="1"/>
  <c r="J3724" i="1"/>
  <c r="J1010" i="1"/>
  <c r="J6" i="1"/>
  <c r="J2884" i="1"/>
  <c r="J2428" i="1"/>
  <c r="J1175" i="1"/>
  <c r="J282" i="1"/>
  <c r="J1343" i="1"/>
  <c r="J1926" i="1"/>
  <c r="J3295" i="1"/>
  <c r="J3003" i="1"/>
  <c r="J933" i="1"/>
  <c r="J1306" i="1"/>
  <c r="J2856" i="1"/>
  <c r="J1068" i="1"/>
  <c r="J1850" i="1"/>
  <c r="J3564" i="1"/>
  <c r="J4757" i="1"/>
  <c r="J571" i="1"/>
  <c r="J4124" i="1"/>
  <c r="J3217" i="1"/>
  <c r="J3883" i="1"/>
  <c r="J1294" i="1"/>
  <c r="J1810" i="1"/>
  <c r="J2634" i="1"/>
  <c r="J2102" i="1"/>
  <c r="J4302" i="1"/>
  <c r="J2798" i="1"/>
  <c r="J88" i="1"/>
  <c r="J3166" i="1"/>
  <c r="J4250" i="1"/>
  <c r="J1234" i="1"/>
  <c r="J2735" i="1"/>
  <c r="J263" i="1"/>
  <c r="J4730" i="1"/>
  <c r="J805" i="1"/>
  <c r="J2162" i="1"/>
  <c r="J712" i="1"/>
  <c r="J3456" i="1"/>
  <c r="J2069" i="1"/>
  <c r="J4659" i="1"/>
  <c r="J633" i="1"/>
  <c r="J1208" i="1"/>
  <c r="J1139" i="1"/>
  <c r="J3105" i="1"/>
  <c r="J1978" i="1"/>
  <c r="J4472" i="1"/>
  <c r="J3629" i="1"/>
  <c r="J3805" i="1"/>
  <c r="J3499" i="1"/>
  <c r="J4575" i="1"/>
  <c r="J854" i="1"/>
  <c r="J452" i="1"/>
  <c r="J262" i="1"/>
  <c r="J4453" i="1"/>
  <c r="J4658" i="1"/>
  <c r="J173" i="1"/>
  <c r="J2397" i="1"/>
  <c r="J4630" i="1"/>
  <c r="J1836" i="1"/>
  <c r="J1370" i="1"/>
  <c r="J4193" i="1"/>
  <c r="J3057" i="1"/>
  <c r="J486" i="1"/>
  <c r="J3405" i="1"/>
  <c r="J2602" i="1"/>
  <c r="J2368" i="1"/>
  <c r="J1233" i="1"/>
  <c r="J201" i="1"/>
  <c r="J230" i="1"/>
  <c r="J2341" i="1"/>
  <c r="J393" i="1"/>
  <c r="J4550" i="1"/>
  <c r="J2522" i="1"/>
  <c r="J2199" i="1"/>
  <c r="J4091" i="1"/>
  <c r="J1809" i="1"/>
  <c r="J545" i="1"/>
  <c r="J172" i="1"/>
  <c r="J1293" i="1"/>
  <c r="J932" i="1"/>
  <c r="J776" i="1"/>
  <c r="J4280" i="1"/>
  <c r="J4192" i="1"/>
  <c r="J1522" i="1"/>
  <c r="J2959" i="1"/>
  <c r="J3380" i="1"/>
  <c r="J3104" i="1"/>
  <c r="J4756" i="1"/>
  <c r="J4348" i="1"/>
  <c r="J4399" i="1"/>
  <c r="J4347" i="1"/>
  <c r="J1043" i="1"/>
  <c r="J4897" i="1"/>
  <c r="J1042" i="1"/>
  <c r="J1618" i="1"/>
  <c r="J2198" i="1"/>
  <c r="J2005" i="1"/>
  <c r="J2521" i="1"/>
  <c r="J4946" i="1"/>
  <c r="J3698" i="1"/>
  <c r="J3434" i="1"/>
  <c r="J3273" i="1"/>
  <c r="J4945" i="1"/>
  <c r="J3272" i="1"/>
  <c r="J2258" i="1"/>
  <c r="J43" i="1"/>
  <c r="J1495" i="1"/>
  <c r="J4377" i="1"/>
  <c r="J2495" i="1"/>
  <c r="J4790" i="1"/>
  <c r="J2004" i="1"/>
  <c r="J4090" i="1"/>
  <c r="J4814" i="1"/>
  <c r="J3019" i="1"/>
  <c r="J4018" i="1"/>
  <c r="J4703" i="1"/>
  <c r="J3249" i="1"/>
  <c r="J2912" i="1"/>
  <c r="J2427" i="1"/>
  <c r="J3165" i="1"/>
  <c r="J660" i="1"/>
  <c r="J1835" i="1"/>
  <c r="J804" i="1"/>
  <c r="J1977" i="1"/>
  <c r="J3542" i="1"/>
  <c r="J775" i="1"/>
  <c r="J1305" i="1"/>
  <c r="J1599" i="1"/>
  <c r="J3916" i="1"/>
  <c r="J2451" i="1"/>
  <c r="J4017" i="1"/>
  <c r="J1207" i="1"/>
  <c r="J2133" i="1"/>
  <c r="J171" i="1"/>
  <c r="J4145" i="1"/>
  <c r="J3271" i="1"/>
  <c r="J2426" i="1"/>
  <c r="J4249" i="1"/>
  <c r="J2003" i="1"/>
  <c r="J2494" i="1"/>
  <c r="J2520" i="1"/>
  <c r="J4789" i="1"/>
  <c r="J2855" i="1"/>
  <c r="J735" i="1"/>
  <c r="J4755" i="1"/>
  <c r="J2825" i="1"/>
  <c r="J119" i="1"/>
  <c r="J2734" i="1"/>
  <c r="J3294" i="1"/>
  <c r="J2824" i="1"/>
  <c r="J1700" i="1"/>
  <c r="J1730" i="1"/>
  <c r="J3780" i="1"/>
  <c r="J4322" i="1"/>
  <c r="J4989" i="1"/>
  <c r="J774" i="1"/>
  <c r="J425" i="1"/>
  <c r="J1116" i="1"/>
  <c r="J4016" i="1"/>
  <c r="J2101" i="1"/>
  <c r="J1751" i="1"/>
  <c r="J1598" i="1"/>
  <c r="J3940" i="1"/>
  <c r="J2705" i="1"/>
  <c r="J3779" i="1"/>
  <c r="J170" i="1"/>
  <c r="J3360" i="1"/>
  <c r="J2235" i="1"/>
  <c r="J1206" i="1"/>
  <c r="J4684" i="1"/>
  <c r="J1205" i="1"/>
  <c r="J4218" i="1"/>
  <c r="J4574" i="1"/>
  <c r="J2675" i="1"/>
  <c r="J2472" i="1"/>
  <c r="J1925" i="1"/>
  <c r="J2931" i="1"/>
  <c r="J4217" i="1"/>
  <c r="J4813" i="1"/>
  <c r="J2002" i="1"/>
  <c r="J485" i="1"/>
  <c r="J632" i="1"/>
  <c r="J3752" i="1"/>
  <c r="J1946" i="1"/>
  <c r="J1945" i="1"/>
  <c r="J602" i="1"/>
  <c r="J1174" i="1"/>
  <c r="J2161" i="1"/>
  <c r="J907" i="1"/>
  <c r="J1445" i="1"/>
  <c r="J4601" i="1"/>
  <c r="J853" i="1"/>
  <c r="J2733" i="1"/>
  <c r="J281" i="1"/>
  <c r="J953" i="1"/>
  <c r="J3804" i="1"/>
  <c r="J5" i="1"/>
  <c r="J1521" i="1"/>
  <c r="J3882" i="1"/>
  <c r="J3433" i="1"/>
  <c r="J3915" i="1"/>
  <c r="J3628" i="1"/>
  <c r="J3660" i="1"/>
  <c r="J3881" i="1"/>
  <c r="J4896" i="1"/>
  <c r="J4301" i="1"/>
  <c r="J1750" i="1"/>
  <c r="J4424" i="1"/>
  <c r="J3939" i="1"/>
  <c r="J4868" i="1"/>
  <c r="J3056" i="1"/>
  <c r="J2704" i="1"/>
  <c r="J4171" i="1"/>
  <c r="J2911" i="1"/>
  <c r="J2160" i="1"/>
  <c r="J4988" i="1"/>
  <c r="J2068" i="1"/>
  <c r="J3404" i="1"/>
  <c r="J1729" i="1"/>
  <c r="J4376" i="1"/>
  <c r="J61" i="1"/>
  <c r="J1204" i="1"/>
  <c r="J1597" i="1"/>
  <c r="J3103" i="1"/>
  <c r="J4895" i="1"/>
  <c r="J2367" i="1"/>
  <c r="J2493" i="1"/>
  <c r="J1674" i="1"/>
  <c r="J4812" i="1"/>
  <c r="J4471" i="1"/>
  <c r="J2450" i="1"/>
  <c r="J1849" i="1"/>
  <c r="J2930" i="1"/>
  <c r="J169" i="1"/>
  <c r="J3723" i="1"/>
  <c r="J3850" i="1"/>
  <c r="J3293" i="1"/>
  <c r="J4452" i="1"/>
  <c r="J2366" i="1"/>
  <c r="J1834" i="1"/>
  <c r="J3140" i="1"/>
  <c r="J3914" i="1"/>
  <c r="J2132" i="1"/>
  <c r="J168" i="1"/>
  <c r="J4549" i="1"/>
  <c r="J4279" i="1"/>
  <c r="J4702" i="1"/>
  <c r="J2365" i="1"/>
  <c r="J852" i="1"/>
  <c r="J4754" i="1"/>
  <c r="J424" i="1"/>
  <c r="J3880" i="1"/>
  <c r="J2732" i="1"/>
  <c r="J2633" i="1"/>
  <c r="J1639" i="1"/>
  <c r="J3139" i="1"/>
  <c r="J1924" i="1"/>
  <c r="J1673" i="1"/>
  <c r="J1617" i="1"/>
  <c r="J3474" i="1"/>
  <c r="J2340" i="1"/>
  <c r="J484" i="1"/>
  <c r="J4216" i="1"/>
  <c r="J2067" i="1"/>
  <c r="J1369" i="1"/>
  <c r="J831" i="1"/>
  <c r="J2001" i="1"/>
  <c r="J601" i="1"/>
  <c r="J1292" i="1"/>
  <c r="J3627" i="1"/>
  <c r="J3138" i="1"/>
  <c r="J1444" i="1"/>
  <c r="J931" i="1"/>
  <c r="J4867" i="1"/>
  <c r="J1923" i="1"/>
  <c r="J2674" i="1"/>
  <c r="J1067" i="1"/>
  <c r="J3192" i="1"/>
  <c r="J4191" i="1"/>
  <c r="J4451" i="1"/>
  <c r="J4729" i="1"/>
  <c r="J4728" i="1"/>
  <c r="J2100" i="1"/>
  <c r="J2797" i="1"/>
  <c r="J1749" i="1"/>
  <c r="J1401" i="1"/>
  <c r="J141" i="1"/>
  <c r="J392" i="1"/>
  <c r="J600" i="1"/>
  <c r="J3626" i="1"/>
  <c r="J2471" i="1"/>
  <c r="J1494" i="1"/>
  <c r="J3339" i="1"/>
  <c r="J1443" i="1"/>
  <c r="J3563" i="1"/>
  <c r="J3216" i="1"/>
  <c r="J2257" i="1"/>
  <c r="J2315" i="1"/>
  <c r="J60" i="1"/>
  <c r="J4123" i="1"/>
  <c r="J167" i="1"/>
  <c r="J3055" i="1"/>
  <c r="J2632" i="1"/>
  <c r="J2256" i="1"/>
  <c r="J2255" i="1"/>
  <c r="J2982" i="1"/>
  <c r="J930" i="1"/>
  <c r="J880" i="1"/>
  <c r="J3597" i="1"/>
  <c r="J1776" i="1"/>
  <c r="J4521" i="1"/>
  <c r="J2066" i="1"/>
  <c r="J4346" i="1"/>
  <c r="J3292" i="1"/>
  <c r="J659" i="1"/>
  <c r="J3473" i="1"/>
  <c r="J3248" i="1"/>
  <c r="J1419" i="1"/>
  <c r="J1520" i="1"/>
  <c r="J3562" i="1"/>
  <c r="J544" i="1"/>
  <c r="J3697" i="1"/>
  <c r="J1493" i="1"/>
  <c r="J3938" i="1"/>
  <c r="J3164" i="1"/>
  <c r="J367" i="1"/>
  <c r="J21" i="1"/>
  <c r="J3596" i="1"/>
  <c r="J4753" i="1"/>
  <c r="J42" i="1"/>
  <c r="J1041" i="1"/>
  <c r="J229" i="1"/>
  <c r="J658" i="1"/>
  <c r="J3191" i="1"/>
  <c r="J280" i="1"/>
  <c r="J711" i="1"/>
  <c r="J4345" i="1"/>
  <c r="J1901" i="1"/>
  <c r="J570" i="1"/>
  <c r="J803" i="1"/>
  <c r="J3291" i="1"/>
  <c r="J4144" i="1"/>
  <c r="J4727" i="1"/>
  <c r="J3054" i="1"/>
  <c r="J2449" i="1"/>
  <c r="J118" i="1"/>
  <c r="J2910" i="1"/>
  <c r="J4520" i="1"/>
  <c r="J3290" i="1"/>
  <c r="J2883" i="1"/>
  <c r="J391" i="1"/>
  <c r="J4629" i="1"/>
  <c r="J4657" i="1"/>
  <c r="J2131" i="1"/>
  <c r="J1173" i="1"/>
  <c r="J1568" i="1"/>
  <c r="J279" i="1"/>
  <c r="J3681" i="1"/>
  <c r="J2197" i="1"/>
  <c r="J3803" i="1"/>
  <c r="J261" i="1"/>
  <c r="J2823" i="1"/>
  <c r="J1728" i="1"/>
  <c r="J390" i="1"/>
  <c r="J1090" i="1"/>
  <c r="J4944" i="1"/>
  <c r="J1009" i="1"/>
  <c r="J710" i="1"/>
  <c r="J1672" i="1"/>
  <c r="J140" i="1"/>
  <c r="J3990" i="1"/>
  <c r="J773" i="1"/>
  <c r="J4122" i="1"/>
  <c r="J4701" i="1"/>
  <c r="J3137" i="1"/>
  <c r="J1900" i="1"/>
  <c r="J483" i="1"/>
  <c r="J1976" i="1"/>
  <c r="J543" i="1"/>
  <c r="J2000" i="1"/>
  <c r="J3002" i="1"/>
  <c r="J4045" i="1"/>
  <c r="J1342" i="1"/>
  <c r="J3190" i="1"/>
  <c r="J2099" i="1"/>
  <c r="J4248" i="1"/>
  <c r="J3136" i="1"/>
  <c r="J851" i="1"/>
  <c r="J3659" i="1"/>
  <c r="J3102" i="1"/>
  <c r="J4519" i="1"/>
  <c r="J1775" i="1"/>
  <c r="J4726" i="1"/>
  <c r="J423" i="1"/>
  <c r="J59" i="1"/>
  <c r="J228" i="1"/>
  <c r="J4278" i="1"/>
  <c r="J3077" i="1"/>
  <c r="J3053" i="1"/>
  <c r="J2579" i="1"/>
  <c r="J4066" i="1"/>
  <c r="J2519" i="1"/>
  <c r="J200" i="1"/>
  <c r="J802" i="1"/>
  <c r="J4518" i="1"/>
  <c r="J4375" i="1"/>
  <c r="J2754" i="1"/>
  <c r="J1543" i="1"/>
  <c r="J1492" i="1"/>
  <c r="J2703" i="1"/>
  <c r="J772" i="1"/>
  <c r="J3135" i="1"/>
  <c r="J311" i="1"/>
  <c r="J599" i="1"/>
  <c r="J2882" i="1"/>
  <c r="J4811" i="1"/>
  <c r="J3134" i="1"/>
  <c r="J2288" i="1"/>
  <c r="J1291" i="1"/>
  <c r="J3696" i="1"/>
  <c r="J2854" i="1"/>
  <c r="J801" i="1"/>
  <c r="J4277" i="1"/>
  <c r="J2702" i="1"/>
  <c r="J1138" i="1"/>
  <c r="J4121" i="1"/>
  <c r="J906" i="1"/>
  <c r="J1290" i="1"/>
  <c r="J4300" i="1"/>
  <c r="J4866" i="1"/>
  <c r="J905" i="1"/>
  <c r="J2234" i="1"/>
  <c r="J1368" i="1"/>
  <c r="J1203" i="1"/>
  <c r="J2159" i="1"/>
  <c r="J1418" i="1"/>
  <c r="J2339" i="1"/>
  <c r="J1367" i="1"/>
  <c r="J4548" i="1"/>
  <c r="J1155" i="1"/>
  <c r="J2981" i="1"/>
  <c r="J2492" i="1"/>
  <c r="J4120" i="1"/>
  <c r="J1922" i="1"/>
  <c r="J771" i="1"/>
  <c r="J734" i="1"/>
  <c r="J4170" i="1"/>
  <c r="J3432" i="1"/>
  <c r="J1519" i="1"/>
  <c r="J4321" i="1"/>
  <c r="J3680" i="1"/>
  <c r="J3913" i="1"/>
  <c r="J3270" i="1"/>
  <c r="J4966" i="1"/>
  <c r="J2673" i="1"/>
  <c r="J1172" i="1"/>
  <c r="J4628" i="1"/>
  <c r="J1442" i="1"/>
  <c r="J631" i="1"/>
  <c r="J3018" i="1"/>
  <c r="J3052" i="1"/>
  <c r="J4398" i="1"/>
  <c r="J4143" i="1"/>
  <c r="J4683" i="1"/>
  <c r="J4247" i="1"/>
  <c r="J2396" i="1"/>
  <c r="J1727" i="1"/>
  <c r="J260" i="1"/>
  <c r="J4965" i="1"/>
  <c r="J3051" i="1"/>
  <c r="J2287" i="1"/>
  <c r="J4517" i="1"/>
  <c r="J1748" i="1"/>
  <c r="J1638" i="1"/>
  <c r="J1921" i="1"/>
  <c r="J2448" i="1"/>
  <c r="J259" i="1"/>
  <c r="J4423" i="1"/>
  <c r="J2631" i="1"/>
  <c r="J2314" i="1"/>
  <c r="J879" i="1"/>
  <c r="J389" i="1"/>
  <c r="J630" i="1"/>
  <c r="J1040" i="1"/>
  <c r="J3879" i="1"/>
  <c r="J4810" i="1"/>
  <c r="J1008" i="1"/>
  <c r="J2553" i="1"/>
  <c r="J1747" i="1"/>
  <c r="J422" i="1"/>
  <c r="J1726" i="1"/>
  <c r="J4246" i="1"/>
  <c r="J4700" i="1"/>
  <c r="J3472" i="1"/>
  <c r="J1137" i="1"/>
  <c r="J4190" i="1"/>
  <c r="J1699" i="1"/>
  <c r="J3595" i="1"/>
  <c r="J2313" i="1"/>
  <c r="J117" i="1"/>
  <c r="J4943" i="1"/>
  <c r="J1899" i="1"/>
  <c r="J1289" i="1"/>
  <c r="J3778" i="1"/>
  <c r="J4245" i="1"/>
  <c r="J3471" i="1"/>
  <c r="J4450" i="1"/>
  <c r="J1417" i="1"/>
  <c r="J1400" i="1"/>
  <c r="J4089" i="1"/>
  <c r="J2491" i="1"/>
  <c r="J3189" i="1"/>
  <c r="J3826" i="1"/>
  <c r="J3247" i="1"/>
  <c r="J2701" i="1"/>
  <c r="J2630" i="1"/>
  <c r="J1399" i="1"/>
  <c r="J4788" i="1"/>
  <c r="J4627" i="1"/>
  <c r="J4656" i="1"/>
  <c r="J258" i="1"/>
  <c r="J2796" i="1"/>
  <c r="J4942" i="1"/>
  <c r="J2338" i="1"/>
  <c r="J421" i="1"/>
  <c r="J3289" i="1"/>
  <c r="J4787" i="1"/>
  <c r="J4865" i="1"/>
  <c r="J770" i="1"/>
  <c r="J2490" i="1"/>
  <c r="J4964" i="1"/>
  <c r="J4299" i="1"/>
  <c r="J3470" i="1"/>
  <c r="J3658" i="1"/>
  <c r="J2853" i="1"/>
  <c r="J2852" i="1"/>
  <c r="J3403" i="1"/>
  <c r="J3561" i="1"/>
  <c r="J3246" i="1"/>
  <c r="J2447" i="1"/>
  <c r="J3937" i="1"/>
  <c r="J3594" i="1"/>
  <c r="J3101" i="1"/>
  <c r="J310" i="1"/>
  <c r="J3163" i="1"/>
  <c r="J4786" i="1"/>
  <c r="J366" i="1"/>
  <c r="J2098" i="1"/>
  <c r="J2425" i="1"/>
  <c r="J511" i="1"/>
  <c r="J2851" i="1"/>
  <c r="J2038" i="1"/>
  <c r="J3076" i="1"/>
  <c r="J542" i="1"/>
  <c r="J4516" i="1"/>
  <c r="J1542" i="1"/>
  <c r="J1469" i="1"/>
  <c r="J1366" i="1"/>
  <c r="J2753" i="1"/>
  <c r="J2395" i="1"/>
  <c r="J166" i="1"/>
  <c r="J309" i="1"/>
  <c r="J3802" i="1"/>
  <c r="J3245" i="1"/>
  <c r="J87" i="1"/>
  <c r="J3469" i="1"/>
  <c r="J3431" i="1"/>
  <c r="J3455" i="1"/>
  <c r="J2233" i="1"/>
  <c r="J3936" i="1"/>
  <c r="J4374" i="1"/>
  <c r="J1491" i="1"/>
  <c r="J2672" i="1"/>
  <c r="J4065" i="1"/>
  <c r="J3777" i="1"/>
  <c r="J3318" i="1"/>
  <c r="J343" i="1"/>
  <c r="J3593" i="1"/>
  <c r="J1202" i="1"/>
  <c r="J1746" i="1"/>
  <c r="J1416" i="1"/>
  <c r="J2130" i="1"/>
  <c r="J1833" i="1"/>
  <c r="J482" i="1"/>
  <c r="J3679" i="1"/>
  <c r="J4064" i="1"/>
  <c r="J2671" i="1"/>
  <c r="J4917" i="1"/>
  <c r="J86" i="1"/>
  <c r="J4655" i="1"/>
  <c r="J4573" i="1"/>
  <c r="J4044" i="1"/>
  <c r="J904" i="1"/>
  <c r="J2771" i="1"/>
  <c r="J3776" i="1"/>
  <c r="J1201" i="1"/>
  <c r="J4344" i="1"/>
  <c r="J1304" i="1"/>
  <c r="J1365" i="1"/>
  <c r="J850" i="1"/>
  <c r="J4063" i="1"/>
  <c r="J2394" i="1"/>
  <c r="J4276" i="1"/>
  <c r="J4470" i="1"/>
  <c r="J3402" i="1"/>
  <c r="J2158" i="1"/>
  <c r="J116" i="1"/>
  <c r="J1258" i="1"/>
  <c r="J3498" i="1"/>
  <c r="J4469" i="1"/>
  <c r="J4343" i="1"/>
  <c r="J769" i="1"/>
  <c r="J2065" i="1"/>
  <c r="J481" i="1"/>
  <c r="J1616" i="1"/>
  <c r="J2881" i="1"/>
  <c r="J849" i="1"/>
  <c r="J4373" i="1"/>
  <c r="J709" i="1"/>
  <c r="J3288" i="1"/>
  <c r="J629" i="1"/>
  <c r="J903" i="1"/>
  <c r="J3935" i="1"/>
  <c r="J3657" i="1"/>
  <c r="J1808" i="1"/>
  <c r="J139" i="1"/>
  <c r="J2700" i="1"/>
  <c r="J3961" i="1"/>
  <c r="J3722" i="1"/>
  <c r="J3912" i="1"/>
  <c r="J2670" i="1"/>
  <c r="J878" i="1"/>
  <c r="J1807" i="1"/>
  <c r="J2129" i="1"/>
  <c r="J510" i="1"/>
  <c r="J2552" i="1"/>
  <c r="J569" i="1"/>
  <c r="J2064" i="1"/>
  <c r="J3133" i="1"/>
  <c r="J4809" i="1"/>
  <c r="J2669" i="1"/>
  <c r="J509" i="1"/>
  <c r="J1975" i="1"/>
  <c r="J4142" i="1"/>
  <c r="J4785" i="1"/>
  <c r="J2880" i="1"/>
  <c r="J2909" i="1"/>
  <c r="J1115" i="1"/>
  <c r="J4043" i="1"/>
  <c r="J3001" i="1"/>
  <c r="J3989" i="1"/>
  <c r="J257" i="1"/>
  <c r="J1441" i="1"/>
  <c r="J1637" i="1"/>
  <c r="J3244" i="1"/>
  <c r="J1636" i="1"/>
  <c r="J4215" i="1"/>
  <c r="J3592" i="1"/>
  <c r="J1806" i="1"/>
  <c r="J4491" i="1"/>
  <c r="J1171" i="1"/>
  <c r="J508" i="1"/>
  <c r="J1364" i="1"/>
  <c r="J981" i="1"/>
  <c r="J830" i="1"/>
  <c r="J3695" i="1"/>
  <c r="J227" i="1"/>
  <c r="J4752" i="1"/>
  <c r="J3287" i="1"/>
  <c r="J2601" i="1"/>
  <c r="J1066" i="1"/>
  <c r="J3338" i="1"/>
  <c r="J4298" i="1"/>
  <c r="J2578" i="1"/>
  <c r="J4244" i="1"/>
  <c r="J1341" i="1"/>
  <c r="J4547" i="1"/>
  <c r="J2196" i="1"/>
  <c r="J800" i="1"/>
  <c r="J657" i="1"/>
  <c r="J2600" i="1"/>
  <c r="J4808" i="1"/>
  <c r="J1136" i="1"/>
  <c r="J4088" i="1"/>
  <c r="J4784" i="1"/>
  <c r="J3775" i="1"/>
  <c r="J2286" i="1"/>
  <c r="J3243" i="1"/>
  <c r="J3188" i="1"/>
  <c r="J4751" i="1"/>
  <c r="J4397" i="1"/>
  <c r="J1635" i="1"/>
  <c r="J4783" i="1"/>
  <c r="J2908" i="1"/>
  <c r="J2232" i="1"/>
  <c r="J2822" i="1"/>
  <c r="J1007" i="1"/>
  <c r="J3625" i="1"/>
  <c r="J877" i="1"/>
  <c r="J115" i="1"/>
  <c r="J3624" i="1"/>
  <c r="J4468" i="1"/>
  <c r="J4750" i="1"/>
  <c r="J2424" i="1"/>
  <c r="J4807" i="1"/>
  <c r="J2699" i="1"/>
  <c r="J165" i="1"/>
  <c r="J3541" i="1"/>
  <c r="J2795" i="1"/>
  <c r="J4320" i="1"/>
  <c r="J1340" i="1"/>
  <c r="J3468" i="1"/>
  <c r="J256" i="1"/>
  <c r="J3878" i="1"/>
  <c r="J1944" i="1"/>
  <c r="J4806" i="1"/>
  <c r="J848" i="1"/>
  <c r="J3751" i="1"/>
  <c r="J342" i="1"/>
  <c r="J4396" i="1"/>
  <c r="J3825" i="1"/>
  <c r="J138" i="1"/>
  <c r="J4169" i="1"/>
  <c r="J3623" i="1"/>
  <c r="J4119" i="1"/>
  <c r="J2794" i="1"/>
  <c r="J2698" i="1"/>
  <c r="J1898" i="1"/>
  <c r="J1974" i="1"/>
  <c r="J3877" i="1"/>
  <c r="J2850" i="1"/>
  <c r="J1518" i="1"/>
  <c r="J58" i="1"/>
  <c r="J1805" i="1"/>
  <c r="J952" i="1"/>
  <c r="J3269" i="1"/>
  <c r="J278" i="1"/>
  <c r="J3132" i="1"/>
  <c r="J3187" i="1"/>
  <c r="J3622" i="1"/>
  <c r="J4572" i="1"/>
  <c r="J4062" i="1"/>
  <c r="J3621" i="1"/>
  <c r="J2668" i="1"/>
  <c r="J3131" i="1"/>
  <c r="J4372" i="1"/>
  <c r="J2231" i="1"/>
  <c r="J365" i="1"/>
  <c r="J2254" i="1"/>
  <c r="J2752" i="1"/>
  <c r="J4214" i="1"/>
  <c r="J4213" i="1"/>
  <c r="J4682" i="1"/>
  <c r="J1804" i="1"/>
  <c r="J3591" i="1"/>
  <c r="J4449" i="1"/>
  <c r="J3430" i="1"/>
  <c r="J2958" i="1"/>
  <c r="J4" i="1"/>
  <c r="J3721" i="1"/>
  <c r="J3960" i="1"/>
  <c r="J4894" i="1"/>
  <c r="J628" i="1"/>
  <c r="J4168" i="1"/>
  <c r="J85" i="1"/>
  <c r="J598" i="1"/>
  <c r="J2063" i="1"/>
  <c r="J3268" i="1"/>
  <c r="J3522" i="1"/>
  <c r="J1615" i="1"/>
  <c r="J4042" i="1"/>
  <c r="J480" i="1"/>
  <c r="J3359" i="1"/>
  <c r="J2393" i="1"/>
  <c r="J3540" i="1"/>
  <c r="J4015" i="1"/>
  <c r="J4422" i="1"/>
  <c r="J1114" i="1"/>
  <c r="J3337" i="1"/>
  <c r="J2097" i="1"/>
  <c r="J1006" i="1"/>
  <c r="J3130" i="1"/>
  <c r="J3774" i="1"/>
  <c r="J4749" i="1"/>
  <c r="J4626" i="1"/>
  <c r="J1135" i="1"/>
  <c r="J4654" i="1"/>
  <c r="J3129" i="1"/>
  <c r="J682" i="1"/>
  <c r="J3100" i="1"/>
  <c r="J1725" i="1"/>
  <c r="J2599" i="1"/>
  <c r="J4167" i="1"/>
  <c r="J1440" i="1"/>
  <c r="J3849" i="1"/>
  <c r="J2629" i="1"/>
  <c r="J1724" i="1"/>
  <c r="J4963" i="1"/>
  <c r="J226" i="1"/>
  <c r="J3876" i="1"/>
  <c r="J3848" i="1"/>
  <c r="J829" i="1"/>
  <c r="J3050" i="1"/>
  <c r="J2364" i="1"/>
  <c r="J1973" i="1"/>
  <c r="J1398" i="1"/>
  <c r="J1288" i="1"/>
  <c r="J3429" i="1"/>
  <c r="J1200" i="1"/>
  <c r="J479" i="1"/>
  <c r="J1671" i="1"/>
  <c r="J929" i="1"/>
  <c r="J2518" i="1"/>
  <c r="J627" i="1"/>
  <c r="J2195" i="1"/>
  <c r="J3694" i="1"/>
  <c r="J626" i="1"/>
  <c r="J2598" i="1"/>
  <c r="J388" i="1"/>
  <c r="J2392" i="1"/>
  <c r="J2230" i="1"/>
  <c r="J1920" i="1"/>
  <c r="J1339" i="1"/>
  <c r="J3720" i="1"/>
  <c r="J2312" i="1"/>
  <c r="J451" i="1"/>
  <c r="J928" i="1"/>
  <c r="J1832" i="1"/>
  <c r="J4600" i="1"/>
  <c r="J2157" i="1"/>
  <c r="J3000" i="1"/>
  <c r="J625" i="1"/>
  <c r="J1723" i="1"/>
  <c r="J3875" i="1"/>
  <c r="J2597" i="1"/>
  <c r="J3988" i="1"/>
  <c r="J199" i="1"/>
  <c r="J1670" i="1"/>
  <c r="J951" i="1"/>
  <c r="J4625" i="1"/>
  <c r="J4571" i="1"/>
  <c r="J364" i="1"/>
  <c r="J2999" i="1"/>
  <c r="J20" i="1"/>
  <c r="J1870" i="1"/>
  <c r="J4041" i="1"/>
  <c r="J4893" i="1"/>
  <c r="J4448" i="1"/>
  <c r="J1338" i="1"/>
  <c r="J57" i="1"/>
  <c r="J1134" i="1"/>
  <c r="J3678" i="1"/>
  <c r="J450" i="1"/>
  <c r="J2423" i="1"/>
  <c r="J3590" i="1"/>
  <c r="J1596" i="1"/>
  <c r="J1897" i="1"/>
  <c r="J4243" i="1"/>
  <c r="J1803" i="1"/>
  <c r="J2929" i="1"/>
  <c r="J4570" i="1"/>
  <c r="J3911" i="1"/>
  <c r="J4748" i="1"/>
  <c r="J225" i="1"/>
  <c r="J1397" i="1"/>
  <c r="J308" i="1"/>
  <c r="J1831" i="1"/>
  <c r="J1089" i="1"/>
  <c r="J847" i="1"/>
  <c r="J2849" i="1"/>
  <c r="J4014" i="1"/>
  <c r="J708" i="1"/>
  <c r="J3401" i="1"/>
  <c r="J4421" i="1"/>
  <c r="J902" i="1"/>
  <c r="J2229" i="1"/>
  <c r="J1396" i="1"/>
  <c r="J4242" i="1"/>
  <c r="J3162" i="1"/>
  <c r="J3497" i="1"/>
  <c r="J3215" i="1"/>
  <c r="J363" i="1"/>
  <c r="J4447" i="1"/>
  <c r="J4599" i="1"/>
  <c r="J2998" i="1"/>
  <c r="J4624" i="1"/>
  <c r="J1287" i="1"/>
  <c r="J2337" i="1"/>
  <c r="J420" i="1"/>
  <c r="J828" i="1"/>
  <c r="J2731" i="1"/>
  <c r="J2517" i="1"/>
  <c r="J3801" i="1"/>
  <c r="J56" i="1"/>
  <c r="J799" i="1"/>
  <c r="J1567" i="1"/>
  <c r="J3161" i="1"/>
  <c r="J55" i="1"/>
  <c r="J4342" i="1"/>
  <c r="J768" i="1"/>
  <c r="J4141" i="1"/>
  <c r="J4892" i="1"/>
  <c r="J3539" i="1"/>
  <c r="J1698" i="1"/>
  <c r="J4864" i="1"/>
  <c r="J2628" i="1"/>
  <c r="J3800" i="1"/>
  <c r="J1039" i="1"/>
  <c r="J3521" i="1"/>
  <c r="J1830" i="1"/>
  <c r="J1232" i="1"/>
  <c r="J4623" i="1"/>
  <c r="J4515" i="1"/>
  <c r="J1490" i="1"/>
  <c r="J3358" i="1"/>
  <c r="J137" i="1"/>
  <c r="J3847" i="1"/>
  <c r="J707" i="1"/>
  <c r="J1869" i="1"/>
  <c r="J2446" i="1"/>
  <c r="J1999" i="1"/>
  <c r="J1868" i="1"/>
  <c r="J1199" i="1"/>
  <c r="J3267" i="1"/>
  <c r="J4863" i="1"/>
  <c r="J4446" i="1"/>
  <c r="J136" i="1"/>
  <c r="J4087" i="1"/>
  <c r="J1829" i="1"/>
  <c r="J4241" i="1"/>
  <c r="J4546" i="1"/>
  <c r="J1005" i="1"/>
  <c r="J2793" i="1"/>
  <c r="J3467" i="1"/>
  <c r="J1198" i="1"/>
  <c r="J2194" i="1"/>
  <c r="J1133" i="1"/>
  <c r="J3987" i="1"/>
  <c r="J1943" i="1"/>
  <c r="J2697" i="1"/>
  <c r="J2730" i="1"/>
  <c r="J3910" i="1"/>
  <c r="J2770" i="1"/>
  <c r="J901" i="1"/>
  <c r="J1337" i="1"/>
  <c r="J3846" i="1"/>
  <c r="J1896" i="1"/>
  <c r="J656" i="1"/>
  <c r="J3336" i="1"/>
  <c r="J2627" i="1"/>
  <c r="J164" i="1"/>
  <c r="J1303" i="1"/>
  <c r="J2363" i="1"/>
  <c r="J507" i="1"/>
  <c r="J4699" i="1"/>
  <c r="J1038" i="1"/>
  <c r="J1468" i="1"/>
  <c r="J4698" i="1"/>
  <c r="J2311" i="1"/>
  <c r="J846" i="1"/>
  <c r="J2310" i="1"/>
  <c r="J4212" i="1"/>
  <c r="J2577" i="1"/>
  <c r="J927" i="1"/>
  <c r="J3773" i="1"/>
  <c r="J4569" i="1"/>
  <c r="J3986" i="1"/>
  <c r="J4275" i="1"/>
  <c r="J4395" i="1"/>
  <c r="J3400" i="1"/>
  <c r="J1395" i="1"/>
  <c r="J2422" i="1"/>
  <c r="J4962" i="1"/>
  <c r="J4341" i="1"/>
  <c r="J3750" i="1"/>
  <c r="J1541" i="1"/>
  <c r="J4394" i="1"/>
  <c r="J2285" i="1"/>
  <c r="J900" i="1"/>
  <c r="J3128" i="1"/>
  <c r="J3719" i="1"/>
  <c r="J827" i="1"/>
  <c r="J4622" i="1"/>
  <c r="J3959" i="1"/>
  <c r="J3620" i="1"/>
  <c r="J1867" i="1"/>
  <c r="J1394" i="1"/>
  <c r="J2696" i="1"/>
  <c r="J4545" i="1"/>
  <c r="J4891" i="1"/>
  <c r="J4211" i="1"/>
  <c r="J506" i="1"/>
  <c r="J362" i="1"/>
  <c r="J1828" i="1"/>
  <c r="J1697" i="1"/>
  <c r="J3772" i="1"/>
  <c r="J624" i="1"/>
  <c r="J3496" i="1"/>
  <c r="J1802" i="1"/>
  <c r="J255" i="1"/>
  <c r="J1866" i="1"/>
  <c r="J277" i="1"/>
  <c r="J4297" i="1"/>
  <c r="J980" i="1"/>
  <c r="J1393" i="1"/>
  <c r="J3286" i="1"/>
  <c r="J135" i="1"/>
  <c r="J655" i="1"/>
  <c r="J2253" i="1"/>
  <c r="J1972" i="1"/>
  <c r="J1132" i="1"/>
  <c r="J3909" i="1"/>
  <c r="J4240" i="1"/>
  <c r="J4862" i="1"/>
  <c r="J449" i="1"/>
  <c r="J2193" i="1"/>
  <c r="J2997" i="1"/>
  <c r="J2445" i="1"/>
  <c r="J1004" i="1"/>
  <c r="J1489" i="1"/>
  <c r="J1392" i="1"/>
  <c r="J899" i="1"/>
  <c r="J1231" i="1"/>
  <c r="J1919" i="1"/>
  <c r="J623" i="1"/>
  <c r="J4697" i="1"/>
  <c r="J1696" i="1"/>
  <c r="J926" i="1"/>
  <c r="J898" i="1"/>
  <c r="J541" i="1"/>
  <c r="J276" i="1"/>
  <c r="J1722" i="1"/>
  <c r="J3049" i="1"/>
  <c r="J3985" i="1"/>
  <c r="J3718" i="1"/>
  <c r="J3399" i="1"/>
  <c r="J2309" i="1"/>
  <c r="J2729" i="1"/>
  <c r="J1721" i="1"/>
  <c r="J254" i="1"/>
  <c r="J1363" i="1"/>
  <c r="J4514" i="1"/>
  <c r="J3127" i="1"/>
  <c r="J41" i="1"/>
  <c r="J681" i="1"/>
  <c r="J2996" i="1"/>
  <c r="J4890" i="1"/>
  <c r="J2421" i="1"/>
  <c r="J1336" i="1"/>
  <c r="J361" i="1"/>
  <c r="J341" i="1"/>
  <c r="J1286" i="1"/>
  <c r="J2062" i="1"/>
  <c r="J4941" i="1"/>
  <c r="J1415" i="1"/>
  <c r="J1335" i="1"/>
  <c r="J2728" i="1"/>
  <c r="J3242" i="1"/>
  <c r="J2420" i="1"/>
  <c r="J2096" i="1"/>
  <c r="J2284" i="1"/>
  <c r="J3771" i="1"/>
  <c r="J2980" i="1"/>
  <c r="J1669" i="1"/>
  <c r="J1037" i="1"/>
  <c r="J253" i="1"/>
  <c r="J3845" i="1"/>
  <c r="J4987" i="1"/>
  <c r="J4445" i="1"/>
  <c r="J2362" i="1"/>
  <c r="J3099" i="1"/>
  <c r="J2751" i="1"/>
  <c r="J3241" i="1"/>
  <c r="J4467" i="1"/>
  <c r="J198" i="1"/>
  <c r="J2667" i="1"/>
  <c r="J163" i="1"/>
  <c r="J3240" i="1"/>
  <c r="J1467" i="1"/>
  <c r="J1801" i="1"/>
  <c r="J3799" i="1"/>
  <c r="J1439" i="1"/>
  <c r="J3824" i="1"/>
  <c r="J419" i="1"/>
  <c r="J3126" i="1"/>
  <c r="J114" i="1"/>
  <c r="J2769" i="1"/>
  <c r="J1800" i="1"/>
  <c r="J2792" i="1"/>
  <c r="J1634" i="1"/>
  <c r="J4916" i="1"/>
  <c r="J2957" i="1"/>
  <c r="J2192" i="1"/>
  <c r="J4861" i="1"/>
  <c r="J2128" i="1"/>
  <c r="J3428" i="1"/>
  <c r="J3770" i="1"/>
  <c r="J3717" i="1"/>
  <c r="J2626" i="1"/>
  <c r="J1466" i="1"/>
  <c r="J4393" i="1"/>
  <c r="J2419" i="1"/>
  <c r="J1942" i="1"/>
  <c r="J4319" i="1"/>
  <c r="J2470" i="1"/>
  <c r="J4915" i="1"/>
  <c r="J979" i="1"/>
  <c r="J706" i="1"/>
  <c r="J4086" i="1"/>
  <c r="J3427" i="1"/>
  <c r="J1848" i="1"/>
  <c r="J1197" i="1"/>
  <c r="J2191" i="1"/>
  <c r="J1285" i="1"/>
  <c r="J1799" i="1"/>
  <c r="J3677" i="1"/>
  <c r="J2252" i="1"/>
  <c r="J1488" i="1"/>
  <c r="J4318" i="1"/>
  <c r="J3676" i="1"/>
  <c r="J1154" i="1"/>
  <c r="J2821" i="1"/>
  <c r="J1113" i="1"/>
  <c r="J340" i="1"/>
  <c r="J1566" i="1"/>
  <c r="J3454" i="1"/>
  <c r="J3874" i="1"/>
  <c r="J3958" i="1"/>
  <c r="J1284" i="1"/>
  <c r="J1487" i="1"/>
  <c r="J3186" i="1"/>
  <c r="J4782" i="1"/>
  <c r="J1827" i="1"/>
  <c r="J4696" i="1"/>
  <c r="J1465" i="1"/>
  <c r="J1302" i="1"/>
  <c r="J3357" i="1"/>
  <c r="J4568" i="1"/>
  <c r="J2768" i="1"/>
  <c r="J2095" i="1"/>
  <c r="J3" i="1"/>
  <c r="J3317" i="1"/>
  <c r="J4841" i="1"/>
  <c r="J54" i="1"/>
  <c r="J3185" i="1"/>
  <c r="J1196" i="1"/>
  <c r="J2156" i="1"/>
  <c r="J4317" i="1"/>
  <c r="J1414" i="1"/>
  <c r="J1918" i="1"/>
  <c r="J4725" i="1"/>
  <c r="J1517" i="1"/>
  <c r="J1036" i="1"/>
  <c r="J4681" i="1"/>
  <c r="J134" i="1"/>
  <c r="J3239" i="1"/>
  <c r="J3214" i="1"/>
  <c r="J1745" i="1"/>
  <c r="J2418" i="1"/>
  <c r="J2251" i="1"/>
  <c r="J1998" i="1"/>
  <c r="J4889" i="1"/>
  <c r="J3798" i="1"/>
  <c r="J339" i="1"/>
  <c r="J2820" i="1"/>
  <c r="J4040" i="1"/>
  <c r="J252" i="1"/>
  <c r="J4544" i="1"/>
  <c r="J622" i="1"/>
  <c r="J4371" i="1"/>
  <c r="J4189" i="1"/>
  <c r="J2308" i="1"/>
  <c r="J3048" i="1"/>
  <c r="J1464" i="1"/>
  <c r="J925" i="1"/>
  <c r="J338" i="1"/>
  <c r="J2625" i="1"/>
  <c r="J4653" i="1"/>
  <c r="J1826" i="1"/>
  <c r="J1035" i="1"/>
  <c r="J1463" i="1"/>
  <c r="J2956" i="1"/>
  <c r="J4598" i="1"/>
  <c r="J3538" i="1"/>
  <c r="J1798" i="1"/>
  <c r="J3356" i="1"/>
  <c r="J4166" i="1"/>
  <c r="J307" i="1"/>
  <c r="J2127" i="1"/>
  <c r="J162" i="1"/>
  <c r="J337" i="1"/>
  <c r="J540" i="1"/>
  <c r="J3266" i="1"/>
  <c r="J2928" i="1"/>
  <c r="J1170" i="1"/>
  <c r="J2190" i="1"/>
  <c r="J3213" i="1"/>
  <c r="J2516" i="1"/>
  <c r="J3379" i="1"/>
  <c r="J4188" i="1"/>
  <c r="J733" i="1"/>
  <c r="J2515" i="1"/>
  <c r="J621" i="1"/>
  <c r="J3398" i="1"/>
  <c r="J3716" i="1"/>
  <c r="J2666" i="1"/>
  <c r="J4370" i="1"/>
  <c r="J505" i="1"/>
  <c r="J4513" i="1"/>
  <c r="J3619" i="1"/>
  <c r="J418" i="1"/>
  <c r="J4567" i="1"/>
  <c r="J4118" i="1"/>
  <c r="J568" i="1"/>
  <c r="J4165" i="1"/>
  <c r="J4369" i="1"/>
  <c r="J2927" i="1"/>
  <c r="J2665" i="1"/>
  <c r="J2879" i="1"/>
  <c r="J3160" i="1"/>
  <c r="J3426" i="1"/>
  <c r="J705" i="1"/>
  <c r="J4340" i="1"/>
  <c r="J224" i="1"/>
  <c r="J2878" i="1"/>
  <c r="J1391" i="1"/>
  <c r="J1462" i="1"/>
  <c r="J3656" i="1"/>
  <c r="J2877" i="1"/>
  <c r="J654" i="1"/>
  <c r="J798" i="1"/>
  <c r="J4210" i="1"/>
  <c r="J2596" i="1"/>
  <c r="J1003" i="1"/>
  <c r="J2189" i="1"/>
  <c r="J1668" i="1"/>
  <c r="J1283" i="1"/>
  <c r="J4239" i="1"/>
  <c r="J876" i="1"/>
  <c r="J2469" i="1"/>
  <c r="J4420" i="1"/>
  <c r="J161" i="1"/>
  <c r="J3495" i="1"/>
  <c r="J3873" i="1"/>
  <c r="J3453" i="1"/>
  <c r="J2417" i="1"/>
  <c r="J4419" i="1"/>
  <c r="J1633" i="1"/>
  <c r="J1865" i="1"/>
  <c r="J4418" i="1"/>
  <c r="J4238" i="1"/>
  <c r="J1065" i="1"/>
  <c r="J732" i="1"/>
  <c r="J3335" i="1"/>
  <c r="J826" i="1"/>
  <c r="J978" i="1"/>
  <c r="J4237" i="1"/>
  <c r="J2791" i="1"/>
  <c r="J1438" i="1"/>
  <c r="J1667" i="1"/>
  <c r="J3494" i="1"/>
  <c r="J3397" i="1"/>
  <c r="J2514" i="1"/>
  <c r="J1971" i="1"/>
  <c r="J40" i="1"/>
  <c r="J504" i="1"/>
  <c r="J924" i="1"/>
  <c r="J1970" i="1"/>
  <c r="J3589" i="1"/>
  <c r="J4085" i="1"/>
  <c r="J4840" i="1"/>
  <c r="J1282" i="1"/>
  <c r="J1695" i="1"/>
  <c r="J1516" i="1"/>
  <c r="J1362" i="1"/>
  <c r="J3238" i="1"/>
  <c r="J160" i="1"/>
  <c r="J1281" i="1"/>
  <c r="J2848" i="1"/>
  <c r="J1864" i="1"/>
  <c r="J3047" i="1"/>
  <c r="J2551" i="1"/>
  <c r="J2876" i="1"/>
  <c r="J1540" i="1"/>
  <c r="J2790" i="1"/>
  <c r="J4039" i="1"/>
  <c r="J3655" i="1"/>
  <c r="J2624" i="1"/>
  <c r="J2513" i="1"/>
  <c r="J251" i="1"/>
  <c r="J3872" i="1"/>
  <c r="J2819" i="1"/>
  <c r="J2391" i="1"/>
  <c r="J4781" i="1"/>
  <c r="J1002" i="1"/>
  <c r="J3265" i="1"/>
  <c r="J1941" i="1"/>
  <c r="J3452" i="1"/>
  <c r="J1895" i="1"/>
  <c r="J1614" i="1"/>
  <c r="J2228" i="1"/>
  <c r="J1001" i="1"/>
  <c r="J2444" i="1"/>
  <c r="J4940" i="1"/>
  <c r="J360" i="1"/>
  <c r="J4543" i="1"/>
  <c r="J84" i="1"/>
  <c r="J4621" i="1"/>
  <c r="J3769" i="1"/>
  <c r="J3396" i="1"/>
  <c r="J133" i="1"/>
  <c r="J1334" i="1"/>
  <c r="J2789" i="1"/>
  <c r="J680" i="1"/>
  <c r="J767" i="1"/>
  <c r="J2468" i="1"/>
  <c r="J4296" i="1"/>
  <c r="J1257" i="1"/>
  <c r="J1515" i="1"/>
  <c r="J2037" i="1"/>
  <c r="J3715" i="1"/>
  <c r="J3098" i="1"/>
  <c r="J113" i="1"/>
  <c r="J3908" i="1"/>
  <c r="J4187" i="1"/>
  <c r="J2061" i="1"/>
  <c r="J3907" i="1"/>
  <c r="J4274" i="1"/>
  <c r="J731" i="1"/>
  <c r="J3768" i="1"/>
  <c r="J2818" i="1"/>
  <c r="J2979" i="1"/>
  <c r="J4805" i="1"/>
  <c r="J306" i="1"/>
  <c r="J3466" i="1"/>
  <c r="J2283" i="1"/>
  <c r="J1034" i="1"/>
  <c r="J417" i="1"/>
  <c r="J2550" i="1"/>
  <c r="J223" i="1"/>
  <c r="J3212" i="1"/>
  <c r="J1666" i="1"/>
  <c r="J4695" i="1"/>
  <c r="J4542" i="1"/>
  <c r="J2126" i="1"/>
  <c r="J1280" i="1"/>
  <c r="J2188" i="1"/>
  <c r="J1390" i="1"/>
  <c r="J4117" i="1"/>
  <c r="J1279" i="1"/>
  <c r="J2390" i="1"/>
  <c r="J2361" i="1"/>
  <c r="J2595" i="1"/>
  <c r="J1169" i="1"/>
  <c r="J4392" i="1"/>
  <c r="J1997" i="1"/>
  <c r="J1825" i="1"/>
  <c r="J305" i="1"/>
  <c r="J3211" i="1"/>
  <c r="J1539" i="1"/>
  <c r="J4680" i="1"/>
  <c r="J567" i="1"/>
  <c r="J704" i="1"/>
  <c r="J2767" i="1"/>
  <c r="J2576" i="1"/>
  <c r="J1774" i="1"/>
  <c r="J4652" i="1"/>
  <c r="J83" i="1"/>
  <c r="J2750" i="1"/>
  <c r="J4679" i="1"/>
  <c r="J1632" i="1"/>
  <c r="J1361" i="1"/>
  <c r="J2416" i="1"/>
  <c r="J4417" i="1"/>
  <c r="J3237" i="1"/>
  <c r="J766" i="1"/>
  <c r="J3871" i="1"/>
  <c r="J3075" i="1"/>
  <c r="J3823" i="1"/>
  <c r="J4512" i="1"/>
  <c r="J1694" i="1"/>
  <c r="J3378" i="1"/>
  <c r="J2594" i="1"/>
  <c r="J1413" i="1"/>
  <c r="J3654" i="1"/>
  <c r="J4839" i="1"/>
  <c r="J4541" i="1"/>
  <c r="J2788" i="1"/>
  <c r="J1437" i="1"/>
  <c r="J950" i="1"/>
  <c r="J2749" i="1"/>
  <c r="J4061" i="1"/>
  <c r="J2787" i="1"/>
  <c r="J3618" i="1"/>
  <c r="J112" i="1"/>
  <c r="J4038" i="1"/>
  <c r="J1195" i="1"/>
  <c r="J3520" i="1"/>
  <c r="J765" i="1"/>
  <c r="J4490" i="1"/>
  <c r="J2907" i="1"/>
  <c r="J1595" i="1"/>
  <c r="J1894" i="1"/>
  <c r="J2360" i="1"/>
  <c r="J2995" i="1"/>
  <c r="J19" i="1"/>
  <c r="J4444" i="1"/>
  <c r="J2336" i="1"/>
  <c r="J4914" i="1"/>
  <c r="J1720" i="1"/>
  <c r="J2575" i="1"/>
  <c r="J416" i="1"/>
  <c r="J4566" i="1"/>
  <c r="J1256" i="1"/>
  <c r="J825" i="1"/>
  <c r="J3519" i="1"/>
  <c r="J82" i="1"/>
  <c r="J3355" i="1"/>
  <c r="J1847" i="1"/>
  <c r="J2250" i="1"/>
  <c r="J1088" i="1"/>
  <c r="J304" i="1"/>
  <c r="J1389" i="1"/>
  <c r="J620" i="1"/>
  <c r="J4273" i="1"/>
  <c r="J1594" i="1"/>
  <c r="J3184" i="1"/>
  <c r="J1773" i="1"/>
  <c r="J4540" i="1"/>
  <c r="J1538" i="1"/>
  <c r="J3749" i="1"/>
  <c r="J1194" i="1"/>
  <c r="J703" i="1"/>
  <c r="J619" i="1"/>
  <c r="J764" i="1"/>
  <c r="J4272" i="1"/>
  <c r="J2574" i="1"/>
  <c r="J3693" i="1"/>
  <c r="J4913" i="1"/>
  <c r="J3210" i="1"/>
  <c r="J4489" i="1"/>
  <c r="J3844" i="1"/>
  <c r="J275" i="1"/>
  <c r="J2155" i="1"/>
  <c r="J3675" i="1"/>
  <c r="J1112" i="1"/>
  <c r="J1111" i="1"/>
  <c r="J3748" i="1"/>
  <c r="J3074" i="1"/>
  <c r="J2955" i="1"/>
  <c r="J2" i="1"/>
  <c r="J3493" i="1"/>
  <c r="J2060" i="1"/>
  <c r="J1772" i="1"/>
  <c r="J539" i="1"/>
  <c r="J3285" i="1"/>
  <c r="J4060" i="1"/>
  <c r="J415" i="1"/>
  <c r="J1744" i="1"/>
  <c r="J2573" i="1"/>
  <c r="J3183" i="1"/>
  <c r="J4164" i="1"/>
  <c r="J2094" i="1"/>
  <c r="J4163" i="1"/>
  <c r="J1168" i="1"/>
  <c r="J2415" i="1"/>
  <c r="J3451" i="1"/>
  <c r="J1167" i="1"/>
  <c r="J3870" i="1"/>
  <c r="J4416" i="1"/>
  <c r="J2335" i="1"/>
  <c r="J3560" i="1"/>
  <c r="C3747" i="1"/>
  <c r="C1665" i="1"/>
  <c r="C4747" i="1"/>
  <c r="C3746" i="1"/>
  <c r="C923" i="1"/>
  <c r="C4391" i="1"/>
  <c r="C2467" i="1"/>
  <c r="C1278" i="1"/>
  <c r="C336" i="1"/>
  <c r="C2549" i="1"/>
  <c r="C2036" i="1"/>
  <c r="C538" i="1"/>
  <c r="C3869" i="1"/>
  <c r="C2875" i="1"/>
  <c r="C1693" i="1"/>
  <c r="C3692" i="1"/>
  <c r="C3236" i="1"/>
  <c r="C3822" i="1"/>
  <c r="C566" i="1"/>
  <c r="C3984" i="1"/>
  <c r="C4162" i="1"/>
  <c r="C4651" i="1"/>
  <c r="C4912" i="1"/>
  <c r="C1360" i="1"/>
  <c r="C3159" i="1"/>
  <c r="C1969" i="1"/>
  <c r="C111" i="1"/>
  <c r="C679" i="1"/>
  <c r="C3537" i="1"/>
  <c r="C2512" i="1"/>
  <c r="C448" i="1"/>
  <c r="C447" i="1"/>
  <c r="C1797" i="1"/>
  <c r="C4116" i="1"/>
  <c r="C2466" i="1"/>
  <c r="C3674" i="1"/>
  <c r="C565" i="1"/>
  <c r="C4780" i="1"/>
  <c r="C1461" i="1"/>
  <c r="C3559" i="1"/>
  <c r="C478" i="1"/>
  <c r="C1359" i="1"/>
  <c r="C4724" i="1"/>
  <c r="C2414" i="1"/>
  <c r="C3906" i="1"/>
  <c r="C1692" i="1"/>
  <c r="C1033" i="1"/>
  <c r="C1436" i="1"/>
  <c r="C110" i="1"/>
  <c r="C2623" i="1"/>
  <c r="C159" i="1"/>
  <c r="C1131" i="1"/>
  <c r="C949" i="1"/>
  <c r="C274" i="1"/>
  <c r="C2413" i="1"/>
  <c r="C2817" i="1"/>
  <c r="C3745" i="1"/>
  <c r="C4390" i="1"/>
  <c r="C1032" i="1"/>
  <c r="C3425" i="1"/>
  <c r="C2548" i="1"/>
  <c r="C3334" i="1"/>
  <c r="C1940" i="1"/>
  <c r="C4389" i="1"/>
  <c r="C3424" i="1"/>
  <c r="C4986" i="1"/>
  <c r="C3821" i="1"/>
  <c r="C3333" i="1"/>
  <c r="C503" i="1"/>
  <c r="C4565" i="1"/>
  <c r="C2748" i="1"/>
  <c r="C1460" i="1"/>
  <c r="C1514" i="1"/>
  <c r="C1000" i="1"/>
  <c r="C1631" i="1"/>
  <c r="C1435" i="1"/>
  <c r="C3934" i="1"/>
  <c r="C597" i="1"/>
  <c r="C81" i="1"/>
  <c r="C3046" i="1"/>
  <c r="C3316" i="1"/>
  <c r="C1130" i="1"/>
  <c r="C1719" i="1"/>
  <c r="C2154" i="1"/>
  <c r="C2227" i="1"/>
  <c r="C4140" i="1"/>
  <c r="C4186" i="1"/>
  <c r="C875" i="1"/>
  <c r="C197" i="1"/>
  <c r="C2153" i="1"/>
  <c r="C4084" i="1"/>
  <c r="C2906" i="1"/>
  <c r="C1771" i="1"/>
  <c r="C1277" i="1"/>
  <c r="C1031" i="1"/>
  <c r="C3714" i="1"/>
  <c r="C446" i="1"/>
  <c r="C1846" i="1"/>
  <c r="C999" i="1"/>
  <c r="C1845" i="1"/>
  <c r="C222" i="1"/>
  <c r="C922" i="1"/>
  <c r="C702" i="1"/>
  <c r="C4037" i="1"/>
  <c r="C2489" i="1"/>
  <c r="C2359" i="1"/>
  <c r="C3450" i="1"/>
  <c r="C2847" i="1"/>
  <c r="C701" i="1"/>
  <c r="C4388" i="1"/>
  <c r="C445" i="1"/>
  <c r="C3983" i="1"/>
  <c r="C1412" i="1"/>
  <c r="C158" i="1"/>
  <c r="C1718" i="1"/>
  <c r="C4911" i="1"/>
  <c r="C4539" i="1"/>
  <c r="C1255" i="1"/>
  <c r="C1996" i="1"/>
  <c r="C2816" i="1"/>
  <c r="C1917" i="1"/>
  <c r="C3673" i="1"/>
  <c r="C3354" i="1"/>
  <c r="C4059" i="1"/>
  <c r="C4466" i="1"/>
  <c r="C1664" i="1"/>
  <c r="C3767" i="1"/>
  <c r="C1717" i="1"/>
  <c r="C4985" i="1"/>
  <c r="C109" i="1"/>
  <c r="C2187" i="1"/>
  <c r="C4271" i="1"/>
  <c r="C1893" i="1"/>
  <c r="C359" i="1"/>
  <c r="C4185" i="1"/>
  <c r="C335" i="1"/>
  <c r="C3536" i="1"/>
  <c r="C3073" i="1"/>
  <c r="C537" i="1"/>
  <c r="C2766" i="1"/>
  <c r="C3235" i="1"/>
  <c r="C221" i="1"/>
  <c r="C3492" i="1"/>
  <c r="C2905" i="1"/>
  <c r="C3072" i="1"/>
  <c r="C4316" i="1"/>
  <c r="C2954" i="1"/>
  <c r="C678" i="1"/>
  <c r="C3071" i="1"/>
  <c r="C618" i="1"/>
  <c r="C3097" i="1"/>
  <c r="C1388" i="1"/>
  <c r="C977" i="1"/>
  <c r="C4036" i="1"/>
  <c r="C3234" i="1"/>
  <c r="C677" i="1"/>
  <c r="C358" i="1"/>
  <c r="C4838" i="1"/>
  <c r="C4779" i="1"/>
  <c r="C2765" i="1"/>
  <c r="C1230" i="1"/>
  <c r="C2664" i="1"/>
  <c r="C2059" i="1"/>
  <c r="C1892" i="1"/>
  <c r="C536" i="1"/>
  <c r="C4295" i="1"/>
  <c r="C2035" i="1"/>
  <c r="C596" i="1"/>
  <c r="C132" i="1"/>
  <c r="C3264" i="1"/>
  <c r="C4035" i="1"/>
  <c r="C3209" i="1"/>
  <c r="C1565" i="1"/>
  <c r="C3208" i="1"/>
  <c r="C3558" i="1"/>
  <c r="C4511" i="1"/>
  <c r="C948" i="1"/>
  <c r="C3588" i="1"/>
  <c r="C196" i="1"/>
  <c r="C3982" i="1"/>
  <c r="C3957" i="1"/>
  <c r="C763" i="1"/>
  <c r="C4184" i="1"/>
  <c r="C2547" i="1"/>
  <c r="C3797" i="1"/>
  <c r="C1663" i="1"/>
  <c r="C108" i="1"/>
  <c r="C1939" i="1"/>
  <c r="C730" i="1"/>
  <c r="C700" i="1"/>
  <c r="C3491" i="1"/>
  <c r="C4510" i="1"/>
  <c r="C1824" i="1"/>
  <c r="C2307" i="1"/>
  <c r="C3395" i="1"/>
  <c r="C4013" i="1"/>
  <c r="C4294" i="1"/>
  <c r="C1276" i="1"/>
  <c r="C3284" i="1"/>
  <c r="C414" i="1"/>
  <c r="C1743" i="1"/>
  <c r="C2186" i="1"/>
  <c r="C1564" i="1"/>
  <c r="C2389" i="1"/>
  <c r="C4236" i="1"/>
  <c r="C195" i="1"/>
  <c r="C3263" i="1"/>
  <c r="C1716" i="1"/>
  <c r="C2226" i="1"/>
  <c r="C3394" i="1"/>
  <c r="C1434" i="1"/>
  <c r="C1030" i="1"/>
  <c r="C617" i="1"/>
  <c r="C3981" i="1"/>
  <c r="C1916" i="1"/>
  <c r="C2093" i="1"/>
  <c r="C2926" i="1"/>
  <c r="C131" i="1"/>
  <c r="C2786" i="1"/>
  <c r="C3518" i="1"/>
  <c r="C653" i="1"/>
  <c r="C4538" i="1"/>
  <c r="C3233" i="1"/>
  <c r="C4058" i="1"/>
  <c r="C2846" i="1"/>
  <c r="C797" i="1"/>
  <c r="C3713" i="1"/>
  <c r="C4293" i="1"/>
  <c r="C2125" i="1"/>
  <c r="C1387" i="1"/>
  <c r="C595" i="1"/>
  <c r="C4620" i="1"/>
  <c r="C2225" i="1"/>
  <c r="C1968" i="1"/>
  <c r="C1891" i="1"/>
  <c r="C4597" i="1"/>
  <c r="C1254" i="1"/>
  <c r="C699" i="1"/>
  <c r="C3905" i="1"/>
  <c r="C303" i="1"/>
  <c r="C3017" i="1"/>
  <c r="C2622" i="1"/>
  <c r="C4804" i="1"/>
  <c r="C4443" i="1"/>
  <c r="C1563" i="1"/>
  <c r="C3449" i="1"/>
  <c r="C616" i="1"/>
  <c r="C3262" i="1"/>
  <c r="C3261" i="1"/>
  <c r="C3377" i="1"/>
  <c r="C2152" i="1"/>
  <c r="C4694" i="1"/>
  <c r="C2511" i="1"/>
  <c r="C2764" i="1"/>
  <c r="C594" i="1"/>
  <c r="C1193" i="1"/>
  <c r="C2124" i="1"/>
  <c r="C824" i="1"/>
  <c r="C2185" i="1"/>
  <c r="C3353" i="1"/>
  <c r="C273" i="1"/>
  <c r="C1166" i="1"/>
  <c r="C3672" i="1"/>
  <c r="C302" i="1"/>
  <c r="C413" i="1"/>
  <c r="C444" i="1"/>
  <c r="C220" i="1"/>
  <c r="C3096" i="1"/>
  <c r="C3182" i="1"/>
  <c r="C502" i="1"/>
  <c r="C4488" i="1"/>
  <c r="C2815" i="1"/>
  <c r="C3095" i="1"/>
  <c r="C4034" i="1"/>
  <c r="C3465" i="1"/>
  <c r="C3712" i="1"/>
  <c r="C2092" i="1"/>
  <c r="C3796" i="1"/>
  <c r="C4837" i="1"/>
  <c r="C535" i="1"/>
  <c r="C4270" i="1"/>
  <c r="C4939" i="1"/>
  <c r="C2814" i="1"/>
  <c r="C1253" i="1"/>
  <c r="C4339" i="1"/>
  <c r="C2058" i="1"/>
  <c r="C1915" i="1"/>
  <c r="C18" i="1"/>
  <c r="C2621" i="1"/>
  <c r="C1358" i="1"/>
  <c r="C4012" i="1"/>
  <c r="C3125" i="1"/>
  <c r="C2572" i="1"/>
  <c r="C2091" i="1"/>
  <c r="C250" i="1"/>
  <c r="C615" i="1"/>
  <c r="C1386" i="1"/>
  <c r="C2845" i="1"/>
  <c r="C3124" i="1"/>
  <c r="C194" i="1"/>
  <c r="C2571" i="1"/>
  <c r="C3464" i="1"/>
  <c r="C3956" i="1"/>
  <c r="C2570" i="1"/>
  <c r="C1796" i="1"/>
  <c r="C2593" i="1"/>
  <c r="C357" i="1"/>
  <c r="C676" i="1"/>
  <c r="C2904" i="1"/>
  <c r="C1357" i="1"/>
  <c r="C4961" i="1"/>
  <c r="C3617" i="1"/>
  <c r="C5001" i="1"/>
  <c r="C675" i="1"/>
  <c r="C1192" i="1"/>
  <c r="C1770" i="1"/>
  <c r="C2034" i="1"/>
  <c r="C4269" i="1"/>
  <c r="C4083" i="1"/>
  <c r="C1385" i="1"/>
  <c r="C3843" i="1"/>
  <c r="C4268" i="1"/>
  <c r="C998" i="1"/>
  <c r="C2184" i="1"/>
  <c r="C1411" i="1"/>
  <c r="C4984" i="1"/>
  <c r="C2183" i="1"/>
  <c r="C3283" i="1"/>
  <c r="C3315" i="1"/>
  <c r="C2763" i="1"/>
  <c r="C1301" i="1"/>
  <c r="C2282" i="1"/>
  <c r="C593" i="1"/>
  <c r="C2443" i="1"/>
  <c r="C4860" i="1"/>
  <c r="C4723" i="1"/>
  <c r="C3045" i="1"/>
  <c r="C1613" i="1"/>
  <c r="C2334" i="1"/>
  <c r="C17" i="1"/>
  <c r="C3671" i="1"/>
  <c r="C1890" i="1"/>
  <c r="C4888" i="1"/>
  <c r="C4082" i="1"/>
  <c r="C1252" i="1"/>
  <c r="C4415" i="1"/>
  <c r="C3332" i="1"/>
  <c r="C3744" i="1"/>
  <c r="C4722" i="1"/>
  <c r="C3795" i="1"/>
  <c r="C4081" i="1"/>
  <c r="C3955" i="1"/>
  <c r="C1275" i="1"/>
  <c r="C729" i="1"/>
  <c r="C1889" i="1"/>
  <c r="C4537" i="1"/>
  <c r="C2057" i="1"/>
  <c r="C4746" i="1"/>
  <c r="C1087" i="1"/>
  <c r="C2123" i="1"/>
  <c r="C2412" i="1"/>
  <c r="C477" i="1"/>
  <c r="C4033" i="1"/>
  <c r="C107" i="1"/>
  <c r="C3587" i="1"/>
  <c r="C1995" i="1"/>
  <c r="C3376" i="1"/>
  <c r="C4161" i="1"/>
  <c r="C334" i="1"/>
  <c r="C1769" i="1"/>
  <c r="C3181" i="1"/>
  <c r="C3904" i="1"/>
  <c r="C1994" i="1"/>
  <c r="C3044" i="1"/>
  <c r="C2388" i="1"/>
  <c r="C1086" i="1"/>
  <c r="C2465" i="1"/>
  <c r="C193" i="1"/>
  <c r="C4160" i="1"/>
  <c r="C1513" i="1"/>
  <c r="C845" i="1"/>
  <c r="C4836" i="1"/>
  <c r="C2182" i="1"/>
  <c r="C3260" i="1"/>
  <c r="C1742" i="1"/>
  <c r="C1333" i="1"/>
  <c r="C16" i="1"/>
  <c r="C2464" i="1"/>
  <c r="C3954" i="1"/>
  <c r="C2181" i="1"/>
  <c r="C4057" i="1"/>
  <c r="C1110" i="1"/>
  <c r="C1662" i="1"/>
  <c r="C1768" i="1"/>
  <c r="C3820" i="1"/>
  <c r="C2224" i="1"/>
  <c r="C2122" i="1"/>
  <c r="C3980" i="1"/>
  <c r="C2033" i="1"/>
  <c r="C3490" i="1"/>
  <c r="C3794" i="1"/>
  <c r="C3766" i="1"/>
  <c r="C874" i="1"/>
  <c r="C652" i="1"/>
  <c r="C1165" i="1"/>
  <c r="C3933" i="1"/>
  <c r="C4442" i="1"/>
  <c r="C1274" i="1"/>
  <c r="C3979" i="1"/>
  <c r="C249" i="1"/>
  <c r="C5000" i="1"/>
  <c r="C3978" i="1"/>
  <c r="C2994" i="1"/>
  <c r="C4938" i="1"/>
  <c r="C3557" i="1"/>
  <c r="C301" i="1"/>
  <c r="C1356" i="1"/>
  <c r="C3653" i="1"/>
  <c r="C1967" i="1"/>
  <c r="C1537" i="1"/>
  <c r="C1486" i="1"/>
  <c r="C3043" i="1"/>
  <c r="C4536" i="1"/>
  <c r="C1332" i="1"/>
  <c r="C2695" i="1"/>
  <c r="C2151" i="1"/>
  <c r="C844" i="1"/>
  <c r="C106" i="1"/>
  <c r="C1129" i="1"/>
  <c r="C3448" i="1"/>
  <c r="C4960" i="1"/>
  <c r="C4983" i="1"/>
  <c r="C4338" i="1"/>
  <c r="C2762" i="1"/>
  <c r="C3423" i="1"/>
  <c r="C2442" i="1"/>
  <c r="C3489" i="1"/>
  <c r="C1128" i="1"/>
  <c r="C3447" i="1"/>
  <c r="C2978" i="1"/>
  <c r="C3652" i="1"/>
  <c r="C4159" i="1"/>
  <c r="C2121" i="1"/>
  <c r="C1536" i="1"/>
  <c r="C1593" i="1"/>
  <c r="C2953" i="1"/>
  <c r="C2358" i="1"/>
  <c r="C2281" i="1"/>
  <c r="C4509" i="1"/>
  <c r="C1251" i="1"/>
  <c r="C501" i="1"/>
  <c r="C4745" i="1"/>
  <c r="C3691" i="1"/>
  <c r="C3842" i="1"/>
  <c r="C1612" i="1"/>
  <c r="C476" i="1"/>
  <c r="C3180" i="1"/>
  <c r="C2056" i="1"/>
  <c r="C698" i="1"/>
  <c r="C3586" i="1"/>
  <c r="C39" i="1"/>
  <c r="C1691" i="1"/>
  <c r="C1127" i="1"/>
  <c r="C3422" i="1"/>
  <c r="C651" i="1"/>
  <c r="C796" i="1"/>
  <c r="C4982" i="1"/>
  <c r="C4859" i="1"/>
  <c r="C2663" i="1"/>
  <c r="C3123" i="1"/>
  <c r="C823" i="1"/>
  <c r="C4721" i="1"/>
  <c r="C1630" i="1"/>
  <c r="C564" i="1"/>
  <c r="C3207" i="1"/>
  <c r="C3977" i="1"/>
  <c r="C4080" i="1"/>
  <c r="C2357" i="1"/>
  <c r="C1229" i="1"/>
  <c r="C2223" i="1"/>
  <c r="C3042" i="1"/>
  <c r="C2055" i="1"/>
  <c r="C1592" i="1"/>
  <c r="C2054" i="1"/>
  <c r="C1611" i="1"/>
  <c r="C1938" i="1"/>
  <c r="C3122" i="1"/>
  <c r="C38" i="1"/>
  <c r="C1512" i="1"/>
  <c r="C2387" i="1"/>
  <c r="C1914" i="1"/>
  <c r="C2280" i="1"/>
  <c r="C15" i="1"/>
  <c r="C1109" i="1"/>
  <c r="C2306" i="1"/>
  <c r="C4032" i="1"/>
  <c r="C1331" i="1"/>
  <c r="C3903" i="1"/>
  <c r="C3793" i="1"/>
  <c r="C4487" i="1"/>
  <c r="C3932" i="1"/>
  <c r="C728" i="1"/>
  <c r="C1844" i="1"/>
  <c r="C614" i="1"/>
  <c r="C3616" i="1"/>
  <c r="C3488" i="1"/>
  <c r="C272" i="1"/>
  <c r="C534" i="1"/>
  <c r="C4031" i="1"/>
  <c r="C3179" i="1"/>
  <c r="C4183" i="1"/>
  <c r="C2993" i="1"/>
  <c r="C2903" i="1"/>
  <c r="C3743" i="1"/>
  <c r="C2925" i="1"/>
  <c r="C3556" i="1"/>
  <c r="C2032" i="1"/>
  <c r="C3931" i="1"/>
  <c r="C3517" i="1"/>
  <c r="C1459" i="1"/>
  <c r="C762" i="1"/>
  <c r="C3792" i="1"/>
  <c r="C4182" i="1"/>
  <c r="C3094" i="1"/>
  <c r="C3690" i="1"/>
  <c r="C3463" i="1"/>
  <c r="C248" i="1"/>
  <c r="C4778" i="1"/>
  <c r="C4835" i="1"/>
  <c r="C4235" i="1"/>
  <c r="C3711" i="1"/>
  <c r="C4292" i="1"/>
  <c r="C2952" i="1"/>
  <c r="C4209" i="1"/>
  <c r="C650" i="1"/>
  <c r="C2546" i="1"/>
  <c r="C443" i="1"/>
  <c r="C2488" i="1"/>
  <c r="C533" i="1"/>
  <c r="C1535" i="1"/>
  <c r="C4208" i="1"/>
  <c r="C3710" i="1"/>
  <c r="C2090" i="1"/>
  <c r="C897" i="1"/>
  <c r="C2150" i="1"/>
  <c r="C1610" i="1"/>
  <c r="C1534" i="1"/>
  <c r="C3375" i="1"/>
  <c r="C674" i="1"/>
  <c r="C761" i="1"/>
  <c r="C3689" i="1"/>
  <c r="C1937" i="1"/>
  <c r="C3259" i="1"/>
  <c r="C697" i="1"/>
  <c r="C4441" i="1"/>
  <c r="C3585" i="1"/>
  <c r="C4834" i="1"/>
  <c r="C1562" i="1"/>
  <c r="C2222" i="1"/>
  <c r="C4650" i="1"/>
  <c r="C4678" i="1"/>
  <c r="C3232" i="1"/>
  <c r="C896" i="1"/>
  <c r="C4234" i="1"/>
  <c r="C2031" i="1"/>
  <c r="C1330" i="1"/>
  <c r="C3314" i="1"/>
  <c r="C4181" i="1"/>
  <c r="C1485" i="1"/>
  <c r="C2249" i="1"/>
  <c r="C4677" i="1"/>
  <c r="C1661" i="1"/>
  <c r="C795" i="1"/>
  <c r="C1433" i="1"/>
  <c r="C822" i="1"/>
  <c r="C3742" i="1"/>
  <c r="C1795" i="1"/>
  <c r="C3584" i="1"/>
  <c r="C873" i="1"/>
  <c r="C2180" i="1"/>
  <c r="C4315" i="1"/>
  <c r="C4011" i="1"/>
  <c r="C1629" i="1"/>
  <c r="C2248" i="1"/>
  <c r="C2813" i="1"/>
  <c r="C1432" i="1"/>
  <c r="C4440" i="1"/>
  <c r="C4267" i="1"/>
  <c r="C1064" i="1"/>
  <c r="C2179" i="1"/>
  <c r="C3462" i="1"/>
  <c r="C2874" i="1"/>
  <c r="C80" i="1"/>
  <c r="C1591" i="1"/>
  <c r="C3231" i="1"/>
  <c r="C4414" i="1"/>
  <c r="C3841" i="1"/>
  <c r="C1164" i="1"/>
  <c r="C1484" i="1"/>
  <c r="C2120" i="1"/>
  <c r="C3070" i="1"/>
  <c r="C3393" i="1"/>
  <c r="C4777" i="1"/>
  <c r="C2221" i="1"/>
  <c r="C2333" i="1"/>
  <c r="C412" i="1"/>
  <c r="C760" i="1"/>
  <c r="C2694" i="1"/>
  <c r="C3069" i="1"/>
  <c r="C4139" i="1"/>
  <c r="C300" i="1"/>
  <c r="C3615" i="1"/>
  <c r="C3313" i="1"/>
  <c r="C1511" i="1"/>
  <c r="C2089" i="1"/>
  <c r="C3741" i="1"/>
  <c r="C1888" i="1"/>
  <c r="C1355" i="1"/>
  <c r="C2305" i="1"/>
  <c r="C2662" i="1"/>
  <c r="C1993" i="1"/>
  <c r="C3206" i="1"/>
  <c r="C1690" i="1"/>
  <c r="C727" i="1"/>
  <c r="C1191" i="1"/>
  <c r="C1431" i="1"/>
  <c r="C794" i="1"/>
  <c r="C2727" i="1"/>
  <c r="C3868" i="1"/>
  <c r="C726" i="1"/>
  <c r="C4138" i="1"/>
  <c r="C4115" i="1"/>
  <c r="C1823" i="1"/>
  <c r="C192" i="1"/>
  <c r="C4981" i="1"/>
  <c r="C2119" i="1"/>
  <c r="C1590" i="1"/>
  <c r="C4486" i="1"/>
  <c r="C1228" i="1"/>
  <c r="C2812" i="1"/>
  <c r="C4833" i="1"/>
  <c r="C2661" i="1"/>
  <c r="C4439" i="1"/>
  <c r="C3178" i="1"/>
  <c r="C1085" i="1"/>
  <c r="C1063" i="1"/>
  <c r="C2977" i="1"/>
  <c r="C1430" i="1"/>
  <c r="C3041" i="1"/>
  <c r="C1029" i="1"/>
  <c r="C4776" i="1"/>
  <c r="C1561" i="1"/>
  <c r="C2279" i="1"/>
  <c r="C3068" i="1"/>
  <c r="C4438" i="1"/>
  <c r="C895" i="1"/>
  <c r="C2726" i="1"/>
  <c r="C2545" i="1"/>
  <c r="C53" i="1"/>
  <c r="C1329" i="1"/>
  <c r="C1062" i="1"/>
  <c r="C2247" i="1"/>
  <c r="C1936" i="1"/>
  <c r="C2725" i="1"/>
  <c r="C1863" i="1"/>
  <c r="C3614" i="1"/>
  <c r="C4832" i="1"/>
  <c r="C1084" i="1"/>
  <c r="C4180" i="1"/>
  <c r="C3688" i="1"/>
  <c r="C3583" i="1"/>
  <c r="C563" i="1"/>
  <c r="C1190" i="1"/>
  <c r="C4233" i="1"/>
  <c r="C4937" i="1"/>
  <c r="C3158" i="1"/>
  <c r="C2785" i="1"/>
  <c r="C3930" i="1"/>
  <c r="C4887" i="1"/>
  <c r="C4649" i="1"/>
  <c r="C1660" i="1"/>
  <c r="C2356" i="1"/>
  <c r="C4980" i="1"/>
  <c r="C2386" i="1"/>
  <c r="C475" i="1"/>
  <c r="C2976" i="1"/>
  <c r="C1328" i="1"/>
  <c r="C2844" i="1"/>
  <c r="C3067" i="1"/>
  <c r="C411" i="1"/>
  <c r="C3312" i="1"/>
  <c r="C947" i="1"/>
  <c r="C3516" i="1"/>
  <c r="C1250" i="1"/>
  <c r="C821" i="1"/>
  <c r="C3392" i="1"/>
  <c r="C2620" i="1"/>
  <c r="C1589" i="1"/>
  <c r="C410" i="1"/>
  <c r="C3613" i="1"/>
  <c r="C1822" i="1"/>
  <c r="C1741" i="1"/>
  <c r="C2747" i="1"/>
  <c r="C3535" i="1"/>
  <c r="C4979" i="1"/>
  <c r="C2569" i="1"/>
  <c r="C4978" i="1"/>
  <c r="C3421" i="1"/>
  <c r="C1588" i="1"/>
  <c r="C4744" i="1"/>
  <c r="C1992" i="1"/>
  <c r="C105" i="1"/>
  <c r="C2385" i="1"/>
  <c r="C532" i="1"/>
  <c r="C4314" i="1"/>
  <c r="C2463" i="1"/>
  <c r="C4775" i="1"/>
  <c r="C4368" i="1"/>
  <c r="C2355" i="1"/>
  <c r="C1821" i="1"/>
  <c r="C3867" i="1"/>
  <c r="C2088" i="1"/>
  <c r="C1028" i="1"/>
  <c r="C894" i="1"/>
  <c r="C1273" i="1"/>
  <c r="C1991" i="1"/>
  <c r="C2568" i="1"/>
  <c r="C2811" i="1"/>
  <c r="C759" i="1"/>
  <c r="C4114" i="1"/>
  <c r="C872" i="1"/>
  <c r="C2660" i="1"/>
  <c r="C3651" i="1"/>
  <c r="C4485" i="1"/>
  <c r="C3258" i="1"/>
  <c r="C4936" i="1"/>
  <c r="C37" i="1"/>
  <c r="C2544" i="1"/>
  <c r="C2332" i="1"/>
  <c r="C3902" i="1"/>
  <c r="C793" i="1"/>
  <c r="C1935" i="1"/>
  <c r="C2220" i="1"/>
  <c r="C2304" i="1"/>
  <c r="C2659" i="1"/>
  <c r="C4935" i="1"/>
  <c r="C3650" i="1"/>
  <c r="C1429" i="1"/>
  <c r="C1227" i="1"/>
  <c r="C2053" i="1"/>
  <c r="C649" i="1"/>
  <c r="C2619" i="1"/>
  <c r="C3093" i="1"/>
  <c r="C2873" i="1"/>
  <c r="C2354" i="1"/>
  <c r="C1966" i="1"/>
  <c r="C4743" i="1"/>
  <c r="C871" i="1"/>
  <c r="C4619" i="1"/>
  <c r="C4803" i="1"/>
  <c r="C1249" i="1"/>
  <c r="C2618" i="1"/>
  <c r="C2510" i="1"/>
  <c r="C758" i="1"/>
  <c r="C2567" i="1"/>
  <c r="C4387" i="1"/>
  <c r="C2617" i="1"/>
  <c r="C3976" i="1"/>
  <c r="C2384" i="1"/>
  <c r="C2616" i="1"/>
  <c r="C1248" i="1"/>
  <c r="C4030" i="1"/>
  <c r="C1272" i="1"/>
  <c r="C2303" i="1"/>
  <c r="C1560" i="1"/>
  <c r="C757" i="1"/>
  <c r="C2975" i="1"/>
  <c r="C1934" i="1"/>
  <c r="C4437" i="1"/>
  <c r="C1410" i="1"/>
  <c r="C387" i="1"/>
  <c r="C1965" i="1"/>
  <c r="C36" i="1"/>
  <c r="C474" i="1"/>
  <c r="C104" i="1"/>
  <c r="C2872" i="1"/>
  <c r="C2353" i="1"/>
  <c r="C3487" i="1"/>
  <c r="C2462" i="1"/>
  <c r="C1510" i="1"/>
  <c r="C2592" i="1"/>
  <c r="C696" i="1"/>
  <c r="C4648" i="1"/>
  <c r="C1226" i="1"/>
  <c r="C1153" i="1"/>
  <c r="C473" i="1"/>
  <c r="C157" i="1"/>
  <c r="C4179" i="1"/>
  <c r="C2383" i="1"/>
  <c r="C4465" i="1"/>
  <c r="C648" i="1"/>
  <c r="C2615" i="1"/>
  <c r="C386" i="1"/>
  <c r="C725" i="1"/>
  <c r="C333" i="1"/>
  <c r="C1458" i="1"/>
  <c r="C3840" i="1"/>
  <c r="C356" i="1"/>
  <c r="C1225" i="1"/>
  <c r="C3092" i="1"/>
  <c r="C870" i="1"/>
  <c r="C1354" i="1"/>
  <c r="C1108" i="1"/>
  <c r="C4802" i="1"/>
  <c r="C3975" i="1"/>
  <c r="C3257" i="1"/>
  <c r="C3555" i="1"/>
  <c r="C531" i="1"/>
  <c r="C1862" i="1"/>
  <c r="C4618" i="1"/>
  <c r="C1027" i="1"/>
  <c r="C3446" i="1"/>
  <c r="C1152" i="1"/>
  <c r="C997" i="1"/>
  <c r="C3649" i="1"/>
  <c r="C2030" i="1"/>
  <c r="C1061" i="1"/>
  <c r="C2178" i="1"/>
  <c r="C4079" i="1"/>
  <c r="C3554" i="1"/>
  <c r="C1247" i="1"/>
  <c r="C2219" i="1"/>
  <c r="C695" i="1"/>
  <c r="C219" i="1"/>
  <c r="C2487" i="1"/>
  <c r="C1126" i="1"/>
  <c r="C1740" i="1"/>
  <c r="C3709" i="1"/>
  <c r="C1794" i="1"/>
  <c r="C2486" i="1"/>
  <c r="C4647" i="1"/>
  <c r="C2118" i="1"/>
  <c r="C2218" i="1"/>
  <c r="C1384" i="1"/>
  <c r="C1026" i="1"/>
  <c r="C820" i="1"/>
  <c r="C756" i="1"/>
  <c r="C3953" i="1"/>
  <c r="C3040" i="1"/>
  <c r="C2974" i="1"/>
  <c r="C3648" i="1"/>
  <c r="C2149" i="1"/>
  <c r="C2441" i="1"/>
  <c r="C530" i="1"/>
  <c r="C2658" i="1"/>
  <c r="C4484" i="1"/>
  <c r="C4232" i="1"/>
  <c r="C4010" i="1"/>
  <c r="C2509" i="1"/>
  <c r="C2278" i="1"/>
  <c r="C271" i="1"/>
  <c r="C4137" i="1"/>
  <c r="C1715" i="1"/>
  <c r="C4113" i="1"/>
  <c r="C1559" i="1"/>
  <c r="C4029" i="1"/>
  <c r="C299" i="1"/>
  <c r="C103" i="1"/>
  <c r="C3839" i="1"/>
  <c r="C2924" i="1"/>
  <c r="C819" i="1"/>
  <c r="C3534" i="1"/>
  <c r="C4508" i="1"/>
  <c r="C3819" i="1"/>
  <c r="C4676" i="1"/>
  <c r="C2052" i="1"/>
  <c r="C156" i="1"/>
  <c r="C2724" i="1"/>
  <c r="C1189" i="1"/>
  <c r="C442" i="1"/>
  <c r="C4535" i="1"/>
  <c r="C2923" i="1"/>
  <c r="C1793" i="1"/>
  <c r="C673" i="1"/>
  <c r="C1861" i="1"/>
  <c r="C1246" i="1"/>
  <c r="C2657" i="1"/>
  <c r="C818" i="1"/>
  <c r="C4436" i="1"/>
  <c r="C35" i="1"/>
  <c r="C1083" i="1"/>
  <c r="C562" i="1"/>
  <c r="C817" i="1"/>
  <c r="C3331" i="1"/>
  <c r="C2485" i="1"/>
  <c r="C4291" i="1"/>
  <c r="C332" i="1"/>
  <c r="C1739" i="1"/>
  <c r="C3352" i="1"/>
  <c r="C893" i="1"/>
  <c r="C4858" i="1"/>
  <c r="C2871" i="1"/>
  <c r="C755" i="1"/>
  <c r="C409" i="1"/>
  <c r="C4435" i="1"/>
  <c r="C3647" i="1"/>
  <c r="C79" i="1"/>
  <c r="C4534" i="1"/>
  <c r="C4413" i="1"/>
  <c r="C2591" i="1"/>
  <c r="C1964" i="1"/>
  <c r="C1628" i="1"/>
  <c r="C3612" i="1"/>
  <c r="C2217" i="1"/>
  <c r="C441" i="1"/>
  <c r="C1060" i="1"/>
  <c r="C247" i="1"/>
  <c r="C3901" i="1"/>
  <c r="C2484" i="1"/>
  <c r="C754" i="1"/>
  <c r="C1082" i="1"/>
  <c r="C1792" i="1"/>
  <c r="C1767" i="1"/>
  <c r="C102" i="1"/>
  <c r="C4028" i="1"/>
  <c r="C2331" i="1"/>
  <c r="C4596" i="1"/>
  <c r="C2746" i="1"/>
  <c r="C2723" i="1"/>
  <c r="C270" i="1"/>
  <c r="C2951" i="1"/>
  <c r="C2693" i="1"/>
  <c r="C2722" i="1"/>
  <c r="C1081" i="1"/>
  <c r="C1025" i="1"/>
  <c r="C1990" i="1"/>
  <c r="C101" i="1"/>
  <c r="C4337" i="1"/>
  <c r="C3687" i="1"/>
  <c r="C694" i="1"/>
  <c r="C2277" i="1"/>
  <c r="C1383" i="1"/>
  <c r="C4231" i="1"/>
  <c r="C4977" i="1"/>
  <c r="C3039" i="1"/>
  <c r="C1766" i="1"/>
  <c r="C4857" i="1"/>
  <c r="C1457" i="1"/>
  <c r="C3230" i="1"/>
  <c r="C4336" i="1"/>
  <c r="C1382" i="1"/>
  <c r="C1353" i="1"/>
  <c r="C2508" i="1"/>
  <c r="C3818" i="1"/>
  <c r="C4999" i="1"/>
  <c r="C4564" i="1"/>
  <c r="C672" i="1"/>
  <c r="C976" i="1"/>
  <c r="C561" i="1"/>
  <c r="C218" i="1"/>
  <c r="C3330" i="1"/>
  <c r="C3229" i="1"/>
  <c r="C1714" i="1"/>
  <c r="C1224" i="1"/>
  <c r="C2029" i="1"/>
  <c r="C4507" i="1"/>
  <c r="C3740" i="1"/>
  <c r="C1483" i="1"/>
  <c r="C298" i="1"/>
  <c r="C4934" i="1"/>
  <c r="C1587" i="1"/>
  <c r="C3708" i="1"/>
  <c r="C3533" i="1"/>
  <c r="C500" i="1"/>
  <c r="C3707" i="1"/>
  <c r="C4335" i="1"/>
  <c r="C1627" i="1"/>
  <c r="C4027" i="1"/>
  <c r="C946" i="1"/>
  <c r="C4136" i="1"/>
  <c r="C3282" i="1"/>
  <c r="C408" i="1"/>
  <c r="C3974" i="1"/>
  <c r="C2051" i="1"/>
  <c r="C1713" i="1"/>
  <c r="C2614" i="1"/>
  <c r="C14" i="1"/>
  <c r="C1659" i="1"/>
  <c r="C1887" i="1"/>
  <c r="C1509" i="1"/>
  <c r="C2656" i="1"/>
  <c r="C4910" i="1"/>
  <c r="C407" i="1"/>
  <c r="C3739" i="1"/>
  <c r="C4595" i="1"/>
  <c r="C2870" i="1"/>
  <c r="C1352" i="1"/>
  <c r="C3420" i="1"/>
  <c r="C1913" i="1"/>
  <c r="C155" i="1"/>
  <c r="C4959" i="1"/>
  <c r="C4009" i="1"/>
  <c r="C1860" i="1"/>
  <c r="C3486" i="1"/>
  <c r="C4594" i="1"/>
  <c r="C792" i="1"/>
  <c r="C4909" i="1"/>
  <c r="C4998" i="1"/>
  <c r="C3646" i="1"/>
  <c r="C2613" i="1"/>
  <c r="C3611" i="1"/>
  <c r="C2216" i="1"/>
  <c r="C3038" i="1"/>
  <c r="C4831" i="1"/>
  <c r="C4856" i="1"/>
  <c r="C1059" i="1"/>
  <c r="C4313" i="1"/>
  <c r="C1820" i="1"/>
  <c r="C3706" i="1"/>
  <c r="C529" i="1"/>
  <c r="C3553" i="1"/>
  <c r="C2440" i="1"/>
  <c r="C2922" i="1"/>
  <c r="C2761" i="1"/>
  <c r="C52" i="1"/>
  <c r="C1428" i="1"/>
  <c r="C2411" i="1"/>
  <c r="C2382" i="1"/>
  <c r="C2869" i="1"/>
  <c r="C78" i="1"/>
  <c r="C4720" i="1"/>
  <c r="C1508" i="1"/>
  <c r="C3091" i="1"/>
  <c r="C791" i="1"/>
  <c r="C1658" i="1"/>
  <c r="C3838" i="1"/>
  <c r="C843" i="1"/>
  <c r="C2902" i="1"/>
  <c r="C2461" i="1"/>
  <c r="C647" i="1"/>
  <c r="C4290" i="1"/>
  <c r="C1558" i="1"/>
  <c r="C560" i="1"/>
  <c r="C1080" i="1"/>
  <c r="C2950" i="1"/>
  <c r="C4933" i="1"/>
  <c r="C1188" i="1"/>
  <c r="C753" i="1"/>
  <c r="C3256" i="1"/>
  <c r="C1327" i="1"/>
  <c r="C1351" i="1"/>
  <c r="C4693" i="1"/>
  <c r="C4078" i="1"/>
  <c r="C4533" i="1"/>
  <c r="C4207" i="1"/>
  <c r="C217" i="1"/>
  <c r="C1427" i="1"/>
  <c r="C4997" i="1"/>
  <c r="C2655" i="1"/>
  <c r="C4312" i="1"/>
  <c r="C4593" i="1"/>
  <c r="C3037" i="1"/>
  <c r="C3738" i="1"/>
  <c r="C752" i="1"/>
  <c r="C4386" i="1"/>
  <c r="C1024" i="1"/>
  <c r="C1326" i="1"/>
  <c r="C3351" i="1"/>
  <c r="C4112" i="1"/>
  <c r="C559" i="1"/>
  <c r="C2381" i="1"/>
  <c r="C3582" i="1"/>
  <c r="C2087" i="1"/>
  <c r="C996" i="1"/>
  <c r="C2215" i="1"/>
  <c r="C4801" i="1"/>
  <c r="C3205" i="1"/>
  <c r="C4976" i="1"/>
  <c r="C1586" i="1"/>
  <c r="C13" i="1"/>
  <c r="C4026" i="1"/>
  <c r="C2843" i="1"/>
  <c r="C975" i="1"/>
  <c r="C1187" i="1"/>
  <c r="C216" i="1"/>
  <c r="C331" i="1"/>
  <c r="C2050" i="1"/>
  <c r="C4592" i="1"/>
  <c r="C3121" i="1"/>
  <c r="C4206" i="1"/>
  <c r="C4367" i="1"/>
  <c r="C2439" i="1"/>
  <c r="C2438" i="1"/>
  <c r="C2949" i="1"/>
  <c r="C3610" i="1"/>
  <c r="C1791" i="1"/>
  <c r="C995" i="1"/>
  <c r="C3036" i="1"/>
  <c r="C77" i="1"/>
  <c r="C2692" i="1"/>
  <c r="C1585" i="1"/>
  <c r="C724" i="1"/>
  <c r="C4886" i="1"/>
  <c r="C2302" i="1"/>
  <c r="C3609" i="1"/>
  <c r="C4412" i="1"/>
  <c r="C2028" i="1"/>
  <c r="C2410" i="1"/>
  <c r="C3973" i="1"/>
  <c r="C1456" i="1"/>
  <c r="C974" i="1"/>
  <c r="C2566" i="1"/>
  <c r="C1482" i="1"/>
  <c r="C4800" i="1"/>
  <c r="C1058" i="1"/>
  <c r="C3391" i="1"/>
  <c r="C1765" i="1"/>
  <c r="C3670" i="1"/>
  <c r="C1409" i="1"/>
  <c r="C2691" i="1"/>
  <c r="C1300" i="1"/>
  <c r="C1223" i="1"/>
  <c r="C3817" i="1"/>
  <c r="C1609" i="1"/>
  <c r="C3090" i="1"/>
  <c r="C4111" i="1"/>
  <c r="C4885" i="1"/>
  <c r="C1626" i="1"/>
  <c r="C499" i="1"/>
  <c r="C2246" i="1"/>
  <c r="C4411" i="1"/>
  <c r="C1125" i="1"/>
  <c r="C1057" i="1"/>
  <c r="C945" i="1"/>
  <c r="C2086" i="1"/>
  <c r="C4178" i="1"/>
  <c r="C3900" i="1"/>
  <c r="C1557" i="1"/>
  <c r="C1381" i="1"/>
  <c r="C3837" i="1"/>
  <c r="C3281" i="1"/>
  <c r="C973" i="1"/>
  <c r="C3952" i="1"/>
  <c r="C2352" i="1"/>
  <c r="C4230" i="1"/>
  <c r="C4483" i="1"/>
  <c r="C2507" i="1"/>
  <c r="C4855" i="1"/>
  <c r="C1790" i="1"/>
  <c r="C816" i="1"/>
  <c r="C4110" i="1"/>
  <c r="C4158" i="1"/>
  <c r="C2690" i="1"/>
  <c r="C2810" i="1"/>
  <c r="C3374" i="1"/>
  <c r="C3311" i="1"/>
  <c r="C2148" i="1"/>
  <c r="C3581" i="1"/>
  <c r="C3816" i="1"/>
  <c r="C472" i="1"/>
  <c r="C4646" i="1"/>
  <c r="C4229" i="1"/>
  <c r="C2380" i="1"/>
  <c r="C4334" i="1"/>
  <c r="C4932" i="1"/>
  <c r="C1186" i="1"/>
  <c r="C4975" i="1"/>
  <c r="C2543" i="1"/>
  <c r="C2542" i="1"/>
  <c r="C1689" i="1"/>
  <c r="C2147" i="1"/>
  <c r="C1380" i="1"/>
  <c r="C4109" i="1"/>
  <c r="C790" i="1"/>
  <c r="C3515" i="1"/>
  <c r="C1819" i="1"/>
  <c r="C3737" i="1"/>
  <c r="C3705" i="1"/>
  <c r="C4506" i="1"/>
  <c r="C4311" i="1"/>
  <c r="C2541" i="1"/>
  <c r="C592" i="1"/>
  <c r="C1023" i="1"/>
  <c r="C3120" i="1"/>
  <c r="C3255" i="1"/>
  <c r="C215" i="1"/>
  <c r="C498" i="1"/>
  <c r="C4333" i="1"/>
  <c r="C34" i="1"/>
  <c r="C330" i="1"/>
  <c r="C671" i="1"/>
  <c r="C972" i="1"/>
  <c r="C1222" i="1"/>
  <c r="C2901" i="1"/>
  <c r="C3929" i="1"/>
  <c r="C3373" i="1"/>
  <c r="C2301" i="1"/>
  <c r="C4591" i="1"/>
  <c r="C892" i="1"/>
  <c r="C2351" i="1"/>
  <c r="C3514" i="1"/>
  <c r="C3177" i="1"/>
  <c r="C693" i="1"/>
  <c r="C1455" i="1"/>
  <c r="C891" i="1"/>
  <c r="C4228" i="1"/>
  <c r="C2809" i="1"/>
  <c r="C2842" i="1"/>
  <c r="C2948" i="1"/>
  <c r="C4774" i="1"/>
  <c r="C100" i="1"/>
  <c r="C3485" i="1"/>
  <c r="C4410" i="1"/>
  <c r="C1481" i="1"/>
  <c r="C2300" i="1"/>
  <c r="C4884" i="1"/>
  <c r="C591" i="1"/>
  <c r="C2612" i="1"/>
  <c r="C1325" i="1"/>
  <c r="C3951" i="1"/>
  <c r="C4645" i="1"/>
  <c r="C1022" i="1"/>
  <c r="C528" i="1"/>
  <c r="C4266" i="1"/>
  <c r="C2330" i="1"/>
  <c r="C1056" i="1"/>
  <c r="C3866" i="1"/>
  <c r="C3176" i="1"/>
  <c r="C130" i="1"/>
  <c r="C2117" i="1"/>
  <c r="C3791" i="1"/>
  <c r="C842" i="1"/>
  <c r="C1738" i="1"/>
  <c r="C355" i="1"/>
  <c r="C4830" i="1"/>
  <c r="C1163" i="1"/>
  <c r="C994" i="1"/>
  <c r="C590" i="1"/>
  <c r="C3645" i="1"/>
  <c r="C4077" i="1"/>
  <c r="C4108" i="1"/>
  <c r="C2276" i="1"/>
  <c r="C4883" i="1"/>
  <c r="C1124" i="1"/>
  <c r="C246" i="1"/>
  <c r="C406" i="1"/>
  <c r="C4799" i="1"/>
  <c r="C4675" i="1"/>
  <c r="C1324" i="1"/>
  <c r="C2027" i="1"/>
  <c r="C4409" i="1"/>
  <c r="C471" i="1"/>
  <c r="C2900" i="1"/>
  <c r="C1789" i="1"/>
  <c r="C2245" i="1"/>
  <c r="C2899" i="1"/>
  <c r="C944" i="1"/>
  <c r="C1788" i="1"/>
  <c r="C297" i="1"/>
  <c r="C4773" i="1"/>
  <c r="C2379" i="1"/>
  <c r="C1123" i="1"/>
  <c r="C3204" i="1"/>
  <c r="C2654" i="1"/>
  <c r="C4798" i="1"/>
  <c r="C191" i="1"/>
  <c r="C4974" i="1"/>
  <c r="C129" i="1"/>
  <c r="C1079" i="1"/>
  <c r="C3765" i="1"/>
  <c r="C3016" i="1"/>
  <c r="C2275" i="1"/>
  <c r="C3203" i="1"/>
  <c r="C4157" i="1"/>
  <c r="C2274" i="1"/>
  <c r="C2947" i="1"/>
  <c r="C2483" i="1"/>
  <c r="C4882" i="1"/>
  <c r="C869" i="1"/>
  <c r="C2721" i="1"/>
  <c r="C4434" i="1"/>
  <c r="C405" i="1"/>
  <c r="C1764" i="1"/>
  <c r="C3865" i="1"/>
  <c r="C3254" i="1"/>
  <c r="C190" i="1"/>
  <c r="C4996" i="1"/>
  <c r="C3580" i="1"/>
  <c r="C751" i="1"/>
  <c r="C3644" i="1"/>
  <c r="C1271" i="1"/>
  <c r="C1533" i="1"/>
  <c r="C2026" i="1"/>
  <c r="C1843" i="1"/>
  <c r="C4135" i="1"/>
  <c r="C2460" i="1"/>
  <c r="C4008" i="1"/>
  <c r="C3815" i="1"/>
  <c r="C789" i="1"/>
  <c r="C51" i="1"/>
  <c r="C943" i="1"/>
  <c r="C3704" i="1"/>
  <c r="C2590" i="1"/>
  <c r="C3552" i="1"/>
  <c r="C1912" i="1"/>
  <c r="C3928" i="1"/>
  <c r="C4881" i="1"/>
  <c r="C2085" i="1"/>
  <c r="C1245" i="1"/>
  <c r="C3015" i="1"/>
  <c r="C4995" i="1"/>
  <c r="C4433" i="1"/>
  <c r="C2841" i="1"/>
  <c r="C1625" i="1"/>
  <c r="C245" i="1"/>
  <c r="C4590" i="1"/>
  <c r="C4482" i="1"/>
  <c r="C3202" i="1"/>
  <c r="C3579" i="1"/>
  <c r="C1818" i="1"/>
  <c r="C1712" i="1"/>
  <c r="C1185" i="1"/>
  <c r="C2745" i="1"/>
  <c r="C4107" i="1"/>
  <c r="C750" i="1"/>
  <c r="C2214" i="1"/>
  <c r="C385" i="1"/>
  <c r="C2146" i="1"/>
  <c r="C3089" i="1"/>
  <c r="C1886" i="1"/>
  <c r="C3445" i="1"/>
  <c r="C1122" i="1"/>
  <c r="C1711" i="1"/>
  <c r="C971" i="1"/>
  <c r="C1323" i="1"/>
  <c r="C2116" i="1"/>
  <c r="C2115" i="1"/>
  <c r="C2025" i="1"/>
  <c r="C1107" i="1"/>
  <c r="C2898" i="1"/>
  <c r="C1859" i="1"/>
  <c r="C890" i="1"/>
  <c r="C2437" i="1"/>
  <c r="C354" i="1"/>
  <c r="C4908" i="1"/>
  <c r="C4719" i="1"/>
  <c r="C1426" i="1"/>
  <c r="C2540" i="1"/>
  <c r="C2689" i="1"/>
  <c r="C3950" i="1"/>
  <c r="C2744" i="1"/>
  <c r="C2506" i="1"/>
  <c r="C4692" i="1"/>
  <c r="C4366" i="1"/>
  <c r="C244" i="1"/>
  <c r="C3899" i="1"/>
  <c r="C3014" i="1"/>
  <c r="C3066" i="1"/>
  <c r="C2760" i="1"/>
  <c r="C1299" i="1"/>
  <c r="C4505" i="1"/>
  <c r="C2808" i="1"/>
  <c r="C3551" i="1"/>
  <c r="C2897" i="1"/>
  <c r="C4265" i="1"/>
  <c r="C2177" i="1"/>
  <c r="C4644" i="1"/>
  <c r="C1184" i="1"/>
  <c r="C1963" i="1"/>
  <c r="C1454" i="1"/>
  <c r="C4056" i="1"/>
  <c r="C3157" i="1"/>
  <c r="C1584" i="1"/>
  <c r="C128" i="1"/>
  <c r="C2896" i="1"/>
  <c r="C440" i="1"/>
  <c r="C2992" i="1"/>
  <c r="C470" i="1"/>
  <c r="C2720" i="1"/>
  <c r="C2991" i="1"/>
  <c r="C2589" i="1"/>
  <c r="C4332" i="1"/>
  <c r="C1710" i="1"/>
  <c r="C243" i="1"/>
  <c r="C296" i="1"/>
  <c r="C2921" i="1"/>
  <c r="C329" i="1"/>
  <c r="C4025" i="1"/>
  <c r="C12" i="1"/>
  <c r="C3898" i="1"/>
  <c r="C3790" i="1"/>
  <c r="C1858" i="1"/>
  <c r="C1106" i="1"/>
  <c r="C3088" i="1"/>
  <c r="C2176" i="1"/>
  <c r="C469" i="1"/>
  <c r="C3035" i="1"/>
  <c r="C670" i="1"/>
  <c r="C2505" i="1"/>
  <c r="C2175" i="1"/>
  <c r="C3836" i="1"/>
  <c r="C2350" i="1"/>
  <c r="C749" i="1"/>
  <c r="C2539" i="1"/>
  <c r="C3578" i="1"/>
  <c r="C1885" i="1"/>
  <c r="C1583" i="1"/>
  <c r="C4674" i="1"/>
  <c r="C4673" i="1"/>
  <c r="C3034" i="1"/>
  <c r="C868" i="1"/>
  <c r="C3087" i="1"/>
  <c r="C189" i="1"/>
  <c r="C4829" i="1"/>
  <c r="C2174" i="1"/>
  <c r="C4464" i="1"/>
  <c r="C815" i="1"/>
  <c r="C4958" i="1"/>
  <c r="C1842" i="1"/>
  <c r="C1582" i="1"/>
  <c r="C814" i="1"/>
  <c r="C4106" i="1"/>
  <c r="C1962" i="1"/>
  <c r="C1961" i="1"/>
  <c r="C4432" i="1"/>
  <c r="C2436" i="1"/>
  <c r="C2538" i="1"/>
  <c r="C3484" i="1"/>
  <c r="C1480" i="1"/>
  <c r="C4310" i="1"/>
  <c r="C3310" i="1"/>
  <c r="C921" i="1"/>
  <c r="C1581" i="1"/>
  <c r="C841" i="1"/>
  <c r="C1657" i="1"/>
  <c r="C3065" i="1"/>
  <c r="C4289" i="1"/>
  <c r="C3513" i="1"/>
  <c r="C4463" i="1"/>
  <c r="C3419" i="1"/>
  <c r="C1960" i="1"/>
  <c r="C3309" i="1"/>
  <c r="C4532" i="1"/>
  <c r="C2719" i="1"/>
  <c r="C1841" i="1"/>
  <c r="C4024" i="1"/>
  <c r="C2537" i="1"/>
  <c r="C4531" i="1"/>
  <c r="C4007" i="1"/>
  <c r="C3532" i="1"/>
  <c r="C4854" i="1"/>
  <c r="C867" i="1"/>
  <c r="C723" i="1"/>
  <c r="C1408" i="1"/>
  <c r="C1270" i="1"/>
  <c r="C3119" i="1"/>
  <c r="C2504" i="1"/>
  <c r="C692" i="1"/>
  <c r="C1763" i="1"/>
  <c r="C4331" i="1"/>
  <c r="C3736" i="1"/>
  <c r="C3350" i="1"/>
  <c r="C1580" i="1"/>
  <c r="C4742" i="1"/>
  <c r="C1244" i="1"/>
  <c r="C4365" i="1"/>
  <c r="C3972" i="1"/>
  <c r="C1579" i="1"/>
  <c r="C4957" i="1"/>
  <c r="C4672" i="1"/>
  <c r="C4504" i="1"/>
  <c r="C4931" i="1"/>
  <c r="C691" i="1"/>
  <c r="C748" i="1"/>
  <c r="C4741" i="1"/>
  <c r="C468" i="1"/>
  <c r="C1479" i="1"/>
  <c r="C4006" i="1"/>
  <c r="C920" i="1"/>
  <c r="C3686" i="1"/>
  <c r="C1298" i="1"/>
  <c r="C467" i="1"/>
  <c r="C4530" i="1"/>
  <c r="C4264" i="1"/>
  <c r="C1269" i="1"/>
  <c r="C866" i="1"/>
  <c r="C1688" i="1"/>
  <c r="C4005" i="1"/>
  <c r="C4718" i="1"/>
  <c r="C50" i="1"/>
  <c r="C2299" i="1"/>
  <c r="C2378" i="1"/>
  <c r="C3897" i="1"/>
  <c r="C4205" i="1"/>
  <c r="C3280" i="1"/>
  <c r="C558" i="1"/>
  <c r="C439" i="1"/>
  <c r="C2349" i="1"/>
  <c r="C2213" i="1"/>
  <c r="C1105" i="1"/>
  <c r="C722" i="1"/>
  <c r="C4907" i="1"/>
  <c r="C4828" i="1"/>
  <c r="C3418" i="1"/>
  <c r="C2409" i="1"/>
  <c r="C214" i="1"/>
  <c r="C3735" i="1"/>
  <c r="C438" i="1"/>
  <c r="C4827" i="1"/>
  <c r="C328" i="1"/>
  <c r="C1243" i="1"/>
  <c r="C1221" i="1"/>
  <c r="C2743" i="1"/>
  <c r="C2459" i="1"/>
  <c r="C3896" i="1"/>
  <c r="C2377" i="1"/>
  <c r="C3895" i="1"/>
  <c r="C3789" i="1"/>
  <c r="C1737" i="1"/>
  <c r="C1656" i="1"/>
  <c r="C1055" i="1"/>
  <c r="C1624" i="1"/>
  <c r="C4643" i="1"/>
  <c r="C4772" i="1"/>
  <c r="C2329" i="1"/>
  <c r="C3417" i="1"/>
  <c r="C2273" i="1"/>
  <c r="C3814" i="1"/>
  <c r="C4973" i="1"/>
  <c r="C1453" i="1"/>
  <c r="C3201" i="1"/>
  <c r="C437" i="1"/>
  <c r="C3086" i="1"/>
  <c r="C76" i="1"/>
  <c r="C1379" i="1"/>
  <c r="C2718" i="1"/>
  <c r="C1556" i="1"/>
  <c r="C2482" i="1"/>
  <c r="C1478" i="1"/>
  <c r="C1407" i="1"/>
  <c r="C4004" i="1"/>
  <c r="C3228" i="1"/>
  <c r="C33" i="1"/>
  <c r="C889" i="1"/>
  <c r="C2840" i="1"/>
  <c r="C154" i="1"/>
  <c r="C2298" i="1"/>
  <c r="C1655" i="1"/>
  <c r="C4288" i="1"/>
  <c r="C721" i="1"/>
  <c r="C4740" i="1"/>
  <c r="C384" i="1"/>
  <c r="C4023" i="1"/>
  <c r="C3033" i="1"/>
  <c r="C2588" i="1"/>
  <c r="C4105" i="1"/>
  <c r="C153" i="1"/>
  <c r="C4880" i="1"/>
  <c r="C1989" i="1"/>
  <c r="C4930" i="1"/>
  <c r="C3703" i="1"/>
  <c r="C1532" i="1"/>
  <c r="C497" i="1"/>
  <c r="C1425" i="1"/>
  <c r="C1884" i="1"/>
  <c r="C4642" i="1"/>
  <c r="C3349" i="1"/>
  <c r="C942" i="1"/>
  <c r="C2244" i="1"/>
  <c r="C888" i="1"/>
  <c r="C970" i="1"/>
  <c r="C3643" i="1"/>
  <c r="C3971" i="1"/>
  <c r="C557" i="1"/>
  <c r="C2653" i="1"/>
  <c r="C3685" i="1"/>
  <c r="C1654" i="1"/>
  <c r="C4156" i="1"/>
  <c r="C2990" i="1"/>
  <c r="C4929" i="1"/>
  <c r="C1507" i="1"/>
  <c r="C4879" i="1"/>
  <c r="C2212" i="1"/>
  <c r="C295" i="1"/>
  <c r="C1578" i="1"/>
  <c r="C2328" i="1"/>
  <c r="C2652" i="1"/>
  <c r="C1787" i="1"/>
  <c r="C2376" i="1"/>
  <c r="C646" i="1"/>
  <c r="C4617" i="1"/>
  <c r="C993" i="1"/>
  <c r="C4641" i="1"/>
  <c r="C3085" i="1"/>
  <c r="C3279" i="1"/>
  <c r="C4906" i="1"/>
  <c r="C1220" i="1"/>
  <c r="C613" i="1"/>
  <c r="C1268" i="1"/>
  <c r="C4905" i="1"/>
  <c r="C747" i="1"/>
  <c r="C327" i="1"/>
  <c r="C1506" i="1"/>
  <c r="C3032" i="1"/>
  <c r="C746" i="1"/>
  <c r="C1911" i="1"/>
  <c r="C2989" i="1"/>
  <c r="C294" i="1"/>
  <c r="C1531" i="1"/>
  <c r="C1910" i="1"/>
  <c r="C353" i="1"/>
  <c r="C4503" i="1"/>
  <c r="C556" i="1"/>
  <c r="C2435" i="1"/>
  <c r="C3444" i="1"/>
  <c r="C1219" i="1"/>
  <c r="C1078" i="1"/>
  <c r="C2348" i="1"/>
  <c r="C1452" i="1"/>
  <c r="C941" i="1"/>
  <c r="C3734" i="1"/>
  <c r="C4364" i="1"/>
  <c r="C2759" i="1"/>
  <c r="C4972" i="1"/>
  <c r="C4363" i="1"/>
  <c r="C1530" i="1"/>
  <c r="C32" i="1"/>
  <c r="C1988" i="1"/>
  <c r="C4826" i="1"/>
  <c r="C1218" i="1"/>
  <c r="C3064" i="1"/>
  <c r="C1653" i="1"/>
  <c r="C352" i="1"/>
  <c r="C555" i="1"/>
  <c r="C2988" i="1"/>
  <c r="C4640" i="1"/>
  <c r="C1608" i="1"/>
  <c r="C1909" i="1"/>
  <c r="C383" i="1"/>
  <c r="C2458" i="1"/>
  <c r="C4904" i="1"/>
  <c r="C1762" i="1"/>
  <c r="C2565" i="1"/>
  <c r="C1709" i="1"/>
  <c r="C4616" i="1"/>
  <c r="C4956" i="1"/>
  <c r="C1883" i="1"/>
  <c r="C2807" i="1"/>
  <c r="C2717" i="1"/>
  <c r="C4771" i="1"/>
  <c r="C2503" i="1"/>
  <c r="C4589" i="1"/>
  <c r="C2920" i="1"/>
  <c r="C2895" i="1"/>
  <c r="C745" i="1"/>
  <c r="C2946" i="1"/>
  <c r="C4717" i="1"/>
  <c r="C152" i="1"/>
  <c r="C2327" i="1"/>
  <c r="C3864" i="1"/>
  <c r="C1217" i="1"/>
  <c r="C3512" i="1"/>
  <c r="C589" i="1"/>
  <c r="C466" i="1"/>
  <c r="C2408" i="1"/>
  <c r="C2173" i="1"/>
  <c r="C612" i="1"/>
  <c r="C4309" i="1"/>
  <c r="C2987" i="1"/>
  <c r="C3949" i="1"/>
  <c r="C1959" i="1"/>
  <c r="C3970" i="1"/>
  <c r="C2326" i="1"/>
  <c r="C3084" i="1"/>
  <c r="C4155" i="1"/>
  <c r="C75" i="1"/>
  <c r="C1761" i="1"/>
  <c r="C3227" i="1"/>
  <c r="C3642" i="1"/>
  <c r="C4177" i="1"/>
  <c r="C645" i="1"/>
  <c r="C788" i="1"/>
  <c r="C1151" i="1"/>
  <c r="C3278" i="1"/>
  <c r="C2651" i="1"/>
  <c r="C3031" i="1"/>
  <c r="C1505" i="1"/>
  <c r="C4481" i="1"/>
  <c r="C840" i="1"/>
  <c r="C1687" i="1"/>
  <c r="C436" i="1"/>
  <c r="C2049" i="1"/>
  <c r="C188" i="1"/>
  <c r="C3511" i="1"/>
  <c r="C4362" i="1"/>
  <c r="C3372" i="1"/>
  <c r="C527" i="1"/>
  <c r="C2742" i="1"/>
  <c r="C4716" i="1"/>
  <c r="C644" i="1"/>
  <c r="C4154" i="1"/>
  <c r="C3416" i="1"/>
  <c r="C496" i="1"/>
  <c r="C99" i="1"/>
  <c r="C4903" i="1"/>
  <c r="C2945" i="1"/>
  <c r="C2564" i="1"/>
  <c r="C3764" i="1"/>
  <c r="C3013" i="1"/>
  <c r="C2894" i="1"/>
  <c r="C3531" i="1"/>
  <c r="C887" i="1"/>
  <c r="C1817" i="1"/>
  <c r="C1529" i="1"/>
  <c r="C4480" i="1"/>
  <c r="C151" i="1"/>
  <c r="C4308" i="1"/>
  <c r="C2211" i="1"/>
  <c r="C2297" i="1"/>
  <c r="C3835" i="1"/>
  <c r="C969" i="1"/>
  <c r="C3253" i="1"/>
  <c r="C1350" i="1"/>
  <c r="C1555" i="1"/>
  <c r="C1504" i="1"/>
  <c r="C3763" i="1"/>
  <c r="C690" i="1"/>
  <c r="C2407" i="1"/>
  <c r="C3461" i="1"/>
  <c r="C2457" i="1"/>
  <c r="C2145" i="1"/>
  <c r="C1958" i="1"/>
  <c r="C3371" i="1"/>
  <c r="C98" i="1"/>
  <c r="C2611" i="1"/>
  <c r="C3348" i="1"/>
  <c r="C1121" i="1"/>
  <c r="C2839" i="1"/>
  <c r="C3483" i="1"/>
  <c r="C1021" i="1"/>
  <c r="C2986" i="1"/>
  <c r="C3329" i="1"/>
  <c r="C213" i="1"/>
  <c r="C1242" i="1"/>
  <c r="C4385" i="1"/>
  <c r="C4671" i="1"/>
  <c r="C3063" i="1"/>
  <c r="C3577" i="1"/>
  <c r="C351" i="1"/>
  <c r="C3510" i="1"/>
  <c r="C2375" i="1"/>
  <c r="C1686" i="1"/>
  <c r="C1406" i="1"/>
  <c r="C4134" i="1"/>
  <c r="C1150" i="1"/>
  <c r="C3482" i="1"/>
  <c r="C4361" i="1"/>
  <c r="C1503" i="1"/>
  <c r="C3370" i="1"/>
  <c r="C4770" i="1"/>
  <c r="C3156" i="1"/>
  <c r="C865" i="1"/>
  <c r="C4022" i="1"/>
  <c r="C992" i="1"/>
  <c r="C3415" i="1"/>
  <c r="C813" i="1"/>
  <c r="C3608" i="1"/>
  <c r="C2325" i="1"/>
  <c r="C1183" i="1"/>
  <c r="C2838" i="1"/>
  <c r="C940" i="1"/>
  <c r="C3369" i="1"/>
  <c r="C4769" i="1"/>
  <c r="C3368" i="1"/>
  <c r="C1760" i="1"/>
  <c r="C1652" i="1"/>
  <c r="C382" i="1"/>
  <c r="C293" i="1"/>
  <c r="C2536" i="1"/>
  <c r="C97" i="1"/>
  <c r="C2944" i="1"/>
  <c r="C3834" i="1"/>
  <c r="C2024" i="1"/>
  <c r="C31" i="1"/>
  <c r="C4263" i="1"/>
  <c r="C381" i="1"/>
  <c r="C2784" i="1"/>
  <c r="C3894" i="1"/>
  <c r="C3328" i="1"/>
  <c r="C4639" i="1"/>
  <c r="C3083" i="1"/>
  <c r="C74" i="1"/>
  <c r="C4588" i="1"/>
  <c r="C150" i="1"/>
  <c r="C3062" i="1"/>
  <c r="C1424" i="1"/>
  <c r="C526" i="1"/>
  <c r="C3863" i="1"/>
  <c r="C4204" i="1"/>
  <c r="C1528" i="1"/>
  <c r="C4287" i="1"/>
  <c r="C3530" i="1"/>
  <c r="C1651" i="1"/>
  <c r="C2144" i="1"/>
  <c r="C1423" i="1"/>
  <c r="C326" i="1"/>
  <c r="C3443" i="1"/>
  <c r="C212" i="1"/>
  <c r="C4955" i="1"/>
  <c r="C96" i="1"/>
  <c r="C2688" i="1"/>
  <c r="C1607" i="1"/>
  <c r="C744" i="1"/>
  <c r="C4176" i="1"/>
  <c r="C4384" i="1"/>
  <c r="C1957" i="1"/>
  <c r="C3862" i="1"/>
  <c r="C2023" i="1"/>
  <c r="C4262" i="1"/>
  <c r="C588" i="1"/>
  <c r="C1685" i="1"/>
  <c r="C325" i="1"/>
  <c r="C1684" i="1"/>
  <c r="C4203" i="1"/>
  <c r="C3788" i="1"/>
  <c r="C2716" i="1"/>
  <c r="C350" i="1"/>
  <c r="C4307" i="1"/>
  <c r="C1378" i="1"/>
  <c r="C4104" i="1"/>
  <c r="C242" i="1"/>
  <c r="C292" i="1"/>
  <c r="C3893" i="1"/>
  <c r="C3308" i="1"/>
  <c r="C4825" i="1"/>
  <c r="C2715" i="1"/>
  <c r="C1377" i="1"/>
  <c r="C743" i="1"/>
  <c r="C2943" i="1"/>
  <c r="C787" i="1"/>
  <c r="C3576" i="1"/>
  <c r="C49" i="1"/>
  <c r="C1104" i="1"/>
  <c r="C1606" i="1"/>
  <c r="C1103" i="1"/>
  <c r="C4103" i="1"/>
  <c r="C1405" i="1"/>
  <c r="C587" i="1"/>
  <c r="C3669" i="1"/>
  <c r="C864" i="1"/>
  <c r="C4133" i="1"/>
  <c r="C2210" i="1"/>
  <c r="C4638" i="1"/>
  <c r="C1683" i="1"/>
  <c r="C3762" i="1"/>
  <c r="C1577" i="1"/>
  <c r="C2535" i="1"/>
  <c r="C1857" i="1"/>
  <c r="C3833" i="1"/>
  <c r="C4227" i="1"/>
  <c r="C2650" i="1"/>
  <c r="C839" i="1"/>
  <c r="C3509" i="1"/>
  <c r="C3969" i="1"/>
  <c r="C4462" i="1"/>
  <c r="C2084" i="1"/>
  <c r="C211" i="1"/>
  <c r="C4587" i="1"/>
  <c r="C3968" i="1"/>
  <c r="C4408" i="1"/>
  <c r="C1120" i="1"/>
  <c r="C4261" i="1"/>
  <c r="C95" i="1"/>
  <c r="C3414" i="1"/>
  <c r="C3012" i="1"/>
  <c r="C1908" i="1"/>
  <c r="C3761" i="1"/>
  <c r="C4306" i="1"/>
  <c r="C2942" i="1"/>
  <c r="C3575" i="1"/>
  <c r="C2973" i="1"/>
  <c r="C3529" i="1"/>
  <c r="C1736" i="1"/>
  <c r="C3367" i="1"/>
  <c r="C4739" i="1"/>
  <c r="C48" i="1"/>
  <c r="C4286" i="1"/>
  <c r="C1527" i="1"/>
  <c r="C2783" i="1"/>
  <c r="C4797" i="1"/>
  <c r="C1786" i="1"/>
  <c r="C3702" i="1"/>
  <c r="C2610" i="1"/>
  <c r="C3366" i="1"/>
  <c r="C495" i="1"/>
  <c r="C1605" i="1"/>
  <c r="C4076" i="1"/>
  <c r="C435" i="1"/>
  <c r="C2587" i="1"/>
  <c r="C1554" i="1"/>
  <c r="C2868" i="1"/>
  <c r="C3030" i="1"/>
  <c r="C1216" i="1"/>
  <c r="C669" i="1"/>
  <c r="C4928" i="1"/>
  <c r="C3390" i="1"/>
  <c r="C4132" i="1"/>
  <c r="C3607" i="1"/>
  <c r="C4431" i="1"/>
  <c r="C2714" i="1"/>
  <c r="C1451" i="1"/>
  <c r="C586" i="1"/>
  <c r="C1020" i="1"/>
  <c r="C4954" i="1"/>
  <c r="C1650" i="1"/>
  <c r="C4637" i="1"/>
  <c r="C968" i="1"/>
  <c r="C1840" i="1"/>
  <c r="C494" i="1"/>
  <c r="C73" i="1"/>
  <c r="C3155" i="1"/>
  <c r="C3927" i="1"/>
  <c r="C3668" i="1"/>
  <c r="C4502" i="1"/>
  <c r="C4636" i="1"/>
  <c r="C2534" i="1"/>
  <c r="C2867" i="1"/>
  <c r="C611" i="1"/>
  <c r="C886" i="1"/>
  <c r="C1708" i="1"/>
  <c r="C4383" i="1"/>
  <c r="C127" i="1"/>
  <c r="C3118" i="1"/>
  <c r="C3226" i="1"/>
  <c r="C4878" i="1"/>
  <c r="C3606" i="1"/>
  <c r="C3508" i="1"/>
  <c r="C610" i="1"/>
  <c r="C4927" i="1"/>
  <c r="C4853" i="1"/>
  <c r="C1502" i="1"/>
  <c r="C3413" i="1"/>
  <c r="C2649" i="1"/>
  <c r="C2209" i="1"/>
  <c r="C3389" i="1"/>
  <c r="C525" i="1"/>
  <c r="C2083" i="1"/>
  <c r="C2648" i="1"/>
  <c r="C210" i="1"/>
  <c r="C4852" i="1"/>
  <c r="C241" i="1"/>
  <c r="C967" i="1"/>
  <c r="C609" i="1"/>
  <c r="C3605" i="1"/>
  <c r="C608" i="1"/>
  <c r="C720" i="1"/>
  <c r="C1576" i="1"/>
  <c r="C72" i="1"/>
  <c r="C2687" i="1"/>
  <c r="C1349" i="1"/>
  <c r="C3225" i="1"/>
  <c r="C2456" i="1"/>
  <c r="C465" i="1"/>
  <c r="C2347" i="1"/>
  <c r="C2563" i="1"/>
  <c r="C919" i="1"/>
  <c r="C918" i="1"/>
  <c r="C1501" i="1"/>
  <c r="C30" i="1"/>
  <c r="C380" i="1"/>
  <c r="C1019" i="1"/>
  <c r="C1054" i="1"/>
  <c r="C1604" i="1"/>
  <c r="C689" i="1"/>
  <c r="C4670" i="1"/>
  <c r="C4768" i="1"/>
  <c r="C2172" i="1"/>
  <c r="C3154" i="1"/>
  <c r="C554" i="1"/>
  <c r="C2114" i="1"/>
  <c r="C2243" i="1"/>
  <c r="C2919" i="1"/>
  <c r="C3733" i="1"/>
  <c r="C434" i="1"/>
  <c r="C4260" i="1"/>
  <c r="C3327" i="1"/>
  <c r="C1215" i="1"/>
  <c r="C4715" i="1"/>
  <c r="C1149" i="1"/>
  <c r="C3641" i="1"/>
  <c r="C1682" i="1"/>
  <c r="C3574" i="1"/>
  <c r="C3200" i="1"/>
  <c r="C187" i="1"/>
  <c r="C4226" i="1"/>
  <c r="C3787" i="1"/>
  <c r="C3347" i="1"/>
  <c r="C917" i="1"/>
  <c r="C916" i="1"/>
  <c r="C1707" i="1"/>
  <c r="C742" i="1"/>
  <c r="C1933" i="1"/>
  <c r="C2324" i="1"/>
  <c r="C2434" i="1"/>
  <c r="C4877" i="1"/>
  <c r="C4563" i="1"/>
  <c r="C3948" i="1"/>
  <c r="C404" i="1"/>
  <c r="C4562" i="1"/>
  <c r="C4926" i="1"/>
  <c r="C2433" i="1"/>
  <c r="C966" i="1"/>
  <c r="C126" i="1"/>
  <c r="C2941" i="1"/>
  <c r="C4285" i="1"/>
  <c r="C4202" i="1"/>
  <c r="C2171" i="1"/>
  <c r="C4738" i="1"/>
  <c r="C2113" i="1"/>
  <c r="C379" i="1"/>
  <c r="C2406" i="1"/>
  <c r="C1839" i="1"/>
  <c r="C1500" i="1"/>
  <c r="C2022" i="1"/>
  <c r="C4851" i="1"/>
  <c r="C4501" i="1"/>
  <c r="C2296" i="1"/>
  <c r="C4824" i="1"/>
  <c r="C186" i="1"/>
  <c r="C1681" i="1"/>
  <c r="C2866" i="1"/>
  <c r="C4284" i="1"/>
  <c r="C3442" i="1"/>
  <c r="C1856" i="1"/>
  <c r="C786" i="1"/>
  <c r="C1553" i="1"/>
  <c r="C3967" i="1"/>
  <c r="C2741" i="1"/>
  <c r="C838" i="1"/>
  <c r="C1018" i="1"/>
  <c r="C4360" i="1"/>
  <c r="C4201" i="1"/>
  <c r="C4003" i="1"/>
  <c r="C493" i="1"/>
  <c r="C3029" i="1"/>
  <c r="C1148" i="1"/>
  <c r="C688" i="1"/>
  <c r="C837" i="1"/>
  <c r="C2972" i="1"/>
  <c r="C836" i="1"/>
  <c r="C4131" i="1"/>
  <c r="C1267" i="1"/>
  <c r="C4669" i="1"/>
  <c r="C403" i="1"/>
  <c r="C4200" i="1"/>
  <c r="C4615" i="1"/>
  <c r="C2295" i="1"/>
  <c r="C2647" i="1"/>
  <c r="C965" i="1"/>
  <c r="C668" i="1"/>
  <c r="C3460" i="1"/>
  <c r="C1680" i="1"/>
  <c r="C4737" i="1"/>
  <c r="C2971" i="1"/>
  <c r="C3760" i="1"/>
  <c r="C4259" i="1"/>
  <c r="C964" i="1"/>
  <c r="C71" i="1"/>
  <c r="C4668" i="1"/>
  <c r="C269" i="1"/>
  <c r="C3667" i="1"/>
  <c r="C2646" i="1"/>
  <c r="C2143" i="1"/>
  <c r="C1882" i="1"/>
  <c r="C1102" i="1"/>
  <c r="C1241" i="1"/>
  <c r="C3507" i="1"/>
  <c r="C1785" i="1"/>
  <c r="C2142" i="1"/>
  <c r="C4359" i="1"/>
  <c r="C4130" i="1"/>
  <c r="C2112" i="1"/>
  <c r="C3388" i="1"/>
  <c r="C2432" i="1"/>
  <c r="C1679" i="1"/>
  <c r="C963" i="1"/>
  <c r="C2865" i="1"/>
  <c r="C3684" i="1"/>
  <c r="C4876" i="1"/>
  <c r="C2713" i="1"/>
  <c r="C1552" i="1"/>
  <c r="C4500" i="1"/>
  <c r="C3175" i="1"/>
  <c r="C4153" i="1"/>
  <c r="C3117" i="1"/>
  <c r="C4283" i="1"/>
  <c r="C667" i="1"/>
  <c r="C1735" i="1"/>
  <c r="C47" i="1"/>
  <c r="C2294" i="1"/>
  <c r="C2502" i="1"/>
  <c r="C3011" i="1"/>
  <c r="C3892" i="1"/>
  <c r="C2562" i="1"/>
  <c r="C2455" i="1"/>
  <c r="C1678" i="1"/>
  <c r="C3307" i="1"/>
  <c r="C2806" i="1"/>
  <c r="C2837" i="1"/>
  <c r="C1376" i="1"/>
  <c r="C4175" i="1"/>
  <c r="C3199" i="1"/>
  <c r="C812" i="1"/>
  <c r="C1956" i="1"/>
  <c r="C3326" i="1"/>
  <c r="C2893" i="1"/>
  <c r="C3759" i="1"/>
  <c r="C3926" i="1"/>
  <c r="C3153" i="1"/>
  <c r="C1526" i="1"/>
  <c r="C1119" i="1"/>
  <c r="C3082" i="1"/>
  <c r="C3224" i="1"/>
  <c r="C2782" i="1"/>
  <c r="C402" i="1"/>
  <c r="C553" i="1"/>
  <c r="C185" i="1"/>
  <c r="C1987" i="1"/>
  <c r="C939" i="1"/>
  <c r="C1881" i="1"/>
  <c r="C3223" i="1"/>
  <c r="C3325" i="1"/>
  <c r="C524" i="1"/>
  <c r="C1077" i="1"/>
  <c r="C2170" i="1"/>
  <c r="C29" i="1"/>
  <c r="C2141" i="1"/>
  <c r="C863" i="1"/>
  <c r="C4953" i="1"/>
  <c r="C184" i="1"/>
  <c r="C1932" i="1"/>
  <c r="C811" i="1"/>
  <c r="C3604" i="1"/>
  <c r="C1907" i="1"/>
  <c r="C1816" i="1"/>
  <c r="C4174" i="1"/>
  <c r="C2609" i="1"/>
  <c r="C209" i="1"/>
  <c r="C324" i="1"/>
  <c r="C4952" i="1"/>
  <c r="C70" i="1"/>
  <c r="C3306" i="1"/>
  <c r="C2048" i="1"/>
  <c r="C1759" i="1"/>
  <c r="C2169" i="1"/>
  <c r="C2533" i="1"/>
  <c r="C240" i="1"/>
  <c r="C2645" i="1"/>
  <c r="C523" i="1"/>
  <c r="C2608" i="1"/>
  <c r="C3116" i="1"/>
  <c r="C2561" i="1"/>
  <c r="C1017" i="1"/>
  <c r="C2481" i="1"/>
  <c r="C2082" i="1"/>
  <c r="C2892" i="1"/>
  <c r="C149" i="1"/>
  <c r="C4258" i="1"/>
  <c r="C3324" i="1"/>
  <c r="C4055" i="1"/>
  <c r="C643" i="1"/>
  <c r="C2021" i="1"/>
  <c r="C1880" i="1"/>
  <c r="C3174" i="1"/>
  <c r="C1266" i="1"/>
  <c r="C585" i="1"/>
  <c r="C1706" i="1"/>
  <c r="C2560" i="1"/>
  <c r="C2864" i="1"/>
  <c r="C4614" i="1"/>
  <c r="C46" i="1"/>
  <c r="C4971" i="1"/>
  <c r="C2863" i="1"/>
  <c r="C2805" i="1"/>
  <c r="C433" i="1"/>
  <c r="C1076" i="1"/>
  <c r="C3550" i="1"/>
  <c r="C2804" i="1"/>
  <c r="C3861" i="1"/>
  <c r="C2891" i="1"/>
  <c r="C962" i="1"/>
  <c r="C4714" i="1"/>
  <c r="C3891" i="1"/>
  <c r="C3198" i="1"/>
  <c r="C2374" i="1"/>
  <c r="C4330" i="1"/>
  <c r="C991" i="1"/>
  <c r="C3323" i="1"/>
  <c r="C1603" i="1"/>
  <c r="C3925" i="1"/>
  <c r="C4850" i="1"/>
  <c r="C1322" i="1"/>
  <c r="C3924" i="1"/>
  <c r="C492" i="1"/>
  <c r="C3010" i="1"/>
  <c r="C3506" i="1"/>
  <c r="C3481" i="1"/>
  <c r="C1525" i="1"/>
  <c r="C3115" i="1"/>
  <c r="C4970" i="1"/>
  <c r="C687" i="1"/>
  <c r="C4054" i="1"/>
  <c r="C990" i="1"/>
  <c r="C1162" i="1"/>
  <c r="C2020" i="1"/>
  <c r="C785" i="1"/>
  <c r="C2272" i="1"/>
  <c r="C584" i="1"/>
  <c r="C3732" i="1"/>
  <c r="C291" i="1"/>
  <c r="C961" i="1"/>
  <c r="C1955" i="1"/>
  <c r="C4075" i="1"/>
  <c r="C4849" i="1"/>
  <c r="C2940" i="1"/>
  <c r="C4613" i="1"/>
  <c r="C69" i="1"/>
  <c r="C2939" i="1"/>
  <c r="C3758" i="1"/>
  <c r="C3813" i="1"/>
  <c r="C1101" i="1"/>
  <c r="C4612" i="1"/>
  <c r="C4358" i="1"/>
  <c r="C2985" i="1"/>
  <c r="C1321" i="1"/>
  <c r="C3222" i="1"/>
  <c r="C2862" i="1"/>
  <c r="C432" i="1"/>
  <c r="C2686" i="1"/>
  <c r="C3683" i="1"/>
  <c r="C1986" i="1"/>
  <c r="C3459" i="1"/>
  <c r="C3081" i="1"/>
  <c r="C1931" i="1"/>
  <c r="C68" i="1"/>
  <c r="C268" i="1"/>
  <c r="C2081" i="1"/>
  <c r="C3346" i="1"/>
  <c r="C290" i="1"/>
  <c r="C4611" i="1"/>
  <c r="C1348" i="1"/>
  <c r="C4848" i="1"/>
  <c r="C3114" i="1"/>
  <c r="C4875" i="1"/>
  <c r="C3152" i="1"/>
  <c r="C3666" i="1"/>
  <c r="C4074" i="1"/>
  <c r="C464" i="1"/>
  <c r="C2019" i="1"/>
  <c r="C4610" i="1"/>
  <c r="C4635" i="1"/>
  <c r="C4994" i="1"/>
  <c r="C4102" i="1"/>
  <c r="C2208" i="1"/>
  <c r="C1784" i="1"/>
  <c r="C378" i="1"/>
  <c r="C2373" i="1"/>
  <c r="C94" i="1"/>
  <c r="C2271" i="1"/>
  <c r="C4152" i="1"/>
  <c r="C862" i="1"/>
  <c r="C3665" i="1"/>
  <c r="C1734" i="1"/>
  <c r="C583" i="1"/>
  <c r="C2140" i="1"/>
  <c r="C4282" i="1"/>
  <c r="C3528" i="1"/>
  <c r="C2372" i="1"/>
  <c r="C4151" i="1"/>
  <c r="C349" i="1"/>
  <c r="C463" i="1"/>
  <c r="C2559" i="1"/>
  <c r="C810" i="1"/>
  <c r="C2758" i="1"/>
  <c r="C4713" i="1"/>
  <c r="C2047" i="1"/>
  <c r="C3812" i="1"/>
  <c r="C4823" i="1"/>
  <c r="C3966" i="1"/>
  <c r="C2046" i="1"/>
  <c r="C208" i="1"/>
  <c r="C2346" i="1"/>
  <c r="C28" i="1"/>
  <c r="C2712" i="1"/>
  <c r="C2080" i="1"/>
  <c r="C125" i="1"/>
  <c r="C2803" i="1"/>
  <c r="C3305" i="1"/>
  <c r="C1182" i="1"/>
  <c r="C4634" i="1"/>
  <c r="C2111" i="1"/>
  <c r="C2644" i="1"/>
  <c r="C2293" i="1"/>
  <c r="C3573" i="1"/>
  <c r="C741" i="1"/>
  <c r="C3811" i="1"/>
  <c r="C4796" i="1"/>
  <c r="C3731" i="1"/>
  <c r="C4305" i="1"/>
  <c r="C3441" i="1"/>
  <c r="C11" i="1"/>
  <c r="C1320" i="1"/>
  <c r="C1265" i="1"/>
  <c r="C4847" i="1"/>
  <c r="C124" i="1"/>
  <c r="C3923" i="1"/>
  <c r="C2018" i="1"/>
  <c r="C431" i="1"/>
  <c r="C4002" i="1"/>
  <c r="C2711" i="1"/>
  <c r="C1422" i="1"/>
  <c r="C3603" i="1"/>
  <c r="C2685" i="1"/>
  <c r="C1214" i="1"/>
  <c r="C1053" i="1"/>
  <c r="C4199" i="1"/>
  <c r="C3664" i="1"/>
  <c r="C4529" i="1"/>
  <c r="C3832" i="1"/>
  <c r="C2918" i="1"/>
  <c r="C4561" i="1"/>
  <c r="C1264" i="1"/>
  <c r="C2207" i="1"/>
  <c r="C3304" i="1"/>
  <c r="C377" i="1"/>
  <c r="C1052" i="1"/>
  <c r="C3151" i="1"/>
  <c r="C3786" i="1"/>
  <c r="C2710" i="1"/>
  <c r="C1051" i="1"/>
  <c r="C3440" i="1"/>
  <c r="C4528" i="1"/>
  <c r="C4257" i="1"/>
  <c r="C2270" i="1"/>
  <c r="C1954" i="1"/>
  <c r="C2643" i="1"/>
  <c r="C4407" i="1"/>
  <c r="C3150" i="1"/>
  <c r="C4667" i="1"/>
  <c r="C376" i="1"/>
  <c r="C4073" i="1"/>
  <c r="C2970" i="1"/>
  <c r="C3365" i="1"/>
  <c r="C3965" i="1"/>
  <c r="C2017" i="1"/>
  <c r="C3387" i="1"/>
  <c r="C809" i="1"/>
  <c r="C3113" i="1"/>
  <c r="C1375" i="1"/>
  <c r="C4586" i="1"/>
  <c r="C2242" i="1"/>
  <c r="C2740" i="1"/>
  <c r="C4256" i="1"/>
  <c r="C3640" i="1"/>
  <c r="C4329" i="1"/>
  <c r="C148" i="1"/>
  <c r="C4406" i="1"/>
  <c r="C1240" i="1"/>
  <c r="C2969" i="1"/>
  <c r="C4173" i="1"/>
  <c r="C4969" i="1"/>
  <c r="C239" i="1"/>
  <c r="C740" i="1"/>
  <c r="C2292" i="1"/>
  <c r="C183" i="1"/>
  <c r="C1623" i="1"/>
  <c r="C2836" i="1"/>
  <c r="C3639" i="1"/>
  <c r="C238" i="1"/>
  <c r="C1499" i="1"/>
  <c r="C3860" i="1"/>
  <c r="C4736" i="1"/>
  <c r="C1374" i="1"/>
  <c r="C462" i="1"/>
  <c r="C4735" i="1"/>
  <c r="C1575" i="1"/>
  <c r="C1622" i="1"/>
  <c r="C4225" i="1"/>
  <c r="C3480" i="1"/>
  <c r="C4560" i="1"/>
  <c r="C3345" i="1"/>
  <c r="C4101" i="1"/>
  <c r="C1075" i="1"/>
  <c r="C2642" i="1"/>
  <c r="C2558" i="1"/>
  <c r="C4993" i="1"/>
  <c r="C27" i="1"/>
  <c r="C430" i="1"/>
  <c r="C1758" i="1"/>
  <c r="C2835" i="1"/>
  <c r="C4001" i="1"/>
  <c r="C3173" i="1"/>
  <c r="C267" i="1"/>
  <c r="C4499" i="1"/>
  <c r="C266" i="1"/>
  <c r="C4633" i="1"/>
  <c r="C182" i="1"/>
  <c r="C1930" i="1"/>
  <c r="C2641" i="1"/>
  <c r="C1347" i="1"/>
  <c r="C1050" i="1"/>
  <c r="C938" i="1"/>
  <c r="C552" i="1"/>
  <c r="C719" i="1"/>
  <c r="C4559" i="1"/>
  <c r="C3947" i="1"/>
  <c r="C491" i="1"/>
  <c r="C2739" i="1"/>
  <c r="C2586" i="1"/>
  <c r="C3890" i="1"/>
  <c r="C3149" i="1"/>
  <c r="C4691" i="1"/>
  <c r="C3479" i="1"/>
  <c r="C2045" i="1"/>
  <c r="C2802" i="1"/>
  <c r="C4000" i="1"/>
  <c r="C1985" i="1"/>
  <c r="C1879" i="1"/>
  <c r="C4357" i="1"/>
  <c r="C2861" i="1"/>
  <c r="C1477" i="1"/>
  <c r="C375" i="1"/>
  <c r="C2585" i="1"/>
  <c r="C3572" i="1"/>
  <c r="C265" i="1"/>
  <c r="C784" i="1"/>
  <c r="C490" i="1"/>
  <c r="C3859" i="1"/>
  <c r="C2684" i="1"/>
  <c r="C1421" i="1"/>
  <c r="C1181" i="1"/>
  <c r="C4430" i="1"/>
  <c r="C2532" i="1"/>
  <c r="C4382" i="1"/>
  <c r="C237" i="1"/>
  <c r="C26" i="1"/>
  <c r="C739" i="1"/>
  <c r="C2480" i="1"/>
  <c r="C3946" i="1"/>
  <c r="C2110" i="1"/>
  <c r="C2109" i="1"/>
  <c r="C323" i="1"/>
  <c r="C3412" i="1"/>
  <c r="C989" i="1"/>
  <c r="C3028" i="1"/>
  <c r="C2938" i="1"/>
  <c r="C3858" i="1"/>
  <c r="C2937" i="1"/>
  <c r="C522" i="1"/>
  <c r="C2640" i="1"/>
  <c r="C551" i="1"/>
  <c r="C3757" i="1"/>
  <c r="C4992" i="1"/>
  <c r="C835" i="1"/>
  <c r="C582" i="1"/>
  <c r="C1016" i="1"/>
  <c r="C4585" i="1"/>
  <c r="C2936" i="1"/>
  <c r="C207" i="1"/>
  <c r="C4609" i="1"/>
  <c r="C1420" i="1"/>
  <c r="C3411" i="1"/>
  <c r="C4822" i="1"/>
  <c r="C2968" i="1"/>
  <c r="C374" i="1"/>
  <c r="C4608" i="1"/>
  <c r="C1878" i="1"/>
  <c r="C4304" i="1"/>
  <c r="C3478" i="1"/>
  <c r="C4405" i="1"/>
  <c r="C2269" i="1"/>
  <c r="C1906" i="1"/>
  <c r="C4767" i="1"/>
  <c r="C289" i="1"/>
  <c r="C4072" i="1"/>
  <c r="C2984" i="1"/>
  <c r="C3148" i="1"/>
  <c r="C3009" i="1"/>
  <c r="C4951" i="1"/>
  <c r="C1929" i="1"/>
  <c r="C4461" i="1"/>
  <c r="C1877" i="1"/>
  <c r="C67" i="1"/>
  <c r="C4150" i="1"/>
  <c r="C288" i="1"/>
  <c r="C1450" i="1"/>
  <c r="C1574" i="1"/>
  <c r="C1147" i="1"/>
  <c r="C1015" i="1"/>
  <c r="C4255" i="1"/>
  <c r="C2639" i="1"/>
  <c r="C4584" i="1"/>
  <c r="C4429" i="1"/>
  <c r="C1213" i="1"/>
  <c r="C686" i="1"/>
  <c r="C3549" i="1"/>
  <c r="C738" i="1"/>
  <c r="C885" i="1"/>
  <c r="C322" i="1"/>
  <c r="C1212" i="1"/>
  <c r="C3756" i="1"/>
  <c r="C264" i="1"/>
  <c r="C4666" i="1"/>
  <c r="C1449" i="1"/>
  <c r="C884" i="1"/>
  <c r="C4224" i="1"/>
  <c r="C3277" i="1"/>
  <c r="C3344" i="1"/>
  <c r="C4902" i="1"/>
  <c r="C1649" i="1"/>
  <c r="C123" i="1"/>
  <c r="C1476" i="1"/>
  <c r="C4198" i="1"/>
  <c r="C718" i="1"/>
  <c r="C1705" i="1"/>
  <c r="C1239" i="1"/>
  <c r="C1238" i="1"/>
  <c r="C1100" i="1"/>
  <c r="C3221" i="1"/>
  <c r="C4254" i="1"/>
  <c r="C3172" i="1"/>
  <c r="C3701" i="1"/>
  <c r="C3922" i="1"/>
  <c r="C3527" i="1"/>
  <c r="C737" i="1"/>
  <c r="C3638" i="1"/>
  <c r="C2044" i="1"/>
  <c r="C3637" i="1"/>
  <c r="C4100" i="1"/>
  <c r="C2206" i="1"/>
  <c r="C1953" i="1"/>
  <c r="C2405" i="1"/>
  <c r="C3755" i="1"/>
  <c r="C181" i="1"/>
  <c r="C2531" i="1"/>
  <c r="C4021" i="1"/>
  <c r="C521" i="1"/>
  <c r="C2043" i="1"/>
  <c r="C1346" i="1"/>
  <c r="C3171" i="1"/>
  <c r="C4821" i="1"/>
  <c r="C520" i="1"/>
  <c r="C1733" i="1"/>
  <c r="C642" i="1"/>
  <c r="C3857" i="1"/>
  <c r="C4795" i="1"/>
  <c r="C581" i="1"/>
  <c r="C4071" i="1"/>
  <c r="C1551" i="1"/>
  <c r="C2530" i="1"/>
  <c r="C4253" i="1"/>
  <c r="C4223" i="1"/>
  <c r="C2781" i="1"/>
  <c r="C2683" i="1"/>
  <c r="C10" i="1"/>
  <c r="C1161" i="1"/>
  <c r="C4498" i="1"/>
  <c r="C180" i="1"/>
  <c r="C461" i="1"/>
  <c r="C717" i="1"/>
  <c r="C4479" i="1"/>
  <c r="C3322" i="1"/>
  <c r="C489" i="1"/>
  <c r="C4794" i="1"/>
  <c r="C2967" i="1"/>
  <c r="C4558" i="1"/>
  <c r="C3602" i="1"/>
  <c r="C147" i="1"/>
  <c r="C3276" i="1"/>
  <c r="C1757" i="1"/>
  <c r="C4734" i="1"/>
  <c r="C2139" i="1"/>
  <c r="C348" i="1"/>
  <c r="C3999" i="1"/>
  <c r="C1756" i="1"/>
  <c r="C2079" i="1"/>
  <c r="C2371" i="1"/>
  <c r="C3945" i="1"/>
  <c r="C179" i="1"/>
  <c r="C3505" i="1"/>
  <c r="C2016" i="1"/>
  <c r="C1319" i="1"/>
  <c r="C1855" i="1"/>
  <c r="C1755" i="1"/>
  <c r="C550" i="1"/>
  <c r="C4428" i="1"/>
  <c r="C3220" i="1"/>
  <c r="C4303" i="1"/>
  <c r="C2404" i="1"/>
  <c r="C1550" i="1"/>
  <c r="C3386" i="1"/>
  <c r="C3343" i="1"/>
  <c r="C1237" i="1"/>
  <c r="C321" i="1"/>
  <c r="C4925" i="1"/>
  <c r="C2431" i="1"/>
  <c r="C1952" i="1"/>
  <c r="C3147" i="1"/>
  <c r="C3571" i="1"/>
  <c r="C4404" i="1"/>
  <c r="C3385" i="1"/>
  <c r="C3112" i="1"/>
  <c r="C1236" i="1"/>
  <c r="C2168" i="1"/>
  <c r="C178" i="1"/>
  <c r="C960" i="1"/>
  <c r="C2345" i="1"/>
  <c r="C2860" i="1"/>
  <c r="C959" i="1"/>
  <c r="C4356" i="1"/>
  <c r="C1448" i="1"/>
  <c r="C3998" i="1"/>
  <c r="C4766" i="1"/>
  <c r="C4557" i="1"/>
  <c r="C783" i="1"/>
  <c r="C2042" i="1"/>
  <c r="C1318" i="1"/>
  <c r="C1317" i="1"/>
  <c r="C519" i="1"/>
  <c r="C429" i="1"/>
  <c r="C808" i="1"/>
  <c r="C1648" i="1"/>
  <c r="C3889" i="1"/>
  <c r="C4053" i="1"/>
  <c r="C320" i="1"/>
  <c r="C3944" i="1"/>
  <c r="C1647" i="1"/>
  <c r="C3663" i="1"/>
  <c r="C4991" i="1"/>
  <c r="C3785" i="1"/>
  <c r="C93" i="1"/>
  <c r="C3275" i="1"/>
  <c r="C3170" i="1"/>
  <c r="C1160" i="1"/>
  <c r="C641" i="1"/>
  <c r="C3810" i="1"/>
  <c r="C3504" i="1"/>
  <c r="C2935" i="1"/>
  <c r="C1621" i="1"/>
  <c r="C4052" i="1"/>
  <c r="C3856" i="1"/>
  <c r="C4901" i="1"/>
  <c r="C3636" i="1"/>
  <c r="C3943" i="1"/>
  <c r="C347" i="1"/>
  <c r="C3303" i="1"/>
  <c r="C4665" i="1"/>
  <c r="C4664" i="1"/>
  <c r="C883" i="1"/>
  <c r="C2834" i="1"/>
  <c r="C3662" i="1"/>
  <c r="C2479" i="1"/>
  <c r="C4099" i="1"/>
  <c r="C1316" i="1"/>
  <c r="C92" i="1"/>
  <c r="C2682" i="1"/>
  <c r="C3027" i="1"/>
  <c r="C2966" i="1"/>
  <c r="C1315" i="1"/>
  <c r="C91" i="1"/>
  <c r="C915" i="1"/>
  <c r="C2965" i="1"/>
  <c r="C4607" i="1"/>
  <c r="C2801" i="1"/>
  <c r="C580" i="1"/>
  <c r="C460" i="1"/>
  <c r="C428" i="1"/>
  <c r="C4924" i="1"/>
  <c r="C1263" i="1"/>
  <c r="C3026" i="1"/>
  <c r="C3146" i="1"/>
  <c r="C1373" i="1"/>
  <c r="C1984" i="1"/>
  <c r="C3008" i="1"/>
  <c r="C2917" i="1"/>
  <c r="C3997" i="1"/>
  <c r="C2323" i="1"/>
  <c r="C3635" i="1"/>
  <c r="C2607" i="1"/>
  <c r="C4460" i="1"/>
  <c r="C4478" i="1"/>
  <c r="C4765" i="1"/>
  <c r="C373" i="1"/>
  <c r="C3682" i="1"/>
  <c r="C3996" i="1"/>
  <c r="C3364" i="1"/>
  <c r="C2890" i="1"/>
  <c r="C2584" i="1"/>
  <c r="C4690" i="1"/>
  <c r="C1498" i="1"/>
  <c r="C1014" i="1"/>
  <c r="C1876" i="1"/>
  <c r="C4820" i="1"/>
  <c r="C1549" i="1"/>
  <c r="C1646" i="1"/>
  <c r="C2681" i="1"/>
  <c r="C2833" i="1"/>
  <c r="C2015" i="1"/>
  <c r="C782" i="1"/>
  <c r="C1875" i="1"/>
  <c r="C1548" i="1"/>
  <c r="C4923" i="1"/>
  <c r="C579" i="1"/>
  <c r="C2832" i="1"/>
  <c r="C3995" i="1"/>
  <c r="C4497" i="1"/>
  <c r="C319" i="1"/>
  <c r="C9" i="1"/>
  <c r="C1297" i="1"/>
  <c r="C2780" i="1"/>
  <c r="C3503" i="1"/>
  <c r="C3888" i="1"/>
  <c r="C4712" i="1"/>
  <c r="C146" i="1"/>
  <c r="C1838" i="1"/>
  <c r="C66" i="1"/>
  <c r="C3477" i="1"/>
  <c r="C2291" i="1"/>
  <c r="C3410" i="1"/>
  <c r="C2934" i="1"/>
  <c r="C958" i="1"/>
  <c r="C122" i="1"/>
  <c r="C957" i="1"/>
  <c r="C4459" i="1"/>
  <c r="C2983" i="1"/>
  <c r="C666" i="1"/>
  <c r="C2268" i="1"/>
  <c r="C2779" i="1"/>
  <c r="C1783" i="1"/>
  <c r="C4477" i="1"/>
  <c r="C3197" i="1"/>
  <c r="C2167" i="1"/>
  <c r="C2557" i="1"/>
  <c r="C1345" i="1"/>
  <c r="C4403" i="1"/>
  <c r="C1211" i="1"/>
  <c r="C2583" i="1"/>
  <c r="C2322" i="1"/>
  <c r="C1677" i="1"/>
  <c r="C988" i="1"/>
  <c r="C1905" i="1"/>
  <c r="C3111" i="1"/>
  <c r="C4252" i="1"/>
  <c r="C2078" i="1"/>
  <c r="C3942" i="1"/>
  <c r="C1159" i="1"/>
  <c r="C177" i="1"/>
  <c r="C1620" i="1"/>
  <c r="C2501" i="1"/>
  <c r="C1099" i="1"/>
  <c r="C4874" i="1"/>
  <c r="C3145" i="1"/>
  <c r="C2964" i="1"/>
  <c r="C3274" i="1"/>
  <c r="C3219" i="1"/>
  <c r="C318" i="1"/>
  <c r="C1074" i="1"/>
  <c r="C4149" i="1"/>
  <c r="C1573" i="1"/>
  <c r="C2478" i="1"/>
  <c r="C4689" i="1"/>
  <c r="C2500" i="1"/>
  <c r="C4764" i="1"/>
  <c r="C1854" i="1"/>
  <c r="C1262" i="1"/>
  <c r="C2778" i="1"/>
  <c r="C2831" i="1"/>
  <c r="C4711" i="1"/>
  <c r="C2556" i="1"/>
  <c r="C4556" i="1"/>
  <c r="C1676" i="1"/>
  <c r="C2205" i="1"/>
  <c r="C2499" i="1"/>
  <c r="C640" i="1"/>
  <c r="C4197" i="1"/>
  <c r="C914" i="1"/>
  <c r="C401" i="1"/>
  <c r="C607" i="1"/>
  <c r="C2889" i="1"/>
  <c r="C176" i="1"/>
  <c r="C518" i="1"/>
  <c r="C3809" i="1"/>
  <c r="C4733" i="1"/>
  <c r="C2041" i="1"/>
  <c r="C4328" i="1"/>
  <c r="C4051" i="1"/>
  <c r="C4900" i="1"/>
  <c r="C287" i="1"/>
  <c r="C1013" i="1"/>
  <c r="C4050" i="1"/>
  <c r="C206" i="1"/>
  <c r="C3808" i="1"/>
  <c r="C2529" i="1"/>
  <c r="C2777" i="1"/>
  <c r="C2830" i="1"/>
  <c r="C3831" i="1"/>
  <c r="C2859" i="1"/>
  <c r="C578" i="1"/>
  <c r="C2738" i="1"/>
  <c r="C3526" i="1"/>
  <c r="C716" i="1"/>
  <c r="C577" i="1"/>
  <c r="C1180" i="1"/>
  <c r="C517" i="1"/>
  <c r="C4710" i="1"/>
  <c r="C1904" i="1"/>
  <c r="C317" i="1"/>
  <c r="C4709" i="1"/>
  <c r="C3302" i="1"/>
  <c r="C4793" i="1"/>
  <c r="C2241" i="1"/>
  <c r="C1118" i="1"/>
  <c r="C1782" i="1"/>
  <c r="C4899" i="1"/>
  <c r="C1146" i="1"/>
  <c r="C4327" i="1"/>
  <c r="C4496" i="1"/>
  <c r="C3700" i="1"/>
  <c r="C1098" i="1"/>
  <c r="C2606" i="1"/>
  <c r="C1572" i="1"/>
  <c r="C3169" i="1"/>
  <c r="C4281" i="1"/>
  <c r="C4020" i="1"/>
  <c r="C2403" i="1"/>
  <c r="C3887" i="1"/>
  <c r="C2477" i="1"/>
  <c r="C2858" i="1"/>
  <c r="C715" i="1"/>
  <c r="C25" i="1"/>
  <c r="C4070" i="1"/>
  <c r="C2014" i="1"/>
  <c r="C2321" i="1"/>
  <c r="C1296" i="1"/>
  <c r="C2267" i="1"/>
  <c r="C2266" i="1"/>
  <c r="C1903" i="1"/>
  <c r="C1404" i="1"/>
  <c r="C1874" i="1"/>
  <c r="C4819" i="1"/>
  <c r="C956" i="1"/>
  <c r="C4708" i="1"/>
  <c r="C3080" i="1"/>
  <c r="C3025" i="1"/>
  <c r="C4818" i="1"/>
  <c r="C3784" i="1"/>
  <c r="C3342" i="1"/>
  <c r="C4922" i="1"/>
  <c r="C1853" i="1"/>
  <c r="C145" i="1"/>
  <c r="C1073" i="1"/>
  <c r="C4583" i="1"/>
  <c r="C4663" i="1"/>
  <c r="C372" i="1"/>
  <c r="C2776" i="1"/>
  <c r="C4148" i="1"/>
  <c r="C639" i="1"/>
  <c r="C2757" i="1"/>
  <c r="C1097" i="1"/>
  <c r="C1571" i="1"/>
  <c r="C3196" i="1"/>
  <c r="C2240" i="1"/>
  <c r="C2800" i="1"/>
  <c r="C4950" i="1"/>
  <c r="C316" i="1"/>
  <c r="C3007" i="1"/>
  <c r="C3994" i="1"/>
  <c r="C4527" i="1"/>
  <c r="C3301" i="1"/>
  <c r="C4763" i="1"/>
  <c r="C4098" i="1"/>
  <c r="C8" i="1"/>
  <c r="C427" i="1"/>
  <c r="C4873" i="1"/>
  <c r="C606" i="1"/>
  <c r="C2077" i="1"/>
  <c r="C4402" i="1"/>
  <c r="C861" i="1"/>
  <c r="C1570" i="1"/>
  <c r="C638" i="1"/>
  <c r="C2430" i="1"/>
  <c r="C3525" i="1"/>
  <c r="C4582" i="1"/>
  <c r="C371" i="1"/>
  <c r="C4495" i="1"/>
  <c r="C3384" i="1"/>
  <c r="C2888" i="1"/>
  <c r="C3964" i="1"/>
  <c r="C685" i="1"/>
  <c r="C2108" i="1"/>
  <c r="C4427" i="1"/>
  <c r="C2344" i="1"/>
  <c r="C1645" i="1"/>
  <c r="C286" i="1"/>
  <c r="C2933" i="1"/>
  <c r="C665" i="1"/>
  <c r="C3300" i="1"/>
  <c r="C1049" i="1"/>
  <c r="C1179" i="1"/>
  <c r="C1403" i="1"/>
  <c r="C4326" i="1"/>
  <c r="C2555" i="1"/>
  <c r="C346" i="1"/>
  <c r="C1951" i="1"/>
  <c r="C175" i="1"/>
  <c r="C3409" i="1"/>
  <c r="C1210" i="1"/>
  <c r="C4129" i="1"/>
  <c r="C2013" i="1"/>
  <c r="C3548" i="1"/>
  <c r="C2582" i="1"/>
  <c r="C2239" i="1"/>
  <c r="C1983" i="1"/>
  <c r="C2454" i="1"/>
  <c r="C400" i="1"/>
  <c r="C4581" i="1"/>
  <c r="C2265" i="1"/>
  <c r="C781" i="1"/>
  <c r="C345" i="1"/>
  <c r="C4846" i="1"/>
  <c r="C1644" i="1"/>
  <c r="C3110" i="1"/>
  <c r="C1781" i="1"/>
  <c r="C2138" i="1"/>
  <c r="C1314" i="1"/>
  <c r="C2453" i="1"/>
  <c r="C882" i="1"/>
  <c r="C913" i="1"/>
  <c r="C2887" i="1"/>
  <c r="C2886" i="1"/>
  <c r="C4069" i="1"/>
  <c r="C860" i="1"/>
  <c r="C4688" i="1"/>
  <c r="C3699" i="1"/>
  <c r="C3363" i="1"/>
  <c r="C4355" i="1"/>
  <c r="C3830" i="1"/>
  <c r="C2916" i="1"/>
  <c r="C459" i="1"/>
  <c r="C1475" i="1"/>
  <c r="C3476" i="1"/>
  <c r="C2012" i="1"/>
  <c r="C2011" i="1"/>
  <c r="C3730" i="1"/>
  <c r="C458" i="1"/>
  <c r="C1145" i="1"/>
  <c r="C121" i="1"/>
  <c r="C2204" i="1"/>
  <c r="C3168" i="1"/>
  <c r="C1372" i="1"/>
  <c r="C3252" i="1"/>
  <c r="C1815" i="1"/>
  <c r="C4354" i="1"/>
  <c r="C3570" i="1"/>
  <c r="C3829" i="1"/>
  <c r="C780" i="1"/>
  <c r="C807" i="1"/>
  <c r="C3921" i="1"/>
  <c r="C2264" i="1"/>
  <c r="C4872" i="1"/>
  <c r="C2263" i="1"/>
  <c r="C1096" i="1"/>
  <c r="C1928" i="1"/>
  <c r="C4128" i="1"/>
  <c r="C4097" i="1"/>
  <c r="C236" i="1"/>
  <c r="C1313" i="1"/>
  <c r="C516" i="1"/>
  <c r="C1447" i="1"/>
  <c r="C235" i="1"/>
  <c r="C1547" i="1"/>
  <c r="C1704" i="1"/>
  <c r="C2137" i="1"/>
  <c r="C2076" i="1"/>
  <c r="C2429" i="1"/>
  <c r="C3144" i="1"/>
  <c r="C2528" i="1"/>
  <c r="C3475" i="1"/>
  <c r="C2829" i="1"/>
  <c r="C4845" i="1"/>
  <c r="C4147" i="1"/>
  <c r="C912" i="1"/>
  <c r="C4222" i="1"/>
  <c r="C2885" i="1"/>
  <c r="C2238" i="1"/>
  <c r="C1261" i="1"/>
  <c r="C3601" i="1"/>
  <c r="C3109" i="1"/>
  <c r="C2075" i="1"/>
  <c r="C1780" i="1"/>
  <c r="C4762" i="1"/>
  <c r="C4019" i="1"/>
  <c r="C4871" i="1"/>
  <c r="C2343" i="1"/>
  <c r="C4353" i="1"/>
  <c r="C3061" i="1"/>
  <c r="C2402" i="1"/>
  <c r="C234" i="1"/>
  <c r="C3524" i="1"/>
  <c r="C4555" i="1"/>
  <c r="C1312" i="1"/>
  <c r="C3383" i="1"/>
  <c r="C2370" i="1"/>
  <c r="C3855" i="1"/>
  <c r="C4606" i="1"/>
  <c r="C2775" i="1"/>
  <c r="C3920" i="1"/>
  <c r="C987" i="1"/>
  <c r="C3024" i="1"/>
  <c r="C4921" i="1"/>
  <c r="C4792" i="1"/>
  <c r="C3886" i="1"/>
  <c r="C515" i="1"/>
  <c r="C3569" i="1"/>
  <c r="C3568" i="1"/>
  <c r="C2756" i="1"/>
  <c r="C1754" i="1"/>
  <c r="C2857" i="1"/>
  <c r="C1753" i="1"/>
  <c r="C4920" i="1"/>
  <c r="C4761" i="1"/>
  <c r="C2774" i="1"/>
  <c r="C1852" i="1"/>
  <c r="C3023" i="1"/>
  <c r="C1095" i="1"/>
  <c r="C4381" i="1"/>
  <c r="C514" i="1"/>
  <c r="C2709" i="1"/>
  <c r="C4426" i="1"/>
  <c r="C911" i="1"/>
  <c r="C2342" i="1"/>
  <c r="C2476" i="1"/>
  <c r="C2498" i="1"/>
  <c r="C4325" i="1"/>
  <c r="C457" i="1"/>
  <c r="C2166" i="1"/>
  <c r="C2136" i="1"/>
  <c r="C2203" i="1"/>
  <c r="C120" i="1"/>
  <c r="C3963" i="1"/>
  <c r="C3439" i="1"/>
  <c r="C2165" i="1"/>
  <c r="C2605" i="1"/>
  <c r="C736" i="1"/>
  <c r="C1950" i="1"/>
  <c r="C513" i="1"/>
  <c r="C1012" i="1"/>
  <c r="C3993" i="1"/>
  <c r="C2680" i="1"/>
  <c r="C4127" i="1"/>
  <c r="C605" i="1"/>
  <c r="C1311" i="1"/>
  <c r="C3854" i="1"/>
  <c r="C4458" i="1"/>
  <c r="C4968" i="1"/>
  <c r="C3885" i="1"/>
  <c r="C4870" i="1"/>
  <c r="C1144" i="1"/>
  <c r="C3321" i="1"/>
  <c r="C4817" i="1"/>
  <c r="C4990" i="1"/>
  <c r="C4068" i="1"/>
  <c r="C1873" i="1"/>
  <c r="C3729" i="1"/>
  <c r="C4352" i="1"/>
  <c r="C3502" i="1"/>
  <c r="C4096" i="1"/>
  <c r="C3299" i="1"/>
  <c r="C859" i="1"/>
  <c r="C2475" i="1"/>
  <c r="C3079" i="1"/>
  <c r="C1779" i="1"/>
  <c r="C779" i="1"/>
  <c r="C2638" i="1"/>
  <c r="C3567" i="1"/>
  <c r="C205" i="1"/>
  <c r="C1927" i="1"/>
  <c r="C4605" i="1"/>
  <c r="C3566" i="1"/>
  <c r="C664" i="1"/>
  <c r="C2915" i="1"/>
  <c r="C3195" i="1"/>
  <c r="C3783" i="1"/>
  <c r="C3547" i="1"/>
  <c r="C399" i="1"/>
  <c r="C2164" i="1"/>
  <c r="C3853" i="1"/>
  <c r="C4869" i="1"/>
  <c r="C955" i="1"/>
  <c r="C1902" i="1"/>
  <c r="C2679" i="1"/>
  <c r="C4351" i="1"/>
  <c r="C1178" i="1"/>
  <c r="C637" i="1"/>
  <c r="C4949" i="1"/>
  <c r="C1209" i="1"/>
  <c r="C3298" i="1"/>
  <c r="C1602" i="1"/>
  <c r="C576" i="1"/>
  <c r="C1094" i="1"/>
  <c r="C3006" i="1"/>
  <c r="C3807" i="1"/>
  <c r="C4816" i="1"/>
  <c r="C986" i="1"/>
  <c r="C2320" i="1"/>
  <c r="C1524" i="1"/>
  <c r="C1260" i="1"/>
  <c r="C2262" i="1"/>
  <c r="C2678" i="1"/>
  <c r="C1093" i="1"/>
  <c r="C4791" i="1"/>
  <c r="C4457" i="1"/>
  <c r="C1117" i="1"/>
  <c r="C4580" i="1"/>
  <c r="C3341" i="1"/>
  <c r="C3408" i="1"/>
  <c r="C2010" i="1"/>
  <c r="C4095" i="1"/>
  <c r="C3546" i="1"/>
  <c r="C985" i="1"/>
  <c r="C2963" i="1"/>
  <c r="C4221" i="1"/>
  <c r="C4662" i="1"/>
  <c r="C604" i="1"/>
  <c r="C1177" i="1"/>
  <c r="C714" i="1"/>
  <c r="C1048" i="1"/>
  <c r="C2074" i="1"/>
  <c r="C3634" i="1"/>
  <c r="C4049" i="1"/>
  <c r="C3060" i="1"/>
  <c r="C2401" i="1"/>
  <c r="C45" i="1"/>
  <c r="C398" i="1"/>
  <c r="C204" i="1"/>
  <c r="C937" i="1"/>
  <c r="C3458" i="1"/>
  <c r="C3143" i="1"/>
  <c r="C2319" i="1"/>
  <c r="C2163" i="1"/>
  <c r="C2497" i="1"/>
  <c r="C2073" i="1"/>
  <c r="C4048" i="1"/>
  <c r="C2799" i="1"/>
  <c r="C315" i="1"/>
  <c r="C65" i="1"/>
  <c r="C1523" i="1"/>
  <c r="C285" i="1"/>
  <c r="C4707" i="1"/>
  <c r="C3884" i="1"/>
  <c r="C4251" i="1"/>
  <c r="C1949" i="1"/>
  <c r="C3633" i="1"/>
  <c r="C3438" i="1"/>
  <c r="C1814" i="1"/>
  <c r="C2318" i="1"/>
  <c r="C2637" i="1"/>
  <c r="C2135" i="1"/>
  <c r="C2604" i="1"/>
  <c r="C1259" i="1"/>
  <c r="C3632" i="1"/>
  <c r="C1310" i="1"/>
  <c r="C2400" i="1"/>
  <c r="C4661" i="1"/>
  <c r="C549" i="1"/>
  <c r="C4760" i="1"/>
  <c r="C2317" i="1"/>
  <c r="C2828" i="1"/>
  <c r="C1703" i="1"/>
  <c r="C4425" i="1"/>
  <c r="C2009" i="1"/>
  <c r="C233" i="1"/>
  <c r="C1948" i="1"/>
  <c r="C1474" i="1"/>
  <c r="C3297" i="1"/>
  <c r="C1872" i="1"/>
  <c r="C284" i="1"/>
  <c r="C1011" i="1"/>
  <c r="C4476" i="1"/>
  <c r="C1072" i="1"/>
  <c r="C3501" i="1"/>
  <c r="C1732" i="1"/>
  <c r="C232" i="1"/>
  <c r="C3059" i="1"/>
  <c r="C2581" i="1"/>
  <c r="C1309" i="1"/>
  <c r="C2773" i="1"/>
  <c r="C4047" i="1"/>
  <c r="C3600" i="1"/>
  <c r="C2107" i="1"/>
  <c r="C1092" i="1"/>
  <c r="C1295" i="1"/>
  <c r="C4196" i="1"/>
  <c r="C3340" i="1"/>
  <c r="C1473" i="1"/>
  <c r="C3078" i="1"/>
  <c r="C203" i="1"/>
  <c r="C2134" i="1"/>
  <c r="C2202" i="1"/>
  <c r="C4604" i="1"/>
  <c r="C1837" i="1"/>
  <c r="C778" i="1"/>
  <c r="C64" i="1"/>
  <c r="C3457" i="1"/>
  <c r="C4844" i="1"/>
  <c r="C488" i="1"/>
  <c r="C4687" i="1"/>
  <c r="C3142" i="1"/>
  <c r="C1569" i="1"/>
  <c r="C4554" i="1"/>
  <c r="C3852" i="1"/>
  <c r="C4843" i="1"/>
  <c r="C4706" i="1"/>
  <c r="C3500" i="1"/>
  <c r="C3919" i="1"/>
  <c r="C24" i="1"/>
  <c r="C1472" i="1"/>
  <c r="C575" i="1"/>
  <c r="C2369" i="1"/>
  <c r="C3828" i="1"/>
  <c r="C2106" i="1"/>
  <c r="C2474" i="1"/>
  <c r="C4815" i="1"/>
  <c r="C1471" i="1"/>
  <c r="C1047" i="1"/>
  <c r="C3108" i="1"/>
  <c r="C4898" i="1"/>
  <c r="C4380" i="1"/>
  <c r="C2827" i="1"/>
  <c r="C2008" i="1"/>
  <c r="C3218" i="1"/>
  <c r="C7" i="1"/>
  <c r="C4660" i="1"/>
  <c r="C2007" i="1"/>
  <c r="C1675" i="1"/>
  <c r="C1158" i="1"/>
  <c r="C4632" i="1"/>
  <c r="C984" i="1"/>
  <c r="C1702" i="1"/>
  <c r="C3107" i="1"/>
  <c r="C2452" i="1"/>
  <c r="C1157" i="1"/>
  <c r="C4456" i="1"/>
  <c r="C4603" i="1"/>
  <c r="C3106" i="1"/>
  <c r="C4526" i="1"/>
  <c r="C4686" i="1"/>
  <c r="C63" i="1"/>
  <c r="C3661" i="1"/>
  <c r="C1143" i="1"/>
  <c r="C3141" i="1"/>
  <c r="C574" i="1"/>
  <c r="C3941" i="1"/>
  <c r="C2040" i="1"/>
  <c r="C4455" i="1"/>
  <c r="C4579" i="1"/>
  <c r="C397" i="1"/>
  <c r="C144" i="1"/>
  <c r="C1176" i="1"/>
  <c r="C3362" i="1"/>
  <c r="C663" i="1"/>
  <c r="C3782" i="1"/>
  <c r="C1235" i="1"/>
  <c r="C3545" i="1"/>
  <c r="C4553" i="1"/>
  <c r="C2962" i="1"/>
  <c r="C4126" i="1"/>
  <c r="C4094" i="1"/>
  <c r="C3361" i="1"/>
  <c r="C23" i="1"/>
  <c r="C4494" i="1"/>
  <c r="C3781" i="1"/>
  <c r="C858" i="1"/>
  <c r="C90" i="1"/>
  <c r="C4220" i="1"/>
  <c r="C456" i="1"/>
  <c r="C1546" i="1"/>
  <c r="C2237" i="1"/>
  <c r="C936" i="1"/>
  <c r="C2006" i="1"/>
  <c r="C3728" i="1"/>
  <c r="C3523" i="1"/>
  <c r="C3407" i="1"/>
  <c r="C1091" i="1"/>
  <c r="C396" i="1"/>
  <c r="C1142" i="1"/>
  <c r="C2072" i="1"/>
  <c r="C3022" i="1"/>
  <c r="C2708" i="1"/>
  <c r="C2105" i="1"/>
  <c r="C3727" i="1"/>
  <c r="C2707" i="1"/>
  <c r="C4525" i="1"/>
  <c r="C370" i="1"/>
  <c r="C834" i="1"/>
  <c r="C2261" i="1"/>
  <c r="C983" i="1"/>
  <c r="C833" i="1"/>
  <c r="C4578" i="1"/>
  <c r="C3194" i="1"/>
  <c r="C4046" i="1"/>
  <c r="C395" i="1"/>
  <c r="C1778" i="1"/>
  <c r="C2961" i="1"/>
  <c r="C1643" i="1"/>
  <c r="C1982" i="1"/>
  <c r="C4524" i="1"/>
  <c r="C2527" i="1"/>
  <c r="C1046" i="1"/>
  <c r="C1497" i="1"/>
  <c r="C4093" i="1"/>
  <c r="C3251" i="1"/>
  <c r="C2737" i="1"/>
  <c r="C1141" i="1"/>
  <c r="C3320" i="1"/>
  <c r="C857" i="1"/>
  <c r="C2603" i="1"/>
  <c r="C1402" i="1"/>
  <c r="C3319" i="1"/>
  <c r="C2826" i="1"/>
  <c r="C3918" i="1"/>
  <c r="C3599" i="1"/>
  <c r="C202" i="1"/>
  <c r="C4967" i="1"/>
  <c r="C548" i="1"/>
  <c r="C143" i="1"/>
  <c r="C3544" i="1"/>
  <c r="C1496" i="1"/>
  <c r="C573" i="1"/>
  <c r="C4552" i="1"/>
  <c r="C283" i="1"/>
  <c r="C2772" i="1"/>
  <c r="C2636" i="1"/>
  <c r="C1981" i="1"/>
  <c r="C1701" i="1"/>
  <c r="C636" i="1"/>
  <c r="C4842" i="1"/>
  <c r="C910" i="1"/>
  <c r="C1140" i="1"/>
  <c r="C909" i="1"/>
  <c r="C2260" i="1"/>
  <c r="C1308" i="1"/>
  <c r="C3296" i="1"/>
  <c r="C4493" i="1"/>
  <c r="C1642" i="1"/>
  <c r="C89" i="1"/>
  <c r="C881" i="1"/>
  <c r="C3754" i="1"/>
  <c r="C4759" i="1"/>
  <c r="C2236" i="1"/>
  <c r="C2526" i="1"/>
  <c r="C1601" i="1"/>
  <c r="C142" i="1"/>
  <c r="C22" i="1"/>
  <c r="C455" i="1"/>
  <c r="C4146" i="1"/>
  <c r="C2960" i="1"/>
  <c r="C1619" i="1"/>
  <c r="C2201" i="1"/>
  <c r="C1641" i="1"/>
  <c r="C4685" i="1"/>
  <c r="C4172" i="1"/>
  <c r="C713" i="1"/>
  <c r="C4577" i="1"/>
  <c r="C1851" i="1"/>
  <c r="C4602" i="1"/>
  <c r="C3193" i="1"/>
  <c r="C1640" i="1"/>
  <c r="C4454" i="1"/>
  <c r="C394" i="1"/>
  <c r="C3250" i="1"/>
  <c r="C2677" i="1"/>
  <c r="C1731" i="1"/>
  <c r="C1813" i="1"/>
  <c r="C1045" i="1"/>
  <c r="C1156" i="1"/>
  <c r="C1371" i="1"/>
  <c r="C4219" i="1"/>
  <c r="C2071" i="1"/>
  <c r="C1044" i="1"/>
  <c r="C2635" i="1"/>
  <c r="C2736" i="1"/>
  <c r="C4705" i="1"/>
  <c r="C4401" i="1"/>
  <c r="C832" i="1"/>
  <c r="C4919" i="1"/>
  <c r="C4379" i="1"/>
  <c r="C1812" i="1"/>
  <c r="C3058" i="1"/>
  <c r="C2914" i="1"/>
  <c r="C3992" i="1"/>
  <c r="C2104" i="1"/>
  <c r="C44" i="1"/>
  <c r="C1545" i="1"/>
  <c r="C4350" i="1"/>
  <c r="C4492" i="1"/>
  <c r="C3437" i="1"/>
  <c r="C4125" i="1"/>
  <c r="C4704" i="1"/>
  <c r="C174" i="1"/>
  <c r="C2554" i="1"/>
  <c r="C2580" i="1"/>
  <c r="C3726" i="1"/>
  <c r="C369" i="1"/>
  <c r="C3917" i="1"/>
  <c r="C3851" i="1"/>
  <c r="C62" i="1"/>
  <c r="C2200" i="1"/>
  <c r="C3382" i="1"/>
  <c r="C3598" i="1"/>
  <c r="C3543" i="1"/>
  <c r="C454" i="1"/>
  <c r="C4349" i="1"/>
  <c r="C4324" i="1"/>
  <c r="C4378" i="1"/>
  <c r="C1980" i="1"/>
  <c r="C453" i="1"/>
  <c r="C4323" i="1"/>
  <c r="C3827" i="1"/>
  <c r="C3631" i="1"/>
  <c r="C2316" i="1"/>
  <c r="C3406" i="1"/>
  <c r="C935" i="1"/>
  <c r="C547" i="1"/>
  <c r="C635" i="1"/>
  <c r="C4475" i="1"/>
  <c r="C3021" i="1"/>
  <c r="C4948" i="1"/>
  <c r="C3020" i="1"/>
  <c r="C1071" i="1"/>
  <c r="C777" i="1"/>
  <c r="C4551" i="1"/>
  <c r="C4474" i="1"/>
  <c r="C572" i="1"/>
  <c r="C1752" i="1"/>
  <c r="C3806" i="1"/>
  <c r="C1307" i="1"/>
  <c r="C1544" i="1"/>
  <c r="C1070" i="1"/>
  <c r="C4473" i="1"/>
  <c r="C546" i="1"/>
  <c r="C3565" i="1"/>
  <c r="C487" i="1"/>
  <c r="C2259" i="1"/>
  <c r="C856" i="1"/>
  <c r="C4067" i="1"/>
  <c r="C314" i="1"/>
  <c r="C3725" i="1"/>
  <c r="C2103" i="1"/>
  <c r="C662" i="1"/>
  <c r="C1777" i="1"/>
  <c r="C2525" i="1"/>
  <c r="C684" i="1"/>
  <c r="C368" i="1"/>
  <c r="C4758" i="1"/>
  <c r="C3436" i="1"/>
  <c r="C4732" i="1"/>
  <c r="C3991" i="1"/>
  <c r="C4195" i="1"/>
  <c r="C2932" i="1"/>
  <c r="C4194" i="1"/>
  <c r="C4631" i="1"/>
  <c r="C4092" i="1"/>
  <c r="C934" i="1"/>
  <c r="C2039" i="1"/>
  <c r="C344" i="1"/>
  <c r="C1600" i="1"/>
  <c r="C231" i="1"/>
  <c r="C1871" i="1"/>
  <c r="C2524" i="1"/>
  <c r="C2755" i="1"/>
  <c r="C855" i="1"/>
  <c r="C2676" i="1"/>
  <c r="C2913" i="1"/>
  <c r="C1446" i="1"/>
  <c r="C806" i="1"/>
  <c r="C1947" i="1"/>
  <c r="C3167" i="1"/>
  <c r="C4400" i="1"/>
  <c r="C3753" i="1"/>
  <c r="C661" i="1"/>
  <c r="C3962" i="1"/>
  <c r="C512" i="1"/>
  <c r="C2706" i="1"/>
  <c r="C2070" i="1"/>
  <c r="C313" i="1"/>
  <c r="C683" i="1"/>
  <c r="C2473" i="1"/>
  <c r="C3005" i="1"/>
  <c r="C1811" i="1"/>
  <c r="C426" i="1"/>
  <c r="C4918" i="1"/>
  <c r="C2523" i="1"/>
  <c r="C1069" i="1"/>
  <c r="C2290" i="1"/>
  <c r="C954" i="1"/>
  <c r="C3004" i="1"/>
  <c r="C2496" i="1"/>
  <c r="C4523" i="1"/>
  <c r="C4522" i="1"/>
  <c r="C982" i="1"/>
  <c r="C603" i="1"/>
  <c r="C312" i="1"/>
  <c r="C1470" i="1"/>
  <c r="C3435" i="1"/>
  <c r="C2399" i="1"/>
  <c r="C4731" i="1"/>
  <c r="C4947" i="1"/>
  <c r="C2289" i="1"/>
  <c r="C3381" i="1"/>
  <c r="C908" i="1"/>
  <c r="C1344" i="1"/>
  <c r="C2398" i="1"/>
  <c r="C634" i="1"/>
  <c r="C1979" i="1"/>
  <c r="C4576" i="1"/>
  <c r="C3630" i="1"/>
  <c r="C3724" i="1"/>
  <c r="C1010" i="1"/>
  <c r="C6" i="1"/>
  <c r="C2884" i="1"/>
  <c r="C2428" i="1"/>
  <c r="C1175" i="1"/>
  <c r="C282" i="1"/>
  <c r="C1343" i="1"/>
  <c r="C1926" i="1"/>
  <c r="C3295" i="1"/>
  <c r="C3003" i="1"/>
  <c r="C933" i="1"/>
  <c r="C1306" i="1"/>
  <c r="C2856" i="1"/>
  <c r="C1068" i="1"/>
  <c r="C1850" i="1"/>
  <c r="C3564" i="1"/>
  <c r="C4757" i="1"/>
  <c r="C571" i="1"/>
  <c r="C4124" i="1"/>
  <c r="C3217" i="1"/>
  <c r="C3883" i="1"/>
  <c r="C1294" i="1"/>
  <c r="C1810" i="1"/>
  <c r="C2634" i="1"/>
  <c r="C2102" i="1"/>
  <c r="C4302" i="1"/>
  <c r="C2798" i="1"/>
  <c r="C88" i="1"/>
  <c r="C3166" i="1"/>
  <c r="C4250" i="1"/>
  <c r="C1234" i="1"/>
  <c r="C2735" i="1"/>
  <c r="C263" i="1"/>
  <c r="C4730" i="1"/>
  <c r="C805" i="1"/>
  <c r="C2162" i="1"/>
  <c r="C712" i="1"/>
  <c r="C3456" i="1"/>
  <c r="C2069" i="1"/>
  <c r="C4659" i="1"/>
  <c r="C633" i="1"/>
  <c r="C1208" i="1"/>
  <c r="C1139" i="1"/>
  <c r="C3105" i="1"/>
  <c r="C1978" i="1"/>
  <c r="C4472" i="1"/>
  <c r="C3629" i="1"/>
  <c r="C3805" i="1"/>
  <c r="C3499" i="1"/>
  <c r="C4575" i="1"/>
  <c r="C854" i="1"/>
  <c r="C452" i="1"/>
  <c r="C262" i="1"/>
  <c r="C4453" i="1"/>
  <c r="C4658" i="1"/>
  <c r="C173" i="1"/>
  <c r="C2397" i="1"/>
  <c r="C4630" i="1"/>
  <c r="C1836" i="1"/>
  <c r="C1370" i="1"/>
  <c r="C4193" i="1"/>
  <c r="C3057" i="1"/>
  <c r="C486" i="1"/>
  <c r="C3405" i="1"/>
  <c r="C2602" i="1"/>
  <c r="C2368" i="1"/>
  <c r="C1233" i="1"/>
  <c r="C201" i="1"/>
  <c r="C230" i="1"/>
  <c r="C2341" i="1"/>
  <c r="C393" i="1"/>
  <c r="C4550" i="1"/>
  <c r="C2522" i="1"/>
  <c r="C2199" i="1"/>
  <c r="C4091" i="1"/>
  <c r="C1809" i="1"/>
  <c r="C545" i="1"/>
  <c r="C172" i="1"/>
  <c r="C1293" i="1"/>
  <c r="C932" i="1"/>
  <c r="C776" i="1"/>
  <c r="C4280" i="1"/>
  <c r="C4192" i="1"/>
  <c r="C1522" i="1"/>
  <c r="C2959" i="1"/>
  <c r="C3380" i="1"/>
  <c r="C3104" i="1"/>
  <c r="C4756" i="1"/>
  <c r="C4348" i="1"/>
  <c r="C4399" i="1"/>
  <c r="C4347" i="1"/>
  <c r="C1043" i="1"/>
  <c r="C4897" i="1"/>
  <c r="C1042" i="1"/>
  <c r="C1618" i="1"/>
  <c r="C2198" i="1"/>
  <c r="C2005" i="1"/>
  <c r="C2521" i="1"/>
  <c r="C4946" i="1"/>
  <c r="C3698" i="1"/>
  <c r="C3434" i="1"/>
  <c r="C3273" i="1"/>
  <c r="C4945" i="1"/>
  <c r="C3272" i="1"/>
  <c r="C2258" i="1"/>
  <c r="C43" i="1"/>
  <c r="C1495" i="1"/>
  <c r="C4377" i="1"/>
  <c r="C2495" i="1"/>
  <c r="C4790" i="1"/>
  <c r="C2004" i="1"/>
  <c r="C4090" i="1"/>
  <c r="C4814" i="1"/>
  <c r="C3019" i="1"/>
  <c r="C4018" i="1"/>
  <c r="C4703" i="1"/>
  <c r="C3249" i="1"/>
  <c r="C2912" i="1"/>
  <c r="C2427" i="1"/>
  <c r="C3165" i="1"/>
  <c r="C660" i="1"/>
  <c r="C1835" i="1"/>
  <c r="C804" i="1"/>
  <c r="C1977" i="1"/>
  <c r="C3542" i="1"/>
  <c r="C775" i="1"/>
  <c r="C1305" i="1"/>
  <c r="C1599" i="1"/>
  <c r="C3916" i="1"/>
  <c r="C2451" i="1"/>
  <c r="C4017" i="1"/>
  <c r="C1207" i="1"/>
  <c r="C2133" i="1"/>
  <c r="C171" i="1"/>
  <c r="C4145" i="1"/>
  <c r="C3271" i="1"/>
  <c r="C2426" i="1"/>
  <c r="C4249" i="1"/>
  <c r="C2003" i="1"/>
  <c r="C2494" i="1"/>
  <c r="C2520" i="1"/>
  <c r="C4789" i="1"/>
  <c r="C2855" i="1"/>
  <c r="C735" i="1"/>
  <c r="C4755" i="1"/>
  <c r="C2825" i="1"/>
  <c r="C119" i="1"/>
  <c r="C2734" i="1"/>
  <c r="C3294" i="1"/>
  <c r="C2824" i="1"/>
  <c r="C1700" i="1"/>
  <c r="C1730" i="1"/>
  <c r="C3780" i="1"/>
  <c r="C4322" i="1"/>
  <c r="C4989" i="1"/>
  <c r="C774" i="1"/>
  <c r="C425" i="1"/>
  <c r="C1116" i="1"/>
  <c r="C4016" i="1"/>
  <c r="C2101" i="1"/>
  <c r="C1751" i="1"/>
  <c r="C1598" i="1"/>
  <c r="C3940" i="1"/>
  <c r="C2705" i="1"/>
  <c r="C3779" i="1"/>
  <c r="C170" i="1"/>
  <c r="C3360" i="1"/>
  <c r="C2235" i="1"/>
  <c r="C1206" i="1"/>
  <c r="C4684" i="1"/>
  <c r="C1205" i="1"/>
  <c r="C4218" i="1"/>
  <c r="C4574" i="1"/>
  <c r="C2675" i="1"/>
  <c r="C2472" i="1"/>
  <c r="C1925" i="1"/>
  <c r="C2931" i="1"/>
  <c r="C4217" i="1"/>
  <c r="C4813" i="1"/>
  <c r="C2002" i="1"/>
  <c r="C485" i="1"/>
  <c r="C632" i="1"/>
  <c r="C3752" i="1"/>
  <c r="C1946" i="1"/>
  <c r="C1945" i="1"/>
  <c r="C602" i="1"/>
  <c r="C1174" i="1"/>
  <c r="C2161" i="1"/>
  <c r="C907" i="1"/>
  <c r="C1445" i="1"/>
  <c r="C4601" i="1"/>
  <c r="C853" i="1"/>
  <c r="C2733" i="1"/>
  <c r="C281" i="1"/>
  <c r="C953" i="1"/>
  <c r="C3804" i="1"/>
  <c r="C5" i="1"/>
  <c r="C1521" i="1"/>
  <c r="C3882" i="1"/>
  <c r="C3433" i="1"/>
  <c r="C3915" i="1"/>
  <c r="C3628" i="1"/>
  <c r="C3660" i="1"/>
  <c r="C3881" i="1"/>
  <c r="C4896" i="1"/>
  <c r="C4301" i="1"/>
  <c r="C1750" i="1"/>
  <c r="C4424" i="1"/>
  <c r="C3939" i="1"/>
  <c r="C4868" i="1"/>
  <c r="C3056" i="1"/>
  <c r="C2704" i="1"/>
  <c r="C4171" i="1"/>
  <c r="C2911" i="1"/>
  <c r="C2160" i="1"/>
  <c r="C4988" i="1"/>
  <c r="C2068" i="1"/>
  <c r="C3404" i="1"/>
  <c r="C1729" i="1"/>
  <c r="C4376" i="1"/>
  <c r="C61" i="1"/>
  <c r="C1204" i="1"/>
  <c r="C1597" i="1"/>
  <c r="C3103" i="1"/>
  <c r="C4895" i="1"/>
  <c r="C2367" i="1"/>
  <c r="C2493" i="1"/>
  <c r="C1674" i="1"/>
  <c r="C4812" i="1"/>
  <c r="C4471" i="1"/>
  <c r="C2450" i="1"/>
  <c r="C1849" i="1"/>
  <c r="C2930" i="1"/>
  <c r="C169" i="1"/>
  <c r="C3723" i="1"/>
  <c r="C3850" i="1"/>
  <c r="C3293" i="1"/>
  <c r="C4452" i="1"/>
  <c r="C2366" i="1"/>
  <c r="C1834" i="1"/>
  <c r="C3140" i="1"/>
  <c r="C3914" i="1"/>
  <c r="C2132" i="1"/>
  <c r="C168" i="1"/>
  <c r="C4549" i="1"/>
  <c r="C4279" i="1"/>
  <c r="C4702" i="1"/>
  <c r="C2365" i="1"/>
  <c r="C852" i="1"/>
  <c r="C4754" i="1"/>
  <c r="C424" i="1"/>
  <c r="C3880" i="1"/>
  <c r="C2732" i="1"/>
  <c r="C2633" i="1"/>
  <c r="C1639" i="1"/>
  <c r="C3139" i="1"/>
  <c r="C1924" i="1"/>
  <c r="C1673" i="1"/>
  <c r="C1617" i="1"/>
  <c r="C3474" i="1"/>
  <c r="C2340" i="1"/>
  <c r="C484" i="1"/>
  <c r="C4216" i="1"/>
  <c r="C2067" i="1"/>
  <c r="C1369" i="1"/>
  <c r="C831" i="1"/>
  <c r="C2001" i="1"/>
  <c r="C601" i="1"/>
  <c r="C1292" i="1"/>
  <c r="C3627" i="1"/>
  <c r="C3138" i="1"/>
  <c r="C1444" i="1"/>
  <c r="C931" i="1"/>
  <c r="C4867" i="1"/>
  <c r="C1923" i="1"/>
  <c r="C2674" i="1"/>
  <c r="C1067" i="1"/>
  <c r="C3192" i="1"/>
  <c r="C4191" i="1"/>
  <c r="C4451" i="1"/>
  <c r="C4729" i="1"/>
  <c r="C4728" i="1"/>
  <c r="C2100" i="1"/>
  <c r="C2797" i="1"/>
  <c r="C1749" i="1"/>
  <c r="C1401" i="1"/>
  <c r="C141" i="1"/>
  <c r="C392" i="1"/>
  <c r="C600" i="1"/>
  <c r="C3626" i="1"/>
  <c r="C2471" i="1"/>
  <c r="C1494" i="1"/>
  <c r="C3339" i="1"/>
  <c r="C1443" i="1"/>
  <c r="C3563" i="1"/>
  <c r="C3216" i="1"/>
  <c r="C2257" i="1"/>
  <c r="C2315" i="1"/>
  <c r="C60" i="1"/>
  <c r="C4123" i="1"/>
  <c r="C167" i="1"/>
  <c r="C3055" i="1"/>
  <c r="C2632" i="1"/>
  <c r="C2256" i="1"/>
  <c r="C2255" i="1"/>
  <c r="C2982" i="1"/>
  <c r="C930" i="1"/>
  <c r="C880" i="1"/>
  <c r="C3597" i="1"/>
  <c r="C1776" i="1"/>
  <c r="C4521" i="1"/>
  <c r="C2066" i="1"/>
  <c r="C4346" i="1"/>
  <c r="C3292" i="1"/>
  <c r="C659" i="1"/>
  <c r="C3473" i="1"/>
  <c r="C3248" i="1"/>
  <c r="C1419" i="1"/>
  <c r="C1520" i="1"/>
  <c r="C3562" i="1"/>
  <c r="C544" i="1"/>
  <c r="C3697" i="1"/>
  <c r="C1493" i="1"/>
  <c r="C3938" i="1"/>
  <c r="C3164" i="1"/>
  <c r="C367" i="1"/>
  <c r="C21" i="1"/>
  <c r="C3596" i="1"/>
  <c r="C4753" i="1"/>
  <c r="C42" i="1"/>
  <c r="C1041" i="1"/>
  <c r="C229" i="1"/>
  <c r="C658" i="1"/>
  <c r="C3191" i="1"/>
  <c r="C280" i="1"/>
  <c r="C711" i="1"/>
  <c r="C4345" i="1"/>
  <c r="C1901" i="1"/>
  <c r="C570" i="1"/>
  <c r="C803" i="1"/>
  <c r="C3291" i="1"/>
  <c r="C4144" i="1"/>
  <c r="C4727" i="1"/>
  <c r="C3054" i="1"/>
  <c r="C2449" i="1"/>
  <c r="C118" i="1"/>
  <c r="C2910" i="1"/>
  <c r="C4520" i="1"/>
  <c r="C3290" i="1"/>
  <c r="C2883" i="1"/>
  <c r="C391" i="1"/>
  <c r="C4629" i="1"/>
  <c r="C4657" i="1"/>
  <c r="C2131" i="1"/>
  <c r="C1173" i="1"/>
  <c r="C1568" i="1"/>
  <c r="C279" i="1"/>
  <c r="C3681" i="1"/>
  <c r="C2197" i="1"/>
  <c r="C3803" i="1"/>
  <c r="C261" i="1"/>
  <c r="C2823" i="1"/>
  <c r="C1728" i="1"/>
  <c r="C390" i="1"/>
  <c r="C1090" i="1"/>
  <c r="C4944" i="1"/>
  <c r="C1009" i="1"/>
  <c r="C710" i="1"/>
  <c r="C1672" i="1"/>
  <c r="C140" i="1"/>
  <c r="C3990" i="1"/>
  <c r="C773" i="1"/>
  <c r="C4122" i="1"/>
  <c r="C4701" i="1"/>
  <c r="C3137" i="1"/>
  <c r="C1900" i="1"/>
  <c r="C483" i="1"/>
  <c r="C1976" i="1"/>
  <c r="C543" i="1"/>
  <c r="C2000" i="1"/>
  <c r="C3002" i="1"/>
  <c r="C4045" i="1"/>
  <c r="C1342" i="1"/>
  <c r="C3190" i="1"/>
  <c r="C2099" i="1"/>
  <c r="C4248" i="1"/>
  <c r="C3136" i="1"/>
  <c r="C851" i="1"/>
  <c r="C3659" i="1"/>
  <c r="C3102" i="1"/>
  <c r="C4519" i="1"/>
  <c r="C1775" i="1"/>
  <c r="C4726" i="1"/>
  <c r="C423" i="1"/>
  <c r="C59" i="1"/>
  <c r="C228" i="1"/>
  <c r="C4278" i="1"/>
  <c r="C3077" i="1"/>
  <c r="C3053" i="1"/>
  <c r="C2579" i="1"/>
  <c r="C4066" i="1"/>
  <c r="C2519" i="1"/>
  <c r="C200" i="1"/>
  <c r="C802" i="1"/>
  <c r="C4518" i="1"/>
  <c r="C4375" i="1"/>
  <c r="C2754" i="1"/>
  <c r="C1543" i="1"/>
  <c r="C1492" i="1"/>
  <c r="C2703" i="1"/>
  <c r="C772" i="1"/>
  <c r="C3135" i="1"/>
  <c r="C311" i="1"/>
  <c r="C599" i="1"/>
  <c r="C2882" i="1"/>
  <c r="C4811" i="1"/>
  <c r="C3134" i="1"/>
  <c r="C2288" i="1"/>
  <c r="C1291" i="1"/>
  <c r="C3696" i="1"/>
  <c r="C2854" i="1"/>
  <c r="C801" i="1"/>
  <c r="C4277" i="1"/>
  <c r="C2702" i="1"/>
  <c r="C1138" i="1"/>
  <c r="C4121" i="1"/>
  <c r="C906" i="1"/>
  <c r="C1290" i="1"/>
  <c r="C4300" i="1"/>
  <c r="C4866" i="1"/>
  <c r="C905" i="1"/>
  <c r="C2234" i="1"/>
  <c r="C1368" i="1"/>
  <c r="C1203" i="1"/>
  <c r="C2159" i="1"/>
  <c r="C1418" i="1"/>
  <c r="C2339" i="1"/>
  <c r="C1367" i="1"/>
  <c r="C4548" i="1"/>
  <c r="C1155" i="1"/>
  <c r="C2981" i="1"/>
  <c r="C2492" i="1"/>
  <c r="C4120" i="1"/>
  <c r="C1922" i="1"/>
  <c r="C771" i="1"/>
  <c r="C734" i="1"/>
  <c r="C4170" i="1"/>
  <c r="C3432" i="1"/>
  <c r="C1519" i="1"/>
  <c r="C4321" i="1"/>
  <c r="C3680" i="1"/>
  <c r="C3913" i="1"/>
  <c r="C3270" i="1"/>
  <c r="C4966" i="1"/>
  <c r="C2673" i="1"/>
  <c r="C1172" i="1"/>
  <c r="C4628" i="1"/>
  <c r="C1442" i="1"/>
  <c r="C631" i="1"/>
  <c r="C3018" i="1"/>
  <c r="C3052" i="1"/>
  <c r="C4398" i="1"/>
  <c r="C4143" i="1"/>
  <c r="C4683" i="1"/>
  <c r="C4247" i="1"/>
  <c r="C2396" i="1"/>
  <c r="C1727" i="1"/>
  <c r="C260" i="1"/>
  <c r="C4965" i="1"/>
  <c r="C3051" i="1"/>
  <c r="C2287" i="1"/>
  <c r="C4517" i="1"/>
  <c r="C1748" i="1"/>
  <c r="C1638" i="1"/>
  <c r="C1921" i="1"/>
  <c r="C2448" i="1"/>
  <c r="C259" i="1"/>
  <c r="C4423" i="1"/>
  <c r="C2631" i="1"/>
  <c r="C2314" i="1"/>
  <c r="C879" i="1"/>
  <c r="C389" i="1"/>
  <c r="C630" i="1"/>
  <c r="C1040" i="1"/>
  <c r="C3879" i="1"/>
  <c r="C4810" i="1"/>
  <c r="C1008" i="1"/>
  <c r="C2553" i="1"/>
  <c r="C1747" i="1"/>
  <c r="C422" i="1"/>
  <c r="C1726" i="1"/>
  <c r="C4246" i="1"/>
  <c r="C4700" i="1"/>
  <c r="C3472" i="1"/>
  <c r="C1137" i="1"/>
  <c r="C4190" i="1"/>
  <c r="C1699" i="1"/>
  <c r="C3595" i="1"/>
  <c r="C2313" i="1"/>
  <c r="C117" i="1"/>
  <c r="C4943" i="1"/>
  <c r="C1899" i="1"/>
  <c r="C1289" i="1"/>
  <c r="C3778" i="1"/>
  <c r="C4245" i="1"/>
  <c r="C3471" i="1"/>
  <c r="C4450" i="1"/>
  <c r="C1417" i="1"/>
  <c r="C1400" i="1"/>
  <c r="C4089" i="1"/>
  <c r="C2491" i="1"/>
  <c r="C3189" i="1"/>
  <c r="C3826" i="1"/>
  <c r="C3247" i="1"/>
  <c r="C2701" i="1"/>
  <c r="C2630" i="1"/>
  <c r="C1399" i="1"/>
  <c r="C4788" i="1"/>
  <c r="C4627" i="1"/>
  <c r="C4656" i="1"/>
  <c r="C258" i="1"/>
  <c r="C2796" i="1"/>
  <c r="C4942" i="1"/>
  <c r="C2338" i="1"/>
  <c r="C421" i="1"/>
  <c r="C3289" i="1"/>
  <c r="C4787" i="1"/>
  <c r="C4865" i="1"/>
  <c r="C770" i="1"/>
  <c r="C2490" i="1"/>
  <c r="C4964" i="1"/>
  <c r="C4299" i="1"/>
  <c r="C3470" i="1"/>
  <c r="C3658" i="1"/>
  <c r="C2853" i="1"/>
  <c r="C2852" i="1"/>
  <c r="C3403" i="1"/>
  <c r="C3561" i="1"/>
  <c r="C3246" i="1"/>
  <c r="C2447" i="1"/>
  <c r="C3937" i="1"/>
  <c r="C3594" i="1"/>
  <c r="C3101" i="1"/>
  <c r="C310" i="1"/>
  <c r="C3163" i="1"/>
  <c r="C4786" i="1"/>
  <c r="C366" i="1"/>
  <c r="C2098" i="1"/>
  <c r="C2425" i="1"/>
  <c r="C511" i="1"/>
  <c r="C2851" i="1"/>
  <c r="C2038" i="1"/>
  <c r="C3076" i="1"/>
  <c r="C542" i="1"/>
  <c r="C4516" i="1"/>
  <c r="C1542" i="1"/>
  <c r="C1469" i="1"/>
  <c r="C1366" i="1"/>
  <c r="C2753" i="1"/>
  <c r="C2395" i="1"/>
  <c r="C166" i="1"/>
  <c r="C309" i="1"/>
  <c r="C3802" i="1"/>
  <c r="C3245" i="1"/>
  <c r="C87" i="1"/>
  <c r="C3469" i="1"/>
  <c r="C3431" i="1"/>
  <c r="C3455" i="1"/>
  <c r="C2233" i="1"/>
  <c r="C3936" i="1"/>
  <c r="C4374" i="1"/>
  <c r="C1491" i="1"/>
  <c r="C2672" i="1"/>
  <c r="C4065" i="1"/>
  <c r="C3777" i="1"/>
  <c r="C3318" i="1"/>
  <c r="C343" i="1"/>
  <c r="C3593" i="1"/>
  <c r="C1202" i="1"/>
  <c r="C1746" i="1"/>
  <c r="C1416" i="1"/>
  <c r="C2130" i="1"/>
  <c r="C1833" i="1"/>
  <c r="C482" i="1"/>
  <c r="C3679" i="1"/>
  <c r="C4064" i="1"/>
  <c r="C2671" i="1"/>
  <c r="C4917" i="1"/>
  <c r="C86" i="1"/>
  <c r="C4655" i="1"/>
  <c r="C4573" i="1"/>
  <c r="C4044" i="1"/>
  <c r="C904" i="1"/>
  <c r="C2771" i="1"/>
  <c r="C3776" i="1"/>
  <c r="C1201" i="1"/>
  <c r="C4344" i="1"/>
  <c r="C1304" i="1"/>
  <c r="C1365" i="1"/>
  <c r="C850" i="1"/>
  <c r="C4063" i="1"/>
  <c r="C2394" i="1"/>
  <c r="C4276" i="1"/>
  <c r="C4470" i="1"/>
  <c r="C3402" i="1"/>
  <c r="C2158" i="1"/>
  <c r="C116" i="1"/>
  <c r="C1258" i="1"/>
  <c r="C3498" i="1"/>
  <c r="C4469" i="1"/>
  <c r="C4343" i="1"/>
  <c r="C769" i="1"/>
  <c r="C2065" i="1"/>
  <c r="C481" i="1"/>
  <c r="C1616" i="1"/>
  <c r="C2881" i="1"/>
  <c r="C849" i="1"/>
  <c r="C4373" i="1"/>
  <c r="C709" i="1"/>
  <c r="C3288" i="1"/>
  <c r="C629" i="1"/>
  <c r="C903" i="1"/>
  <c r="C3935" i="1"/>
  <c r="C3657" i="1"/>
  <c r="C1808" i="1"/>
  <c r="C139" i="1"/>
  <c r="C2700" i="1"/>
  <c r="C3961" i="1"/>
  <c r="C3722" i="1"/>
  <c r="C3912" i="1"/>
  <c r="C2670" i="1"/>
  <c r="C878" i="1"/>
  <c r="C1807" i="1"/>
  <c r="C2129" i="1"/>
  <c r="C510" i="1"/>
  <c r="C2552" i="1"/>
  <c r="C569" i="1"/>
  <c r="C2064" i="1"/>
  <c r="C3133" i="1"/>
  <c r="C4809" i="1"/>
  <c r="C2669" i="1"/>
  <c r="C509" i="1"/>
  <c r="C1975" i="1"/>
  <c r="C4142" i="1"/>
  <c r="C4785" i="1"/>
  <c r="C2880" i="1"/>
  <c r="C2909" i="1"/>
  <c r="C1115" i="1"/>
  <c r="C4043" i="1"/>
  <c r="C3001" i="1"/>
  <c r="C3989" i="1"/>
  <c r="C257" i="1"/>
  <c r="C1441" i="1"/>
  <c r="C1637" i="1"/>
  <c r="C3244" i="1"/>
  <c r="C1636" i="1"/>
  <c r="C4215" i="1"/>
  <c r="C3592" i="1"/>
  <c r="C1806" i="1"/>
  <c r="C4491" i="1"/>
  <c r="C1171" i="1"/>
  <c r="C508" i="1"/>
  <c r="C1364" i="1"/>
  <c r="C981" i="1"/>
  <c r="C830" i="1"/>
  <c r="C3695" i="1"/>
  <c r="C227" i="1"/>
  <c r="C4752" i="1"/>
  <c r="C3287" i="1"/>
  <c r="C2601" i="1"/>
  <c r="C1066" i="1"/>
  <c r="C3338" i="1"/>
  <c r="C4298" i="1"/>
  <c r="C2578" i="1"/>
  <c r="C4244" i="1"/>
  <c r="C1341" i="1"/>
  <c r="C4547" i="1"/>
  <c r="C2196" i="1"/>
  <c r="C800" i="1"/>
  <c r="C657" i="1"/>
  <c r="C2600" i="1"/>
  <c r="C4808" i="1"/>
  <c r="C1136" i="1"/>
  <c r="C4088" i="1"/>
  <c r="C4784" i="1"/>
  <c r="C3775" i="1"/>
  <c r="C2286" i="1"/>
  <c r="C3243" i="1"/>
  <c r="C3188" i="1"/>
  <c r="C4751" i="1"/>
  <c r="C4397" i="1"/>
  <c r="C1635" i="1"/>
  <c r="C4783" i="1"/>
  <c r="C2908" i="1"/>
  <c r="C2232" i="1"/>
  <c r="C2822" i="1"/>
  <c r="C1007" i="1"/>
  <c r="C3625" i="1"/>
  <c r="C877" i="1"/>
  <c r="C115" i="1"/>
  <c r="C3624" i="1"/>
  <c r="C4468" i="1"/>
  <c r="C4750" i="1"/>
  <c r="C2424" i="1"/>
  <c r="C4807" i="1"/>
  <c r="C2699" i="1"/>
  <c r="C165" i="1"/>
  <c r="C3541" i="1"/>
  <c r="C2795" i="1"/>
  <c r="C4320" i="1"/>
  <c r="C1340" i="1"/>
  <c r="C3468" i="1"/>
  <c r="C256" i="1"/>
  <c r="C3878" i="1"/>
  <c r="C1944" i="1"/>
  <c r="C4806" i="1"/>
  <c r="C848" i="1"/>
  <c r="C3751" i="1"/>
  <c r="C342" i="1"/>
  <c r="C4396" i="1"/>
  <c r="C3825" i="1"/>
  <c r="C138" i="1"/>
  <c r="C4169" i="1"/>
  <c r="C3623" i="1"/>
  <c r="C4119" i="1"/>
  <c r="C2794" i="1"/>
  <c r="C2698" i="1"/>
  <c r="C1898" i="1"/>
  <c r="C1974" i="1"/>
  <c r="C3877" i="1"/>
  <c r="C2850" i="1"/>
  <c r="C1518" i="1"/>
  <c r="C58" i="1"/>
  <c r="C1805" i="1"/>
  <c r="C952" i="1"/>
  <c r="C3269" i="1"/>
  <c r="C278" i="1"/>
  <c r="C3132" i="1"/>
  <c r="C3187" i="1"/>
  <c r="C3622" i="1"/>
  <c r="C4572" i="1"/>
  <c r="C4062" i="1"/>
  <c r="C3621" i="1"/>
  <c r="C2668" i="1"/>
  <c r="C3131" i="1"/>
  <c r="C4372" i="1"/>
  <c r="C2231" i="1"/>
  <c r="C365" i="1"/>
  <c r="C2254" i="1"/>
  <c r="C2752" i="1"/>
  <c r="C4214" i="1"/>
  <c r="C4213" i="1"/>
  <c r="C4682" i="1"/>
  <c r="C1804" i="1"/>
  <c r="C3591" i="1"/>
  <c r="C4449" i="1"/>
  <c r="C3430" i="1"/>
  <c r="C2958" i="1"/>
  <c r="C4" i="1"/>
  <c r="C3721" i="1"/>
  <c r="C3960" i="1"/>
  <c r="C4894" i="1"/>
  <c r="C628" i="1"/>
  <c r="C4168" i="1"/>
  <c r="C85" i="1"/>
  <c r="C598" i="1"/>
  <c r="C2063" i="1"/>
  <c r="C3268" i="1"/>
  <c r="C3522" i="1"/>
  <c r="C1615" i="1"/>
  <c r="C4042" i="1"/>
  <c r="C480" i="1"/>
  <c r="C3359" i="1"/>
  <c r="C2393" i="1"/>
  <c r="C3540" i="1"/>
  <c r="C4015" i="1"/>
  <c r="C4422" i="1"/>
  <c r="C1114" i="1"/>
  <c r="C3337" i="1"/>
  <c r="C2097" i="1"/>
  <c r="C1006" i="1"/>
  <c r="C3130" i="1"/>
  <c r="C3774" i="1"/>
  <c r="C4749" i="1"/>
  <c r="C4626" i="1"/>
  <c r="C1135" i="1"/>
  <c r="C4654" i="1"/>
  <c r="C3129" i="1"/>
  <c r="C682" i="1"/>
  <c r="C3100" i="1"/>
  <c r="C1725" i="1"/>
  <c r="C2599" i="1"/>
  <c r="C4167" i="1"/>
  <c r="C1440" i="1"/>
  <c r="C3849" i="1"/>
  <c r="C2629" i="1"/>
  <c r="C1724" i="1"/>
  <c r="C4963" i="1"/>
  <c r="C226" i="1"/>
  <c r="C3876" i="1"/>
  <c r="C3848" i="1"/>
  <c r="C829" i="1"/>
  <c r="C3050" i="1"/>
  <c r="C2364" i="1"/>
  <c r="C1973" i="1"/>
  <c r="C1398" i="1"/>
  <c r="C1288" i="1"/>
  <c r="C3429" i="1"/>
  <c r="C1200" i="1"/>
  <c r="C479" i="1"/>
  <c r="C1671" i="1"/>
  <c r="C929" i="1"/>
  <c r="C2518" i="1"/>
  <c r="C627" i="1"/>
  <c r="C2195" i="1"/>
  <c r="C3694" i="1"/>
  <c r="C626" i="1"/>
  <c r="C2598" i="1"/>
  <c r="C388" i="1"/>
  <c r="C2392" i="1"/>
  <c r="C2230" i="1"/>
  <c r="C1920" i="1"/>
  <c r="C1339" i="1"/>
  <c r="C3720" i="1"/>
  <c r="C2312" i="1"/>
  <c r="C451" i="1"/>
  <c r="C928" i="1"/>
  <c r="C1832" i="1"/>
  <c r="C4600" i="1"/>
  <c r="C2157" i="1"/>
  <c r="C3000" i="1"/>
  <c r="C625" i="1"/>
  <c r="C1723" i="1"/>
  <c r="C3875" i="1"/>
  <c r="C2597" i="1"/>
  <c r="C3988" i="1"/>
  <c r="C199" i="1"/>
  <c r="C1670" i="1"/>
  <c r="C951" i="1"/>
  <c r="C4625" i="1"/>
  <c r="C4571" i="1"/>
  <c r="C364" i="1"/>
  <c r="C2999" i="1"/>
  <c r="C20" i="1"/>
  <c r="C1870" i="1"/>
  <c r="C4041" i="1"/>
  <c r="C4893" i="1"/>
  <c r="C4448" i="1"/>
  <c r="C1338" i="1"/>
  <c r="C57" i="1"/>
  <c r="C1134" i="1"/>
  <c r="C3678" i="1"/>
  <c r="C450" i="1"/>
  <c r="C2423" i="1"/>
  <c r="C3590" i="1"/>
  <c r="C1596" i="1"/>
  <c r="C1897" i="1"/>
  <c r="C4243" i="1"/>
  <c r="C1803" i="1"/>
  <c r="C2929" i="1"/>
  <c r="C4570" i="1"/>
  <c r="C3911" i="1"/>
  <c r="C4748" i="1"/>
  <c r="C225" i="1"/>
  <c r="C1397" i="1"/>
  <c r="C308" i="1"/>
  <c r="C1831" i="1"/>
  <c r="C1089" i="1"/>
  <c r="C847" i="1"/>
  <c r="C2849" i="1"/>
  <c r="C4014" i="1"/>
  <c r="C708" i="1"/>
  <c r="C3401" i="1"/>
  <c r="C4421" i="1"/>
  <c r="C902" i="1"/>
  <c r="C2229" i="1"/>
  <c r="C1396" i="1"/>
  <c r="C4242" i="1"/>
  <c r="C3162" i="1"/>
  <c r="C3497" i="1"/>
  <c r="C3215" i="1"/>
  <c r="C363" i="1"/>
  <c r="C4447" i="1"/>
  <c r="C4599" i="1"/>
  <c r="C2998" i="1"/>
  <c r="C4624" i="1"/>
  <c r="C1287" i="1"/>
  <c r="C2337" i="1"/>
  <c r="C420" i="1"/>
  <c r="C828" i="1"/>
  <c r="C2731" i="1"/>
  <c r="C2517" i="1"/>
  <c r="C3801" i="1"/>
  <c r="C56" i="1"/>
  <c r="C799" i="1"/>
  <c r="C1567" i="1"/>
  <c r="C3161" i="1"/>
  <c r="C55" i="1"/>
  <c r="C4342" i="1"/>
  <c r="C768" i="1"/>
  <c r="C4141" i="1"/>
  <c r="C4892" i="1"/>
  <c r="C3539" i="1"/>
  <c r="C1698" i="1"/>
  <c r="C4864" i="1"/>
  <c r="C2628" i="1"/>
  <c r="C3800" i="1"/>
  <c r="C1039" i="1"/>
  <c r="C3521" i="1"/>
  <c r="C1830" i="1"/>
  <c r="C1232" i="1"/>
  <c r="C4623" i="1"/>
  <c r="C4515" i="1"/>
  <c r="C1490" i="1"/>
  <c r="C3358" i="1"/>
  <c r="C137" i="1"/>
  <c r="C3847" i="1"/>
  <c r="C707" i="1"/>
  <c r="C1869" i="1"/>
  <c r="C2446" i="1"/>
  <c r="C1999" i="1"/>
  <c r="C1868" i="1"/>
  <c r="C1199" i="1"/>
  <c r="C3267" i="1"/>
  <c r="C4863" i="1"/>
  <c r="C4446" i="1"/>
  <c r="C136" i="1"/>
  <c r="C4087" i="1"/>
  <c r="C1829" i="1"/>
  <c r="C4241" i="1"/>
  <c r="C4546" i="1"/>
  <c r="C1005" i="1"/>
  <c r="C2793" i="1"/>
  <c r="C3467" i="1"/>
  <c r="C1198" i="1"/>
  <c r="C2194" i="1"/>
  <c r="C1133" i="1"/>
  <c r="C3987" i="1"/>
  <c r="C1943" i="1"/>
  <c r="C2697" i="1"/>
  <c r="C2730" i="1"/>
  <c r="C3910" i="1"/>
  <c r="C2770" i="1"/>
  <c r="C901" i="1"/>
  <c r="C1337" i="1"/>
  <c r="C3846" i="1"/>
  <c r="C1896" i="1"/>
  <c r="C656" i="1"/>
  <c r="C3336" i="1"/>
  <c r="C2627" i="1"/>
  <c r="C164" i="1"/>
  <c r="C1303" i="1"/>
  <c r="C2363" i="1"/>
  <c r="C507" i="1"/>
  <c r="C4699" i="1"/>
  <c r="C1038" i="1"/>
  <c r="C1468" i="1"/>
  <c r="C4698" i="1"/>
  <c r="C2311" i="1"/>
  <c r="C846" i="1"/>
  <c r="C2310" i="1"/>
  <c r="C4212" i="1"/>
  <c r="C2577" i="1"/>
  <c r="C927" i="1"/>
  <c r="C3773" i="1"/>
  <c r="C4569" i="1"/>
  <c r="C3986" i="1"/>
  <c r="C4275" i="1"/>
  <c r="C4395" i="1"/>
  <c r="C3400" i="1"/>
  <c r="C1395" i="1"/>
  <c r="C2422" i="1"/>
  <c r="C4962" i="1"/>
  <c r="C4341" i="1"/>
  <c r="C3750" i="1"/>
  <c r="C1541" i="1"/>
  <c r="C4394" i="1"/>
  <c r="C2285" i="1"/>
  <c r="C900" i="1"/>
  <c r="C3128" i="1"/>
  <c r="C3719" i="1"/>
  <c r="C827" i="1"/>
  <c r="C4622" i="1"/>
  <c r="C3959" i="1"/>
  <c r="C3620" i="1"/>
  <c r="C1867" i="1"/>
  <c r="C1394" i="1"/>
  <c r="C2696" i="1"/>
  <c r="C4545" i="1"/>
  <c r="C4891" i="1"/>
  <c r="C4211" i="1"/>
  <c r="C506" i="1"/>
  <c r="C362" i="1"/>
  <c r="C1828" i="1"/>
  <c r="C1697" i="1"/>
  <c r="C3772" i="1"/>
  <c r="C624" i="1"/>
  <c r="C3496" i="1"/>
  <c r="C1802" i="1"/>
  <c r="C255" i="1"/>
  <c r="C1866" i="1"/>
  <c r="C277" i="1"/>
  <c r="C4297" i="1"/>
  <c r="C980" i="1"/>
  <c r="C1393" i="1"/>
  <c r="C3286" i="1"/>
  <c r="C135" i="1"/>
  <c r="C655" i="1"/>
  <c r="C2253" i="1"/>
  <c r="C1972" i="1"/>
  <c r="C1132" i="1"/>
  <c r="C3909" i="1"/>
  <c r="C4240" i="1"/>
  <c r="C4862" i="1"/>
  <c r="C449" i="1"/>
  <c r="C2193" i="1"/>
  <c r="C2997" i="1"/>
  <c r="C2445" i="1"/>
  <c r="C1004" i="1"/>
  <c r="C1489" i="1"/>
  <c r="C1392" i="1"/>
  <c r="C899" i="1"/>
  <c r="C1231" i="1"/>
  <c r="C1919" i="1"/>
  <c r="C623" i="1"/>
  <c r="C4697" i="1"/>
  <c r="C1696" i="1"/>
  <c r="C926" i="1"/>
  <c r="C898" i="1"/>
  <c r="C541" i="1"/>
  <c r="C276" i="1"/>
  <c r="C1722" i="1"/>
  <c r="C3049" i="1"/>
  <c r="C3985" i="1"/>
  <c r="C3718" i="1"/>
  <c r="C3399" i="1"/>
  <c r="C2309" i="1"/>
  <c r="C2729" i="1"/>
  <c r="C1721" i="1"/>
  <c r="C254" i="1"/>
  <c r="C1363" i="1"/>
  <c r="C4514" i="1"/>
  <c r="C3127" i="1"/>
  <c r="C41" i="1"/>
  <c r="C681" i="1"/>
  <c r="C2996" i="1"/>
  <c r="C4890" i="1"/>
  <c r="C2421" i="1"/>
  <c r="C1336" i="1"/>
  <c r="C361" i="1"/>
  <c r="C341" i="1"/>
  <c r="C1286" i="1"/>
  <c r="C2062" i="1"/>
  <c r="C4941" i="1"/>
  <c r="C1415" i="1"/>
  <c r="C1335" i="1"/>
  <c r="C2728" i="1"/>
  <c r="C3242" i="1"/>
  <c r="C2420" i="1"/>
  <c r="C2096" i="1"/>
  <c r="C2284" i="1"/>
  <c r="C3771" i="1"/>
  <c r="C2980" i="1"/>
  <c r="C1669" i="1"/>
  <c r="C1037" i="1"/>
  <c r="C253" i="1"/>
  <c r="C3845" i="1"/>
  <c r="C4987" i="1"/>
  <c r="C4445" i="1"/>
  <c r="C2362" i="1"/>
  <c r="C3099" i="1"/>
  <c r="C2751" i="1"/>
  <c r="C3241" i="1"/>
  <c r="C4467" i="1"/>
  <c r="C198" i="1"/>
  <c r="C2667" i="1"/>
  <c r="C163" i="1"/>
  <c r="C3240" i="1"/>
  <c r="C1467" i="1"/>
  <c r="C1801" i="1"/>
  <c r="C3799" i="1"/>
  <c r="C1439" i="1"/>
  <c r="C3824" i="1"/>
  <c r="C419" i="1"/>
  <c r="C3126" i="1"/>
  <c r="C114" i="1"/>
  <c r="C2769" i="1"/>
  <c r="C1800" i="1"/>
  <c r="C2792" i="1"/>
  <c r="C1634" i="1"/>
  <c r="C4916" i="1"/>
  <c r="C2957" i="1"/>
  <c r="C2192" i="1"/>
  <c r="C4861" i="1"/>
  <c r="C2128" i="1"/>
  <c r="C3428" i="1"/>
  <c r="C3770" i="1"/>
  <c r="C3717" i="1"/>
  <c r="C2626" i="1"/>
  <c r="C1466" i="1"/>
  <c r="C4393" i="1"/>
  <c r="C2419" i="1"/>
  <c r="C1942" i="1"/>
  <c r="C4319" i="1"/>
  <c r="C2470" i="1"/>
  <c r="C4915" i="1"/>
  <c r="C979" i="1"/>
  <c r="C706" i="1"/>
  <c r="C4086" i="1"/>
  <c r="C3427" i="1"/>
  <c r="C1848" i="1"/>
  <c r="C1197" i="1"/>
  <c r="C2191" i="1"/>
  <c r="C1285" i="1"/>
  <c r="C1799" i="1"/>
  <c r="C3677" i="1"/>
  <c r="C2252" i="1"/>
  <c r="C1488" i="1"/>
  <c r="C4318" i="1"/>
  <c r="C3676" i="1"/>
  <c r="C1154" i="1"/>
  <c r="C2821" i="1"/>
  <c r="C1113" i="1"/>
  <c r="C340" i="1"/>
  <c r="C1566" i="1"/>
  <c r="C3454" i="1"/>
  <c r="C3874" i="1"/>
  <c r="C3958" i="1"/>
  <c r="C1284" i="1"/>
  <c r="C1487" i="1"/>
  <c r="C3186" i="1"/>
  <c r="C4782" i="1"/>
  <c r="C1827" i="1"/>
  <c r="C4696" i="1"/>
  <c r="C1465" i="1"/>
  <c r="C1302" i="1"/>
  <c r="C3357" i="1"/>
  <c r="C4568" i="1"/>
  <c r="C2768" i="1"/>
  <c r="C2095" i="1"/>
  <c r="C3" i="1"/>
  <c r="C3317" i="1"/>
  <c r="C4841" i="1"/>
  <c r="C54" i="1"/>
  <c r="C3185" i="1"/>
  <c r="C1196" i="1"/>
  <c r="C2156" i="1"/>
  <c r="C4317" i="1"/>
  <c r="C1414" i="1"/>
  <c r="C1918" i="1"/>
  <c r="C4725" i="1"/>
  <c r="C1517" i="1"/>
  <c r="C1036" i="1"/>
  <c r="C4681" i="1"/>
  <c r="C134" i="1"/>
  <c r="C3239" i="1"/>
  <c r="C3214" i="1"/>
  <c r="C1745" i="1"/>
  <c r="C2418" i="1"/>
  <c r="C2251" i="1"/>
  <c r="C1998" i="1"/>
  <c r="C4889" i="1"/>
  <c r="C3798" i="1"/>
  <c r="C339" i="1"/>
  <c r="C2820" i="1"/>
  <c r="C4040" i="1"/>
  <c r="C252" i="1"/>
  <c r="C4544" i="1"/>
  <c r="C622" i="1"/>
  <c r="C4371" i="1"/>
  <c r="C4189" i="1"/>
  <c r="C2308" i="1"/>
  <c r="C3048" i="1"/>
  <c r="C1464" i="1"/>
  <c r="C925" i="1"/>
  <c r="C338" i="1"/>
  <c r="C2625" i="1"/>
  <c r="C4653" i="1"/>
  <c r="C1826" i="1"/>
  <c r="C1035" i="1"/>
  <c r="C1463" i="1"/>
  <c r="C2956" i="1"/>
  <c r="C4598" i="1"/>
  <c r="C3538" i="1"/>
  <c r="C1798" i="1"/>
  <c r="C3356" i="1"/>
  <c r="C4166" i="1"/>
  <c r="C307" i="1"/>
  <c r="C2127" i="1"/>
  <c r="C162" i="1"/>
  <c r="C337" i="1"/>
  <c r="C540" i="1"/>
  <c r="C3266" i="1"/>
  <c r="C2928" i="1"/>
  <c r="C1170" i="1"/>
  <c r="C2190" i="1"/>
  <c r="C3213" i="1"/>
  <c r="C2516" i="1"/>
  <c r="C3379" i="1"/>
  <c r="C4188" i="1"/>
  <c r="C733" i="1"/>
  <c r="C2515" i="1"/>
  <c r="C621" i="1"/>
  <c r="C3398" i="1"/>
  <c r="C3716" i="1"/>
  <c r="C2666" i="1"/>
  <c r="C4370" i="1"/>
  <c r="C505" i="1"/>
  <c r="C4513" i="1"/>
  <c r="C3619" i="1"/>
  <c r="C418" i="1"/>
  <c r="C4567" i="1"/>
  <c r="C4118" i="1"/>
  <c r="C568" i="1"/>
  <c r="C4165" i="1"/>
  <c r="C4369" i="1"/>
  <c r="C2927" i="1"/>
  <c r="C2665" i="1"/>
  <c r="C2879" i="1"/>
  <c r="C3160" i="1"/>
  <c r="C3426" i="1"/>
  <c r="C705" i="1"/>
  <c r="C4340" i="1"/>
  <c r="C224" i="1"/>
  <c r="C2878" i="1"/>
  <c r="C1391" i="1"/>
  <c r="C1462" i="1"/>
  <c r="C3656" i="1"/>
  <c r="C2877" i="1"/>
  <c r="C654" i="1"/>
  <c r="C798" i="1"/>
  <c r="C4210" i="1"/>
  <c r="C2596" i="1"/>
  <c r="C1003" i="1"/>
  <c r="C2189" i="1"/>
  <c r="C1668" i="1"/>
  <c r="C1283" i="1"/>
  <c r="C4239" i="1"/>
  <c r="C876" i="1"/>
  <c r="C2469" i="1"/>
  <c r="C4420" i="1"/>
  <c r="C161" i="1"/>
  <c r="C3495" i="1"/>
  <c r="C3873" i="1"/>
  <c r="C3453" i="1"/>
  <c r="C2417" i="1"/>
  <c r="C4419" i="1"/>
  <c r="C1633" i="1"/>
  <c r="C1865" i="1"/>
  <c r="C4418" i="1"/>
  <c r="C4238" i="1"/>
  <c r="C1065" i="1"/>
  <c r="C732" i="1"/>
  <c r="C3335" i="1"/>
  <c r="C826" i="1"/>
  <c r="C978" i="1"/>
  <c r="C4237" i="1"/>
  <c r="C2791" i="1"/>
  <c r="C1438" i="1"/>
  <c r="C1667" i="1"/>
  <c r="C3494" i="1"/>
  <c r="C3397" i="1"/>
  <c r="C2514" i="1"/>
  <c r="C1971" i="1"/>
  <c r="C40" i="1"/>
  <c r="C504" i="1"/>
  <c r="C924" i="1"/>
  <c r="C1970" i="1"/>
  <c r="C3589" i="1"/>
  <c r="C4085" i="1"/>
  <c r="C4840" i="1"/>
  <c r="C1282" i="1"/>
  <c r="C1695" i="1"/>
  <c r="C1516" i="1"/>
  <c r="C1362" i="1"/>
  <c r="C3238" i="1"/>
  <c r="C160" i="1"/>
  <c r="C1281" i="1"/>
  <c r="C2848" i="1"/>
  <c r="C1864" i="1"/>
  <c r="C3047" i="1"/>
  <c r="C2551" i="1"/>
  <c r="C2876" i="1"/>
  <c r="C1540" i="1"/>
  <c r="C2790" i="1"/>
  <c r="C4039" i="1"/>
  <c r="C3655" i="1"/>
  <c r="C2624" i="1"/>
  <c r="C2513" i="1"/>
  <c r="C251" i="1"/>
  <c r="C3872" i="1"/>
  <c r="C2819" i="1"/>
  <c r="C2391" i="1"/>
  <c r="C4781" i="1"/>
  <c r="C1002" i="1"/>
  <c r="C3265" i="1"/>
  <c r="C1941" i="1"/>
  <c r="C3452" i="1"/>
  <c r="C1895" i="1"/>
  <c r="C1614" i="1"/>
  <c r="C2228" i="1"/>
  <c r="C1001" i="1"/>
  <c r="C2444" i="1"/>
  <c r="C4940" i="1"/>
  <c r="C360" i="1"/>
  <c r="C4543" i="1"/>
  <c r="C84" i="1"/>
  <c r="C4621" i="1"/>
  <c r="C3769" i="1"/>
  <c r="C3396" i="1"/>
  <c r="C133" i="1"/>
  <c r="C1334" i="1"/>
  <c r="C2789" i="1"/>
  <c r="C680" i="1"/>
  <c r="C767" i="1"/>
  <c r="C2468" i="1"/>
  <c r="C4296" i="1"/>
  <c r="C1257" i="1"/>
  <c r="C1515" i="1"/>
  <c r="C2037" i="1"/>
  <c r="C3715" i="1"/>
  <c r="C3098" i="1"/>
  <c r="C113" i="1"/>
  <c r="C3908" i="1"/>
  <c r="C4187" i="1"/>
  <c r="C2061" i="1"/>
  <c r="C3907" i="1"/>
  <c r="C4274" i="1"/>
  <c r="C731" i="1"/>
  <c r="C3768" i="1"/>
  <c r="C2818" i="1"/>
  <c r="C2979" i="1"/>
  <c r="C4805" i="1"/>
  <c r="C306" i="1"/>
  <c r="C3466" i="1"/>
  <c r="C2283" i="1"/>
  <c r="C1034" i="1"/>
  <c r="C417" i="1"/>
  <c r="C2550" i="1"/>
  <c r="C223" i="1"/>
  <c r="C3212" i="1"/>
  <c r="C1666" i="1"/>
  <c r="C4695" i="1"/>
  <c r="C4542" i="1"/>
  <c r="C2126" i="1"/>
  <c r="C1280" i="1"/>
  <c r="C2188" i="1"/>
  <c r="C1390" i="1"/>
  <c r="C4117" i="1"/>
  <c r="C1279" i="1"/>
  <c r="C2390" i="1"/>
  <c r="C2361" i="1"/>
  <c r="C2595" i="1"/>
  <c r="C1169" i="1"/>
  <c r="C4392" i="1"/>
  <c r="C1997" i="1"/>
  <c r="C1825" i="1"/>
  <c r="C305" i="1"/>
  <c r="C3211" i="1"/>
  <c r="C1539" i="1"/>
  <c r="C4680" i="1"/>
  <c r="C567" i="1"/>
  <c r="C704" i="1"/>
  <c r="C2767" i="1"/>
  <c r="C2576" i="1"/>
  <c r="C1774" i="1"/>
  <c r="C4652" i="1"/>
  <c r="C83" i="1"/>
  <c r="C2750" i="1"/>
  <c r="C4679" i="1"/>
  <c r="C1632" i="1"/>
  <c r="C1361" i="1"/>
  <c r="C2416" i="1"/>
  <c r="C4417" i="1"/>
  <c r="C3237" i="1"/>
  <c r="C766" i="1"/>
  <c r="C3871" i="1"/>
  <c r="C3075" i="1"/>
  <c r="C3823" i="1"/>
  <c r="C4512" i="1"/>
  <c r="C1694" i="1"/>
  <c r="C3378" i="1"/>
  <c r="C2594" i="1"/>
  <c r="C1413" i="1"/>
  <c r="C3654" i="1"/>
  <c r="C4839" i="1"/>
  <c r="C4541" i="1"/>
  <c r="C2788" i="1"/>
  <c r="C1437" i="1"/>
  <c r="C950" i="1"/>
  <c r="C2749" i="1"/>
  <c r="C4061" i="1"/>
  <c r="C2787" i="1"/>
  <c r="C3618" i="1"/>
  <c r="C112" i="1"/>
  <c r="C4038" i="1"/>
  <c r="C1195" i="1"/>
  <c r="C3520" i="1"/>
  <c r="C765" i="1"/>
  <c r="C4490" i="1"/>
  <c r="C2907" i="1"/>
  <c r="C1595" i="1"/>
  <c r="C1894" i="1"/>
  <c r="C2360" i="1"/>
  <c r="C2995" i="1"/>
  <c r="C19" i="1"/>
  <c r="C4444" i="1"/>
  <c r="C2336" i="1"/>
  <c r="C4914" i="1"/>
  <c r="C1720" i="1"/>
  <c r="C2575" i="1"/>
  <c r="C416" i="1"/>
  <c r="C4566" i="1"/>
  <c r="C1256" i="1"/>
  <c r="C825" i="1"/>
  <c r="C3519" i="1"/>
  <c r="C82" i="1"/>
  <c r="C3355" i="1"/>
  <c r="C1847" i="1"/>
  <c r="C2250" i="1"/>
  <c r="C1088" i="1"/>
  <c r="C304" i="1"/>
  <c r="C1389" i="1"/>
  <c r="C620" i="1"/>
  <c r="C4273" i="1"/>
  <c r="C1594" i="1"/>
  <c r="C3184" i="1"/>
  <c r="C1773" i="1"/>
  <c r="C4540" i="1"/>
  <c r="C1538" i="1"/>
  <c r="C3749" i="1"/>
  <c r="C1194" i="1"/>
  <c r="C703" i="1"/>
  <c r="C619" i="1"/>
  <c r="C764" i="1"/>
  <c r="C4272" i="1"/>
  <c r="C2574" i="1"/>
  <c r="C3693" i="1"/>
  <c r="C4913" i="1"/>
  <c r="C3210" i="1"/>
  <c r="C4489" i="1"/>
  <c r="C3844" i="1"/>
  <c r="C275" i="1"/>
  <c r="C2155" i="1"/>
  <c r="C3675" i="1"/>
  <c r="C1112" i="1"/>
  <c r="C1111" i="1"/>
  <c r="C3748" i="1"/>
  <c r="C3074" i="1"/>
  <c r="C2955" i="1"/>
  <c r="C2" i="1"/>
  <c r="C3493" i="1"/>
  <c r="C2060" i="1"/>
  <c r="C1772" i="1"/>
  <c r="C539" i="1"/>
  <c r="C3285" i="1"/>
  <c r="C4060" i="1"/>
  <c r="C415" i="1"/>
  <c r="C1744" i="1"/>
  <c r="C2573" i="1"/>
  <c r="C3183" i="1"/>
  <c r="C4164" i="1"/>
  <c r="C2094" i="1"/>
  <c r="C4163" i="1"/>
  <c r="C1168" i="1"/>
  <c r="C2415" i="1"/>
  <c r="C3451" i="1"/>
  <c r="C1167" i="1"/>
  <c r="C3870" i="1"/>
  <c r="C4416" i="1"/>
  <c r="C2335" i="1"/>
</calcChain>
</file>

<file path=xl/comments1.xml><?xml version="1.0" encoding="utf-8"?>
<comments xmlns="http://schemas.openxmlformats.org/spreadsheetml/2006/main">
  <authors>
    <author>ASUS</author>
  </authors>
  <commentList>
    <comment ref="G1" authorId="0" shapeId="0">
      <text>
        <r>
          <rPr>
            <b/>
            <sz val="9"/>
            <color indexed="81"/>
            <rFont val="Tahoma"/>
            <family val="2"/>
          </rPr>
          <t>ASUS:</t>
        </r>
        <r>
          <rPr>
            <sz val="9"/>
            <color indexed="81"/>
            <rFont val="Tahoma"/>
            <family val="2"/>
          </rPr>
          <t xml:space="preserve">
1 - Sales &lt;350
2- Sales &gt;350but &lt;= 650
3 - Sales &gt;650</t>
        </r>
      </text>
    </comment>
    <comment ref="Q1" authorId="0" shapeId="0">
      <text>
        <r>
          <rPr>
            <b/>
            <sz val="9"/>
            <color indexed="81"/>
            <rFont val="Tahoma"/>
            <family val="2"/>
          </rPr>
          <t>ASUS:</t>
        </r>
        <r>
          <rPr>
            <sz val="9"/>
            <color indexed="81"/>
            <rFont val="Tahoma"/>
            <family val="2"/>
          </rPr>
          <t xml:space="preserve">
1 - PF&lt;5
2- PF&gt;5,&lt;=15
3- PF &gt;15</t>
        </r>
      </text>
    </comment>
    <comment ref="S1" authorId="0" shapeId="0">
      <text>
        <r>
          <rPr>
            <b/>
            <sz val="9"/>
            <color indexed="81"/>
            <rFont val="Tahoma"/>
            <family val="2"/>
          </rPr>
          <t>ASUS:</t>
        </r>
        <r>
          <rPr>
            <sz val="9"/>
            <color indexed="81"/>
            <rFont val="Tahoma"/>
            <family val="2"/>
          </rPr>
          <t xml:space="preserve">
1- TV&lt;50
2- TV&gt;50,&lt;=150
3- TV&gt;150</t>
        </r>
      </text>
    </comment>
    <comment ref="U1" authorId="0" shapeId="0">
      <text>
        <r>
          <rPr>
            <b/>
            <sz val="9"/>
            <color indexed="81"/>
            <rFont val="Tahoma"/>
            <family val="2"/>
          </rPr>
          <t>ASUS:</t>
        </r>
        <r>
          <rPr>
            <sz val="9"/>
            <color indexed="81"/>
            <rFont val="Tahoma"/>
            <family val="2"/>
          </rPr>
          <t xml:space="preserve">
Low-  CLV&lt;=4,
Medium- &lt;=6,
High-  &gt;6</t>
        </r>
      </text>
    </comment>
  </commentList>
</comments>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aSet!$C$1:$F$5001" type="102" refreshedVersion="5" minRefreshableVersion="5">
    <extLst>
      <ext xmlns:x15="http://schemas.microsoft.com/office/spreadsheetml/2010/11/main" uri="{DE250136-89BD-433C-8126-D09CA5730AF9}">
        <x15:connection id="Range-c83e9f4a-f1e0-4728-9208-1baebfa2875e" autoDelete="1">
          <x15:rangePr sourceName="_xlcn.WorksheetConnection_DataSetC1F50011"/>
        </x15:connection>
      </ext>
    </extLst>
  </connection>
</connections>
</file>

<file path=xl/sharedStrings.xml><?xml version="1.0" encoding="utf-8"?>
<sst xmlns="http://schemas.openxmlformats.org/spreadsheetml/2006/main" count="30188" uniqueCount="114">
  <si>
    <t>Customer ID</t>
  </si>
  <si>
    <t>Age</t>
  </si>
  <si>
    <t>Location</t>
  </si>
  <si>
    <t>Product Interest</t>
  </si>
  <si>
    <t>Sales Amount</t>
  </si>
  <si>
    <t>Last Purchase Date</t>
  </si>
  <si>
    <t>Marketing Channel</t>
  </si>
  <si>
    <t>Campaign Response</t>
  </si>
  <si>
    <t>ROI</t>
  </si>
  <si>
    <t>Membership Status</t>
  </si>
  <si>
    <t>Average Transaction Value</t>
  </si>
  <si>
    <t>Referral Source</t>
  </si>
  <si>
    <t>West</t>
  </si>
  <si>
    <t>Electronics</t>
  </si>
  <si>
    <t>Social Media</t>
  </si>
  <si>
    <t>No</t>
  </si>
  <si>
    <t>Non-Member</t>
  </si>
  <si>
    <t>Friend</t>
  </si>
  <si>
    <t>East</t>
  </si>
  <si>
    <t>Home Goods</t>
  </si>
  <si>
    <t>Email</t>
  </si>
  <si>
    <t>Member</t>
  </si>
  <si>
    <t>Online Ad</t>
  </si>
  <si>
    <t>North</t>
  </si>
  <si>
    <t>Affiliate</t>
  </si>
  <si>
    <t>Yes</t>
  </si>
  <si>
    <t>South</t>
  </si>
  <si>
    <t>Books</t>
  </si>
  <si>
    <t>News Article</t>
  </si>
  <si>
    <t>Fashion</t>
  </si>
  <si>
    <t>Direct</t>
  </si>
  <si>
    <t>Age Group</t>
  </si>
  <si>
    <t>Row Labels</t>
  </si>
  <si>
    <t>Sum of Sales Amount</t>
  </si>
  <si>
    <t>Grand Total</t>
  </si>
  <si>
    <t>Early Adults</t>
  </si>
  <si>
    <t>Late Adults</t>
  </si>
  <si>
    <t>Mid Adults</t>
  </si>
  <si>
    <t>Seniors</t>
  </si>
  <si>
    <t>Young Adults</t>
  </si>
  <si>
    <t>Column Labels</t>
  </si>
  <si>
    <t>Month</t>
  </si>
  <si>
    <t>Day</t>
  </si>
  <si>
    <t>Jan</t>
  </si>
  <si>
    <t>Feb</t>
  </si>
  <si>
    <t>Mar</t>
  </si>
  <si>
    <t>Apr</t>
  </si>
  <si>
    <t>May</t>
  </si>
  <si>
    <t>Jun</t>
  </si>
  <si>
    <t>Jul</t>
  </si>
  <si>
    <t>Aug</t>
  </si>
  <si>
    <t>Sep</t>
  </si>
  <si>
    <t>Oct</t>
  </si>
  <si>
    <t>Nov</t>
  </si>
  <si>
    <t>Dec</t>
  </si>
  <si>
    <t>Year</t>
  </si>
  <si>
    <t>2021</t>
  </si>
  <si>
    <t>2022</t>
  </si>
  <si>
    <t>2023</t>
  </si>
  <si>
    <t>2024</t>
  </si>
  <si>
    <t>2025</t>
  </si>
  <si>
    <t>2026</t>
  </si>
  <si>
    <t>2027</t>
  </si>
  <si>
    <t>2028</t>
  </si>
  <si>
    <t>2029</t>
  </si>
  <si>
    <t>2030</t>
  </si>
  <si>
    <t>2031</t>
  </si>
  <si>
    <t>2032</t>
  </si>
  <si>
    <t>2033</t>
  </si>
  <si>
    <t>2034</t>
  </si>
  <si>
    <t>Count of Membership Status</t>
  </si>
  <si>
    <t>Average of ROI</t>
  </si>
  <si>
    <t>Count of Referral Source</t>
  </si>
  <si>
    <t>Low</t>
  </si>
  <si>
    <t>Medium</t>
  </si>
  <si>
    <t>High</t>
  </si>
  <si>
    <t>Purchase Frequency(PF)</t>
  </si>
  <si>
    <t>CLV</t>
  </si>
  <si>
    <t xml:space="preserve">Unique Customer id </t>
  </si>
  <si>
    <t>Estimate the Customer Churn Rate:</t>
  </si>
  <si>
    <t>Based on our previous discussion, we'll assume an annual churn rate of 20% for the Book, Electronics, Fashion, and Home Goods industries over a 14-year period.</t>
  </si>
  <si>
    <r>
      <t xml:space="preserve">Calculate the probability of a customer remaining active: </t>
    </r>
    <r>
      <rPr>
        <sz val="10"/>
        <color theme="1"/>
        <rFont val="Arial Unicode MS"/>
        <family val="2"/>
      </rPr>
      <t>1 - (1 - 0.2)^14 = 0.9486</t>
    </r>
  </si>
  <si>
    <t>Customer Churn Rate = 1 - 0.9486 = 0.0514 (or 5.14%)</t>
  </si>
  <si>
    <t>Calculate the CLV for each customer:</t>
  </si>
  <si>
    <t>Create a new column with the header "CLV".</t>
  </si>
  <si>
    <r>
      <t xml:space="preserve">In the first row of the "CLV" column, enter the formula: </t>
    </r>
    <r>
      <rPr>
        <sz val="10"/>
        <color theme="1"/>
        <rFont val="Arial Unicode MS"/>
        <family val="2"/>
      </rPr>
      <t>=(G2*H2)/0.0514</t>
    </r>
  </si>
  <si>
    <t>Replace "G2" with the cell reference for the "Purchase Frequency (PF)" column and "H2" with the cell reference for the "Average Transaction Value" column.</t>
  </si>
  <si>
    <t>Press Enter, and the formula will calculate the CLV for the first customer</t>
  </si>
  <si>
    <t>ROI OF MARKETING CHANNELS</t>
  </si>
  <si>
    <t xml:space="preserve">Corelation Coefficient of Customer Satisfaction Score &amp; Sales </t>
  </si>
  <si>
    <t>Interpretation</t>
  </si>
  <si>
    <t>Average Sales of CSS</t>
  </si>
  <si>
    <t>Customer_Satisfaction_Score</t>
  </si>
  <si>
    <t>Average of Average Sales of CSS</t>
  </si>
  <si>
    <t>A correlation coefficient of 0.37 falls in the range of a moderate positive correlation, but closer to the weak side.</t>
  </si>
  <si>
    <t>Sales Mean</t>
  </si>
  <si>
    <t xml:space="preserve">Threshold Sales </t>
  </si>
  <si>
    <t>Regionwise High Sale Amount Distribution</t>
  </si>
  <si>
    <t>PF Score</t>
  </si>
  <si>
    <t>CLV Score</t>
  </si>
  <si>
    <t>ATV Score</t>
  </si>
  <si>
    <t>Sales Score</t>
  </si>
  <si>
    <t>MemberShip Status</t>
  </si>
  <si>
    <t>CSS</t>
  </si>
  <si>
    <t>Refferal Source</t>
  </si>
  <si>
    <t>Count</t>
  </si>
  <si>
    <t>Count of (PF)</t>
  </si>
  <si>
    <t>Count of CLV Score</t>
  </si>
  <si>
    <t>Count of Customer_Satisfaction_Score</t>
  </si>
  <si>
    <r>
      <rPr>
        <b/>
        <u/>
        <sz val="14"/>
        <color theme="1"/>
        <rFont val="Calibri"/>
        <family val="2"/>
        <scheme val="minor"/>
      </rPr>
      <t>Interpretations</t>
    </r>
    <r>
      <rPr>
        <sz val="11"/>
        <color theme="1"/>
        <rFont val="Calibri"/>
        <family val="2"/>
        <scheme val="minor"/>
      </rPr>
      <t xml:space="preserve">
</t>
    </r>
    <r>
      <rPr>
        <b/>
        <u/>
        <sz val="11"/>
        <color theme="1"/>
        <rFont val="Calibri"/>
        <family val="2"/>
        <scheme val="minor"/>
      </rPr>
      <t>Zone Sales Product-wise:</t>
    </r>
    <r>
      <rPr>
        <sz val="11"/>
        <color theme="1"/>
        <rFont val="Calibri"/>
        <family val="2"/>
        <scheme val="minor"/>
      </rPr>
      <t xml:space="preserve">
• This bar chart shows the distribution of sales across different zones (East, North, South, West) for various product categories (Books, Electronics, Fashion, Home Goods).
• Each zone exhibits a relatively balanced distribution of sales across the product categories, indicating a diverse product interest among customers in each zone.
</t>
    </r>
    <r>
      <rPr>
        <b/>
        <u/>
        <sz val="11"/>
        <color theme="1"/>
        <rFont val="Calibri"/>
        <family val="2"/>
        <scheme val="minor"/>
      </rPr>
      <t>Age Group Product Interest:</t>
    </r>
    <r>
      <rPr>
        <sz val="11"/>
        <color theme="1"/>
        <rFont val="Calibri"/>
        <family val="2"/>
        <scheme val="minor"/>
      </rPr>
      <t xml:space="preserve">
• This horizontal bar chart illustrates the product interests of different age groups.
• Young Adults and Early Adults show higher interest in Fashion and Electronics.
• Seniors and Late Adults have a notable interest in Home Goods, while Books are popular across all age groups.
</t>
    </r>
    <r>
      <rPr>
        <b/>
        <u/>
        <sz val="11"/>
        <color theme="1"/>
        <rFont val="Calibri"/>
        <family val="2"/>
        <scheme val="minor"/>
      </rPr>
      <t>Yearly Revenue:</t>
    </r>
    <r>
      <rPr>
        <sz val="11"/>
        <color theme="1"/>
        <rFont val="Calibri"/>
        <family val="2"/>
        <scheme val="minor"/>
      </rPr>
      <t xml:space="preserve">
• This line chart tracks the total yearly revenue from 2021 to 2034.
• The revenue trend is relatively stable from 2021 through 2033, with minor fluctuations year-over-year.
• This stability indicates consistent performance and possibly effective long-term strategies.
• There is a significant drop in revenue in 2034.
• This sudden decline might be due to external factors such as economic downturns, increased competition, changes in consumer behavior, or internal factors like operational challenges or marketing strategy shifts.
</t>
    </r>
    <r>
      <rPr>
        <b/>
        <u/>
        <sz val="11"/>
        <color theme="1"/>
        <rFont val="Calibri"/>
        <family val="2"/>
        <scheme val="minor"/>
      </rPr>
      <t xml:space="preserve"> Monthly Revenue:</t>
    </r>
    <r>
      <rPr>
        <sz val="11"/>
        <color theme="1"/>
        <rFont val="Calibri"/>
        <family val="2"/>
        <scheme val="minor"/>
      </rPr>
      <t xml:space="preserve">
• This line chart depicts the total revenue generated each month.
• The chart reveals clear peaks and troughs throughout the year, indicating seasonal variations in revenue.
• Higher revenue months (e.g., March, July, and October) could be linked to specific marketing campaigns, holidays, or other seasonal factors driving increased sales.
• Lower revenue months (e.g., January, June, and November) suggest periods where sales are traditionally slower, possibly due to post-holiday lulls or off-peak seasons.
</t>
    </r>
    <r>
      <rPr>
        <b/>
        <u/>
        <sz val="11"/>
        <color theme="1"/>
        <rFont val="Calibri"/>
        <family val="2"/>
        <scheme val="minor"/>
      </rPr>
      <t xml:space="preserve"> Age Group Distribution:</t>
    </r>
    <r>
      <rPr>
        <sz val="11"/>
        <color theme="1"/>
        <rFont val="Calibri"/>
        <family val="2"/>
        <scheme val="minor"/>
      </rPr>
      <t xml:space="preserve">
• This pie chart shows the percentage distribution of different age groups among customers.
• The largest segment isYoung Adults accounts to 23% , Late Adults and Seniors each accounting for around 20% of the customer base.
</t>
    </r>
    <r>
      <rPr>
        <b/>
        <u/>
        <sz val="11"/>
        <color theme="1"/>
        <rFont val="Calibri"/>
        <family val="2"/>
        <scheme val="minor"/>
      </rPr>
      <t>Membership Distribution:</t>
    </r>
    <r>
      <rPr>
        <sz val="11"/>
        <color theme="1"/>
        <rFont val="Calibri"/>
        <family val="2"/>
        <scheme val="minor"/>
      </rPr>
      <t xml:space="preserve">
• This pie chart illustrates the distribution between members and non-members.
• The numbers are almost equal, with a slight edge towards non-members, indicating a balanced mix of loyalty program participants.
</t>
    </r>
    <r>
      <rPr>
        <b/>
        <u/>
        <sz val="11"/>
        <color theme="1"/>
        <rFont val="Calibri"/>
        <family val="2"/>
        <scheme val="minor"/>
      </rPr>
      <t>Marketing Channel Sales:</t>
    </r>
    <r>
      <rPr>
        <sz val="11"/>
        <color theme="1"/>
        <rFont val="Calibri"/>
        <family val="2"/>
        <scheme val="minor"/>
      </rPr>
      <t xml:space="preserve">
• This line chart tracks sales contributions from different marketing channels (Affiliate, Direct, Email, Social Media).
• The channels show relatively similar performance, with slight variations indicating the effectiveness of each channel in different periods.
</t>
    </r>
    <r>
      <rPr>
        <b/>
        <u/>
        <sz val="11"/>
        <color theme="1"/>
        <rFont val="Calibri"/>
        <family val="2"/>
        <scheme val="minor"/>
      </rPr>
      <t>Referral Source:</t>
    </r>
    <r>
      <rPr>
        <sz val="11"/>
        <color theme="1"/>
        <rFont val="Calibri"/>
        <family val="2"/>
        <scheme val="minor"/>
      </rPr>
      <t xml:space="preserve">
• This pie chart breaks down how customers learned about the company (Friend, News Article, Online Ad).
• The sources are evenly distributed, highlighting diverse ways customers are referred to the company.
</t>
    </r>
    <r>
      <rPr>
        <b/>
        <u/>
        <sz val="11"/>
        <color theme="1"/>
        <rFont val="Calibri"/>
        <family val="2"/>
        <scheme val="minor"/>
      </rPr>
      <t>Satisfaction Score:</t>
    </r>
    <r>
      <rPr>
        <sz val="11"/>
        <color theme="1"/>
        <rFont val="Calibri"/>
        <family val="2"/>
        <scheme val="minor"/>
      </rPr>
      <t xml:space="preserve">
• This bar chart presents customer satisfaction scores ranging from 1 (very dissatisfied) to 5 (very satisfied).
• The majority of customers rate their satisfaction at 3 or higher, with a few lower scores indicating room for improvement.
</t>
    </r>
    <r>
      <rPr>
        <b/>
        <u/>
        <sz val="11"/>
        <color theme="1"/>
        <rFont val="Calibri"/>
        <family val="2"/>
        <scheme val="minor"/>
      </rPr>
      <t>Sales Distribution:</t>
    </r>
    <r>
      <rPr>
        <sz val="11"/>
        <color theme="1"/>
        <rFont val="Calibri"/>
        <family val="2"/>
        <scheme val="minor"/>
      </rPr>
      <t xml:space="preserve">
• This pie chart shows the distribution of total sales.
• 59% portion of sales comes from segment where Sales &gt;650 , while the remaining is distributed among smaller segments.
</t>
    </r>
    <r>
      <rPr>
        <b/>
        <u/>
        <sz val="11"/>
        <color theme="1"/>
        <rFont val="Calibri"/>
        <family val="2"/>
        <scheme val="minor"/>
      </rPr>
      <t>Region-wise High Sales:</t>
    </r>
    <r>
      <rPr>
        <sz val="11"/>
        <color theme="1"/>
        <rFont val="Calibri"/>
        <family val="2"/>
        <scheme val="minor"/>
      </rPr>
      <t xml:space="preserve">
 •This pie chart displays high sales volumes across different regions (East, North, South, West).
• The North region leads in sales, followed by the South, East, and West, indicating geographic areas of strong performance.
</t>
    </r>
    <r>
      <rPr>
        <b/>
        <u/>
        <sz val="11"/>
        <color theme="1"/>
        <rFont val="Calibri"/>
        <family val="2"/>
        <scheme val="minor"/>
      </rPr>
      <t>Purchase Frequency:</t>
    </r>
    <r>
      <rPr>
        <sz val="11"/>
        <color theme="1"/>
        <rFont val="Calibri"/>
        <family val="2"/>
        <scheme val="minor"/>
      </rPr>
      <t xml:space="preserve">
• This pie chart shows the frequency of purchases by customers over the last year.
• The majority of customers make frequent purchases, with a small segment making occasional purchases.
</t>
    </r>
    <r>
      <rPr>
        <b/>
        <u/>
        <sz val="11"/>
        <color theme="1"/>
        <rFont val="Calibri"/>
        <family val="2"/>
        <scheme val="minor"/>
      </rPr>
      <t>CLV (Customer Lifetime Value) Distribution:</t>
    </r>
    <r>
      <rPr>
        <sz val="11"/>
        <color theme="1"/>
        <rFont val="Calibri"/>
        <family val="2"/>
        <scheme val="minor"/>
      </rPr>
      <t xml:space="preserve">
• This pie chart segments customers into high, medium, and low CLV categories.
• A substantial portion of customers falls into the high and medium CLV categories, indicating a significant number of high-value customers.
</t>
    </r>
    <r>
      <rPr>
        <b/>
        <u/>
        <sz val="11"/>
        <color theme="1"/>
        <rFont val="Calibri"/>
        <family val="2"/>
        <scheme val="minor"/>
      </rPr>
      <t>CSS vs. Average Sales:</t>
    </r>
    <r>
      <rPr>
        <sz val="11"/>
        <color theme="1"/>
        <rFont val="Calibri"/>
        <family val="2"/>
        <scheme val="minor"/>
      </rPr>
      <t xml:space="preserve">
• This line chart compares customer satisfaction scores (CSS) against average sales.
• Higher satisfaction scores generally correlate with higher average sales, suggesting that customer satisfaction positively impacts sales performance.
</t>
    </r>
  </si>
  <si>
    <r>
      <rPr>
        <b/>
        <u/>
        <sz val="14"/>
        <color theme="1"/>
        <rFont val="Calibri"/>
        <family val="2"/>
        <scheme val="minor"/>
      </rPr>
      <t>Business Recommendations:</t>
    </r>
    <r>
      <rPr>
        <sz val="11"/>
        <color theme="1"/>
        <rFont val="Calibri"/>
        <family val="2"/>
        <scheme val="minor"/>
      </rPr>
      <t xml:space="preserve">
</t>
    </r>
    <r>
      <rPr>
        <b/>
        <u/>
        <sz val="11"/>
        <color theme="1"/>
        <rFont val="Calibri"/>
        <family val="2"/>
        <scheme val="minor"/>
      </rPr>
      <t xml:space="preserve">1. Diversify Product Promotion Across Zones:
Zone Sales Product-wise:
</t>
    </r>
    <r>
      <rPr>
        <sz val="11"/>
        <color theme="1"/>
        <rFont val="Calibri"/>
        <family val="2"/>
        <scheme val="minor"/>
      </rPr>
      <t xml:space="preserve">
a)Since each zone shows a balanced distribution of sales across product categories, tailor your marketing messages to highlight the diversity of your product offerings.
b)Implement localized marketing campaigns to promote products that may have untapped potential in specific zones.
</t>
    </r>
    <r>
      <rPr>
        <b/>
        <u/>
        <sz val="11"/>
        <color theme="1"/>
        <rFont val="Calibri"/>
        <family val="2"/>
        <scheme val="minor"/>
      </rPr>
      <t>2. Targeted Marketing Based on Age Group Interests:
Age Group Product Interest:</t>
    </r>
    <r>
      <rPr>
        <sz val="11"/>
        <color theme="1"/>
        <rFont val="Calibri"/>
        <family val="2"/>
        <scheme val="minor"/>
      </rPr>
      <t xml:space="preserve">
a) Focus on promoting fashion and electronics to Young Adults and Early Adults through social media and digital channels where they are most active.
b) Promote home goods to Seniors and Late Adults using more traditional media like newsletters and targeted emails.
c) Continue cross-promoting books with other products, as they are popular across all age groups.
</t>
    </r>
    <r>
      <rPr>
        <b/>
        <u/>
        <sz val="11"/>
        <color theme="1"/>
        <rFont val="Calibri"/>
        <family val="2"/>
        <scheme val="minor"/>
      </rPr>
      <t>3. Addressing Revenue Decline and Enhancing Seasonal Strategies:
Yearly Revenue:</t>
    </r>
    <r>
      <rPr>
        <sz val="11"/>
        <color theme="1"/>
        <rFont val="Calibri"/>
        <family val="2"/>
        <scheme val="minor"/>
      </rPr>
      <t xml:space="preserve">
a)Investigate the factors behind the revenue drop in 2034 and develop a mitigation plan. This could include conducting market research, revising marketing strategies, or optimizing operations.
</t>
    </r>
    <r>
      <rPr>
        <b/>
        <u/>
        <sz val="11"/>
        <color theme="1"/>
        <rFont val="Calibri"/>
        <family val="2"/>
        <scheme val="minor"/>
      </rPr>
      <t>Monthly Revenue:</t>
    </r>
    <r>
      <rPr>
        <sz val="11"/>
        <color theme="1"/>
        <rFont val="Calibri"/>
        <family val="2"/>
        <scheme val="minor"/>
      </rPr>
      <t xml:space="preserve">
a) Leverage high-revenue months (March, July, October) by running major sales events, product launches, and targeted marketing campaigns.
b)Introduce promotions and discounts in lower-revenue months (January, June, November) to stimulate sales during these periods.
</t>
    </r>
    <r>
      <rPr>
        <b/>
        <u/>
        <sz val="11"/>
        <color theme="1"/>
        <rFont val="Calibri"/>
        <family val="2"/>
        <scheme val="minor"/>
      </rPr>
      <t>4. Enhance Membership and Loyalty Programs:</t>
    </r>
    <r>
      <rPr>
        <sz val="11"/>
        <color theme="1"/>
        <rFont val="Calibri"/>
        <family val="2"/>
        <scheme val="minor"/>
      </rPr>
      <t xml:space="preserve">
</t>
    </r>
    <r>
      <rPr>
        <b/>
        <u/>
        <sz val="11"/>
        <color theme="1"/>
        <rFont val="Calibri"/>
        <family val="2"/>
        <scheme val="minor"/>
      </rPr>
      <t>Membership Distribution:</t>
    </r>
    <r>
      <rPr>
        <sz val="11"/>
        <color theme="1"/>
        <rFont val="Calibri"/>
        <family val="2"/>
        <scheme val="minor"/>
      </rPr>
      <t xml:space="preserve">
a) Increase efforts to convert non-members to members by highlighting the benefits of membership, such as exclusive discounts, early access to sales, and loyalty rewards.
b)Implement targeted campaigns to engage existing members and encourage repeat purchases.
</t>
    </r>
    <r>
      <rPr>
        <b/>
        <u/>
        <sz val="11"/>
        <color theme="1"/>
        <rFont val="Calibri"/>
        <family val="2"/>
        <scheme val="minor"/>
      </rPr>
      <t>5. Optimize Marketing Channels:
Marketing Channel Sales:</t>
    </r>
    <r>
      <rPr>
        <sz val="11"/>
        <color theme="1"/>
        <rFont val="Calibri"/>
        <family val="2"/>
        <scheme val="minor"/>
      </rPr>
      <t xml:space="preserve">
a) Regularly analyze the performance of each marketing channel and allocate budget towards the most effective ones.
b)Experiment with new strategies and promotions across different channels to identify further opportunities for growth.
</t>
    </r>
    <r>
      <rPr>
        <b/>
        <u/>
        <sz val="11"/>
        <color theme="1"/>
        <rFont val="Calibri"/>
        <family val="2"/>
        <scheme val="minor"/>
      </rPr>
      <t>6. Leverage Diverse Referral Sources:</t>
    </r>
    <r>
      <rPr>
        <sz val="11"/>
        <color theme="1"/>
        <rFont val="Calibri"/>
        <family val="2"/>
        <scheme val="minor"/>
      </rPr>
      <t xml:space="preserve">
</t>
    </r>
    <r>
      <rPr>
        <b/>
        <u/>
        <sz val="11"/>
        <color theme="1"/>
        <rFont val="Calibri"/>
        <family val="2"/>
        <scheme val="minor"/>
      </rPr>
      <t>Referral Source:</t>
    </r>
    <r>
      <rPr>
        <sz val="11"/>
        <color theme="1"/>
        <rFont val="Calibri"/>
        <family val="2"/>
        <scheme val="minor"/>
      </rPr>
      <t xml:space="preserve">
a)Enhance referral programs by offering incentives for customers to refer friends, family, and colleagues.
b)Track the effectiveness of referral sources and optimize campaigns to capitalize on the most successful ones.
</t>
    </r>
    <r>
      <rPr>
        <b/>
        <u/>
        <sz val="11"/>
        <color theme="1"/>
        <rFont val="Calibri"/>
        <family val="2"/>
        <scheme val="minor"/>
      </rPr>
      <t>7. Improve Customer Satisfaction:</t>
    </r>
    <r>
      <rPr>
        <sz val="11"/>
        <color theme="1"/>
        <rFont val="Calibri"/>
        <family val="2"/>
        <scheme val="minor"/>
      </rPr>
      <t xml:space="preserve">
 </t>
    </r>
    <r>
      <rPr>
        <b/>
        <u/>
        <sz val="11"/>
        <color theme="1"/>
        <rFont val="Calibri"/>
        <family val="2"/>
        <scheme val="minor"/>
      </rPr>
      <t>Satisfaction Score:</t>
    </r>
    <r>
      <rPr>
        <sz val="11"/>
        <color theme="1"/>
        <rFont val="Calibri"/>
        <family val="2"/>
        <scheme val="minor"/>
      </rPr>
      <t xml:space="preserve">
a) Collect feedback from customers who rate their satisfaction below 3 to identify areas for improvement.
b) Implement changes based on feedback to enhance the overall customer experience and address specific pain points.
c)Continue to monitor satisfaction scores and adjust strategies to maintain high levels of customer satisfaction.
</t>
    </r>
    <r>
      <rPr>
        <b/>
        <u/>
        <sz val="11"/>
        <color theme="1"/>
        <rFont val="Calibri"/>
        <family val="2"/>
        <scheme val="minor"/>
      </rPr>
      <t>8. Focus on High-Value Customers:</t>
    </r>
    <r>
      <rPr>
        <sz val="11"/>
        <color theme="1"/>
        <rFont val="Calibri"/>
        <family val="2"/>
        <scheme val="minor"/>
      </rPr>
      <t xml:space="preserve">
</t>
    </r>
    <r>
      <rPr>
        <b/>
        <u/>
        <sz val="11"/>
        <color theme="1"/>
        <rFont val="Calibri"/>
        <family val="2"/>
        <scheme val="minor"/>
      </rPr>
      <t>Sales Distribution:</t>
    </r>
    <r>
      <rPr>
        <sz val="11"/>
        <color theme="1"/>
        <rFont val="Calibri"/>
        <family val="2"/>
        <scheme val="minor"/>
      </rPr>
      <t xml:space="preserve">
a)Identify the top 59% of customers contributing the most to sales and create personalized marketing strategies to retain and further engage them.
</t>
    </r>
    <r>
      <rPr>
        <b/>
        <u/>
        <sz val="11"/>
        <color theme="1"/>
        <rFont val="Calibri"/>
        <family val="2"/>
        <scheme val="minor"/>
      </rPr>
      <t>CLV Distribution:</t>
    </r>
    <r>
      <rPr>
        <sz val="11"/>
        <color theme="1"/>
        <rFont val="Calibri"/>
        <family val="2"/>
        <scheme val="minor"/>
      </rPr>
      <t xml:space="preserve">
a)Develop targeted marketing campaigns for high and medium CLV customers to maximize their lifetime value.
b)Use predictive analytics to identify potential high-value customers from the low CLV segment and tailor marketing efforts to increase their value.
</t>
    </r>
    <r>
      <rPr>
        <b/>
        <u/>
        <sz val="11"/>
        <color theme="1"/>
        <rFont val="Calibri"/>
        <family val="2"/>
        <scheme val="minor"/>
      </rPr>
      <t>9. Enhance Purchase Frequency:</t>
    </r>
    <r>
      <rPr>
        <sz val="11"/>
        <color theme="1"/>
        <rFont val="Calibri"/>
        <family val="2"/>
        <scheme val="minor"/>
      </rPr>
      <t xml:space="preserve">
</t>
    </r>
    <r>
      <rPr>
        <b/>
        <u/>
        <sz val="11"/>
        <color theme="1"/>
        <rFont val="Calibri"/>
        <family val="2"/>
        <scheme val="minor"/>
      </rPr>
      <t>Purchase Frequency:</t>
    </r>
    <r>
      <rPr>
        <sz val="11"/>
        <color theme="1"/>
        <rFont val="Calibri"/>
        <family val="2"/>
        <scheme val="minor"/>
      </rPr>
      <t xml:space="preserve">
a) Encourage frequent purchases by offering loyalty points, regular promotions, and personalized recommendations based on previous purchases.
b)Create subscription-based services for products that customers frequently buy to ensure consistent sales and customer retention.
</t>
    </r>
    <r>
      <rPr>
        <b/>
        <u/>
        <sz val="11"/>
        <color theme="1"/>
        <rFont val="Calibri"/>
        <family val="2"/>
        <scheme val="minor"/>
      </rPr>
      <t>10. Improve Geographical Sales Strategies:</t>
    </r>
    <r>
      <rPr>
        <sz val="11"/>
        <color theme="1"/>
        <rFont val="Calibri"/>
        <family val="2"/>
        <scheme val="minor"/>
      </rPr>
      <t xml:space="preserve">
</t>
    </r>
    <r>
      <rPr>
        <b/>
        <u/>
        <sz val="11"/>
        <color theme="1"/>
        <rFont val="Calibri"/>
        <family val="2"/>
        <scheme val="minor"/>
      </rPr>
      <t>Region-wise High Sales:</t>
    </r>
    <r>
      <rPr>
        <sz val="11"/>
        <color theme="1"/>
        <rFont val="Calibri"/>
        <family val="2"/>
        <scheme val="minor"/>
      </rPr>
      <t xml:space="preserve">
a) Focus on maintaining and boosting sales in the North region by analyzing successful strategies and replicating them in other regions.
b)Develop region-specific marketing plans to enhance sales in the East, South, and West regions.
</t>
    </r>
    <r>
      <rPr>
        <b/>
        <u/>
        <sz val="11"/>
        <color theme="1"/>
        <rFont val="Calibri"/>
        <family val="2"/>
        <scheme val="minor"/>
      </rPr>
      <t>11. Correlate Customer Satisfaction with Sales:</t>
    </r>
    <r>
      <rPr>
        <sz val="11"/>
        <color theme="1"/>
        <rFont val="Calibri"/>
        <family val="2"/>
        <scheme val="minor"/>
      </rPr>
      <t xml:space="preserve">
</t>
    </r>
    <r>
      <rPr>
        <b/>
        <u/>
        <sz val="11"/>
        <color theme="1"/>
        <rFont val="Calibri"/>
        <family val="2"/>
        <scheme val="minor"/>
      </rPr>
      <t>CSS vs. Average Sales:</t>
    </r>
    <r>
      <rPr>
        <sz val="11"/>
        <color theme="1"/>
        <rFont val="Calibri"/>
        <family val="2"/>
        <scheme val="minor"/>
      </rPr>
      <t xml:space="preserve">
a)Maintain a high level of customer satisfaction as it positively correlates with higher sales. Implement customer feedback mechanisms to continuously improve services and product offerings.
b)Use satisfaction scores to identify potential issues early and address them before they impact sales.
</t>
    </r>
  </si>
  <si>
    <r>
      <rPr>
        <b/>
        <u/>
        <sz val="15"/>
        <color theme="1"/>
        <rFont val="Calibri"/>
        <family val="2"/>
        <scheme val="minor"/>
      </rPr>
      <t>Summary of Work Done</t>
    </r>
    <r>
      <rPr>
        <sz val="11"/>
        <color theme="1"/>
        <rFont val="Calibri"/>
        <family val="2"/>
        <scheme val="minor"/>
      </rPr>
      <t xml:space="preserve">
Welcome to the Summary page of our comprehensive Excel project designed to optimize our marketing strategies and enhance our data management capabilities. This project is structured to progressively build our skills from basic data organization to advanced analytical techniques. Below is an overview of the key tasks and objectives accomplished across different skill levels:
</t>
    </r>
    <r>
      <rPr>
        <b/>
        <sz val="11"/>
        <color theme="1"/>
        <rFont val="Calibri"/>
        <family val="2"/>
        <scheme val="minor"/>
      </rPr>
      <t>1)Objective: Equip marketing professionals with fundamental Excel skills for effective data organization.</t>
    </r>
    <r>
      <rPr>
        <sz val="11"/>
        <color theme="1"/>
        <rFont val="Calibri"/>
        <family val="2"/>
        <scheme val="minor"/>
      </rPr>
      <t xml:space="preserve">
a)Data Sorting: Organized customer data by age to facilitate demographic analysis.
b)Data Filtering: Filtered customer data by geographic location to identify regional trends.
c)Product Interest Analysis: Sorted data based on product interest to determine popular product categories.
</t>
    </r>
    <r>
      <rPr>
        <b/>
        <sz val="11"/>
        <color theme="1"/>
        <rFont val="Calibri"/>
        <family val="2"/>
        <scheme val="minor"/>
      </rPr>
      <t xml:space="preserve">
2)Objective: Improve data presentation skills to highlight critical information for quick decision-making.</t>
    </r>
    <r>
      <rPr>
        <sz val="11"/>
        <color theme="1"/>
        <rFont val="Calibri"/>
        <family val="2"/>
        <scheme val="minor"/>
      </rPr>
      <t xml:space="preserve">
a)Conditional Formatting for Sales: Highlighted high-performing regions by applying conditional formatting to sales data.
b)Identification of Underperforming Products: Used conditional formatting to identify products with low sales.
c)Sales Performance Visualization: Applied color scales to visualize sales performance variations across different regions.
</t>
    </r>
    <r>
      <rPr>
        <b/>
        <sz val="11"/>
        <color theme="1"/>
        <rFont val="Calibri"/>
        <family val="2"/>
        <scheme val="minor"/>
      </rPr>
      <t>3)Objective: Develop proficiency in advanced Excel functions and formulas for deep analytical insights.</t>
    </r>
    <r>
      <rPr>
        <sz val="11"/>
        <color theme="1"/>
        <rFont val="Calibri"/>
        <family val="2"/>
        <scheme val="minor"/>
      </rPr>
      <t xml:space="preserve">
a)Customer Lifetime Value (CLV): Segmented customers based on purchase frequency, transaction value, and sales amount, and calculated CLV to prioritize high-value customers.
b)Marketing Channel ROI Analysis: Used advanced functions like VLOOKUP and SUMIFS to analyze the ROI of different marketing channels and highlight the most effective ones.
c)Customer Satisfaction Analysis: Calculated the correlation between customer satisfaction scores and sales performance, and used conditional formatting to identify areas for improvement.</t>
    </r>
  </si>
  <si>
    <t>(All)</t>
  </si>
  <si>
    <r>
      <rPr>
        <b/>
        <sz val="20"/>
        <color theme="2"/>
        <rFont val="Calibri"/>
        <family val="2"/>
        <scheme val="minor"/>
      </rPr>
      <t>Overview</t>
    </r>
    <r>
      <rPr>
        <b/>
        <sz val="11"/>
        <color theme="2"/>
        <rFont val="Calibri"/>
        <family val="2"/>
        <scheme val="minor"/>
      </rPr>
      <t xml:space="preserve">
</t>
    </r>
    <r>
      <rPr>
        <b/>
        <sz val="12"/>
        <color theme="2"/>
        <rFont val="Calibri"/>
        <family val="2"/>
        <scheme val="minor"/>
      </rPr>
      <t>In a bid to revolutionize its marketing playbook, a dynamic marketing company boldly turns to Excel as the cornerstone of its transformative journey. Fueled by a steadfast dedication to enhancing campaign efficacy across diverse demographics and product ranges, the company embraces Excel's potential to catapult its data management prowess to uncharted territories of excellence.</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</si>
</sst>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m/dd/yy;@"/>
    <numFmt numFmtId="165" formatCode="[$-409]mmmmm;@"/>
    <numFmt numFmtId="166" formatCode="0.0"/>
  </numFmts>
  <fonts count="20"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ont>
    <font>
      <sz val="11"/>
      <color theme="1"/>
      <name val="Calibri"/>
    </font>
    <font>
      <sz val="11"/>
      <color theme="1"/>
      <name val="Calibri"/>
    </font>
    <font>
      <b/>
      <sz val="11"/>
      <color theme="1"/>
      <name val="Calibri"/>
      <family val="2"/>
    </font>
    <font>
      <b/>
      <sz val="11"/>
      <color theme="1"/>
      <name val="Calibri"/>
      <family val="2"/>
      <scheme val="minor"/>
    </font>
    <font>
      <b/>
      <sz val="14"/>
      <color theme="1"/>
      <name val="Calibri"/>
      <family val="2"/>
    </font>
    <font>
      <sz val="10"/>
      <color theme="1"/>
      <name val="Arial Unicode MS"/>
      <family val="2"/>
    </font>
    <font>
      <b/>
      <sz val="15"/>
      <color theme="1"/>
      <name val="Calibri"/>
      <family val="2"/>
      <scheme val="minor"/>
    </font>
    <font>
      <b/>
      <sz val="12"/>
      <color theme="1"/>
      <name val="Calibri"/>
      <family val="2"/>
      <scheme val="minor"/>
    </font>
    <font>
      <b/>
      <u/>
      <sz val="14"/>
      <color theme="1"/>
      <name val="Calibri"/>
      <family val="2"/>
      <scheme val="minor"/>
    </font>
    <font>
      <b/>
      <u/>
      <sz val="11"/>
      <color theme="1"/>
      <name val="Calibri"/>
      <family val="2"/>
      <scheme val="minor"/>
    </font>
    <font>
      <b/>
      <sz val="20"/>
      <color theme="2"/>
      <name val="Calibri"/>
      <family val="2"/>
      <scheme val="minor"/>
    </font>
    <font>
      <sz val="9"/>
      <color indexed="81"/>
      <name val="Tahoma"/>
      <family val="2"/>
    </font>
    <font>
      <b/>
      <sz val="9"/>
      <color indexed="81"/>
      <name val="Tahoma"/>
      <family val="2"/>
    </font>
    <font>
      <b/>
      <u/>
      <sz val="15"/>
      <color theme="1"/>
      <name val="Calibri"/>
      <family val="2"/>
      <scheme val="minor"/>
    </font>
    <font>
      <b/>
      <sz val="11"/>
      <color theme="2"/>
      <name val="Calibri"/>
      <family val="2"/>
      <scheme val="minor"/>
    </font>
    <font>
      <b/>
      <sz val="12"/>
      <color theme="2"/>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theme="6" tint="0.39997558519241921"/>
        <bgColor indexed="64"/>
      </patternFill>
    </fill>
    <fill>
      <patternFill patternType="solid">
        <fgColor rgb="FF002060"/>
        <bgColor indexed="64"/>
      </patternFill>
    </fill>
    <fill>
      <patternFill patternType="solid">
        <fgColor rgb="FFFFFF99"/>
        <bgColor indexed="64"/>
      </patternFill>
    </fill>
    <fill>
      <patternFill patternType="solid">
        <fgColor theme="8" tint="0.59999389629810485"/>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61">
    <xf numFmtId="0" fontId="0" fillId="0" borderId="0" xfId="0" applyFont="1" applyAlignment="1"/>
    <xf numFmtId="0" fontId="3" fillId="0" borderId="1" xfId="0" applyFont="1" applyBorder="1" applyAlignment="1">
      <alignment horizontal="center" vertical="top"/>
    </xf>
    <xf numFmtId="0" fontId="4" fillId="0" borderId="0" xfId="0" applyFont="1"/>
    <xf numFmtId="0" fontId="4" fillId="0" borderId="0" xfId="0" applyFont="1" applyAlignment="1">
      <alignment wrapText="1"/>
    </xf>
    <xf numFmtId="0" fontId="4" fillId="0" borderId="0" xfId="0" applyFont="1" applyAlignment="1">
      <alignment horizontal="center"/>
    </xf>
    <xf numFmtId="0" fontId="3" fillId="2" borderId="1" xfId="0" applyFont="1" applyFill="1" applyBorder="1" applyAlignment="1">
      <alignment horizontal="center" vertical="top"/>
    </xf>
    <xf numFmtId="164" fontId="5"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5" fontId="5" fillId="0" borderId="0" xfId="0" applyNumberFormat="1" applyFont="1"/>
    <xf numFmtId="0" fontId="6" fillId="0" borderId="1" xfId="0" applyFont="1" applyBorder="1" applyAlignment="1">
      <alignment horizontal="center" vertical="top"/>
    </xf>
    <xf numFmtId="165" fontId="5" fillId="0" borderId="0" xfId="0" applyNumberFormat="1" applyFont="1" applyAlignment="1"/>
    <xf numFmtId="10" fontId="0" fillId="0" borderId="0" xfId="0" applyNumberFormat="1" applyFont="1" applyAlignment="1"/>
    <xf numFmtId="2" fontId="0" fillId="0" borderId="0" xfId="0" applyNumberFormat="1" applyFont="1" applyAlignment="1"/>
    <xf numFmtId="0" fontId="6" fillId="2" borderId="1" xfId="0" applyFont="1" applyFill="1" applyBorder="1" applyAlignment="1">
      <alignment horizontal="center" vertical="top"/>
    </xf>
    <xf numFmtId="2" fontId="4" fillId="0" borderId="0" xfId="0" applyNumberFormat="1" applyFont="1"/>
    <xf numFmtId="0" fontId="8" fillId="2" borderId="1" xfId="0" applyFont="1" applyFill="1" applyBorder="1" applyAlignment="1">
      <alignment horizontal="center" vertical="top"/>
    </xf>
    <xf numFmtId="0" fontId="0" fillId="0" borderId="0" xfId="0" applyFont="1" applyBorder="1" applyAlignment="1"/>
    <xf numFmtId="0" fontId="0" fillId="0" borderId="0" xfId="0" applyFont="1" applyBorder="1" applyAlignment="1">
      <alignment horizontal="center"/>
    </xf>
    <xf numFmtId="0" fontId="2" fillId="0" borderId="0" xfId="0" applyFont="1" applyBorder="1" applyAlignment="1"/>
    <xf numFmtId="0" fontId="2" fillId="0" borderId="0" xfId="0" applyFont="1" applyAlignment="1"/>
    <xf numFmtId="1" fontId="0" fillId="0" borderId="0" xfId="0" applyNumberFormat="1" applyFont="1" applyAlignment="1"/>
    <xf numFmtId="0" fontId="2" fillId="0" borderId="0" xfId="0" quotePrefix="1" applyFont="1" applyAlignment="1"/>
    <xf numFmtId="0" fontId="0" fillId="0" borderId="0" xfId="0" applyFont="1" applyAlignment="1">
      <alignment horizontal="left" vertical="center" indent="1"/>
    </xf>
    <xf numFmtId="0" fontId="2" fillId="0" borderId="0" xfId="0" applyFont="1" applyAlignment="1">
      <alignment horizontal="left" vertical="center" indent="1"/>
    </xf>
    <xf numFmtId="0" fontId="2" fillId="2" borderId="0" xfId="0" applyFont="1" applyFill="1" applyAlignment="1"/>
    <xf numFmtId="0" fontId="2" fillId="0" borderId="2" xfId="0" applyFont="1" applyBorder="1" applyAlignment="1"/>
    <xf numFmtId="0" fontId="7" fillId="2" borderId="0" xfId="0" applyFont="1" applyFill="1" applyBorder="1" applyAlignment="1"/>
    <xf numFmtId="0" fontId="2" fillId="4" borderId="0" xfId="0" applyFont="1" applyFill="1" applyBorder="1" applyAlignment="1"/>
    <xf numFmtId="0" fontId="3" fillId="0" borderId="7" xfId="0" applyFont="1" applyBorder="1" applyAlignment="1">
      <alignment horizontal="center" vertical="top"/>
    </xf>
    <xf numFmtId="0" fontId="6" fillId="0" borderId="6" xfId="0" applyFont="1" applyBorder="1" applyAlignment="1">
      <alignment horizontal="center" vertical="top"/>
    </xf>
    <xf numFmtId="0" fontId="0" fillId="5" borderId="0" xfId="0" applyFont="1" applyFill="1" applyAlignment="1">
      <alignment horizontal="center"/>
    </xf>
    <xf numFmtId="166" fontId="2" fillId="0" borderId="0" xfId="0" quotePrefix="1" applyNumberFormat="1" applyFont="1" applyAlignment="1"/>
    <xf numFmtId="0" fontId="0" fillId="0" borderId="0" xfId="0" applyFont="1" applyAlignment="1">
      <alignment wrapText="1"/>
    </xf>
    <xf numFmtId="2" fontId="11" fillId="3" borderId="0" xfId="0" applyNumberFormat="1" applyFont="1" applyFill="1" applyBorder="1" applyAlignment="1">
      <alignment wrapText="1"/>
    </xf>
    <xf numFmtId="0" fontId="10" fillId="2" borderId="4" xfId="0" applyFont="1" applyFill="1" applyBorder="1" applyAlignment="1"/>
    <xf numFmtId="0" fontId="3" fillId="0" borderId="1" xfId="0" applyFont="1" applyFill="1" applyBorder="1" applyAlignment="1">
      <alignment horizontal="center" vertical="top"/>
    </xf>
    <xf numFmtId="0" fontId="0" fillId="2" borderId="0" xfId="0" applyFont="1" applyFill="1" applyAlignment="1"/>
    <xf numFmtId="2" fontId="0" fillId="0" borderId="3" xfId="0" applyNumberFormat="1" applyFont="1" applyBorder="1" applyAlignment="1"/>
    <xf numFmtId="1" fontId="10" fillId="3" borderId="5" xfId="0" applyNumberFormat="1" applyFont="1" applyFill="1" applyBorder="1" applyAlignment="1"/>
    <xf numFmtId="2" fontId="10" fillId="3" borderId="0" xfId="0" applyNumberFormat="1" applyFont="1" applyFill="1" applyBorder="1" applyAlignment="1">
      <alignment horizontal="left"/>
    </xf>
    <xf numFmtId="1" fontId="4" fillId="0" borderId="0" xfId="0" applyNumberFormat="1" applyFont="1"/>
    <xf numFmtId="0" fontId="0" fillId="0" borderId="0" xfId="0" applyNumberFormat="1" applyFont="1" applyAlignment="1">
      <alignment horizontal="center"/>
    </xf>
    <xf numFmtId="0" fontId="0" fillId="0" borderId="0" xfId="0" applyFont="1" applyAlignment="1">
      <alignment horizontal="center"/>
    </xf>
    <xf numFmtId="9" fontId="0" fillId="0" borderId="0" xfId="0" applyNumberFormat="1" applyFont="1" applyAlignment="1">
      <alignment horizontal="center"/>
    </xf>
    <xf numFmtId="10" fontId="0" fillId="0" borderId="0" xfId="0" applyNumberFormat="1" applyFont="1" applyAlignment="1">
      <alignment horizontal="center"/>
    </xf>
    <xf numFmtId="1" fontId="0" fillId="0" borderId="9" xfId="0" applyNumberFormat="1" applyFont="1" applyBorder="1" applyAlignment="1">
      <alignment horizontal="center"/>
    </xf>
    <xf numFmtId="1" fontId="0" fillId="0" borderId="10" xfId="0" applyNumberFormat="1" applyFont="1" applyBorder="1" applyAlignment="1">
      <alignment horizontal="center"/>
    </xf>
    <xf numFmtId="1" fontId="0" fillId="0" borderId="11" xfId="0" applyNumberFormat="1" applyFont="1" applyBorder="1" applyAlignment="1">
      <alignment horizontal="center"/>
    </xf>
    <xf numFmtId="0" fontId="0" fillId="0" borderId="8" xfId="0" pivotButton="1" applyFont="1" applyBorder="1" applyAlignment="1">
      <alignment horizontal="center"/>
    </xf>
    <xf numFmtId="0" fontId="0" fillId="0" borderId="8" xfId="0" applyFont="1" applyBorder="1" applyAlignment="1"/>
    <xf numFmtId="0" fontId="0" fillId="0" borderId="9" xfId="0" applyFont="1" applyBorder="1" applyAlignment="1">
      <alignment horizontal="center"/>
    </xf>
    <xf numFmtId="0" fontId="0" fillId="0" borderId="10" xfId="0" applyFont="1" applyBorder="1" applyAlignment="1">
      <alignment horizontal="center"/>
    </xf>
    <xf numFmtId="0" fontId="0" fillId="0" borderId="11" xfId="0" applyFont="1" applyBorder="1" applyAlignment="1">
      <alignment horizontal="center"/>
    </xf>
    <xf numFmtId="0" fontId="0" fillId="0" borderId="8" xfId="0" applyFont="1" applyBorder="1" applyAlignment="1">
      <alignment horizontal="center"/>
    </xf>
    <xf numFmtId="0" fontId="0" fillId="0" borderId="0" xfId="0" applyFont="1" applyAlignment="1">
      <alignment vertical="top"/>
    </xf>
    <xf numFmtId="0" fontId="1" fillId="8" borderId="0" xfId="0" applyFont="1" applyFill="1" applyAlignment="1">
      <alignment horizontal="left" vertical="top" wrapText="1"/>
    </xf>
    <xf numFmtId="0" fontId="1" fillId="6" borderId="0" xfId="0" applyFont="1" applyFill="1" applyAlignment="1">
      <alignment horizontal="left" vertical="top" wrapText="1"/>
    </xf>
    <xf numFmtId="0" fontId="1" fillId="9" borderId="0" xfId="0" applyFont="1" applyFill="1" applyAlignment="1">
      <alignment wrapText="1"/>
    </xf>
    <xf numFmtId="0" fontId="18" fillId="7" borderId="0" xfId="0" applyFont="1" applyFill="1" applyAlignment="1">
      <alignment horizontal="left" vertical="top" wrapText="1"/>
    </xf>
  </cellXfs>
  <cellStyles count="1">
    <cellStyle name="Normal" xfId="0" builtinId="0"/>
  </cellStyles>
  <dxfs count="57">
    <dxf>
      <font>
        <color rgb="FF9C6500"/>
      </font>
      <fill>
        <patternFill>
          <bgColor rgb="FFFFEB9C"/>
        </patternFill>
      </fill>
    </dxf>
    <dxf>
      <font>
        <color rgb="FF9C6500"/>
      </font>
      <fill>
        <patternFill>
          <bgColor rgb="FFFFEB9C"/>
        </patternFill>
      </fill>
    </dxf>
    <dxf>
      <fill>
        <patternFill>
          <bgColor rgb="FFFFFF00"/>
        </patternFill>
      </fill>
    </dxf>
    <dxf>
      <fill>
        <patternFill>
          <bgColor rgb="FFFFFF00"/>
        </patternFill>
      </fill>
    </dxf>
    <dxf>
      <fill>
        <patternFill>
          <bgColor rgb="FFFFFF00"/>
        </patternFill>
      </fill>
    </dxf>
    <dxf>
      <font>
        <color rgb="FF9C6500"/>
      </font>
      <fill>
        <patternFill>
          <bgColor rgb="FFFFEB9C"/>
        </patternFill>
      </fill>
    </dxf>
    <dxf>
      <fill>
        <patternFill>
          <bgColor rgb="FFFF3333"/>
        </patternFill>
      </fill>
    </dxf>
    <dxf>
      <fill>
        <patternFill>
          <bgColor rgb="FF00B050"/>
        </patternFill>
      </fill>
    </dxf>
    <dxf>
      <font>
        <color rgb="FF006100"/>
      </font>
      <fill>
        <patternFill>
          <bgColor rgb="FFC6EFCE"/>
        </patternFill>
      </fill>
    </dxf>
    <dxf>
      <fill>
        <patternFill>
          <bgColor theme="6" tint="0.39994506668294322"/>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FFC000"/>
        </patternFill>
      </fill>
    </dxf>
    <dxf>
      <fill>
        <patternFill>
          <bgColor theme="5" tint="0.39994506668294322"/>
        </patternFill>
      </fill>
    </dxf>
    <dxf>
      <fill>
        <patternFill>
          <bgColor theme="6" tint="0.39994506668294322"/>
        </patternFill>
      </fill>
    </dxf>
    <dxf>
      <font>
        <color rgb="FF006100"/>
      </font>
      <fill>
        <patternFill>
          <bgColor rgb="FFFFFF00"/>
        </patternFill>
      </fill>
    </dxf>
    <dxf>
      <font>
        <b/>
        <i val="0"/>
      </font>
      <fill>
        <patternFill>
          <bgColor rgb="FF009900"/>
        </patternFill>
      </fill>
    </dxf>
    <dxf>
      <font>
        <color rgb="FF006100"/>
      </font>
      <fill>
        <patternFill>
          <bgColor rgb="FFC6EFCE"/>
        </patternFill>
      </fill>
    </dxf>
    <dxf>
      <font>
        <b/>
        <i val="0"/>
      </font>
      <fill>
        <patternFill>
          <bgColor theme="6" tint="-0.24994659260841701"/>
        </patternFill>
      </fill>
    </dxf>
    <dxf>
      <font>
        <b/>
        <i val="0"/>
      </font>
      <fill>
        <patternFill>
          <bgColor theme="5" tint="0.39994506668294322"/>
        </patternFill>
      </fill>
    </dxf>
    <dxf>
      <font>
        <color rgb="FF9C0006"/>
      </font>
      <fill>
        <patternFill>
          <bgColor rgb="FFFFC7CE"/>
        </patternFill>
      </fill>
    </dxf>
    <dxf>
      <font>
        <color rgb="FF9C0006"/>
      </font>
      <fill>
        <patternFill>
          <bgColor rgb="FFFFFF00"/>
        </patternFill>
      </fill>
    </dxf>
    <dxf>
      <font>
        <color rgb="FF9C0006"/>
      </font>
      <fill>
        <patternFill>
          <bgColor rgb="FFFFC7CE"/>
        </patternFill>
      </fill>
    </dxf>
    <dxf>
      <alignment wrapText="1" readingOrder="0"/>
    </dxf>
    <dxf>
      <numFmt numFmtId="2" formatCode="0.00"/>
    </dxf>
    <dxf>
      <numFmt numFmtId="2" formatCode="0.00"/>
    </dxf>
    <dxf>
      <numFmt numFmtId="2" formatCode="0.00"/>
    </dxf>
    <dxf>
      <numFmt numFmtId="2" formatCode="0.00"/>
    </dxf>
    <dxf>
      <numFmt numFmtId="2" formatCode="0.00"/>
    </dxf>
    <dxf>
      <numFmt numFmtId="2" formatCode="0.0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3" formatCode="0%"/>
    </dxf>
    <dxf>
      <numFmt numFmtId="14" formatCode="0.00%"/>
    </dxf>
    <dxf>
      <numFmt numFmtId="2" formatCode="0.00"/>
    </dxf>
    <dxf>
      <numFmt numFmtId="2" formatCode="0.00"/>
    </dxf>
    <dxf>
      <alignment horizontal="center" readingOrder="0"/>
    </dxf>
    <dxf>
      <alignment horizontal="center" readingOrder="0"/>
    </dxf>
    <dxf>
      <alignment horizontal="center" readingOrder="0"/>
    </dxf>
    <dxf>
      <numFmt numFmtId="1" formatCode="0"/>
    </dxf>
    <dxf>
      <numFmt numFmtId="1" formatCode="0"/>
    </dxf>
  </dxfs>
  <tableStyles count="0" defaultTableStyle="TableStyleMedium2" defaultPivotStyle="PivotStyleLight16"/>
  <colors>
    <mruColors>
      <color rgb="FFFFFF99"/>
      <color rgb="FFFF3333"/>
      <color rgb="FF660066"/>
      <color rgb="FF000066"/>
      <color rgb="FF00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Interest!PivotTable6</c:name>
    <c:fmtId val="4"/>
  </c:pivotSource>
  <c:chart>
    <c:title>
      <c:tx>
        <c:rich>
          <a:bodyPr rot="0" spcFirstLastPara="1" vertOverflow="ellipsis" vert="horz" wrap="square" anchor="ctr" anchorCtr="1"/>
          <a:lstStyle/>
          <a:p>
            <a:pPr>
              <a:defRPr sz="1200" b="1" i="0" u="none" strike="noStrike" kern="1200" cap="all" spc="120" normalizeH="0" baseline="0">
                <a:solidFill>
                  <a:schemeClr val="bg1"/>
                </a:solidFill>
                <a:latin typeface="+mn-lt"/>
                <a:ea typeface="+mn-ea"/>
                <a:cs typeface="+mn-cs"/>
              </a:defRPr>
            </a:pPr>
            <a:r>
              <a:rPr lang="en-US" sz="1200"/>
              <a:t>Zone Sales Productwise</a:t>
            </a:r>
          </a:p>
        </c:rich>
      </c:tx>
      <c:layout>
        <c:manualLayout>
          <c:xMode val="edge"/>
          <c:yMode val="edge"/>
          <c:x val="5.6333333333333332E-2"/>
          <c:y val="3.7037037037037035E-2"/>
        </c:manualLayout>
      </c:layout>
      <c:overlay val="0"/>
      <c:spPr>
        <a:noFill/>
        <a:ln>
          <a:noFill/>
        </a:ln>
        <a:effectLst/>
      </c:spPr>
      <c:txPr>
        <a:bodyPr rot="0" spcFirstLastPara="1" vertOverflow="ellipsis" vert="horz" wrap="square" anchor="ctr" anchorCtr="1"/>
        <a:lstStyle/>
        <a:p>
          <a:pPr>
            <a:defRPr sz="12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rgbClr val="FFC000"/>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60000"/>
              <a:lumOff val="40000"/>
            </a:schemeClr>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00B0F0"/>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'Zone &amp; Product Interest'!$B$3:$B$4</c:f>
              <c:strCache>
                <c:ptCount val="1"/>
                <c:pt idx="0">
                  <c:v>Books</c:v>
                </c:pt>
              </c:strCache>
            </c:strRef>
          </c:tx>
          <c:spPr>
            <a:solidFill>
              <a:srgbClr val="FFC00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Interest'!$B$5:$B$9</c:f>
              <c:numCache>
                <c:formatCode>0.00%</c:formatCode>
                <c:ptCount val="4"/>
                <c:pt idx="0">
                  <c:v>5.9871968627517508E-2</c:v>
                </c:pt>
                <c:pt idx="1">
                  <c:v>6.6709263623808829E-2</c:v>
                </c:pt>
                <c:pt idx="2">
                  <c:v>6.3032081317647579E-2</c:v>
                </c:pt>
                <c:pt idx="3">
                  <c:v>6.4087916929190053E-2</c:v>
                </c:pt>
              </c:numCache>
            </c:numRef>
          </c:val>
        </c:ser>
        <c:ser>
          <c:idx val="1"/>
          <c:order val="1"/>
          <c:tx>
            <c:strRef>
              <c:f>'Zone &amp; Product Interest'!$C$3:$C$4</c:f>
              <c:strCache>
                <c:ptCount val="1"/>
                <c:pt idx="0">
                  <c:v>Electronics</c:v>
                </c:pt>
              </c:strCache>
            </c:strRef>
          </c:tx>
          <c:spPr>
            <a:solidFill>
              <a:schemeClr val="accent6">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Interest'!$C$5:$C$9</c:f>
              <c:numCache>
                <c:formatCode>0.00%</c:formatCode>
                <c:ptCount val="4"/>
                <c:pt idx="0">
                  <c:v>6.0720377819045337E-2</c:v>
                </c:pt>
                <c:pt idx="1">
                  <c:v>6.2961086814321415E-2</c:v>
                </c:pt>
                <c:pt idx="2">
                  <c:v>6.2309234803484964E-2</c:v>
                </c:pt>
                <c:pt idx="3">
                  <c:v>5.8630739768771631E-2</c:v>
                </c:pt>
              </c:numCache>
            </c:numRef>
          </c:val>
        </c:ser>
        <c:ser>
          <c:idx val="2"/>
          <c:order val="2"/>
          <c:tx>
            <c:strRef>
              <c:f>'Zone &amp; Product Interest'!$D$3:$D$4</c:f>
              <c:strCache>
                <c:ptCount val="1"/>
                <c:pt idx="0">
                  <c:v>Fashion</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Interest'!$D$5:$D$9</c:f>
              <c:numCache>
                <c:formatCode>0.00%</c:formatCode>
                <c:ptCount val="4"/>
                <c:pt idx="0">
                  <c:v>6.0408243117817735E-2</c:v>
                </c:pt>
                <c:pt idx="1">
                  <c:v>6.3375790393669848E-2</c:v>
                </c:pt>
                <c:pt idx="2">
                  <c:v>6.763907346715578E-2</c:v>
                </c:pt>
                <c:pt idx="3">
                  <c:v>6.0305647449318295E-2</c:v>
                </c:pt>
              </c:numCache>
            </c:numRef>
          </c:val>
        </c:ser>
        <c:ser>
          <c:idx val="3"/>
          <c:order val="3"/>
          <c:tx>
            <c:strRef>
              <c:f>'Zone &amp; Product Interest'!$E$3:$E$4</c:f>
              <c:strCache>
                <c:ptCount val="1"/>
                <c:pt idx="0">
                  <c:v>Home Goods</c:v>
                </c:pt>
              </c:strCache>
            </c:strRef>
          </c:tx>
          <c:spPr>
            <a:solidFill>
              <a:srgbClr val="00B0F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Interest'!$E$5:$E$9</c:f>
              <c:numCache>
                <c:formatCode>0.00%</c:formatCode>
                <c:ptCount val="4"/>
                <c:pt idx="0">
                  <c:v>5.3799431779131365E-2</c:v>
                </c:pt>
                <c:pt idx="1">
                  <c:v>6.3243740617483182E-2</c:v>
                </c:pt>
                <c:pt idx="2">
                  <c:v>6.9176412553521333E-2</c:v>
                </c:pt>
                <c:pt idx="3">
                  <c:v>6.3728990918115236E-2</c:v>
                </c:pt>
              </c:numCache>
            </c:numRef>
          </c:val>
        </c:ser>
        <c:dLbls>
          <c:dLblPos val="outEnd"/>
          <c:showLegendKey val="0"/>
          <c:showVal val="1"/>
          <c:showCatName val="0"/>
          <c:showSerName val="0"/>
          <c:showPercent val="0"/>
          <c:showBubbleSize val="0"/>
        </c:dLbls>
        <c:gapWidth val="444"/>
        <c:overlap val="-90"/>
        <c:axId val="194669920"/>
        <c:axId val="194663936"/>
      </c:barChart>
      <c:catAx>
        <c:axId val="194669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94663936"/>
        <c:crosses val="autoZero"/>
        <c:auto val="1"/>
        <c:lblAlgn val="ctr"/>
        <c:lblOffset val="100"/>
        <c:noMultiLvlLbl val="0"/>
      </c:catAx>
      <c:valAx>
        <c:axId val="194663936"/>
        <c:scaling>
          <c:orientation val="minMax"/>
        </c:scaling>
        <c:delete val="1"/>
        <c:axPos val="l"/>
        <c:numFmt formatCode="0.00%" sourceLinked="1"/>
        <c:majorTickMark val="none"/>
        <c:minorTickMark val="none"/>
        <c:tickLblPos val="nextTo"/>
        <c:crossAx val="194669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Interest!PivotTable7</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Age Group Product Interest</a:t>
            </a:r>
          </a:p>
        </c:rich>
      </c:tx>
      <c:layout>
        <c:manualLayout>
          <c:xMode val="edge"/>
          <c:yMode val="edge"/>
          <c:x val="0.16268541903960118"/>
          <c:y val="3.02431864263412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bar"/>
        <c:grouping val="clustered"/>
        <c:varyColors val="0"/>
        <c:ser>
          <c:idx val="0"/>
          <c:order val="0"/>
          <c:tx>
            <c:strRef>
              <c:f>'Zone &amp; Product Interest'!$B$17:$B$18</c:f>
              <c:strCache>
                <c:ptCount val="1"/>
                <c:pt idx="0">
                  <c:v>Early Adults</c:v>
                </c:pt>
              </c:strCache>
            </c:strRef>
          </c:tx>
          <c:spPr>
            <a:solidFill>
              <a:schemeClr val="accent1"/>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Interest'!$B$19:$B$23</c:f>
              <c:numCache>
                <c:formatCode>0.00%</c:formatCode>
                <c:ptCount val="4"/>
                <c:pt idx="0">
                  <c:v>4.8914520069082139E-2</c:v>
                </c:pt>
                <c:pt idx="1">
                  <c:v>4.7710250451232256E-2</c:v>
                </c:pt>
                <c:pt idx="2">
                  <c:v>4.0929291793968488E-2</c:v>
                </c:pt>
                <c:pt idx="3">
                  <c:v>3.9599888144811184E-2</c:v>
                </c:pt>
              </c:numCache>
            </c:numRef>
          </c:val>
        </c:ser>
        <c:ser>
          <c:idx val="1"/>
          <c:order val="1"/>
          <c:tx>
            <c:strRef>
              <c:f>'Zone &amp; Product Interest'!$C$17:$C$18</c:f>
              <c:strCache>
                <c:ptCount val="1"/>
                <c:pt idx="0">
                  <c:v>Late Adults</c:v>
                </c:pt>
              </c:strCache>
            </c:strRef>
          </c:tx>
          <c:spPr>
            <a:solidFill>
              <a:schemeClr val="accent2"/>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Interest'!$C$19:$C$23</c:f>
              <c:numCache>
                <c:formatCode>0.00%</c:formatCode>
                <c:ptCount val="4"/>
                <c:pt idx="0">
                  <c:v>4.9535188079212283E-2</c:v>
                </c:pt>
                <c:pt idx="1">
                  <c:v>5.0537890715570029E-2</c:v>
                </c:pt>
                <c:pt idx="2">
                  <c:v>5.0626199457874506E-2</c:v>
                </c:pt>
                <c:pt idx="3">
                  <c:v>4.9405599190661134E-2</c:v>
                </c:pt>
              </c:numCache>
            </c:numRef>
          </c:val>
        </c:ser>
        <c:ser>
          <c:idx val="2"/>
          <c:order val="2"/>
          <c:tx>
            <c:strRef>
              <c:f>'Zone &amp; Product Interest'!$D$17:$D$18</c:f>
              <c:strCache>
                <c:ptCount val="1"/>
                <c:pt idx="0">
                  <c:v>Mid Adults</c:v>
                </c:pt>
              </c:strCache>
            </c:strRef>
          </c:tx>
          <c:spPr>
            <a:solidFill>
              <a:schemeClr val="accent3"/>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Interest'!$D$19:$D$23</c:f>
              <c:numCache>
                <c:formatCode>0.00%</c:formatCode>
                <c:ptCount val="4"/>
                <c:pt idx="0">
                  <c:v>5.3357023121099495E-2</c:v>
                </c:pt>
                <c:pt idx="1">
                  <c:v>4.0539369314837675E-2</c:v>
                </c:pt>
                <c:pt idx="2">
                  <c:v>4.3533997836271245E-2</c:v>
                </c:pt>
                <c:pt idx="3">
                  <c:v>5.0942854078693915E-2</c:v>
                </c:pt>
              </c:numCache>
            </c:numRef>
          </c:val>
        </c:ser>
        <c:ser>
          <c:idx val="3"/>
          <c:order val="3"/>
          <c:tx>
            <c:strRef>
              <c:f>'Zone &amp; Product Interest'!$E$17:$E$18</c:f>
              <c:strCache>
                <c:ptCount val="1"/>
                <c:pt idx="0">
                  <c:v>Seniors</c:v>
                </c:pt>
              </c:strCache>
            </c:strRef>
          </c:tx>
          <c:spPr>
            <a:solidFill>
              <a:schemeClr val="accent4"/>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Interest'!$E$19:$E$23</c:f>
              <c:numCache>
                <c:formatCode>0.00%</c:formatCode>
                <c:ptCount val="4"/>
                <c:pt idx="0">
                  <c:v>4.2906991988000451E-2</c:v>
                </c:pt>
                <c:pt idx="1">
                  <c:v>5.438558230001634E-2</c:v>
                </c:pt>
                <c:pt idx="2">
                  <c:v>5.5602864387478475E-2</c:v>
                </c:pt>
                <c:pt idx="3">
                  <c:v>4.7436326484301586E-2</c:v>
                </c:pt>
              </c:numCache>
            </c:numRef>
          </c:val>
        </c:ser>
        <c:ser>
          <c:idx val="4"/>
          <c:order val="4"/>
          <c:tx>
            <c:strRef>
              <c:f>'Zone &amp; Product Interest'!$F$17:$F$18</c:f>
              <c:strCache>
                <c:ptCount val="1"/>
                <c:pt idx="0">
                  <c:v>Young Adults</c:v>
                </c:pt>
              </c:strCache>
            </c:strRef>
          </c:tx>
          <c:spPr>
            <a:solidFill>
              <a:schemeClr val="accent5"/>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Interest'!$F$19:$F$23</c:f>
              <c:numCache>
                <c:formatCode>0.00%</c:formatCode>
                <c:ptCount val="4"/>
                <c:pt idx="0">
                  <c:v>5.8987507240769628E-2</c:v>
                </c:pt>
                <c:pt idx="1">
                  <c:v>5.1448346423967055E-2</c:v>
                </c:pt>
                <c:pt idx="2">
                  <c:v>6.1036400952368869E-2</c:v>
                </c:pt>
                <c:pt idx="3">
                  <c:v>6.25639079697832E-2</c:v>
                </c:pt>
              </c:numCache>
            </c:numRef>
          </c:val>
        </c:ser>
        <c:dLbls>
          <c:showLegendKey val="0"/>
          <c:showVal val="0"/>
          <c:showCatName val="0"/>
          <c:showSerName val="0"/>
          <c:showPercent val="0"/>
          <c:showBubbleSize val="0"/>
        </c:dLbls>
        <c:gapWidth val="150"/>
        <c:axId val="194658496"/>
        <c:axId val="194655232"/>
      </c:barChart>
      <c:catAx>
        <c:axId val="1946584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Product Interest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655232"/>
        <c:crosses val="autoZero"/>
        <c:auto val="1"/>
        <c:lblAlgn val="ctr"/>
        <c:lblOffset val="100"/>
        <c:noMultiLvlLbl val="0"/>
      </c:catAx>
      <c:valAx>
        <c:axId val="194655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Age Group</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6584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660066"/>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Interest!PivotTable1</c:name>
    <c:fmtId val="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Regionwise High Sales </a:t>
            </a:r>
          </a:p>
        </c:rich>
      </c:tx>
      <c:layout>
        <c:manualLayout>
          <c:xMode val="edge"/>
          <c:yMode val="edge"/>
          <c:x val="0.13528027458106198"/>
          <c:y val="5.5722878390201215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6461888509670168E-2"/>
              <c:y val="4.4657097288676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011376564277596"/>
              <c:y val="-9.569377990430633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7747440273037543"/>
              <c:y val="-0.140350877192982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7360637087599549E-2"/>
              <c:y val="1.913875598086124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'Zone &amp; Product Interest'!$B$33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0"/>
              <c:layout>
                <c:manualLayout>
                  <c:x val="-8.6461888509670168E-2"/>
                  <c:y val="4.465709728867618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1"/>
              <c:layout>
                <c:manualLayout>
                  <c:x val="-0.10011376564277596"/>
                  <c:y val="-9.5693779904306331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0.17747440273037543"/>
                  <c:y val="-0.14035087719298256"/>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7.7360637087599549E-2"/>
                  <c:y val="1.9138755980861243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'Zone &amp; Product Interest'!$A$34:$A$38</c:f>
              <c:strCache>
                <c:ptCount val="4"/>
                <c:pt idx="0">
                  <c:v>East</c:v>
                </c:pt>
                <c:pt idx="1">
                  <c:v>North</c:v>
                </c:pt>
                <c:pt idx="2">
                  <c:v>South</c:v>
                </c:pt>
                <c:pt idx="3">
                  <c:v>West</c:v>
                </c:pt>
              </c:strCache>
            </c:strRef>
          </c:cat>
          <c:val>
            <c:numRef>
              <c:f>'Zone &amp; Product Interest'!$B$34:$B$38</c:f>
              <c:numCache>
                <c:formatCode>0</c:formatCode>
                <c:ptCount val="4"/>
                <c:pt idx="0">
                  <c:v>613503.89000000071</c:v>
                </c:pt>
                <c:pt idx="1">
                  <c:v>669654.27999999851</c:v>
                </c:pt>
                <c:pt idx="2">
                  <c:v>684983.83000000019</c:v>
                </c:pt>
                <c:pt idx="3">
                  <c:v>644736.33999999973</c:v>
                </c:pt>
              </c:numCache>
            </c:numRef>
          </c:val>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Interest!PivotTable2</c:name>
    <c:fmtId val="1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Age Group Distribution</a:t>
            </a:r>
          </a:p>
        </c:rich>
      </c:tx>
      <c:layout>
        <c:manualLayout>
          <c:xMode val="edge"/>
          <c:yMode val="edge"/>
          <c:x val="0.16333353067708642"/>
          <c:y val="2.6036745406824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'Zone &amp; Product Interest'!$P$2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1">
                  <a:lumMod val="60000"/>
                </a:schemeClr>
              </a:solidFill>
              <a:ln w="19050">
                <a:solidFill>
                  <a:schemeClr val="lt1"/>
                </a:solidFill>
              </a:ln>
              <a:effectLst/>
            </c:spPr>
          </c:dPt>
          <c:dPt>
            <c:idx val="4"/>
            <c:bubble3D val="0"/>
            <c:spPr>
              <a:solidFill>
                <a:schemeClr val="accent3">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'Zone &amp; Product Interest'!$O$3:$O$8</c:f>
              <c:strCache>
                <c:ptCount val="5"/>
                <c:pt idx="0">
                  <c:v>Early Adults</c:v>
                </c:pt>
                <c:pt idx="1">
                  <c:v>Late Adults</c:v>
                </c:pt>
                <c:pt idx="2">
                  <c:v>Mid Adults</c:v>
                </c:pt>
                <c:pt idx="3">
                  <c:v>Seniors</c:v>
                </c:pt>
                <c:pt idx="4">
                  <c:v>Young Adults</c:v>
                </c:pt>
              </c:strCache>
            </c:strRef>
          </c:cat>
          <c:val>
            <c:numRef>
              <c:f>'Zone &amp; Product Interest'!$P$3:$P$8</c:f>
              <c:numCache>
                <c:formatCode>0.00%</c:formatCode>
                <c:ptCount val="5"/>
                <c:pt idx="0">
                  <c:v>0.17715395045909421</c:v>
                </c:pt>
                <c:pt idx="1">
                  <c:v>0.20010487744331784</c:v>
                </c:pt>
                <c:pt idx="2">
                  <c:v>0.18837324435090186</c:v>
                </c:pt>
                <c:pt idx="3">
                  <c:v>0.20033176515979703</c:v>
                </c:pt>
                <c:pt idx="4">
                  <c:v>0.23403616258688889</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Copy.xlsx]Temporal Analysis!PivotTable4</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MONTHLY</a:t>
            </a:r>
            <a:r>
              <a:rPr lang="en-US" baseline="0"/>
              <a:t> REVENUE</a:t>
            </a:r>
            <a:endParaRPr lang="en-US"/>
          </a:p>
        </c:rich>
      </c:tx>
      <c:layout>
        <c:manualLayout>
          <c:xMode val="edge"/>
          <c:yMode val="edge"/>
          <c:x val="0.24098814571255517"/>
          <c:y val="3.601636466556451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'Temporal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'Temporal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'Temporal Analysis'!$B$4:$B$16</c:f>
              <c:numCache>
                <c:formatCode>General</c:formatCode>
                <c:ptCount val="12"/>
                <c:pt idx="0">
                  <c:v>225365.83000000002</c:v>
                </c:pt>
                <c:pt idx="1">
                  <c:v>207661.78</c:v>
                </c:pt>
                <c:pt idx="2">
                  <c:v>220938.80000000002</c:v>
                </c:pt>
                <c:pt idx="3">
                  <c:v>229100.96999999988</c:v>
                </c:pt>
                <c:pt idx="4">
                  <c:v>230689.02999999982</c:v>
                </c:pt>
                <c:pt idx="5">
                  <c:v>216589.13999999998</c:v>
                </c:pt>
                <c:pt idx="6">
                  <c:v>225396.71999999997</c:v>
                </c:pt>
                <c:pt idx="7">
                  <c:v>226003.74999999994</c:v>
                </c:pt>
                <c:pt idx="8">
                  <c:v>210935.73000000013</c:v>
                </c:pt>
                <c:pt idx="9">
                  <c:v>208047.99000000011</c:v>
                </c:pt>
                <c:pt idx="10">
                  <c:v>199388.11999999985</c:v>
                </c:pt>
                <c:pt idx="11">
                  <c:v>212760.47999999992</c:v>
                </c:pt>
              </c:numCache>
            </c:numRef>
          </c:val>
          <c:smooth val="0"/>
        </c:ser>
        <c:dLbls>
          <c:showLegendKey val="0"/>
          <c:showVal val="0"/>
          <c:showCatName val="0"/>
          <c:showSerName val="0"/>
          <c:showPercent val="0"/>
          <c:showBubbleSize val="0"/>
        </c:dLbls>
        <c:marker val="1"/>
        <c:smooth val="0"/>
        <c:axId val="194660672"/>
        <c:axId val="194654688"/>
      </c:lineChart>
      <c:catAx>
        <c:axId val="19466067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Month</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654688"/>
        <c:crosses val="autoZero"/>
        <c:auto val="1"/>
        <c:lblAlgn val="ctr"/>
        <c:lblOffset val="100"/>
        <c:noMultiLvlLbl val="0"/>
      </c:catAx>
      <c:valAx>
        <c:axId val="19465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660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2">
        <a:lumMod val="65000"/>
        <a:lumOff val="35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Copy.xlsx]Temporal Analysis!PivotTable5</c:name>
    <c:fmtId val="12"/>
  </c:pivotSource>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a:t>YEARLY</a:t>
            </a:r>
            <a:r>
              <a:rPr lang="en-US" baseline="0"/>
              <a:t> REVENUE</a:t>
            </a:r>
            <a:endParaRPr lang="en-US"/>
          </a:p>
        </c:rich>
      </c:tx>
      <c:layout>
        <c:manualLayout>
          <c:xMode val="edge"/>
          <c:yMode val="edge"/>
          <c:x val="0.31592089781880711"/>
          <c:y val="6.68523481375508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'Temporal Analysis'!$B$20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'Temporal Analysis'!$A$21:$A$35</c:f>
              <c:strCache>
                <c:ptCount val="14"/>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strCache>
            </c:strRef>
          </c:cat>
          <c:val>
            <c:numRef>
              <c:f>'Temporal Analysis'!$B$21:$B$35</c:f>
              <c:numCache>
                <c:formatCode>General</c:formatCode>
                <c:ptCount val="14"/>
                <c:pt idx="0">
                  <c:v>199194.57</c:v>
                </c:pt>
                <c:pt idx="1">
                  <c:v>181574.07999999981</c:v>
                </c:pt>
                <c:pt idx="2">
                  <c:v>180629.97999999986</c:v>
                </c:pt>
                <c:pt idx="3">
                  <c:v>193651.27000000005</c:v>
                </c:pt>
                <c:pt idx="4">
                  <c:v>188586.11000000002</c:v>
                </c:pt>
                <c:pt idx="5">
                  <c:v>183951.53000000003</c:v>
                </c:pt>
                <c:pt idx="6">
                  <c:v>194685.64999999985</c:v>
                </c:pt>
                <c:pt idx="7">
                  <c:v>193018.11999999988</c:v>
                </c:pt>
                <c:pt idx="8">
                  <c:v>187859</c:v>
                </c:pt>
                <c:pt idx="9">
                  <c:v>198889.26000000018</c:v>
                </c:pt>
                <c:pt idx="10">
                  <c:v>197392.06999999998</c:v>
                </c:pt>
                <c:pt idx="11">
                  <c:v>191447.91</c:v>
                </c:pt>
                <c:pt idx="12">
                  <c:v>193695.07000000004</c:v>
                </c:pt>
                <c:pt idx="13">
                  <c:v>128303.7199999999</c:v>
                </c:pt>
              </c:numCache>
            </c:numRef>
          </c:val>
          <c:smooth val="0"/>
        </c:ser>
        <c:dLbls>
          <c:showLegendKey val="0"/>
          <c:showVal val="0"/>
          <c:showCatName val="0"/>
          <c:showSerName val="0"/>
          <c:showPercent val="0"/>
          <c:showBubbleSize val="0"/>
        </c:dLbls>
        <c:marker val="1"/>
        <c:smooth val="0"/>
        <c:axId val="194663392"/>
        <c:axId val="194662304"/>
      </c:lineChart>
      <c:catAx>
        <c:axId val="194663392"/>
        <c:scaling>
          <c:orientation val="minMax"/>
        </c:scaling>
        <c:delete val="0"/>
        <c:axPos val="b"/>
        <c:title>
          <c:tx>
            <c:rich>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r>
                  <a:rPr lang="en-US"/>
                  <a:t>Year</a:t>
                </a:r>
              </a:p>
            </c:rich>
          </c:tx>
          <c:layou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94662304"/>
        <c:crosses val="autoZero"/>
        <c:auto val="1"/>
        <c:lblAlgn val="ctr"/>
        <c:lblOffset val="100"/>
        <c:noMultiLvlLbl val="0"/>
      </c:catAx>
      <c:valAx>
        <c:axId val="194662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94663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b="1">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Distribution!PivotTable1</c:name>
    <c:fmtId val="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Membership Distribution</a:t>
            </a:r>
          </a:p>
        </c:rich>
      </c:tx>
      <c:layout>
        <c:manualLayout>
          <c:xMode val="edge"/>
          <c:yMode val="edge"/>
          <c:x val="0.23773905039121299"/>
          <c:y val="2.7141493676926746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954740413545862E-2"/>
              <c:y val="-6.1553939197705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918699186991871E-2"/>
              <c:y val="-4.878266992805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954740413545862E-2"/>
              <c:y val="-6.1553939197705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918699186991871E-2"/>
              <c:y val="-4.878266992805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954740413545862E-2"/>
              <c:y val="-6.15539391977057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918699186991871E-2"/>
              <c:y val="-4.878266992805509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'Categorical Distribution'!$B$5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9.6954740413545862E-2"/>
                  <c:y val="-6.155393919770575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8.9918699186991871E-2"/>
                  <c:y val="-4.8782669928055099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'Categorical Distribution'!$A$6:$A$8</c:f>
              <c:strCache>
                <c:ptCount val="2"/>
                <c:pt idx="0">
                  <c:v>Member</c:v>
                </c:pt>
                <c:pt idx="1">
                  <c:v>Non-Member</c:v>
                </c:pt>
              </c:strCache>
            </c:strRef>
          </c:cat>
          <c:val>
            <c:numRef>
              <c:f>'Categorical Distribution'!$B$6:$B$8</c:f>
              <c:numCache>
                <c:formatCode>General</c:formatCode>
                <c:ptCount val="2"/>
                <c:pt idx="0">
                  <c:v>2457</c:v>
                </c:pt>
                <c:pt idx="1">
                  <c:v>2543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Distribution!PivotTable5</c:name>
    <c:fmtId val="8"/>
  </c:pivotSource>
  <c:chart>
    <c:title>
      <c:tx>
        <c:rich>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r>
              <a:rPr lang="en-US" sz="1400"/>
              <a:t>Sales</a:t>
            </a:r>
            <a:r>
              <a:rPr lang="en-US" sz="1400" baseline="0"/>
              <a:t> Distribution</a:t>
            </a:r>
            <a:endParaRPr lang="en-US" sz="1400"/>
          </a:p>
        </c:rich>
      </c:tx>
      <c:layout>
        <c:manualLayout>
          <c:xMode val="edge"/>
          <c:yMode val="edge"/>
          <c:x val="0.1694497561970367"/>
          <c:y val="4.504575049665753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67055336832896"/>
              <c:y val="-0.14285396617089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67055336832896"/>
              <c:y val="-0.14285396617089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67055336832896"/>
              <c:y val="-0.14285396617089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'Categorical Distribution'!$J$4</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'Categorical Distribution'!$I$5:$I$8</c:f>
              <c:strCache>
                <c:ptCount val="3"/>
                <c:pt idx="0">
                  <c:v>1</c:v>
                </c:pt>
                <c:pt idx="1">
                  <c:v>2</c:v>
                </c:pt>
                <c:pt idx="2">
                  <c:v>3</c:v>
                </c:pt>
              </c:strCache>
            </c:strRef>
          </c:cat>
          <c:val>
            <c:numRef>
              <c:f>'Categorical Distribution'!$J$5:$J$8</c:f>
              <c:numCache>
                <c:formatCode>0.00%</c:formatCode>
                <c:ptCount val="3"/>
                <c:pt idx="0">
                  <c:v>0.12356978702651737</c:v>
                </c:pt>
                <c:pt idx="1">
                  <c:v>0.29114254129413436</c:v>
                </c:pt>
                <c:pt idx="2">
                  <c:v>0.58528767167934825</c:v>
                </c:pt>
              </c:numCache>
            </c:numRef>
          </c:val>
        </c:ser>
        <c:dLbls>
          <c:dLblPos val="inEnd"/>
          <c:showLegendKey val="0"/>
          <c:showVal val="0"/>
          <c:showCatName val="1"/>
          <c:showSerName val="0"/>
          <c:showPercent val="0"/>
          <c:showBubbleSize val="0"/>
          <c:showLeaderLines val="1"/>
        </c:dLbls>
      </c:pie3D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Distribution!PivotTable6</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solidFill>
                  <a:schemeClr val="bg1"/>
                </a:solidFill>
              </a:rPr>
              <a:t>Purchase Frequency</a:t>
            </a:r>
          </a:p>
        </c:rich>
      </c:tx>
      <c:layout>
        <c:manualLayout>
          <c:xMode val="edge"/>
          <c:yMode val="edge"/>
          <c:x val="0.21579132087943409"/>
          <c:y val="4.232804232804232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dLbl>
          <c:idx val="0"/>
          <c:layout>
            <c:manualLayout>
              <c:x val="-0.18737191092110717"/>
              <c:y val="7.592387274460647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w="25400">
            <a:solidFill>
              <a:schemeClr val="lt1"/>
            </a:solidFill>
          </a:ln>
          <a:effectLst/>
          <a:sp3d contourW="25400">
            <a:contourClr>
              <a:schemeClr val="lt1"/>
            </a:contourClr>
          </a:sp3d>
        </c:spPr>
        <c:dLbl>
          <c:idx val="0"/>
          <c:layout>
            <c:manualLayout>
              <c:x val="0.14422259544426755"/>
              <c:y val="-0.1587999482127514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w="25400">
            <a:solidFill>
              <a:schemeClr val="lt1"/>
            </a:solidFill>
          </a:ln>
          <a:effectLst/>
          <a:sp3d contourW="25400">
            <a:contourClr>
              <a:schemeClr val="lt1"/>
            </a:contourClr>
          </a:sp3d>
        </c:spPr>
        <c:dLbl>
          <c:idx val="0"/>
          <c:layout>
            <c:manualLayout>
              <c:x val="-0.18737191092110717"/>
              <c:y val="7.592387274460647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dLbl>
          <c:idx val="0"/>
          <c:layout>
            <c:manualLayout>
              <c:x val="0.14422259544426755"/>
              <c:y val="-0.1587999482127514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8"/>
        <c:spPr>
          <a:solidFill>
            <a:schemeClr val="accent6"/>
          </a:solidFill>
          <a:ln w="25400">
            <a:solidFill>
              <a:schemeClr val="lt1"/>
            </a:solidFill>
          </a:ln>
          <a:effectLst/>
          <a:sp3d contourW="25400">
            <a:contourClr>
              <a:schemeClr val="lt1"/>
            </a:contourClr>
          </a:sp3d>
        </c:spPr>
        <c:dLbl>
          <c:idx val="0"/>
          <c:layout>
            <c:manualLayout>
              <c:x val="-0.18737191092110717"/>
              <c:y val="7.59238727446064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w="25400">
            <a:solidFill>
              <a:schemeClr val="lt1"/>
            </a:solidFill>
          </a:ln>
          <a:effectLst/>
          <a:sp3d contourW="25400">
            <a:contourClr>
              <a:schemeClr val="lt1"/>
            </a:contourClr>
          </a:sp3d>
        </c:spPr>
      </c:pivotFmt>
      <c:pivotFmt>
        <c:idx val="10"/>
        <c:spPr>
          <a:solidFill>
            <a:schemeClr val="accent6"/>
          </a:solidFill>
          <a:ln w="25400">
            <a:solidFill>
              <a:schemeClr val="lt1"/>
            </a:solidFill>
          </a:ln>
          <a:effectLst/>
          <a:sp3d contourW="25400">
            <a:contourClr>
              <a:schemeClr val="lt1"/>
            </a:contourClr>
          </a:sp3d>
        </c:spPr>
        <c:dLbl>
          <c:idx val="0"/>
          <c:layout>
            <c:manualLayout>
              <c:x val="0.14422259544426755"/>
              <c:y val="-0.1587999482127514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w="25400">
            <a:solidFill>
              <a:schemeClr val="lt1"/>
            </a:solidFill>
          </a:ln>
          <a:effectLst/>
          <a:sp3d contourW="25400">
            <a:contourClr>
              <a:schemeClr val="lt1"/>
            </a:contourClr>
          </a:sp3d>
        </c:spPr>
      </c:pivotFmt>
      <c:pivotFmt>
        <c:idx val="12"/>
        <c:spPr>
          <a:solidFill>
            <a:schemeClr val="accent6"/>
          </a:solidFill>
          <a:ln w="25400">
            <a:solidFill>
              <a:schemeClr val="lt1"/>
            </a:solidFill>
          </a:ln>
          <a:effectLst/>
          <a:sp3d contourW="25400">
            <a:contourClr>
              <a:schemeClr val="lt1"/>
            </a:contourClr>
          </a:sp3d>
        </c:spPr>
      </c:pivotFmt>
      <c:pivotFmt>
        <c:idx val="13"/>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'Categorical Distribution'!$J$16</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dPt>
          <c:dPt>
            <c:idx val="1"/>
            <c:bubble3D val="0"/>
            <c:spPr>
              <a:solidFill>
                <a:schemeClr val="accent5"/>
              </a:solidFill>
              <a:ln w="25400">
                <a:solidFill>
                  <a:schemeClr val="lt1"/>
                </a:solidFill>
              </a:ln>
              <a:effectLst/>
              <a:sp3d contourW="25400">
                <a:contourClr>
                  <a:schemeClr val="lt1"/>
                </a:contourClr>
              </a:sp3d>
            </c:spPr>
          </c:dPt>
          <c:dPt>
            <c:idx val="2"/>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'Categorical Distribution'!$I$17:$I$20</c:f>
              <c:strCache>
                <c:ptCount val="3"/>
                <c:pt idx="0">
                  <c:v>1</c:v>
                </c:pt>
                <c:pt idx="1">
                  <c:v>2</c:v>
                </c:pt>
                <c:pt idx="2">
                  <c:v>3</c:v>
                </c:pt>
              </c:strCache>
            </c:strRef>
          </c:cat>
          <c:val>
            <c:numRef>
              <c:f>'Categorical Distribution'!$J$17:$J$20</c:f>
              <c:numCache>
                <c:formatCode>0.00%</c:formatCode>
                <c:ptCount val="3"/>
                <c:pt idx="0">
                  <c:v>0.26779999999999998</c:v>
                </c:pt>
                <c:pt idx="1">
                  <c:v>0.52580000000000005</c:v>
                </c:pt>
                <c:pt idx="2">
                  <c:v>0.2064</c:v>
                </c:pt>
              </c:numCache>
            </c:numRef>
          </c:val>
        </c:ser>
        <c:dLbls>
          <c:dLblPos val="inEnd"/>
          <c:showLegendKey val="0"/>
          <c:showVal val="0"/>
          <c:showCatName val="0"/>
          <c:showSerName val="0"/>
          <c:showPercent val="1"/>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85000"/>
        <a:lumOff val="15000"/>
        <a:alpha val="96078"/>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[Updated_Marketing_Data_for_Excel_Assignment - Copy.xlsx]Categorical Distribution!PivotTable7</c:name>
    <c:fmtId val="10"/>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CLV</a:t>
            </a:r>
            <a:r>
              <a:rPr lang="en-US" sz="1400" baseline="0"/>
              <a:t> Distribution</a:t>
            </a:r>
            <a:endParaRPr lang="en-US" sz="1400"/>
          </a:p>
        </c:rich>
      </c:tx>
      <c:layout>
        <c:manualLayout>
          <c:xMode val="edge"/>
          <c:yMode val="edge"/>
          <c:x val="0.25462205700123913"/>
          <c:y val="4.3715846994535519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tint val="65000"/>
            </a:schemeClr>
          </a:solidFill>
          <a:ln>
            <a:noFill/>
          </a:ln>
          <a:effectLst>
            <a:outerShdw blurRad="254000" sx="102000" sy="102000" algn="ctr" rotWithShape="0">
              <a:prstClr val="black">
                <a:alpha val="20000"/>
              </a:prstClr>
            </a:outerShdw>
          </a:effectLst>
          <a:sp3d/>
        </c:spPr>
      </c:pivotFmt>
      <c:pivotFmt>
        <c:idx val="3"/>
        <c:spPr>
          <a:solidFill>
            <a:schemeClr val="accent3"/>
          </a:solidFill>
          <a:ln>
            <a:noFill/>
          </a:ln>
          <a:effectLst>
            <a:outerShdw blurRad="254000" sx="102000" sy="102000" algn="ctr" rotWithShape="0">
              <a:prstClr val="black">
                <a:alpha val="20000"/>
              </a:prstClr>
            </a:outerShdw>
          </a:effectLst>
          <a:sp3d/>
        </c:spPr>
      </c:pivotFmt>
      <c:pivotFmt>
        <c:idx val="4"/>
        <c:spPr>
          <a:solidFill>
            <a:schemeClr val="accent3">
              <a:shade val="65000"/>
            </a:schemeClr>
          </a:solidFill>
          <a:ln>
            <a:noFill/>
          </a:ln>
          <a:effectLst>
            <a:outerShdw blurRad="254000" sx="102000" sy="102000" algn="ctr" rotWithShape="0">
              <a:prstClr val="black">
                <a:alpha val="20000"/>
              </a:prstClr>
            </a:outerShdw>
          </a:effectLst>
          <a:sp3d/>
        </c:spPr>
      </c:pivotFmt>
      <c:pivotFmt>
        <c:idx val="5"/>
        <c:spPr>
          <a:solidFill>
            <a:schemeClr val="accent3"/>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3">
              <a:tint val="65000"/>
            </a:schemeClr>
          </a:solidFill>
          <a:ln>
            <a:noFill/>
          </a:ln>
          <a:effectLst>
            <a:outerShdw blurRad="254000" sx="102000" sy="102000" algn="ctr" rotWithShape="0">
              <a:prstClr val="black">
                <a:alpha val="20000"/>
              </a:prstClr>
            </a:outerShdw>
          </a:effectLst>
          <a:sp3d/>
        </c:spPr>
      </c:pivotFmt>
      <c:pivotFmt>
        <c:idx val="7"/>
        <c:spPr>
          <a:solidFill>
            <a:schemeClr val="accent3"/>
          </a:solidFill>
          <a:ln>
            <a:noFill/>
          </a:ln>
          <a:effectLst>
            <a:outerShdw blurRad="254000" sx="102000" sy="102000" algn="ctr" rotWithShape="0">
              <a:prstClr val="black">
                <a:alpha val="20000"/>
              </a:prstClr>
            </a:outerShdw>
          </a:effectLst>
          <a:sp3d/>
        </c:spPr>
      </c:pivotFmt>
      <c:pivotFmt>
        <c:idx val="8"/>
        <c:spPr>
          <a:solidFill>
            <a:schemeClr val="accent3">
              <a:shade val="65000"/>
            </a:schemeClr>
          </a:solidFill>
          <a:ln>
            <a:noFill/>
          </a:ln>
          <a:effectLst>
            <a:outerShdw blurRad="254000" sx="102000" sy="102000" algn="ctr" rotWithShape="0">
              <a:prstClr val="black">
                <a:alpha val="20000"/>
              </a:prstClr>
            </a:outerShdw>
          </a:effectLst>
          <a:sp3d/>
        </c:spPr>
      </c:pivotFmt>
      <c:pivotFmt>
        <c:idx val="9"/>
        <c:spPr>
          <a:solidFill>
            <a:schemeClr val="accent3"/>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3"/>
          </a:solidFill>
          <a:ln>
            <a:noFill/>
          </a:ln>
          <a:effectLst>
            <a:outerShdw blurRad="254000" sx="102000" sy="102000" algn="ctr" rotWithShape="0">
              <a:prstClr val="black">
                <a:alpha val="20000"/>
              </a:prstClr>
            </a:outerShdw>
          </a:effectLst>
          <a:sp3d/>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1"/>
        <c:spPr>
          <a:solidFill>
            <a:schemeClr val="accent3">
              <a:tint val="65000"/>
            </a:schemeClr>
          </a:solidFill>
          <a:ln>
            <a:noFill/>
          </a:ln>
          <a:effectLst>
            <a:outerShdw blurRad="254000" sx="102000" sy="102000" algn="ctr" rotWithShape="0">
              <a:prstClr val="black">
                <a:alpha val="20000"/>
              </a:prstClr>
            </a:outerShdw>
          </a:effectLst>
          <a:sp3d/>
        </c:spPr>
      </c:pivotFmt>
      <c:pivotFmt>
        <c:idx val="12"/>
        <c:spPr>
          <a:solidFill>
            <a:schemeClr val="accent3"/>
          </a:solidFill>
          <a:ln>
            <a:noFill/>
          </a:ln>
          <a:effectLst>
            <a:outerShdw blurRad="254000" sx="102000" sy="102000" algn="ctr" rotWithShape="0">
              <a:prstClr val="black">
                <a:alpha val="20000"/>
              </a:prstClr>
            </a:outerShdw>
          </a:effectLst>
          <a:sp3d/>
        </c:spPr>
      </c:pivotFmt>
      <c:pivotFmt>
        <c:idx val="13"/>
        <c:spPr>
          <a:solidFill>
            <a:schemeClr val="accent3">
              <a:shade val="65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'Categorical Distribution'!$J$28</c:f>
              <c:strCache>
                <c:ptCount val="1"/>
                <c:pt idx="0">
                  <c:v>Total</c:v>
                </c:pt>
              </c:strCache>
            </c:strRef>
          </c:tx>
          <c:dPt>
            <c:idx val="0"/>
            <c:bubble3D val="0"/>
            <c:spPr>
              <a:solidFill>
                <a:schemeClr val="accent3">
                  <a:tint val="65000"/>
                </a:schemeClr>
              </a:solidFill>
              <a:ln>
                <a:noFill/>
              </a:ln>
              <a:effectLst>
                <a:outerShdw blurRad="254000" sx="102000" sy="102000" algn="ctr" rotWithShape="0">
                  <a:prstClr val="black">
                    <a:alpha val="20000"/>
                  </a:prstClr>
                </a:outerShdw>
              </a:effectLst>
              <a:sp3d/>
            </c:spPr>
          </c:dPt>
          <c:dPt>
            <c:idx val="1"/>
            <c:bubble3D val="0"/>
            <c:spPr>
              <a:solidFill>
                <a:schemeClr val="accent3"/>
              </a:solidFill>
              <a:ln>
                <a:noFill/>
              </a:ln>
              <a:effectLst>
                <a:outerShdw blurRad="254000" sx="102000" sy="102000" algn="ctr" rotWithShape="0">
                  <a:prstClr val="black">
                    <a:alpha val="20000"/>
                  </a:prstClr>
                </a:outerShdw>
              </a:effectLst>
              <a:sp3d/>
            </c:spPr>
          </c:dPt>
          <c:dPt>
            <c:idx val="2"/>
            <c:bubble3D val="0"/>
            <c:spPr>
              <a:solidFill>
                <a:schemeClr val="accent3">
                  <a:shade val="65000"/>
                </a:schemeClr>
              </a:solidFill>
              <a:ln>
                <a:noFill/>
              </a:ln>
              <a:effectLst>
                <a:outerShdw blurRad="254000" sx="102000" sy="102000" algn="ctr" rotWithShape="0">
                  <a:prstClr val="black">
                    <a:alpha val="20000"/>
                  </a:prstClr>
                </a:outerShdw>
              </a:effectLst>
              <a:sp3d/>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'Categorical Distribution'!$I$29:$I$32</c:f>
              <c:strCache>
                <c:ptCount val="3"/>
                <c:pt idx="0">
                  <c:v>High</c:v>
                </c:pt>
                <c:pt idx="1">
                  <c:v>Low</c:v>
                </c:pt>
                <c:pt idx="2">
                  <c:v>Medium</c:v>
                </c:pt>
              </c:strCache>
            </c:strRef>
          </c:cat>
          <c:val>
            <c:numRef>
              <c:f>'Categorical Distribution'!$J$29:$J$32</c:f>
              <c:numCache>
                <c:formatCode>0.00%</c:formatCode>
                <c:ptCount val="3"/>
                <c:pt idx="0">
                  <c:v>0.35580000000000001</c:v>
                </c:pt>
                <c:pt idx="1">
                  <c:v>0.24079999999999999</c:v>
                </c:pt>
                <c:pt idx="2">
                  <c:v>0.40339999999999998</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Distribution!PivotTable3</c:name>
    <c:fmtId val="5"/>
  </c:pivotSource>
  <c:chart>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US" sz="1400"/>
              <a:t>Satisfaction Score</a:t>
            </a:r>
          </a:p>
        </c:rich>
      </c:tx>
      <c:layout>
        <c:manualLayout>
          <c:xMode val="edge"/>
          <c:yMode val="edge"/>
          <c:x val="0.18988721004469036"/>
          <c:y val="4.610952403716112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'Categorical Distribution'!$B$28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'Categorical Distribution'!$A$29:$A$34</c:f>
              <c:strCache>
                <c:ptCount val="5"/>
                <c:pt idx="0">
                  <c:v>1</c:v>
                </c:pt>
                <c:pt idx="1">
                  <c:v>2</c:v>
                </c:pt>
                <c:pt idx="2">
                  <c:v>3</c:v>
                </c:pt>
                <c:pt idx="3">
                  <c:v>4</c:v>
                </c:pt>
                <c:pt idx="4">
                  <c:v>5</c:v>
                </c:pt>
              </c:strCache>
            </c:strRef>
          </c:cat>
          <c:val>
            <c:numRef>
              <c:f>'Categorical Distribution'!$B$29:$B$34</c:f>
              <c:numCache>
                <c:formatCode>0</c:formatCode>
                <c:ptCount val="5"/>
                <c:pt idx="0">
                  <c:v>1010</c:v>
                </c:pt>
                <c:pt idx="1">
                  <c:v>974</c:v>
                </c:pt>
                <c:pt idx="2">
                  <c:v>1018</c:v>
                </c:pt>
                <c:pt idx="3">
                  <c:v>1025</c:v>
                </c:pt>
                <c:pt idx="4">
                  <c:v>973</c:v>
                </c:pt>
              </c:numCache>
            </c:numRef>
          </c:val>
        </c:ser>
        <c:dLbls>
          <c:dLblPos val="ctr"/>
          <c:showLegendKey val="0"/>
          <c:showVal val="1"/>
          <c:showCatName val="0"/>
          <c:showSerName val="0"/>
          <c:showPercent val="0"/>
          <c:showBubbleSize val="0"/>
        </c:dLbls>
        <c:gapWidth val="150"/>
        <c:overlap val="100"/>
        <c:axId val="194664480"/>
        <c:axId val="194655776"/>
      </c:barChart>
      <c:catAx>
        <c:axId val="19466448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Satisfaction Score</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94655776"/>
        <c:crosses val="autoZero"/>
        <c:auto val="1"/>
        <c:lblAlgn val="ctr"/>
        <c:lblOffset val="100"/>
        <c:noMultiLvlLbl val="0"/>
      </c:catAx>
      <c:valAx>
        <c:axId val="19465577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Count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crossAx val="194664480"/>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dk1">
          <a:lumMod val="25000"/>
          <a:lumOff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Distribution!PivotTable4</c:name>
    <c:fmtId val="1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Referral Source</a:t>
            </a:r>
          </a:p>
        </c:rich>
      </c:tx>
      <c:layout>
        <c:manualLayout>
          <c:xMode val="edge"/>
          <c:yMode val="edge"/>
          <c:x val="0.17872814091009706"/>
          <c:y val="4.7619047619047616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681373616284056"/>
              <c:y val="-6.534944759812004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130777131119478E-2"/>
              <c:y val="-7.09735701641945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'Categorical Distribution'!$B$39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0.12681373616284056"/>
                  <c:y val="-6.5349447598120045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0130777131119478E-2"/>
                  <c:y val="-7.0973570164194588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'Categorical Distribution'!$A$40:$A$43</c:f>
              <c:strCache>
                <c:ptCount val="3"/>
                <c:pt idx="0">
                  <c:v>Friend</c:v>
                </c:pt>
                <c:pt idx="1">
                  <c:v>News Article</c:v>
                </c:pt>
                <c:pt idx="2">
                  <c:v>Online Ad</c:v>
                </c:pt>
              </c:strCache>
            </c:strRef>
          </c:cat>
          <c:val>
            <c:numRef>
              <c:f>'Categorical Distribution'!$B$40:$B$43</c:f>
              <c:numCache>
                <c:formatCode>0.00%</c:formatCode>
                <c:ptCount val="3"/>
                <c:pt idx="0">
                  <c:v>0.33400000000000002</c:v>
                </c:pt>
                <c:pt idx="1">
                  <c:v>0.3322</c:v>
                </c:pt>
                <c:pt idx="2">
                  <c:v>0.33379999999999999</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Copy.xlsx]CSS Avg sales!PivotTable5</c:name>
    <c:fmtId val="2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CSS V/S AVERAGE SALES</a:t>
            </a:r>
          </a:p>
        </c:rich>
      </c:tx>
      <c:layout>
        <c:manualLayout>
          <c:xMode val="edge"/>
          <c:yMode val="edge"/>
          <c:x val="0.16570961943511486"/>
          <c:y val="4.383473106149876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166666666666666E-2"/>
              <c:y val="-0.29166666666666669"/>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4.7222222222222221E-2"/>
              <c:y val="-0.40277777777777779"/>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6666666666666721E-2"/>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332E-3"/>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1666666666666678E-2"/>
              <c:y val="-0.3240740740740741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4.1666666666666678E-2"/>
              <c:y val="-0.3240740740740741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8.3333333333333332E-3"/>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6.6666666666666721E-2"/>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9.166666666666666E-2"/>
              <c:y val="-0.29166666666666669"/>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4.7222222222222221E-2"/>
              <c:y val="-0.40277777777777779"/>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4.1666666666666678E-2"/>
              <c:y val="-0.32407407407407413"/>
            </c:manualLayout>
          </c:layout>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dLbl>
          <c:idx val="0"/>
          <c:layout>
            <c:manualLayout>
              <c:x val="-8.3333333333333332E-3"/>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dLbl>
          <c:idx val="0"/>
          <c:layout>
            <c:manualLayout>
              <c:x val="-5.4832330108456381E-2"/>
              <c:y val="-0.2464424705532498"/>
            </c:manualLayout>
          </c:layout>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dLbl>
          <c:idx val="0"/>
          <c:layout>
            <c:manualLayout>
              <c:x val="-9.166666666666666E-2"/>
              <c:y val="-0.29166666666666669"/>
            </c:manualLayout>
          </c:layout>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accent1"/>
          </a:solidFill>
          <a:ln>
            <a:noFill/>
          </a:ln>
          <a:effectLst/>
        </c:spPr>
        <c:dLbl>
          <c:idx val="0"/>
          <c:layout>
            <c:manualLayout>
              <c:x val="4.7222222222222221E-2"/>
              <c:y val="-0.40277777777777779"/>
            </c:manualLayout>
          </c:layout>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348793940333303"/>
          <c:y val="0.23704433497536948"/>
          <c:w val="0.54439530218040277"/>
          <c:h val="0.46474018333915157"/>
        </c:manualLayout>
      </c:layout>
      <c:areaChart>
        <c:grouping val="standard"/>
        <c:varyColors val="0"/>
        <c:ser>
          <c:idx val="0"/>
          <c:order val="0"/>
          <c:tx>
            <c:strRef>
              <c:f>'CSS Avg sales'!$C$3</c:f>
              <c:strCache>
                <c:ptCount val="1"/>
                <c:pt idx="0">
                  <c:v>Total</c:v>
                </c:pt>
              </c:strCache>
            </c:strRef>
          </c:tx>
          <c:spPr>
            <a:solidFill>
              <a:schemeClr val="accent1"/>
            </a:solidFill>
            <a:ln>
              <a:noFill/>
            </a:ln>
            <a:effectLst/>
          </c:spPr>
          <c:dPt>
            <c:idx val="0"/>
            <c:bubble3D val="0"/>
          </c:dPt>
          <c:dPt>
            <c:idx val="1"/>
            <c:bubble3D val="0"/>
          </c:dPt>
          <c:dPt>
            <c:idx val="2"/>
            <c:bubble3D val="0"/>
          </c:dPt>
          <c:dPt>
            <c:idx val="3"/>
            <c:bubble3D val="0"/>
          </c:dPt>
          <c:dPt>
            <c:idx val="4"/>
            <c:bubble3D val="0"/>
          </c:dPt>
          <c:dLbls>
            <c:dLbl>
              <c:idx val="0"/>
              <c:layout>
                <c:manualLayout>
                  <c:x val="4.1666666666666678E-2"/>
                  <c:y val="-0.3240740740740741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8.3333333333333332E-3"/>
                  <c:y val="-0.30555555555555558"/>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4832330108456381E-2"/>
                  <c:y val="-0.2464424705532498"/>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9.166666666666666E-2"/>
                  <c:y val="-0.29166666666666669"/>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7222222222222221E-2"/>
                  <c:y val="-0.4027777777777777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'CSS Avg sales'!$B$4:$B$9</c:f>
              <c:strCache>
                <c:ptCount val="5"/>
                <c:pt idx="0">
                  <c:v>1</c:v>
                </c:pt>
                <c:pt idx="1">
                  <c:v>2</c:v>
                </c:pt>
                <c:pt idx="2">
                  <c:v>3</c:v>
                </c:pt>
                <c:pt idx="3">
                  <c:v>4</c:v>
                </c:pt>
                <c:pt idx="4">
                  <c:v>5</c:v>
                </c:pt>
              </c:strCache>
            </c:strRef>
          </c:cat>
          <c:val>
            <c:numRef>
              <c:f>'CSS Avg sales'!$C$4:$C$9</c:f>
              <c:numCache>
                <c:formatCode>0.00</c:formatCode>
                <c:ptCount val="5"/>
                <c:pt idx="0">
                  <c:v>534.51197609138217</c:v>
                </c:pt>
                <c:pt idx="1">
                  <c:v>523.79367894148368</c:v>
                </c:pt>
                <c:pt idx="2">
                  <c:v>497.71057369424483</c:v>
                </c:pt>
                <c:pt idx="3">
                  <c:v>524.34665673825452</c:v>
                </c:pt>
                <c:pt idx="4">
                  <c:v>538.36876695513581</c:v>
                </c:pt>
              </c:numCache>
            </c:numRef>
          </c:val>
        </c:ser>
        <c:dLbls>
          <c:showLegendKey val="0"/>
          <c:showVal val="1"/>
          <c:showCatName val="0"/>
          <c:showSerName val="0"/>
          <c:showPercent val="0"/>
          <c:showBubbleSize val="0"/>
        </c:dLbls>
        <c:axId val="194665024"/>
        <c:axId val="194656320"/>
      </c:areaChart>
      <c:catAx>
        <c:axId val="19466502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Customer Satisfaction Score</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656320"/>
        <c:crosses val="autoZero"/>
        <c:auto val="1"/>
        <c:lblAlgn val="ctr"/>
        <c:lblOffset val="100"/>
        <c:noMultiLvlLbl val="0"/>
      </c:catAx>
      <c:valAx>
        <c:axId val="194656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Average sales </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66502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Distribution!PivotTable2</c:name>
    <c:fmtId val="23"/>
  </c:pivotSource>
  <c:chart>
    <c:title>
      <c:tx>
        <c:rich>
          <a:bodyPr rot="0" spcFirstLastPara="1" vertOverflow="ellipsis" vert="horz" wrap="square" anchor="ctr" anchorCtr="1"/>
          <a:lstStyle/>
          <a:p>
            <a:pPr>
              <a:defRPr sz="1200" b="0" i="0" u="none" strike="noStrike" kern="1200" spc="100" baseline="0">
                <a:solidFill>
                  <a:schemeClr val="accent1">
                    <a:lumMod val="50000"/>
                  </a:schemeClr>
                </a:solidFill>
                <a:effectLst>
                  <a:outerShdw blurRad="50800" dist="38100" dir="5400000" algn="t" rotWithShape="0">
                    <a:prstClr val="black">
                      <a:alpha val="40000"/>
                    </a:prstClr>
                  </a:outerShdw>
                </a:effectLst>
                <a:latin typeface="+mn-lt"/>
                <a:ea typeface="+mn-ea"/>
                <a:cs typeface="+mn-cs"/>
              </a:defRPr>
            </a:pPr>
            <a:r>
              <a:rPr lang="en-US" sz="1200"/>
              <a:t>Marketing Channel Sales</a:t>
            </a:r>
          </a:p>
        </c:rich>
      </c:tx>
      <c:layout>
        <c:manualLayout>
          <c:xMode val="edge"/>
          <c:yMode val="edge"/>
          <c:x val="0.1102501584176438"/>
          <c:y val="3.2362186652042969E-2"/>
        </c:manualLayout>
      </c:layout>
      <c:overlay val="0"/>
      <c:spPr>
        <a:noFill/>
        <a:ln>
          <a:noFill/>
        </a:ln>
        <a:effectLst/>
      </c:spPr>
      <c:txPr>
        <a:bodyPr rot="0" spcFirstLastPara="1" vertOverflow="ellipsis" vert="horz" wrap="square" anchor="ctr" anchorCtr="1"/>
        <a:lstStyle/>
        <a:p>
          <a:pPr>
            <a:defRPr sz="1200" b="0" i="0" u="none" strike="noStrike" kern="1200" spc="100" baseline="0">
              <a:solidFill>
                <a:schemeClr val="accent1">
                  <a:lumMod val="5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'Categorical Distribution'!$B$17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'Categorical Distribution'!$A$18:$A$22</c:f>
              <c:strCache>
                <c:ptCount val="4"/>
                <c:pt idx="0">
                  <c:v>Affiliate</c:v>
                </c:pt>
                <c:pt idx="1">
                  <c:v>Direct</c:v>
                </c:pt>
                <c:pt idx="2">
                  <c:v>Email</c:v>
                </c:pt>
                <c:pt idx="3">
                  <c:v>Social Media</c:v>
                </c:pt>
              </c:strCache>
            </c:strRef>
          </c:cat>
          <c:val>
            <c:numRef>
              <c:f>'Categorical Distribution'!$B$18:$B$22</c:f>
              <c:numCache>
                <c:formatCode>0%</c:formatCode>
                <c:ptCount val="4"/>
                <c:pt idx="0">
                  <c:v>0.23718101241560291</c:v>
                </c:pt>
                <c:pt idx="1">
                  <c:v>0.24076287455465697</c:v>
                </c:pt>
                <c:pt idx="2">
                  <c:v>0.26405975717950952</c:v>
                </c:pt>
                <c:pt idx="3">
                  <c:v>0.25799635585023056</c:v>
                </c:pt>
              </c:numCache>
            </c:numRef>
          </c:val>
          <c:smooth val="0"/>
        </c:ser>
        <c:dLbls>
          <c:showLegendKey val="0"/>
          <c:showVal val="0"/>
          <c:showCatName val="0"/>
          <c:showSerName val="0"/>
          <c:showPercent val="0"/>
          <c:showBubbleSize val="0"/>
        </c:dLbls>
        <c:smooth val="0"/>
        <c:axId val="194668288"/>
        <c:axId val="194659040"/>
      </c:lineChart>
      <c:catAx>
        <c:axId val="194668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700" b="0" i="0" u="none" strike="noStrike" kern="1200" baseline="0">
                <a:solidFill>
                  <a:schemeClr val="accent1">
                    <a:lumMod val="50000"/>
                  </a:schemeClr>
                </a:solidFill>
                <a:latin typeface="+mn-lt"/>
                <a:ea typeface="+mn-ea"/>
                <a:cs typeface="+mn-cs"/>
              </a:defRPr>
            </a:pPr>
            <a:endParaRPr lang="en-US"/>
          </a:p>
        </c:txPr>
        <c:crossAx val="194659040"/>
        <c:crosses val="autoZero"/>
        <c:auto val="1"/>
        <c:lblAlgn val="ctr"/>
        <c:lblOffset val="100"/>
        <c:noMultiLvlLbl val="0"/>
      </c:catAx>
      <c:valAx>
        <c:axId val="19465904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1946682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en-US"/>
        </a:p>
      </c:txPr>
    </c:legend>
    <c:plotVisOnly val="1"/>
    <c:dispBlanksAs val="gap"/>
    <c:showDLblsOverMax val="0"/>
  </c:chart>
  <c:spPr>
    <a:solidFill>
      <a:schemeClr val="bg1">
        <a:lumMod val="85000"/>
      </a:schemeClr>
    </a:solidFill>
    <a:ln>
      <a:noFill/>
    </a:ln>
    <a:effectLst/>
  </c:spPr>
  <c:txPr>
    <a:bodyPr/>
    <a:lstStyle/>
    <a:p>
      <a:pPr>
        <a:defRPr b="0">
          <a:solidFill>
            <a:schemeClr val="accent1">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Distribution!PivotTable1</c:name>
    <c:fmtId val="3"/>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Membership Distribution</a:t>
            </a:r>
          </a:p>
        </c:rich>
      </c:tx>
      <c:layout>
        <c:manualLayout>
          <c:xMode val="edge"/>
          <c:yMode val="edge"/>
          <c:x val="0.23773913043478262"/>
          <c:y val="2.7141638211579756E-2"/>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6954740413545862E-2"/>
              <c:y val="-6.1553939197705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918699186991871E-2"/>
              <c:y val="-4.87826699280550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'Categorical Distribution'!$B$5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9.6954740413545862E-2"/>
                  <c:y val="-6.155393919770575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8.9918699186991871E-2"/>
                  <c:y val="-4.8782669928055099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'Categorical Distribution'!$A$6:$A$8</c:f>
              <c:strCache>
                <c:ptCount val="2"/>
                <c:pt idx="0">
                  <c:v>Member</c:v>
                </c:pt>
                <c:pt idx="1">
                  <c:v>Non-Member</c:v>
                </c:pt>
              </c:strCache>
            </c:strRef>
          </c:cat>
          <c:val>
            <c:numRef>
              <c:f>'Categorical Distribution'!$B$6:$B$8</c:f>
              <c:numCache>
                <c:formatCode>General</c:formatCode>
                <c:ptCount val="2"/>
                <c:pt idx="0">
                  <c:v>2457</c:v>
                </c:pt>
                <c:pt idx="1">
                  <c:v>2543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Distribution!PivotTable2</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Marketing Channel</a:t>
            </a:r>
            <a:r>
              <a:rPr lang="en-US" sz="1400" baseline="0"/>
              <a:t> Sales</a:t>
            </a:r>
            <a:endParaRPr lang="en-US" sz="1400"/>
          </a:p>
        </c:rich>
      </c:tx>
      <c:layout>
        <c:manualLayout>
          <c:xMode val="edge"/>
          <c:yMode val="edge"/>
          <c:x val="0.11025004192543786"/>
          <c:y val="3.2362186652042969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'Categorical Distribution'!$B$17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'Categorical Distribution'!$A$18:$A$22</c:f>
              <c:strCache>
                <c:ptCount val="4"/>
                <c:pt idx="0">
                  <c:v>Affiliate</c:v>
                </c:pt>
                <c:pt idx="1">
                  <c:v>Direct</c:v>
                </c:pt>
                <c:pt idx="2">
                  <c:v>Email</c:v>
                </c:pt>
                <c:pt idx="3">
                  <c:v>Social Media</c:v>
                </c:pt>
              </c:strCache>
            </c:strRef>
          </c:cat>
          <c:val>
            <c:numRef>
              <c:f>'Categorical Distribution'!$B$18:$B$22</c:f>
              <c:numCache>
                <c:formatCode>0%</c:formatCode>
                <c:ptCount val="4"/>
                <c:pt idx="0">
                  <c:v>0.23718101241560291</c:v>
                </c:pt>
                <c:pt idx="1">
                  <c:v>0.24076287455465697</c:v>
                </c:pt>
                <c:pt idx="2">
                  <c:v>0.26405975717950952</c:v>
                </c:pt>
                <c:pt idx="3">
                  <c:v>0.25799635585023056</c:v>
                </c:pt>
              </c:numCache>
            </c:numRef>
          </c:val>
          <c:smooth val="0"/>
        </c:ser>
        <c:dLbls>
          <c:showLegendKey val="0"/>
          <c:showVal val="0"/>
          <c:showCatName val="0"/>
          <c:showSerName val="0"/>
          <c:showPercent val="0"/>
          <c:showBubbleSize val="0"/>
        </c:dLbls>
        <c:smooth val="0"/>
        <c:axId val="2118673616"/>
        <c:axId val="244845552"/>
      </c:lineChart>
      <c:catAx>
        <c:axId val="211867361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700" b="1" i="0" u="none" strike="noStrike" kern="1200" baseline="0">
                <a:solidFill>
                  <a:schemeClr val="lt1">
                    <a:lumMod val="85000"/>
                  </a:schemeClr>
                </a:solidFill>
                <a:latin typeface="+mn-lt"/>
                <a:ea typeface="+mn-ea"/>
                <a:cs typeface="+mn-cs"/>
              </a:defRPr>
            </a:pPr>
            <a:endParaRPr lang="en-US"/>
          </a:p>
        </c:txPr>
        <c:crossAx val="244845552"/>
        <c:crosses val="autoZero"/>
        <c:auto val="1"/>
        <c:lblAlgn val="ctr"/>
        <c:lblOffset val="100"/>
        <c:noMultiLvlLbl val="0"/>
      </c:catAx>
      <c:valAx>
        <c:axId val="24484555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18673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Distribution!PivotTable3</c:name>
    <c:fmtId val="2"/>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Satisfaction Score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1">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'Categorical Distribution'!$B$28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'Categorical Distribution'!$A$29:$A$34</c:f>
              <c:strCache>
                <c:ptCount val="5"/>
                <c:pt idx="0">
                  <c:v>1</c:v>
                </c:pt>
                <c:pt idx="1">
                  <c:v>2</c:v>
                </c:pt>
                <c:pt idx="2">
                  <c:v>3</c:v>
                </c:pt>
                <c:pt idx="3">
                  <c:v>4</c:v>
                </c:pt>
                <c:pt idx="4">
                  <c:v>5</c:v>
                </c:pt>
              </c:strCache>
            </c:strRef>
          </c:cat>
          <c:val>
            <c:numRef>
              <c:f>'Categorical Distribution'!$B$29:$B$34</c:f>
              <c:numCache>
                <c:formatCode>0</c:formatCode>
                <c:ptCount val="5"/>
                <c:pt idx="0">
                  <c:v>1010</c:v>
                </c:pt>
                <c:pt idx="1">
                  <c:v>974</c:v>
                </c:pt>
                <c:pt idx="2">
                  <c:v>1018</c:v>
                </c:pt>
                <c:pt idx="3">
                  <c:v>1025</c:v>
                </c:pt>
                <c:pt idx="4">
                  <c:v>973</c:v>
                </c:pt>
              </c:numCache>
            </c:numRef>
          </c:val>
        </c:ser>
        <c:dLbls>
          <c:dLblPos val="ctr"/>
          <c:showLegendKey val="0"/>
          <c:showVal val="1"/>
          <c:showCatName val="0"/>
          <c:showSerName val="0"/>
          <c:showPercent val="0"/>
          <c:showBubbleSize val="0"/>
        </c:dLbls>
        <c:gapWidth val="150"/>
        <c:overlap val="100"/>
        <c:axId val="244854256"/>
        <c:axId val="244848816"/>
      </c:barChart>
      <c:catAx>
        <c:axId val="2448542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Satisfaction</a:t>
                </a:r>
                <a:r>
                  <a:rPr lang="en-US" baseline="0"/>
                  <a:t> Score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4848816"/>
        <c:crosses val="autoZero"/>
        <c:auto val="1"/>
        <c:lblAlgn val="ctr"/>
        <c:lblOffset val="100"/>
        <c:noMultiLvlLbl val="0"/>
      </c:catAx>
      <c:valAx>
        <c:axId val="24484881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Count</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crossAx val="24485425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Referral Source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'Categorical Distribution'!$B$39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'Categorical Distribution'!$A$40:$A$43</c:f>
              <c:strCache>
                <c:ptCount val="3"/>
                <c:pt idx="0">
                  <c:v>Friend</c:v>
                </c:pt>
                <c:pt idx="1">
                  <c:v>News Article</c:v>
                </c:pt>
                <c:pt idx="2">
                  <c:v>Online Ad</c:v>
                </c:pt>
              </c:strCache>
            </c:strRef>
          </c:cat>
          <c:val>
            <c:numRef>
              <c:f>'Categorical Distribution'!$B$40:$B$43</c:f>
              <c:numCache>
                <c:formatCode>0.00%</c:formatCode>
                <c:ptCount val="3"/>
                <c:pt idx="0">
                  <c:v>0.33400000000000002</c:v>
                </c:pt>
                <c:pt idx="1">
                  <c:v>0.3322</c:v>
                </c:pt>
                <c:pt idx="2">
                  <c:v>0.33379999999999999</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Distribution!PivotTable5</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Distribution</a:t>
            </a:r>
            <a:endParaRPr lang="en-US"/>
          </a:p>
        </c:rich>
      </c:tx>
      <c:layout>
        <c:manualLayout>
          <c:xMode val="edge"/>
          <c:yMode val="edge"/>
          <c:x val="0.26272820479950137"/>
          <c:y val="3.73831775700934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67055336832896"/>
              <c:y val="-0.14285396617089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'Categorical Distribution'!$J$4</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'Categorical Distribution'!$I$5:$I$8</c:f>
              <c:strCache>
                <c:ptCount val="3"/>
                <c:pt idx="0">
                  <c:v>1</c:v>
                </c:pt>
                <c:pt idx="1">
                  <c:v>2</c:v>
                </c:pt>
                <c:pt idx="2">
                  <c:v>3</c:v>
                </c:pt>
              </c:strCache>
            </c:strRef>
          </c:cat>
          <c:val>
            <c:numRef>
              <c:f>'Categorical Distribution'!$J$5:$J$8</c:f>
              <c:numCache>
                <c:formatCode>0.00%</c:formatCode>
                <c:ptCount val="3"/>
                <c:pt idx="0">
                  <c:v>0.12356978702651737</c:v>
                </c:pt>
                <c:pt idx="1">
                  <c:v>0.29114254129413436</c:v>
                </c:pt>
                <c:pt idx="2">
                  <c:v>0.58528767167934825</c:v>
                </c:pt>
              </c:numCache>
            </c:numRef>
          </c:val>
        </c:ser>
        <c:dLbls>
          <c:dLblPos val="inEnd"/>
          <c:showLegendKey val="0"/>
          <c:showVal val="0"/>
          <c:showCatName val="1"/>
          <c:showSerName val="0"/>
          <c:showPercent val="0"/>
          <c:showBubbleSize val="0"/>
          <c:showLeaderLines val="1"/>
        </c:dLbls>
      </c:pie3D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Copy.xlsx]Categorical Distribution!PivotTable6</c:name>
    <c:fmtId val="2"/>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Purchase Frequency</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ext>
          </c:extLst>
        </c:dLbl>
      </c:pivotFmt>
      <c:pivotFmt>
        <c:idx val="1"/>
        <c:spPr>
          <a:solidFill>
            <a:schemeClr val="accent6"/>
          </a:solidFill>
          <a:ln w="25400">
            <a:solidFill>
              <a:schemeClr val="lt1"/>
            </a:solidFill>
          </a:ln>
          <a:effectLst/>
          <a:sp3d contourW="25400">
            <a:contourClr>
              <a:schemeClr val="lt1"/>
            </a:contourClr>
          </a:sp3d>
        </c:spPr>
        <c:dLbl>
          <c:idx val="0"/>
          <c:layout>
            <c:manualLayout>
              <c:x val="-0.18737191092110717"/>
              <c:y val="7.59238727446064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dLbl>
          <c:idx val="0"/>
          <c:layout>
            <c:manualLayout>
              <c:x val="0.14422259544426755"/>
              <c:y val="-0.15879994821275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'Categorical Distribution'!$J$16</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dPt>
          <c:dPt>
            <c:idx val="1"/>
            <c:bubble3D val="0"/>
            <c:spPr>
              <a:solidFill>
                <a:schemeClr val="accent5"/>
              </a:solidFill>
              <a:ln w="25400">
                <a:solidFill>
                  <a:schemeClr val="lt1"/>
                </a:solidFill>
              </a:ln>
              <a:effectLst/>
              <a:sp3d contourW="25400">
                <a:contourClr>
                  <a:schemeClr val="lt1"/>
                </a:contourClr>
              </a:sp3d>
            </c:spPr>
          </c:dPt>
          <c:dPt>
            <c:idx val="2"/>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'Categorical Distribution'!$I$17:$I$20</c:f>
              <c:strCache>
                <c:ptCount val="3"/>
                <c:pt idx="0">
                  <c:v>1</c:v>
                </c:pt>
                <c:pt idx="1">
                  <c:v>2</c:v>
                </c:pt>
                <c:pt idx="2">
                  <c:v>3</c:v>
                </c:pt>
              </c:strCache>
            </c:strRef>
          </c:cat>
          <c:val>
            <c:numRef>
              <c:f>'Categorical Distribution'!$J$17:$J$20</c:f>
              <c:numCache>
                <c:formatCode>0.00%</c:formatCode>
                <c:ptCount val="3"/>
                <c:pt idx="0">
                  <c:v>0.26779999999999998</c:v>
                </c:pt>
                <c:pt idx="1">
                  <c:v>0.52580000000000005</c:v>
                </c:pt>
                <c:pt idx="2">
                  <c:v>0.2064</c:v>
                </c:pt>
              </c:numCache>
            </c:numRef>
          </c:val>
        </c:ser>
        <c:dLbls>
          <c:dLblPos val="inEnd"/>
          <c:showLegendKey val="0"/>
          <c:showVal val="0"/>
          <c:showCatName val="0"/>
          <c:showSerName val="0"/>
          <c:showPercent val="1"/>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85000"/>
        <a:lumOff val="15000"/>
        <a:alpha val="96078"/>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[Updated_Marketing_Data_for_Excel_Assignment - Copy.xlsx]Categorical Distribution!PivotTable7</c:name>
    <c:fmtId val="6"/>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CLV</a:t>
            </a:r>
            <a:r>
              <a:rPr lang="en-US" sz="1600" baseline="0"/>
              <a:t> Distribution</a:t>
            </a:r>
            <a:endParaRPr lang="en-US" sz="1600"/>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tint val="65000"/>
            </a:schemeClr>
          </a:solidFill>
          <a:ln>
            <a:noFill/>
          </a:ln>
          <a:effectLst>
            <a:outerShdw blurRad="254000" sx="102000" sy="102000" algn="ctr" rotWithShape="0">
              <a:prstClr val="black">
                <a:alpha val="20000"/>
              </a:prstClr>
            </a:outerShdw>
          </a:effectLst>
          <a:sp3d/>
        </c:spPr>
      </c:pivotFmt>
      <c:pivotFmt>
        <c:idx val="2"/>
        <c:spPr>
          <a:solidFill>
            <a:schemeClr val="accent3"/>
          </a:solidFill>
          <a:ln>
            <a:noFill/>
          </a:ln>
          <a:effectLst>
            <a:outerShdw blurRad="254000" sx="102000" sy="102000" algn="ctr" rotWithShape="0">
              <a:prstClr val="black">
                <a:alpha val="20000"/>
              </a:prstClr>
            </a:outerShdw>
          </a:effectLst>
          <a:sp3d/>
        </c:spPr>
      </c:pivotFmt>
      <c:pivotFmt>
        <c:idx val="3"/>
        <c:spPr>
          <a:solidFill>
            <a:schemeClr val="accent3">
              <a:shade val="65000"/>
            </a:schemeClr>
          </a:solidFill>
          <a:ln>
            <a:noFill/>
          </a:ln>
          <a:effectLst>
            <a:outerShdw blurRad="254000" sx="102000" sy="102000" algn="ctr" rotWithShape="0">
              <a:prstClr val="black">
                <a:alpha val="20000"/>
              </a:prstClr>
            </a:outerShdw>
          </a:effectLst>
          <a:sp3d/>
        </c:spPr>
      </c:pivotFmt>
      <c:pivotFmt>
        <c:idx val="4"/>
        <c:spPr>
          <a:solidFill>
            <a:schemeClr val="accent3"/>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3"/>
          </a:solidFill>
          <a:ln>
            <a:noFill/>
          </a:ln>
          <a:effectLst>
            <a:outerShdw blurRad="254000" sx="102000" sy="102000" algn="ctr" rotWithShape="0">
              <a:prstClr val="black">
                <a:alpha val="20000"/>
              </a:prstClr>
            </a:outerShdw>
          </a:effectLst>
          <a:sp3d/>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3">
              <a:tint val="65000"/>
            </a:schemeClr>
          </a:solidFill>
          <a:ln>
            <a:noFill/>
          </a:ln>
          <a:effectLst>
            <a:outerShdw blurRad="254000" sx="102000" sy="102000" algn="ctr" rotWithShape="0">
              <a:prstClr val="black">
                <a:alpha val="20000"/>
              </a:prstClr>
            </a:outerShdw>
          </a:effectLst>
          <a:sp3d/>
        </c:spPr>
      </c:pivotFmt>
      <c:pivotFmt>
        <c:idx val="7"/>
        <c:spPr>
          <a:solidFill>
            <a:schemeClr val="accent3"/>
          </a:solidFill>
          <a:ln>
            <a:noFill/>
          </a:ln>
          <a:effectLst>
            <a:outerShdw blurRad="254000" sx="102000" sy="102000" algn="ctr" rotWithShape="0">
              <a:prstClr val="black">
                <a:alpha val="20000"/>
              </a:prstClr>
            </a:outerShdw>
          </a:effectLst>
          <a:sp3d/>
        </c:spPr>
      </c:pivotFmt>
      <c:pivotFmt>
        <c:idx val="8"/>
        <c:spPr>
          <a:solidFill>
            <a:schemeClr val="accent3">
              <a:shade val="65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'Categorical Distribution'!$J$28</c:f>
              <c:strCache>
                <c:ptCount val="1"/>
                <c:pt idx="0">
                  <c:v>Total</c:v>
                </c:pt>
              </c:strCache>
            </c:strRef>
          </c:tx>
          <c:dPt>
            <c:idx val="0"/>
            <c:bubble3D val="0"/>
            <c:spPr>
              <a:solidFill>
                <a:schemeClr val="accent3">
                  <a:tint val="65000"/>
                </a:schemeClr>
              </a:solidFill>
              <a:ln>
                <a:noFill/>
              </a:ln>
              <a:effectLst>
                <a:outerShdw blurRad="254000" sx="102000" sy="102000" algn="ctr" rotWithShape="0">
                  <a:prstClr val="black">
                    <a:alpha val="20000"/>
                  </a:prstClr>
                </a:outerShdw>
              </a:effectLst>
              <a:sp3d/>
            </c:spPr>
          </c:dPt>
          <c:dPt>
            <c:idx val="1"/>
            <c:bubble3D val="0"/>
            <c:spPr>
              <a:solidFill>
                <a:schemeClr val="accent3"/>
              </a:solidFill>
              <a:ln>
                <a:noFill/>
              </a:ln>
              <a:effectLst>
                <a:outerShdw blurRad="254000" sx="102000" sy="102000" algn="ctr" rotWithShape="0">
                  <a:prstClr val="black">
                    <a:alpha val="20000"/>
                  </a:prstClr>
                </a:outerShdw>
              </a:effectLst>
              <a:sp3d/>
            </c:spPr>
          </c:dPt>
          <c:dPt>
            <c:idx val="2"/>
            <c:bubble3D val="0"/>
            <c:spPr>
              <a:solidFill>
                <a:schemeClr val="accent3">
                  <a:shade val="65000"/>
                </a:schemeClr>
              </a:solidFill>
              <a:ln>
                <a:noFill/>
              </a:ln>
              <a:effectLst>
                <a:outerShdw blurRad="254000" sx="102000" sy="102000" algn="ctr" rotWithShape="0">
                  <a:prstClr val="black">
                    <a:alpha val="20000"/>
                  </a:prstClr>
                </a:outerShdw>
              </a:effectLst>
              <a:sp3d/>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'Categorical Distribution'!$I$29:$I$32</c:f>
              <c:strCache>
                <c:ptCount val="3"/>
                <c:pt idx="0">
                  <c:v>High</c:v>
                </c:pt>
                <c:pt idx="1">
                  <c:v>Low</c:v>
                </c:pt>
                <c:pt idx="2">
                  <c:v>Medium</c:v>
                </c:pt>
              </c:strCache>
            </c:strRef>
          </c:cat>
          <c:val>
            <c:numRef>
              <c:f>'Categorical Distribution'!$J$29:$J$32</c:f>
              <c:numCache>
                <c:formatCode>0.00%</c:formatCode>
                <c:ptCount val="3"/>
                <c:pt idx="0">
                  <c:v>0.35580000000000001</c:v>
                </c:pt>
                <c:pt idx="1">
                  <c:v>0.24079999999999999</c:v>
                </c:pt>
                <c:pt idx="2">
                  <c:v>0.40339999999999998</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Copy.xlsx]Temporal Analysis!PivotTable4</c:name>
    <c:fmtId val="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MONTHLY</a:t>
            </a:r>
            <a:r>
              <a:rPr lang="en-US" baseline="0"/>
              <a:t> REVENUE</a:t>
            </a:r>
            <a:endParaRPr lang="en-US"/>
          </a:p>
        </c:rich>
      </c:tx>
      <c:layout>
        <c:manualLayout>
          <c:xMode val="edge"/>
          <c:yMode val="edge"/>
          <c:x val="0.24098814571255517"/>
          <c:y val="3.601636466556451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'Temporal 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'Temporal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'Temporal Analysis'!$B$4:$B$16</c:f>
              <c:numCache>
                <c:formatCode>General</c:formatCode>
                <c:ptCount val="12"/>
                <c:pt idx="0">
                  <c:v>225365.83000000002</c:v>
                </c:pt>
                <c:pt idx="1">
                  <c:v>207661.78</c:v>
                </c:pt>
                <c:pt idx="2">
                  <c:v>220938.80000000002</c:v>
                </c:pt>
                <c:pt idx="3">
                  <c:v>229100.96999999988</c:v>
                </c:pt>
                <c:pt idx="4">
                  <c:v>230689.02999999982</c:v>
                </c:pt>
                <c:pt idx="5">
                  <c:v>216589.13999999998</c:v>
                </c:pt>
                <c:pt idx="6">
                  <c:v>225396.71999999997</c:v>
                </c:pt>
                <c:pt idx="7">
                  <c:v>226003.74999999994</c:v>
                </c:pt>
                <c:pt idx="8">
                  <c:v>210935.73000000013</c:v>
                </c:pt>
                <c:pt idx="9">
                  <c:v>208047.99000000011</c:v>
                </c:pt>
                <c:pt idx="10">
                  <c:v>199388.11999999985</c:v>
                </c:pt>
                <c:pt idx="11">
                  <c:v>212760.47999999992</c:v>
                </c:pt>
              </c:numCache>
            </c:numRef>
          </c:val>
          <c:smooth val="0"/>
        </c:ser>
        <c:dLbls>
          <c:showLegendKey val="0"/>
          <c:showVal val="0"/>
          <c:showCatName val="0"/>
          <c:showSerName val="0"/>
          <c:showPercent val="0"/>
          <c:showBubbleSize val="0"/>
        </c:dLbls>
        <c:marker val="1"/>
        <c:smooth val="0"/>
        <c:axId val="194660128"/>
        <c:axId val="194661216"/>
      </c:lineChart>
      <c:catAx>
        <c:axId val="19466012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Month</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661216"/>
        <c:crosses val="autoZero"/>
        <c:auto val="1"/>
        <c:lblAlgn val="ctr"/>
        <c:lblOffset val="100"/>
        <c:noMultiLvlLbl val="0"/>
      </c:catAx>
      <c:valAx>
        <c:axId val="194661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4660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2">
        <a:lumMod val="65000"/>
        <a:lumOff val="35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Copy.xlsx]Temporal Analysis!PivotTable5</c:name>
    <c:fmtId val="9"/>
  </c:pivotSource>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US"/>
              <a:t>YEARLY</a:t>
            </a:r>
            <a:r>
              <a:rPr lang="en-US" baseline="0"/>
              <a:t> REVENUE</a:t>
            </a:r>
            <a:endParaRPr lang="en-US"/>
          </a:p>
        </c:rich>
      </c:tx>
      <c:layout/>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'Temporal Analysis'!$B$20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'Temporal Analysis'!$A$21:$A$35</c:f>
              <c:strCache>
                <c:ptCount val="14"/>
                <c:pt idx="0">
                  <c:v>2021</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strCache>
            </c:strRef>
          </c:cat>
          <c:val>
            <c:numRef>
              <c:f>'Temporal Analysis'!$B$21:$B$35</c:f>
              <c:numCache>
                <c:formatCode>General</c:formatCode>
                <c:ptCount val="14"/>
                <c:pt idx="0">
                  <c:v>199194.57</c:v>
                </c:pt>
                <c:pt idx="1">
                  <c:v>181574.07999999981</c:v>
                </c:pt>
                <c:pt idx="2">
                  <c:v>180629.97999999986</c:v>
                </c:pt>
                <c:pt idx="3">
                  <c:v>193651.27000000005</c:v>
                </c:pt>
                <c:pt idx="4">
                  <c:v>188586.11000000002</c:v>
                </c:pt>
                <c:pt idx="5">
                  <c:v>183951.53000000003</c:v>
                </c:pt>
                <c:pt idx="6">
                  <c:v>194685.64999999985</c:v>
                </c:pt>
                <c:pt idx="7">
                  <c:v>193018.11999999988</c:v>
                </c:pt>
                <c:pt idx="8">
                  <c:v>187859</c:v>
                </c:pt>
                <c:pt idx="9">
                  <c:v>198889.26000000018</c:v>
                </c:pt>
                <c:pt idx="10">
                  <c:v>197392.06999999998</c:v>
                </c:pt>
                <c:pt idx="11">
                  <c:v>191447.91</c:v>
                </c:pt>
                <c:pt idx="12">
                  <c:v>193695.07000000004</c:v>
                </c:pt>
                <c:pt idx="13">
                  <c:v>128303.7199999999</c:v>
                </c:pt>
              </c:numCache>
            </c:numRef>
          </c:val>
          <c:smooth val="0"/>
        </c:ser>
        <c:dLbls>
          <c:showLegendKey val="0"/>
          <c:showVal val="0"/>
          <c:showCatName val="0"/>
          <c:showSerName val="0"/>
          <c:showPercent val="0"/>
          <c:showBubbleSize val="0"/>
        </c:dLbls>
        <c:marker val="1"/>
        <c:smooth val="0"/>
        <c:axId val="194661760"/>
        <c:axId val="2118668176"/>
      </c:lineChart>
      <c:catAx>
        <c:axId val="194661760"/>
        <c:scaling>
          <c:orientation val="minMax"/>
        </c:scaling>
        <c:delete val="0"/>
        <c:axPos val="b"/>
        <c:title>
          <c:tx>
            <c:rich>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r>
                  <a:rPr lang="en-US"/>
                  <a:t>Year</a:t>
                </a:r>
              </a:p>
            </c:rich>
          </c:tx>
          <c:layou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2118668176"/>
        <c:crosses val="autoZero"/>
        <c:auto val="1"/>
        <c:lblAlgn val="ctr"/>
        <c:lblOffset val="100"/>
        <c:noMultiLvlLbl val="0"/>
      </c:catAx>
      <c:valAx>
        <c:axId val="2118668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94661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b="1">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Interest!PivotTable7</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Age Group Product Interest</a:t>
            </a:r>
          </a:p>
        </c:rich>
      </c:tx>
      <c:layout>
        <c:manualLayout>
          <c:xMode val="edge"/>
          <c:yMode val="edge"/>
          <c:x val="0.17885807071985929"/>
          <c:y val="2.48449000202322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'Zone &amp; Product Interest'!$B$17:$B$18</c:f>
              <c:strCache>
                <c:ptCount val="1"/>
                <c:pt idx="0">
                  <c:v>Early Adults</c:v>
                </c:pt>
              </c:strCache>
            </c:strRef>
          </c:tx>
          <c:spPr>
            <a:solidFill>
              <a:schemeClr val="accent1"/>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Interest'!$B$19:$B$23</c:f>
              <c:numCache>
                <c:formatCode>0.00%</c:formatCode>
                <c:ptCount val="4"/>
                <c:pt idx="0">
                  <c:v>4.8914520069082139E-2</c:v>
                </c:pt>
                <c:pt idx="1">
                  <c:v>4.7710250451232256E-2</c:v>
                </c:pt>
                <c:pt idx="2">
                  <c:v>4.0929291793968488E-2</c:v>
                </c:pt>
                <c:pt idx="3">
                  <c:v>3.9599888144811184E-2</c:v>
                </c:pt>
              </c:numCache>
            </c:numRef>
          </c:val>
        </c:ser>
        <c:ser>
          <c:idx val="1"/>
          <c:order val="1"/>
          <c:tx>
            <c:strRef>
              <c:f>'Zone &amp; Product Interest'!$C$17:$C$18</c:f>
              <c:strCache>
                <c:ptCount val="1"/>
                <c:pt idx="0">
                  <c:v>Late Adults</c:v>
                </c:pt>
              </c:strCache>
            </c:strRef>
          </c:tx>
          <c:spPr>
            <a:solidFill>
              <a:schemeClr val="accent2"/>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Interest'!$C$19:$C$23</c:f>
              <c:numCache>
                <c:formatCode>0.00%</c:formatCode>
                <c:ptCount val="4"/>
                <c:pt idx="0">
                  <c:v>4.9535188079212283E-2</c:v>
                </c:pt>
                <c:pt idx="1">
                  <c:v>5.0537890715570029E-2</c:v>
                </c:pt>
                <c:pt idx="2">
                  <c:v>5.0626199457874506E-2</c:v>
                </c:pt>
                <c:pt idx="3">
                  <c:v>4.9405599190661134E-2</c:v>
                </c:pt>
              </c:numCache>
            </c:numRef>
          </c:val>
        </c:ser>
        <c:ser>
          <c:idx val="2"/>
          <c:order val="2"/>
          <c:tx>
            <c:strRef>
              <c:f>'Zone &amp; Product Interest'!$D$17:$D$18</c:f>
              <c:strCache>
                <c:ptCount val="1"/>
                <c:pt idx="0">
                  <c:v>Mid Adults</c:v>
                </c:pt>
              </c:strCache>
            </c:strRef>
          </c:tx>
          <c:spPr>
            <a:solidFill>
              <a:schemeClr val="accent3"/>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Interest'!$D$19:$D$23</c:f>
              <c:numCache>
                <c:formatCode>0.00%</c:formatCode>
                <c:ptCount val="4"/>
                <c:pt idx="0">
                  <c:v>5.3357023121099495E-2</c:v>
                </c:pt>
                <c:pt idx="1">
                  <c:v>4.0539369314837675E-2</c:v>
                </c:pt>
                <c:pt idx="2">
                  <c:v>4.3533997836271245E-2</c:v>
                </c:pt>
                <c:pt idx="3">
                  <c:v>5.0942854078693915E-2</c:v>
                </c:pt>
              </c:numCache>
            </c:numRef>
          </c:val>
        </c:ser>
        <c:ser>
          <c:idx val="3"/>
          <c:order val="3"/>
          <c:tx>
            <c:strRef>
              <c:f>'Zone &amp; Product Interest'!$E$17:$E$18</c:f>
              <c:strCache>
                <c:ptCount val="1"/>
                <c:pt idx="0">
                  <c:v>Seniors</c:v>
                </c:pt>
              </c:strCache>
            </c:strRef>
          </c:tx>
          <c:spPr>
            <a:solidFill>
              <a:schemeClr val="accent4"/>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Interest'!$E$19:$E$23</c:f>
              <c:numCache>
                <c:formatCode>0.00%</c:formatCode>
                <c:ptCount val="4"/>
                <c:pt idx="0">
                  <c:v>4.2906991988000451E-2</c:v>
                </c:pt>
                <c:pt idx="1">
                  <c:v>5.438558230001634E-2</c:v>
                </c:pt>
                <c:pt idx="2">
                  <c:v>5.5602864387478475E-2</c:v>
                </c:pt>
                <c:pt idx="3">
                  <c:v>4.7436326484301586E-2</c:v>
                </c:pt>
              </c:numCache>
            </c:numRef>
          </c:val>
        </c:ser>
        <c:ser>
          <c:idx val="4"/>
          <c:order val="4"/>
          <c:tx>
            <c:strRef>
              <c:f>'Zone &amp; Product Interest'!$F$17:$F$18</c:f>
              <c:strCache>
                <c:ptCount val="1"/>
                <c:pt idx="0">
                  <c:v>Young Adults</c:v>
                </c:pt>
              </c:strCache>
            </c:strRef>
          </c:tx>
          <c:spPr>
            <a:solidFill>
              <a:schemeClr val="accent5"/>
            </a:solidFill>
            <a:ln>
              <a:noFill/>
            </a:ln>
            <a:effectLst/>
          </c:spPr>
          <c:invertIfNegative val="0"/>
          <c:cat>
            <c:strRef>
              <c:f>'Zone &amp; Product Interest'!$A$19:$A$23</c:f>
              <c:strCache>
                <c:ptCount val="4"/>
                <c:pt idx="0">
                  <c:v>Books</c:v>
                </c:pt>
                <c:pt idx="1">
                  <c:v>Electronics</c:v>
                </c:pt>
                <c:pt idx="2">
                  <c:v>Fashion</c:v>
                </c:pt>
                <c:pt idx="3">
                  <c:v>Home Goods</c:v>
                </c:pt>
              </c:strCache>
            </c:strRef>
          </c:cat>
          <c:val>
            <c:numRef>
              <c:f>'Zone &amp; Product Interest'!$F$19:$F$23</c:f>
              <c:numCache>
                <c:formatCode>0.00%</c:formatCode>
                <c:ptCount val="4"/>
                <c:pt idx="0">
                  <c:v>5.8987507240769628E-2</c:v>
                </c:pt>
                <c:pt idx="1">
                  <c:v>5.1448346423967055E-2</c:v>
                </c:pt>
                <c:pt idx="2">
                  <c:v>6.1036400952368869E-2</c:v>
                </c:pt>
                <c:pt idx="3">
                  <c:v>6.25639079697832E-2</c:v>
                </c:pt>
              </c:numCache>
            </c:numRef>
          </c:val>
        </c:ser>
        <c:dLbls>
          <c:showLegendKey val="0"/>
          <c:showVal val="0"/>
          <c:showCatName val="0"/>
          <c:showSerName val="0"/>
          <c:showPercent val="0"/>
          <c:showBubbleSize val="0"/>
        </c:dLbls>
        <c:gapWidth val="150"/>
        <c:axId val="194657952"/>
        <c:axId val="194659584"/>
      </c:barChart>
      <c:catAx>
        <c:axId val="1946579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Product Interest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659584"/>
        <c:crosses val="autoZero"/>
        <c:auto val="1"/>
        <c:lblAlgn val="ctr"/>
        <c:lblOffset val="100"/>
        <c:noMultiLvlLbl val="0"/>
      </c:catAx>
      <c:valAx>
        <c:axId val="194659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Age Group</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4657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85000"/>
        <a:lumOff val="15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t>Regionwise High Sales Distribution</a:t>
            </a:r>
          </a:p>
        </c:rich>
      </c:tx>
      <c:layout>
        <c:manualLayout>
          <c:xMode val="edge"/>
          <c:yMode val="edge"/>
          <c:x val="0.23070338569487858"/>
          <c:y val="2.213001383125864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'Zone &amp; Product Interest'!$B$33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'Zone &amp; Product Interest'!$A$34:$A$38</c:f>
              <c:strCache>
                <c:ptCount val="4"/>
                <c:pt idx="0">
                  <c:v>East</c:v>
                </c:pt>
                <c:pt idx="1">
                  <c:v>North</c:v>
                </c:pt>
                <c:pt idx="2">
                  <c:v>South</c:v>
                </c:pt>
                <c:pt idx="3">
                  <c:v>West</c:v>
                </c:pt>
              </c:strCache>
            </c:strRef>
          </c:cat>
          <c:val>
            <c:numRef>
              <c:f>'Zone &amp; Product Interest'!$B$34:$B$38</c:f>
              <c:numCache>
                <c:formatCode>0</c:formatCode>
                <c:ptCount val="4"/>
                <c:pt idx="0">
                  <c:v>613503.89000000071</c:v>
                </c:pt>
                <c:pt idx="1">
                  <c:v>669654.27999999851</c:v>
                </c:pt>
                <c:pt idx="2">
                  <c:v>684983.83000000019</c:v>
                </c:pt>
                <c:pt idx="3">
                  <c:v>644736.33999999973</c:v>
                </c:pt>
              </c:numCache>
            </c:numRef>
          </c:val>
        </c:ser>
        <c:dLbls>
          <c:dLblPos val="outEnd"/>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accent5">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Interest!PivotTable6</c:name>
    <c:fmtId val="0"/>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t>Zone Sales Productwise</a:t>
            </a:r>
          </a:p>
        </c:rich>
      </c:tx>
      <c:layout>
        <c:manualLayout>
          <c:xMode val="edge"/>
          <c:yMode val="edge"/>
          <c:x val="5.6333333333333332E-2"/>
          <c:y val="3.70370370370370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lumMod val="60000"/>
              <a:lumOff val="40000"/>
            </a:schemeClr>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00B0F0"/>
          </a:solidFill>
          <a:ln>
            <a:noFill/>
          </a:ln>
          <a:effectLst/>
        </c:spPr>
        <c:marker>
          <c:symbol val="none"/>
        </c:marker>
        <c:dLbl>
          <c:idx val="0"/>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'Zone &amp; Product Interest'!$B$3:$B$4</c:f>
              <c:strCache>
                <c:ptCount val="1"/>
                <c:pt idx="0">
                  <c:v>Books</c:v>
                </c:pt>
              </c:strCache>
            </c:strRef>
          </c:tx>
          <c:spPr>
            <a:solidFill>
              <a:srgbClr val="FFC00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Interest'!$B$5:$B$9</c:f>
              <c:numCache>
                <c:formatCode>0.00%</c:formatCode>
                <c:ptCount val="4"/>
                <c:pt idx="0">
                  <c:v>5.9871968627517508E-2</c:v>
                </c:pt>
                <c:pt idx="1">
                  <c:v>6.6709263623808829E-2</c:v>
                </c:pt>
                <c:pt idx="2">
                  <c:v>6.3032081317647579E-2</c:v>
                </c:pt>
                <c:pt idx="3">
                  <c:v>6.4087916929190053E-2</c:v>
                </c:pt>
              </c:numCache>
            </c:numRef>
          </c:val>
        </c:ser>
        <c:ser>
          <c:idx val="1"/>
          <c:order val="1"/>
          <c:tx>
            <c:strRef>
              <c:f>'Zone &amp; Product Interest'!$C$3:$C$4</c:f>
              <c:strCache>
                <c:ptCount val="1"/>
                <c:pt idx="0">
                  <c:v>Electronics</c:v>
                </c:pt>
              </c:strCache>
            </c:strRef>
          </c:tx>
          <c:spPr>
            <a:solidFill>
              <a:schemeClr val="accent6">
                <a:lumMod val="60000"/>
                <a:lumOff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Interest'!$C$5:$C$9</c:f>
              <c:numCache>
                <c:formatCode>0.00%</c:formatCode>
                <c:ptCount val="4"/>
                <c:pt idx="0">
                  <c:v>6.0720377819045337E-2</c:v>
                </c:pt>
                <c:pt idx="1">
                  <c:v>6.2961086814321415E-2</c:v>
                </c:pt>
                <c:pt idx="2">
                  <c:v>6.2309234803484964E-2</c:v>
                </c:pt>
                <c:pt idx="3">
                  <c:v>5.8630739768771631E-2</c:v>
                </c:pt>
              </c:numCache>
            </c:numRef>
          </c:val>
        </c:ser>
        <c:ser>
          <c:idx val="2"/>
          <c:order val="2"/>
          <c:tx>
            <c:strRef>
              <c:f>'Zone &amp; Product Interest'!$D$3:$D$4</c:f>
              <c:strCache>
                <c:ptCount val="1"/>
                <c:pt idx="0">
                  <c:v>Fashion</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Interest'!$D$5:$D$9</c:f>
              <c:numCache>
                <c:formatCode>0.00%</c:formatCode>
                <c:ptCount val="4"/>
                <c:pt idx="0">
                  <c:v>6.0408243117817735E-2</c:v>
                </c:pt>
                <c:pt idx="1">
                  <c:v>6.3375790393669848E-2</c:v>
                </c:pt>
                <c:pt idx="2">
                  <c:v>6.763907346715578E-2</c:v>
                </c:pt>
                <c:pt idx="3">
                  <c:v>6.0305647449318295E-2</c:v>
                </c:pt>
              </c:numCache>
            </c:numRef>
          </c:val>
        </c:ser>
        <c:ser>
          <c:idx val="3"/>
          <c:order val="3"/>
          <c:tx>
            <c:strRef>
              <c:f>'Zone &amp; Product Interest'!$E$3:$E$4</c:f>
              <c:strCache>
                <c:ptCount val="1"/>
                <c:pt idx="0">
                  <c:v>Home Goods</c:v>
                </c:pt>
              </c:strCache>
            </c:strRef>
          </c:tx>
          <c:spPr>
            <a:solidFill>
              <a:srgbClr val="00B0F0"/>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'Zone &amp; Product Interest'!$A$5:$A$9</c:f>
              <c:strCache>
                <c:ptCount val="4"/>
                <c:pt idx="0">
                  <c:v>East</c:v>
                </c:pt>
                <c:pt idx="1">
                  <c:v>North</c:v>
                </c:pt>
                <c:pt idx="2">
                  <c:v>South</c:v>
                </c:pt>
                <c:pt idx="3">
                  <c:v>West</c:v>
                </c:pt>
              </c:strCache>
            </c:strRef>
          </c:cat>
          <c:val>
            <c:numRef>
              <c:f>'Zone &amp; Product Interest'!$E$5:$E$9</c:f>
              <c:numCache>
                <c:formatCode>0.00%</c:formatCode>
                <c:ptCount val="4"/>
                <c:pt idx="0">
                  <c:v>5.3799431779131365E-2</c:v>
                </c:pt>
                <c:pt idx="1">
                  <c:v>6.3243740617483182E-2</c:v>
                </c:pt>
                <c:pt idx="2">
                  <c:v>6.9176412553521333E-2</c:v>
                </c:pt>
                <c:pt idx="3">
                  <c:v>6.3728990918115236E-2</c:v>
                </c:pt>
              </c:numCache>
            </c:numRef>
          </c:val>
        </c:ser>
        <c:dLbls>
          <c:dLblPos val="outEnd"/>
          <c:showLegendKey val="0"/>
          <c:showVal val="1"/>
          <c:showCatName val="0"/>
          <c:showSerName val="0"/>
          <c:showPercent val="0"/>
          <c:showBubbleSize val="0"/>
        </c:dLbls>
        <c:gapWidth val="444"/>
        <c:overlap val="-90"/>
        <c:axId val="194667744"/>
        <c:axId val="194665568"/>
      </c:barChart>
      <c:catAx>
        <c:axId val="19466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94665568"/>
        <c:crosses val="autoZero"/>
        <c:auto val="1"/>
        <c:lblAlgn val="ctr"/>
        <c:lblOffset val="100"/>
        <c:noMultiLvlLbl val="0"/>
      </c:catAx>
      <c:valAx>
        <c:axId val="194665568"/>
        <c:scaling>
          <c:orientation val="minMax"/>
        </c:scaling>
        <c:delete val="1"/>
        <c:axPos val="l"/>
        <c:numFmt formatCode="0.00%" sourceLinked="1"/>
        <c:majorTickMark val="none"/>
        <c:minorTickMark val="none"/>
        <c:tickLblPos val="nextTo"/>
        <c:crossAx val="194667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Copy.xlsx]Zone &amp; Product Interest!PivotTable2</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Age Group Distribution</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'Zone &amp; Product Interest'!$P$2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1">
                  <a:lumMod val="60000"/>
                </a:schemeClr>
              </a:solidFill>
              <a:ln w="19050">
                <a:solidFill>
                  <a:schemeClr val="lt1"/>
                </a:solidFill>
              </a:ln>
              <a:effectLst/>
            </c:spPr>
          </c:dPt>
          <c:dPt>
            <c:idx val="4"/>
            <c:bubble3D val="0"/>
            <c:spPr>
              <a:solidFill>
                <a:schemeClr val="accent3">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'Zone &amp; Product Interest'!$O$3:$O$8</c:f>
              <c:strCache>
                <c:ptCount val="5"/>
                <c:pt idx="0">
                  <c:v>Early Adults</c:v>
                </c:pt>
                <c:pt idx="1">
                  <c:v>Late Adults</c:v>
                </c:pt>
                <c:pt idx="2">
                  <c:v>Mid Adults</c:v>
                </c:pt>
                <c:pt idx="3">
                  <c:v>Seniors</c:v>
                </c:pt>
                <c:pt idx="4">
                  <c:v>Young Adults</c:v>
                </c:pt>
              </c:strCache>
            </c:strRef>
          </c:cat>
          <c:val>
            <c:numRef>
              <c:f>'Zone &amp; Product Interest'!$P$3:$P$8</c:f>
              <c:numCache>
                <c:formatCode>0.00%</c:formatCode>
                <c:ptCount val="5"/>
                <c:pt idx="0">
                  <c:v>0.17715395045909421</c:v>
                </c:pt>
                <c:pt idx="1">
                  <c:v>0.20010487744331784</c:v>
                </c:pt>
                <c:pt idx="2">
                  <c:v>0.18837324435090186</c:v>
                </c:pt>
                <c:pt idx="3">
                  <c:v>0.20033176515979703</c:v>
                </c:pt>
                <c:pt idx="4">
                  <c:v>0.23403616258688889</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002060"/>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Copy.xlsx]CSS Avg sales!PivotTable5</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a:t>CSS V/S AVERAGE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166666666666666E-2"/>
              <c:y val="-0.29166666666666669"/>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dLbl>
          <c:idx val="0"/>
          <c:layout>
            <c:manualLayout>
              <c:x val="4.7222222222222221E-2"/>
              <c:y val="-0.40277777777777779"/>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dLbl>
          <c:idx val="0"/>
          <c:layout>
            <c:manualLayout>
              <c:x val="-6.6666666666666721E-2"/>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8.3333333333333332E-3"/>
              <c:y val="-0.30555555555555558"/>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4.1666666666666678E-2"/>
              <c:y val="-0.3240740740740741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'CSS Avg sales'!$C$3</c:f>
              <c:strCache>
                <c:ptCount val="1"/>
                <c:pt idx="0">
                  <c:v>Total</c:v>
                </c:pt>
              </c:strCache>
            </c:strRef>
          </c:tx>
          <c:spPr>
            <a:solidFill>
              <a:schemeClr val="accent1"/>
            </a:solidFill>
            <a:ln>
              <a:noFill/>
            </a:ln>
            <a:effectLst/>
          </c:spPr>
          <c:dPt>
            <c:idx val="0"/>
            <c:bubble3D val="0"/>
          </c:dPt>
          <c:dPt>
            <c:idx val="1"/>
            <c:bubble3D val="0"/>
          </c:dPt>
          <c:dPt>
            <c:idx val="2"/>
            <c:bubble3D val="0"/>
          </c:dPt>
          <c:dPt>
            <c:idx val="3"/>
            <c:bubble3D val="0"/>
          </c:dPt>
          <c:dPt>
            <c:idx val="4"/>
            <c:bubble3D val="0"/>
          </c:dPt>
          <c:dLbls>
            <c:dLbl>
              <c:idx val="0"/>
              <c:layout>
                <c:manualLayout>
                  <c:x val="4.1666666666666678E-2"/>
                  <c:y val="-0.3240740740740741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8.3333333333333332E-3"/>
                  <c:y val="-0.30555555555555558"/>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6666666666666721E-2"/>
                  <c:y val="-0.30555555555555558"/>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9.166666666666666E-2"/>
                  <c:y val="-0.29166666666666669"/>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7222222222222221E-2"/>
                  <c:y val="-0.4027777777777777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'CSS Avg sales'!$B$4:$B$9</c:f>
              <c:strCache>
                <c:ptCount val="5"/>
                <c:pt idx="0">
                  <c:v>1</c:v>
                </c:pt>
                <c:pt idx="1">
                  <c:v>2</c:v>
                </c:pt>
                <c:pt idx="2">
                  <c:v>3</c:v>
                </c:pt>
                <c:pt idx="3">
                  <c:v>4</c:v>
                </c:pt>
                <c:pt idx="4">
                  <c:v>5</c:v>
                </c:pt>
              </c:strCache>
            </c:strRef>
          </c:cat>
          <c:val>
            <c:numRef>
              <c:f>'CSS Avg sales'!$C$4:$C$9</c:f>
              <c:numCache>
                <c:formatCode>0.00</c:formatCode>
                <c:ptCount val="5"/>
                <c:pt idx="0">
                  <c:v>534.51197609138217</c:v>
                </c:pt>
                <c:pt idx="1">
                  <c:v>523.79367894148368</c:v>
                </c:pt>
                <c:pt idx="2">
                  <c:v>497.71057369424483</c:v>
                </c:pt>
                <c:pt idx="3">
                  <c:v>524.34665673825452</c:v>
                </c:pt>
                <c:pt idx="4">
                  <c:v>538.36876695513581</c:v>
                </c:pt>
              </c:numCache>
            </c:numRef>
          </c:val>
        </c:ser>
        <c:dLbls>
          <c:showLegendKey val="0"/>
          <c:showVal val="1"/>
          <c:showCatName val="0"/>
          <c:showSerName val="0"/>
          <c:showPercent val="0"/>
          <c:showBubbleSize val="0"/>
        </c:dLbls>
        <c:axId val="244849904"/>
        <c:axId val="244846640"/>
      </c:areaChart>
      <c:catAx>
        <c:axId val="24484990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Customer Satisfaction Score</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44846640"/>
        <c:crosses val="autoZero"/>
        <c:auto val="1"/>
        <c:lblAlgn val="ctr"/>
        <c:lblOffset val="100"/>
        <c:noMultiLvlLbl val="0"/>
      </c:catAx>
      <c:valAx>
        <c:axId val="244846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a:t>Average sales </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44849904"/>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2">
        <a:lumMod val="85000"/>
        <a:lumOff val="15000"/>
      </a:schemeClr>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[Updated_Marketing_Data_for_Excel_Assignment - Copy.xlsx]Other Interpretations!PivotTable9</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a:noFill/>
          </a:ln>
          <a:effectLst/>
          <a:sp3d/>
        </c:spPr>
        <c:marker>
          <c:symbol val="none"/>
        </c:marker>
      </c:pivotFmt>
    </c:pivotFmts>
    <c:plotArea>
      <c:layout/>
      <c:barChart>
        <c:barDir val="col"/>
        <c:grouping val="clustered"/>
        <c:varyColors val="0"/>
        <c:ser>
          <c:idx val="0"/>
          <c:order val="0"/>
          <c:tx>
            <c:strRef>
              <c:f>'Other Interpretations'!$B$3:$B$4</c:f>
              <c:strCache>
                <c:ptCount val="1"/>
                <c:pt idx="0">
                  <c:v>Books</c:v>
                </c:pt>
              </c:strCache>
            </c:strRef>
          </c:tx>
          <c:spPr>
            <a:solidFill>
              <a:schemeClr val="accent1"/>
            </a:solidFill>
            <a:ln>
              <a:noFill/>
            </a:ln>
            <a:effectLst/>
          </c:spPr>
          <c:invertIfNegative val="0"/>
          <c:cat>
            <c:strRef>
              <c:f>'Other Interpretations'!$A$5:$A$7</c:f>
              <c:strCache>
                <c:ptCount val="2"/>
                <c:pt idx="0">
                  <c:v>Member</c:v>
                </c:pt>
                <c:pt idx="1">
                  <c:v>Non-Member</c:v>
                </c:pt>
              </c:strCache>
            </c:strRef>
          </c:cat>
          <c:val>
            <c:numRef>
              <c:f>'Other Interpretations'!$B$5:$B$7</c:f>
              <c:numCache>
                <c:formatCode>General</c:formatCode>
                <c:ptCount val="2"/>
                <c:pt idx="0">
                  <c:v>637</c:v>
                </c:pt>
                <c:pt idx="1">
                  <c:v>633</c:v>
                </c:pt>
              </c:numCache>
            </c:numRef>
          </c:val>
        </c:ser>
        <c:ser>
          <c:idx val="1"/>
          <c:order val="1"/>
          <c:tx>
            <c:strRef>
              <c:f>'Other Interpretations'!$C$3:$C$4</c:f>
              <c:strCache>
                <c:ptCount val="1"/>
                <c:pt idx="0">
                  <c:v>Electronics</c:v>
                </c:pt>
              </c:strCache>
            </c:strRef>
          </c:tx>
          <c:spPr>
            <a:solidFill>
              <a:schemeClr val="accent2"/>
            </a:solidFill>
            <a:ln w="25400">
              <a:noFill/>
            </a:ln>
            <a:effectLst/>
          </c:spPr>
          <c:invertIfNegative val="0"/>
          <c:cat>
            <c:strRef>
              <c:f>'Other Interpretations'!$A$5:$A$7</c:f>
              <c:strCache>
                <c:ptCount val="2"/>
                <c:pt idx="0">
                  <c:v>Member</c:v>
                </c:pt>
                <c:pt idx="1">
                  <c:v>Non-Member</c:v>
                </c:pt>
              </c:strCache>
            </c:strRef>
          </c:cat>
          <c:val>
            <c:numRef>
              <c:f>'Other Interpretations'!$C$5:$C$7</c:f>
              <c:numCache>
                <c:formatCode>General</c:formatCode>
                <c:ptCount val="2"/>
                <c:pt idx="0">
                  <c:v>596</c:v>
                </c:pt>
                <c:pt idx="1">
                  <c:v>629</c:v>
                </c:pt>
              </c:numCache>
            </c:numRef>
          </c:val>
        </c:ser>
        <c:ser>
          <c:idx val="2"/>
          <c:order val="2"/>
          <c:tx>
            <c:strRef>
              <c:f>'Other Interpretations'!$D$3:$D$4</c:f>
              <c:strCache>
                <c:ptCount val="1"/>
                <c:pt idx="0">
                  <c:v>Fashion</c:v>
                </c:pt>
              </c:strCache>
            </c:strRef>
          </c:tx>
          <c:spPr>
            <a:solidFill>
              <a:schemeClr val="accent3"/>
            </a:solidFill>
            <a:ln w="25400">
              <a:noFill/>
            </a:ln>
            <a:effectLst/>
          </c:spPr>
          <c:invertIfNegative val="0"/>
          <c:cat>
            <c:strRef>
              <c:f>'Other Interpretations'!$A$5:$A$7</c:f>
              <c:strCache>
                <c:ptCount val="2"/>
                <c:pt idx="0">
                  <c:v>Member</c:v>
                </c:pt>
                <c:pt idx="1">
                  <c:v>Non-Member</c:v>
                </c:pt>
              </c:strCache>
            </c:strRef>
          </c:cat>
          <c:val>
            <c:numRef>
              <c:f>'Other Interpretations'!$D$5:$D$7</c:f>
              <c:numCache>
                <c:formatCode>General</c:formatCode>
                <c:ptCount val="2"/>
                <c:pt idx="0">
                  <c:v>595</c:v>
                </c:pt>
                <c:pt idx="1">
                  <c:v>647</c:v>
                </c:pt>
              </c:numCache>
            </c:numRef>
          </c:val>
        </c:ser>
        <c:ser>
          <c:idx val="3"/>
          <c:order val="3"/>
          <c:tx>
            <c:strRef>
              <c:f>'Other Interpretations'!$E$3:$E$4</c:f>
              <c:strCache>
                <c:ptCount val="1"/>
                <c:pt idx="0">
                  <c:v>Home Goods</c:v>
                </c:pt>
              </c:strCache>
            </c:strRef>
          </c:tx>
          <c:spPr>
            <a:solidFill>
              <a:schemeClr val="accent4"/>
            </a:solidFill>
            <a:ln w="25400">
              <a:noFill/>
            </a:ln>
            <a:effectLst/>
          </c:spPr>
          <c:invertIfNegative val="0"/>
          <c:cat>
            <c:strRef>
              <c:f>'Other Interpretations'!$A$5:$A$7</c:f>
              <c:strCache>
                <c:ptCount val="2"/>
                <c:pt idx="0">
                  <c:v>Member</c:v>
                </c:pt>
                <c:pt idx="1">
                  <c:v>Non-Member</c:v>
                </c:pt>
              </c:strCache>
            </c:strRef>
          </c:cat>
          <c:val>
            <c:numRef>
              <c:f>'Other Interpretations'!$E$5:$E$7</c:f>
              <c:numCache>
                <c:formatCode>General</c:formatCode>
                <c:ptCount val="2"/>
                <c:pt idx="0">
                  <c:v>629</c:v>
                </c:pt>
                <c:pt idx="1">
                  <c:v>634</c:v>
                </c:pt>
              </c:numCache>
            </c:numRef>
          </c:val>
        </c:ser>
        <c:dLbls>
          <c:showLegendKey val="0"/>
          <c:showVal val="0"/>
          <c:showCatName val="0"/>
          <c:showSerName val="0"/>
          <c:showPercent val="0"/>
          <c:showBubbleSize val="0"/>
        </c:dLbls>
        <c:gapWidth val="182"/>
        <c:axId val="244848272"/>
        <c:axId val="244851536"/>
      </c:barChart>
      <c:catAx>
        <c:axId val="24484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51536"/>
        <c:crosses val="autoZero"/>
        <c:auto val="1"/>
        <c:lblAlgn val="ctr"/>
        <c:lblOffset val="100"/>
        <c:noMultiLvlLbl val="0"/>
      </c:catAx>
      <c:valAx>
        <c:axId val="24485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482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CSS Avg sales'!A1"/><Relationship Id="rId3" Type="http://schemas.openxmlformats.org/officeDocument/2006/relationships/hyperlink" Target="#'Categorical Distribution'!A1"/><Relationship Id="rId7" Type="http://schemas.openxmlformats.org/officeDocument/2006/relationships/hyperlink" Target="#'DataSet'!A1"/><Relationship Id="rId2" Type="http://schemas.openxmlformats.org/officeDocument/2006/relationships/hyperlink" Target="#'Dashboard'!A1"/><Relationship Id="rId1" Type="http://schemas.openxmlformats.org/officeDocument/2006/relationships/hyperlink" Target="#'Summary of Work'!A1"/><Relationship Id="rId6" Type="http://schemas.openxmlformats.org/officeDocument/2006/relationships/hyperlink" Target="#'CLV Customer'!A1"/><Relationship Id="rId11" Type="http://schemas.openxmlformats.org/officeDocument/2006/relationships/hyperlink" Target="#'Other Interpretations'!A1"/><Relationship Id="rId5" Type="http://schemas.openxmlformats.org/officeDocument/2006/relationships/hyperlink" Target="#'Zone &amp; Product Interest'!A1"/><Relationship Id="rId10" Type="http://schemas.openxmlformats.org/officeDocument/2006/relationships/hyperlink" Target="#'Calculations'!A1"/><Relationship Id="rId4" Type="http://schemas.openxmlformats.org/officeDocument/2006/relationships/hyperlink" Target="#'Temporal Analysis'!A1"/><Relationship Id="rId9" Type="http://schemas.openxmlformats.org/officeDocument/2006/relationships/hyperlink" Target="#'Interpretation &amp; Recommendation'!A1"/></Relationships>
</file>

<file path=xl/drawings/_rels/drawing2.xml.rels><?xml version="1.0" encoding="UTF-8" standalone="yes"?>
<Relationships xmlns="http://schemas.openxmlformats.org/package/2006/relationships"><Relationship Id="rId1" Type="http://schemas.openxmlformats.org/officeDocument/2006/relationships/hyperlink" Target="#Index!A1"/></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hyperlink" Target="#Index!A1"/><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8" Type="http://schemas.openxmlformats.org/officeDocument/2006/relationships/hyperlink" Target="#Index!A1"/><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3" Type="http://schemas.openxmlformats.org/officeDocument/2006/relationships/hyperlink" Target="#Index!A1"/><Relationship Id="rId2" Type="http://schemas.openxmlformats.org/officeDocument/2006/relationships/chart" Target="../charts/chart23.xml"/><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hyperlink" Target="#Index!A1"/><Relationship Id="rId4"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1" Type="http://schemas.openxmlformats.org/officeDocument/2006/relationships/hyperlink" Target="#Index!A1"/></Relationships>
</file>

<file path=xl/drawings/_rels/drawing8.xml.rels><?xml version="1.0" encoding="UTF-8" standalone="yes"?>
<Relationships xmlns="http://schemas.openxmlformats.org/package/2006/relationships"><Relationship Id="rId1" Type="http://schemas.openxmlformats.org/officeDocument/2006/relationships/hyperlink" Target="#Index!A1"/></Relationships>
</file>

<file path=xl/drawings/_rels/drawing9.xml.rels><?xml version="1.0" encoding="UTF-8" standalone="yes"?>
<Relationships xmlns="http://schemas.openxmlformats.org/package/2006/relationships"><Relationship Id="rId2" Type="http://schemas.openxmlformats.org/officeDocument/2006/relationships/hyperlink" Target="#Index!A1"/><Relationship Id="rId1"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1" Type="http://schemas.openxmlformats.org/officeDocument/2006/relationships/hyperlink" Target="#Index!A1"/></Relationships>
</file>

<file path=xl/drawings/_rels/drawing11.xml.rels><?xml version="1.0" encoding="UTF-8" standalone="yes"?>
<Relationships xmlns="http://schemas.openxmlformats.org/package/2006/relationships"><Relationship Id="rId1" Type="http://schemas.openxmlformats.org/officeDocument/2006/relationships/hyperlink" Target="#Index!A1"/></Relationships>
</file>

<file path=xl/drawings/_rels/drawing12.xml.rels><?xml version="1.0" encoding="UTF-8" standalone="yes"?>
<Relationships xmlns="http://schemas.openxmlformats.org/package/2006/relationships"><Relationship Id="rId2" Type="http://schemas.openxmlformats.org/officeDocument/2006/relationships/hyperlink" Target="#Index!A1"/><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1</xdr:col>
      <xdr:colOff>536575</xdr:colOff>
      <xdr:row>2</xdr:row>
      <xdr:rowOff>127000</xdr:rowOff>
    </xdr:to>
    <xdr:sp macro="" textlink="">
      <xdr:nvSpPr>
        <xdr:cNvPr id="41" name="Rounded Rectangle 40">
          <a:hlinkClick xmlns:r="http://schemas.openxmlformats.org/officeDocument/2006/relationships" r:id="rId1"/>
        </xdr:cNvPr>
        <xdr:cNvSpPr/>
      </xdr:nvSpPr>
      <xdr:spPr>
        <a:xfrm>
          <a:off x="127000" y="127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Summary of Work</a:t>
          </a:r>
        </a:p>
      </xdr:txBody>
    </xdr:sp>
    <xdr:clientData/>
  </xdr:twoCellAnchor>
  <xdr:twoCellAnchor>
    <xdr:from>
      <xdr:col>0</xdr:col>
      <xdr:colOff>127000</xdr:colOff>
      <xdr:row>3</xdr:row>
      <xdr:rowOff>63500</xdr:rowOff>
    </xdr:from>
    <xdr:to>
      <xdr:col>1</xdr:col>
      <xdr:colOff>536575</xdr:colOff>
      <xdr:row>5</xdr:row>
      <xdr:rowOff>63500</xdr:rowOff>
    </xdr:to>
    <xdr:sp macro="" textlink="">
      <xdr:nvSpPr>
        <xdr:cNvPr id="42" name="Rounded Rectangle 41">
          <a:hlinkClick xmlns:r="http://schemas.openxmlformats.org/officeDocument/2006/relationships" r:id="rId2"/>
        </xdr:cNvPr>
        <xdr:cNvSpPr/>
      </xdr:nvSpPr>
      <xdr:spPr>
        <a:xfrm>
          <a:off x="127000" y="635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twoCellAnchor>
    <xdr:from>
      <xdr:col>0</xdr:col>
      <xdr:colOff>127000</xdr:colOff>
      <xdr:row>6</xdr:row>
      <xdr:rowOff>0</xdr:rowOff>
    </xdr:from>
    <xdr:to>
      <xdr:col>1</xdr:col>
      <xdr:colOff>536575</xdr:colOff>
      <xdr:row>8</xdr:row>
      <xdr:rowOff>0</xdr:rowOff>
    </xdr:to>
    <xdr:sp macro="" textlink="">
      <xdr:nvSpPr>
        <xdr:cNvPr id="43" name="Rounded Rectangle 42">
          <a:hlinkClick xmlns:r="http://schemas.openxmlformats.org/officeDocument/2006/relationships" r:id="rId3"/>
        </xdr:cNvPr>
        <xdr:cNvSpPr/>
      </xdr:nvSpPr>
      <xdr:spPr>
        <a:xfrm>
          <a:off x="127000" y="1143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Categorical Distribution</a:t>
          </a:r>
        </a:p>
      </xdr:txBody>
    </xdr:sp>
    <xdr:clientData/>
  </xdr:twoCellAnchor>
  <xdr:twoCellAnchor>
    <xdr:from>
      <xdr:col>0</xdr:col>
      <xdr:colOff>127000</xdr:colOff>
      <xdr:row>8</xdr:row>
      <xdr:rowOff>127000</xdr:rowOff>
    </xdr:from>
    <xdr:to>
      <xdr:col>1</xdr:col>
      <xdr:colOff>536575</xdr:colOff>
      <xdr:row>10</xdr:row>
      <xdr:rowOff>127000</xdr:rowOff>
    </xdr:to>
    <xdr:sp macro="" textlink="">
      <xdr:nvSpPr>
        <xdr:cNvPr id="44" name="Rounded Rectangle 43">
          <a:hlinkClick xmlns:r="http://schemas.openxmlformats.org/officeDocument/2006/relationships" r:id="rId4"/>
        </xdr:cNvPr>
        <xdr:cNvSpPr/>
      </xdr:nvSpPr>
      <xdr:spPr>
        <a:xfrm>
          <a:off x="127000" y="1651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Temporal Analysis</a:t>
          </a:r>
        </a:p>
      </xdr:txBody>
    </xdr:sp>
    <xdr:clientData/>
  </xdr:twoCellAnchor>
  <xdr:twoCellAnchor>
    <xdr:from>
      <xdr:col>0</xdr:col>
      <xdr:colOff>127000</xdr:colOff>
      <xdr:row>11</xdr:row>
      <xdr:rowOff>63500</xdr:rowOff>
    </xdr:from>
    <xdr:to>
      <xdr:col>1</xdr:col>
      <xdr:colOff>536575</xdr:colOff>
      <xdr:row>13</xdr:row>
      <xdr:rowOff>63500</xdr:rowOff>
    </xdr:to>
    <xdr:sp macro="" textlink="">
      <xdr:nvSpPr>
        <xdr:cNvPr id="45" name="Rounded Rectangle 44">
          <a:hlinkClick xmlns:r="http://schemas.openxmlformats.org/officeDocument/2006/relationships" r:id="rId5"/>
        </xdr:cNvPr>
        <xdr:cNvSpPr/>
      </xdr:nvSpPr>
      <xdr:spPr>
        <a:xfrm>
          <a:off x="127000" y="2159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Zone &amp; Product Interest</a:t>
          </a:r>
        </a:p>
      </xdr:txBody>
    </xdr:sp>
    <xdr:clientData/>
  </xdr:twoCellAnchor>
  <xdr:twoCellAnchor>
    <xdr:from>
      <xdr:col>0</xdr:col>
      <xdr:colOff>127000</xdr:colOff>
      <xdr:row>14</xdr:row>
      <xdr:rowOff>0</xdr:rowOff>
    </xdr:from>
    <xdr:to>
      <xdr:col>1</xdr:col>
      <xdr:colOff>536575</xdr:colOff>
      <xdr:row>16</xdr:row>
      <xdr:rowOff>0</xdr:rowOff>
    </xdr:to>
    <xdr:sp macro="" textlink="">
      <xdr:nvSpPr>
        <xdr:cNvPr id="46" name="Rounded Rectangle 45">
          <a:hlinkClick xmlns:r="http://schemas.openxmlformats.org/officeDocument/2006/relationships" r:id="rId6"/>
        </xdr:cNvPr>
        <xdr:cNvSpPr/>
      </xdr:nvSpPr>
      <xdr:spPr>
        <a:xfrm>
          <a:off x="127000" y="2667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CLV Customer</a:t>
          </a:r>
        </a:p>
      </xdr:txBody>
    </xdr:sp>
    <xdr:clientData/>
  </xdr:twoCellAnchor>
  <xdr:twoCellAnchor>
    <xdr:from>
      <xdr:col>0</xdr:col>
      <xdr:colOff>127000</xdr:colOff>
      <xdr:row>16</xdr:row>
      <xdr:rowOff>127000</xdr:rowOff>
    </xdr:from>
    <xdr:to>
      <xdr:col>1</xdr:col>
      <xdr:colOff>536575</xdr:colOff>
      <xdr:row>18</xdr:row>
      <xdr:rowOff>127000</xdr:rowOff>
    </xdr:to>
    <xdr:sp macro="" textlink="">
      <xdr:nvSpPr>
        <xdr:cNvPr id="47" name="Rounded Rectangle 46">
          <a:hlinkClick xmlns:r="http://schemas.openxmlformats.org/officeDocument/2006/relationships" r:id="rId7"/>
        </xdr:cNvPr>
        <xdr:cNvSpPr/>
      </xdr:nvSpPr>
      <xdr:spPr>
        <a:xfrm>
          <a:off x="127000" y="3175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DataSet</a:t>
          </a:r>
        </a:p>
      </xdr:txBody>
    </xdr:sp>
    <xdr:clientData/>
  </xdr:twoCellAnchor>
  <xdr:twoCellAnchor>
    <xdr:from>
      <xdr:col>0</xdr:col>
      <xdr:colOff>127000</xdr:colOff>
      <xdr:row>19</xdr:row>
      <xdr:rowOff>63500</xdr:rowOff>
    </xdr:from>
    <xdr:to>
      <xdr:col>1</xdr:col>
      <xdr:colOff>536575</xdr:colOff>
      <xdr:row>21</xdr:row>
      <xdr:rowOff>63500</xdr:rowOff>
    </xdr:to>
    <xdr:sp macro="" textlink="">
      <xdr:nvSpPr>
        <xdr:cNvPr id="48" name="Rounded Rectangle 47">
          <a:hlinkClick xmlns:r="http://schemas.openxmlformats.org/officeDocument/2006/relationships" r:id="rId8"/>
        </xdr:cNvPr>
        <xdr:cNvSpPr/>
      </xdr:nvSpPr>
      <xdr:spPr>
        <a:xfrm>
          <a:off x="127000" y="3683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CSS Avg sales</a:t>
          </a:r>
        </a:p>
      </xdr:txBody>
    </xdr:sp>
    <xdr:clientData/>
  </xdr:twoCellAnchor>
  <xdr:twoCellAnchor>
    <xdr:from>
      <xdr:col>0</xdr:col>
      <xdr:colOff>127000</xdr:colOff>
      <xdr:row>22</xdr:row>
      <xdr:rowOff>0</xdr:rowOff>
    </xdr:from>
    <xdr:to>
      <xdr:col>1</xdr:col>
      <xdr:colOff>536575</xdr:colOff>
      <xdr:row>24</xdr:row>
      <xdr:rowOff>0</xdr:rowOff>
    </xdr:to>
    <xdr:sp macro="" textlink="">
      <xdr:nvSpPr>
        <xdr:cNvPr id="49" name="Rounded Rectangle 48">
          <a:hlinkClick xmlns:r="http://schemas.openxmlformats.org/officeDocument/2006/relationships" r:id="rId9"/>
        </xdr:cNvPr>
        <xdr:cNvSpPr/>
      </xdr:nvSpPr>
      <xdr:spPr>
        <a:xfrm>
          <a:off x="127000" y="4191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Interpretation &amp; Recommendation</a:t>
          </a:r>
        </a:p>
      </xdr:txBody>
    </xdr:sp>
    <xdr:clientData/>
  </xdr:twoCellAnchor>
  <xdr:twoCellAnchor>
    <xdr:from>
      <xdr:col>0</xdr:col>
      <xdr:colOff>127000</xdr:colOff>
      <xdr:row>24</xdr:row>
      <xdr:rowOff>127000</xdr:rowOff>
    </xdr:from>
    <xdr:to>
      <xdr:col>1</xdr:col>
      <xdr:colOff>536575</xdr:colOff>
      <xdr:row>26</xdr:row>
      <xdr:rowOff>127000</xdr:rowOff>
    </xdr:to>
    <xdr:sp macro="" textlink="">
      <xdr:nvSpPr>
        <xdr:cNvPr id="50" name="Rounded Rectangle 49">
          <a:hlinkClick xmlns:r="http://schemas.openxmlformats.org/officeDocument/2006/relationships" r:id="rId10"/>
        </xdr:cNvPr>
        <xdr:cNvSpPr/>
      </xdr:nvSpPr>
      <xdr:spPr>
        <a:xfrm>
          <a:off x="127000" y="4699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Calculations</a:t>
          </a:r>
        </a:p>
      </xdr:txBody>
    </xdr:sp>
    <xdr:clientData/>
  </xdr:twoCellAnchor>
  <xdr:twoCellAnchor>
    <xdr:from>
      <xdr:col>0</xdr:col>
      <xdr:colOff>127000</xdr:colOff>
      <xdr:row>27</xdr:row>
      <xdr:rowOff>63500</xdr:rowOff>
    </xdr:from>
    <xdr:to>
      <xdr:col>1</xdr:col>
      <xdr:colOff>536575</xdr:colOff>
      <xdr:row>29</xdr:row>
      <xdr:rowOff>63500</xdr:rowOff>
    </xdr:to>
    <xdr:sp macro="" textlink="">
      <xdr:nvSpPr>
        <xdr:cNvPr id="51" name="Rounded Rectangle 50">
          <a:hlinkClick xmlns:r="http://schemas.openxmlformats.org/officeDocument/2006/relationships" r:id="rId11"/>
        </xdr:cNvPr>
        <xdr:cNvSpPr/>
      </xdr:nvSpPr>
      <xdr:spPr>
        <a:xfrm>
          <a:off x="127000" y="5207000"/>
          <a:ext cx="1905000" cy="381000"/>
        </a:xfrm>
        <a:prstGeom prst="roundRect">
          <a:avLst/>
        </a:prstGeom>
        <a:solidFill>
          <a:srgbClr val="FFA500"/>
        </a:solidFill>
        <a:ln>
          <a:solidFill>
            <a:srgbClr val="000080"/>
          </a:solidFill>
        </a:ln>
        <a:effectLst>
          <a:outerShdw blurRad="63500" dist="37357" dir="2700000" rotWithShape="0">
            <a:scrgbClr r="0" g="0" b="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Other Interpretations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2</xdr:col>
      <xdr:colOff>15158</xdr:colOff>
      <xdr:row>0</xdr:row>
      <xdr:rowOff>553063</xdr:rowOff>
    </xdr:to>
    <xdr:sp macro="" textlink="">
      <xdr:nvSpPr>
        <xdr:cNvPr id="2" name="Left Arrow 1">
          <a:hlinkClick xmlns:r="http://schemas.openxmlformats.org/officeDocument/2006/relationships" r:id="rId1"/>
        </xdr:cNvPr>
        <xdr:cNvSpPr/>
      </xdr:nvSpPr>
      <xdr:spPr>
        <a:xfrm>
          <a:off x="609600" y="0"/>
          <a:ext cx="624758" cy="55306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FFFF00"/>
              </a:solidFill>
            </a:rPr>
            <a:t>Back</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338015</xdr:colOff>
      <xdr:row>1</xdr:row>
      <xdr:rowOff>109904</xdr:rowOff>
    </xdr:from>
    <xdr:ext cx="2653813" cy="854807"/>
    <xdr:sp macro="" textlink="'Zone &amp; Product Interest'!P17">
      <xdr:nvSpPr>
        <xdr:cNvPr id="2" name="Rounded Rectangle 1"/>
        <xdr:cNvSpPr/>
      </xdr:nvSpPr>
      <xdr:spPr>
        <a:xfrm>
          <a:off x="948592" y="305289"/>
          <a:ext cx="2653813" cy="854807"/>
        </a:xfrm>
        <a:prstGeom prst="roundRect">
          <a:avLst/>
        </a:prstGeom>
        <a:solidFill>
          <a:schemeClr val="accent6">
            <a:lumMod val="75000"/>
          </a:schemeClr>
        </a:solidFill>
      </xdr:spPr>
      <xdr:style>
        <a:lnRef idx="3">
          <a:schemeClr val="lt1"/>
        </a:lnRef>
        <a:fillRef idx="1">
          <a:schemeClr val="accent6"/>
        </a:fillRef>
        <a:effectRef idx="1">
          <a:schemeClr val="accent6"/>
        </a:effectRef>
        <a:fontRef idx="minor">
          <a:schemeClr val="lt1"/>
        </a:fontRef>
      </xdr:style>
      <xdr:txBody>
        <a:bodyPr vertOverflow="clip" horzOverflow="clip" lIns="274320" tIns="0" rIns="274320" bIns="274320" rtlCol="0" anchor="ctr" anchorCtr="1">
          <a:noAutofit/>
        </a:bodyPr>
        <a:lstStyle/>
        <a:p>
          <a:pPr algn="l"/>
          <a:fld id="{661A31CC-6D24-40A8-87A9-B3FFE34572F8}" type="TxLink">
            <a:rPr lang="en-US" sz="3600" b="0" i="0" u="none" strike="noStrike">
              <a:ln w="0" cmpd="thickThin">
                <a:solidFill>
                  <a:schemeClr val="bg1"/>
                </a:solidFill>
              </a:ln>
              <a:solidFill>
                <a:schemeClr val="bg1"/>
              </a:solidFill>
              <a:latin typeface="Calibri"/>
              <a:cs typeface="Calibri"/>
            </a:rPr>
            <a:pPr algn="l"/>
            <a:t>2612878</a:t>
          </a:fld>
          <a:endParaRPr lang="en-US" sz="3600">
            <a:ln w="0" cmpd="thickThin">
              <a:solidFill>
                <a:schemeClr val="bg1"/>
              </a:solidFill>
            </a:ln>
            <a:solidFill>
              <a:schemeClr val="bg1"/>
            </a:solidFill>
          </a:endParaRPr>
        </a:p>
      </xdr:txBody>
    </xdr:sp>
    <xdr:clientData/>
  </xdr:oneCellAnchor>
  <xdr:oneCellAnchor>
    <xdr:from>
      <xdr:col>2</xdr:col>
      <xdr:colOff>584200</xdr:colOff>
      <xdr:row>4</xdr:row>
      <xdr:rowOff>73270</xdr:rowOff>
    </xdr:from>
    <xdr:ext cx="943976" cy="264560"/>
    <xdr:sp macro="" textlink="">
      <xdr:nvSpPr>
        <xdr:cNvPr id="3" name="TextBox 2"/>
        <xdr:cNvSpPr txBox="1"/>
      </xdr:nvSpPr>
      <xdr:spPr>
        <a:xfrm>
          <a:off x="1805354" y="854808"/>
          <a:ext cx="9439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TOTAL</a:t>
          </a:r>
          <a:r>
            <a:rPr lang="en-US" sz="1100" b="1" baseline="0">
              <a:solidFill>
                <a:schemeClr val="bg1"/>
              </a:solidFill>
            </a:rPr>
            <a:t> SALES</a:t>
          </a:r>
          <a:endParaRPr lang="en-US" sz="1100" b="1">
            <a:solidFill>
              <a:schemeClr val="bg1"/>
            </a:solidFill>
          </a:endParaRPr>
        </a:p>
      </xdr:txBody>
    </xdr:sp>
    <xdr:clientData/>
  </xdr:oneCellAnchor>
  <xdr:twoCellAnchor>
    <xdr:from>
      <xdr:col>6</xdr:col>
      <xdr:colOff>120160</xdr:colOff>
      <xdr:row>1</xdr:row>
      <xdr:rowOff>95006</xdr:rowOff>
    </xdr:from>
    <xdr:to>
      <xdr:col>8</xdr:col>
      <xdr:colOff>488460</xdr:colOff>
      <xdr:row>6</xdr:row>
      <xdr:rowOff>0</xdr:rowOff>
    </xdr:to>
    <xdr:sp macro="" textlink="'CLV Customer'!C18">
      <xdr:nvSpPr>
        <xdr:cNvPr id="4" name="Rounded Rectangle 3"/>
        <xdr:cNvSpPr/>
      </xdr:nvSpPr>
      <xdr:spPr>
        <a:xfrm>
          <a:off x="3783622" y="290391"/>
          <a:ext cx="1589453" cy="88191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5760" tIns="0" rIns="182880" bIns="274320" rtlCol="0" anchor="ctr" anchorCtr="0"/>
        <a:lstStyle/>
        <a:p>
          <a:pPr algn="l"/>
          <a:fld id="{EA1978B6-32A0-48E5-AA25-87A853C190BE}" type="TxLink">
            <a:rPr lang="en-US" sz="3600" b="0" i="0" u="none" strike="noStrike">
              <a:solidFill>
                <a:schemeClr val="accent1">
                  <a:lumMod val="50000"/>
                </a:schemeClr>
              </a:solidFill>
              <a:effectLst>
                <a:outerShdw blurRad="1270000" dist="76200" dir="5400000" sx="50000" sy="50000" algn="ctr" rotWithShape="0">
                  <a:schemeClr val="bg1"/>
                </a:outerShdw>
              </a:effectLst>
              <a:latin typeface="Calibri"/>
              <a:cs typeface="Calibri"/>
            </a:rPr>
            <a:pPr algn="l"/>
            <a:t>1.06</a:t>
          </a:fld>
          <a:endParaRPr lang="en-US" sz="3600">
            <a:solidFill>
              <a:schemeClr val="accent1">
                <a:lumMod val="50000"/>
              </a:schemeClr>
            </a:solidFill>
            <a:effectLst>
              <a:outerShdw blurRad="1270000" dist="76200" dir="5400000" sx="50000" sy="50000" algn="ctr" rotWithShape="0">
                <a:schemeClr val="bg1"/>
              </a:outerShdw>
            </a:effectLst>
          </a:endParaRPr>
        </a:p>
      </xdr:txBody>
    </xdr:sp>
    <xdr:clientData/>
  </xdr:twoCellAnchor>
  <xdr:oneCellAnchor>
    <xdr:from>
      <xdr:col>6</xdr:col>
      <xdr:colOff>289169</xdr:colOff>
      <xdr:row>4</xdr:row>
      <xdr:rowOff>85481</xdr:rowOff>
    </xdr:from>
    <xdr:ext cx="990336" cy="264560"/>
    <xdr:sp macro="" textlink="">
      <xdr:nvSpPr>
        <xdr:cNvPr id="5" name="TextBox 4"/>
        <xdr:cNvSpPr txBox="1"/>
      </xdr:nvSpPr>
      <xdr:spPr>
        <a:xfrm>
          <a:off x="3952631" y="867019"/>
          <a:ext cx="9903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accent1">
                  <a:lumMod val="50000"/>
                </a:schemeClr>
              </a:solidFill>
            </a:rPr>
            <a:t>AVERAGE</a:t>
          </a:r>
          <a:r>
            <a:rPr lang="en-US" sz="1100" b="1" baseline="0">
              <a:solidFill>
                <a:schemeClr val="accent1">
                  <a:lumMod val="50000"/>
                </a:schemeClr>
              </a:solidFill>
            </a:rPr>
            <a:t> ROI</a:t>
          </a:r>
          <a:endParaRPr lang="en-US" sz="1100" b="1">
            <a:solidFill>
              <a:schemeClr val="accent1">
                <a:lumMod val="50000"/>
              </a:schemeClr>
            </a:solidFill>
          </a:endParaRPr>
        </a:p>
      </xdr:txBody>
    </xdr:sp>
    <xdr:clientData/>
  </xdr:oneCellAnchor>
  <xdr:twoCellAnchor>
    <xdr:from>
      <xdr:col>8</xdr:col>
      <xdr:colOff>610333</xdr:colOff>
      <xdr:row>1</xdr:row>
      <xdr:rowOff>109904</xdr:rowOff>
    </xdr:from>
    <xdr:to>
      <xdr:col>11</xdr:col>
      <xdr:colOff>366346</xdr:colOff>
      <xdr:row>5</xdr:row>
      <xdr:rowOff>183173</xdr:rowOff>
    </xdr:to>
    <xdr:sp macro="" textlink="Calculations!C4">
      <xdr:nvSpPr>
        <xdr:cNvPr id="6" name="Rounded Rectangle 5"/>
        <xdr:cNvSpPr/>
      </xdr:nvSpPr>
      <xdr:spPr>
        <a:xfrm>
          <a:off x="5494948" y="305289"/>
          <a:ext cx="1587744" cy="854807"/>
        </a:xfrm>
        <a:prstGeom prst="round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5760" tIns="0" rIns="182880" bIns="274320" rtlCol="0" anchor="ctr" anchorCtr="0"/>
        <a:lstStyle/>
        <a:p>
          <a:pPr algn="l"/>
          <a:fld id="{93A4B081-8A73-40F8-9F25-E1128064823B}" type="TxLink">
            <a:rPr lang="en-US" sz="3600" b="1" i="0" u="none" strike="noStrike">
              <a:solidFill>
                <a:schemeClr val="bg1"/>
              </a:solidFill>
              <a:effectLst>
                <a:outerShdw blurRad="1270000" dist="76200" dir="5400000" sx="50000" sy="50000" algn="ctr" rotWithShape="0">
                  <a:schemeClr val="bg1"/>
                </a:outerShdw>
              </a:effectLst>
              <a:latin typeface="Calibri"/>
              <a:cs typeface="Calibri"/>
            </a:rPr>
            <a:pPr algn="l"/>
            <a:t>653</a:t>
          </a:fld>
          <a:endParaRPr lang="en-US" sz="3600">
            <a:solidFill>
              <a:schemeClr val="bg1"/>
            </a:solidFill>
            <a:effectLst>
              <a:outerShdw blurRad="1270000" dist="76200" dir="5400000" sx="50000" sy="50000" algn="ctr" rotWithShape="0">
                <a:schemeClr val="bg1"/>
              </a:outerShdw>
            </a:effectLst>
          </a:endParaRPr>
        </a:p>
      </xdr:txBody>
    </xdr:sp>
    <xdr:clientData/>
  </xdr:twoCellAnchor>
  <xdr:oneCellAnchor>
    <xdr:from>
      <xdr:col>5</xdr:col>
      <xdr:colOff>561975</xdr:colOff>
      <xdr:row>3</xdr:row>
      <xdr:rowOff>180975</xdr:rowOff>
    </xdr:from>
    <xdr:ext cx="1073179" cy="233205"/>
    <xdr:sp macro="" textlink="">
      <xdr:nvSpPr>
        <xdr:cNvPr id="7" name="TextBox 6"/>
        <xdr:cNvSpPr txBox="1"/>
      </xdr:nvSpPr>
      <xdr:spPr>
        <a:xfrm>
          <a:off x="3609975" y="561975"/>
          <a:ext cx="10731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1">
              <a:solidFill>
                <a:schemeClr val="bg1"/>
              </a:solidFill>
            </a:rPr>
            <a:t>SALES</a:t>
          </a:r>
          <a:r>
            <a:rPr lang="en-US" sz="900" b="1" baseline="0">
              <a:solidFill>
                <a:schemeClr val="bg1"/>
              </a:solidFill>
            </a:rPr>
            <a:t> THRESHOLD</a:t>
          </a:r>
          <a:endParaRPr lang="en-US" sz="900" b="1">
            <a:solidFill>
              <a:schemeClr val="bg1"/>
            </a:solidFill>
          </a:endParaRPr>
        </a:p>
      </xdr:txBody>
    </xdr:sp>
    <xdr:clientData/>
  </xdr:oneCellAnchor>
  <xdr:twoCellAnchor>
    <xdr:from>
      <xdr:col>0</xdr:col>
      <xdr:colOff>28576</xdr:colOff>
      <xdr:row>0</xdr:row>
      <xdr:rowOff>19050</xdr:rowOff>
    </xdr:from>
    <xdr:to>
      <xdr:col>2</xdr:col>
      <xdr:colOff>341923</xdr:colOff>
      <xdr:row>1</xdr:row>
      <xdr:rowOff>85480</xdr:rowOff>
    </xdr:to>
    <xdr:sp macro="" textlink="">
      <xdr:nvSpPr>
        <xdr:cNvPr id="11" name="Rectangle 10"/>
        <xdr:cNvSpPr/>
      </xdr:nvSpPr>
      <xdr:spPr>
        <a:xfrm>
          <a:off x="28576" y="19050"/>
          <a:ext cx="1534501" cy="26181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1" cap="none" spc="0">
              <a:ln w="0"/>
              <a:solidFill>
                <a:schemeClr val="accent1">
                  <a:lumMod val="50000"/>
                </a:schemeClr>
              </a:solidFill>
              <a:effectLst>
                <a:outerShdw blurRad="38100" dist="25400" dir="5400000" algn="ctr" rotWithShape="0">
                  <a:srgbClr val="6E747A">
                    <a:alpha val="43000"/>
                  </a:srgbClr>
                </a:outerShdw>
              </a:effectLst>
            </a:rPr>
            <a:t>DASHBOARD</a:t>
          </a:r>
        </a:p>
      </xdr:txBody>
    </xdr:sp>
    <xdr:clientData/>
  </xdr:twoCellAnchor>
  <xdr:twoCellAnchor>
    <xdr:from>
      <xdr:col>2</xdr:col>
      <xdr:colOff>190502</xdr:colOff>
      <xdr:row>6</xdr:row>
      <xdr:rowOff>142876</xdr:rowOff>
    </xdr:from>
    <xdr:to>
      <xdr:col>7</xdr:col>
      <xdr:colOff>257176</xdr:colOff>
      <xdr:row>17</xdr:row>
      <xdr:rowOff>66675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6</xdr:row>
      <xdr:rowOff>133350</xdr:rowOff>
    </xdr:from>
    <xdr:to>
      <xdr:col>12</xdr:col>
      <xdr:colOff>247650</xdr:colOff>
      <xdr:row>17</xdr:row>
      <xdr:rowOff>47625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495301</xdr:colOff>
      <xdr:row>26</xdr:row>
      <xdr:rowOff>171451</xdr:rowOff>
    </xdr:from>
    <xdr:to>
      <xdr:col>9</xdr:col>
      <xdr:colOff>485775</xdr:colOff>
      <xdr:row>36</xdr:row>
      <xdr:rowOff>28575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161925</xdr:colOff>
      <xdr:row>17</xdr:row>
      <xdr:rowOff>47625</xdr:rowOff>
    </xdr:from>
    <xdr:to>
      <xdr:col>6</xdr:col>
      <xdr:colOff>257175</xdr:colOff>
      <xdr:row>25</xdr:row>
      <xdr:rowOff>171450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93051</xdr:colOff>
      <xdr:row>6</xdr:row>
      <xdr:rowOff>195383</xdr:rowOff>
    </xdr:from>
    <xdr:to>
      <xdr:col>23</xdr:col>
      <xdr:colOff>36634</xdr:colOff>
      <xdr:row>16</xdr:row>
      <xdr:rowOff>187934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215901</xdr:colOff>
      <xdr:row>6</xdr:row>
      <xdr:rowOff>179510</xdr:rowOff>
    </xdr:from>
    <xdr:to>
      <xdr:col>18</xdr:col>
      <xdr:colOff>177799</xdr:colOff>
      <xdr:row>16</xdr:row>
      <xdr:rowOff>179510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266700</xdr:colOff>
      <xdr:row>17</xdr:row>
      <xdr:rowOff>57150</xdr:rowOff>
    </xdr:from>
    <xdr:to>
      <xdr:col>10</xdr:col>
      <xdr:colOff>12212</xdr:colOff>
      <xdr:row>26</xdr:row>
      <xdr:rowOff>19050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133349</xdr:colOff>
      <xdr:row>26</xdr:row>
      <xdr:rowOff>142875</xdr:rowOff>
    </xdr:from>
    <xdr:to>
      <xdr:col>5</xdr:col>
      <xdr:colOff>523874</xdr:colOff>
      <xdr:row>35</xdr:row>
      <xdr:rowOff>152400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476251</xdr:colOff>
      <xdr:row>26</xdr:row>
      <xdr:rowOff>171450</xdr:rowOff>
    </xdr:from>
    <xdr:to>
      <xdr:col>13</xdr:col>
      <xdr:colOff>504825</xdr:colOff>
      <xdr:row>36</xdr:row>
      <xdr:rowOff>66675</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523875</xdr:colOff>
      <xdr:row>26</xdr:row>
      <xdr:rowOff>171450</xdr:rowOff>
    </xdr:from>
    <xdr:to>
      <xdr:col>18</xdr:col>
      <xdr:colOff>38100</xdr:colOff>
      <xdr:row>36</xdr:row>
      <xdr:rowOff>9525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297228</xdr:colOff>
      <xdr:row>17</xdr:row>
      <xdr:rowOff>40786</xdr:rowOff>
    </xdr:from>
    <xdr:to>
      <xdr:col>22</xdr:col>
      <xdr:colOff>573942</xdr:colOff>
      <xdr:row>26</xdr:row>
      <xdr:rowOff>12211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174871</xdr:colOff>
      <xdr:row>17</xdr:row>
      <xdr:rowOff>74736</xdr:rowOff>
    </xdr:from>
    <xdr:to>
      <xdr:col>18</xdr:col>
      <xdr:colOff>317745</xdr:colOff>
      <xdr:row>25</xdr:row>
      <xdr:rowOff>189036</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48340</xdr:colOff>
      <xdr:row>26</xdr:row>
      <xdr:rowOff>142157</xdr:rowOff>
    </xdr:from>
    <xdr:to>
      <xdr:col>23</xdr:col>
      <xdr:colOff>34665</xdr:colOff>
      <xdr:row>36</xdr:row>
      <xdr:rowOff>65958</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27112</xdr:colOff>
      <xdr:row>17</xdr:row>
      <xdr:rowOff>72048</xdr:rowOff>
    </xdr:from>
    <xdr:to>
      <xdr:col>14</xdr:col>
      <xdr:colOff>183173</xdr:colOff>
      <xdr:row>26</xdr:row>
      <xdr:rowOff>488</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0</xdr:colOff>
      <xdr:row>5</xdr:row>
      <xdr:rowOff>123826</xdr:rowOff>
    </xdr:from>
    <xdr:to>
      <xdr:col>1</xdr:col>
      <xdr:colOff>590550</xdr:colOff>
      <xdr:row>12</xdr:row>
      <xdr:rowOff>85482</xdr:rowOff>
    </xdr:to>
    <mc:AlternateContent xmlns:mc="http://schemas.openxmlformats.org/markup-compatibility/2006" xmlns:a14="http://schemas.microsoft.com/office/drawing/2010/main">
      <mc:Choice Requires="a14">
        <xdr:graphicFrame macro="">
          <xdr:nvGraphicFramePr>
            <xdr:cNvPr id="9" name="Age Group"/>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1076326"/>
              <a:ext cx="1197769" cy="1295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130665</xdr:rowOff>
    </xdr:from>
    <xdr:to>
      <xdr:col>1</xdr:col>
      <xdr:colOff>590550</xdr:colOff>
      <xdr:row>18</xdr:row>
      <xdr:rowOff>97692</xdr:rowOff>
    </xdr:to>
    <mc:AlternateContent xmlns:mc="http://schemas.openxmlformats.org/markup-compatibility/2006" xmlns:a14="http://schemas.microsoft.com/office/drawing/2010/main">
      <mc:Choice Requires="a14">
        <xdr:graphicFrame macro="">
          <xdr:nvGraphicFramePr>
            <xdr:cNvPr id="19" name="Location"/>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0" y="2416665"/>
              <a:ext cx="1197769" cy="11100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135792</xdr:rowOff>
    </xdr:from>
    <xdr:to>
      <xdr:col>1</xdr:col>
      <xdr:colOff>590550</xdr:colOff>
      <xdr:row>25</xdr:row>
      <xdr:rowOff>158750</xdr:rowOff>
    </xdr:to>
    <mc:AlternateContent xmlns:mc="http://schemas.openxmlformats.org/markup-compatibility/2006" xmlns:a14="http://schemas.microsoft.com/office/drawing/2010/main">
      <mc:Choice Requires="a14">
        <xdr:graphicFrame macro="">
          <xdr:nvGraphicFramePr>
            <xdr:cNvPr id="28" name="Product Interest"/>
            <xdr:cNvGraphicFramePr/>
          </xdr:nvGraphicFramePr>
          <xdr:xfrm>
            <a:off x="0" y="0"/>
            <a:ext cx="0" cy="0"/>
          </xdr:xfrm>
          <a:graphic>
            <a:graphicData uri="http://schemas.microsoft.com/office/drawing/2010/slicer">
              <sle:slicer xmlns:sle="http://schemas.microsoft.com/office/drawing/2010/slicer" name="Product Interest"/>
            </a:graphicData>
          </a:graphic>
        </xdr:graphicFrame>
      </mc:Choice>
      <mc:Fallback xmlns="">
        <xdr:sp macro="" textlink="">
          <xdr:nvSpPr>
            <xdr:cNvPr id="0" name=""/>
            <xdr:cNvSpPr>
              <a:spLocks noTextEdit="1"/>
            </xdr:cNvSpPr>
          </xdr:nvSpPr>
          <xdr:spPr>
            <a:xfrm>
              <a:off x="0" y="3564792"/>
              <a:ext cx="1197769" cy="1356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127245</xdr:colOff>
      <xdr:row>0</xdr:row>
      <xdr:rowOff>53242</xdr:rowOff>
    </xdr:from>
    <xdr:to>
      <xdr:col>26</xdr:col>
      <xdr:colOff>127244</xdr:colOff>
      <xdr:row>8</xdr:row>
      <xdr:rowOff>146538</xdr:rowOff>
    </xdr:to>
    <mc:AlternateContent xmlns:mc="http://schemas.openxmlformats.org/markup-compatibility/2006" xmlns:a14="http://schemas.microsoft.com/office/drawing/2010/main">
      <mc:Choice Requires="a14">
        <xdr:graphicFrame macro="">
          <xdr:nvGraphicFramePr>
            <xdr:cNvPr id="30"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93276" y="53242"/>
              <a:ext cx="1821656" cy="1617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128221</xdr:colOff>
      <xdr:row>8</xdr:row>
      <xdr:rowOff>177801</xdr:rowOff>
    </xdr:from>
    <xdr:to>
      <xdr:col>26</xdr:col>
      <xdr:colOff>128221</xdr:colOff>
      <xdr:row>16</xdr:row>
      <xdr:rowOff>48846</xdr:rowOff>
    </xdr:to>
    <mc:AlternateContent xmlns:mc="http://schemas.openxmlformats.org/markup-compatibility/2006" xmlns:a14="http://schemas.microsoft.com/office/drawing/2010/main">
      <mc:Choice Requires="a14">
        <xdr:graphicFrame macro="">
          <xdr:nvGraphicFramePr>
            <xdr:cNvPr id="31"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094252" y="1701801"/>
              <a:ext cx="1821657" cy="1395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190256</xdr:colOff>
      <xdr:row>23</xdr:row>
      <xdr:rowOff>89877</xdr:rowOff>
    </xdr:from>
    <xdr:to>
      <xdr:col>26</xdr:col>
      <xdr:colOff>109904</xdr:colOff>
      <xdr:row>30</xdr:row>
      <xdr:rowOff>122116</xdr:rowOff>
    </xdr:to>
    <mc:AlternateContent xmlns:mc="http://schemas.openxmlformats.org/markup-compatibility/2006" xmlns:a14="http://schemas.microsoft.com/office/drawing/2010/main">
      <mc:Choice Requires="a14">
        <xdr:graphicFrame macro="">
          <xdr:nvGraphicFramePr>
            <xdr:cNvPr id="32" name="Marketing Channel"/>
            <xdr:cNvGraphicFramePr/>
          </xdr:nvGraphicFramePr>
          <xdr:xfrm>
            <a:off x="0" y="0"/>
            <a:ext cx="0" cy="0"/>
          </xdr:xfrm>
          <a:graphic>
            <a:graphicData uri="http://schemas.microsoft.com/office/drawing/2010/slicer">
              <sle:slicer xmlns:sle="http://schemas.microsoft.com/office/drawing/2010/slicer" name="Marketing Channel"/>
            </a:graphicData>
          </a:graphic>
        </xdr:graphicFrame>
      </mc:Choice>
      <mc:Fallback xmlns="">
        <xdr:sp macro="" textlink="">
          <xdr:nvSpPr>
            <xdr:cNvPr id="0" name=""/>
            <xdr:cNvSpPr>
              <a:spLocks noTextEdit="1"/>
            </xdr:cNvSpPr>
          </xdr:nvSpPr>
          <xdr:spPr>
            <a:xfrm>
              <a:off x="14156287" y="4471377"/>
              <a:ext cx="1741305" cy="1365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25</xdr:row>
      <xdr:rowOff>181952</xdr:rowOff>
    </xdr:from>
    <xdr:to>
      <xdr:col>2</xdr:col>
      <xdr:colOff>28575</xdr:colOff>
      <xdr:row>30</xdr:row>
      <xdr:rowOff>91342</xdr:rowOff>
    </xdr:to>
    <mc:AlternateContent xmlns:mc="http://schemas.openxmlformats.org/markup-compatibility/2006" xmlns:a14="http://schemas.microsoft.com/office/drawing/2010/main">
      <mc:Choice Requires="a14">
        <xdr:graphicFrame macro="">
          <xdr:nvGraphicFramePr>
            <xdr:cNvPr id="33" name="Campaign Response"/>
            <xdr:cNvGraphicFramePr/>
          </xdr:nvGraphicFramePr>
          <xdr:xfrm>
            <a:off x="0" y="0"/>
            <a:ext cx="0" cy="0"/>
          </xdr:xfrm>
          <a:graphic>
            <a:graphicData uri="http://schemas.microsoft.com/office/drawing/2010/slicer">
              <sle:slicer xmlns:sle="http://schemas.microsoft.com/office/drawing/2010/slicer" name="Campaign Response"/>
            </a:graphicData>
          </a:graphic>
        </xdr:graphicFrame>
      </mc:Choice>
      <mc:Fallback xmlns="">
        <xdr:sp macro="" textlink="">
          <xdr:nvSpPr>
            <xdr:cNvPr id="0" name=""/>
            <xdr:cNvSpPr>
              <a:spLocks noTextEdit="1"/>
            </xdr:cNvSpPr>
          </xdr:nvSpPr>
          <xdr:spPr>
            <a:xfrm>
              <a:off x="0" y="4944452"/>
              <a:ext cx="1243013" cy="861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58372</xdr:rowOff>
    </xdr:from>
    <xdr:to>
      <xdr:col>2</xdr:col>
      <xdr:colOff>28575</xdr:colOff>
      <xdr:row>34</xdr:row>
      <xdr:rowOff>153621</xdr:rowOff>
    </xdr:to>
    <mc:AlternateContent xmlns:mc="http://schemas.openxmlformats.org/markup-compatibility/2006" xmlns:a14="http://schemas.microsoft.com/office/drawing/2010/main">
      <mc:Choice Requires="a14">
        <xdr:graphicFrame macro="">
          <xdr:nvGraphicFramePr>
            <xdr:cNvPr id="34" name="Membership Status"/>
            <xdr:cNvGraphicFramePr/>
          </xdr:nvGraphicFramePr>
          <xdr:xfrm>
            <a:off x="0" y="0"/>
            <a:ext cx="0" cy="0"/>
          </xdr:xfrm>
          <a:graphic>
            <a:graphicData uri="http://schemas.microsoft.com/office/drawing/2010/slicer">
              <sle:slicer xmlns:sle="http://schemas.microsoft.com/office/drawing/2010/slicer" name="Membership Status"/>
            </a:graphicData>
          </a:graphic>
        </xdr:graphicFrame>
      </mc:Choice>
      <mc:Fallback xmlns="">
        <xdr:sp macro="" textlink="">
          <xdr:nvSpPr>
            <xdr:cNvPr id="0" name=""/>
            <xdr:cNvSpPr>
              <a:spLocks noTextEdit="1"/>
            </xdr:cNvSpPr>
          </xdr:nvSpPr>
          <xdr:spPr>
            <a:xfrm>
              <a:off x="0" y="5773372"/>
              <a:ext cx="1243013" cy="857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94517</xdr:colOff>
      <xdr:row>0</xdr:row>
      <xdr:rowOff>67898</xdr:rowOff>
    </xdr:from>
    <xdr:to>
      <xdr:col>20</xdr:col>
      <xdr:colOff>305289</xdr:colOff>
      <xdr:row>6</xdr:row>
      <xdr:rowOff>24424</xdr:rowOff>
    </xdr:to>
    <mc:AlternateContent xmlns:mc="http://schemas.openxmlformats.org/markup-compatibility/2006" xmlns:a14="http://schemas.microsoft.com/office/drawing/2010/main">
      <mc:Choice Requires="a14">
        <xdr:graphicFrame macro="">
          <xdr:nvGraphicFramePr>
            <xdr:cNvPr id="35" name="PF Score"/>
            <xdr:cNvGraphicFramePr/>
          </xdr:nvGraphicFramePr>
          <xdr:xfrm>
            <a:off x="0" y="0"/>
            <a:ext cx="0" cy="0"/>
          </xdr:xfrm>
          <a:graphic>
            <a:graphicData uri="http://schemas.microsoft.com/office/drawing/2010/slicer">
              <sle:slicer xmlns:sle="http://schemas.microsoft.com/office/drawing/2010/slicer" name="PF Score"/>
            </a:graphicData>
          </a:graphic>
        </xdr:graphicFrame>
      </mc:Choice>
      <mc:Fallback xmlns="">
        <xdr:sp macro="" textlink="">
          <xdr:nvSpPr>
            <xdr:cNvPr id="0" name=""/>
            <xdr:cNvSpPr>
              <a:spLocks noTextEdit="1"/>
            </xdr:cNvSpPr>
          </xdr:nvSpPr>
          <xdr:spPr>
            <a:xfrm>
              <a:off x="11024455" y="67898"/>
              <a:ext cx="1425209" cy="1099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608379</xdr:colOff>
      <xdr:row>0</xdr:row>
      <xdr:rowOff>53242</xdr:rowOff>
    </xdr:from>
    <xdr:to>
      <xdr:col>17</xdr:col>
      <xdr:colOff>608379</xdr:colOff>
      <xdr:row>5</xdr:row>
      <xdr:rowOff>195384</xdr:rowOff>
    </xdr:to>
    <mc:AlternateContent xmlns:mc="http://schemas.openxmlformats.org/markup-compatibility/2006" xmlns:a14="http://schemas.microsoft.com/office/drawing/2010/main">
      <mc:Choice Requires="a14">
        <xdr:graphicFrame macro="">
          <xdr:nvGraphicFramePr>
            <xdr:cNvPr id="36" name="ATV Score"/>
            <xdr:cNvGraphicFramePr/>
          </xdr:nvGraphicFramePr>
          <xdr:xfrm>
            <a:off x="0" y="0"/>
            <a:ext cx="0" cy="0"/>
          </xdr:xfrm>
          <a:graphic>
            <a:graphicData uri="http://schemas.microsoft.com/office/drawing/2010/slicer">
              <sle:slicer xmlns:sle="http://schemas.microsoft.com/office/drawing/2010/slicer" name="ATV Score"/>
            </a:graphicData>
          </a:graphic>
        </xdr:graphicFrame>
      </mc:Choice>
      <mc:Fallback xmlns="">
        <xdr:sp macro="" textlink="">
          <xdr:nvSpPr>
            <xdr:cNvPr id="0" name=""/>
            <xdr:cNvSpPr>
              <a:spLocks noTextEdit="1"/>
            </xdr:cNvSpPr>
          </xdr:nvSpPr>
          <xdr:spPr>
            <a:xfrm>
              <a:off x="9109442" y="53242"/>
              <a:ext cx="1821656" cy="10851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389549</xdr:colOff>
      <xdr:row>0</xdr:row>
      <xdr:rowOff>67896</xdr:rowOff>
    </xdr:from>
    <xdr:to>
      <xdr:col>23</xdr:col>
      <xdr:colOff>85481</xdr:colOff>
      <xdr:row>6</xdr:row>
      <xdr:rowOff>61057</xdr:rowOff>
    </xdr:to>
    <mc:AlternateContent xmlns:mc="http://schemas.openxmlformats.org/markup-compatibility/2006" xmlns:a14="http://schemas.microsoft.com/office/drawing/2010/main">
      <mc:Choice Requires="a14">
        <xdr:graphicFrame macro="">
          <xdr:nvGraphicFramePr>
            <xdr:cNvPr id="37" name="CLV Score"/>
            <xdr:cNvGraphicFramePr/>
          </xdr:nvGraphicFramePr>
          <xdr:xfrm>
            <a:off x="0" y="0"/>
            <a:ext cx="0" cy="0"/>
          </xdr:xfrm>
          <a:graphic>
            <a:graphicData uri="http://schemas.microsoft.com/office/drawing/2010/slicer">
              <sle:slicer xmlns:sle="http://schemas.microsoft.com/office/drawing/2010/slicer" name="CLV Score"/>
            </a:graphicData>
          </a:graphic>
        </xdr:graphicFrame>
      </mc:Choice>
      <mc:Fallback xmlns="">
        <xdr:sp macro="" textlink="">
          <xdr:nvSpPr>
            <xdr:cNvPr id="0" name=""/>
            <xdr:cNvSpPr>
              <a:spLocks noTextEdit="1"/>
            </xdr:cNvSpPr>
          </xdr:nvSpPr>
          <xdr:spPr>
            <a:xfrm>
              <a:off x="12533924" y="67896"/>
              <a:ext cx="1517588" cy="1136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133107</xdr:colOff>
      <xdr:row>16</xdr:row>
      <xdr:rowOff>102089</xdr:rowOff>
    </xdr:from>
    <xdr:to>
      <xdr:col>26</xdr:col>
      <xdr:colOff>133107</xdr:colOff>
      <xdr:row>23</xdr:row>
      <xdr:rowOff>36635</xdr:rowOff>
    </xdr:to>
    <mc:AlternateContent xmlns:mc="http://schemas.openxmlformats.org/markup-compatibility/2006" xmlns:a14="http://schemas.microsoft.com/office/drawing/2010/main">
      <mc:Choice Requires="a14">
        <xdr:graphicFrame macro="">
          <xdr:nvGraphicFramePr>
            <xdr:cNvPr id="38" name="Customer_Satisfaction_Score"/>
            <xdr:cNvGraphicFramePr/>
          </xdr:nvGraphicFramePr>
          <xdr:xfrm>
            <a:off x="0" y="0"/>
            <a:ext cx="0" cy="0"/>
          </xdr:xfrm>
          <a:graphic>
            <a:graphicData uri="http://schemas.microsoft.com/office/drawing/2010/slicer">
              <sle:slicer xmlns:sle="http://schemas.microsoft.com/office/drawing/2010/slicer" name="Customer_Satisfaction_Score"/>
            </a:graphicData>
          </a:graphic>
        </xdr:graphicFrame>
      </mc:Choice>
      <mc:Fallback xmlns="">
        <xdr:sp macro="" textlink="">
          <xdr:nvSpPr>
            <xdr:cNvPr id="0" name=""/>
            <xdr:cNvSpPr>
              <a:spLocks noTextEdit="1"/>
            </xdr:cNvSpPr>
          </xdr:nvSpPr>
          <xdr:spPr>
            <a:xfrm>
              <a:off x="14099138" y="3150089"/>
              <a:ext cx="1821657" cy="12680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244964</xdr:colOff>
      <xdr:row>30</xdr:row>
      <xdr:rowOff>163146</xdr:rowOff>
    </xdr:from>
    <xdr:to>
      <xdr:col>26</xdr:col>
      <xdr:colOff>244964</xdr:colOff>
      <xdr:row>36</xdr:row>
      <xdr:rowOff>134327</xdr:rowOff>
    </xdr:to>
    <mc:AlternateContent xmlns:mc="http://schemas.openxmlformats.org/markup-compatibility/2006" xmlns:a14="http://schemas.microsoft.com/office/drawing/2010/main">
      <mc:Choice Requires="a14">
        <xdr:graphicFrame macro="">
          <xdr:nvGraphicFramePr>
            <xdr:cNvPr id="40" name="Referral Source"/>
            <xdr:cNvGraphicFramePr/>
          </xdr:nvGraphicFramePr>
          <xdr:xfrm>
            <a:off x="0" y="0"/>
            <a:ext cx="0" cy="0"/>
          </xdr:xfrm>
          <a:graphic>
            <a:graphicData uri="http://schemas.microsoft.com/office/drawing/2010/slicer">
              <sle:slicer xmlns:sle="http://schemas.microsoft.com/office/drawing/2010/slicer" name="Referral Source"/>
            </a:graphicData>
          </a:graphic>
        </xdr:graphicFrame>
      </mc:Choice>
      <mc:Fallback xmlns="">
        <xdr:sp macro="" textlink="">
          <xdr:nvSpPr>
            <xdr:cNvPr id="0" name=""/>
            <xdr:cNvSpPr>
              <a:spLocks noTextEdit="1"/>
            </xdr:cNvSpPr>
          </xdr:nvSpPr>
          <xdr:spPr>
            <a:xfrm>
              <a:off x="14210995" y="5878146"/>
              <a:ext cx="1821657" cy="11141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182929</xdr:colOff>
      <xdr:row>4</xdr:row>
      <xdr:rowOff>85482</xdr:rowOff>
    </xdr:from>
    <xdr:ext cx="1270541" cy="264560"/>
    <xdr:sp macro="" textlink="">
      <xdr:nvSpPr>
        <xdr:cNvPr id="41" name="TextBox 40"/>
        <xdr:cNvSpPr txBox="1"/>
      </xdr:nvSpPr>
      <xdr:spPr>
        <a:xfrm>
          <a:off x="5678121" y="867020"/>
          <a:ext cx="12705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THRESHOLD</a:t>
          </a:r>
          <a:r>
            <a:rPr lang="en-US" sz="1100" b="1" baseline="0">
              <a:solidFill>
                <a:schemeClr val="bg1"/>
              </a:solidFill>
            </a:rPr>
            <a:t> SALES</a:t>
          </a:r>
          <a:endParaRPr lang="en-US" sz="1100" b="1">
            <a:solidFill>
              <a:schemeClr val="bg1"/>
            </a:solidFill>
          </a:endParaRPr>
        </a:p>
      </xdr:txBody>
    </xdr:sp>
    <xdr:clientData/>
  </xdr:oneCellAnchor>
  <xdr:twoCellAnchor editAs="oneCell">
    <xdr:from>
      <xdr:col>12</xdr:col>
      <xdr:colOff>390770</xdr:colOff>
      <xdr:row>0</xdr:row>
      <xdr:rowOff>48847</xdr:rowOff>
    </xdr:from>
    <xdr:to>
      <xdr:col>14</xdr:col>
      <xdr:colOff>537308</xdr:colOff>
      <xdr:row>6</xdr:row>
      <xdr:rowOff>57639</xdr:rowOff>
    </xdr:to>
    <mc:AlternateContent xmlns:mc="http://schemas.openxmlformats.org/markup-compatibility/2006" xmlns:a14="http://schemas.microsoft.com/office/drawing/2010/main">
      <mc:Choice Requires="a14">
        <xdr:graphicFrame macro="">
          <xdr:nvGraphicFramePr>
            <xdr:cNvPr id="44" name="Sales Score"/>
            <xdr:cNvGraphicFramePr/>
          </xdr:nvGraphicFramePr>
          <xdr:xfrm>
            <a:off x="0" y="0"/>
            <a:ext cx="0" cy="0"/>
          </xdr:xfrm>
          <a:graphic>
            <a:graphicData uri="http://schemas.microsoft.com/office/drawing/2010/slicer">
              <sle:slicer xmlns:sle="http://schemas.microsoft.com/office/drawing/2010/slicer" name="Sales Score"/>
            </a:graphicData>
          </a:graphic>
        </xdr:graphicFrame>
      </mc:Choice>
      <mc:Fallback xmlns="">
        <xdr:sp macro="" textlink="">
          <xdr:nvSpPr>
            <xdr:cNvPr id="0" name=""/>
            <xdr:cNvSpPr>
              <a:spLocks noTextEdit="1"/>
            </xdr:cNvSpPr>
          </xdr:nvSpPr>
          <xdr:spPr>
            <a:xfrm>
              <a:off x="7677395" y="48847"/>
              <a:ext cx="1360976" cy="115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71695</xdr:colOff>
      <xdr:row>1</xdr:row>
      <xdr:rowOff>153629</xdr:rowOff>
    </xdr:from>
    <xdr:to>
      <xdr:col>1</xdr:col>
      <xdr:colOff>81937</xdr:colOff>
      <xdr:row>4</xdr:row>
      <xdr:rowOff>122902</xdr:rowOff>
    </xdr:to>
    <xdr:sp macro="" textlink="">
      <xdr:nvSpPr>
        <xdr:cNvPr id="8" name="Left Arrow 7">
          <a:hlinkClick xmlns:r="http://schemas.openxmlformats.org/officeDocument/2006/relationships" r:id="rId15"/>
        </xdr:cNvPr>
        <xdr:cNvSpPr/>
      </xdr:nvSpPr>
      <xdr:spPr>
        <a:xfrm>
          <a:off x="71695" y="348226"/>
          <a:ext cx="624758" cy="55306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FFFF00"/>
              </a:solidFill>
            </a:rPr>
            <a:t>Back</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295275</xdr:colOff>
      <xdr:row>3</xdr:row>
      <xdr:rowOff>33337</xdr:rowOff>
    </xdr:from>
    <xdr:to>
      <xdr:col>5</xdr:col>
      <xdr:colOff>409575</xdr:colOff>
      <xdr:row>11</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361949</xdr:colOff>
      <xdr:row>14</xdr:row>
      <xdr:rowOff>190499</xdr:rowOff>
    </xdr:from>
    <xdr:to>
      <xdr:col>7</xdr:col>
      <xdr:colOff>114300</xdr:colOff>
      <xdr:row>24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342901</xdr:colOff>
      <xdr:row>26</xdr:row>
      <xdr:rowOff>76199</xdr:rowOff>
    </xdr:from>
    <xdr:to>
      <xdr:col>8</xdr:col>
      <xdr:colOff>0</xdr:colOff>
      <xdr:row>36</xdr:row>
      <xdr:rowOff>90486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257175</xdr:colOff>
      <xdr:row>38</xdr:row>
      <xdr:rowOff>76200</xdr:rowOff>
    </xdr:from>
    <xdr:to>
      <xdr:col>7</xdr:col>
      <xdr:colOff>381000</xdr:colOff>
      <xdr:row>48</xdr:row>
      <xdr:rowOff>171449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459816</xdr:colOff>
      <xdr:row>2</xdr:row>
      <xdr:rowOff>68665</xdr:rowOff>
    </xdr:from>
    <xdr:to>
      <xdr:col>16</xdr:col>
      <xdr:colOff>421717</xdr:colOff>
      <xdr:row>13</xdr:row>
      <xdr:rowOff>11515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409575</xdr:colOff>
      <xdr:row>14</xdr:row>
      <xdr:rowOff>114300</xdr:rowOff>
    </xdr:from>
    <xdr:to>
      <xdr:col>15</xdr:col>
      <xdr:colOff>590550</xdr:colOff>
      <xdr:row>24</xdr:row>
      <xdr:rowOff>142876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581025</xdr:colOff>
      <xdr:row>26</xdr:row>
      <xdr:rowOff>133350</xdr:rowOff>
    </xdr:from>
    <xdr:to>
      <xdr:col>16</xdr:col>
      <xdr:colOff>238125</xdr:colOff>
      <xdr:row>36</xdr:row>
      <xdr:rowOff>95250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257175</xdr:colOff>
      <xdr:row>0</xdr:row>
      <xdr:rowOff>57150</xdr:rowOff>
    </xdr:from>
    <xdr:to>
      <xdr:col>0</xdr:col>
      <xdr:colOff>881933</xdr:colOff>
      <xdr:row>3</xdr:row>
      <xdr:rowOff>38713</xdr:rowOff>
    </xdr:to>
    <xdr:sp macro="" textlink="">
      <xdr:nvSpPr>
        <xdr:cNvPr id="9" name="Left Arrow 8">
          <a:hlinkClick xmlns:r="http://schemas.openxmlformats.org/officeDocument/2006/relationships" r:id="rId8"/>
        </xdr:cNvPr>
        <xdr:cNvSpPr/>
      </xdr:nvSpPr>
      <xdr:spPr>
        <a:xfrm>
          <a:off x="257175" y="57150"/>
          <a:ext cx="624758" cy="553063"/>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FFFF00"/>
              </a:solidFill>
            </a:rPr>
            <a:t>Back</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114300</xdr:colOff>
      <xdr:row>1</xdr:row>
      <xdr:rowOff>90487</xdr:rowOff>
    </xdr:from>
    <xdr:to>
      <xdr:col>9</xdr:col>
      <xdr:colOff>247650</xdr:colOff>
      <xdr:row>11</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171450</xdr:colOff>
      <xdr:row>17</xdr:row>
      <xdr:rowOff>166686</xdr:rowOff>
    </xdr:from>
    <xdr:to>
      <xdr:col>9</xdr:col>
      <xdr:colOff>476250</xdr:colOff>
      <xdr:row>27</xdr:row>
      <xdr:rowOff>76199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0</xdr:row>
      <xdr:rowOff>0</xdr:rowOff>
    </xdr:from>
    <xdr:to>
      <xdr:col>0</xdr:col>
      <xdr:colOff>638175</xdr:colOff>
      <xdr:row>1</xdr:row>
      <xdr:rowOff>133350</xdr:rowOff>
    </xdr:to>
    <xdr:sp macro="" textlink="">
      <xdr:nvSpPr>
        <xdr:cNvPr id="4" name="Left Arrow 3">
          <a:hlinkClick xmlns:r="http://schemas.openxmlformats.org/officeDocument/2006/relationships" r:id="rId3"/>
        </xdr:cNvPr>
        <xdr:cNvSpPr/>
      </xdr:nvSpPr>
      <xdr:spPr>
        <a:xfrm>
          <a:off x="47625" y="0"/>
          <a:ext cx="590550" cy="3238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rgbClr val="FFFF00"/>
              </a:solidFill>
            </a:rPr>
            <a:t>Back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285751</xdr:colOff>
      <xdr:row>15</xdr:row>
      <xdr:rowOff>85725</xdr:rowOff>
    </xdr:from>
    <xdr:to>
      <xdr:col>13</xdr:col>
      <xdr:colOff>161925</xdr:colOff>
      <xdr:row>27</xdr:row>
      <xdr:rowOff>152401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447675</xdr:colOff>
      <xdr:row>28</xdr:row>
      <xdr:rowOff>104774</xdr:rowOff>
    </xdr:from>
    <xdr:to>
      <xdr:col>9</xdr:col>
      <xdr:colOff>200025</xdr:colOff>
      <xdr:row>40</xdr:row>
      <xdr:rowOff>114299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590550</xdr:colOff>
      <xdr:row>0</xdr:row>
      <xdr:rowOff>0</xdr:rowOff>
    </xdr:from>
    <xdr:to>
      <xdr:col>13</xdr:col>
      <xdr:colOff>266700</xdr:colOff>
      <xdr:row>14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238125</xdr:colOff>
      <xdr:row>0</xdr:row>
      <xdr:rowOff>171450</xdr:rowOff>
    </xdr:from>
    <xdr:to>
      <xdr:col>22</xdr:col>
      <xdr:colOff>85725</xdr:colOff>
      <xdr:row>11</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xdr:rowOff>
    </xdr:from>
    <xdr:to>
      <xdr:col>0</xdr:col>
      <xdr:colOff>624758</xdr:colOff>
      <xdr:row>1</xdr:row>
      <xdr:rowOff>152401</xdr:rowOff>
    </xdr:to>
    <xdr:sp macro="" textlink="">
      <xdr:nvSpPr>
        <xdr:cNvPr id="6" name="Left Arrow 5">
          <a:hlinkClick xmlns:r="http://schemas.openxmlformats.org/officeDocument/2006/relationships" r:id="rId5"/>
        </xdr:cNvPr>
        <xdr:cNvSpPr/>
      </xdr:nvSpPr>
      <xdr:spPr>
        <a:xfrm>
          <a:off x="0" y="1"/>
          <a:ext cx="624758" cy="342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FFFF00"/>
              </a:solidFill>
            </a:rPr>
            <a:t>Back</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xdr:rowOff>
    </xdr:from>
    <xdr:to>
      <xdr:col>0</xdr:col>
      <xdr:colOff>624758</xdr:colOff>
      <xdr:row>1</xdr:row>
      <xdr:rowOff>95251</xdr:rowOff>
    </xdr:to>
    <xdr:sp macro="" textlink="">
      <xdr:nvSpPr>
        <xdr:cNvPr id="2" name="Left Arrow 1">
          <a:hlinkClick xmlns:r="http://schemas.openxmlformats.org/officeDocument/2006/relationships" r:id="rId1"/>
        </xdr:cNvPr>
        <xdr:cNvSpPr/>
      </xdr:nvSpPr>
      <xdr:spPr>
        <a:xfrm>
          <a:off x="0" y="1"/>
          <a:ext cx="624758" cy="2857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rgbClr val="FFFF00"/>
              </a:solidFill>
            </a:rPr>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1</xdr:rowOff>
    </xdr:from>
    <xdr:to>
      <xdr:col>0</xdr:col>
      <xdr:colOff>504825</xdr:colOff>
      <xdr:row>2</xdr:row>
      <xdr:rowOff>123825</xdr:rowOff>
    </xdr:to>
    <xdr:sp macro="" textlink="">
      <xdr:nvSpPr>
        <xdr:cNvPr id="2" name="Left Arrow 1">
          <a:hlinkClick xmlns:r="http://schemas.openxmlformats.org/officeDocument/2006/relationships" r:id="rId1"/>
        </xdr:cNvPr>
        <xdr:cNvSpPr/>
      </xdr:nvSpPr>
      <xdr:spPr>
        <a:xfrm>
          <a:off x="0" y="247651"/>
          <a:ext cx="504825" cy="30479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rgbClr val="FFFF00"/>
              </a:solidFill>
            </a:rPr>
            <a:t>Back</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1343025</xdr:colOff>
      <xdr:row>0</xdr:row>
      <xdr:rowOff>33337</xdr:rowOff>
    </xdr:from>
    <xdr:to>
      <xdr:col>9</xdr:col>
      <xdr:colOff>495300</xdr:colOff>
      <xdr:row>14</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523875</xdr:colOff>
      <xdr:row>2</xdr:row>
      <xdr:rowOff>9525</xdr:rowOff>
    </xdr:to>
    <xdr:sp macro="" textlink="">
      <xdr:nvSpPr>
        <xdr:cNvPr id="3" name="Left Arrow 2">
          <a:hlinkClick xmlns:r="http://schemas.openxmlformats.org/officeDocument/2006/relationships" r:id="rId2"/>
        </xdr:cNvPr>
        <xdr:cNvSpPr/>
      </xdr:nvSpPr>
      <xdr:spPr>
        <a:xfrm>
          <a:off x="0" y="0"/>
          <a:ext cx="523875" cy="3905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rgbClr val="FFFF00"/>
              </a:solidFill>
            </a:rPr>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523875</xdr:colOff>
      <xdr:row>2</xdr:row>
      <xdr:rowOff>9525</xdr:rowOff>
    </xdr:to>
    <xdr:sp macro="" textlink="">
      <xdr:nvSpPr>
        <xdr:cNvPr id="2" name="Left Arrow 1">
          <a:hlinkClick xmlns:r="http://schemas.openxmlformats.org/officeDocument/2006/relationships" r:id="rId1"/>
        </xdr:cNvPr>
        <xdr:cNvSpPr/>
      </xdr:nvSpPr>
      <xdr:spPr>
        <a:xfrm>
          <a:off x="0" y="0"/>
          <a:ext cx="523875" cy="3905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rgbClr val="FFFF00"/>
              </a:solidFill>
            </a:rPr>
            <a:t>Back</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561975</xdr:colOff>
      <xdr:row>1</xdr:row>
      <xdr:rowOff>161925</xdr:rowOff>
    </xdr:to>
    <xdr:sp macro="" textlink="">
      <xdr:nvSpPr>
        <xdr:cNvPr id="2" name="Left Arrow 1">
          <a:hlinkClick xmlns:r="http://schemas.openxmlformats.org/officeDocument/2006/relationships" r:id="rId1"/>
        </xdr:cNvPr>
        <xdr:cNvSpPr/>
      </xdr:nvSpPr>
      <xdr:spPr>
        <a:xfrm>
          <a:off x="0" y="0"/>
          <a:ext cx="561975" cy="3524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rgbClr val="FFFF00"/>
              </a:solidFill>
            </a:rPr>
            <a:t>Back</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552450</xdr:colOff>
      <xdr:row>1</xdr:row>
      <xdr:rowOff>66675</xdr:rowOff>
    </xdr:from>
    <xdr:to>
      <xdr:col>12</xdr:col>
      <xdr:colOff>266700</xdr:colOff>
      <xdr:row>9</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504825</xdr:colOff>
      <xdr:row>1</xdr:row>
      <xdr:rowOff>114299</xdr:rowOff>
    </xdr:to>
    <xdr:sp macro="" textlink="">
      <xdr:nvSpPr>
        <xdr:cNvPr id="4" name="Left Arrow 3">
          <a:hlinkClick xmlns:r="http://schemas.openxmlformats.org/officeDocument/2006/relationships" r:id="rId2"/>
        </xdr:cNvPr>
        <xdr:cNvSpPr/>
      </xdr:nvSpPr>
      <xdr:spPr>
        <a:xfrm>
          <a:off x="0" y="0"/>
          <a:ext cx="504825" cy="30479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a:solidFill>
                <a:srgbClr val="FFFF00"/>
              </a:solidFill>
            </a:rPr>
            <a:t>Back</a:t>
          </a:r>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saveData="0" refreshedBy="ASUS" refreshedDate="45442.525761921293" backgroundQuery="1" createdVersion="5" refreshedVersion="5" minRefreshableVersion="3" recordCount="0" supportSubquery="1" supportAdvancedDrill="1">
  <cacheSource type="external" connectionId="1"/>
  <cacheFields count="3">
    <cacheField name="[Measures].[Sum of Sales Amount]" caption="Sum of Sales Amount" numFmtId="0" hierarchy="4" level="32767"/>
    <cacheField name="[Range].[Location].[Location]" caption="Location" numFmtId="0" hierarchy="1" level="1">
      <sharedItems count="4">
        <s v="East"/>
        <s v="North"/>
        <s v="South"/>
        <s v="West"/>
      </sharedItems>
    </cacheField>
    <cacheField name="[Range].[Product Interest].[Product Interest]" caption="Product Interest" numFmtId="0" hierarchy="2" level="1">
      <sharedItems count="4">
        <s v="Books"/>
        <s v="Electronics"/>
        <s v="Fashion"/>
        <s v="Home Goods"/>
      </sharedItems>
    </cacheField>
  </cacheFields>
  <cacheHierarchies count="7">
    <cacheHierarchy uniqueName="[Range].[Age Group]" caption="Age Group" attribute="1" defaultMemberUniqueName="[Range].[Age Group].[All]" allUniqueName="[Range].[Age Group].[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1"/>
      </fieldsUsage>
    </cacheHierarchy>
    <cacheHierarchy uniqueName="[Range].[Product Interest]" caption="Product Interest" attribute="1" defaultMemberUniqueName="[Range].[Product Interest].[All]" allUniqueName="[Range].[Product Interest].[All]" dimensionUniqueName="[Range]" displayFolder="" count="2" memberValueDatatype="130" unbalanced="0">
      <fieldsUsage count="2">
        <fieldUsage x="-1"/>
        <fieldUsage x="2"/>
      </fieldsUsage>
    </cacheHierarchy>
    <cacheHierarchy uniqueName="[Range].[Sales Amount]" caption="Sales Amount" attribute="1" defaultMemberUniqueName="[Range].[Sales Amount].[All]" allUniqueName="[Range].[Sales Amount].[All]" dimensionUniqueName="[Range]" displayFolder="" count="0" memberValueDatatype="5" unbalanced="0"/>
    <cacheHierarchy uniqueName="[Measures].[Sum of Sales Amount]" caption="Sum of Sales Amount" measure="1" displayFolder="" measureGroup="Range" count="0" oneField="1">
      <fieldsUsage count="1">
        <fieldUsage x="0"/>
      </fieldsUsage>
      <extLst>
        <ext xmlns:x15="http://schemas.microsoft.com/office/spreadsheetml/2010/11/main" uri="{B97F6D7D-B522-45F9-BDA1-12C45D357490}">
          <x15:cacheHierarchy aggregatedColumn="3"/>
        </ext>
      </extLst>
    </cacheHierarchy>
    <cacheHierarchy uniqueName="[Measures].[__XL_Count Range]" caption="__XL_Count Range" measure="1" displayFolder="" measureGroup="Range" count="0" hidden="1"/>
    <cacheHierarchy uniqueName="[Measures].[__XL_Count of Models]" caption="__XL_Count of Models"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442.525764351849" createdVersion="5" refreshedVersion="5" minRefreshableVersion="3" recordCount="5000">
  <cacheSource type="worksheet">
    <worksheetSource ref="A1:X5001" sheet="DataSet"/>
  </cacheSource>
  <cacheFields count="25">
    <cacheField name="Customer ID" numFmtId="0">
      <sharedItems containsSemiMixedTypes="0" containsString="0" containsNumber="1" containsInteger="1" minValue="1" maxValue="5000"/>
    </cacheField>
    <cacheField name="Age" numFmtId="0">
      <sharedItems containsSemiMixedTypes="0" containsString="0" containsNumber="1" containsInteger="1" minValue="18" maxValue="69"/>
    </cacheField>
    <cacheField name="Age Group" numFmtId="0">
      <sharedItems count="5">
        <s v="Mid Adults"/>
        <s v="Seniors"/>
        <s v="Young Adults"/>
        <s v="Late Adults"/>
        <s v="Early Adults"/>
      </sharedItems>
    </cacheField>
    <cacheField name="Location" numFmtId="0">
      <sharedItems count="4">
        <s v="East"/>
        <s v="South"/>
        <s v="West"/>
        <s v="North"/>
      </sharedItems>
    </cacheField>
    <cacheField name="Product Interest" numFmtId="0">
      <sharedItems count="4">
        <s v="Home Goods"/>
        <s v="Books"/>
        <s v="Fashion"/>
        <s v="Electronics"/>
      </sharedItems>
    </cacheField>
    <cacheField name="Sales Amount" numFmtId="0">
      <sharedItems containsSemiMixedTypes="0" containsString="0" containsNumber="1" minValue="50.03" maxValue="999.97" count="4872">
        <n v="317.56"/>
        <n v="841.45"/>
        <n v="914.53"/>
        <n v="814.49"/>
        <n v="257.35000000000002"/>
        <n v="570.9"/>
        <n v="252.23"/>
        <n v="457.18"/>
        <n v="447.8"/>
        <n v="715.17"/>
        <n v="428.8"/>
        <n v="297.51"/>
        <n v="351.53"/>
        <n v="198.28"/>
        <n v="542.27"/>
        <n v="451.09"/>
        <n v="965.91"/>
        <n v="728.17"/>
        <n v="211.17"/>
        <n v="612.76"/>
        <n v="87.85"/>
        <n v="454.99"/>
        <n v="226.23"/>
        <n v="248.63"/>
        <n v="549.55999999999995"/>
        <n v="185.4"/>
        <n v="362.8"/>
        <n v="956.16"/>
        <n v="543.49"/>
        <n v="809.31"/>
        <n v="544.09"/>
        <n v="471.11"/>
        <n v="965.55"/>
        <n v="313.08"/>
        <n v="625.19000000000005"/>
        <n v="703.78"/>
        <n v="442.08"/>
        <n v="266.70999999999998"/>
        <n v="270.11"/>
        <n v="249.11"/>
        <n v="127.85"/>
        <n v="847.45"/>
        <n v="696.83"/>
        <n v="803.53"/>
        <n v="363.38"/>
        <n v="235.27"/>
        <n v="543.39"/>
        <n v="754.4"/>
        <n v="650.92999999999995"/>
        <n v="578.61"/>
        <n v="504.18"/>
        <n v="398.72"/>
        <n v="752.55"/>
        <n v="332.19"/>
        <n v="867.17"/>
        <n v="739.09"/>
        <n v="835.01"/>
        <n v="397.22"/>
        <n v="964.32"/>
        <n v="612.36"/>
        <n v="326.32"/>
        <n v="408.05"/>
        <n v="234.63"/>
        <n v="298.33999999999997"/>
        <n v="444.46"/>
        <n v="284.91000000000003"/>
        <n v="130.13999999999999"/>
        <n v="551.1"/>
        <n v="940.56"/>
        <n v="946.81"/>
        <n v="970.86"/>
        <n v="711.91"/>
        <n v="868.83"/>
        <n v="346.99"/>
        <n v="170.98"/>
        <n v="294.86"/>
        <n v="60.68"/>
        <n v="308.66000000000003"/>
        <n v="406.83"/>
        <n v="303.85000000000002"/>
        <n v="879.88"/>
        <n v="420.9"/>
        <n v="653.62"/>
        <n v="681.86"/>
        <n v="203.1"/>
        <n v="489.32"/>
        <n v="410.67"/>
        <n v="135.74"/>
        <n v="156.99"/>
        <n v="307.33999999999997"/>
        <n v="845.29"/>
        <n v="693.1"/>
        <n v="153.79"/>
        <n v="391.63"/>
        <n v="208.93"/>
        <n v="272.45"/>
        <n v="916.67"/>
        <n v="833.26"/>
        <n v="437.58"/>
        <n v="50.03"/>
        <n v="626.91"/>
        <n v="815.74"/>
        <n v="134.15"/>
        <n v="172.59"/>
        <n v="627.32000000000005"/>
        <n v="147.75"/>
        <n v="139.31"/>
        <n v="668.41"/>
        <n v="156.88"/>
        <n v="143.38999999999999"/>
        <n v="707.55"/>
        <n v="553.02"/>
        <n v="89.54"/>
        <n v="50.62"/>
        <n v="118.82"/>
        <n v="717.2"/>
        <n v="912.92"/>
        <n v="656.47"/>
        <n v="249.71"/>
        <n v="334.36"/>
        <n v="587.98"/>
        <n v="658.73"/>
        <n v="299.8"/>
        <n v="68.760000000000005"/>
        <n v="210.38"/>
        <n v="902.68"/>
        <n v="421.46"/>
        <n v="605.98"/>
        <n v="93.13"/>
        <n v="868.95"/>
        <n v="881.46"/>
        <n v="928.87"/>
        <n v="679.36"/>
        <n v="439.82"/>
        <n v="133.65"/>
        <n v="62.83"/>
        <n v="244.07"/>
        <n v="657.16"/>
        <n v="99.84"/>
        <n v="867.87"/>
        <n v="432.09"/>
        <n v="596.15"/>
        <n v="700.58"/>
        <n v="854.11"/>
        <n v="463.78"/>
        <n v="514.97"/>
        <n v="526.1"/>
        <n v="398.98"/>
        <n v="218.02"/>
        <n v="136.4"/>
        <n v="885.45"/>
        <n v="92.99"/>
        <n v="703.4"/>
        <n v="811.5"/>
        <n v="992.53"/>
        <n v="339.36"/>
        <n v="560.24"/>
        <n v="230.03"/>
        <n v="300.27"/>
        <n v="683.88"/>
        <n v="613.86"/>
        <n v="211.34"/>
        <n v="755.58"/>
        <n v="259.68"/>
        <n v="909.1"/>
        <n v="934.15"/>
        <n v="382.4"/>
        <n v="446.69"/>
        <n v="319.02"/>
        <n v="286.77999999999997"/>
        <n v="180.08"/>
        <n v="977.9"/>
        <n v="336.64"/>
        <n v="803.58"/>
        <n v="396.62"/>
        <n v="568.1"/>
        <n v="747.14"/>
        <n v="351.06"/>
        <n v="939.86"/>
        <n v="196.33"/>
        <n v="383.62"/>
        <n v="864.73"/>
        <n v="158.25"/>
        <n v="854.54"/>
        <n v="224.21"/>
        <n v="155.01"/>
        <n v="317.10000000000002"/>
        <n v="90.66"/>
        <n v="520.75"/>
        <n v="289.75"/>
        <n v="594.38"/>
        <n v="440.93"/>
        <n v="184.35"/>
        <n v="739.38"/>
        <n v="941.78"/>
        <n v="379.16"/>
        <n v="595.63"/>
        <n v="266.19"/>
        <n v="571.6"/>
        <n v="478.24"/>
        <n v="708.85"/>
        <n v="604.21"/>
        <n v="627.66"/>
        <n v="270.45"/>
        <n v="340.04"/>
        <n v="893.26"/>
        <n v="537.11"/>
        <n v="436.68"/>
        <n v="337.67"/>
        <n v="918.05"/>
        <n v="159.63"/>
        <n v="351.23"/>
        <n v="176.96"/>
        <n v="87.41"/>
        <n v="173.96"/>
        <n v="713.34"/>
        <n v="214.19"/>
        <n v="583.54999999999995"/>
        <n v="821.58"/>
        <n v="558.41"/>
        <n v="990.74"/>
        <n v="254.4"/>
        <n v="763.08"/>
        <n v="244.8"/>
        <n v="698.21"/>
        <n v="929.3"/>
        <n v="58.06"/>
        <n v="805.09"/>
        <n v="969.23"/>
        <n v="305.55"/>
        <n v="416.48"/>
        <n v="776.95"/>
        <n v="477.72"/>
        <n v="460.71"/>
        <n v="629.75"/>
        <n v="77.03"/>
        <n v="399.54"/>
        <n v="607.83000000000004"/>
        <n v="334.5"/>
        <n v="355.55"/>
        <n v="296.83999999999997"/>
        <n v="971.44"/>
        <n v="687.7"/>
        <n v="887.26"/>
        <n v="260.49"/>
        <n v="497.19"/>
        <n v="267.07"/>
        <n v="471.24"/>
        <n v="820.61"/>
        <n v="802.34"/>
        <n v="478.74"/>
        <n v="965.79"/>
        <n v="654.21"/>
        <n v="284.51"/>
        <n v="418.79"/>
        <n v="341.71"/>
        <n v="340.98"/>
        <n v="160.94"/>
        <n v="264.63"/>
        <n v="750.96"/>
        <n v="137.1"/>
        <n v="290.89999999999998"/>
        <n v="683.72"/>
        <n v="729.98"/>
        <n v="539.91999999999996"/>
        <n v="279.54000000000002"/>
        <n v="438.7"/>
        <n v="600.01"/>
        <n v="191.5"/>
        <n v="636.11"/>
        <n v="965.51"/>
        <n v="314.48"/>
        <n v="377.18"/>
        <n v="350.29"/>
        <n v="207.29"/>
        <n v="572.73"/>
        <n v="678.43"/>
        <n v="547.1"/>
        <n v="110.61"/>
        <n v="58.65"/>
        <n v="956.53"/>
        <n v="229.2"/>
        <n v="552.86"/>
        <n v="313.37"/>
        <n v="818.14"/>
        <n v="771.61"/>
        <n v="528.61"/>
        <n v="596.83000000000004"/>
        <n v="742.81"/>
        <n v="807.56"/>
        <n v="634.25"/>
        <n v="814.69"/>
        <n v="865.34"/>
        <n v="986.28"/>
        <n v="931.11"/>
        <n v="430.17"/>
        <n v="656.93"/>
        <n v="402.88"/>
        <n v="505.31"/>
        <n v="222.97"/>
        <n v="463.38"/>
        <n v="461.13"/>
        <n v="141.54"/>
        <n v="707.49"/>
        <n v="78.59"/>
        <n v="304.94"/>
        <n v="538.24"/>
        <n v="109.8"/>
        <n v="530.25"/>
        <n v="442.22"/>
        <n v="663.57"/>
        <n v="823.04"/>
        <n v="460.47"/>
        <n v="835.5"/>
        <n v="131.25"/>
        <n v="862.4"/>
        <n v="513.89"/>
        <n v="954.44"/>
        <n v="445.62"/>
        <n v="807.06"/>
        <n v="172.04"/>
        <n v="265.88"/>
        <n v="83.63"/>
        <n v="59.61"/>
        <n v="850.55"/>
        <n v="480.56"/>
        <n v="307.62"/>
        <n v="533.61"/>
        <n v="145.62"/>
        <n v="794.5"/>
        <n v="115.34"/>
        <n v="959.5"/>
        <n v="608.35"/>
        <n v="287.42"/>
        <n v="332.27"/>
        <n v="458.52"/>
        <n v="963.91"/>
        <n v="163.69"/>
        <n v="655.24"/>
        <n v="579.75"/>
        <n v="677.33"/>
        <n v="168.93"/>
        <n v="806.74"/>
        <n v="610.66"/>
        <n v="417.77"/>
        <n v="712.81"/>
        <n v="196.64"/>
        <n v="838.67"/>
        <n v="870.86"/>
        <n v="781.16"/>
        <n v="837"/>
        <n v="328.31"/>
        <n v="707.33"/>
        <n v="675.17"/>
        <n v="418.44"/>
        <n v="93.59"/>
        <n v="544.88"/>
        <n v="360.75"/>
        <n v="80.53"/>
        <n v="350.6"/>
        <n v="252.08"/>
        <n v="696.72"/>
        <n v="701.26"/>
        <n v="215.01"/>
        <n v="312.58"/>
        <n v="980.63"/>
        <n v="962.6"/>
        <n v="463.13"/>
        <n v="905.66"/>
        <n v="539.79"/>
        <n v="816.3"/>
        <n v="965.16"/>
        <n v="908.4"/>
        <n v="51.48"/>
        <n v="660.44"/>
        <n v="641.25"/>
        <n v="872.02"/>
        <n v="685.78"/>
        <n v="886.46"/>
        <n v="641.16999999999996"/>
        <n v="427.15"/>
        <n v="364.03"/>
        <n v="765.69"/>
        <n v="896.16"/>
        <n v="770.88"/>
        <n v="196"/>
        <n v="702.59"/>
        <n v="299.35000000000002"/>
        <n v="742.13"/>
        <n v="521.58000000000004"/>
        <n v="60.06"/>
        <n v="107.7"/>
        <n v="924.77"/>
        <n v="612.70000000000005"/>
        <n v="665.49"/>
        <n v="754.05"/>
        <n v="344.16"/>
        <n v="967.05"/>
        <n v="169.25"/>
        <n v="398.74"/>
        <n v="898.28"/>
        <n v="733.4"/>
        <n v="785.42"/>
        <n v="691.46"/>
        <n v="859.5"/>
        <n v="277.45999999999998"/>
        <n v="114.16"/>
        <n v="987.45"/>
        <n v="227.9"/>
        <n v="368.03"/>
        <n v="492.99"/>
        <n v="138.97999999999999"/>
        <n v="868.15"/>
        <n v="847.57"/>
        <n v="826.77"/>
        <n v="367.92"/>
        <n v="424.68"/>
        <n v="80.33"/>
        <n v="894.75"/>
        <n v="541.28"/>
        <n v="871.96"/>
        <n v="591.63"/>
        <n v="610.42999999999995"/>
        <n v="601.29999999999995"/>
        <n v="286.07"/>
        <n v="945.6"/>
        <n v="485.76"/>
        <n v="464.66"/>
        <n v="697.11"/>
        <n v="448.79"/>
        <n v="888.1"/>
        <n v="799.36"/>
        <n v="133.13"/>
        <n v="522.49"/>
        <n v="650.28"/>
        <n v="339.24"/>
        <n v="404.34"/>
        <n v="226.69"/>
        <n v="287.62"/>
        <n v="967.93"/>
        <n v="877.49"/>
        <n v="587"/>
        <n v="703.16"/>
        <n v="339.25"/>
        <n v="219.33"/>
        <n v="192.46"/>
        <n v="471.87"/>
        <n v="542.95000000000005"/>
        <n v="864.85"/>
        <n v="932.27"/>
        <n v="98.91"/>
        <n v="537.28"/>
        <n v="456.03"/>
        <n v="199.72"/>
        <n v="484.22"/>
        <n v="235.25"/>
        <n v="122.34"/>
        <n v="887.6"/>
        <n v="830.47"/>
        <n v="115.6"/>
        <n v="630.5"/>
        <n v="829.04"/>
        <n v="653.44000000000005"/>
        <n v="343.96"/>
        <n v="334.07"/>
        <n v="139.62"/>
        <n v="222.98"/>
        <n v="298.87"/>
        <n v="387.66"/>
        <n v="469.26"/>
        <n v="918.26"/>
        <n v="556.25"/>
        <n v="886.15"/>
        <n v="885.28"/>
        <n v="199.64"/>
        <n v="416.73"/>
        <n v="484.47"/>
        <n v="316.81"/>
        <n v="353.33"/>
        <n v="577.07000000000005"/>
        <n v="375.12"/>
        <n v="468.65"/>
        <n v="66.19"/>
        <n v="805.45"/>
        <n v="977.43"/>
        <n v="102.33"/>
        <n v="500.84"/>
        <n v="220.4"/>
        <n v="124.33"/>
        <n v="197.32"/>
        <n v="353.54"/>
        <n v="393.65"/>
        <n v="465.03"/>
        <n v="530.66999999999996"/>
        <n v="891.24"/>
        <n v="536.24"/>
        <n v="97.47"/>
        <n v="588.94000000000005"/>
        <n v="960.51"/>
        <n v="180.58"/>
        <n v="884.95"/>
        <n v="955.36"/>
        <n v="779.61"/>
        <n v="226.03"/>
        <n v="583.64"/>
        <n v="850.65"/>
        <n v="466.17"/>
        <n v="472.35"/>
        <n v="483.25"/>
        <n v="484.62"/>
        <n v="934.45"/>
        <n v="496.54"/>
        <n v="850.77"/>
        <n v="93.63"/>
        <n v="677.9"/>
        <n v="577.57000000000005"/>
        <n v="94.48"/>
        <n v="840.09"/>
        <n v="696.55"/>
        <n v="804.57"/>
        <n v="832.16"/>
        <n v="254.37"/>
        <n v="466.65"/>
        <n v="55.42"/>
        <n v="847.81"/>
        <n v="980.64"/>
        <n v="914.46"/>
        <n v="570.87"/>
        <n v="183.13"/>
        <n v="243.47"/>
        <n v="844.42"/>
        <n v="762.28"/>
        <n v="599.73"/>
        <n v="940.57"/>
        <n v="940.04"/>
        <n v="898.14"/>
        <n v="784.63"/>
        <n v="772.91"/>
        <n v="787"/>
        <n v="271.36"/>
        <n v="836.14"/>
        <n v="899.4"/>
        <n v="568.95000000000005"/>
        <n v="205.36"/>
        <n v="95.56"/>
        <n v="444.31"/>
        <n v="693.64"/>
        <n v="544.91"/>
        <n v="706.32"/>
        <n v="761.86"/>
        <n v="333.13"/>
        <n v="354.72"/>
        <n v="803.9"/>
        <n v="627.20000000000005"/>
        <n v="212.56"/>
        <n v="772.79"/>
        <n v="231.61"/>
        <n v="745.26"/>
        <n v="250.69"/>
        <n v="616.48"/>
        <n v="694.71"/>
        <n v="480.54"/>
        <n v="819.91"/>
        <n v="61.38"/>
        <n v="201.46"/>
        <n v="688.4"/>
        <n v="695.31"/>
        <n v="112.43"/>
        <n v="409.12"/>
        <n v="844"/>
        <n v="383.15"/>
        <n v="574.6"/>
        <n v="104.86"/>
        <n v="334.41"/>
        <n v="428.89"/>
        <n v="822.13"/>
        <n v="701.91"/>
        <n v="843.19"/>
        <n v="239.35"/>
        <n v="473.55"/>
        <n v="878.55"/>
        <n v="393.39"/>
        <n v="273"/>
        <n v="849.82"/>
        <n v="287.66000000000003"/>
        <n v="895.6"/>
        <n v="871.55"/>
        <n v="481.66"/>
        <n v="595.45000000000005"/>
        <n v="981.49"/>
        <n v="651.64"/>
        <n v="351.12"/>
        <n v="522.78"/>
        <n v="955.93"/>
        <n v="992.39"/>
        <n v="124.84"/>
        <n v="375.35"/>
        <n v="745.44"/>
        <n v="121.33"/>
        <n v="135.61000000000001"/>
        <n v="583.45000000000005"/>
        <n v="870.06"/>
        <n v="967.11"/>
        <n v="381.97"/>
        <n v="954.1"/>
        <n v="418.2"/>
        <n v="753.13"/>
        <n v="316.08999999999997"/>
        <n v="834.84"/>
        <n v="216.02"/>
        <n v="401.72"/>
        <n v="132.71"/>
        <n v="922.73"/>
        <n v="419.02"/>
        <n v="153.83000000000001"/>
        <n v="426.97"/>
        <n v="924.37"/>
        <n v="669.24"/>
        <n v="107.55"/>
        <n v="881.42"/>
        <n v="641.54"/>
        <n v="382.78"/>
        <n v="123.67"/>
        <n v="153.84"/>
        <n v="847.23"/>
        <n v="134.27000000000001"/>
        <n v="240.06"/>
        <n v="416.57"/>
        <n v="706.85"/>
        <n v="214.75"/>
        <n v="364.82"/>
        <n v="387.29"/>
        <n v="450.02"/>
        <n v="665.57"/>
        <n v="603.55999999999995"/>
        <n v="448.77"/>
        <n v="829.14"/>
        <n v="452.38"/>
        <n v="100.91"/>
        <n v="409.86"/>
        <n v="965.37"/>
        <n v="823.15"/>
        <n v="433.47"/>
        <n v="704.01"/>
        <n v="626.57000000000005"/>
        <n v="487.22"/>
        <n v="348.65"/>
        <n v="733.92"/>
        <n v="957.13"/>
        <n v="403.08"/>
        <n v="688.62"/>
        <n v="785.38"/>
        <n v="618.92999999999995"/>
        <n v="610.73"/>
        <n v="105.22"/>
        <n v="380.46"/>
        <n v="811.87"/>
        <n v="237.53"/>
        <n v="420.43"/>
        <n v="261.56"/>
        <n v="761.24"/>
        <n v="132.58000000000001"/>
        <n v="889.61"/>
        <n v="74.92"/>
        <n v="802.86"/>
        <n v="345.45"/>
        <n v="302.69"/>
        <n v="527.29999999999995"/>
        <n v="699.72"/>
        <n v="503.55"/>
        <n v="933.19"/>
        <n v="873.19"/>
        <n v="714.24"/>
        <n v="412.96"/>
        <n v="495.9"/>
        <n v="700.68"/>
        <n v="630.57000000000005"/>
        <n v="61.09"/>
        <n v="207.22"/>
        <n v="189.87"/>
        <n v="331.77"/>
        <n v="663.45"/>
        <n v="767.47"/>
        <n v="594.21"/>
        <n v="76.75"/>
        <n v="347.29"/>
        <n v="811.92"/>
        <n v="541.04999999999995"/>
        <n v="160.75"/>
        <n v="221.97"/>
        <n v="776.45"/>
        <n v="357.87"/>
        <n v="186.95"/>
        <n v="548.6"/>
        <n v="196.75"/>
        <n v="153.54"/>
        <n v="335.49"/>
        <n v="546.41"/>
        <n v="199.38"/>
        <n v="895.64"/>
        <n v="751.2"/>
        <n v="112.91"/>
        <n v="310.29000000000002"/>
        <n v="864.16"/>
        <n v="192.06"/>
        <n v="865.02"/>
        <n v="273.49"/>
        <n v="855.5"/>
        <n v="306.63"/>
        <n v="458.69"/>
        <n v="664.12"/>
        <n v="817.41"/>
        <n v="705.94"/>
        <n v="284.32"/>
        <n v="836.42"/>
        <n v="979.22"/>
        <n v="76.64"/>
        <n v="723.29"/>
        <n v="696.8"/>
        <n v="751.8"/>
        <n v="809.12"/>
        <n v="322.20999999999998"/>
        <n v="161.56"/>
        <n v="528.16"/>
        <n v="927.58"/>
        <n v="961.1"/>
        <n v="417.03"/>
        <n v="757.31"/>
        <n v="949.91"/>
        <n v="474.51"/>
        <n v="80.34"/>
        <n v="495"/>
        <n v="414.66"/>
        <n v="979.9"/>
        <n v="875.92"/>
        <n v="974"/>
        <n v="430.62"/>
        <n v="769.88"/>
        <n v="150.53"/>
        <n v="682.51"/>
        <n v="831"/>
        <n v="950.86"/>
        <n v="427.71"/>
        <n v="152.83000000000001"/>
        <n v="724.28"/>
        <n v="675.33"/>
        <n v="244.14"/>
        <n v="81.44"/>
        <n v="458.73"/>
        <n v="960.57"/>
        <n v="63.56"/>
        <n v="984.34"/>
        <n v="341.43"/>
        <n v="920.58"/>
        <n v="333.72"/>
        <n v="920.77"/>
        <n v="68.16"/>
        <n v="87.63"/>
        <n v="130.34"/>
        <n v="676.61"/>
        <n v="88.34"/>
        <n v="595.41999999999996"/>
        <n v="633.23"/>
        <n v="987.13"/>
        <n v="644.78"/>
        <n v="185.35"/>
        <n v="490.26"/>
        <n v="476.85"/>
        <n v="286.14"/>
        <n v="912.12"/>
        <n v="66.680000000000007"/>
        <n v="182.1"/>
        <n v="751.85"/>
        <n v="806.45"/>
        <n v="217.87"/>
        <n v="899.74"/>
        <n v="146.53"/>
        <n v="184.4"/>
        <n v="543.05999999999995"/>
        <n v="507.05"/>
        <n v="811.86"/>
        <n v="63.78"/>
        <n v="596.23"/>
        <n v="844.76"/>
        <n v="465.3"/>
        <n v="901.64"/>
        <n v="309.14"/>
        <n v="661.52"/>
        <n v="139.49"/>
        <n v="453"/>
        <n v="533.80999999999995"/>
        <n v="827.39"/>
        <n v="850.38"/>
        <n v="408.8"/>
        <n v="806.68"/>
        <n v="316.35000000000002"/>
        <n v="944.79"/>
        <n v="497.97"/>
        <n v="269.42"/>
        <n v="91.91"/>
        <n v="820.89"/>
        <n v="100.05"/>
        <n v="370.73"/>
        <n v="971.04"/>
        <n v="912.88"/>
        <n v="113.99"/>
        <n v="673.06"/>
        <n v="757.28"/>
        <n v="902.7"/>
        <n v="147.49"/>
        <n v="702.16"/>
        <n v="550.94000000000005"/>
        <n v="733.25"/>
        <n v="748.57"/>
        <n v="394.2"/>
        <n v="623.49"/>
        <n v="955.77"/>
        <n v="768.26"/>
        <n v="241.23"/>
        <n v="967.76"/>
        <n v="310.45"/>
        <n v="455.6"/>
        <n v="889.18"/>
        <n v="86.06"/>
        <n v="382.21"/>
        <n v="912.71"/>
        <n v="682.31"/>
        <n v="778.37"/>
        <n v="405.77"/>
        <n v="116.8"/>
        <n v="675.59"/>
        <n v="595.29999999999995"/>
        <n v="322.07"/>
        <n v="331.66"/>
        <n v="994.55"/>
        <n v="262.77999999999997"/>
        <n v="719.45"/>
        <n v="130.57"/>
        <n v="471.04"/>
        <n v="75.849999999999994"/>
        <n v="564.29999999999995"/>
        <n v="519.5"/>
        <n v="921.41"/>
        <n v="894.18"/>
        <n v="89.43"/>
        <n v="450.93"/>
        <n v="894.1"/>
        <n v="441.81"/>
        <n v="676.25"/>
        <n v="162.94"/>
        <n v="247.95"/>
        <n v="74"/>
        <n v="662.76"/>
        <n v="834.07"/>
        <n v="701.75"/>
        <n v="412.05"/>
        <n v="761.53"/>
        <n v="428.87"/>
        <n v="432.52"/>
        <n v="617.75"/>
        <n v="50.46"/>
        <n v="224"/>
        <n v="340.83"/>
        <n v="244.85"/>
        <n v="866.03"/>
        <n v="928.66"/>
        <n v="190"/>
        <n v="878.86"/>
        <n v="974.78"/>
        <n v="696.84"/>
        <n v="865.08"/>
        <n v="588.82000000000005"/>
        <n v="971.12"/>
        <n v="294.61"/>
        <n v="593.57000000000005"/>
        <n v="250.99"/>
        <n v="68.36"/>
        <n v="486.89"/>
        <n v="325.61"/>
        <n v="135.51"/>
        <n v="56.48"/>
        <n v="991.17"/>
        <n v="386.3"/>
        <n v="486.91"/>
        <n v="481.78"/>
        <n v="852.05"/>
        <n v="664.73"/>
        <n v="54.28"/>
        <n v="991.93"/>
        <n v="558.71"/>
        <n v="955.28"/>
        <n v="422.6"/>
        <n v="409.99"/>
        <n v="606.71"/>
        <n v="241.95"/>
        <n v="89.46"/>
        <n v="975.58"/>
        <n v="290.25"/>
        <n v="165"/>
        <n v="601.41"/>
        <n v="259.98"/>
        <n v="135.15"/>
        <n v="76.650000000000006"/>
        <n v="902.06"/>
        <n v="571.80999999999995"/>
        <n v="171.29"/>
        <n v="189.68"/>
        <n v="88.81"/>
        <n v="998.18"/>
        <n v="312.27"/>
        <n v="324.62"/>
        <n v="228.32"/>
        <n v="502.12"/>
        <n v="391.69"/>
        <n v="806.18"/>
        <n v="332.38"/>
        <n v="943.71"/>
        <n v="99.32"/>
        <n v="699.29"/>
        <n v="244.76"/>
        <n v="506.5"/>
        <n v="384.28"/>
        <n v="260.27999999999997"/>
        <n v="475.48"/>
        <n v="272.62"/>
        <n v="858.26"/>
        <n v="608.46"/>
        <n v="535.47"/>
        <n v="820.19"/>
        <n v="541.70000000000005"/>
        <n v="952.88"/>
        <n v="489.94"/>
        <n v="419.26"/>
        <n v="123.32"/>
        <n v="303.8"/>
        <n v="813.54"/>
        <n v="616.1"/>
        <n v="355.45"/>
        <n v="906.06"/>
        <n v="747.48"/>
        <n v="958.81"/>
        <n v="59.66"/>
        <n v="52.49"/>
        <n v="548.29999999999995"/>
        <n v="918.21"/>
        <n v="175.74"/>
        <n v="511.31"/>
        <n v="728.89"/>
        <n v="752.87"/>
        <n v="328.38"/>
        <n v="674.65"/>
        <n v="782.38"/>
        <n v="766.13"/>
        <n v="688.85"/>
        <n v="138.9"/>
        <n v="847.17"/>
        <n v="222.76"/>
        <n v="807.31"/>
        <n v="941.04"/>
        <n v="686.72"/>
        <n v="345.54"/>
        <n v="52.8"/>
        <n v="480.13"/>
        <n v="159.41999999999999"/>
        <n v="400.86"/>
        <n v="945.27"/>
        <n v="119.43"/>
        <n v="357.52"/>
        <n v="68.34"/>
        <n v="190.55"/>
        <n v="878.07"/>
        <n v="493.11"/>
        <n v="235.2"/>
        <n v="700.37"/>
        <n v="455.2"/>
        <n v="554.20000000000005"/>
        <n v="721.17"/>
        <n v="125.15"/>
        <n v="359.15"/>
        <n v="391.07"/>
        <n v="526.51"/>
        <n v="492.97"/>
        <n v="473.35"/>
        <n v="801.79"/>
        <n v="831.99"/>
        <n v="88.22"/>
        <n v="937.9"/>
        <n v="228.21"/>
        <n v="559.95000000000005"/>
        <n v="857.1"/>
        <n v="300.81"/>
        <n v="714.25"/>
        <n v="564"/>
        <n v="383.35"/>
        <n v="750.07"/>
        <n v="906.49"/>
        <n v="119.88"/>
        <n v="70.13"/>
        <n v="462.95"/>
        <n v="431.63"/>
        <n v="199.59"/>
        <n v="686.92"/>
        <n v="630.97"/>
        <n v="869.86"/>
        <n v="807.1"/>
        <n v="470.23"/>
        <n v="162.33000000000001"/>
        <n v="769.59"/>
        <n v="761.35"/>
        <n v="704.51"/>
        <n v="747.88"/>
        <n v="241.29"/>
        <n v="140.07"/>
        <n v="337.82"/>
        <n v="784.89"/>
        <n v="868.97"/>
        <n v="854.46"/>
        <n v="202.09"/>
        <n v="409.21"/>
        <n v="476.06"/>
        <n v="587.52"/>
        <n v="959.1"/>
        <n v="254.89"/>
        <n v="174.51"/>
        <n v="226.83"/>
        <n v="429.23"/>
        <n v="342.24"/>
        <n v="789.84"/>
        <n v="738.17"/>
        <n v="408.5"/>
        <n v="664.36"/>
        <n v="754.09"/>
        <n v="856.05"/>
        <n v="466.57"/>
        <n v="582.07000000000005"/>
        <n v="814.15"/>
        <n v="397.82"/>
        <n v="797.37"/>
        <n v="297.55"/>
        <n v="695.18"/>
        <n v="110.05"/>
        <n v="327.97"/>
        <n v="285.64999999999998"/>
        <n v="259.16000000000003"/>
        <n v="960.63"/>
        <n v="841.92"/>
        <n v="650.38"/>
        <n v="627.11"/>
        <n v="399.59"/>
        <n v="275.33999999999997"/>
        <n v="611.07000000000005"/>
        <n v="965.93"/>
        <n v="770.68"/>
        <n v="893.06"/>
        <n v="369.3"/>
        <n v="442.13"/>
        <n v="358.84"/>
        <n v="713.67"/>
        <n v="364.69"/>
        <n v="899.73"/>
        <n v="914.7"/>
        <n v="642.35"/>
        <n v="491.04"/>
        <n v="92.97"/>
        <n v="131.61000000000001"/>
        <n v="65.88"/>
        <n v="985.79"/>
        <n v="78.430000000000007"/>
        <n v="802.83"/>
        <n v="75.16"/>
        <n v="280.3"/>
        <n v="515.85"/>
        <n v="899.43"/>
        <n v="144.84"/>
        <n v="957.4"/>
        <n v="138.13"/>
        <n v="906.83"/>
        <n v="962.62"/>
        <n v="572.83000000000004"/>
        <n v="237.41"/>
        <n v="106.32"/>
        <n v="958.17"/>
        <n v="814.87"/>
        <n v="733.48"/>
        <n v="718.09"/>
        <n v="391.93"/>
        <n v="872.89"/>
        <n v="209.79"/>
        <n v="275.02999999999997"/>
        <n v="928.28"/>
        <n v="200.52"/>
        <n v="223.53"/>
        <n v="246.63"/>
        <n v="469.75"/>
        <n v="113.08"/>
        <n v="928.63"/>
        <n v="773.97"/>
        <n v="922.92"/>
        <n v="400.03"/>
        <n v="53.73"/>
        <n v="678.69"/>
        <n v="830.46"/>
        <n v="97.02"/>
        <n v="330.31"/>
        <n v="872.85"/>
        <n v="932.78"/>
        <n v="135.58000000000001"/>
        <n v="569.72"/>
        <n v="269.58999999999997"/>
        <n v="331.86"/>
        <n v="620.88"/>
        <n v="706.8"/>
        <n v="185.11"/>
        <n v="483.02"/>
        <n v="159.47999999999999"/>
        <n v="727.97"/>
        <n v="357.82"/>
        <n v="904.95"/>
        <n v="813.12"/>
        <n v="814.2"/>
        <n v="641.23"/>
        <n v="396.25"/>
        <n v="925.8"/>
        <n v="815.75"/>
        <n v="285.22000000000003"/>
        <n v="217.27"/>
        <n v="112.54"/>
        <n v="786.4"/>
        <n v="415.97"/>
        <n v="989.64"/>
        <n v="695.29"/>
        <n v="286.23"/>
        <n v="794.49"/>
        <n v="723.38"/>
        <n v="812.19"/>
        <n v="519.21"/>
        <n v="611.48"/>
        <n v="436.98"/>
        <n v="100.74"/>
        <n v="67.92"/>
        <n v="498.85"/>
        <n v="380.74"/>
        <n v="793.14"/>
        <n v="247.6"/>
        <n v="184.92"/>
        <n v="257.41000000000003"/>
        <n v="795.38"/>
        <n v="222.37"/>
        <n v="200.16"/>
        <n v="694.12"/>
        <n v="958.95"/>
        <n v="263.62"/>
        <n v="530.29"/>
        <n v="647.19000000000005"/>
        <n v="318.19"/>
        <n v="684.53"/>
        <n v="843.02"/>
        <n v="998.9"/>
        <n v="443.91"/>
        <n v="523.04"/>
        <n v="666.79"/>
        <n v="746.53"/>
        <n v="353.44"/>
        <n v="278.49"/>
        <n v="729.01"/>
        <n v="749.93"/>
        <n v="74.02"/>
        <n v="260.32"/>
        <n v="549.98"/>
        <n v="883.61"/>
        <n v="416.2"/>
        <n v="838.58"/>
        <n v="677.4"/>
        <n v="929.65"/>
        <n v="471.56"/>
        <n v="972.08"/>
        <n v="910.03"/>
        <n v="239.39"/>
        <n v="431.43"/>
        <n v="759.79"/>
        <n v="355.46"/>
        <n v="312.55"/>
        <n v="213.3"/>
        <n v="217.57"/>
        <n v="980.06"/>
        <n v="223.17"/>
        <n v="811.35"/>
        <n v="557.84"/>
        <n v="389.86"/>
        <n v="886.74"/>
        <n v="325.73"/>
        <n v="591.41"/>
        <n v="852.54"/>
        <n v="301.29000000000002"/>
        <n v="359.95"/>
        <n v="454.27"/>
        <n v="501.12"/>
        <n v="603.20000000000005"/>
        <n v="232.47"/>
        <n v="161.04"/>
        <n v="985.49"/>
        <n v="644.37"/>
        <n v="465.57"/>
        <n v="465.67"/>
        <n v="300.23"/>
        <n v="193.27"/>
        <n v="961.62"/>
        <n v="756.75"/>
        <n v="785.08"/>
        <n v="216.13"/>
        <n v="156.54"/>
        <n v="605.91999999999996"/>
        <n v="753.78"/>
        <n v="663.54"/>
        <n v="482.21"/>
        <n v="488.41"/>
        <n v="774.41"/>
        <n v="598.02"/>
        <n v="692.86"/>
        <n v="596.62"/>
        <n v="361.72"/>
        <n v="507.82"/>
        <n v="723.41"/>
        <n v="477.29"/>
        <n v="315"/>
        <n v="534.58000000000004"/>
        <n v="986.59"/>
        <n v="946.57"/>
        <n v="671.7"/>
        <n v="771.32"/>
        <n v="626.04999999999995"/>
        <n v="773.29"/>
        <n v="514.64"/>
        <n v="711.4"/>
        <n v="413.84"/>
        <n v="542.19000000000005"/>
        <n v="842.03"/>
        <n v="972.09"/>
        <n v="793.25"/>
        <n v="635.96"/>
        <n v="947.31"/>
        <n v="608.63"/>
        <n v="738.25"/>
        <n v="527.03"/>
        <n v="343.2"/>
        <n v="955.24"/>
        <n v="494.78"/>
        <n v="796.35"/>
        <n v="205.71"/>
        <n v="683.48"/>
        <n v="283.39"/>
        <n v="268.13"/>
        <n v="340.47"/>
        <n v="959.95"/>
        <n v="562.92999999999995"/>
        <n v="141.38"/>
        <n v="489.78"/>
        <n v="332.06"/>
        <n v="624.46"/>
        <n v="467.09"/>
        <n v="558"/>
        <n v="976.52"/>
        <n v="881.02"/>
        <n v="543.72"/>
        <n v="368.22"/>
        <n v="614.91999999999996"/>
        <n v="104.58"/>
        <n v="695.82"/>
        <n v="590.11"/>
        <n v="88.59"/>
        <n v="267.7"/>
        <n v="136.12"/>
        <n v="404.11"/>
        <n v="859.4"/>
        <n v="731.15"/>
        <n v="78.099999999999994"/>
        <n v="778.72"/>
        <n v="140.16999999999999"/>
        <n v="236.61"/>
        <n v="414.02"/>
        <n v="695.69"/>
        <n v="162.27000000000001"/>
        <n v="951.28"/>
        <n v="419.25"/>
        <n v="303.39"/>
        <n v="167.02"/>
        <n v="544.22"/>
        <n v="400.51"/>
        <n v="548.63"/>
        <n v="709.79"/>
        <n v="659.43"/>
        <n v="51.61"/>
        <n v="699.96"/>
        <n v="170.34"/>
        <n v="889.14"/>
        <n v="463.87"/>
        <n v="722.5"/>
        <n v="409.69"/>
        <n v="509.42"/>
        <n v="741.94"/>
        <n v="314.33"/>
        <n v="338.54"/>
        <n v="100.87"/>
        <n v="699.31"/>
        <n v="55.21"/>
        <n v="979.11"/>
        <n v="513.5"/>
        <n v="382.97"/>
        <n v="985.18"/>
        <n v="907.61"/>
        <n v="859.04"/>
        <n v="782.6"/>
        <n v="908.91"/>
        <n v="964.64"/>
        <n v="572.47"/>
        <n v="649.23"/>
        <n v="929.23"/>
        <n v="268.47000000000003"/>
        <n v="753.82"/>
        <n v="970.68"/>
        <n v="543.73"/>
        <n v="769.62"/>
        <n v="119.8"/>
        <n v="174.79"/>
        <n v="585.6"/>
        <n v="706.94"/>
        <n v="562.71"/>
        <n v="217.96"/>
        <n v="377.04"/>
        <n v="710.52"/>
        <n v="373.89"/>
        <n v="169.88"/>
        <n v="606.47"/>
        <n v="98.07"/>
        <n v="600.45000000000005"/>
        <n v="464.46"/>
        <n v="217.81"/>
        <n v="518.69000000000005"/>
        <n v="245.93"/>
        <n v="578.19000000000005"/>
        <n v="935.94"/>
        <n v="764.98"/>
        <n v="956.43"/>
        <n v="297.83999999999997"/>
        <n v="898.44"/>
        <n v="401.68"/>
        <n v="674.81"/>
        <n v="524.09"/>
        <n v="827.25"/>
        <n v="263.76"/>
        <n v="740.43"/>
        <n v="280.76"/>
        <n v="620.28"/>
        <n v="749.92"/>
        <n v="808.36"/>
        <n v="454.84"/>
        <n v="238.82"/>
        <n v="885.34"/>
        <n v="289.23"/>
        <n v="147.46"/>
        <n v="375.3"/>
        <n v="389.95"/>
        <n v="874.23"/>
        <n v="439.72"/>
        <n v="125.34"/>
        <n v="113.89"/>
        <n v="764.16"/>
        <n v="576.21"/>
        <n v="633.04999999999995"/>
        <n v="699.88"/>
        <n v="291.07"/>
        <n v="313.48"/>
        <n v="934.74"/>
        <n v="377.86"/>
        <n v="983.18"/>
        <n v="89.91"/>
        <n v="312.05"/>
        <n v="258.94"/>
        <n v="907.05"/>
        <n v="718.4"/>
        <n v="438.14"/>
        <n v="977.24"/>
        <n v="727.04"/>
        <n v="536.61"/>
        <n v="655.52"/>
        <n v="129.63"/>
        <n v="91.65"/>
        <n v="996.59"/>
        <n v="663.15"/>
        <n v="747.76"/>
        <n v="517.42999999999995"/>
        <n v="845.63"/>
        <n v="658.36"/>
        <n v="67.19"/>
        <n v="948.45"/>
        <n v="230.85"/>
        <n v="510.78"/>
        <n v="998.44"/>
        <n v="89.61"/>
        <n v="610.22"/>
        <n v="785.65"/>
        <n v="130.29"/>
        <n v="564.88"/>
        <n v="717.37"/>
        <n v="445.74"/>
        <n v="504.73"/>
        <n v="666.06"/>
        <n v="93.4"/>
        <n v="583.39"/>
        <n v="189.31"/>
        <n v="341.75"/>
        <n v="255.02"/>
        <n v="406.79"/>
        <n v="140.68"/>
        <n v="733.05"/>
        <n v="66.44"/>
        <n v="702.39"/>
        <n v="436.8"/>
        <n v="951.44"/>
        <n v="692.79"/>
        <n v="690.36"/>
        <n v="996.82"/>
        <n v="896.86"/>
        <n v="819.62"/>
        <n v="315.11"/>
        <n v="314.26"/>
        <n v="200.06"/>
        <n v="182.6"/>
        <n v="288.95"/>
        <n v="620.62"/>
        <n v="101.5"/>
        <n v="302.92"/>
        <n v="919.07"/>
        <n v="597.66"/>
        <n v="660.14"/>
        <n v="895.48"/>
        <n v="761.07"/>
        <n v="265.13"/>
        <n v="796.1"/>
        <n v="353.97"/>
        <n v="978.22"/>
        <n v="234.01"/>
        <n v="785.05"/>
        <n v="751.88"/>
        <n v="671.06"/>
        <n v="207.76"/>
        <n v="454.76"/>
        <n v="763.44"/>
        <n v="460.33"/>
        <n v="749.84"/>
        <n v="917.04"/>
        <n v="594.88"/>
        <n v="101.67"/>
        <n v="138.08000000000001"/>
        <n v="877.76"/>
        <n v="470.87"/>
        <n v="336.5"/>
        <n v="834.28"/>
        <n v="818.05"/>
        <n v="423.05"/>
        <n v="698.67"/>
        <n v="654.36"/>
        <n v="616.98"/>
        <n v="377.63"/>
        <n v="709.99"/>
        <n v="572.9"/>
        <n v="150.44"/>
        <n v="785.51"/>
        <n v="504.62"/>
        <n v="858.04"/>
        <n v="164.76"/>
        <n v="147.35"/>
        <n v="203.89"/>
        <n v="919.08"/>
        <n v="103.49"/>
        <n v="220.84"/>
        <n v="83.84"/>
        <n v="586.09"/>
        <n v="520.86"/>
        <n v="453.11"/>
        <n v="525.77"/>
        <n v="719.48"/>
        <n v="986.58"/>
        <n v="847.65"/>
        <n v="88.92"/>
        <n v="707.13"/>
        <n v="234.82"/>
        <n v="177.65"/>
        <n v="470.73"/>
        <n v="365.24"/>
        <n v="569.87"/>
        <n v="209.35"/>
        <n v="717.84"/>
        <n v="210.19"/>
        <n v="72.98"/>
        <n v="897.23"/>
        <n v="215.78"/>
        <n v="149.27000000000001"/>
        <n v="678.32"/>
        <n v="945.84"/>
        <n v="319.77"/>
        <n v="216.33"/>
        <n v="612.12"/>
        <n v="832.06"/>
        <n v="472.86"/>
        <n v="704.63"/>
        <n v="138.79"/>
        <n v="555.34"/>
        <n v="402.67"/>
        <n v="806.77"/>
        <n v="782.4"/>
        <n v="839.94"/>
        <n v="974.75"/>
        <n v="529.29"/>
        <n v="301.62"/>
        <n v="179.75"/>
        <n v="562.96"/>
        <n v="548.69000000000005"/>
        <n v="645.54"/>
        <n v="223.26"/>
        <n v="981.85"/>
        <n v="766.5"/>
        <n v="461.37"/>
        <n v="852.07"/>
        <n v="770.28"/>
        <n v="351.99"/>
        <n v="332.98"/>
        <n v="737.87"/>
        <n v="318.97000000000003"/>
        <n v="150.28"/>
        <n v="524.14"/>
        <n v="667.13"/>
        <n v="396.54"/>
        <n v="104.02"/>
        <n v="95.55"/>
        <n v="557.99"/>
        <n v="501.69"/>
        <n v="718.82"/>
        <n v="618.55999999999995"/>
        <n v="328.53"/>
        <n v="903.34"/>
        <n v="919.12"/>
        <n v="592.36"/>
        <n v="399.22"/>
        <n v="885.57"/>
        <n v="60.94"/>
        <n v="857.94"/>
        <n v="895.71"/>
        <n v="715.78"/>
        <n v="719.32"/>
        <n v="772.08"/>
        <n v="364.84"/>
        <n v="391.24"/>
        <n v="679.78"/>
        <n v="214.31"/>
        <n v="218.05"/>
        <n v="364.55"/>
        <n v="727.41"/>
        <n v="855.98"/>
        <n v="861.51"/>
        <n v="298.91000000000003"/>
        <n v="257.39"/>
        <n v="84.71"/>
        <n v="980.91"/>
        <n v="176.93"/>
        <n v="392.08"/>
        <n v="478.41"/>
        <n v="654.37"/>
        <n v="622.5"/>
        <n v="277.41000000000003"/>
        <n v="191.7"/>
        <n v="783.98"/>
        <n v="302.82"/>
        <n v="224.98"/>
        <n v="775.66"/>
        <n v="237.15"/>
        <n v="215.66"/>
        <n v="645.46"/>
        <n v="418.09"/>
        <n v="722.3"/>
        <n v="960.34"/>
        <n v="309.99"/>
        <n v="780.26"/>
        <n v="766.95"/>
        <n v="611.03"/>
        <n v="301.12"/>
        <n v="143.91999999999999"/>
        <n v="397.3"/>
        <n v="792.15"/>
        <n v="549.74"/>
        <n v="934"/>
        <n v="951.13"/>
        <n v="552.25"/>
        <n v="695.44"/>
        <n v="998.33"/>
        <n v="754.47"/>
        <n v="202.14"/>
        <n v="640.28"/>
        <n v="649.45000000000005"/>
        <n v="965.11"/>
        <n v="518.84"/>
        <n v="259.54000000000002"/>
        <n v="164.51"/>
        <n v="688.3"/>
        <n v="448.44"/>
        <n v="278.24"/>
        <n v="79.400000000000006"/>
        <n v="250.08"/>
        <n v="464.77"/>
        <n v="729.66"/>
        <n v="410.04"/>
        <n v="621.03"/>
        <n v="270.39"/>
        <n v="809.3"/>
        <n v="258.45"/>
        <n v="311.61"/>
        <n v="70.27"/>
        <n v="260.27"/>
        <n v="754.25"/>
        <n v="227"/>
        <n v="199.94"/>
        <n v="814.22"/>
        <n v="453.88"/>
        <n v="99.88"/>
        <n v="165.62"/>
        <n v="730.6"/>
        <n v="435.36"/>
        <n v="792.65"/>
        <n v="292.95999999999998"/>
        <n v="815.14"/>
        <n v="721.03"/>
        <n v="259.24"/>
        <n v="516.75"/>
        <n v="612.5"/>
        <n v="159.18"/>
        <n v="895.9"/>
        <n v="320.87"/>
        <n v="881"/>
        <n v="661.74"/>
        <n v="424.8"/>
        <n v="472.56"/>
        <n v="463.37"/>
        <n v="753.3"/>
        <n v="129.08000000000001"/>
        <n v="393.27"/>
        <n v="638.37"/>
        <n v="284.70999999999998"/>
        <n v="88.35"/>
        <n v="67.8"/>
        <n v="778.96"/>
        <n v="282.74"/>
        <n v="843.44"/>
        <n v="301.52999999999997"/>
        <n v="850.12"/>
        <n v="723.66"/>
        <n v="692.65"/>
        <n v="189.48"/>
        <n v="322.56"/>
        <n v="598.53"/>
        <n v="241.59"/>
        <n v="118.9"/>
        <n v="76.959999999999994"/>
        <n v="123.8"/>
        <n v="743.62"/>
        <n v="720.34"/>
        <n v="55.66"/>
        <n v="650.36"/>
        <n v="65.47"/>
        <n v="391.89"/>
        <n v="956.03"/>
        <n v="237.46"/>
        <n v="289.32"/>
        <n v="987.32"/>
        <n v="371.65"/>
        <n v="161.78"/>
        <n v="654.01"/>
        <n v="567.08000000000004"/>
        <n v="267.49"/>
        <n v="179.35"/>
        <n v="539.72"/>
        <n v="754.58"/>
        <n v="793.96"/>
        <n v="865.64"/>
        <n v="563.92999999999995"/>
        <n v="337.71"/>
        <n v="437.06"/>
        <n v="283.42"/>
        <n v="737.6"/>
        <n v="699.97"/>
        <n v="333.35"/>
        <n v="572.87"/>
        <n v="215.08"/>
        <n v="565.55999999999995"/>
        <n v="251.6"/>
        <n v="338.63"/>
        <n v="701.1"/>
        <n v="780.55"/>
        <n v="953.28"/>
        <n v="977.66"/>
        <n v="863.4"/>
        <n v="185.26"/>
        <n v="467.57"/>
        <n v="807.72"/>
        <n v="509.27"/>
        <n v="749.06"/>
        <n v="652.44000000000005"/>
        <n v="425.71"/>
        <n v="709.56"/>
        <n v="488.24"/>
        <n v="947.5"/>
        <n v="96.87"/>
        <n v="117.92"/>
        <n v="468.27"/>
        <n v="257.17"/>
        <n v="168.28"/>
        <n v="681.84"/>
        <n v="582.52"/>
        <n v="585.67999999999995"/>
        <n v="578.38"/>
        <n v="223.18"/>
        <n v="71.05"/>
        <n v="436.28"/>
        <n v="855.9"/>
        <n v="497.17"/>
        <n v="464.58"/>
        <n v="119.09"/>
        <n v="987.24"/>
        <n v="521.04999999999995"/>
        <n v="399.8"/>
        <n v="107.66"/>
        <n v="894.59"/>
        <n v="762.38"/>
        <n v="564.11"/>
        <n v="516.80999999999995"/>
        <n v="512.75"/>
        <n v="336.12"/>
        <n v="109.2"/>
        <n v="228.55"/>
        <n v="351.58"/>
        <n v="301.20999999999998"/>
        <n v="905.3"/>
        <n v="628.1"/>
        <n v="122.75"/>
        <n v="759.57"/>
        <n v="798.63"/>
        <n v="312.76"/>
        <n v="257.73"/>
        <n v="780.42"/>
        <n v="988.89"/>
        <n v="473.18"/>
        <n v="157.97"/>
        <n v="529.28"/>
        <n v="762.09"/>
        <n v="713.72"/>
        <n v="821.42"/>
        <n v="323.41000000000003"/>
        <n v="671.36"/>
        <n v="643.26"/>
        <n v="926.56"/>
        <n v="76.77"/>
        <n v="754.72"/>
        <n v="663.01"/>
        <n v="327.67"/>
        <n v="276.58"/>
        <n v="846.78"/>
        <n v="891"/>
        <n v="540.91999999999996"/>
        <n v="425.01"/>
        <n v="201.81"/>
        <n v="614.16999999999996"/>
        <n v="728.85"/>
        <n v="413"/>
        <n v="657.81"/>
        <n v="623.21"/>
        <n v="663.98"/>
        <n v="715.53"/>
        <n v="655.37"/>
        <n v="804.08"/>
        <n v="725.72"/>
        <n v="393.58"/>
        <n v="895.72"/>
        <n v="898.07"/>
        <n v="360.46"/>
        <n v="861.91"/>
        <n v="247.38"/>
        <n v="382.25"/>
        <n v="807.87"/>
        <n v="928.44"/>
        <n v="100.8"/>
        <n v="553.74"/>
        <n v="169.87"/>
        <n v="202.03"/>
        <n v="240.02"/>
        <n v="628.04999999999995"/>
        <n v="712.31"/>
        <n v="239.72"/>
        <n v="287.57"/>
        <n v="65.7"/>
        <n v="179.03"/>
        <n v="825.18"/>
        <n v="950.92"/>
        <n v="533.57000000000005"/>
        <n v="57.19"/>
        <n v="811.96"/>
        <n v="409.29"/>
        <n v="344.57"/>
        <n v="398.22"/>
        <n v="316.68"/>
        <n v="206.49"/>
        <n v="629.91999999999996"/>
        <n v="771.71"/>
        <n v="627.85"/>
        <n v="611.11"/>
        <n v="895.5"/>
        <n v="151.68"/>
        <n v="990.68"/>
        <n v="831.54"/>
        <n v="390.13"/>
        <n v="459.59"/>
        <n v="342.07"/>
        <n v="759.63"/>
        <n v="752.44"/>
        <n v="907.9"/>
        <n v="871.44"/>
        <n v="911.07"/>
        <n v="901.57"/>
        <n v="236.94"/>
        <n v="981.88"/>
        <n v="699.84"/>
        <n v="539.46"/>
        <n v="616.69000000000005"/>
        <n v="159.26"/>
        <n v="314.38"/>
        <n v="697.82"/>
        <n v="646"/>
        <n v="538.22"/>
        <n v="757.12"/>
        <n v="843.13"/>
        <n v="636.29"/>
        <n v="717.26"/>
        <n v="122.56"/>
        <n v="242.78"/>
        <n v="696.95"/>
        <n v="754.39"/>
        <n v="199.85"/>
        <n v="868.69"/>
        <n v="756.16"/>
        <n v="463.36"/>
        <n v="257.7"/>
        <n v="903.57"/>
        <n v="164.22"/>
        <n v="380.26"/>
        <n v="981.56"/>
        <n v="703.7"/>
        <n v="357.08"/>
        <n v="803.88"/>
        <n v="562.91999999999996"/>
        <n v="514.5"/>
        <n v="516.83000000000004"/>
        <n v="101.47"/>
        <n v="285.95"/>
        <n v="490.4"/>
        <n v="864.37"/>
        <n v="517.46"/>
        <n v="334.96"/>
        <n v="882.34"/>
        <n v="211.26"/>
        <n v="317.95999999999998"/>
        <n v="543.64"/>
        <n v="415.62"/>
        <n v="168.16"/>
        <n v="135.11000000000001"/>
        <n v="612.32000000000005"/>
        <n v="968.35"/>
        <n v="240.08"/>
        <n v="400.8"/>
        <n v="820.57"/>
        <n v="672.99"/>
        <n v="666.04"/>
        <n v="341.47"/>
        <n v="190.89"/>
        <n v="123.13"/>
        <n v="671.59"/>
        <n v="845.33"/>
        <n v="450.97"/>
        <n v="81.66"/>
        <n v="52.2"/>
        <n v="78.17"/>
        <n v="644.46"/>
        <n v="166.85"/>
        <n v="651.79999999999995"/>
        <n v="880.01"/>
        <n v="311.52999999999997"/>
        <n v="794.68"/>
        <n v="982.01"/>
        <n v="120.04"/>
        <n v="803.36"/>
        <n v="846.96"/>
        <n v="916.16"/>
        <n v="758.69"/>
        <n v="701.43"/>
        <n v="688.35"/>
        <n v="926.61"/>
        <n v="477.17"/>
        <n v="723.59"/>
        <n v="571.14"/>
        <n v="531.03"/>
        <n v="890.24"/>
        <n v="303.41000000000003"/>
        <n v="602.92999999999995"/>
        <n v="674.72"/>
        <n v="334.34"/>
        <n v="317.07"/>
        <n v="268.39"/>
        <n v="927.42"/>
        <n v="579.35"/>
        <n v="313.75"/>
        <n v="354.44"/>
        <n v="298.18"/>
        <n v="198.35"/>
        <n v="536.79"/>
        <n v="191.13"/>
        <n v="94.15"/>
        <n v="664.97"/>
        <n v="906.52"/>
        <n v="498.79"/>
        <n v="730.43"/>
        <n v="338.92"/>
        <n v="224.59"/>
        <n v="339.97"/>
        <n v="782.96"/>
        <n v="892.58"/>
        <n v="261.74"/>
        <n v="799.05"/>
        <n v="698.93"/>
        <n v="466.26"/>
        <n v="237.82"/>
        <n v="96.46"/>
        <n v="442.95"/>
        <n v="977.79"/>
        <n v="795.35"/>
        <n v="404.3"/>
        <n v="266.5"/>
        <n v="136.94999999999999"/>
        <n v="181.05"/>
        <n v="684.13"/>
        <n v="829.16"/>
        <n v="413.83"/>
        <n v="909.06"/>
        <n v="494.54"/>
        <n v="180.32"/>
        <n v="633.11"/>
        <n v="759.24"/>
        <n v="557.29"/>
        <n v="932.43"/>
        <n v="550.4"/>
        <n v="335.08"/>
        <n v="466.87"/>
        <n v="539.58000000000004"/>
        <n v="603.09"/>
        <n v="258.55"/>
        <n v="435.49"/>
        <n v="287.02999999999997"/>
        <n v="556.95000000000005"/>
        <n v="465.17"/>
        <n v="80.03"/>
        <n v="144.57"/>
        <n v="807.08"/>
        <n v="501.01"/>
        <n v="441.36"/>
        <n v="810.63"/>
        <n v="159.47"/>
        <n v="821.68"/>
        <n v="191.38"/>
        <n v="104.3"/>
        <n v="341.62"/>
        <n v="792.26"/>
        <n v="429.34"/>
        <n v="860.36"/>
        <n v="411.03"/>
        <n v="59.22"/>
        <n v="292.60000000000002"/>
        <n v="308.33"/>
        <n v="189.08"/>
        <n v="807.04"/>
        <n v="566.79999999999995"/>
        <n v="379.96"/>
        <n v="941.63"/>
        <n v="974.95"/>
        <n v="706.66"/>
        <n v="342.31"/>
        <n v="952.35"/>
        <n v="419.57"/>
        <n v="665.85"/>
        <n v="875.26"/>
        <n v="58.68"/>
        <n v="676.92"/>
        <n v="256.44"/>
        <n v="132.36000000000001"/>
        <n v="203.75"/>
        <n v="421.36"/>
        <n v="398.03"/>
        <n v="853.8"/>
        <n v="758.9"/>
        <n v="800.7"/>
        <n v="702.48"/>
        <n v="569.98"/>
        <n v="269.63"/>
        <n v="210.91"/>
        <n v="572.54"/>
        <n v="584.16999999999996"/>
        <n v="277.91000000000003"/>
        <n v="578.54"/>
        <n v="153.69999999999999"/>
        <n v="749.98"/>
        <n v="294.02999999999997"/>
        <n v="417.34"/>
        <n v="191.4"/>
        <n v="771.62"/>
        <n v="499.33"/>
        <n v="127.47"/>
        <n v="184.96"/>
        <n v="226.9"/>
        <n v="238.29"/>
        <n v="382.03"/>
        <n v="93.42"/>
        <n v="950.61"/>
        <n v="99.26"/>
        <n v="218.09"/>
        <n v="445.81"/>
        <n v="829.41"/>
        <n v="881.24"/>
        <n v="262.8"/>
        <n v="412.51"/>
        <n v="614.13"/>
        <n v="897.25"/>
        <n v="562.52"/>
        <n v="232.89"/>
        <n v="860.29"/>
        <n v="478.55"/>
        <n v="530.46"/>
        <n v="907.36"/>
        <n v="916.28"/>
        <n v="311.16000000000003"/>
        <n v="185.64"/>
        <n v="755.64"/>
        <n v="220.43"/>
        <n v="967.55"/>
        <n v="886.26"/>
        <n v="488.99"/>
        <n v="619.21"/>
        <n v="651.61"/>
        <n v="753.49"/>
        <n v="699.11"/>
        <n v="245.78"/>
        <n v="353.98"/>
        <n v="542.36"/>
        <n v="114.89"/>
        <n v="968.65"/>
        <n v="751.82"/>
        <n v="81.63"/>
        <n v="981.39"/>
        <n v="198.78"/>
        <n v="731.92"/>
        <n v="785.09"/>
        <n v="729.85"/>
        <n v="83.67"/>
        <n v="960.37"/>
        <n v="891.1"/>
        <n v="265.23"/>
        <n v="285.02"/>
        <n v="717.42"/>
        <n v="536.47"/>
        <n v="555.83000000000004"/>
        <n v="246.97"/>
        <n v="206.58"/>
        <n v="690.02"/>
        <n v="688.53"/>
        <n v="385.26"/>
        <n v="422.13"/>
        <n v="944.69"/>
        <n v="834.02"/>
        <n v="270.08999999999997"/>
        <n v="85.55"/>
        <n v="260.83999999999997"/>
        <n v="266.89999999999998"/>
        <n v="786.02"/>
        <n v="668.54"/>
        <n v="951.74"/>
        <n v="637.4"/>
        <n v="304.16000000000003"/>
        <n v="710.06"/>
        <n v="347.4"/>
        <n v="715.91"/>
        <n v="986.61"/>
        <n v="669.47"/>
        <n v="936.02"/>
        <n v="852.55"/>
        <n v="215.85"/>
        <n v="890.56"/>
        <n v="142.6"/>
        <n v="797.27"/>
        <n v="975.43"/>
        <n v="83.06"/>
        <n v="879.35"/>
        <n v="162.25"/>
        <n v="639.29"/>
        <n v="951.64"/>
        <n v="56.12"/>
        <n v="817.93"/>
        <n v="871.57"/>
        <n v="84.95"/>
        <n v="173.18"/>
        <n v="647.32000000000005"/>
        <n v="150.6"/>
        <n v="551.28"/>
        <n v="630.61"/>
        <n v="601.04"/>
        <n v="294.52999999999997"/>
        <n v="322.94"/>
        <n v="914.11"/>
        <n v="631.61"/>
        <n v="341.36"/>
        <n v="492.33"/>
        <n v="359.29"/>
        <n v="297.22000000000003"/>
        <n v="491.38"/>
        <n v="899.56"/>
        <n v="884.17"/>
        <n v="487.45"/>
        <n v="720.1"/>
        <n v="501.19"/>
        <n v="947.33"/>
        <n v="917.97"/>
        <n v="60.22"/>
        <n v="942"/>
        <n v="604.82000000000005"/>
        <n v="857.64"/>
        <n v="128.46"/>
        <n v="308.27"/>
        <n v="575.27"/>
        <n v="744.55"/>
        <n v="840.98"/>
        <n v="859.88"/>
        <n v="496.39"/>
        <n v="618.64"/>
        <n v="837.91"/>
        <n v="276.55"/>
        <n v="619.36"/>
        <n v="747.2"/>
        <n v="413.17"/>
        <n v="491.96"/>
        <n v="116.38"/>
        <n v="696.17"/>
        <n v="687.24"/>
        <n v="286.52999999999997"/>
        <n v="60"/>
        <n v="252.85"/>
        <n v="840.04"/>
        <n v="91.53"/>
        <n v="547.57000000000005"/>
        <n v="235.75"/>
        <n v="724.19"/>
        <n v="252.57"/>
        <n v="84.84"/>
        <n v="919.16"/>
        <n v="240.9"/>
        <n v="126.17"/>
        <n v="232.26"/>
        <n v="552.88"/>
        <n v="916.92"/>
        <n v="813.89"/>
        <n v="165.16"/>
        <n v="843.1"/>
        <n v="240.51"/>
        <n v="459.75"/>
        <n v="786.76"/>
        <n v="828.51"/>
        <n v="941.18"/>
        <n v="224.77"/>
        <n v="317.87"/>
        <n v="801.97"/>
        <n v="298.32"/>
        <n v="872.83"/>
        <n v="511.1"/>
        <n v="131.05000000000001"/>
        <n v="415.96"/>
        <n v="230.91"/>
        <n v="466.9"/>
        <n v="385.58"/>
        <n v="657.75"/>
        <n v="734.7"/>
        <n v="696.46"/>
        <n v="500.39"/>
        <n v="746.25"/>
        <n v="787.17"/>
        <n v="103.66"/>
        <n v="396.48"/>
        <n v="103.35"/>
        <n v="498.38"/>
        <n v="746.15"/>
        <n v="604.01"/>
        <n v="711.51"/>
        <n v="336.86"/>
        <n v="925.43"/>
        <n v="225.42"/>
        <n v="632.49"/>
        <n v="433.13"/>
        <n v="963.31"/>
        <n v="475.19"/>
        <n v="59.34"/>
        <n v="131.68"/>
        <n v="862.57"/>
        <n v="60.09"/>
        <n v="52.5"/>
        <n v="469.11"/>
        <n v="421.76"/>
        <n v="77.39"/>
        <n v="124.94"/>
        <n v="702.31"/>
        <n v="906.5"/>
        <n v="781.83"/>
        <n v="960.52"/>
        <n v="242.7"/>
        <n v="298.20999999999998"/>
        <n v="188.62"/>
        <n v="470.83"/>
        <n v="211.05"/>
        <n v="703.38"/>
        <n v="245.44"/>
        <n v="572.1"/>
        <n v="848.76"/>
        <n v="128.66"/>
        <n v="880.55"/>
        <n v="912.62"/>
        <n v="61.68"/>
        <n v="652.85"/>
        <n v="56.57"/>
        <n v="100.69"/>
        <n v="512.79999999999995"/>
        <n v="485.03"/>
        <n v="465.12"/>
        <n v="181.47"/>
        <n v="596.55999999999995"/>
        <n v="622.45000000000005"/>
        <n v="829.59"/>
        <n v="701.48"/>
        <n v="872.33"/>
        <n v="512.33000000000004"/>
        <n v="631.1"/>
        <n v="934.21"/>
        <n v="816.59"/>
        <n v="173.6"/>
        <n v="189.38"/>
        <n v="916.81"/>
        <n v="484.29"/>
        <n v="472.07"/>
        <n v="380.47"/>
        <n v="75.77"/>
        <n v="464.43"/>
        <n v="287.63"/>
        <n v="149.61000000000001"/>
        <n v="145.88"/>
        <n v="687.79"/>
        <n v="416.75"/>
        <n v="115.14"/>
        <n v="355.27"/>
        <n v="135.68"/>
        <n v="209.34"/>
        <n v="917.49"/>
        <n v="299.58999999999997"/>
        <n v="747.97"/>
        <n v="477.37"/>
        <n v="229.94"/>
        <n v="119.66"/>
        <n v="510.75"/>
        <n v="835.74"/>
        <n v="995.37"/>
        <n v="357.34"/>
        <n v="220.7"/>
        <n v="364.67"/>
        <n v="586.30999999999995"/>
        <n v="356.78"/>
        <n v="386.4"/>
        <n v="166.35"/>
        <n v="656.73"/>
        <n v="272.18"/>
        <n v="439.91"/>
        <n v="515.11"/>
        <n v="469.45"/>
        <n v="328.26"/>
        <n v="124.88"/>
        <n v="326.79000000000002"/>
        <n v="511.02"/>
        <n v="681.22"/>
        <n v="425.7"/>
        <n v="89.81"/>
        <n v="487.46"/>
        <n v="764.06"/>
        <n v="466.43"/>
        <n v="953.3"/>
        <n v="926.19"/>
        <n v="468.9"/>
        <n v="620.84"/>
        <n v="664.06"/>
        <n v="113.64"/>
        <n v="231.81"/>
        <n v="980.11"/>
        <n v="935.5"/>
        <n v="265.12"/>
        <n v="751.72"/>
        <n v="842.47"/>
        <n v="934.05"/>
        <n v="558.79999999999995"/>
        <n v="468.39"/>
        <n v="983.75"/>
        <n v="518.63"/>
        <n v="883.41"/>
        <n v="777.06"/>
        <n v="616.34"/>
        <n v="107.64"/>
        <n v="535.36"/>
        <n v="553.69000000000005"/>
        <n v="75.650000000000006"/>
        <n v="384.59"/>
        <n v="686.86"/>
        <n v="823.29"/>
        <n v="149.88"/>
        <n v="81.010000000000005"/>
        <n v="243.88"/>
        <n v="308.39999999999998"/>
        <n v="519.14"/>
        <n v="133"/>
        <n v="899.29"/>
        <n v="999.9"/>
        <n v="773.03"/>
        <n v="322.97000000000003"/>
        <n v="424.51"/>
        <n v="419.6"/>
        <n v="485.14"/>
        <n v="474.68"/>
        <n v="770.89"/>
        <n v="519.4"/>
        <n v="683.76"/>
        <n v="979.75"/>
        <n v="243.02"/>
        <n v="571.07000000000005"/>
        <n v="363.55"/>
        <n v="79.150000000000006"/>
        <n v="101.03"/>
        <n v="907.13"/>
        <n v="593.29999999999995"/>
        <n v="451.7"/>
        <n v="692.77"/>
        <n v="125.51"/>
        <n v="865.92"/>
        <n v="81.58"/>
        <n v="449.11"/>
        <n v="795.7"/>
        <n v="727.94"/>
        <n v="544.4"/>
        <n v="977.53"/>
        <n v="467.86"/>
        <n v="881.88"/>
        <n v="898.93"/>
        <n v="755.99"/>
        <n v="781.53"/>
        <n v="372.07"/>
        <n v="891.28"/>
        <n v="469.58"/>
        <n v="484.38"/>
        <n v="292.12"/>
        <n v="689.3"/>
        <n v="583.91"/>
        <n v="163.05000000000001"/>
        <n v="706.42"/>
        <n v="332.64"/>
        <n v="438.82"/>
        <n v="197.33"/>
        <n v="440.33"/>
        <n v="543.5"/>
        <n v="114.87"/>
        <n v="159.71"/>
        <n v="388.47"/>
        <n v="461.39"/>
        <n v="60.38"/>
        <n v="183.06"/>
        <n v="985.81"/>
        <n v="218.68"/>
        <n v="390.93"/>
        <n v="698.91"/>
        <n v="976.43"/>
        <n v="458.31"/>
        <n v="746.76"/>
        <n v="158.5"/>
        <n v="646.04999999999995"/>
        <n v="159.34"/>
        <n v="547.83000000000004"/>
        <n v="917.26"/>
        <n v="64.72"/>
        <n v="854.57"/>
        <n v="285.55"/>
        <n v="441.42"/>
        <n v="691.17"/>
        <n v="571.69000000000005"/>
        <n v="153.68"/>
        <n v="472.53"/>
        <n v="357.51"/>
        <n v="801.34"/>
        <n v="320.42"/>
        <n v="297.61"/>
        <n v="999.51"/>
        <n v="798.05"/>
        <n v="238.19"/>
        <n v="369.01"/>
        <n v="893.46"/>
        <n v="68.91"/>
        <n v="841.93"/>
        <n v="541.69000000000005"/>
        <n v="717.77"/>
        <n v="658.94"/>
        <n v="452.64"/>
        <n v="371.13"/>
        <n v="464.27"/>
        <n v="521.66999999999996"/>
        <n v="874.07"/>
        <n v="578.73"/>
        <n v="621.62"/>
        <n v="63.68"/>
        <n v="163.63"/>
        <n v="651.55999999999995"/>
        <n v="131.4"/>
        <n v="754.8"/>
        <n v="591.62"/>
        <n v="233.5"/>
        <n v="633.55999999999995"/>
        <n v="434.44"/>
        <n v="304.69"/>
        <n v="327.04000000000002"/>
        <n v="731.36"/>
        <n v="340.75"/>
        <n v="804.59"/>
        <n v="308.31"/>
        <n v="447.56"/>
        <n v="555.41999999999996"/>
        <n v="226.17"/>
        <n v="165.07"/>
        <n v="312.74"/>
        <n v="159.41"/>
        <n v="364.12"/>
        <n v="307.98"/>
        <n v="837.04"/>
        <n v="709.23"/>
        <n v="679.53"/>
        <n v="83.3"/>
        <n v="532.29999999999995"/>
        <n v="788.89"/>
        <n v="558.07000000000005"/>
        <n v="494.33"/>
        <n v="386.49"/>
        <n v="857.72"/>
        <n v="934.71"/>
        <n v="117.39"/>
        <n v="896.56"/>
        <n v="373.12"/>
        <n v="551.07000000000005"/>
        <n v="266.20999999999998"/>
        <n v="177.58"/>
        <n v="366.42"/>
        <n v="226.66"/>
        <n v="933.77"/>
        <n v="53.24"/>
        <n v="627.71"/>
        <n v="382.91"/>
        <n v="579.05999999999995"/>
        <n v="985.06"/>
        <n v="338.97"/>
        <n v="795.04"/>
        <n v="820.6"/>
        <n v="775.98"/>
        <n v="436.37"/>
        <n v="972.01"/>
        <n v="585.08000000000004"/>
        <n v="391.14"/>
        <n v="372.53"/>
        <n v="719.57"/>
        <n v="975.08"/>
        <n v="789.73"/>
        <n v="266.05"/>
        <n v="828.73"/>
        <n v="718.59"/>
        <n v="546.13"/>
        <n v="500.89"/>
        <n v="749.81"/>
        <n v="767.54"/>
        <n v="954.7"/>
        <n v="500.83"/>
        <n v="923.26"/>
        <n v="220.81"/>
        <n v="66.72"/>
        <n v="521.79999999999995"/>
        <n v="237.09"/>
        <n v="139.44999999999999"/>
        <n v="473.28"/>
        <n v="817.87"/>
        <n v="997.13"/>
        <n v="565.46"/>
        <n v="660.76"/>
        <n v="626.44000000000005"/>
        <n v="678.98"/>
        <n v="63.57"/>
        <n v="953.82"/>
        <n v="905.14"/>
        <n v="998.82"/>
        <n v="295.64"/>
        <n v="249.07"/>
        <n v="100.13"/>
        <n v="160.25"/>
        <n v="395.48"/>
        <n v="238.52"/>
        <n v="841.14"/>
        <n v="138.75"/>
        <n v="794.87"/>
        <n v="596.53"/>
        <n v="308.32"/>
        <n v="593.64"/>
        <n v="445.08"/>
        <n v="394.13"/>
        <n v="892.62"/>
        <n v="737.1"/>
        <n v="843.7"/>
        <n v="192.04"/>
        <n v="366.07"/>
        <n v="707.44"/>
        <n v="493.98"/>
        <n v="347.97"/>
        <n v="179.89"/>
        <n v="349.13"/>
        <n v="155.86000000000001"/>
        <n v="447.09"/>
        <n v="542.22"/>
        <n v="623.04"/>
        <n v="405.42"/>
        <n v="121.36"/>
        <n v="88.41"/>
        <n v="961.23"/>
        <n v="490.21"/>
        <n v="206.63"/>
        <n v="975.06"/>
        <n v="67.52"/>
        <n v="293.05"/>
        <n v="819.77"/>
        <n v="480.02"/>
        <n v="832.89"/>
        <n v="369.68"/>
        <n v="649.54"/>
        <n v="316.83"/>
        <n v="878.98"/>
        <n v="175.09"/>
        <n v="875.94"/>
        <n v="602.19000000000005"/>
        <n v="594.04"/>
        <n v="717.39"/>
        <n v="322.06"/>
        <n v="886.33"/>
        <n v="183.63"/>
        <n v="443.44"/>
        <n v="111.66"/>
        <n v="746.41"/>
        <n v="72.23"/>
        <n v="950.64"/>
        <n v="652.88"/>
        <n v="745.77"/>
        <n v="201.68"/>
        <n v="98.3"/>
        <n v="358.38"/>
        <n v="747.07"/>
        <n v="465.1"/>
        <n v="957.67"/>
        <n v="672.41"/>
        <n v="966.45"/>
        <n v="221.47"/>
        <n v="919.26"/>
        <n v="813.16"/>
        <n v="934.83"/>
        <n v="470.26"/>
        <n v="844.07"/>
        <n v="670"/>
        <n v="816.87"/>
        <n v="534.21"/>
        <n v="692.56"/>
        <n v="617.47"/>
        <n v="372.78"/>
        <n v="747.63"/>
        <n v="695.42"/>
        <n v="963.96"/>
        <n v="65.45"/>
        <n v="540.52"/>
        <n v="775.7"/>
        <n v="58.51"/>
        <n v="734.12"/>
        <n v="136.33000000000001"/>
        <n v="548.67999999999995"/>
        <n v="125.32"/>
        <n v="703.03"/>
        <n v="844.56"/>
        <n v="595.14"/>
        <n v="899.44"/>
        <n v="629.9"/>
        <n v="126.23"/>
        <n v="189.11"/>
        <n v="854.75"/>
        <n v="262.33999999999997"/>
        <n v="520.32000000000005"/>
        <n v="252.41"/>
        <n v="189.94"/>
        <n v="227.81"/>
        <n v="78.33"/>
        <n v="389.45"/>
        <n v="615.65"/>
        <n v="749.83"/>
        <n v="101.12"/>
        <n v="598.35"/>
        <n v="469.8"/>
        <n v="823.1"/>
        <n v="843.47"/>
        <n v="952"/>
        <n v="626.79"/>
        <n v="404.85"/>
        <n v="209.26"/>
        <n v="551.35"/>
        <n v="167.1"/>
        <n v="778.48"/>
        <n v="342.96"/>
        <n v="528.70000000000005"/>
        <n v="634.19000000000005"/>
        <n v="893.08"/>
        <n v="468.46"/>
        <n v="711.01"/>
        <n v="863.1"/>
        <n v="398.29"/>
        <n v="493.74"/>
        <n v="655.88"/>
        <n v="674.64"/>
        <n v="448.95"/>
        <n v="631.53"/>
        <n v="334.74"/>
        <n v="447.85"/>
        <n v="690.33"/>
        <n v="432.63"/>
        <n v="287.27"/>
        <n v="581.27"/>
        <n v="636.17999999999995"/>
        <n v="853.93"/>
        <n v="456.17"/>
        <n v="786.35"/>
        <n v="504.76"/>
        <n v="191.29"/>
        <n v="752.7"/>
        <n v="411.36"/>
        <n v="384.77"/>
        <n v="506.86"/>
        <n v="756.22"/>
        <n v="792.62"/>
        <n v="466.01"/>
        <n v="275.92"/>
        <n v="791.49"/>
        <n v="357.6"/>
        <n v="765.46"/>
        <n v="781.23"/>
        <n v="257.61"/>
        <n v="60.5"/>
        <n v="246.98"/>
        <n v="759.15"/>
        <n v="358.06"/>
        <n v="844.16"/>
        <n v="163.9"/>
        <n v="116.15"/>
        <n v="392.38"/>
        <n v="829.46"/>
        <n v="618.88"/>
        <n v="602.62"/>
        <n v="732.75"/>
        <n v="343.84"/>
        <n v="648.47"/>
        <n v="587.17999999999995"/>
        <n v="186.94"/>
        <n v="184.14"/>
        <n v="956.09"/>
        <n v="550.87"/>
        <n v="160.34"/>
        <n v="880.62"/>
        <n v="752.74"/>
        <n v="564.23"/>
        <n v="257.64"/>
        <n v="913.13"/>
        <n v="154.18"/>
        <n v="823.41"/>
        <n v="197.58"/>
        <n v="314.37"/>
        <n v="173.73"/>
        <n v="517.97"/>
        <n v="105.28"/>
        <n v="587.03"/>
        <n v="305.08"/>
        <n v="673.67"/>
        <n v="325.36"/>
        <n v="88.91"/>
        <n v="876.07"/>
        <n v="171.53"/>
        <n v="999.65"/>
        <n v="733.24"/>
        <n v="805.62"/>
        <n v="667.99"/>
        <n v="428.37"/>
        <n v="615.4"/>
        <n v="314.39999999999998"/>
        <n v="432.19"/>
        <n v="122.35"/>
        <n v="932.96"/>
        <n v="343.61"/>
        <n v="401.6"/>
        <n v="346.58"/>
        <n v="929.73"/>
        <n v="420.84"/>
        <n v="363.76"/>
        <n v="333.45"/>
        <n v="81.88"/>
        <n v="572.4"/>
        <n v="919.73"/>
        <n v="659.59"/>
        <n v="992.43"/>
        <n v="894.09"/>
        <n v="365.98"/>
        <n v="864.76"/>
        <n v="700.5"/>
        <n v="616.54"/>
        <n v="441.34"/>
        <n v="957.87"/>
        <n v="371.04"/>
        <n v="256.17"/>
        <n v="289.45999999999998"/>
        <n v="272"/>
        <n v="880.91"/>
        <n v="173.51"/>
        <n v="84.49"/>
        <n v="587.4"/>
        <n v="903.84"/>
        <n v="926.35"/>
        <n v="232.14"/>
        <n v="131.69999999999999"/>
        <n v="817.22"/>
        <n v="547.07000000000005"/>
        <n v="405"/>
        <n v="825.33"/>
        <n v="297.19"/>
        <n v="325.26"/>
        <n v="385.68"/>
        <n v="750.31"/>
        <n v="991.45"/>
        <n v="781.67"/>
        <n v="272.8"/>
        <n v="384.82"/>
        <n v="733.62"/>
        <n v="52.58"/>
        <n v="171.93"/>
        <n v="921.2"/>
        <n v="409.79"/>
        <n v="829.51"/>
        <n v="515.14"/>
        <n v="654.79"/>
        <n v="446.26"/>
        <n v="641.76"/>
        <n v="940.71"/>
        <n v="863.16"/>
        <n v="496.76"/>
        <n v="344.61"/>
        <n v="78.81"/>
        <n v="571.4"/>
        <n v="745.52"/>
        <n v="760.31"/>
        <n v="924.42"/>
        <n v="565.19000000000005"/>
        <n v="185.78"/>
        <n v="52.79"/>
        <n v="901.88"/>
        <n v="87.01"/>
        <n v="362.19"/>
        <n v="717.41"/>
        <n v="549.27"/>
        <n v="945.56"/>
        <n v="865.44"/>
        <n v="444.13"/>
        <n v="852.29"/>
        <n v="876.69"/>
        <n v="987.48"/>
        <n v="78.040000000000006"/>
        <n v="605.92999999999995"/>
        <n v="979.68"/>
        <n v="287.93"/>
        <n v="953.05"/>
        <n v="746.24"/>
        <n v="311.32"/>
        <n v="53.64"/>
        <n v="713.13"/>
        <n v="745.73"/>
        <n v="122.63"/>
        <n v="541.38"/>
        <n v="417.44"/>
        <n v="441.99"/>
        <n v="891.58"/>
        <n v="82.02"/>
        <n v="199.65"/>
        <n v="675.54"/>
        <n v="322.73"/>
        <n v="547.71"/>
        <n v="327.05"/>
        <n v="462.76"/>
        <n v="355.2"/>
        <n v="913.44"/>
        <n v="237.71"/>
        <n v="473.08"/>
        <n v="491.89"/>
        <n v="195.64"/>
        <n v="506.96"/>
        <n v="567.24"/>
        <n v="404.48"/>
        <n v="589.84"/>
        <n v="612.62"/>
        <n v="669.53"/>
        <n v="282.33999999999997"/>
        <n v="275.86"/>
        <n v="632.04"/>
        <n v="989.14"/>
        <n v="978.99"/>
        <n v="705.39"/>
        <n v="512.52"/>
        <n v="527.23"/>
        <n v="830.44"/>
        <n v="708.72"/>
        <n v="851.14"/>
        <n v="720.44"/>
        <n v="647.15"/>
        <n v="74.400000000000006"/>
        <n v="655.51"/>
        <n v="825.49"/>
        <n v="258.54000000000002"/>
        <n v="716.69"/>
        <n v="800.69"/>
        <n v="601.63"/>
        <n v="692.47"/>
        <n v="149.11000000000001"/>
        <n v="966.36"/>
        <n v="232.88"/>
        <n v="652.79"/>
        <n v="620.29999999999995"/>
        <n v="663.38"/>
        <n v="738.26"/>
        <n v="255.64"/>
        <n v="299.31"/>
        <n v="396.07"/>
        <n v="481.86"/>
        <n v="268.75"/>
        <n v="642.41"/>
        <n v="354.85"/>
        <n v="808.47"/>
        <n v="937.24"/>
        <n v="313.52999999999997"/>
        <n v="325.02999999999997"/>
        <n v="373.55"/>
        <n v="238.93"/>
        <n v="947.34"/>
        <n v="108.78"/>
        <n v="410.58"/>
        <n v="724.12"/>
        <n v="594.73"/>
        <n v="191.18"/>
        <n v="374.62"/>
        <n v="461.79"/>
        <n v="891.14"/>
        <n v="500.92"/>
        <n v="174.74"/>
        <n v="431.28"/>
        <n v="530.82000000000005"/>
        <n v="569.30999999999995"/>
        <n v="536.52"/>
        <n v="841.58"/>
        <n v="119.18"/>
        <n v="119.21"/>
        <n v="340.67"/>
        <n v="452.97"/>
        <n v="603.95000000000005"/>
        <n v="975.4"/>
        <n v="164.5"/>
        <n v="871.76"/>
        <n v="833.84"/>
        <n v="917.52"/>
        <n v="512.01"/>
        <n v="477.51"/>
        <n v="603.16"/>
        <n v="143.61000000000001"/>
        <n v="81.400000000000006"/>
        <n v="967.69"/>
        <n v="957.25"/>
        <n v="634.79"/>
        <n v="461.42"/>
        <n v="645.11"/>
        <n v="513.09"/>
        <n v="518.24"/>
        <n v="848.31"/>
        <n v="119.55"/>
        <n v="843.22"/>
        <n v="975.53"/>
        <n v="883.43"/>
        <n v="489.74"/>
        <n v="792.6"/>
        <n v="844.2"/>
        <n v="886.8"/>
        <n v="212.26"/>
        <n v="441.45"/>
        <n v="158.85"/>
        <n v="419.38"/>
        <n v="398.06"/>
        <n v="461.24"/>
        <n v="461.4"/>
        <n v="797.41"/>
        <n v="511.39"/>
        <n v="653.66"/>
        <n v="285.44"/>
        <n v="323.45"/>
        <n v="819.25"/>
        <n v="169.05"/>
        <n v="343.4"/>
        <n v="879.36"/>
        <n v="836.97"/>
        <n v="230.37"/>
        <n v="656"/>
        <n v="338.58"/>
        <n v="200.84"/>
        <n v="784.39"/>
        <n v="801.94"/>
        <n v="656.11"/>
        <n v="440.53"/>
        <n v="333.38"/>
        <n v="99.16"/>
        <n v="278.75"/>
        <n v="425.56"/>
        <n v="767.15"/>
        <n v="107.15"/>
        <n v="395.3"/>
        <n v="636.20000000000005"/>
        <n v="722.58"/>
        <n v="986.6"/>
        <n v="868.81"/>
        <n v="680.5"/>
        <n v="481.64"/>
        <n v="819.03"/>
        <n v="428.59"/>
        <n v="944.06"/>
        <n v="968.13"/>
        <n v="440.58"/>
        <n v="353.6"/>
        <n v="961.83"/>
        <n v="592.65"/>
        <n v="252.17"/>
        <n v="686.16"/>
        <n v="89"/>
        <n v="889.35"/>
        <n v="105.41"/>
        <n v="324.23"/>
        <n v="683.73"/>
        <n v="73.739999999999995"/>
        <n v="865.76"/>
        <n v="484.79"/>
        <n v="705.34"/>
        <n v="571.97"/>
        <n v="468.6"/>
        <n v="885.61"/>
        <n v="273.77"/>
        <n v="498.55"/>
        <n v="197.16"/>
        <n v="604.12"/>
        <n v="748.28"/>
        <n v="509.14"/>
        <n v="267.79000000000002"/>
        <n v="268.45999999999998"/>
        <n v="542.23"/>
        <n v="194.86"/>
        <n v="965.39"/>
        <n v="621.98"/>
        <n v="822.96"/>
        <n v="467.73"/>
        <n v="909.89"/>
        <n v="178.04"/>
        <n v="627.63"/>
        <n v="618.08000000000004"/>
        <n v="192.86"/>
        <n v="188.36"/>
        <n v="989.05"/>
        <n v="644.4"/>
        <n v="776.83"/>
        <n v="589.16"/>
        <n v="282.39999999999998"/>
        <n v="804.25"/>
        <n v="509.28"/>
        <n v="266.26"/>
        <n v="505.59"/>
        <n v="850.97"/>
        <n v="760.52"/>
        <n v="576.19000000000005"/>
        <n v="51.02"/>
        <n v="68"/>
        <n v="316.27"/>
        <n v="725.57"/>
        <n v="452.87"/>
        <n v="873.07"/>
        <n v="854.17"/>
        <n v="90.49"/>
        <n v="326"/>
        <n v="89.42"/>
        <n v="887.15"/>
        <n v="663.3"/>
        <n v="304.01"/>
        <n v="538.75"/>
        <n v="337.3"/>
        <n v="591.23"/>
        <n v="345.99"/>
        <n v="801.98"/>
        <n v="713.12"/>
        <n v="821.32"/>
        <n v="474.22"/>
        <n v="276.10000000000002"/>
        <n v="188.91"/>
        <n v="269.05"/>
        <n v="102.08"/>
        <n v="309.39999999999998"/>
        <n v="67.760000000000005"/>
        <n v="762.52"/>
        <n v="203.61"/>
        <n v="776.47"/>
        <n v="538.55999999999995"/>
        <n v="234.24"/>
        <n v="859.65"/>
        <n v="87.62"/>
        <n v="261.99"/>
        <n v="177.55"/>
        <n v="228.66"/>
        <n v="707.39"/>
        <n v="130.87"/>
        <n v="527.28"/>
        <n v="304.45999999999998"/>
        <n v="895.88"/>
        <n v="632.98"/>
        <n v="956.75"/>
        <n v="169.65"/>
        <n v="227.51"/>
        <n v="835.62"/>
        <n v="236.76"/>
        <n v="972.8"/>
        <n v="393.97"/>
        <n v="525.03"/>
        <n v="368.96"/>
        <n v="307.97000000000003"/>
        <n v="557.92999999999995"/>
        <n v="107.87"/>
        <n v="473.66"/>
        <n v="116.29"/>
        <n v="969.42"/>
        <n v="65.67"/>
        <n v="868.98"/>
        <n v="505.55"/>
        <n v="473.16"/>
        <n v="376.67"/>
        <n v="863.99"/>
        <n v="133.02000000000001"/>
        <n v="486.87"/>
        <n v="188.3"/>
        <n v="746.26"/>
        <n v="153.5"/>
        <n v="746.59"/>
        <n v="657.4"/>
        <n v="152.04"/>
        <n v="546.92999999999995"/>
        <n v="120.76"/>
        <n v="833.73"/>
        <n v="720.16"/>
        <n v="672.27"/>
        <n v="387.19"/>
        <n v="68.739999999999995"/>
        <n v="638.89"/>
        <n v="852.65"/>
        <n v="588.21"/>
        <n v="330.73"/>
        <n v="759.59"/>
        <n v="887.12"/>
        <n v="718.37"/>
        <n v="430.18"/>
        <n v="501.03"/>
        <n v="561.30999999999995"/>
        <n v="964.75"/>
        <n v="306.02999999999997"/>
        <n v="980.78"/>
        <n v="158.75"/>
        <n v="607.03"/>
        <n v="903.77"/>
        <n v="232.56"/>
        <n v="337.93"/>
        <n v="240.36"/>
        <n v="991.32"/>
        <n v="557.14"/>
        <n v="902.1"/>
        <n v="839.61"/>
        <n v="403.83"/>
        <n v="843.5"/>
        <n v="864.13"/>
        <n v="880.49"/>
        <n v="512"/>
        <n v="258.93"/>
        <n v="402.93"/>
        <n v="300.93"/>
        <n v="988.11"/>
        <n v="259.95"/>
        <n v="796.66"/>
        <n v="294.5"/>
        <n v="236.22"/>
        <n v="298.39"/>
        <n v="267.39999999999998"/>
        <n v="158.96"/>
        <n v="499.66"/>
        <n v="454.67"/>
        <n v="200.36"/>
        <n v="774.92"/>
        <n v="119.57"/>
        <n v="878.4"/>
        <n v="689.74"/>
        <n v="144.12"/>
        <n v="149.49"/>
        <n v="621.75"/>
        <n v="983.01"/>
        <n v="65.03"/>
        <n v="601.23"/>
        <n v="877.96"/>
        <n v="603.53"/>
        <n v="898.78"/>
        <n v="462.84"/>
        <n v="882.27"/>
        <n v="622.02"/>
        <n v="960.44"/>
        <n v="284.39"/>
        <n v="397.96"/>
        <n v="868.87"/>
        <n v="870.32"/>
        <n v="67.540000000000006"/>
        <n v="121.9"/>
        <n v="630.64"/>
        <n v="388.46"/>
        <n v="112.72"/>
        <n v="493.06"/>
        <n v="902.14"/>
        <n v="996.72"/>
        <n v="828.75"/>
        <n v="859.78"/>
        <n v="775.58"/>
        <n v="956.31"/>
        <n v="708.77"/>
        <n v="264.83"/>
        <n v="588.24"/>
        <n v="128.38"/>
        <n v="814.47"/>
        <n v="448.01"/>
        <n v="854.01"/>
        <n v="499.8"/>
        <n v="839.74"/>
        <n v="723.43"/>
        <n v="845.31"/>
        <n v="770.99"/>
        <n v="838.3"/>
        <n v="130.63"/>
        <n v="296.89"/>
        <n v="353.89"/>
        <n v="713.74"/>
        <n v="309.18"/>
        <n v="494.4"/>
        <n v="995.88"/>
        <n v="237.64"/>
        <n v="683.23"/>
        <n v="61.06"/>
        <n v="728.22"/>
        <n v="478.4"/>
        <n v="258.2"/>
        <n v="52.72"/>
        <n v="724.63"/>
        <n v="887.51"/>
        <n v="748.88"/>
        <n v="771.63"/>
        <n v="592.85"/>
        <n v="211.15"/>
        <n v="363.17"/>
        <n v="526.89"/>
        <n v="569.53"/>
        <n v="988.85"/>
        <n v="323.56"/>
        <n v="253.95"/>
        <n v="415.99"/>
        <n v="881.54"/>
        <n v="915.19"/>
        <n v="56.91"/>
        <n v="441.11"/>
        <n v="573.33000000000004"/>
        <n v="268.02999999999997"/>
        <n v="969.2"/>
        <n v="65.37"/>
        <n v="210.32"/>
        <n v="193.7"/>
        <n v="889.1"/>
        <n v="732.97"/>
        <n v="498.27"/>
        <n v="604.62"/>
        <n v="534.09"/>
        <n v="791.35"/>
        <n v="348.8"/>
        <n v="532.84"/>
        <n v="114.42"/>
        <n v="852.7"/>
        <n v="746.8"/>
        <n v="208.21"/>
        <n v="712.07"/>
        <n v="247.78"/>
        <n v="575.94000000000005"/>
        <n v="755.42"/>
        <n v="464.89"/>
        <n v="955.32"/>
        <n v="77.47"/>
        <n v="448.61"/>
        <n v="468.72"/>
        <n v="62.14"/>
        <n v="254.5"/>
        <n v="685.05"/>
        <n v="927.31"/>
        <n v="664.61"/>
        <n v="58.85"/>
        <n v="764.35"/>
        <n v="303.47000000000003"/>
        <n v="657.92"/>
        <n v="823.95"/>
        <n v="831.22"/>
        <n v="787.3"/>
        <n v="107.68"/>
        <n v="138.94999999999999"/>
        <n v="857.78"/>
        <n v="670.37"/>
        <n v="181.8"/>
        <n v="681.58"/>
        <n v="162.19999999999999"/>
        <n v="815.22"/>
        <n v="132.94"/>
        <n v="960.14"/>
        <n v="661.67"/>
        <n v="133.69"/>
        <n v="72.61"/>
        <n v="785.29"/>
        <n v="657.88"/>
        <n v="446.39"/>
        <n v="883.47"/>
        <n v="230.64"/>
        <n v="526.62"/>
        <n v="239.63"/>
        <n v="607.58000000000004"/>
        <n v="660.7"/>
        <n v="288.52"/>
        <n v="881.83"/>
        <n v="214.56"/>
        <n v="992.89"/>
        <n v="730.7"/>
        <n v="644.69000000000005"/>
        <n v="810.33"/>
        <n v="430.5"/>
        <n v="87.23"/>
        <n v="588.66"/>
        <n v="148.97999999999999"/>
        <n v="713.01"/>
        <n v="625.98"/>
        <n v="631.80999999999995"/>
        <n v="231.97"/>
        <n v="249.13"/>
        <n v="987.37"/>
        <n v="297.67"/>
        <n v="307.17"/>
        <n v="589.09"/>
        <n v="641.54999999999995"/>
        <n v="53.17"/>
        <n v="863.3"/>
        <n v="52.89"/>
        <n v="457.76"/>
        <n v="563.29"/>
        <n v="591.55999999999995"/>
        <n v="822.73"/>
        <n v="793.81"/>
        <n v="100.97"/>
        <n v="961.42"/>
        <n v="468.35"/>
        <n v="683.16"/>
        <n v="730.66"/>
        <n v="54.81"/>
        <n v="781.46"/>
        <n v="419.82"/>
        <n v="67.3"/>
        <n v="729.82"/>
        <n v="118.29"/>
        <n v="299.99"/>
        <n v="265.52999999999997"/>
        <n v="801.06"/>
        <n v="846.87"/>
        <n v="901.89"/>
        <n v="758.86"/>
        <n v="722.18"/>
        <n v="960.94"/>
        <n v="205.15"/>
        <n v="156.07"/>
        <n v="896.07"/>
        <n v="913.26"/>
        <n v="380.88"/>
        <n v="729.84"/>
        <n v="970.15"/>
        <n v="809.05"/>
        <n v="187.07"/>
        <n v="838.79"/>
        <n v="326.93"/>
        <n v="283.44"/>
        <n v="625.84"/>
        <n v="973.21"/>
        <n v="401.91"/>
        <n v="450.16"/>
        <n v="928.78"/>
        <n v="267.37"/>
        <n v="167.89"/>
        <n v="598.78"/>
        <n v="295.52"/>
        <n v="633.54"/>
        <n v="646.17999999999995"/>
        <n v="360.94"/>
        <n v="787.39"/>
        <n v="659.28"/>
        <n v="437.09"/>
        <n v="58.72"/>
        <n v="355.09"/>
        <n v="281.44"/>
        <n v="563.47"/>
        <n v="490.79"/>
        <n v="72.28"/>
        <n v="948.59"/>
        <n v="926.7"/>
        <n v="612.83000000000004"/>
        <n v="459.04"/>
        <n v="693.23"/>
        <n v="766.02"/>
        <n v="639.86"/>
        <n v="413.25"/>
        <n v="606.57000000000005"/>
        <n v="848.25"/>
        <n v="85.12"/>
        <n v="68.14"/>
        <n v="534.70000000000005"/>
        <n v="241"/>
        <n v="645"/>
        <n v="877.03"/>
        <n v="733.58"/>
        <n v="324.81"/>
        <n v="837.88"/>
        <n v="522.35"/>
        <n v="116.37"/>
        <n v="220.26"/>
        <n v="853.3"/>
        <n v="708.1"/>
        <n v="173.58"/>
        <n v="633.70000000000005"/>
        <n v="644.48"/>
        <n v="705.4"/>
        <n v="818.59"/>
        <n v="804.7"/>
        <n v="127.12"/>
        <n v="742.5"/>
        <n v="439.21"/>
        <n v="709.58"/>
        <n v="944.92"/>
        <n v="224.44"/>
        <n v="648.07000000000005"/>
        <n v="859.97"/>
        <n v="366.95"/>
        <n v="850.13"/>
        <n v="293.54000000000002"/>
        <n v="169.3"/>
        <n v="547.16"/>
        <n v="485.86"/>
        <n v="61.33"/>
        <n v="485.8"/>
        <n v="597.92999999999995"/>
        <n v="205.54"/>
        <n v="207.49"/>
        <n v="437.55"/>
        <n v="105.68"/>
        <n v="804.95"/>
        <n v="972.57"/>
        <n v="915.14"/>
        <n v="133.03"/>
        <n v="848.55"/>
        <n v="384.42"/>
        <n v="326.94"/>
        <n v="97.64"/>
        <n v="883.07"/>
        <n v="468.8"/>
        <n v="370.79"/>
        <n v="391.85"/>
        <n v="662.98"/>
        <n v="803.31"/>
        <n v="480.2"/>
        <n v="68.989999999999995"/>
        <n v="597.21"/>
        <n v="425.06"/>
        <n v="457.22"/>
        <n v="226.57"/>
        <n v="564.45000000000005"/>
        <n v="733.63"/>
        <n v="91.61"/>
        <n v="325.10000000000002"/>
        <n v="751.18"/>
        <n v="754.83"/>
        <n v="234.26"/>
        <n v="171.28"/>
        <n v="373.81"/>
        <n v="369.71"/>
        <n v="611.17999999999995"/>
        <n v="180.57"/>
        <n v="871.34"/>
        <n v="634.27"/>
        <n v="70.260000000000005"/>
        <n v="118.71"/>
        <n v="958.59"/>
        <n v="938.76"/>
        <n v="62.89"/>
        <n v="896.83"/>
        <n v="942.47"/>
        <n v="313.39"/>
        <n v="554.61"/>
        <n v="212.6"/>
        <n v="498.86"/>
        <n v="169.51"/>
        <n v="647.12"/>
        <n v="795.87"/>
        <n v="264.47000000000003"/>
        <n v="808.17"/>
        <n v="246.47"/>
        <n v="693.43"/>
        <n v="401.26"/>
        <n v="402.82"/>
        <n v="796.87"/>
        <n v="635.32000000000005"/>
        <n v="904.14"/>
        <n v="83.52"/>
        <n v="652.35"/>
        <n v="336.85"/>
        <n v="427.18"/>
        <n v="716.63"/>
        <n v="582.63"/>
        <n v="795.85"/>
        <n v="163.02000000000001"/>
        <n v="888.79"/>
        <n v="141.62"/>
        <n v="554.91"/>
        <n v="875.85"/>
        <n v="478.29"/>
        <n v="582.79999999999995"/>
        <n v="503.6"/>
        <n v="586.54"/>
        <n v="184.63"/>
        <n v="392.57"/>
        <n v="619.19000000000005"/>
        <n v="314.51"/>
        <n v="449.59"/>
        <n v="626.34"/>
        <n v="59.35"/>
        <n v="903.35"/>
        <n v="179"/>
        <n v="113.05"/>
        <n v="600.64"/>
        <n v="834.32"/>
        <n v="800.49"/>
        <n v="259.18"/>
        <n v="179.26"/>
        <n v="119.93"/>
        <n v="938.3"/>
        <n v="171.88"/>
        <n v="735.53"/>
        <n v="977.58"/>
        <n v="246.83"/>
        <n v="851.4"/>
        <n v="735.72"/>
        <n v="519.9"/>
        <n v="607.12"/>
        <n v="805.56"/>
        <n v="456.7"/>
        <n v="559.98"/>
        <n v="572.41999999999996"/>
        <n v="259.73"/>
        <n v="476.16"/>
        <n v="650.48"/>
        <n v="569.83000000000004"/>
        <n v="257.56"/>
        <n v="796.37"/>
        <n v="91.35"/>
        <n v="378.58"/>
        <n v="488.58"/>
        <n v="671.22"/>
        <n v="92.81"/>
        <n v="366.4"/>
        <n v="155.09"/>
        <n v="235.41"/>
        <n v="713.48"/>
        <n v="615.25"/>
        <n v="774.3"/>
        <n v="322.51"/>
        <n v="357.26"/>
        <n v="266.73"/>
        <n v="661.63"/>
        <n v="54.34"/>
        <n v="918.4"/>
        <n v="94.22"/>
        <n v="173.69"/>
        <n v="405.4"/>
        <n v="888.85"/>
        <n v="194.97"/>
        <n v="958.1"/>
        <n v="808.95"/>
        <n v="319.43"/>
        <n v="109.93"/>
        <n v="984.17"/>
        <n v="239.68"/>
        <n v="466.88"/>
        <n v="434.07"/>
        <n v="410.82"/>
        <n v="930.48"/>
        <n v="518.79"/>
        <n v="421.44"/>
        <n v="869.89"/>
        <n v="54.16"/>
        <n v="709.06"/>
        <n v="671.31"/>
        <n v="204.93"/>
        <n v="795.08"/>
        <n v="145.46"/>
        <n v="290.02999999999997"/>
        <n v="473.63"/>
        <n v="100.59"/>
        <n v="402.71"/>
        <n v="720.22"/>
        <n v="122.87"/>
        <n v="470.76"/>
        <n v="799.34"/>
        <n v="858.87"/>
        <n v="535.02"/>
        <n v="892.33"/>
        <n v="645.63"/>
        <n v="609.49"/>
        <n v="792.47"/>
        <n v="259.7"/>
        <n v="409.61"/>
        <n v="203.33"/>
        <n v="918.43"/>
        <n v="130.69"/>
        <n v="597.54"/>
        <n v="966.86"/>
        <n v="82.11"/>
        <n v="933.09"/>
        <n v="101.4"/>
        <n v="601.58000000000004"/>
        <n v="53.39"/>
        <n v="537.66999999999996"/>
        <n v="150.15"/>
        <n v="939.43"/>
        <n v="341.86"/>
        <n v="598.11"/>
        <n v="212.3"/>
        <n v="515.17999999999995"/>
        <n v="172.32"/>
        <n v="735.9"/>
        <n v="217.89"/>
        <n v="95.5"/>
        <n v="78.290000000000006"/>
        <n v="529.49"/>
        <n v="412.14"/>
        <n v="412.92"/>
        <n v="957.27"/>
        <n v="106.31"/>
        <n v="640.6"/>
        <n v="294.89"/>
        <n v="923.13"/>
        <n v="380.38"/>
        <n v="892.43"/>
        <n v="902.26"/>
        <n v="142.38999999999999"/>
        <n v="578.45000000000005"/>
        <n v="971.55"/>
        <n v="55.69"/>
        <n v="990.44"/>
        <n v="216.8"/>
        <n v="533.09"/>
        <n v="84.26"/>
        <n v="609.30999999999995"/>
        <n v="924.99"/>
        <n v="756.11"/>
        <n v="908.19"/>
        <n v="733.7"/>
        <n v="231.27"/>
        <n v="779.37"/>
        <n v="415.05"/>
        <n v="114.49"/>
        <n v="955.01"/>
        <n v="406.7"/>
        <n v="372.36"/>
        <n v="533.41"/>
        <n v="408.11"/>
        <n v="973.79"/>
        <n v="477.76"/>
        <n v="237.44"/>
        <n v="501.42"/>
        <n v="782.91"/>
        <n v="762"/>
        <n v="928.86"/>
        <n v="525.33000000000004"/>
        <n v="54.36"/>
        <n v="337.45"/>
        <n v="385.32"/>
        <n v="654.9"/>
        <n v="562.03"/>
        <n v="299.67"/>
        <n v="981.66"/>
        <n v="283.23"/>
        <n v="235.78"/>
        <n v="373.42"/>
        <n v="741.41"/>
        <n v="342.33"/>
        <n v="882.16"/>
        <n v="537.30999999999995"/>
        <n v="415.6"/>
        <n v="577.20000000000005"/>
        <n v="665.64"/>
        <n v="897.15"/>
        <n v="876.94"/>
        <n v="701.47"/>
        <n v="392.19"/>
        <n v="633.65"/>
        <n v="274.36"/>
        <n v="723.97"/>
        <n v="288.39999999999998"/>
        <n v="68.22"/>
        <n v="977.37"/>
        <n v="476.15"/>
        <n v="851.55"/>
        <n v="910.36"/>
        <n v="365.5"/>
        <n v="851.69"/>
        <n v="647.95000000000005"/>
        <n v="211.46"/>
        <n v="861.82"/>
        <n v="192.31"/>
        <n v="719.95"/>
        <n v="904.59"/>
        <n v="742.56"/>
        <n v="160.69999999999999"/>
        <n v="51.39"/>
        <n v="561.91"/>
        <n v="151.13999999999999"/>
        <n v="358.81"/>
        <n v="159.57"/>
        <n v="868.51"/>
        <n v="290.12"/>
        <n v="319.52999999999997"/>
        <n v="799.27"/>
        <n v="768.85"/>
        <n v="949.03"/>
        <n v="541.23"/>
        <n v="236.3"/>
        <n v="327.07"/>
        <n v="113.94"/>
        <n v="597.04"/>
        <n v="596.96"/>
        <n v="456.16"/>
        <n v="400.44"/>
        <n v="488.47"/>
        <n v="901.36"/>
        <n v="548.38"/>
        <n v="722.54"/>
        <n v="640.84"/>
        <n v="840.62"/>
        <n v="96.81"/>
        <n v="959.3"/>
        <n v="288.02"/>
        <n v="479.23"/>
        <n v="298.73"/>
        <n v="307.61"/>
        <n v="839.43"/>
        <n v="93.3"/>
        <n v="567.82000000000005"/>
        <n v="806.22"/>
        <n v="587.23"/>
        <n v="246.07"/>
        <n v="133.24"/>
        <n v="994.36"/>
        <n v="479.4"/>
        <n v="770.34"/>
        <n v="788.02"/>
        <n v="785.35"/>
        <n v="554.19000000000005"/>
        <n v="563.16999999999996"/>
        <n v="791.11"/>
        <n v="966.01"/>
        <n v="709.21"/>
        <n v="774.42"/>
        <n v="973.18"/>
        <n v="70.72"/>
        <n v="554.24"/>
        <n v="420.28"/>
        <n v="821.25"/>
        <n v="849.23"/>
        <n v="883.65"/>
        <n v="679.25"/>
        <n v="128.69999999999999"/>
        <n v="242.8"/>
        <n v="965.15"/>
        <n v="873.2"/>
        <n v="430.98"/>
        <n v="280.27"/>
        <n v="688.7"/>
        <n v="89.19"/>
        <n v="392.52"/>
        <n v="529.42999999999995"/>
        <n v="498.04"/>
        <n v="314.06"/>
        <n v="412.76"/>
        <n v="222.66"/>
        <n v="286.37"/>
        <n v="802.43"/>
        <n v="312.68"/>
        <n v="954.42"/>
        <n v="738.72"/>
        <n v="273.72000000000003"/>
        <n v="499.42"/>
        <n v="247.15"/>
        <n v="279.27999999999997"/>
        <n v="255.61"/>
        <n v="525.36"/>
        <n v="142.43"/>
        <n v="104.54"/>
        <n v="110.5"/>
        <n v="56.9"/>
        <n v="863.03"/>
        <n v="384.58"/>
        <n v="277.47000000000003"/>
        <n v="285.68"/>
        <n v="226.95"/>
        <n v="981.17"/>
        <n v="300.68"/>
        <n v="915.67"/>
        <n v="368.72"/>
        <n v="188.5"/>
        <n v="208.75"/>
        <n v="887.3"/>
        <n v="434.77"/>
        <n v="996.23"/>
        <n v="397.7"/>
        <n v="851.89"/>
        <n v="816.46"/>
        <n v="485.75"/>
        <n v="292.33999999999997"/>
        <n v="765.61"/>
        <n v="304.75"/>
        <n v="386.77"/>
        <n v="99.48"/>
        <n v="872.79"/>
        <n v="871.35"/>
        <n v="778.73"/>
        <n v="603.88"/>
        <n v="964.99"/>
        <n v="143.93"/>
        <n v="407.45"/>
        <n v="744.51"/>
        <n v="772.59"/>
        <n v="276.7"/>
        <n v="519.26"/>
        <n v="686.63"/>
        <n v="556.14"/>
        <n v="705.27"/>
        <n v="820.14"/>
        <n v="790.2"/>
        <n v="806.63"/>
        <n v="305.02"/>
        <n v="250.67"/>
        <n v="870.16"/>
        <n v="727.71"/>
        <n v="571.5"/>
        <n v="549.12"/>
        <n v="603.80999999999995"/>
        <n v="950.54"/>
        <n v="659.21"/>
        <n v="487.24"/>
        <n v="737.78"/>
        <n v="278.33"/>
        <n v="682.05"/>
        <n v="263.61"/>
        <n v="501.43"/>
        <n v="320.25"/>
        <n v="247.1"/>
        <n v="162.06"/>
        <n v="645.87"/>
        <n v="86.58"/>
        <n v="107.8"/>
        <n v="266.12"/>
        <n v="838.17"/>
        <n v="864.86"/>
        <n v="50.09"/>
        <n v="193.45"/>
        <n v="243.42"/>
        <n v="843.35"/>
        <n v="655.64"/>
        <n v="300.98"/>
        <n v="198.53"/>
        <n v="996.47"/>
        <n v="847.38"/>
        <n v="501.7"/>
        <n v="984.18"/>
        <n v="836.23"/>
        <n v="461.3"/>
        <n v="526.45000000000005"/>
        <n v="891.44"/>
        <n v="687.88"/>
        <n v="572.30999999999995"/>
        <n v="591.96"/>
        <n v="685.9"/>
        <n v="707.95"/>
        <n v="539.5"/>
        <n v="569.74"/>
        <n v="902.81"/>
        <n v="122.33"/>
        <n v="522.99"/>
        <n v="941.99"/>
        <n v="956.7"/>
        <n v="137.01"/>
        <n v="628.13"/>
        <n v="294.26"/>
        <n v="236.89"/>
        <n v="593.30999999999995"/>
        <n v="891.03"/>
        <n v="857.44"/>
        <n v="910.9"/>
        <n v="335.97"/>
        <n v="584.21"/>
        <n v="70.77"/>
        <n v="294.43"/>
        <n v="115.2"/>
        <n v="437.26"/>
        <n v="133.16"/>
        <n v="980.14"/>
        <n v="377.45"/>
        <n v="771.15"/>
        <n v="143.44"/>
        <n v="632.08000000000004"/>
        <n v="574.53"/>
        <n v="53.16"/>
        <n v="407.05"/>
        <n v="261.63"/>
        <n v="251.82"/>
        <n v="394.3"/>
        <n v="578.6"/>
        <n v="914.31"/>
        <n v="285.31"/>
        <n v="201.17"/>
        <n v="803.93"/>
        <n v="451.1"/>
        <n v="778.55"/>
        <n v="387.45"/>
        <n v="84.39"/>
        <n v="720.67"/>
        <n v="580.48"/>
        <n v="632.75"/>
        <n v="427.11"/>
        <n v="724.39"/>
        <n v="190.86"/>
        <n v="550.19000000000005"/>
        <n v="314.22000000000003"/>
        <n v="592.54"/>
        <n v="467.58"/>
        <n v="390.65"/>
        <n v="550.04999999999995"/>
        <n v="587.12"/>
        <n v="231.6"/>
        <n v="527.04999999999995"/>
        <n v="488.16"/>
        <n v="478.31"/>
        <n v="780.9"/>
        <n v="968.24"/>
        <n v="615.74"/>
        <n v="212.06"/>
        <n v="754.22"/>
        <n v="616.28"/>
        <n v="465.28"/>
        <n v="181.48"/>
        <n v="932.19"/>
        <n v="434.87"/>
        <n v="797.36"/>
        <n v="851.72"/>
        <n v="164.48"/>
        <n v="211.82"/>
        <n v="800.79"/>
        <n v="568.04"/>
        <n v="677.11"/>
        <n v="916.62"/>
        <n v="991.88"/>
        <n v="150.47"/>
        <n v="676.76"/>
        <n v="724.46"/>
        <n v="322.43"/>
        <n v="921.33"/>
        <n v="446.44"/>
        <n v="484.58"/>
        <n v="961.05"/>
        <n v="888.21"/>
        <n v="680.07"/>
        <n v="272.89"/>
        <n v="847.58"/>
        <n v="847.07"/>
        <n v="106.25"/>
        <n v="201.69"/>
        <n v="818.5"/>
        <n v="885.55"/>
        <n v="917.67"/>
        <n v="510.65"/>
        <n v="778.5"/>
        <n v="797.18"/>
        <n v="854.13"/>
        <n v="789.53"/>
        <n v="447.36"/>
        <n v="260.72000000000003"/>
        <n v="723.21"/>
        <n v="511.23"/>
        <n v="744.54"/>
        <n v="92.84"/>
        <n v="333.03"/>
        <n v="772.76"/>
        <n v="337.15"/>
        <n v="916.53"/>
        <n v="670.71"/>
        <n v="753.57"/>
        <n v="314.89999999999998"/>
        <n v="202.35"/>
        <n v="588.85"/>
        <n v="483.47"/>
        <n v="588.97"/>
        <n v="381.22"/>
        <n v="91.74"/>
        <n v="914.74"/>
        <n v="294.93"/>
        <n v="140.59"/>
        <n v="242.94"/>
        <n v="501.07"/>
        <n v="92.56"/>
        <n v="414.86"/>
        <n v="865.5"/>
        <n v="619.07000000000005"/>
        <n v="306.02"/>
        <n v="823.52"/>
        <n v="839.45"/>
        <n v="614.51"/>
        <n v="559.37"/>
        <n v="929.69"/>
        <n v="828.07"/>
        <n v="491.46"/>
        <n v="393.36"/>
        <n v="139.04"/>
        <n v="79.28"/>
        <n v="393.08"/>
        <n v="488.17"/>
        <n v="245.82"/>
        <n v="796.42"/>
        <n v="982.35"/>
        <n v="103.88"/>
        <n v="104.74"/>
        <n v="54.39"/>
        <n v="473.79"/>
        <n v="228.41"/>
        <n v="904.48"/>
        <n v="760.03"/>
        <n v="610.91999999999996"/>
        <n v="777.9"/>
        <n v="775.84"/>
        <n v="525.9"/>
        <n v="728.42"/>
        <n v="57.31"/>
        <n v="245.49"/>
        <n v="542.52"/>
        <n v="870.14"/>
        <n v="780.11"/>
        <n v="775.88"/>
        <n v="712.26"/>
        <n v="308.89999999999998"/>
        <n v="121.91"/>
        <n v="135.44"/>
        <n v="279.16000000000003"/>
        <n v="170.06"/>
        <n v="288.11"/>
        <n v="799.86"/>
        <n v="388.81"/>
        <n v="367.43"/>
        <n v="158.03"/>
        <n v="225.28"/>
        <n v="764.71"/>
        <n v="686.12"/>
        <n v="469.46"/>
        <n v="106.28"/>
        <n v="475.89"/>
        <n v="824.61"/>
        <n v="862.02"/>
        <n v="222.23"/>
        <n v="319.29000000000002"/>
        <n v="598.88"/>
        <n v="529.11"/>
        <n v="839.58"/>
        <n v="367.71"/>
        <n v="328.94"/>
        <n v="219.56"/>
        <n v="358.28"/>
        <n v="377.77"/>
        <n v="50.37"/>
        <n v="781.69"/>
        <n v="964.3"/>
        <n v="96.93"/>
        <n v="534.85"/>
        <n v="613.79"/>
        <n v="336.16"/>
        <n v="591.09"/>
        <n v="472.26"/>
        <n v="628.63"/>
        <n v="902.69"/>
        <n v="555.30999999999995"/>
        <n v="863.92"/>
        <n v="883.39"/>
        <n v="728.43"/>
        <n v="395.19"/>
        <n v="605"/>
        <n v="991.25"/>
        <n v="387.96"/>
        <n v="247.99"/>
        <n v="516.41999999999996"/>
        <n v="288.97000000000003"/>
        <n v="346.86"/>
        <n v="365.8"/>
        <n v="374.75"/>
        <n v="363.3"/>
        <n v="127.4"/>
        <n v="309.24"/>
        <n v="127.37"/>
        <n v="481.97"/>
        <n v="714.76"/>
        <n v="571.17999999999995"/>
        <n v="870.37"/>
        <n v="313.35000000000002"/>
        <n v="356.99"/>
        <n v="722.63"/>
        <n v="728.84"/>
        <n v="724.1"/>
        <n v="262.25"/>
        <n v="185.71"/>
        <n v="114.88"/>
        <n v="823.89"/>
        <n v="920.15"/>
        <n v="691.95"/>
        <n v="639.21"/>
        <n v="249.6"/>
        <n v="876.5"/>
        <n v="598.21"/>
        <n v="407.94"/>
        <n v="425.28"/>
        <n v="726.36"/>
        <n v="865.19"/>
        <n v="748.06"/>
        <n v="573.23"/>
        <n v="148.78"/>
        <n v="95.14"/>
        <n v="609.15"/>
        <n v="549.26"/>
        <n v="281.3"/>
        <n v="688.84"/>
        <n v="630.34"/>
        <n v="695.81"/>
        <n v="773.09"/>
        <n v="590.16999999999996"/>
        <n v="448.34"/>
        <n v="432.59"/>
        <n v="165.14"/>
        <n v="872.06"/>
        <n v="251.71"/>
        <n v="262.62"/>
        <n v="993.22"/>
        <n v="637.25"/>
        <n v="743.25"/>
        <n v="132.63999999999999"/>
        <n v="796.64"/>
        <n v="105.06"/>
        <n v="172.05"/>
        <n v="653.9"/>
        <n v="749.29"/>
        <n v="533.54999999999995"/>
        <n v="836.78"/>
        <n v="710.33"/>
        <n v="486.58"/>
        <n v="87.34"/>
        <n v="487.84"/>
        <n v="902"/>
        <n v="80.47"/>
        <n v="426.99"/>
        <n v="313.32"/>
        <n v="333.95"/>
        <n v="162.13"/>
        <n v="984.3"/>
        <n v="660.29"/>
        <n v="694.53"/>
        <n v="763.39"/>
        <n v="828.47"/>
        <n v="562.14"/>
        <n v="675.95"/>
        <n v="398.28"/>
        <n v="607.24"/>
        <n v="516.82000000000005"/>
        <n v="591.83000000000004"/>
        <n v="102.15"/>
        <n v="506.07"/>
        <n v="660.18"/>
        <n v="284.04000000000002"/>
        <n v="622.27"/>
        <n v="831.3"/>
        <n v="797.25"/>
        <n v="957.97"/>
        <n v="842.33"/>
        <n v="535.28"/>
        <n v="885.76"/>
        <n v="776.06"/>
        <n v="438.29"/>
        <n v="471.9"/>
        <n v="579.44000000000005"/>
        <n v="195.82"/>
        <n v="638.9"/>
        <n v="520.99"/>
        <n v="316.13"/>
        <n v="137.44999999999999"/>
        <n v="684.31"/>
        <n v="443.68"/>
        <n v="309.08999999999997"/>
        <n v="191.67"/>
        <n v="658.75"/>
        <n v="227.89"/>
        <n v="671.87"/>
        <n v="389.32"/>
        <n v="78.930000000000007"/>
        <n v="357.01"/>
        <n v="719.77"/>
        <n v="682.19"/>
        <n v="360.41"/>
        <n v="105.18"/>
        <n v="678.82"/>
        <n v="638.41"/>
        <n v="387.97"/>
        <n v="175.2"/>
        <n v="620.79999999999995"/>
        <n v="747.08"/>
        <n v="872.81"/>
        <n v="205.89"/>
        <n v="590.99"/>
        <n v="785.01"/>
        <n v="744.69"/>
        <n v="385.85"/>
        <n v="829.96"/>
        <n v="157.03"/>
        <n v="134.74"/>
        <n v="781.98"/>
        <n v="985.66"/>
        <n v="421.35"/>
        <n v="457.26"/>
        <n v="152.75"/>
        <n v="937.63"/>
        <n v="877.78"/>
        <n v="414.2"/>
        <n v="942.66"/>
        <n v="770"/>
        <n v="332.86"/>
        <n v="465.56"/>
        <n v="686.41"/>
        <n v="559.62"/>
        <n v="101.85"/>
        <n v="746.31"/>
        <n v="403.59"/>
        <n v="426.41"/>
        <n v="50.24"/>
        <n v="606.6"/>
        <n v="607.37"/>
        <n v="841.59"/>
        <n v="461.86"/>
        <n v="250.53"/>
        <n v="297.12"/>
        <n v="401.71"/>
        <n v="699.91"/>
        <n v="728.31"/>
        <n v="384.21"/>
        <n v="434.69"/>
        <n v="504.11"/>
        <n v="529.77"/>
        <n v="233.66"/>
        <n v="421.86"/>
        <n v="729.42"/>
        <n v="812.57"/>
        <n v="871.74"/>
        <n v="372.06"/>
        <n v="85.74"/>
        <n v="614.39"/>
        <n v="500.95"/>
        <n v="567.69000000000005"/>
        <n v="414.77"/>
        <n v="92.22"/>
        <n v="192.94"/>
        <n v="370.54"/>
        <n v="416.47"/>
        <n v="229.31"/>
        <n v="567.9"/>
        <n v="978.7"/>
        <n v="222.16"/>
        <n v="119.2"/>
        <n v="297.62"/>
        <n v="365.28"/>
        <n v="157.80000000000001"/>
        <n v="488.32"/>
        <n v="901.02"/>
        <n v="750.99"/>
        <n v="91.01"/>
        <n v="878.66"/>
        <n v="793.71"/>
        <n v="156.83000000000001"/>
        <n v="286.45999999999998"/>
        <n v="725.33"/>
        <n v="207.1"/>
        <n v="660.28"/>
        <n v="548.23"/>
        <n v="390.82"/>
        <n v="769.48"/>
        <n v="346.43"/>
        <n v="652.41"/>
        <n v="616.4"/>
        <n v="957.44"/>
        <n v="93.47"/>
        <n v="441.28"/>
        <n v="526.48"/>
        <n v="131.19"/>
        <n v="210.17"/>
        <n v="135.63"/>
        <n v="339.43"/>
        <n v="726.02"/>
        <n v="323.54000000000002"/>
        <n v="326.69"/>
        <n v="114.67"/>
        <n v="457.5"/>
        <n v="85.3"/>
        <n v="616.67999999999995"/>
        <n v="413.46"/>
        <n v="346.29"/>
        <n v="433.07"/>
        <n v="652.9"/>
        <n v="617.6"/>
        <n v="429.33"/>
        <n v="642.74"/>
        <n v="182.24"/>
        <n v="177.01"/>
        <n v="748.01"/>
        <n v="461.08"/>
        <n v="164.36"/>
        <n v="364.28"/>
        <n v="641.69000000000005"/>
        <n v="718.68"/>
        <n v="984.4"/>
        <n v="540.91"/>
        <n v="519.16999999999996"/>
        <n v="115.17"/>
        <n v="385.17"/>
        <n v="657.14"/>
        <n v="430.47"/>
        <n v="643.16999999999996"/>
        <n v="468.07"/>
        <n v="245.72"/>
        <n v="535.08000000000004"/>
        <n v="457.56"/>
        <n v="251.58"/>
        <n v="231.42"/>
        <n v="950.29"/>
        <n v="555.48"/>
        <n v="470.97"/>
        <n v="601.01"/>
        <n v="275.18"/>
        <n v="143.69"/>
        <n v="691.61"/>
        <n v="764.77"/>
        <n v="98.05"/>
        <n v="508.11"/>
        <n v="708.99"/>
        <n v="375.01"/>
        <n v="739.03"/>
        <n v="215.35"/>
        <n v="972.62"/>
        <n v="770.76"/>
        <n v="650.65"/>
        <n v="997.33"/>
        <n v="759.64"/>
        <n v="291.81"/>
        <n v="985.59"/>
        <n v="351.94"/>
        <n v="331.11"/>
        <n v="855.97"/>
        <n v="153.31"/>
        <n v="306.13"/>
        <n v="685.28"/>
        <n v="271.49"/>
        <n v="251.52"/>
        <n v="274.88"/>
        <n v="992.66"/>
        <n v="515.58000000000004"/>
        <n v="283.29000000000002"/>
        <n v="514.98"/>
        <n v="926.85"/>
        <n v="736.99"/>
        <n v="608.24"/>
        <n v="328.65"/>
        <n v="439.31"/>
        <n v="894.24"/>
        <n v="548.07000000000005"/>
        <n v="234.75"/>
        <n v="750.55"/>
        <n v="481.96"/>
        <n v="114.85"/>
        <n v="364.46"/>
        <n v="541.77"/>
        <n v="587.85"/>
        <n v="993.95"/>
        <n v="130.37"/>
        <n v="765.89"/>
        <n v="509.01"/>
        <n v="567.54999999999995"/>
        <n v="879.92"/>
        <n v="992.2"/>
        <n v="713.56"/>
        <n v="110.33"/>
        <n v="78.16"/>
        <n v="830.38"/>
        <n v="293.74"/>
        <n v="409.78"/>
        <n v="426.07"/>
        <n v="912.51"/>
        <n v="710.57"/>
        <n v="475.42"/>
        <n v="63.88"/>
        <n v="411.09"/>
        <n v="683.08"/>
        <n v="936.26"/>
        <n v="264.58"/>
        <n v="580.79999999999995"/>
        <n v="63.58"/>
        <n v="709.78"/>
        <n v="557.26"/>
        <n v="764.42"/>
        <n v="919.89"/>
        <n v="613.95000000000005"/>
        <n v="451.37"/>
        <n v="516"/>
        <n v="371.45"/>
        <n v="867.63"/>
        <n v="686.14"/>
        <n v="942.13"/>
        <n v="668.74"/>
        <n v="826.96"/>
        <n v="576.67999999999995"/>
        <n v="842.04"/>
        <n v="105.43"/>
        <n v="505.29"/>
        <n v="125.68"/>
        <n v="113.52"/>
        <n v="442.81"/>
        <n v="851.42"/>
        <n v="418.99"/>
        <n v="794.21"/>
        <n v="745.96"/>
        <n v="634.69000000000005"/>
        <n v="933.71"/>
        <n v="674.42"/>
        <n v="441.1"/>
        <n v="663.87"/>
        <n v="110.72"/>
        <n v="496.7"/>
        <n v="942.58"/>
        <n v="365.11"/>
        <n v="934.8"/>
        <n v="220.61"/>
        <n v="549.33000000000004"/>
        <n v="753.6"/>
        <n v="481.84"/>
        <n v="309.08"/>
        <n v="447"/>
        <n v="954.87"/>
        <n v="785.4"/>
        <n v="595.19000000000005"/>
        <n v="624.44000000000005"/>
        <n v="788.12"/>
        <n v="184.47"/>
        <n v="586.15"/>
        <n v="885.43"/>
        <n v="672.07"/>
        <n v="84.63"/>
        <n v="115.56"/>
        <n v="648.24"/>
        <n v="72.709999999999994"/>
        <n v="617.48"/>
        <n v="860.95"/>
        <n v="104.8"/>
        <n v="922.2"/>
        <n v="777.56"/>
        <n v="910.98"/>
        <n v="274.83"/>
        <n v="138.94"/>
        <n v="747.89"/>
        <n v="337.19"/>
        <n v="938.82"/>
        <n v="294.76"/>
        <n v="753.99"/>
        <n v="115.66"/>
        <n v="274.61"/>
        <n v="184.6"/>
        <n v="666.9"/>
        <n v="833.93"/>
        <n v="922.83"/>
        <n v="801.08"/>
        <n v="510.29"/>
        <n v="451.19"/>
        <n v="343.04"/>
        <n v="799.49"/>
        <n v="583.55999999999995"/>
        <n v="684.85"/>
        <n v="104.68"/>
        <n v="980.57"/>
        <n v="237.85"/>
        <n v="116.47"/>
        <n v="991.1"/>
        <n v="386.18"/>
        <n v="391.67"/>
        <n v="273.39999999999998"/>
        <n v="839.8"/>
        <n v="292.26"/>
        <n v="106.96"/>
        <n v="232.93"/>
        <n v="195.28"/>
        <n v="485.62"/>
        <n v="307.95999999999998"/>
        <n v="472.46"/>
        <n v="805.79"/>
        <n v="333.55"/>
        <n v="333.02"/>
        <n v="638.95000000000005"/>
        <n v="452.67"/>
        <n v="198.12"/>
        <n v="813.78"/>
        <n v="438.36"/>
        <n v="887.34"/>
        <n v="407.03"/>
        <n v="387.94"/>
        <n v="163.95"/>
        <n v="126.19"/>
        <n v="534.22"/>
        <n v="89.49"/>
        <n v="556.04999999999995"/>
        <n v="911.45"/>
        <n v="530.02"/>
        <n v="732.82"/>
        <n v="136.16999999999999"/>
        <n v="218.2"/>
        <n v="219.73"/>
        <n v="227.49"/>
        <n v="293.48"/>
        <n v="876.24"/>
        <n v="473.75"/>
        <n v="911.79"/>
        <n v="652.02"/>
        <n v="202.2"/>
        <n v="441.98"/>
        <n v="209.56"/>
        <n v="561.66"/>
        <n v="220.72"/>
        <n v="355.49"/>
        <n v="766.63"/>
        <n v="628.39"/>
        <n v="564.12"/>
        <n v="967.45"/>
        <n v="489.48"/>
        <n v="598.86"/>
        <n v="180.73"/>
        <n v="428.1"/>
        <n v="156.30000000000001"/>
        <n v="67.36"/>
        <n v="58.25"/>
        <n v="617.29"/>
        <n v="478.38"/>
        <n v="619.69000000000005"/>
        <n v="740.14"/>
        <n v="343.06"/>
        <n v="137.03"/>
        <n v="212.27"/>
        <n v="964.4"/>
        <n v="487.29"/>
        <n v="147.62"/>
        <n v="98.63"/>
        <n v="501.59"/>
        <n v="695.43"/>
        <n v="911.01"/>
        <n v="978.75"/>
        <n v="990.54"/>
        <n v="588.22"/>
        <n v="302.55"/>
        <n v="933.78"/>
        <n v="605.35"/>
        <n v="325.08"/>
        <n v="868.94"/>
        <n v="942.87"/>
        <n v="796.25"/>
        <n v="575.29999999999995"/>
        <n v="680.38"/>
        <n v="210.77"/>
        <n v="238.22"/>
        <n v="492.79"/>
        <n v="915.91"/>
        <n v="852.06"/>
        <n v="803.72"/>
        <n v="663.9"/>
        <n v="596.47"/>
        <n v="649.88"/>
        <n v="119.49"/>
        <n v="850.93"/>
        <n v="617.4"/>
        <n v="361.83"/>
        <n v="186.81"/>
        <n v="233.34"/>
        <n v="999.97"/>
        <n v="342.46"/>
        <n v="424.9"/>
        <n v="903.58"/>
        <n v="470.86"/>
        <n v="234.76"/>
        <n v="704.06"/>
        <n v="861.61"/>
        <n v="690.34"/>
        <n v="280.36"/>
        <n v="109.48"/>
        <n v="723.19"/>
        <n v="656.91"/>
        <n v="847.2"/>
        <n v="847.28"/>
        <n v="985.02"/>
        <n v="623.78"/>
        <n v="768.09"/>
        <n v="753.51"/>
        <n v="458.48"/>
        <n v="64.03"/>
        <n v="164.93"/>
        <n v="939.4"/>
        <n v="251.12"/>
        <n v="520.14"/>
        <n v="675.5"/>
        <n v="171.46"/>
        <n v="738.4"/>
        <n v="83.07"/>
        <n v="915.4"/>
        <n v="546.89"/>
        <n v="874.38"/>
        <n v="645.23"/>
        <n v="414.45"/>
        <n v="989.01"/>
        <n v="440.63"/>
        <n v="833.28"/>
        <n v="96.58"/>
        <n v="168.36"/>
        <n v="527.11"/>
        <n v="604.38"/>
        <n v="500.42"/>
        <n v="375.21"/>
        <n v="534.16999999999996"/>
        <n v="629.36"/>
        <n v="108.66"/>
        <n v="809.54"/>
        <n v="515.97"/>
        <n v="431.98"/>
        <n v="890.55"/>
        <n v="930.73"/>
        <n v="77.989999999999995"/>
        <n v="79.599999999999994"/>
        <n v="520.84"/>
        <n v="869.84"/>
        <n v="142.36000000000001"/>
        <n v="69.290000000000006"/>
        <n v="564.96"/>
        <n v="339.56"/>
        <n v="689.81"/>
        <n v="664.66"/>
        <n v="763.01"/>
        <n v="144.69999999999999"/>
        <n v="417.58"/>
        <n v="194.05"/>
        <n v="94.12"/>
        <n v="535.38"/>
        <n v="917.7"/>
        <n v="974.37"/>
        <n v="823.88"/>
        <n v="310.01"/>
        <n v="290.23"/>
        <n v="817.12"/>
        <n v="270.66000000000003"/>
        <n v="155.13"/>
        <n v="494.47"/>
        <n v="974.36"/>
        <n v="677.22"/>
        <n v="725.69"/>
        <n v="963.88"/>
        <n v="90.34"/>
        <n v="72.73"/>
        <n v="199.29"/>
        <n v="788.09"/>
        <n v="148.49"/>
        <n v="850.71"/>
        <n v="525.52"/>
        <n v="869.07"/>
        <n v="456.46"/>
        <n v="489.57"/>
        <n v="802.7"/>
        <n v="627.77"/>
        <n v="839.38"/>
        <n v="883.23"/>
        <n v="219.95"/>
        <n v="736.63"/>
        <n v="120.97"/>
        <n v="769.99"/>
        <n v="64.05"/>
        <n v="988.32"/>
        <n v="657.87"/>
        <n v="270.38"/>
        <n v="501.27"/>
        <n v="107.46"/>
        <n v="828.24"/>
        <n v="855.77"/>
        <n v="419.61"/>
        <n v="750.86"/>
        <n v="98.74"/>
        <n v="439.7"/>
        <n v="997.37"/>
        <n v="623.16"/>
        <n v="96.54"/>
        <n v="443.39"/>
        <n v="766.26"/>
        <n v="261.08"/>
        <n v="559.91999999999996"/>
        <n v="228.28"/>
        <n v="927.51"/>
        <n v="71.900000000000006"/>
        <n v="270.83"/>
        <n v="432.03"/>
        <n v="113.11"/>
        <n v="285.43"/>
        <n v="97.42"/>
        <n v="118.91"/>
        <n v="268.74"/>
        <n v="728.09"/>
        <n v="892.91"/>
        <n v="787.03"/>
        <n v="257.86"/>
        <n v="698.05"/>
        <n v="365.39"/>
        <n v="817.58"/>
        <n v="761.28"/>
        <n v="583.95000000000005"/>
        <n v="478.19"/>
        <n v="61.87"/>
        <n v="124.34"/>
        <n v="166.28"/>
        <n v="662.93"/>
        <n v="796.46"/>
        <n v="792.4"/>
        <n v="308.85000000000002"/>
        <n v="954.49"/>
        <n v="839.88"/>
        <n v="415.52"/>
        <n v="140.78"/>
        <n v="264.52999999999997"/>
        <n v="127.34"/>
        <n v="290.5"/>
        <n v="778.91"/>
        <n v="716.87"/>
        <n v="294.37"/>
        <n v="138.63"/>
        <n v="973.62"/>
        <n v="720.21"/>
        <n v="509.05"/>
        <n v="704.45"/>
        <n v="950.62"/>
        <n v="616.16"/>
        <n v="792.92"/>
        <n v="798.8"/>
        <n v="662.77"/>
        <n v="270.41000000000003"/>
        <n v="111.15"/>
        <n v="242.63"/>
        <n v="279.66000000000003"/>
        <n v="191.49"/>
        <n v="705.06"/>
        <n v="379.88"/>
        <n v="788.79"/>
        <n v="166.03"/>
        <n v="658.39"/>
        <n v="296.57"/>
        <n v="980.25"/>
        <n v="933.37"/>
        <n v="858.81"/>
        <n v="456.86"/>
        <n v="689.55"/>
        <n v="735.2"/>
        <n v="557.15"/>
        <n v="687.51"/>
        <n v="291.62"/>
        <n v="149.44"/>
        <n v="163.96"/>
        <n v="839.71"/>
        <n v="229.15"/>
        <n v="194.78"/>
        <n v="763.83"/>
        <n v="59.69"/>
        <n v="346.78"/>
        <n v="507.24"/>
        <n v="358.78"/>
        <n v="860.78"/>
        <n v="282.33"/>
        <n v="156.65"/>
        <n v="792.85"/>
        <n v="449.69"/>
        <n v="523.84"/>
        <n v="277.14999999999998"/>
        <n v="265.07"/>
        <n v="823.14"/>
        <n v="693.29"/>
        <n v="967.41"/>
        <n v="475.78"/>
        <n v="879.5"/>
        <n v="397.78"/>
        <n v="739.97"/>
        <n v="344.65"/>
        <n v="989.31"/>
        <n v="163.08000000000001"/>
        <n v="880.68"/>
        <n v="229.91"/>
        <n v="944.56"/>
        <n v="766.78"/>
        <n v="789.92"/>
        <n v="816.99"/>
        <n v="311.43"/>
        <n v="546.86"/>
        <n v="387.27"/>
        <n v="590.27"/>
        <n v="185.9"/>
        <n v="413.07"/>
        <n v="943"/>
        <n v="712.35"/>
        <n v="832.07"/>
        <n v="166.15"/>
        <n v="897.26"/>
        <n v="506.79"/>
        <n v="852.73"/>
        <n v="288.45"/>
        <n v="554.47"/>
        <n v="792.8"/>
        <n v="420.83"/>
        <n v="877.4"/>
        <n v="606.01"/>
        <n v="514.99"/>
        <n v="672.02"/>
        <n v="586.59"/>
        <n v="498.44"/>
        <n v="837.47"/>
        <n v="323.33999999999997"/>
        <n v="767.09"/>
        <n v="669.26"/>
        <n v="713.02"/>
        <n v="739.4"/>
        <n v="265.83"/>
        <n v="947.68"/>
        <n v="486.59"/>
        <n v="462.87"/>
        <n v="670.36"/>
        <n v="715.11"/>
        <n v="889.55"/>
        <n v="597.07000000000005"/>
        <n v="302.2"/>
        <n v="705.5"/>
        <n v="681.93"/>
        <n v="900.98"/>
        <n v="367.4"/>
        <n v="823.32"/>
        <n v="149.32"/>
        <n v="312.14999999999998"/>
        <n v="300.13"/>
        <n v="514.21"/>
        <n v="175.91"/>
        <n v="209.86"/>
        <n v="507.39"/>
        <n v="603.07000000000005"/>
        <n v="172.34"/>
        <n v="665.23"/>
        <n v="657.46"/>
        <n v="789.96"/>
        <n v="375.99"/>
        <n v="301.83999999999997"/>
        <n v="215.81"/>
        <n v="134"/>
        <n v="529.36"/>
        <n v="646.9"/>
        <n v="243.62"/>
        <n v="145.78"/>
        <n v="581.24"/>
        <n v="443.16"/>
        <n v="358.32"/>
        <n v="697.78"/>
        <n v="916.8"/>
        <n v="276.48"/>
        <n v="161.46"/>
        <n v="897.01"/>
        <n v="52.14"/>
        <n v="380.45"/>
        <n v="967.98"/>
        <n v="345.82"/>
        <n v="611.63"/>
        <n v="638.83000000000004"/>
        <n v="149.19"/>
        <n v="966.94"/>
        <n v="858.46"/>
        <n v="830.95"/>
        <n v="747.91"/>
        <n v="516.64"/>
        <n v="495.09"/>
        <n v="315.39999999999998"/>
        <n v="834.55"/>
        <n v="898.32"/>
        <n v="178.65"/>
        <n v="773.21"/>
        <n v="399.52"/>
        <n v="64"/>
        <n v="736.68"/>
        <n v="785.58"/>
        <n v="569.36"/>
        <n v="898.67"/>
        <n v="837.33"/>
        <n v="98.77"/>
        <n v="131.76"/>
        <n v="903.64"/>
        <n v="209.07"/>
        <n v="226.6"/>
        <n v="605.53"/>
        <n v="426.3"/>
      </sharedItems>
    </cacheField>
    <cacheField name="Sales Score" numFmtId="0">
      <sharedItems containsSemiMixedTypes="0" containsString="0" containsNumber="1" containsInteger="1" minValue="1" maxValue="3" count="3">
        <n v="1"/>
        <n v="3"/>
        <n v="2"/>
      </sharedItems>
    </cacheField>
    <cacheField name="Sales Score2" numFmtId="0">
      <sharedItems containsSemiMixedTypes="0" containsString="0" containsNumber="1" containsInteger="1" minValue="1" maxValue="3"/>
    </cacheField>
    <cacheField name="Last Purchase Date" numFmtId="164">
      <sharedItems containsSemiMixedTypes="0" containsNonDate="0" containsDate="1" containsString="0" minDate="2021-01-01T00:00:00" maxDate="2034-09-10T00:00:00"/>
    </cacheField>
    <cacheField name="Year" numFmtId="165">
      <sharedItems count="14">
        <s v="2021"/>
        <s v="2022"/>
        <s v="2024"/>
        <s v="2025"/>
        <s v="2026"/>
        <s v="2027"/>
        <s v="2028"/>
        <s v="2030"/>
        <s v="2031"/>
        <s v="2033"/>
        <s v="2029"/>
        <s v="2032"/>
        <s v="2023"/>
        <s v="2034"/>
      </sharedItems>
    </cacheField>
    <cacheField name="Month" numFmtId="165">
      <sharedItems count="12">
        <s v="Jan"/>
        <s v="Nov"/>
        <s v="Dec"/>
        <s v="Jun"/>
        <s v="Oct"/>
        <s v="Apr"/>
        <s v="Sep"/>
        <s v="May"/>
        <s v="Aug"/>
        <s v="Mar"/>
        <s v="Feb"/>
        <s v="Jul"/>
      </sharedItems>
    </cacheField>
    <cacheField name="Day" numFmtId="165">
      <sharedItems/>
    </cacheField>
    <cacheField name="Marketing Channel" numFmtId="0">
      <sharedItems count="4">
        <s v="Direct"/>
        <s v="Affiliate"/>
        <s v="Email"/>
        <s v="Social Media"/>
      </sharedItems>
    </cacheField>
    <cacheField name="Campaign Response" numFmtId="0">
      <sharedItems count="2">
        <s v="Yes"/>
        <s v="No"/>
      </sharedItems>
    </cacheField>
    <cacheField name="ROI" numFmtId="0">
      <sharedItems containsSemiMixedTypes="0" containsString="0" containsNumber="1" minValue="0.1" maxValue="2"/>
    </cacheField>
    <cacheField name="Membership Status" numFmtId="0">
      <sharedItems count="2">
        <s v="Non-Member"/>
        <s v="Member"/>
      </sharedItems>
    </cacheField>
    <cacheField name="Purchase Frequency(PF)" numFmtId="0">
      <sharedItems containsSemiMixedTypes="0" containsString="0" containsNumber="1" containsInteger="1" minValue="1" maxValue="19"/>
    </cacheField>
    <cacheField name="PF Score" numFmtId="0">
      <sharedItems containsSemiMixedTypes="0" containsString="0" containsNumber="1" containsInteger="1" minValue="1" maxValue="3" count="3">
        <n v="1"/>
        <n v="2"/>
        <n v="3"/>
      </sharedItems>
    </cacheField>
    <cacheField name="Average Transaction Value" numFmtId="0">
      <sharedItems containsSemiMixedTypes="0" containsString="0" containsNumber="1" minValue="2.79" maxValue="991.45"/>
    </cacheField>
    <cacheField name="ATV Score" numFmtId="0">
      <sharedItems containsSemiMixedTypes="0" containsString="0" containsNumber="1" containsInteger="1" minValue="1" maxValue="3" count="3">
        <n v="2"/>
        <n v="3"/>
        <n v="1"/>
      </sharedItems>
    </cacheField>
    <cacheField name="CLV" numFmtId="1">
      <sharedItems containsSemiMixedTypes="0" containsString="0" containsNumber="1" containsInteger="1" minValue="3" maxValue="8"/>
    </cacheField>
    <cacheField name="CLV Score" numFmtId="2">
      <sharedItems count="3">
        <s v="Medium"/>
        <s v="High"/>
        <s v="Low"/>
      </sharedItems>
    </cacheField>
    <cacheField name="Customer_Satisfaction_Score" numFmtId="0">
      <sharedItems containsSemiMixedTypes="0" containsString="0" containsNumber="1" containsInteger="1" minValue="1" maxValue="5" count="5">
        <n v="3"/>
        <n v="5"/>
        <n v="1"/>
        <n v="2"/>
        <n v="4"/>
      </sharedItems>
    </cacheField>
    <cacheField name="Average Sales of CSS" numFmtId="166">
      <sharedItems containsSemiMixedTypes="0" containsString="0" containsNumber="1" minValue="131.76" maxValue="903.64"/>
    </cacheField>
    <cacheField name="Referral Source" numFmtId="0">
      <sharedItems count="3">
        <s v="News Article"/>
        <s v="Online Ad"/>
        <s v="Frien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0">
  <r>
    <n v="22"/>
    <n v="42"/>
    <x v="0"/>
    <x v="0"/>
    <x v="0"/>
    <x v="0"/>
    <x v="0"/>
    <n v="1"/>
    <d v="2021-01-22T00:00:00"/>
    <x v="0"/>
    <x v="0"/>
    <s v="22"/>
    <x v="0"/>
    <x v="0"/>
    <n v="2"/>
    <x v="0"/>
    <n v="3"/>
    <x v="0"/>
    <n v="105.85"/>
    <x v="0"/>
    <n v="6"/>
    <x v="0"/>
    <x v="0"/>
    <n v="504.87156188605115"/>
    <x v="0"/>
  </r>
  <r>
    <n v="332"/>
    <n v="46"/>
    <x v="0"/>
    <x v="0"/>
    <x v="1"/>
    <x v="1"/>
    <x v="1"/>
    <n v="3"/>
    <d v="2021-11-28T00:00:00"/>
    <x v="0"/>
    <x v="1"/>
    <s v="28"/>
    <x v="1"/>
    <x v="0"/>
    <n v="2"/>
    <x v="0"/>
    <n v="1"/>
    <x v="0"/>
    <n v="841.45"/>
    <x v="1"/>
    <n v="8"/>
    <x v="1"/>
    <x v="1"/>
    <n v="532.88140801644397"/>
    <x v="0"/>
  </r>
  <r>
    <n v="714"/>
    <n v="63"/>
    <x v="1"/>
    <x v="1"/>
    <x v="2"/>
    <x v="2"/>
    <x v="1"/>
    <n v="3"/>
    <d v="2022-12-15T00:00:00"/>
    <x v="1"/>
    <x v="2"/>
    <s v="15"/>
    <x v="1"/>
    <x v="1"/>
    <n v="2"/>
    <x v="0"/>
    <n v="10"/>
    <x v="1"/>
    <n v="91.45"/>
    <x v="0"/>
    <n v="7"/>
    <x v="1"/>
    <x v="1"/>
    <n v="532.56395061728404"/>
    <x v="1"/>
  </r>
  <r>
    <n v="1276"/>
    <n v="64"/>
    <x v="1"/>
    <x v="2"/>
    <x v="1"/>
    <x v="3"/>
    <x v="1"/>
    <n v="3"/>
    <d v="2024-06-29T00:00:00"/>
    <x v="2"/>
    <x v="3"/>
    <s v="29"/>
    <x v="2"/>
    <x v="0"/>
    <n v="2"/>
    <x v="1"/>
    <n v="2"/>
    <x v="0"/>
    <n v="407.24"/>
    <x v="1"/>
    <n v="4"/>
    <x v="2"/>
    <x v="2"/>
    <n v="529.30250495049449"/>
    <x v="0"/>
  </r>
  <r>
    <n v="1471"/>
    <n v="46"/>
    <x v="0"/>
    <x v="2"/>
    <x v="1"/>
    <x v="4"/>
    <x v="0"/>
    <n v="1"/>
    <d v="2025-01-10T00:00:00"/>
    <x v="3"/>
    <x v="0"/>
    <s v="10"/>
    <x v="0"/>
    <x v="0"/>
    <n v="2"/>
    <x v="1"/>
    <n v="16"/>
    <x v="2"/>
    <n v="16.079999999999998"/>
    <x v="2"/>
    <n v="6"/>
    <x v="0"/>
    <x v="3"/>
    <n v="519.8589835728958"/>
    <x v="1"/>
  </r>
  <r>
    <n v="1759"/>
    <n v="69"/>
    <x v="1"/>
    <x v="2"/>
    <x v="3"/>
    <x v="5"/>
    <x v="2"/>
    <n v="2"/>
    <d v="2025-10-25T00:00:00"/>
    <x v="3"/>
    <x v="4"/>
    <s v="25"/>
    <x v="2"/>
    <x v="1"/>
    <n v="2"/>
    <x v="1"/>
    <n v="19"/>
    <x v="2"/>
    <n v="30.05"/>
    <x v="2"/>
    <n v="4"/>
    <x v="2"/>
    <x v="4"/>
    <n v="526.3290731707317"/>
    <x v="2"/>
  </r>
  <r>
    <n v="2119"/>
    <n v="49"/>
    <x v="0"/>
    <x v="2"/>
    <x v="0"/>
    <x v="6"/>
    <x v="0"/>
    <n v="1"/>
    <d v="2026-10-20T00:00:00"/>
    <x v="4"/>
    <x v="4"/>
    <s v="20"/>
    <x v="0"/>
    <x v="0"/>
    <n v="2"/>
    <x v="0"/>
    <n v="11"/>
    <x v="1"/>
    <n v="22.93"/>
    <x v="2"/>
    <n v="7"/>
    <x v="1"/>
    <x v="3"/>
    <n v="520.12877697841782"/>
    <x v="2"/>
  </r>
  <r>
    <n v="2283"/>
    <n v="63"/>
    <x v="1"/>
    <x v="1"/>
    <x v="0"/>
    <x v="7"/>
    <x v="2"/>
    <n v="2"/>
    <d v="2027-04-02T00:00:00"/>
    <x v="5"/>
    <x v="5"/>
    <s v="02"/>
    <x v="3"/>
    <x v="0"/>
    <n v="2"/>
    <x v="1"/>
    <n v="5"/>
    <x v="0"/>
    <n v="91.44"/>
    <x v="0"/>
    <n v="3"/>
    <x v="2"/>
    <x v="0"/>
    <n v="505.05574237954772"/>
    <x v="0"/>
  </r>
  <r>
    <n v="2436"/>
    <n v="24"/>
    <x v="2"/>
    <x v="0"/>
    <x v="3"/>
    <x v="8"/>
    <x v="2"/>
    <n v="2"/>
    <d v="2027-09-02T00:00:00"/>
    <x v="5"/>
    <x v="6"/>
    <s v="02"/>
    <x v="3"/>
    <x v="1"/>
    <n v="2"/>
    <x v="1"/>
    <n v="12"/>
    <x v="1"/>
    <n v="37.32"/>
    <x v="2"/>
    <n v="5"/>
    <x v="0"/>
    <x v="2"/>
    <n v="529.01986124876055"/>
    <x v="2"/>
  </r>
  <r>
    <n v="2690"/>
    <n v="54"/>
    <x v="3"/>
    <x v="1"/>
    <x v="2"/>
    <x v="9"/>
    <x v="1"/>
    <n v="3"/>
    <d v="2028-05-13T00:00:00"/>
    <x v="6"/>
    <x v="7"/>
    <s v="13"/>
    <x v="0"/>
    <x v="1"/>
    <n v="2"/>
    <x v="0"/>
    <n v="10"/>
    <x v="1"/>
    <n v="71.52"/>
    <x v="0"/>
    <n v="7"/>
    <x v="1"/>
    <x v="2"/>
    <n v="529.10043650793591"/>
    <x v="1"/>
  </r>
  <r>
    <n v="3612"/>
    <n v="58"/>
    <x v="3"/>
    <x v="1"/>
    <x v="0"/>
    <x v="10"/>
    <x v="2"/>
    <n v="2"/>
    <d v="2030-11-21T00:00:00"/>
    <x v="7"/>
    <x v="1"/>
    <s v="21"/>
    <x v="1"/>
    <x v="0"/>
    <n v="2"/>
    <x v="1"/>
    <n v="12"/>
    <x v="1"/>
    <n v="35.729999999999997"/>
    <x v="2"/>
    <n v="4"/>
    <x v="2"/>
    <x v="4"/>
    <n v="526.28554687500014"/>
    <x v="1"/>
  </r>
  <r>
    <n v="3921"/>
    <n v="46"/>
    <x v="0"/>
    <x v="3"/>
    <x v="3"/>
    <x v="11"/>
    <x v="0"/>
    <n v="1"/>
    <d v="2031-09-26T00:00:00"/>
    <x v="8"/>
    <x v="6"/>
    <s v="26"/>
    <x v="3"/>
    <x v="0"/>
    <n v="2"/>
    <x v="0"/>
    <n v="12"/>
    <x v="1"/>
    <n v="24.79"/>
    <x v="2"/>
    <n v="4"/>
    <x v="2"/>
    <x v="3"/>
    <n v="520.40439300411583"/>
    <x v="1"/>
  </r>
  <r>
    <n v="4014"/>
    <n v="49"/>
    <x v="0"/>
    <x v="2"/>
    <x v="0"/>
    <x v="12"/>
    <x v="2"/>
    <n v="2"/>
    <d v="2031-12-28T00:00:00"/>
    <x v="8"/>
    <x v="2"/>
    <s v="28"/>
    <x v="1"/>
    <x v="1"/>
    <n v="2"/>
    <x v="0"/>
    <n v="18"/>
    <x v="2"/>
    <n v="19.53"/>
    <x v="2"/>
    <n v="5"/>
    <x v="0"/>
    <x v="4"/>
    <n v="526.38084066471174"/>
    <x v="2"/>
  </r>
  <r>
    <n v="4508"/>
    <n v="68"/>
    <x v="1"/>
    <x v="2"/>
    <x v="1"/>
    <x v="13"/>
    <x v="0"/>
    <n v="1"/>
    <d v="2033-05-05T00:00:00"/>
    <x v="9"/>
    <x v="7"/>
    <s v="05"/>
    <x v="0"/>
    <x v="0"/>
    <n v="2"/>
    <x v="0"/>
    <n v="6"/>
    <x v="1"/>
    <n v="33.049999999999997"/>
    <x v="2"/>
    <n v="5"/>
    <x v="0"/>
    <x v="3"/>
    <n v="520.63394438723014"/>
    <x v="1"/>
  </r>
  <r>
    <n v="4614"/>
    <n v="56"/>
    <x v="3"/>
    <x v="3"/>
    <x v="0"/>
    <x v="14"/>
    <x v="2"/>
    <n v="2"/>
    <d v="2033-08-19T00:00:00"/>
    <x v="9"/>
    <x v="8"/>
    <s v="19"/>
    <x v="2"/>
    <x v="1"/>
    <n v="2"/>
    <x v="0"/>
    <n v="19"/>
    <x v="2"/>
    <n v="28.54"/>
    <x v="2"/>
    <n v="3"/>
    <x v="2"/>
    <x v="1"/>
    <n v="532.17057672502574"/>
    <x v="1"/>
  </r>
  <r>
    <n v="4661"/>
    <n v="24"/>
    <x v="2"/>
    <x v="0"/>
    <x v="1"/>
    <x v="15"/>
    <x v="2"/>
    <n v="2"/>
    <d v="2033-10-05T00:00:00"/>
    <x v="9"/>
    <x v="4"/>
    <s v="05"/>
    <x v="0"/>
    <x v="0"/>
    <n v="2"/>
    <x v="1"/>
    <n v="3"/>
    <x v="0"/>
    <n v="150.36000000000001"/>
    <x v="1"/>
    <n v="7"/>
    <x v="1"/>
    <x v="4"/>
    <n v="526.55192759295517"/>
    <x v="2"/>
  </r>
  <r>
    <n v="4713"/>
    <n v="38"/>
    <x v="4"/>
    <x v="0"/>
    <x v="1"/>
    <x v="16"/>
    <x v="1"/>
    <n v="3"/>
    <d v="2033-11-26T00:00:00"/>
    <x v="9"/>
    <x v="1"/>
    <s v="26"/>
    <x v="0"/>
    <x v="0"/>
    <n v="2"/>
    <x v="1"/>
    <n v="11"/>
    <x v="1"/>
    <n v="87.81"/>
    <x v="0"/>
    <n v="4"/>
    <x v="2"/>
    <x v="0"/>
    <n v="505.1028641732284"/>
    <x v="2"/>
  </r>
  <r>
    <n v="67"/>
    <n v="22"/>
    <x v="2"/>
    <x v="0"/>
    <x v="3"/>
    <x v="17"/>
    <x v="1"/>
    <n v="3"/>
    <d v="2021-03-08T00:00:00"/>
    <x v="0"/>
    <x v="9"/>
    <s v="08"/>
    <x v="0"/>
    <x v="0"/>
    <n v="1.99"/>
    <x v="0"/>
    <n v="18"/>
    <x v="2"/>
    <n v="40.450000000000003"/>
    <x v="2"/>
    <n v="4"/>
    <x v="2"/>
    <x v="0"/>
    <n v="504.648866995074"/>
    <x v="1"/>
  </r>
  <r>
    <n v="629"/>
    <n v="56"/>
    <x v="3"/>
    <x v="0"/>
    <x v="3"/>
    <x v="18"/>
    <x v="0"/>
    <n v="1"/>
    <d v="2022-09-21T00:00:00"/>
    <x v="1"/>
    <x v="6"/>
    <s v="21"/>
    <x v="3"/>
    <x v="1"/>
    <n v="1.99"/>
    <x v="0"/>
    <n v="10"/>
    <x v="1"/>
    <n v="21.12"/>
    <x v="2"/>
    <n v="7"/>
    <x v="1"/>
    <x v="2"/>
    <n v="528.91566037735788"/>
    <x v="2"/>
  </r>
  <r>
    <n v="1146"/>
    <n v="57"/>
    <x v="3"/>
    <x v="3"/>
    <x v="3"/>
    <x v="19"/>
    <x v="2"/>
    <n v="2"/>
    <d v="2024-02-20T00:00:00"/>
    <x v="2"/>
    <x v="10"/>
    <s v="20"/>
    <x v="1"/>
    <x v="1"/>
    <n v="1.99"/>
    <x v="0"/>
    <n v="14"/>
    <x v="1"/>
    <n v="43.77"/>
    <x v="2"/>
    <n v="6"/>
    <x v="0"/>
    <x v="2"/>
    <n v="529.23151093439299"/>
    <x v="2"/>
  </r>
  <r>
    <n v="1637"/>
    <n v="47"/>
    <x v="0"/>
    <x v="1"/>
    <x v="0"/>
    <x v="20"/>
    <x v="0"/>
    <n v="1"/>
    <d v="2025-06-25T00:00:00"/>
    <x v="3"/>
    <x v="3"/>
    <s v="25"/>
    <x v="0"/>
    <x v="0"/>
    <n v="1.99"/>
    <x v="0"/>
    <n v="2"/>
    <x v="0"/>
    <n v="43.92"/>
    <x v="2"/>
    <n v="4"/>
    <x v="2"/>
    <x v="4"/>
    <n v="526.62583741429978"/>
    <x v="1"/>
  </r>
  <r>
    <n v="1721"/>
    <n v="51"/>
    <x v="3"/>
    <x v="3"/>
    <x v="2"/>
    <x v="21"/>
    <x v="2"/>
    <n v="2"/>
    <d v="2025-09-17T00:00:00"/>
    <x v="3"/>
    <x v="6"/>
    <s v="17"/>
    <x v="1"/>
    <x v="1"/>
    <n v="1.99"/>
    <x v="1"/>
    <n v="19"/>
    <x v="2"/>
    <n v="23.95"/>
    <x v="2"/>
    <n v="7"/>
    <x v="1"/>
    <x v="1"/>
    <n v="532.1601649484536"/>
    <x v="2"/>
  </r>
  <r>
    <n v="1775"/>
    <n v="34"/>
    <x v="4"/>
    <x v="2"/>
    <x v="1"/>
    <x v="22"/>
    <x v="0"/>
    <n v="1"/>
    <d v="2025-11-10T00:00:00"/>
    <x v="3"/>
    <x v="1"/>
    <s v="10"/>
    <x v="2"/>
    <x v="0"/>
    <n v="1.99"/>
    <x v="0"/>
    <n v="8"/>
    <x v="1"/>
    <n v="28.28"/>
    <x v="2"/>
    <n v="7"/>
    <x v="1"/>
    <x v="1"/>
    <n v="532.23980392156864"/>
    <x v="2"/>
  </r>
  <r>
    <n v="2161"/>
    <n v="36"/>
    <x v="4"/>
    <x v="3"/>
    <x v="2"/>
    <x v="23"/>
    <x v="0"/>
    <n v="1"/>
    <d v="2026-12-01T00:00:00"/>
    <x v="4"/>
    <x v="2"/>
    <s v="01"/>
    <x v="1"/>
    <x v="1"/>
    <n v="1.99"/>
    <x v="1"/>
    <n v="9"/>
    <x v="1"/>
    <n v="27.63"/>
    <x v="2"/>
    <n v="7"/>
    <x v="1"/>
    <x v="2"/>
    <n v="529.14839800994957"/>
    <x v="2"/>
  </r>
  <r>
    <n v="2555"/>
    <n v="67"/>
    <x v="1"/>
    <x v="2"/>
    <x v="0"/>
    <x v="24"/>
    <x v="2"/>
    <n v="2"/>
    <d v="2027-12-30T00:00:00"/>
    <x v="5"/>
    <x v="2"/>
    <s v="30"/>
    <x v="2"/>
    <x v="1"/>
    <n v="1.99"/>
    <x v="0"/>
    <n v="18"/>
    <x v="2"/>
    <n v="30.53"/>
    <x v="2"/>
    <n v="7"/>
    <x v="1"/>
    <x v="1"/>
    <n v="532.55592975206616"/>
    <x v="2"/>
  </r>
  <r>
    <n v="2604"/>
    <n v="27"/>
    <x v="2"/>
    <x v="3"/>
    <x v="0"/>
    <x v="25"/>
    <x v="0"/>
    <n v="1"/>
    <d v="2028-02-17T00:00:00"/>
    <x v="6"/>
    <x v="10"/>
    <s v="17"/>
    <x v="1"/>
    <x v="0"/>
    <n v="1.99"/>
    <x v="1"/>
    <n v="8"/>
    <x v="1"/>
    <n v="23.18"/>
    <x v="2"/>
    <n v="7"/>
    <x v="1"/>
    <x v="1"/>
    <n v="532.53834539813863"/>
    <x v="0"/>
  </r>
  <r>
    <n v="2708"/>
    <n v="65"/>
    <x v="1"/>
    <x v="2"/>
    <x v="2"/>
    <x v="26"/>
    <x v="2"/>
    <n v="2"/>
    <d v="2028-05-31T00:00:00"/>
    <x v="6"/>
    <x v="7"/>
    <s v="31"/>
    <x v="2"/>
    <x v="0"/>
    <n v="1.99"/>
    <x v="0"/>
    <n v="8"/>
    <x v="1"/>
    <n v="45.35"/>
    <x v="2"/>
    <n v="6"/>
    <x v="0"/>
    <x v="3"/>
    <n v="520.96626804123764"/>
    <x v="0"/>
  </r>
  <r>
    <n v="2865"/>
    <n v="33"/>
    <x v="4"/>
    <x v="0"/>
    <x v="3"/>
    <x v="27"/>
    <x v="1"/>
    <n v="3"/>
    <d v="2028-11-04T00:00:00"/>
    <x v="6"/>
    <x v="1"/>
    <s v="04"/>
    <x v="0"/>
    <x v="1"/>
    <n v="1.99"/>
    <x v="1"/>
    <n v="15"/>
    <x v="1"/>
    <n v="63.74"/>
    <x v="0"/>
    <n v="4"/>
    <x v="2"/>
    <x v="1"/>
    <n v="532.89770186335409"/>
    <x v="2"/>
  </r>
  <r>
    <n v="3032"/>
    <n v="67"/>
    <x v="1"/>
    <x v="2"/>
    <x v="2"/>
    <x v="28"/>
    <x v="2"/>
    <n v="2"/>
    <d v="2029-04-20T00:00:00"/>
    <x v="10"/>
    <x v="5"/>
    <s v="20"/>
    <x v="3"/>
    <x v="0"/>
    <n v="1.99"/>
    <x v="1"/>
    <n v="18"/>
    <x v="2"/>
    <n v="30.19"/>
    <x v="2"/>
    <n v="6"/>
    <x v="0"/>
    <x v="3"/>
    <n v="521.12949432404594"/>
    <x v="2"/>
  </r>
  <r>
    <n v="3217"/>
    <n v="52"/>
    <x v="3"/>
    <x v="3"/>
    <x v="2"/>
    <x v="29"/>
    <x v="1"/>
    <n v="3"/>
    <d v="2029-10-22T00:00:00"/>
    <x v="10"/>
    <x v="4"/>
    <s v="22"/>
    <x v="2"/>
    <x v="0"/>
    <n v="1.99"/>
    <x v="1"/>
    <n v="3"/>
    <x v="0"/>
    <n v="269.77"/>
    <x v="1"/>
    <n v="5"/>
    <x v="0"/>
    <x v="2"/>
    <n v="529.4277988047802"/>
    <x v="2"/>
  </r>
  <r>
    <n v="3374"/>
    <n v="69"/>
    <x v="1"/>
    <x v="1"/>
    <x v="2"/>
    <x v="30"/>
    <x v="2"/>
    <n v="2"/>
    <d v="2030-03-28T00:00:00"/>
    <x v="7"/>
    <x v="9"/>
    <s v="28"/>
    <x v="3"/>
    <x v="0"/>
    <n v="1.99"/>
    <x v="0"/>
    <n v="14"/>
    <x v="1"/>
    <n v="38.86"/>
    <x v="2"/>
    <n v="5"/>
    <x v="0"/>
    <x v="2"/>
    <n v="529.14875373878306"/>
    <x v="2"/>
  </r>
  <r>
    <n v="3458"/>
    <n v="20"/>
    <x v="2"/>
    <x v="2"/>
    <x v="0"/>
    <x v="31"/>
    <x v="2"/>
    <n v="2"/>
    <d v="2030-06-20T00:00:00"/>
    <x v="7"/>
    <x v="3"/>
    <s v="20"/>
    <x v="1"/>
    <x v="1"/>
    <n v="1.99"/>
    <x v="0"/>
    <n v="6"/>
    <x v="1"/>
    <n v="78.52"/>
    <x v="0"/>
    <n v="8"/>
    <x v="1"/>
    <x v="3"/>
    <n v="521.10639462809968"/>
    <x v="0"/>
  </r>
  <r>
    <n v="3812"/>
    <n v="65"/>
    <x v="1"/>
    <x v="2"/>
    <x v="0"/>
    <x v="32"/>
    <x v="1"/>
    <n v="3"/>
    <d v="2031-06-09T00:00:00"/>
    <x v="8"/>
    <x v="3"/>
    <s v="09"/>
    <x v="0"/>
    <x v="1"/>
    <n v="1.99"/>
    <x v="1"/>
    <n v="9"/>
    <x v="1"/>
    <n v="107.28"/>
    <x v="0"/>
    <n v="7"/>
    <x v="1"/>
    <x v="2"/>
    <n v="529.13384231536861"/>
    <x v="2"/>
  </r>
  <r>
    <n v="4111"/>
    <n v="51"/>
    <x v="3"/>
    <x v="1"/>
    <x v="0"/>
    <x v="33"/>
    <x v="0"/>
    <n v="1"/>
    <d v="2032-04-03T00:00:00"/>
    <x v="11"/>
    <x v="5"/>
    <s v="03"/>
    <x v="2"/>
    <x v="1"/>
    <n v="1.99"/>
    <x v="0"/>
    <n v="11"/>
    <x v="1"/>
    <n v="28.46"/>
    <x v="2"/>
    <n v="5"/>
    <x v="0"/>
    <x v="3"/>
    <n v="521.1580972078599"/>
    <x v="0"/>
  </r>
  <r>
    <n v="4218"/>
    <n v="61"/>
    <x v="1"/>
    <x v="1"/>
    <x v="3"/>
    <x v="34"/>
    <x v="2"/>
    <n v="2"/>
    <d v="2032-07-19T00:00:00"/>
    <x v="11"/>
    <x v="11"/>
    <s v="19"/>
    <x v="2"/>
    <x v="1"/>
    <n v="1.99"/>
    <x v="0"/>
    <n v="8"/>
    <x v="1"/>
    <n v="78.150000000000006"/>
    <x v="0"/>
    <n v="5"/>
    <x v="0"/>
    <x v="3"/>
    <n v="521.37349896480373"/>
    <x v="0"/>
  </r>
  <r>
    <n v="4264"/>
    <n v="58"/>
    <x v="3"/>
    <x v="3"/>
    <x v="1"/>
    <x v="35"/>
    <x v="1"/>
    <n v="3"/>
    <d v="2032-09-03T00:00:00"/>
    <x v="11"/>
    <x v="6"/>
    <s v="03"/>
    <x v="1"/>
    <x v="0"/>
    <n v="1.99"/>
    <x v="0"/>
    <n v="17"/>
    <x v="2"/>
    <n v="41.4"/>
    <x v="2"/>
    <n v="7"/>
    <x v="1"/>
    <x v="0"/>
    <n v="504.42843195266283"/>
    <x v="0"/>
  </r>
  <r>
    <n v="4513"/>
    <n v="35"/>
    <x v="4"/>
    <x v="1"/>
    <x v="3"/>
    <x v="36"/>
    <x v="2"/>
    <n v="2"/>
    <d v="2033-05-10T00:00:00"/>
    <x v="9"/>
    <x v="7"/>
    <s v="10"/>
    <x v="2"/>
    <x v="1"/>
    <n v="1.99"/>
    <x v="0"/>
    <n v="10"/>
    <x v="1"/>
    <n v="44.21"/>
    <x v="2"/>
    <n v="7"/>
    <x v="1"/>
    <x v="0"/>
    <n v="504.23163869693991"/>
    <x v="1"/>
  </r>
  <r>
    <n v="4540"/>
    <n v="68"/>
    <x v="1"/>
    <x v="0"/>
    <x v="3"/>
    <x v="37"/>
    <x v="0"/>
    <n v="1"/>
    <d v="2033-06-06T00:00:00"/>
    <x v="9"/>
    <x v="3"/>
    <s v="06"/>
    <x v="1"/>
    <x v="1"/>
    <n v="1.99"/>
    <x v="0"/>
    <n v="11"/>
    <x v="1"/>
    <n v="24.25"/>
    <x v="2"/>
    <n v="7"/>
    <x v="1"/>
    <x v="2"/>
    <n v="528.69786213786165"/>
    <x v="1"/>
  </r>
  <r>
    <n v="208"/>
    <n v="49"/>
    <x v="0"/>
    <x v="2"/>
    <x v="3"/>
    <x v="38"/>
    <x v="0"/>
    <n v="1"/>
    <d v="2021-07-27T00:00:00"/>
    <x v="0"/>
    <x v="11"/>
    <s v="27"/>
    <x v="3"/>
    <x v="0"/>
    <n v="1.98"/>
    <x v="1"/>
    <n v="16"/>
    <x v="2"/>
    <n v="16.88"/>
    <x v="2"/>
    <n v="6"/>
    <x v="0"/>
    <x v="3"/>
    <n v="521.26591709844604"/>
    <x v="0"/>
  </r>
  <r>
    <n v="429"/>
    <n v="24"/>
    <x v="2"/>
    <x v="1"/>
    <x v="0"/>
    <x v="39"/>
    <x v="0"/>
    <n v="1"/>
    <d v="2022-03-05T00:00:00"/>
    <x v="1"/>
    <x v="9"/>
    <s v="05"/>
    <x v="3"/>
    <x v="0"/>
    <n v="1.98"/>
    <x v="1"/>
    <n v="15"/>
    <x v="1"/>
    <n v="16.61"/>
    <x v="2"/>
    <n v="7"/>
    <x v="1"/>
    <x v="0"/>
    <n v="504.29305335968394"/>
    <x v="0"/>
  </r>
  <r>
    <n v="1143"/>
    <n v="33"/>
    <x v="4"/>
    <x v="2"/>
    <x v="0"/>
    <x v="40"/>
    <x v="0"/>
    <n v="1"/>
    <d v="2024-02-17T00:00:00"/>
    <x v="2"/>
    <x v="10"/>
    <s v="17"/>
    <x v="2"/>
    <x v="1"/>
    <n v="1.98"/>
    <x v="1"/>
    <n v="15"/>
    <x v="1"/>
    <n v="8.52"/>
    <x v="2"/>
    <n v="4"/>
    <x v="2"/>
    <x v="4"/>
    <n v="527.0560098039216"/>
    <x v="0"/>
  </r>
  <r>
    <n v="1367"/>
    <n v="35"/>
    <x v="4"/>
    <x v="2"/>
    <x v="3"/>
    <x v="41"/>
    <x v="1"/>
    <n v="3"/>
    <d v="2024-09-28T00:00:00"/>
    <x v="2"/>
    <x v="6"/>
    <s v="28"/>
    <x v="1"/>
    <x v="1"/>
    <n v="1.98"/>
    <x v="0"/>
    <n v="5"/>
    <x v="0"/>
    <n v="169.49"/>
    <x v="1"/>
    <n v="3"/>
    <x v="2"/>
    <x v="4"/>
    <n v="527.44777232580964"/>
    <x v="0"/>
  </r>
  <r>
    <n v="1598"/>
    <n v="60"/>
    <x v="1"/>
    <x v="0"/>
    <x v="1"/>
    <x v="42"/>
    <x v="1"/>
    <n v="3"/>
    <d v="2025-05-17T00:00:00"/>
    <x v="3"/>
    <x v="7"/>
    <s v="17"/>
    <x v="0"/>
    <x v="0"/>
    <n v="1.98"/>
    <x v="0"/>
    <n v="13"/>
    <x v="1"/>
    <n v="53.6"/>
    <x v="0"/>
    <n v="5"/>
    <x v="0"/>
    <x v="3"/>
    <n v="521.52645228215806"/>
    <x v="2"/>
  </r>
  <r>
    <n v="1858"/>
    <n v="69"/>
    <x v="1"/>
    <x v="1"/>
    <x v="2"/>
    <x v="43"/>
    <x v="1"/>
    <n v="3"/>
    <d v="2026-02-01T00:00:00"/>
    <x v="4"/>
    <x v="10"/>
    <s v="01"/>
    <x v="0"/>
    <x v="1"/>
    <n v="1.98"/>
    <x v="1"/>
    <n v="12"/>
    <x v="1"/>
    <n v="66.959999999999994"/>
    <x v="0"/>
    <n v="7"/>
    <x v="1"/>
    <x v="4"/>
    <n v="527.13342829076612"/>
    <x v="0"/>
  </r>
  <r>
    <n v="2820"/>
    <n v="29"/>
    <x v="2"/>
    <x v="1"/>
    <x v="0"/>
    <x v="44"/>
    <x v="2"/>
    <n v="2"/>
    <d v="2028-09-20T00:00:00"/>
    <x v="6"/>
    <x v="6"/>
    <s v="20"/>
    <x v="1"/>
    <x v="0"/>
    <n v="1.98"/>
    <x v="1"/>
    <n v="2"/>
    <x v="0"/>
    <n v="181.69"/>
    <x v="1"/>
    <n v="4"/>
    <x v="2"/>
    <x v="0"/>
    <n v="504.54545994065296"/>
    <x v="0"/>
  </r>
  <r>
    <n v="2902"/>
    <n v="26"/>
    <x v="2"/>
    <x v="2"/>
    <x v="2"/>
    <x v="45"/>
    <x v="0"/>
    <n v="1"/>
    <d v="2028-12-11T00:00:00"/>
    <x v="6"/>
    <x v="2"/>
    <s v="11"/>
    <x v="1"/>
    <x v="1"/>
    <n v="1.98"/>
    <x v="0"/>
    <n v="18"/>
    <x v="2"/>
    <n v="13.07"/>
    <x v="2"/>
    <n v="7"/>
    <x v="1"/>
    <x v="0"/>
    <n v="504.68522772277242"/>
    <x v="1"/>
  </r>
  <r>
    <n v="3115"/>
    <n v="59"/>
    <x v="3"/>
    <x v="3"/>
    <x v="1"/>
    <x v="46"/>
    <x v="2"/>
    <n v="2"/>
    <d v="2029-07-12T00:00:00"/>
    <x v="10"/>
    <x v="11"/>
    <s v="12"/>
    <x v="3"/>
    <x v="1"/>
    <n v="1.98"/>
    <x v="0"/>
    <n v="16"/>
    <x v="2"/>
    <n v="33.96"/>
    <x v="2"/>
    <n v="6"/>
    <x v="0"/>
    <x v="4"/>
    <n v="526.86165191740417"/>
    <x v="0"/>
  </r>
  <r>
    <n v="3159"/>
    <n v="41"/>
    <x v="0"/>
    <x v="1"/>
    <x v="2"/>
    <x v="47"/>
    <x v="1"/>
    <n v="3"/>
    <d v="2029-08-25T00:00:00"/>
    <x v="10"/>
    <x v="8"/>
    <s v="25"/>
    <x v="2"/>
    <x v="0"/>
    <n v="1.98"/>
    <x v="1"/>
    <n v="3"/>
    <x v="0"/>
    <n v="251.47"/>
    <x v="1"/>
    <n v="6"/>
    <x v="0"/>
    <x v="4"/>
    <n v="526.84538385826772"/>
    <x v="2"/>
  </r>
  <r>
    <n v="3511"/>
    <n v="21"/>
    <x v="2"/>
    <x v="1"/>
    <x v="3"/>
    <x v="48"/>
    <x v="1"/>
    <n v="3"/>
    <d v="2030-08-12T00:00:00"/>
    <x v="7"/>
    <x v="8"/>
    <s v="12"/>
    <x v="2"/>
    <x v="1"/>
    <n v="1.98"/>
    <x v="1"/>
    <n v="7"/>
    <x v="1"/>
    <n v="92.99"/>
    <x v="0"/>
    <n v="7"/>
    <x v="1"/>
    <x v="3"/>
    <n v="521.34441329179697"/>
    <x v="2"/>
  </r>
  <r>
    <n v="3701"/>
    <n v="59"/>
    <x v="3"/>
    <x v="1"/>
    <x v="3"/>
    <x v="49"/>
    <x v="2"/>
    <n v="2"/>
    <d v="2031-02-18T00:00:00"/>
    <x v="8"/>
    <x v="10"/>
    <s v="18"/>
    <x v="1"/>
    <x v="0"/>
    <n v="1.98"/>
    <x v="0"/>
    <n v="17"/>
    <x v="2"/>
    <n v="34.04"/>
    <x v="2"/>
    <n v="6"/>
    <x v="0"/>
    <x v="2"/>
    <n v="528.95984999999939"/>
    <x v="1"/>
  </r>
  <r>
    <n v="3976"/>
    <n v="46"/>
    <x v="0"/>
    <x v="3"/>
    <x v="2"/>
    <x v="50"/>
    <x v="2"/>
    <n v="2"/>
    <d v="2031-11-20T00:00:00"/>
    <x v="8"/>
    <x v="1"/>
    <s v="20"/>
    <x v="0"/>
    <x v="1"/>
    <n v="1.98"/>
    <x v="1"/>
    <n v="12"/>
    <x v="1"/>
    <n v="42.02"/>
    <x v="2"/>
    <n v="7"/>
    <x v="1"/>
    <x v="1"/>
    <n v="532.45908808290153"/>
    <x v="0"/>
  </r>
  <r>
    <n v="4342"/>
    <n v="61"/>
    <x v="1"/>
    <x v="0"/>
    <x v="1"/>
    <x v="51"/>
    <x v="2"/>
    <n v="2"/>
    <d v="2032-11-20T00:00:00"/>
    <x v="11"/>
    <x v="1"/>
    <s v="20"/>
    <x v="3"/>
    <x v="0"/>
    <n v="1.98"/>
    <x v="0"/>
    <n v="19"/>
    <x v="2"/>
    <n v="20.99"/>
    <x v="2"/>
    <n v="7"/>
    <x v="1"/>
    <x v="3"/>
    <n v="521.20970893970946"/>
    <x v="0"/>
  </r>
  <r>
    <n v="329"/>
    <n v="24"/>
    <x v="2"/>
    <x v="2"/>
    <x v="0"/>
    <x v="52"/>
    <x v="1"/>
    <n v="3"/>
    <d v="2021-11-25T00:00:00"/>
    <x v="0"/>
    <x v="1"/>
    <s v="25"/>
    <x v="2"/>
    <x v="1"/>
    <n v="1.97"/>
    <x v="1"/>
    <n v="17"/>
    <x v="2"/>
    <n v="44.27"/>
    <x v="2"/>
    <n v="5"/>
    <x v="0"/>
    <x v="3"/>
    <n v="521.33716961498487"/>
    <x v="2"/>
  </r>
  <r>
    <n v="575"/>
    <n v="32"/>
    <x v="4"/>
    <x v="2"/>
    <x v="0"/>
    <x v="53"/>
    <x v="0"/>
    <n v="1"/>
    <d v="2022-07-29T00:00:00"/>
    <x v="1"/>
    <x v="11"/>
    <s v="29"/>
    <x v="0"/>
    <x v="0"/>
    <n v="1.97"/>
    <x v="0"/>
    <n v="8"/>
    <x v="1"/>
    <n v="41.52"/>
    <x v="2"/>
    <n v="6"/>
    <x v="0"/>
    <x v="3"/>
    <n v="521.09632291666708"/>
    <x v="2"/>
  </r>
  <r>
    <n v="579"/>
    <n v="51"/>
    <x v="3"/>
    <x v="0"/>
    <x v="1"/>
    <x v="54"/>
    <x v="1"/>
    <n v="3"/>
    <d v="2022-08-02T00:00:00"/>
    <x v="1"/>
    <x v="8"/>
    <s v="02"/>
    <x v="1"/>
    <x v="0"/>
    <n v="1.97"/>
    <x v="0"/>
    <n v="13"/>
    <x v="1"/>
    <n v="66.709999999999994"/>
    <x v="0"/>
    <n v="4"/>
    <x v="2"/>
    <x v="0"/>
    <n v="504.95223984142729"/>
    <x v="1"/>
  </r>
  <r>
    <n v="623"/>
    <n v="48"/>
    <x v="0"/>
    <x v="0"/>
    <x v="1"/>
    <x v="55"/>
    <x v="1"/>
    <n v="3"/>
    <d v="2022-09-15T00:00:00"/>
    <x v="1"/>
    <x v="6"/>
    <s v="15"/>
    <x v="3"/>
    <x v="0"/>
    <n v="1.97"/>
    <x v="0"/>
    <n v="19"/>
    <x v="2"/>
    <n v="38.9"/>
    <x v="2"/>
    <n v="4"/>
    <x v="2"/>
    <x v="4"/>
    <n v="526.62119211822676"/>
    <x v="1"/>
  </r>
  <r>
    <n v="740"/>
    <n v="51"/>
    <x v="3"/>
    <x v="1"/>
    <x v="2"/>
    <x v="56"/>
    <x v="1"/>
    <n v="3"/>
    <d v="2023-01-10T00:00:00"/>
    <x v="12"/>
    <x v="0"/>
    <s v="10"/>
    <x v="1"/>
    <x v="1"/>
    <n v="1.97"/>
    <x v="1"/>
    <n v="9"/>
    <x v="1"/>
    <n v="92.78"/>
    <x v="0"/>
    <n v="7"/>
    <x v="1"/>
    <x v="2"/>
    <n v="528.91015015014955"/>
    <x v="1"/>
  </r>
  <r>
    <n v="1078"/>
    <n v="23"/>
    <x v="2"/>
    <x v="2"/>
    <x v="3"/>
    <x v="57"/>
    <x v="2"/>
    <n v="2"/>
    <d v="2023-12-14T00:00:00"/>
    <x v="12"/>
    <x v="2"/>
    <s v="14"/>
    <x v="0"/>
    <x v="0"/>
    <n v="1.97"/>
    <x v="0"/>
    <n v="19"/>
    <x v="2"/>
    <n v="20.91"/>
    <x v="2"/>
    <n v="4"/>
    <x v="2"/>
    <x v="4"/>
    <n v="526.41165680473375"/>
    <x v="0"/>
  </r>
  <r>
    <n v="1174"/>
    <n v="29"/>
    <x v="2"/>
    <x v="2"/>
    <x v="1"/>
    <x v="58"/>
    <x v="1"/>
    <n v="3"/>
    <d v="2024-03-19T00:00:00"/>
    <x v="2"/>
    <x v="9"/>
    <s v="19"/>
    <x v="3"/>
    <x v="0"/>
    <n v="1.97"/>
    <x v="1"/>
    <n v="2"/>
    <x v="0"/>
    <n v="482.16"/>
    <x v="1"/>
    <n v="7"/>
    <x v="1"/>
    <x v="0"/>
    <n v="504.59289682539702"/>
    <x v="1"/>
  </r>
  <r>
    <n v="1252"/>
    <n v="33"/>
    <x v="4"/>
    <x v="0"/>
    <x v="2"/>
    <x v="59"/>
    <x v="2"/>
    <n v="2"/>
    <d v="2024-06-05T00:00:00"/>
    <x v="2"/>
    <x v="3"/>
    <s v="05"/>
    <x v="0"/>
    <x v="1"/>
    <n v="1.97"/>
    <x v="1"/>
    <n v="16"/>
    <x v="2"/>
    <n v="38.270000000000003"/>
    <x v="2"/>
    <n v="6"/>
    <x v="0"/>
    <x v="0"/>
    <n v="504.13636544190683"/>
    <x v="2"/>
  </r>
  <r>
    <n v="1584"/>
    <n v="43"/>
    <x v="0"/>
    <x v="1"/>
    <x v="0"/>
    <x v="60"/>
    <x v="0"/>
    <n v="1"/>
    <d v="2025-05-03T00:00:00"/>
    <x v="3"/>
    <x v="7"/>
    <s v="03"/>
    <x v="1"/>
    <x v="0"/>
    <n v="1.97"/>
    <x v="1"/>
    <n v="1"/>
    <x v="0"/>
    <n v="326.32"/>
    <x v="1"/>
    <n v="5"/>
    <x v="0"/>
    <x v="1"/>
    <n v="532.48842323651445"/>
    <x v="1"/>
  </r>
  <r>
    <n v="1743"/>
    <n v="43"/>
    <x v="0"/>
    <x v="1"/>
    <x v="3"/>
    <x v="61"/>
    <x v="2"/>
    <n v="2"/>
    <d v="2025-10-09T00:00:00"/>
    <x v="3"/>
    <x v="4"/>
    <s v="09"/>
    <x v="2"/>
    <x v="1"/>
    <n v="1.97"/>
    <x v="0"/>
    <n v="16"/>
    <x v="2"/>
    <n v="25.5"/>
    <x v="2"/>
    <n v="4"/>
    <x v="2"/>
    <x v="2"/>
    <n v="528.60343687374689"/>
    <x v="1"/>
  </r>
  <r>
    <n v="1788"/>
    <n v="32"/>
    <x v="4"/>
    <x v="1"/>
    <x v="1"/>
    <x v="62"/>
    <x v="0"/>
    <n v="1"/>
    <d v="2025-11-23T00:00:00"/>
    <x v="3"/>
    <x v="1"/>
    <s v="23"/>
    <x v="3"/>
    <x v="0"/>
    <n v="1.97"/>
    <x v="0"/>
    <n v="9"/>
    <x v="1"/>
    <n v="26.07"/>
    <x v="2"/>
    <n v="7"/>
    <x v="1"/>
    <x v="4"/>
    <n v="526.5391905231985"/>
    <x v="2"/>
  </r>
  <r>
    <n v="1845"/>
    <n v="40"/>
    <x v="0"/>
    <x v="0"/>
    <x v="2"/>
    <x v="63"/>
    <x v="0"/>
    <n v="1"/>
    <d v="2026-01-19T00:00:00"/>
    <x v="4"/>
    <x v="0"/>
    <s v="19"/>
    <x v="3"/>
    <x v="1"/>
    <n v="1.97"/>
    <x v="1"/>
    <n v="14"/>
    <x v="1"/>
    <n v="21.31"/>
    <x v="2"/>
    <n v="6"/>
    <x v="0"/>
    <x v="3"/>
    <n v="521.29330552659064"/>
    <x v="0"/>
  </r>
  <r>
    <n v="2275"/>
    <n v="51"/>
    <x v="3"/>
    <x v="3"/>
    <x v="1"/>
    <x v="64"/>
    <x v="2"/>
    <n v="2"/>
    <d v="2027-03-25T00:00:00"/>
    <x v="5"/>
    <x v="9"/>
    <s v="25"/>
    <x v="2"/>
    <x v="1"/>
    <n v="1.97"/>
    <x v="0"/>
    <n v="7"/>
    <x v="1"/>
    <n v="63.49"/>
    <x v="0"/>
    <n v="4"/>
    <x v="2"/>
    <x v="0"/>
    <n v="504.02878727634209"/>
    <x v="0"/>
  </r>
  <r>
    <n v="2508"/>
    <n v="30"/>
    <x v="4"/>
    <x v="3"/>
    <x v="3"/>
    <x v="65"/>
    <x v="0"/>
    <n v="1"/>
    <d v="2027-11-13T00:00:00"/>
    <x v="5"/>
    <x v="1"/>
    <s v="13"/>
    <x v="0"/>
    <x v="0"/>
    <n v="1.97"/>
    <x v="1"/>
    <n v="4"/>
    <x v="0"/>
    <n v="71.23"/>
    <x v="0"/>
    <n v="5"/>
    <x v="0"/>
    <x v="3"/>
    <n v="521.52603340292319"/>
    <x v="2"/>
  </r>
  <r>
    <n v="2756"/>
    <n v="63"/>
    <x v="1"/>
    <x v="2"/>
    <x v="1"/>
    <x v="66"/>
    <x v="0"/>
    <n v="1"/>
    <d v="2028-07-18T00:00:00"/>
    <x v="6"/>
    <x v="11"/>
    <s v="18"/>
    <x v="2"/>
    <x v="0"/>
    <n v="1.97"/>
    <x v="1"/>
    <n v="2"/>
    <x v="0"/>
    <n v="65.069999999999993"/>
    <x v="0"/>
    <n v="7"/>
    <x v="1"/>
    <x v="4"/>
    <n v="526.82763833992101"/>
    <x v="2"/>
  </r>
  <r>
    <n v="2774"/>
    <n v="66"/>
    <x v="1"/>
    <x v="0"/>
    <x v="0"/>
    <x v="67"/>
    <x v="2"/>
    <n v="2"/>
    <d v="2028-08-05T00:00:00"/>
    <x v="6"/>
    <x v="8"/>
    <s v="05"/>
    <x v="2"/>
    <x v="1"/>
    <n v="1.97"/>
    <x v="1"/>
    <n v="11"/>
    <x v="1"/>
    <n v="50.1"/>
    <x v="0"/>
    <n v="5"/>
    <x v="0"/>
    <x v="2"/>
    <n v="528.72435305917691"/>
    <x v="2"/>
  </r>
  <r>
    <n v="2850"/>
    <n v="64"/>
    <x v="1"/>
    <x v="0"/>
    <x v="2"/>
    <x v="68"/>
    <x v="1"/>
    <n v="3"/>
    <d v="2028-10-20T00:00:00"/>
    <x v="6"/>
    <x v="4"/>
    <s v="20"/>
    <x v="0"/>
    <x v="0"/>
    <n v="1.97"/>
    <x v="1"/>
    <n v="19"/>
    <x v="2"/>
    <n v="49.5"/>
    <x v="2"/>
    <n v="5"/>
    <x v="0"/>
    <x v="0"/>
    <n v="504.08805970149263"/>
    <x v="2"/>
  </r>
  <r>
    <n v="2933"/>
    <n v="68"/>
    <x v="1"/>
    <x v="1"/>
    <x v="1"/>
    <x v="69"/>
    <x v="1"/>
    <n v="3"/>
    <d v="2029-01-11T00:00:00"/>
    <x v="10"/>
    <x v="0"/>
    <s v="11"/>
    <x v="3"/>
    <x v="0"/>
    <n v="1.97"/>
    <x v="1"/>
    <n v="15"/>
    <x v="1"/>
    <n v="63.12"/>
    <x v="0"/>
    <n v="7"/>
    <x v="1"/>
    <x v="0"/>
    <n v="503.6533266932272"/>
    <x v="1"/>
  </r>
  <r>
    <n v="3043"/>
    <n v="68"/>
    <x v="1"/>
    <x v="3"/>
    <x v="1"/>
    <x v="70"/>
    <x v="1"/>
    <n v="3"/>
    <d v="2029-05-01T00:00:00"/>
    <x v="10"/>
    <x v="7"/>
    <s v="01"/>
    <x v="3"/>
    <x v="0"/>
    <n v="1.97"/>
    <x v="1"/>
    <n v="12"/>
    <x v="1"/>
    <n v="80.900000000000006"/>
    <x v="0"/>
    <n v="7"/>
    <x v="1"/>
    <x v="3"/>
    <n v="521.77328108672987"/>
    <x v="1"/>
  </r>
  <r>
    <n v="3081"/>
    <n v="25"/>
    <x v="2"/>
    <x v="3"/>
    <x v="3"/>
    <x v="71"/>
    <x v="1"/>
    <n v="3"/>
    <d v="2029-06-08T00:00:00"/>
    <x v="10"/>
    <x v="3"/>
    <s v="08"/>
    <x v="0"/>
    <x v="1"/>
    <n v="1.97"/>
    <x v="0"/>
    <n v="10"/>
    <x v="1"/>
    <n v="71.19"/>
    <x v="0"/>
    <n v="7"/>
    <x v="1"/>
    <x v="1"/>
    <n v="532.70251298027006"/>
    <x v="0"/>
  </r>
  <r>
    <n v="3209"/>
    <n v="20"/>
    <x v="2"/>
    <x v="1"/>
    <x v="0"/>
    <x v="72"/>
    <x v="1"/>
    <n v="3"/>
    <d v="2029-10-14T00:00:00"/>
    <x v="10"/>
    <x v="4"/>
    <s v="14"/>
    <x v="2"/>
    <x v="0"/>
    <n v="1.97"/>
    <x v="0"/>
    <n v="14"/>
    <x v="1"/>
    <n v="62.06"/>
    <x v="0"/>
    <n v="7"/>
    <x v="1"/>
    <x v="1"/>
    <n v="532.51622661122656"/>
    <x v="0"/>
  </r>
  <r>
    <n v="3325"/>
    <n v="23"/>
    <x v="2"/>
    <x v="2"/>
    <x v="0"/>
    <x v="73"/>
    <x v="0"/>
    <n v="1"/>
    <d v="2030-02-07T00:00:00"/>
    <x v="7"/>
    <x v="10"/>
    <s v="07"/>
    <x v="2"/>
    <x v="1"/>
    <n v="1.97"/>
    <x v="1"/>
    <n v="16"/>
    <x v="2"/>
    <n v="21.69"/>
    <x v="2"/>
    <n v="8"/>
    <x v="1"/>
    <x v="0"/>
    <n v="503.21149551345979"/>
    <x v="0"/>
  </r>
  <r>
    <n v="3467"/>
    <n v="23"/>
    <x v="2"/>
    <x v="2"/>
    <x v="3"/>
    <x v="74"/>
    <x v="0"/>
    <n v="1"/>
    <d v="2030-06-29T00:00:00"/>
    <x v="7"/>
    <x v="3"/>
    <s v="29"/>
    <x v="3"/>
    <x v="1"/>
    <n v="1.97"/>
    <x v="0"/>
    <n v="15"/>
    <x v="1"/>
    <n v="11.4"/>
    <x v="2"/>
    <n v="6"/>
    <x v="0"/>
    <x v="0"/>
    <n v="503.36740518962097"/>
    <x v="2"/>
  </r>
  <r>
    <n v="3902"/>
    <n v="36"/>
    <x v="4"/>
    <x v="1"/>
    <x v="2"/>
    <x v="75"/>
    <x v="0"/>
    <n v="1"/>
    <d v="2031-09-07T00:00:00"/>
    <x v="8"/>
    <x v="6"/>
    <s v="07"/>
    <x v="1"/>
    <x v="1"/>
    <n v="1.97"/>
    <x v="1"/>
    <n v="8"/>
    <x v="1"/>
    <n v="36.86"/>
    <x v="2"/>
    <n v="8"/>
    <x v="1"/>
    <x v="0"/>
    <n v="503.69946053946069"/>
    <x v="1"/>
  </r>
  <r>
    <n v="3971"/>
    <n v="48"/>
    <x v="0"/>
    <x v="2"/>
    <x v="2"/>
    <x v="76"/>
    <x v="0"/>
    <n v="1"/>
    <d v="2031-11-15T00:00:00"/>
    <x v="8"/>
    <x v="1"/>
    <s v="15"/>
    <x v="0"/>
    <x v="0"/>
    <n v="1.97"/>
    <x v="0"/>
    <n v="8"/>
    <x v="1"/>
    <n v="7.58"/>
    <x v="2"/>
    <n v="6"/>
    <x v="0"/>
    <x v="1"/>
    <n v="532.1662643080125"/>
    <x v="1"/>
  </r>
  <r>
    <n v="4094"/>
    <n v="24"/>
    <x v="2"/>
    <x v="2"/>
    <x v="0"/>
    <x v="77"/>
    <x v="0"/>
    <n v="1"/>
    <d v="2032-03-17T00:00:00"/>
    <x v="11"/>
    <x v="9"/>
    <s v="17"/>
    <x v="3"/>
    <x v="0"/>
    <n v="1.97"/>
    <x v="1"/>
    <n v="7"/>
    <x v="1"/>
    <n v="44.09"/>
    <x v="2"/>
    <n v="7"/>
    <x v="1"/>
    <x v="3"/>
    <n v="521.30352510460295"/>
    <x v="0"/>
  </r>
  <r>
    <n v="4408"/>
    <n v="46"/>
    <x v="0"/>
    <x v="1"/>
    <x v="0"/>
    <x v="78"/>
    <x v="2"/>
    <n v="2"/>
    <d v="2033-01-25T00:00:00"/>
    <x v="9"/>
    <x v="0"/>
    <s v="25"/>
    <x v="3"/>
    <x v="0"/>
    <n v="1.97"/>
    <x v="0"/>
    <n v="18"/>
    <x v="2"/>
    <n v="22.6"/>
    <x v="2"/>
    <n v="7"/>
    <x v="1"/>
    <x v="4"/>
    <n v="527.22000989119692"/>
    <x v="2"/>
  </r>
  <r>
    <n v="4922"/>
    <n v="34"/>
    <x v="4"/>
    <x v="2"/>
    <x v="2"/>
    <x v="79"/>
    <x v="0"/>
    <n v="1"/>
    <d v="2034-06-23T00:00:00"/>
    <x v="13"/>
    <x v="3"/>
    <s v="23"/>
    <x v="0"/>
    <x v="0"/>
    <n v="1.97"/>
    <x v="0"/>
    <n v="18"/>
    <x v="2"/>
    <n v="16.88"/>
    <x v="2"/>
    <n v="7"/>
    <x v="1"/>
    <x v="4"/>
    <n v="527.33920792079221"/>
    <x v="2"/>
  </r>
  <r>
    <n v="56"/>
    <n v="68"/>
    <x v="1"/>
    <x v="2"/>
    <x v="2"/>
    <x v="80"/>
    <x v="1"/>
    <n v="3"/>
    <d v="2021-02-25T00:00:00"/>
    <x v="0"/>
    <x v="10"/>
    <s v="25"/>
    <x v="2"/>
    <x v="0"/>
    <n v="1.96"/>
    <x v="1"/>
    <n v="17"/>
    <x v="2"/>
    <n v="51.76"/>
    <x v="0"/>
    <n v="7"/>
    <x v="1"/>
    <x v="3"/>
    <n v="521.52618848167594"/>
    <x v="1"/>
  </r>
  <r>
    <n v="105"/>
    <n v="67"/>
    <x v="1"/>
    <x v="0"/>
    <x v="2"/>
    <x v="81"/>
    <x v="2"/>
    <n v="2"/>
    <d v="2021-04-15T00:00:00"/>
    <x v="0"/>
    <x v="5"/>
    <s v="15"/>
    <x v="2"/>
    <x v="1"/>
    <n v="1.96"/>
    <x v="1"/>
    <n v="11"/>
    <x v="1"/>
    <n v="38.26"/>
    <x v="2"/>
    <n v="6"/>
    <x v="0"/>
    <x v="4"/>
    <n v="527.56070366699726"/>
    <x v="0"/>
  </r>
  <r>
    <n v="166"/>
    <n v="48"/>
    <x v="0"/>
    <x v="2"/>
    <x v="0"/>
    <x v="82"/>
    <x v="1"/>
    <n v="3"/>
    <d v="2021-06-15T00:00:00"/>
    <x v="0"/>
    <x v="3"/>
    <s v="15"/>
    <x v="0"/>
    <x v="1"/>
    <n v="1.96"/>
    <x v="1"/>
    <n v="6"/>
    <x v="1"/>
    <n v="108.94"/>
    <x v="0"/>
    <n v="7"/>
    <x v="1"/>
    <x v="3"/>
    <n v="521.15055555555602"/>
    <x v="1"/>
  </r>
  <r>
    <n v="708"/>
    <n v="30"/>
    <x v="4"/>
    <x v="2"/>
    <x v="1"/>
    <x v="83"/>
    <x v="1"/>
    <n v="3"/>
    <d v="2022-12-09T00:00:00"/>
    <x v="1"/>
    <x v="2"/>
    <s v="09"/>
    <x v="1"/>
    <x v="1"/>
    <n v="1.96"/>
    <x v="0"/>
    <n v="4"/>
    <x v="0"/>
    <n v="170.46"/>
    <x v="1"/>
    <n v="7"/>
    <x v="1"/>
    <x v="3"/>
    <n v="521.01155299055665"/>
    <x v="0"/>
  </r>
  <r>
    <n v="884"/>
    <n v="19"/>
    <x v="2"/>
    <x v="2"/>
    <x v="2"/>
    <x v="84"/>
    <x v="0"/>
    <n v="1"/>
    <d v="2023-06-03T00:00:00"/>
    <x v="12"/>
    <x v="3"/>
    <s v="03"/>
    <x v="1"/>
    <x v="0"/>
    <n v="1.96"/>
    <x v="1"/>
    <n v="17"/>
    <x v="2"/>
    <n v="11.95"/>
    <x v="2"/>
    <n v="7"/>
    <x v="1"/>
    <x v="1"/>
    <n v="532.65739583333334"/>
    <x v="2"/>
  </r>
  <r>
    <n v="908"/>
    <n v="55"/>
    <x v="3"/>
    <x v="2"/>
    <x v="2"/>
    <x v="85"/>
    <x v="2"/>
    <n v="2"/>
    <d v="2023-06-27T00:00:00"/>
    <x v="12"/>
    <x v="3"/>
    <s v="27"/>
    <x v="3"/>
    <x v="0"/>
    <n v="1.96"/>
    <x v="0"/>
    <n v="9"/>
    <x v="1"/>
    <n v="54.37"/>
    <x v="0"/>
    <n v="4"/>
    <x v="2"/>
    <x v="4"/>
    <n v="527.66651785714305"/>
    <x v="2"/>
  </r>
  <r>
    <n v="1445"/>
    <n v="68"/>
    <x v="1"/>
    <x v="3"/>
    <x v="3"/>
    <x v="86"/>
    <x v="2"/>
    <n v="2"/>
    <d v="2024-12-15T00:00:00"/>
    <x v="2"/>
    <x v="2"/>
    <s v="15"/>
    <x v="2"/>
    <x v="0"/>
    <n v="1.96"/>
    <x v="0"/>
    <n v="13"/>
    <x v="1"/>
    <n v="31.59"/>
    <x v="2"/>
    <n v="7"/>
    <x v="1"/>
    <x v="3"/>
    <n v="520.84259453781567"/>
    <x v="2"/>
  </r>
  <r>
    <n v="1645"/>
    <n v="69"/>
    <x v="1"/>
    <x v="0"/>
    <x v="3"/>
    <x v="87"/>
    <x v="0"/>
    <n v="1"/>
    <d v="2025-07-03T00:00:00"/>
    <x v="3"/>
    <x v="11"/>
    <s v="03"/>
    <x v="1"/>
    <x v="1"/>
    <n v="1.96"/>
    <x v="1"/>
    <n v="1"/>
    <x v="0"/>
    <n v="135.74"/>
    <x v="0"/>
    <n v="5"/>
    <x v="0"/>
    <x v="3"/>
    <n v="520.95844374342846"/>
    <x v="2"/>
  </r>
  <r>
    <n v="1717"/>
    <n v="41"/>
    <x v="0"/>
    <x v="2"/>
    <x v="1"/>
    <x v="88"/>
    <x v="0"/>
    <n v="1"/>
    <d v="2025-09-13T00:00:00"/>
    <x v="3"/>
    <x v="6"/>
    <s v="13"/>
    <x v="2"/>
    <x v="1"/>
    <n v="1.96"/>
    <x v="0"/>
    <n v="12"/>
    <x v="1"/>
    <n v="13.08"/>
    <x v="2"/>
    <n v="6"/>
    <x v="0"/>
    <x v="2"/>
    <n v="528.70188755020013"/>
    <x v="2"/>
  </r>
  <r>
    <n v="2331"/>
    <n v="52"/>
    <x v="3"/>
    <x v="1"/>
    <x v="3"/>
    <x v="89"/>
    <x v="0"/>
    <n v="1"/>
    <d v="2027-05-20T00:00:00"/>
    <x v="5"/>
    <x v="7"/>
    <s v="20"/>
    <x v="3"/>
    <x v="1"/>
    <n v="1.96"/>
    <x v="1"/>
    <n v="6"/>
    <x v="1"/>
    <n v="51.22"/>
    <x v="0"/>
    <n v="7"/>
    <x v="1"/>
    <x v="0"/>
    <n v="503.90830000000017"/>
    <x v="1"/>
  </r>
  <r>
    <n v="2336"/>
    <n v="62"/>
    <x v="1"/>
    <x v="0"/>
    <x v="3"/>
    <x v="90"/>
    <x v="1"/>
    <n v="3"/>
    <d v="2027-05-25T00:00:00"/>
    <x v="5"/>
    <x v="7"/>
    <s v="25"/>
    <x v="1"/>
    <x v="0"/>
    <n v="1.96"/>
    <x v="1"/>
    <n v="8"/>
    <x v="1"/>
    <n v="105.66"/>
    <x v="0"/>
    <n v="5"/>
    <x v="0"/>
    <x v="0"/>
    <n v="504.10506506506522"/>
    <x v="2"/>
  </r>
  <r>
    <n v="2360"/>
    <n v="40"/>
    <x v="0"/>
    <x v="0"/>
    <x v="0"/>
    <x v="91"/>
    <x v="1"/>
    <n v="3"/>
    <d v="2027-06-18T00:00:00"/>
    <x v="5"/>
    <x v="3"/>
    <s v="18"/>
    <x v="0"/>
    <x v="0"/>
    <n v="1.96"/>
    <x v="1"/>
    <n v="16"/>
    <x v="2"/>
    <n v="43.32"/>
    <x v="2"/>
    <n v="5"/>
    <x v="0"/>
    <x v="0"/>
    <n v="503.7631963927858"/>
    <x v="0"/>
  </r>
  <r>
    <n v="2733"/>
    <n v="62"/>
    <x v="1"/>
    <x v="0"/>
    <x v="3"/>
    <x v="92"/>
    <x v="0"/>
    <n v="1"/>
    <d v="2028-06-25T00:00:00"/>
    <x v="6"/>
    <x v="3"/>
    <s v="25"/>
    <x v="1"/>
    <x v="1"/>
    <n v="1.96"/>
    <x v="0"/>
    <n v="18"/>
    <x v="2"/>
    <n v="8.5399999999999991"/>
    <x v="2"/>
    <n v="4"/>
    <x v="2"/>
    <x v="2"/>
    <n v="529.07546733668278"/>
    <x v="2"/>
  </r>
  <r>
    <n v="3128"/>
    <n v="48"/>
    <x v="0"/>
    <x v="2"/>
    <x v="2"/>
    <x v="93"/>
    <x v="2"/>
    <n v="2"/>
    <d v="2029-07-25T00:00:00"/>
    <x v="10"/>
    <x v="11"/>
    <s v="25"/>
    <x v="3"/>
    <x v="0"/>
    <n v="1.96"/>
    <x v="0"/>
    <n v="2"/>
    <x v="0"/>
    <n v="195.82"/>
    <x v="1"/>
    <n v="4"/>
    <x v="2"/>
    <x v="2"/>
    <n v="529.45301810865135"/>
    <x v="1"/>
  </r>
  <r>
    <n v="3191"/>
    <n v="44"/>
    <x v="0"/>
    <x v="1"/>
    <x v="1"/>
    <x v="94"/>
    <x v="0"/>
    <n v="1"/>
    <d v="2029-09-26T00:00:00"/>
    <x v="10"/>
    <x v="6"/>
    <s v="26"/>
    <x v="0"/>
    <x v="1"/>
    <n v="1.96"/>
    <x v="0"/>
    <n v="17"/>
    <x v="2"/>
    <n v="12.29"/>
    <x v="2"/>
    <n v="7"/>
    <x v="1"/>
    <x v="2"/>
    <n v="529.59181268882116"/>
    <x v="0"/>
  </r>
  <r>
    <n v="3221"/>
    <n v="54"/>
    <x v="3"/>
    <x v="0"/>
    <x v="0"/>
    <x v="95"/>
    <x v="0"/>
    <n v="1"/>
    <d v="2029-10-26T00:00:00"/>
    <x v="10"/>
    <x v="4"/>
    <s v="26"/>
    <x v="2"/>
    <x v="1"/>
    <n v="1.96"/>
    <x v="1"/>
    <n v="14"/>
    <x v="1"/>
    <n v="19.46"/>
    <x v="2"/>
    <n v="5"/>
    <x v="0"/>
    <x v="0"/>
    <n v="503.57328986960903"/>
    <x v="1"/>
  </r>
  <r>
    <n v="3267"/>
    <n v="34"/>
    <x v="4"/>
    <x v="2"/>
    <x v="0"/>
    <x v="96"/>
    <x v="1"/>
    <n v="3"/>
    <d v="2029-12-11T00:00:00"/>
    <x v="10"/>
    <x v="2"/>
    <s v="11"/>
    <x v="0"/>
    <x v="0"/>
    <n v="1.96"/>
    <x v="0"/>
    <n v="1"/>
    <x v="0"/>
    <n v="916.67"/>
    <x v="1"/>
    <n v="6"/>
    <x v="0"/>
    <x v="1"/>
    <n v="533.00104275286753"/>
    <x v="0"/>
  </r>
  <r>
    <n v="3297"/>
    <n v="66"/>
    <x v="1"/>
    <x v="3"/>
    <x v="3"/>
    <x v="97"/>
    <x v="1"/>
    <n v="3"/>
    <d v="2030-01-10T00:00:00"/>
    <x v="7"/>
    <x v="0"/>
    <s v="10"/>
    <x v="3"/>
    <x v="1"/>
    <n v="1.96"/>
    <x v="1"/>
    <n v="6"/>
    <x v="1"/>
    <n v="138.88"/>
    <x v="0"/>
    <n v="4"/>
    <x v="2"/>
    <x v="1"/>
    <n v="532.60055323590814"/>
    <x v="1"/>
  </r>
  <r>
    <n v="3790"/>
    <n v="46"/>
    <x v="0"/>
    <x v="3"/>
    <x v="0"/>
    <x v="98"/>
    <x v="2"/>
    <n v="2"/>
    <d v="2031-05-18T00:00:00"/>
    <x v="8"/>
    <x v="7"/>
    <s v="18"/>
    <x v="0"/>
    <x v="1"/>
    <n v="1.96"/>
    <x v="0"/>
    <n v="17"/>
    <x v="2"/>
    <n v="25.74"/>
    <x v="2"/>
    <n v="5"/>
    <x v="0"/>
    <x v="2"/>
    <n v="529.91506048387043"/>
    <x v="0"/>
  </r>
  <r>
    <n v="4064"/>
    <n v="41"/>
    <x v="0"/>
    <x v="1"/>
    <x v="2"/>
    <x v="99"/>
    <x v="0"/>
    <n v="1"/>
    <d v="2032-02-16T00:00:00"/>
    <x v="11"/>
    <x v="10"/>
    <s v="16"/>
    <x v="3"/>
    <x v="0"/>
    <n v="1.96"/>
    <x v="1"/>
    <n v="10"/>
    <x v="1"/>
    <n v="5"/>
    <x v="2"/>
    <n v="5"/>
    <x v="0"/>
    <x v="3"/>
    <n v="521.36393684210577"/>
    <x v="1"/>
  </r>
  <r>
    <n v="4077"/>
    <n v="68"/>
    <x v="1"/>
    <x v="1"/>
    <x v="1"/>
    <x v="100"/>
    <x v="2"/>
    <n v="2"/>
    <d v="2032-02-29T00:00:00"/>
    <x v="11"/>
    <x v="10"/>
    <s v="29"/>
    <x v="0"/>
    <x v="1"/>
    <n v="1.96"/>
    <x v="0"/>
    <n v="16"/>
    <x v="2"/>
    <n v="39.18"/>
    <x v="2"/>
    <n v="7"/>
    <x v="1"/>
    <x v="0"/>
    <n v="503.80534136546203"/>
    <x v="0"/>
  </r>
  <r>
    <n v="4133"/>
    <n v="22"/>
    <x v="2"/>
    <x v="0"/>
    <x v="2"/>
    <x v="101"/>
    <x v="1"/>
    <n v="3"/>
    <d v="2032-04-25T00:00:00"/>
    <x v="11"/>
    <x v="5"/>
    <s v="25"/>
    <x v="0"/>
    <x v="0"/>
    <n v="1.96"/>
    <x v="0"/>
    <n v="19"/>
    <x v="2"/>
    <n v="42.93"/>
    <x v="2"/>
    <n v="4"/>
    <x v="2"/>
    <x v="4"/>
    <n v="527.70459781529325"/>
    <x v="1"/>
  </r>
  <r>
    <n v="4216"/>
    <n v="22"/>
    <x v="2"/>
    <x v="1"/>
    <x v="2"/>
    <x v="102"/>
    <x v="0"/>
    <n v="1"/>
    <d v="2032-07-17T00:00:00"/>
    <x v="11"/>
    <x v="11"/>
    <s v="17"/>
    <x v="2"/>
    <x v="0"/>
    <n v="1.96"/>
    <x v="0"/>
    <n v="19"/>
    <x v="2"/>
    <n v="7.06"/>
    <x v="2"/>
    <n v="6"/>
    <x v="0"/>
    <x v="2"/>
    <n v="530.00823410696228"/>
    <x v="2"/>
  </r>
  <r>
    <n v="4289"/>
    <n v="21"/>
    <x v="2"/>
    <x v="0"/>
    <x v="2"/>
    <x v="103"/>
    <x v="0"/>
    <n v="1"/>
    <d v="2032-09-28T00:00:00"/>
    <x v="11"/>
    <x v="6"/>
    <s v="28"/>
    <x v="0"/>
    <x v="1"/>
    <n v="1.96"/>
    <x v="1"/>
    <n v="2"/>
    <x v="0"/>
    <n v="86.3"/>
    <x v="0"/>
    <n v="6"/>
    <x v="0"/>
    <x v="4"/>
    <n v="527.41828031809177"/>
    <x v="2"/>
  </r>
  <r>
    <n v="4573"/>
    <n v="37"/>
    <x v="4"/>
    <x v="0"/>
    <x v="3"/>
    <x v="104"/>
    <x v="2"/>
    <n v="2"/>
    <d v="2033-07-09T00:00:00"/>
    <x v="9"/>
    <x v="11"/>
    <s v="09"/>
    <x v="1"/>
    <x v="1"/>
    <n v="1.96"/>
    <x v="0"/>
    <n v="3"/>
    <x v="0"/>
    <n v="209.11"/>
    <x v="1"/>
    <n v="6"/>
    <x v="0"/>
    <x v="2"/>
    <n v="530.40809090909045"/>
    <x v="0"/>
  </r>
  <r>
    <n v="4637"/>
    <n v="61"/>
    <x v="1"/>
    <x v="0"/>
    <x v="3"/>
    <x v="105"/>
    <x v="0"/>
    <n v="1"/>
    <d v="2033-09-11T00:00:00"/>
    <x v="9"/>
    <x v="6"/>
    <s v="11"/>
    <x v="1"/>
    <x v="0"/>
    <n v="1.96"/>
    <x v="1"/>
    <n v="8"/>
    <x v="1"/>
    <n v="18.47"/>
    <x v="2"/>
    <n v="7"/>
    <x v="1"/>
    <x v="0"/>
    <n v="503.68161809045239"/>
    <x v="0"/>
  </r>
  <r>
    <n v="4814"/>
    <n v="40"/>
    <x v="0"/>
    <x v="1"/>
    <x v="3"/>
    <x v="106"/>
    <x v="0"/>
    <n v="1"/>
    <d v="2034-03-07T00:00:00"/>
    <x v="13"/>
    <x v="9"/>
    <s v="07"/>
    <x v="3"/>
    <x v="0"/>
    <n v="1.96"/>
    <x v="1"/>
    <n v="2"/>
    <x v="0"/>
    <n v="69.66"/>
    <x v="0"/>
    <n v="6"/>
    <x v="0"/>
    <x v="2"/>
    <n v="530.31010111223418"/>
    <x v="2"/>
  </r>
  <r>
    <n v="4871"/>
    <n v="35"/>
    <x v="4"/>
    <x v="2"/>
    <x v="0"/>
    <x v="107"/>
    <x v="1"/>
    <n v="3"/>
    <d v="2034-05-03T00:00:00"/>
    <x v="13"/>
    <x v="7"/>
    <s v="03"/>
    <x v="3"/>
    <x v="1"/>
    <n v="1.96"/>
    <x v="0"/>
    <n v="7"/>
    <x v="1"/>
    <n v="95.49"/>
    <x v="0"/>
    <n v="4"/>
    <x v="2"/>
    <x v="1"/>
    <n v="532.28638453500525"/>
    <x v="0"/>
  </r>
  <r>
    <n v="4952"/>
    <n v="27"/>
    <x v="2"/>
    <x v="0"/>
    <x v="2"/>
    <x v="108"/>
    <x v="0"/>
    <n v="1"/>
    <d v="2034-07-23T00:00:00"/>
    <x v="13"/>
    <x v="11"/>
    <s v="23"/>
    <x v="3"/>
    <x v="1"/>
    <n v="1.96"/>
    <x v="1"/>
    <n v="8"/>
    <x v="1"/>
    <n v="19.61"/>
    <x v="2"/>
    <n v="5"/>
    <x v="0"/>
    <x v="3"/>
    <n v="521.860600632245"/>
    <x v="2"/>
  </r>
  <r>
    <n v="4974"/>
    <n v="32"/>
    <x v="4"/>
    <x v="0"/>
    <x v="2"/>
    <x v="109"/>
    <x v="0"/>
    <n v="1"/>
    <d v="2034-08-14T00:00:00"/>
    <x v="13"/>
    <x v="8"/>
    <s v="14"/>
    <x v="3"/>
    <x v="0"/>
    <n v="1.96"/>
    <x v="0"/>
    <n v="7"/>
    <x v="1"/>
    <n v="20.48"/>
    <x v="2"/>
    <n v="3"/>
    <x v="2"/>
    <x v="4"/>
    <n v="527.77134328358227"/>
    <x v="1"/>
  </r>
  <r>
    <n v="78"/>
    <n v="64"/>
    <x v="1"/>
    <x v="2"/>
    <x v="2"/>
    <x v="110"/>
    <x v="1"/>
    <n v="3"/>
    <d v="2021-03-19T00:00:00"/>
    <x v="0"/>
    <x v="9"/>
    <s v="19"/>
    <x v="3"/>
    <x v="1"/>
    <n v="1.95"/>
    <x v="0"/>
    <n v="16"/>
    <x v="2"/>
    <n v="44.22"/>
    <x v="2"/>
    <n v="4"/>
    <x v="2"/>
    <x v="3"/>
    <n v="522.24560126582332"/>
    <x v="0"/>
  </r>
  <r>
    <n v="150"/>
    <n v="40"/>
    <x v="0"/>
    <x v="1"/>
    <x v="1"/>
    <x v="111"/>
    <x v="2"/>
    <n v="2"/>
    <d v="2021-05-30T00:00:00"/>
    <x v="0"/>
    <x v="7"/>
    <s v="30"/>
    <x v="2"/>
    <x v="1"/>
    <n v="1.95"/>
    <x v="0"/>
    <n v="5"/>
    <x v="0"/>
    <n v="110.6"/>
    <x v="0"/>
    <n v="4"/>
    <x v="2"/>
    <x v="3"/>
    <n v="522.04992608236591"/>
    <x v="2"/>
  </r>
  <r>
    <n v="387"/>
    <n v="25"/>
    <x v="2"/>
    <x v="2"/>
    <x v="2"/>
    <x v="112"/>
    <x v="0"/>
    <n v="1"/>
    <d v="2022-01-22T00:00:00"/>
    <x v="1"/>
    <x v="0"/>
    <s v="22"/>
    <x v="1"/>
    <x v="1"/>
    <n v="1.95"/>
    <x v="0"/>
    <n v="12"/>
    <x v="1"/>
    <n v="7.46"/>
    <x v="2"/>
    <n v="7"/>
    <x v="1"/>
    <x v="0"/>
    <n v="504.03969818913492"/>
    <x v="1"/>
  </r>
  <r>
    <n v="773"/>
    <n v="66"/>
    <x v="1"/>
    <x v="0"/>
    <x v="2"/>
    <x v="113"/>
    <x v="0"/>
    <n v="1"/>
    <d v="2023-02-12T00:00:00"/>
    <x v="12"/>
    <x v="10"/>
    <s v="12"/>
    <x v="0"/>
    <x v="0"/>
    <n v="1.95"/>
    <x v="0"/>
    <n v="12"/>
    <x v="1"/>
    <n v="4.22"/>
    <x v="2"/>
    <n v="3"/>
    <x v="2"/>
    <x v="1"/>
    <n v="532.14399581589964"/>
    <x v="0"/>
  </r>
  <r>
    <n v="866"/>
    <n v="24"/>
    <x v="2"/>
    <x v="2"/>
    <x v="0"/>
    <x v="114"/>
    <x v="0"/>
    <n v="1"/>
    <d v="2023-05-16T00:00:00"/>
    <x v="12"/>
    <x v="7"/>
    <s v="16"/>
    <x v="2"/>
    <x v="0"/>
    <n v="1.95"/>
    <x v="0"/>
    <n v="19"/>
    <x v="2"/>
    <n v="6.25"/>
    <x v="2"/>
    <n v="4"/>
    <x v="2"/>
    <x v="4"/>
    <n v="528.15419322709181"/>
    <x v="0"/>
  </r>
  <r>
    <n v="973"/>
    <n v="68"/>
    <x v="1"/>
    <x v="1"/>
    <x v="3"/>
    <x v="115"/>
    <x v="1"/>
    <n v="3"/>
    <d v="2023-08-31T00:00:00"/>
    <x v="12"/>
    <x v="8"/>
    <s v="31"/>
    <x v="3"/>
    <x v="1"/>
    <n v="1.95"/>
    <x v="1"/>
    <n v="6"/>
    <x v="1"/>
    <n v="119.53"/>
    <x v="0"/>
    <n v="4"/>
    <x v="2"/>
    <x v="1"/>
    <n v="532.6482094240838"/>
    <x v="0"/>
  </r>
  <r>
    <n v="1127"/>
    <n v="24"/>
    <x v="2"/>
    <x v="1"/>
    <x v="2"/>
    <x v="116"/>
    <x v="1"/>
    <n v="3"/>
    <d v="2024-02-01T00:00:00"/>
    <x v="2"/>
    <x v="10"/>
    <s v="01"/>
    <x v="2"/>
    <x v="1"/>
    <n v="1.95"/>
    <x v="1"/>
    <n v="9"/>
    <x v="1"/>
    <n v="101.44"/>
    <x v="0"/>
    <n v="8"/>
    <x v="1"/>
    <x v="0"/>
    <n v="504.45711983887225"/>
    <x v="2"/>
  </r>
  <r>
    <n v="1326"/>
    <n v="69"/>
    <x v="1"/>
    <x v="1"/>
    <x v="1"/>
    <x v="117"/>
    <x v="1"/>
    <n v="3"/>
    <d v="2024-08-18T00:00:00"/>
    <x v="2"/>
    <x v="8"/>
    <s v="18"/>
    <x v="2"/>
    <x v="1"/>
    <n v="1.95"/>
    <x v="0"/>
    <n v="13"/>
    <x v="1"/>
    <n v="50.5"/>
    <x v="0"/>
    <n v="7"/>
    <x v="1"/>
    <x v="2"/>
    <n v="530.70585020242868"/>
    <x v="1"/>
  </r>
  <r>
    <n v="1952"/>
    <n v="57"/>
    <x v="3"/>
    <x v="2"/>
    <x v="3"/>
    <x v="118"/>
    <x v="0"/>
    <n v="1"/>
    <d v="2026-05-06T00:00:00"/>
    <x v="4"/>
    <x v="7"/>
    <s v="06"/>
    <x v="3"/>
    <x v="1"/>
    <n v="1.95"/>
    <x v="0"/>
    <n v="3"/>
    <x v="0"/>
    <n v="83.24"/>
    <x v="0"/>
    <n v="4"/>
    <x v="2"/>
    <x v="0"/>
    <n v="504.04536290322596"/>
    <x v="1"/>
  </r>
  <r>
    <n v="2044"/>
    <n v="45"/>
    <x v="0"/>
    <x v="3"/>
    <x v="0"/>
    <x v="119"/>
    <x v="0"/>
    <n v="1"/>
    <d v="2026-08-06T00:00:00"/>
    <x v="4"/>
    <x v="8"/>
    <s v="06"/>
    <x v="2"/>
    <x v="1"/>
    <n v="1.95"/>
    <x v="1"/>
    <n v="7"/>
    <x v="1"/>
    <n v="47.77"/>
    <x v="2"/>
    <n v="7"/>
    <x v="1"/>
    <x v="4"/>
    <n v="528.56230309072805"/>
    <x v="0"/>
  </r>
  <r>
    <n v="2269"/>
    <n v="60"/>
    <x v="1"/>
    <x v="2"/>
    <x v="1"/>
    <x v="120"/>
    <x v="2"/>
    <n v="2"/>
    <d v="2027-03-19T00:00:00"/>
    <x v="5"/>
    <x v="9"/>
    <s v="19"/>
    <x v="2"/>
    <x v="0"/>
    <n v="1.95"/>
    <x v="1"/>
    <n v="12"/>
    <x v="1"/>
    <n v="49"/>
    <x v="2"/>
    <n v="6"/>
    <x v="0"/>
    <x v="0"/>
    <n v="504.30200807265408"/>
    <x v="2"/>
  </r>
  <r>
    <n v="2480"/>
    <n v="29"/>
    <x v="2"/>
    <x v="0"/>
    <x v="2"/>
    <x v="121"/>
    <x v="1"/>
    <n v="3"/>
    <d v="2027-10-16T00:00:00"/>
    <x v="5"/>
    <x v="4"/>
    <s v="16"/>
    <x v="1"/>
    <x v="1"/>
    <n v="1.95"/>
    <x v="0"/>
    <n v="14"/>
    <x v="1"/>
    <n v="47.05"/>
    <x v="2"/>
    <n v="7"/>
    <x v="1"/>
    <x v="2"/>
    <n v="530.57842958459935"/>
    <x v="0"/>
  </r>
  <r>
    <n v="2686"/>
    <n v="34"/>
    <x v="4"/>
    <x v="1"/>
    <x v="3"/>
    <x v="122"/>
    <x v="0"/>
    <n v="1"/>
    <d v="2028-05-09T00:00:00"/>
    <x v="6"/>
    <x v="7"/>
    <s v="09"/>
    <x v="0"/>
    <x v="1"/>
    <n v="1.95"/>
    <x v="1"/>
    <n v="19"/>
    <x v="2"/>
    <n v="15.78"/>
    <x v="2"/>
    <n v="7"/>
    <x v="1"/>
    <x v="0"/>
    <n v="504.21748484848501"/>
    <x v="1"/>
  </r>
  <r>
    <n v="2705"/>
    <n v="28"/>
    <x v="2"/>
    <x v="0"/>
    <x v="3"/>
    <x v="123"/>
    <x v="0"/>
    <n v="1"/>
    <d v="2028-05-28T00:00:00"/>
    <x v="6"/>
    <x v="7"/>
    <s v="28"/>
    <x v="3"/>
    <x v="0"/>
    <n v="1.95"/>
    <x v="0"/>
    <n v="8"/>
    <x v="1"/>
    <n v="8.6"/>
    <x v="2"/>
    <n v="5"/>
    <x v="0"/>
    <x v="2"/>
    <n v="530.44845841784945"/>
    <x v="0"/>
  </r>
  <r>
    <n v="2988"/>
    <n v="19"/>
    <x v="2"/>
    <x v="1"/>
    <x v="1"/>
    <x v="124"/>
    <x v="0"/>
    <n v="1"/>
    <d v="2029-03-07T00:00:00"/>
    <x v="10"/>
    <x v="9"/>
    <s v="07"/>
    <x v="1"/>
    <x v="0"/>
    <n v="1.95"/>
    <x v="0"/>
    <n v="19"/>
    <x v="2"/>
    <n v="11.07"/>
    <x v="2"/>
    <n v="7"/>
    <x v="1"/>
    <x v="4"/>
    <n v="528.75611776447124"/>
    <x v="1"/>
  </r>
  <r>
    <n v="3069"/>
    <n v="31"/>
    <x v="4"/>
    <x v="3"/>
    <x v="3"/>
    <x v="125"/>
    <x v="1"/>
    <n v="3"/>
    <d v="2029-05-27T00:00:00"/>
    <x v="10"/>
    <x v="7"/>
    <s v="27"/>
    <x v="1"/>
    <x v="0"/>
    <n v="1.95"/>
    <x v="1"/>
    <n v="5"/>
    <x v="0"/>
    <n v="180.54"/>
    <x v="1"/>
    <n v="5"/>
    <x v="0"/>
    <x v="0"/>
    <n v="504.4241759352883"/>
    <x v="2"/>
  </r>
  <r>
    <n v="3627"/>
    <n v="21"/>
    <x v="2"/>
    <x v="1"/>
    <x v="0"/>
    <x v="126"/>
    <x v="2"/>
    <n v="2"/>
    <d v="2030-12-06T00:00:00"/>
    <x v="7"/>
    <x v="2"/>
    <s v="06"/>
    <x v="2"/>
    <x v="1"/>
    <n v="1.95"/>
    <x v="0"/>
    <n v="4"/>
    <x v="0"/>
    <n v="105.36"/>
    <x v="0"/>
    <n v="6"/>
    <x v="0"/>
    <x v="0"/>
    <n v="504.02108299595159"/>
    <x v="2"/>
  </r>
  <r>
    <n v="3733"/>
    <n v="69"/>
    <x v="1"/>
    <x v="0"/>
    <x v="0"/>
    <x v="127"/>
    <x v="2"/>
    <n v="2"/>
    <d v="2031-03-22T00:00:00"/>
    <x v="8"/>
    <x v="9"/>
    <s v="22"/>
    <x v="1"/>
    <x v="0"/>
    <n v="1.95"/>
    <x v="0"/>
    <n v="4"/>
    <x v="0"/>
    <n v="151.5"/>
    <x v="1"/>
    <n v="7"/>
    <x v="1"/>
    <x v="4"/>
    <n v="529.07417582417622"/>
    <x v="1"/>
  </r>
  <r>
    <n v="3772"/>
    <n v="33"/>
    <x v="4"/>
    <x v="0"/>
    <x v="0"/>
    <x v="128"/>
    <x v="0"/>
    <n v="1"/>
    <d v="2031-04-30T00:00:00"/>
    <x v="8"/>
    <x v="5"/>
    <s v="30"/>
    <x v="3"/>
    <x v="1"/>
    <n v="1.95"/>
    <x v="0"/>
    <n v="10"/>
    <x v="1"/>
    <n v="9.31"/>
    <x v="2"/>
    <n v="7"/>
    <x v="1"/>
    <x v="3"/>
    <n v="522.01718816067705"/>
    <x v="1"/>
  </r>
  <r>
    <n v="4783"/>
    <n v="42"/>
    <x v="0"/>
    <x v="1"/>
    <x v="3"/>
    <x v="129"/>
    <x v="1"/>
    <n v="3"/>
    <d v="2034-02-04T00:00:00"/>
    <x v="13"/>
    <x v="10"/>
    <s v="04"/>
    <x v="1"/>
    <x v="1"/>
    <n v="1.95"/>
    <x v="0"/>
    <n v="13"/>
    <x v="1"/>
    <n v="66.84"/>
    <x v="0"/>
    <n v="5"/>
    <x v="0"/>
    <x v="0"/>
    <n v="504.10473150962537"/>
    <x v="1"/>
  </r>
  <r>
    <n v="4832"/>
    <n v="65"/>
    <x v="1"/>
    <x v="1"/>
    <x v="0"/>
    <x v="130"/>
    <x v="1"/>
    <n v="3"/>
    <d v="2034-03-25T00:00:00"/>
    <x v="13"/>
    <x v="9"/>
    <s v="25"/>
    <x v="2"/>
    <x v="0"/>
    <n v="1.95"/>
    <x v="0"/>
    <n v="6"/>
    <x v="1"/>
    <n v="146.91"/>
    <x v="0"/>
    <n v="5"/>
    <x v="0"/>
    <x v="4"/>
    <n v="528.99727000000041"/>
    <x v="1"/>
  </r>
  <r>
    <n v="162"/>
    <n v="60"/>
    <x v="1"/>
    <x v="1"/>
    <x v="1"/>
    <x v="131"/>
    <x v="1"/>
    <n v="3"/>
    <d v="2021-06-11T00:00:00"/>
    <x v="0"/>
    <x v="3"/>
    <s v="11"/>
    <x v="2"/>
    <x v="1"/>
    <n v="1.94"/>
    <x v="0"/>
    <n v="14"/>
    <x v="1"/>
    <n v="66.349999999999994"/>
    <x v="0"/>
    <n v="4"/>
    <x v="2"/>
    <x v="3"/>
    <n v="522.47103703703749"/>
    <x v="0"/>
  </r>
  <r>
    <n v="318"/>
    <n v="62"/>
    <x v="1"/>
    <x v="1"/>
    <x v="2"/>
    <x v="132"/>
    <x v="1"/>
    <n v="3"/>
    <d v="2021-11-14T00:00:00"/>
    <x v="0"/>
    <x v="1"/>
    <s v="14"/>
    <x v="2"/>
    <x v="0"/>
    <n v="1.94"/>
    <x v="1"/>
    <n v="13"/>
    <x v="1"/>
    <n v="52.26"/>
    <x v="0"/>
    <n v="7"/>
    <x v="1"/>
    <x v="1"/>
    <n v="532.45475890985324"/>
    <x v="2"/>
  </r>
  <r>
    <n v="466"/>
    <n v="69"/>
    <x v="1"/>
    <x v="3"/>
    <x v="1"/>
    <x v="133"/>
    <x v="2"/>
    <n v="2"/>
    <d v="2022-04-11T00:00:00"/>
    <x v="1"/>
    <x v="5"/>
    <s v="11"/>
    <x v="3"/>
    <x v="0"/>
    <n v="1.94"/>
    <x v="0"/>
    <n v="15"/>
    <x v="1"/>
    <n v="29.32"/>
    <x v="2"/>
    <n v="4"/>
    <x v="2"/>
    <x v="2"/>
    <n v="530.91717766497413"/>
    <x v="0"/>
  </r>
  <r>
    <n v="546"/>
    <n v="25"/>
    <x v="2"/>
    <x v="0"/>
    <x v="3"/>
    <x v="134"/>
    <x v="0"/>
    <n v="1"/>
    <d v="2022-06-30T00:00:00"/>
    <x v="1"/>
    <x v="3"/>
    <s v="30"/>
    <x v="3"/>
    <x v="0"/>
    <n v="1.94"/>
    <x v="0"/>
    <n v="4"/>
    <x v="0"/>
    <n v="33.409999999999997"/>
    <x v="2"/>
    <n v="5"/>
    <x v="0"/>
    <x v="1"/>
    <n v="532.30060860440722"/>
    <x v="2"/>
  </r>
  <r>
    <n v="557"/>
    <n v="39"/>
    <x v="4"/>
    <x v="3"/>
    <x v="2"/>
    <x v="135"/>
    <x v="0"/>
    <n v="1"/>
    <d v="2022-07-11T00:00:00"/>
    <x v="1"/>
    <x v="11"/>
    <s v="11"/>
    <x v="0"/>
    <x v="1"/>
    <n v="1.94"/>
    <x v="1"/>
    <n v="12"/>
    <x v="1"/>
    <n v="5.24"/>
    <x v="2"/>
    <n v="4"/>
    <x v="2"/>
    <x v="0"/>
    <n v="503.73470588235318"/>
    <x v="2"/>
  </r>
  <r>
    <n v="751"/>
    <n v="64"/>
    <x v="1"/>
    <x v="1"/>
    <x v="2"/>
    <x v="136"/>
    <x v="0"/>
    <n v="1"/>
    <d v="2023-01-21T00:00:00"/>
    <x v="12"/>
    <x v="0"/>
    <s v="21"/>
    <x v="0"/>
    <x v="1"/>
    <n v="1.94"/>
    <x v="0"/>
    <n v="2"/>
    <x v="0"/>
    <n v="122.04"/>
    <x v="0"/>
    <n v="5"/>
    <x v="0"/>
    <x v="0"/>
    <n v="504.18232487309666"/>
    <x v="2"/>
  </r>
  <r>
    <n v="847"/>
    <n v="68"/>
    <x v="1"/>
    <x v="2"/>
    <x v="1"/>
    <x v="137"/>
    <x v="1"/>
    <n v="3"/>
    <d v="2023-04-27T00:00:00"/>
    <x v="12"/>
    <x v="5"/>
    <s v="27"/>
    <x v="1"/>
    <x v="0"/>
    <n v="1.94"/>
    <x v="1"/>
    <n v="16"/>
    <x v="2"/>
    <n v="41.07"/>
    <x v="2"/>
    <n v="3"/>
    <x v="2"/>
    <x v="1"/>
    <n v="532.71935924369745"/>
    <x v="0"/>
  </r>
  <r>
    <n v="1103"/>
    <n v="52"/>
    <x v="3"/>
    <x v="1"/>
    <x v="2"/>
    <x v="138"/>
    <x v="0"/>
    <n v="1"/>
    <d v="2024-01-08T00:00:00"/>
    <x v="2"/>
    <x v="0"/>
    <s v="08"/>
    <x v="0"/>
    <x v="0"/>
    <n v="1.94"/>
    <x v="0"/>
    <n v="12"/>
    <x v="1"/>
    <n v="8.32"/>
    <x v="2"/>
    <n v="5"/>
    <x v="0"/>
    <x v="2"/>
    <n v="531.00975609756051"/>
    <x v="1"/>
  </r>
  <r>
    <n v="1186"/>
    <n v="29"/>
    <x v="2"/>
    <x v="2"/>
    <x v="0"/>
    <x v="139"/>
    <x v="1"/>
    <n v="3"/>
    <d v="2024-03-31T00:00:00"/>
    <x v="2"/>
    <x v="9"/>
    <s v="31"/>
    <x v="3"/>
    <x v="1"/>
    <n v="1.94"/>
    <x v="0"/>
    <n v="14"/>
    <x v="1"/>
    <n v="61.99"/>
    <x v="0"/>
    <n v="5"/>
    <x v="0"/>
    <x v="0"/>
    <n v="504.44666666666689"/>
    <x v="1"/>
  </r>
  <r>
    <n v="1638"/>
    <n v="53"/>
    <x v="3"/>
    <x v="3"/>
    <x v="3"/>
    <x v="140"/>
    <x v="2"/>
    <n v="2"/>
    <d v="2025-06-26T00:00:00"/>
    <x v="3"/>
    <x v="3"/>
    <s v="26"/>
    <x v="3"/>
    <x v="1"/>
    <n v="1.94"/>
    <x v="0"/>
    <n v="10"/>
    <x v="1"/>
    <n v="43.21"/>
    <x v="2"/>
    <n v="7"/>
    <x v="1"/>
    <x v="3"/>
    <n v="522.04052966101744"/>
    <x v="2"/>
  </r>
  <r>
    <n v="1665"/>
    <n v="47"/>
    <x v="0"/>
    <x v="0"/>
    <x v="0"/>
    <x v="141"/>
    <x v="2"/>
    <n v="2"/>
    <d v="2025-07-23T00:00:00"/>
    <x v="3"/>
    <x v="11"/>
    <s v="23"/>
    <x v="0"/>
    <x v="0"/>
    <n v="1.94"/>
    <x v="0"/>
    <n v="13"/>
    <x v="1"/>
    <n v="45.86"/>
    <x v="2"/>
    <n v="7"/>
    <x v="1"/>
    <x v="4"/>
    <n v="528.64445445445483"/>
    <x v="1"/>
  </r>
  <r>
    <n v="1733"/>
    <n v="68"/>
    <x v="1"/>
    <x v="1"/>
    <x v="2"/>
    <x v="142"/>
    <x v="1"/>
    <n v="3"/>
    <d v="2025-09-29T00:00:00"/>
    <x v="3"/>
    <x v="6"/>
    <s v="29"/>
    <x v="2"/>
    <x v="0"/>
    <n v="1.94"/>
    <x v="1"/>
    <n v="3"/>
    <x v="0"/>
    <n v="233.53"/>
    <x v="1"/>
    <n v="4"/>
    <x v="2"/>
    <x v="3"/>
    <n v="522.13591728526023"/>
    <x v="2"/>
  </r>
  <r>
    <n v="2141"/>
    <n v="54"/>
    <x v="3"/>
    <x v="1"/>
    <x v="0"/>
    <x v="143"/>
    <x v="1"/>
    <n v="3"/>
    <d v="2026-11-11T00:00:00"/>
    <x v="4"/>
    <x v="1"/>
    <s v="11"/>
    <x v="3"/>
    <x v="1"/>
    <n v="1.94"/>
    <x v="0"/>
    <n v="7"/>
    <x v="1"/>
    <n v="122.02"/>
    <x v="0"/>
    <n v="4"/>
    <x v="2"/>
    <x v="0"/>
    <n v="504.07695829094632"/>
    <x v="0"/>
  </r>
  <r>
    <n v="2277"/>
    <n v="43"/>
    <x v="0"/>
    <x v="0"/>
    <x v="1"/>
    <x v="144"/>
    <x v="2"/>
    <n v="2"/>
    <d v="2027-03-27T00:00:00"/>
    <x v="5"/>
    <x v="9"/>
    <s v="27"/>
    <x v="0"/>
    <x v="1"/>
    <n v="1.94"/>
    <x v="0"/>
    <n v="19"/>
    <x v="2"/>
    <n v="24.41"/>
    <x v="2"/>
    <n v="5"/>
    <x v="0"/>
    <x v="1"/>
    <n v="532.58850683491062"/>
    <x v="1"/>
  </r>
  <r>
    <n v="2423"/>
    <n v="45"/>
    <x v="0"/>
    <x v="2"/>
    <x v="2"/>
    <x v="145"/>
    <x v="2"/>
    <n v="2"/>
    <d v="2027-08-20T00:00:00"/>
    <x v="5"/>
    <x v="8"/>
    <s v="20"/>
    <x v="0"/>
    <x v="1"/>
    <n v="1.94"/>
    <x v="0"/>
    <n v="17"/>
    <x v="2"/>
    <n v="30.29"/>
    <x v="2"/>
    <n v="7"/>
    <x v="1"/>
    <x v="4"/>
    <n v="528.57681362725486"/>
    <x v="0"/>
  </r>
  <r>
    <n v="2635"/>
    <n v="60"/>
    <x v="1"/>
    <x v="1"/>
    <x v="1"/>
    <x v="146"/>
    <x v="2"/>
    <n v="2"/>
    <d v="2028-03-19T00:00:00"/>
    <x v="6"/>
    <x v="9"/>
    <s v="19"/>
    <x v="3"/>
    <x v="1"/>
    <n v="1.94"/>
    <x v="0"/>
    <n v="14"/>
    <x v="1"/>
    <n v="37.58"/>
    <x v="2"/>
    <n v="4"/>
    <x v="2"/>
    <x v="4"/>
    <n v="528.59046138415272"/>
    <x v="1"/>
  </r>
  <r>
    <n v="2834"/>
    <n v="44"/>
    <x v="0"/>
    <x v="1"/>
    <x v="1"/>
    <x v="147"/>
    <x v="2"/>
    <n v="2"/>
    <d v="2028-10-04T00:00:00"/>
    <x v="6"/>
    <x v="4"/>
    <s v="04"/>
    <x v="1"/>
    <x v="0"/>
    <n v="1.94"/>
    <x v="0"/>
    <n v="13"/>
    <x v="1"/>
    <n v="30.69"/>
    <x v="2"/>
    <n v="7"/>
    <x v="1"/>
    <x v="1"/>
    <n v="532.66093684210523"/>
    <x v="2"/>
  </r>
  <r>
    <n v="3207"/>
    <n v="21"/>
    <x v="2"/>
    <x v="0"/>
    <x v="2"/>
    <x v="148"/>
    <x v="0"/>
    <n v="1"/>
    <d v="2029-10-12T00:00:00"/>
    <x v="10"/>
    <x v="4"/>
    <s v="12"/>
    <x v="3"/>
    <x v="1"/>
    <n v="1.94"/>
    <x v="0"/>
    <n v="1"/>
    <x v="0"/>
    <n v="218.02"/>
    <x v="1"/>
    <n v="5"/>
    <x v="0"/>
    <x v="3"/>
    <n v="521.94648619957582"/>
    <x v="2"/>
  </r>
  <r>
    <n v="3285"/>
    <n v="30"/>
    <x v="4"/>
    <x v="1"/>
    <x v="0"/>
    <x v="149"/>
    <x v="0"/>
    <n v="1"/>
    <d v="2029-12-29T00:00:00"/>
    <x v="10"/>
    <x v="2"/>
    <s v="29"/>
    <x v="3"/>
    <x v="1"/>
    <n v="1.94"/>
    <x v="0"/>
    <n v="12"/>
    <x v="1"/>
    <n v="11.37"/>
    <x v="2"/>
    <n v="4"/>
    <x v="2"/>
    <x v="1"/>
    <n v="532.80180189673342"/>
    <x v="1"/>
  </r>
  <r>
    <n v="3343"/>
    <n v="51"/>
    <x v="3"/>
    <x v="1"/>
    <x v="0"/>
    <x v="150"/>
    <x v="1"/>
    <n v="3"/>
    <d v="2030-02-25T00:00:00"/>
    <x v="7"/>
    <x v="10"/>
    <s v="25"/>
    <x v="1"/>
    <x v="0"/>
    <n v="1.94"/>
    <x v="1"/>
    <n v="7"/>
    <x v="1"/>
    <n v="126.49"/>
    <x v="0"/>
    <n v="4"/>
    <x v="2"/>
    <x v="3"/>
    <n v="522.26946865037235"/>
    <x v="2"/>
  </r>
  <r>
    <n v="3444"/>
    <n v="50"/>
    <x v="3"/>
    <x v="1"/>
    <x v="2"/>
    <x v="151"/>
    <x v="0"/>
    <n v="1"/>
    <d v="2030-06-06T00:00:00"/>
    <x v="7"/>
    <x v="3"/>
    <s v="06"/>
    <x v="0"/>
    <x v="0"/>
    <n v="1.94"/>
    <x v="1"/>
    <n v="13"/>
    <x v="1"/>
    <n v="7.15"/>
    <x v="2"/>
    <n v="4"/>
    <x v="2"/>
    <x v="0"/>
    <n v="503.72050916496971"/>
    <x v="2"/>
  </r>
  <r>
    <n v="3455"/>
    <n v="24"/>
    <x v="2"/>
    <x v="3"/>
    <x v="1"/>
    <x v="152"/>
    <x v="1"/>
    <n v="3"/>
    <d v="2030-06-17T00:00:00"/>
    <x v="7"/>
    <x v="3"/>
    <s v="17"/>
    <x v="0"/>
    <x v="1"/>
    <n v="1.94"/>
    <x v="1"/>
    <n v="14"/>
    <x v="1"/>
    <n v="50.24"/>
    <x v="0"/>
    <n v="5"/>
    <x v="0"/>
    <x v="2"/>
    <n v="531.44838250254281"/>
    <x v="2"/>
  </r>
  <r>
    <n v="4001"/>
    <n v="56"/>
    <x v="3"/>
    <x v="1"/>
    <x v="1"/>
    <x v="153"/>
    <x v="1"/>
    <n v="3"/>
    <d v="2031-12-15T00:00:00"/>
    <x v="8"/>
    <x v="2"/>
    <s v="15"/>
    <x v="2"/>
    <x v="0"/>
    <n v="1.94"/>
    <x v="1"/>
    <n v="18"/>
    <x v="2"/>
    <n v="45.08"/>
    <x v="2"/>
    <n v="4"/>
    <x v="2"/>
    <x v="1"/>
    <n v="533.21994725738398"/>
    <x v="0"/>
  </r>
  <r>
    <n v="4124"/>
    <n v="56"/>
    <x v="3"/>
    <x v="1"/>
    <x v="1"/>
    <x v="154"/>
    <x v="1"/>
    <n v="3"/>
    <d v="2032-04-16T00:00:00"/>
    <x v="11"/>
    <x v="5"/>
    <s v="16"/>
    <x v="0"/>
    <x v="1"/>
    <n v="1.94"/>
    <x v="0"/>
    <n v="4"/>
    <x v="0"/>
    <n v="248.13"/>
    <x v="1"/>
    <n v="7"/>
    <x v="1"/>
    <x v="2"/>
    <n v="531.2732790224029"/>
    <x v="2"/>
  </r>
  <r>
    <n v="4204"/>
    <n v="60"/>
    <x v="1"/>
    <x v="0"/>
    <x v="2"/>
    <x v="155"/>
    <x v="0"/>
    <n v="1"/>
    <d v="2032-07-05T00:00:00"/>
    <x v="11"/>
    <x v="11"/>
    <s v="05"/>
    <x v="1"/>
    <x v="1"/>
    <n v="1.94"/>
    <x v="0"/>
    <n v="19"/>
    <x v="2"/>
    <n v="17.86"/>
    <x v="2"/>
    <n v="5"/>
    <x v="0"/>
    <x v="1"/>
    <n v="532.92609292502641"/>
    <x v="0"/>
  </r>
  <r>
    <n v="4887"/>
    <n v="23"/>
    <x v="2"/>
    <x v="1"/>
    <x v="0"/>
    <x v="156"/>
    <x v="2"/>
    <n v="2"/>
    <d v="2034-05-19T00:00:00"/>
    <x v="13"/>
    <x v="7"/>
    <s v="19"/>
    <x v="0"/>
    <x v="1"/>
    <n v="1.94"/>
    <x v="1"/>
    <n v="18"/>
    <x v="2"/>
    <n v="31.12"/>
    <x v="2"/>
    <n v="7"/>
    <x v="1"/>
    <x v="4"/>
    <n v="528.59296184738992"/>
    <x v="2"/>
  </r>
  <r>
    <n v="4950"/>
    <n v="68"/>
    <x v="1"/>
    <x v="2"/>
    <x v="2"/>
    <x v="157"/>
    <x v="0"/>
    <n v="1"/>
    <d v="2034-07-21T00:00:00"/>
    <x v="13"/>
    <x v="11"/>
    <s v="21"/>
    <x v="2"/>
    <x v="0"/>
    <n v="1.94"/>
    <x v="0"/>
    <n v="3"/>
    <x v="0"/>
    <n v="76.680000000000007"/>
    <x v="0"/>
    <n v="5"/>
    <x v="0"/>
    <x v="2"/>
    <n v="530.80308868501493"/>
    <x v="1"/>
  </r>
  <r>
    <n v="196"/>
    <n v="47"/>
    <x v="0"/>
    <x v="2"/>
    <x v="2"/>
    <x v="158"/>
    <x v="0"/>
    <n v="1"/>
    <d v="2021-07-15T00:00:00"/>
    <x v="0"/>
    <x v="11"/>
    <s v="15"/>
    <x v="3"/>
    <x v="0"/>
    <n v="1.93"/>
    <x v="0"/>
    <n v="6"/>
    <x v="1"/>
    <n v="50.04"/>
    <x v="0"/>
    <n v="6"/>
    <x v="0"/>
    <x v="3"/>
    <n v="521.88310638297924"/>
    <x v="1"/>
  </r>
  <r>
    <n v="231"/>
    <n v="30"/>
    <x v="4"/>
    <x v="2"/>
    <x v="3"/>
    <x v="159"/>
    <x v="1"/>
    <n v="3"/>
    <d v="2021-08-19T00:00:00"/>
    <x v="0"/>
    <x v="8"/>
    <s v="19"/>
    <x v="1"/>
    <x v="1"/>
    <n v="1.93"/>
    <x v="0"/>
    <n v="6"/>
    <x v="1"/>
    <n v="113.98"/>
    <x v="0"/>
    <n v="6"/>
    <x v="0"/>
    <x v="0"/>
    <n v="504.13919469928675"/>
    <x v="1"/>
  </r>
  <r>
    <n v="283"/>
    <n v="51"/>
    <x v="3"/>
    <x v="2"/>
    <x v="2"/>
    <x v="160"/>
    <x v="2"/>
    <n v="2"/>
    <d v="2021-10-10T00:00:00"/>
    <x v="0"/>
    <x v="4"/>
    <s v="10"/>
    <x v="0"/>
    <x v="0"/>
    <n v="1.93"/>
    <x v="1"/>
    <n v="8"/>
    <x v="1"/>
    <n v="76.73"/>
    <x v="0"/>
    <n v="6"/>
    <x v="0"/>
    <x v="0"/>
    <n v="503.95578571428604"/>
    <x v="0"/>
  </r>
  <r>
    <n v="396"/>
    <n v="22"/>
    <x v="2"/>
    <x v="1"/>
    <x v="1"/>
    <x v="161"/>
    <x v="0"/>
    <n v="1"/>
    <d v="2022-01-31T00:00:00"/>
    <x v="1"/>
    <x v="0"/>
    <s v="31"/>
    <x v="0"/>
    <x v="1"/>
    <n v="1.93"/>
    <x v="1"/>
    <n v="3"/>
    <x v="0"/>
    <n v="70.45"/>
    <x v="0"/>
    <n v="7"/>
    <x v="1"/>
    <x v="3"/>
    <n v="522.1191160809376"/>
    <x v="0"/>
  </r>
  <r>
    <n v="522"/>
    <n v="52"/>
    <x v="3"/>
    <x v="3"/>
    <x v="2"/>
    <x v="162"/>
    <x v="1"/>
    <n v="3"/>
    <d v="2022-06-06T00:00:00"/>
    <x v="1"/>
    <x v="3"/>
    <s v="06"/>
    <x v="1"/>
    <x v="1"/>
    <n v="1.93"/>
    <x v="1"/>
    <n v="8"/>
    <x v="1"/>
    <n v="94.45"/>
    <x v="0"/>
    <n v="4"/>
    <x v="2"/>
    <x v="2"/>
    <n v="531.10999999999967"/>
    <x v="1"/>
  </r>
  <r>
    <n v="766"/>
    <n v="22"/>
    <x v="2"/>
    <x v="0"/>
    <x v="0"/>
    <x v="163"/>
    <x v="0"/>
    <n v="1"/>
    <d v="2023-02-05T00:00:00"/>
    <x v="12"/>
    <x v="10"/>
    <s v="05"/>
    <x v="1"/>
    <x v="0"/>
    <n v="1.93"/>
    <x v="0"/>
    <n v="8"/>
    <x v="1"/>
    <n v="32.46"/>
    <x v="2"/>
    <n v="8"/>
    <x v="1"/>
    <x v="0"/>
    <n v="503.84352400408608"/>
    <x v="2"/>
  </r>
  <r>
    <n v="912"/>
    <n v="66"/>
    <x v="1"/>
    <x v="2"/>
    <x v="3"/>
    <x v="164"/>
    <x v="1"/>
    <n v="3"/>
    <d v="2023-07-01T00:00:00"/>
    <x v="12"/>
    <x v="11"/>
    <s v="01"/>
    <x v="2"/>
    <x v="0"/>
    <n v="1.93"/>
    <x v="0"/>
    <n v="8"/>
    <x v="1"/>
    <n v="113.64"/>
    <x v="0"/>
    <n v="5"/>
    <x v="0"/>
    <x v="3"/>
    <n v="522.45043710021378"/>
    <x v="1"/>
  </r>
  <r>
    <n v="1172"/>
    <n v="29"/>
    <x v="2"/>
    <x v="2"/>
    <x v="0"/>
    <x v="165"/>
    <x v="1"/>
    <n v="3"/>
    <d v="2024-03-17T00:00:00"/>
    <x v="2"/>
    <x v="9"/>
    <s v="17"/>
    <x v="3"/>
    <x v="0"/>
    <n v="1.93"/>
    <x v="1"/>
    <n v="2"/>
    <x v="0"/>
    <n v="467.08"/>
    <x v="1"/>
    <n v="5"/>
    <x v="0"/>
    <x v="2"/>
    <n v="530.88071501532136"/>
    <x v="1"/>
  </r>
  <r>
    <n v="1229"/>
    <n v="49"/>
    <x v="0"/>
    <x v="1"/>
    <x v="2"/>
    <x v="166"/>
    <x v="2"/>
    <n v="2"/>
    <d v="2024-05-13T00:00:00"/>
    <x v="2"/>
    <x v="7"/>
    <s v="13"/>
    <x v="2"/>
    <x v="1"/>
    <n v="1.93"/>
    <x v="0"/>
    <n v="18"/>
    <x v="2"/>
    <n v="21.24"/>
    <x v="2"/>
    <n v="6"/>
    <x v="0"/>
    <x v="4"/>
    <n v="528.56115577889489"/>
    <x v="1"/>
  </r>
  <r>
    <n v="1239"/>
    <n v="24"/>
    <x v="2"/>
    <x v="2"/>
    <x v="0"/>
    <x v="167"/>
    <x v="2"/>
    <n v="2"/>
    <d v="2024-05-23T00:00:00"/>
    <x v="2"/>
    <x v="7"/>
    <s v="23"/>
    <x v="2"/>
    <x v="0"/>
    <n v="1.93"/>
    <x v="1"/>
    <n v="11"/>
    <x v="1"/>
    <n v="40.61"/>
    <x v="2"/>
    <n v="7"/>
    <x v="1"/>
    <x v="3"/>
    <n v="522.03779082177209"/>
    <x v="0"/>
  </r>
  <r>
    <n v="1307"/>
    <n v="53"/>
    <x v="3"/>
    <x v="0"/>
    <x v="1"/>
    <x v="168"/>
    <x v="0"/>
    <n v="1"/>
    <d v="2024-07-30T00:00:00"/>
    <x v="2"/>
    <x v="11"/>
    <s v="30"/>
    <x v="0"/>
    <x v="0"/>
    <n v="1.93"/>
    <x v="0"/>
    <n v="4"/>
    <x v="0"/>
    <n v="79.760000000000005"/>
    <x v="0"/>
    <n v="5"/>
    <x v="0"/>
    <x v="3"/>
    <n v="522.11829059829108"/>
    <x v="1"/>
  </r>
  <r>
    <n v="1339"/>
    <n v="35"/>
    <x v="4"/>
    <x v="0"/>
    <x v="3"/>
    <x v="169"/>
    <x v="0"/>
    <n v="1"/>
    <d v="2024-08-31T00:00:00"/>
    <x v="2"/>
    <x v="8"/>
    <s v="31"/>
    <x v="2"/>
    <x v="1"/>
    <n v="1.93"/>
    <x v="0"/>
    <n v="19"/>
    <x v="2"/>
    <n v="15.09"/>
    <x v="2"/>
    <n v="5"/>
    <x v="0"/>
    <x v="1"/>
    <n v="533.13070824524311"/>
    <x v="1"/>
  </r>
  <r>
    <n v="1395"/>
    <n v="22"/>
    <x v="2"/>
    <x v="3"/>
    <x v="3"/>
    <x v="170"/>
    <x v="0"/>
    <n v="1"/>
    <d v="2024-10-26T00:00:00"/>
    <x v="2"/>
    <x v="4"/>
    <s v="26"/>
    <x v="3"/>
    <x v="1"/>
    <n v="1.93"/>
    <x v="1"/>
    <n v="3"/>
    <x v="0"/>
    <n v="60.03"/>
    <x v="0"/>
    <n v="4"/>
    <x v="2"/>
    <x v="1"/>
    <n v="533.3913968253969"/>
    <x v="2"/>
  </r>
  <r>
    <n v="1417"/>
    <n v="56"/>
    <x v="3"/>
    <x v="0"/>
    <x v="1"/>
    <x v="171"/>
    <x v="1"/>
    <n v="3"/>
    <d v="2024-11-17T00:00:00"/>
    <x v="2"/>
    <x v="1"/>
    <s v="17"/>
    <x v="1"/>
    <x v="1"/>
    <n v="1.93"/>
    <x v="1"/>
    <n v="13"/>
    <x v="1"/>
    <n v="75.22"/>
    <x v="0"/>
    <n v="6"/>
    <x v="0"/>
    <x v="4"/>
    <n v="528.70819919517146"/>
    <x v="0"/>
  </r>
  <r>
    <n v="1591"/>
    <n v="61"/>
    <x v="1"/>
    <x v="0"/>
    <x v="0"/>
    <x v="172"/>
    <x v="0"/>
    <n v="1"/>
    <d v="2025-05-10T00:00:00"/>
    <x v="3"/>
    <x v="7"/>
    <s v="10"/>
    <x v="3"/>
    <x v="1"/>
    <n v="1.93"/>
    <x v="0"/>
    <n v="12"/>
    <x v="1"/>
    <n v="28.05"/>
    <x v="2"/>
    <n v="7"/>
    <x v="1"/>
    <x v="3"/>
    <n v="522.33550802139086"/>
    <x v="1"/>
  </r>
  <r>
    <n v="2086"/>
    <n v="63"/>
    <x v="1"/>
    <x v="0"/>
    <x v="2"/>
    <x v="173"/>
    <x v="1"/>
    <n v="3"/>
    <d v="2026-09-17T00:00:00"/>
    <x v="4"/>
    <x v="6"/>
    <s v="17"/>
    <x v="0"/>
    <x v="1"/>
    <n v="1.93"/>
    <x v="0"/>
    <n v="5"/>
    <x v="0"/>
    <n v="160.72"/>
    <x v="1"/>
    <n v="7"/>
    <x v="1"/>
    <x v="3"/>
    <n v="522.53432548179921"/>
    <x v="2"/>
  </r>
  <r>
    <n v="2211"/>
    <n v="49"/>
    <x v="0"/>
    <x v="3"/>
    <x v="2"/>
    <x v="174"/>
    <x v="2"/>
    <n v="2"/>
    <d v="2027-01-20T00:00:00"/>
    <x v="5"/>
    <x v="0"/>
    <s v="20"/>
    <x v="0"/>
    <x v="0"/>
    <n v="1.93"/>
    <x v="1"/>
    <n v="16"/>
    <x v="2"/>
    <n v="24.79"/>
    <x v="2"/>
    <n v="7"/>
    <x v="1"/>
    <x v="3"/>
    <n v="522.23309753483443"/>
    <x v="2"/>
  </r>
  <r>
    <n v="2244"/>
    <n v="58"/>
    <x v="3"/>
    <x v="2"/>
    <x v="3"/>
    <x v="175"/>
    <x v="2"/>
    <n v="2"/>
    <d v="2027-02-22T00:00:00"/>
    <x v="5"/>
    <x v="10"/>
    <s v="22"/>
    <x v="1"/>
    <x v="0"/>
    <n v="1.93"/>
    <x v="0"/>
    <n v="6"/>
    <x v="1"/>
    <n v="94.68"/>
    <x v="0"/>
    <n v="5"/>
    <x v="0"/>
    <x v="4"/>
    <n v="528.25584088620394"/>
    <x v="0"/>
  </r>
  <r>
    <n v="2386"/>
    <n v="54"/>
    <x v="3"/>
    <x v="0"/>
    <x v="0"/>
    <x v="176"/>
    <x v="1"/>
    <n v="3"/>
    <d v="2027-07-14T00:00:00"/>
    <x v="5"/>
    <x v="11"/>
    <s v="14"/>
    <x v="2"/>
    <x v="0"/>
    <n v="1.93"/>
    <x v="1"/>
    <n v="19"/>
    <x v="2"/>
    <n v="39.32"/>
    <x v="2"/>
    <n v="7"/>
    <x v="1"/>
    <x v="1"/>
    <n v="533.76566737288135"/>
    <x v="2"/>
  </r>
  <r>
    <n v="2412"/>
    <n v="29"/>
    <x v="2"/>
    <x v="0"/>
    <x v="3"/>
    <x v="177"/>
    <x v="2"/>
    <n v="2"/>
    <d v="2027-08-09T00:00:00"/>
    <x v="5"/>
    <x v="8"/>
    <s v="09"/>
    <x v="1"/>
    <x v="0"/>
    <n v="1.93"/>
    <x v="1"/>
    <n v="4"/>
    <x v="0"/>
    <n v="87.76"/>
    <x v="0"/>
    <n v="6"/>
    <x v="0"/>
    <x v="3"/>
    <n v="522.36787553648128"/>
    <x v="2"/>
  </r>
  <r>
    <n v="2433"/>
    <n v="50"/>
    <x v="3"/>
    <x v="3"/>
    <x v="2"/>
    <x v="178"/>
    <x v="1"/>
    <n v="3"/>
    <d v="2027-08-30T00:00:00"/>
    <x v="5"/>
    <x v="8"/>
    <s v="30"/>
    <x v="2"/>
    <x v="1"/>
    <n v="1.93"/>
    <x v="0"/>
    <n v="10"/>
    <x v="1"/>
    <n v="93.99"/>
    <x v="0"/>
    <n v="4"/>
    <x v="2"/>
    <x v="1"/>
    <n v="533.53939554612941"/>
    <x v="0"/>
  </r>
  <r>
    <n v="2457"/>
    <n v="25"/>
    <x v="2"/>
    <x v="2"/>
    <x v="1"/>
    <x v="179"/>
    <x v="0"/>
    <n v="1"/>
    <d v="2027-09-23T00:00:00"/>
    <x v="5"/>
    <x v="6"/>
    <s v="23"/>
    <x v="3"/>
    <x v="0"/>
    <n v="1.93"/>
    <x v="0"/>
    <n v="19"/>
    <x v="2"/>
    <n v="10.33"/>
    <x v="2"/>
    <n v="4"/>
    <x v="2"/>
    <x v="4"/>
    <n v="528.21567540322633"/>
    <x v="0"/>
  </r>
  <r>
    <n v="2594"/>
    <n v="57"/>
    <x v="3"/>
    <x v="2"/>
    <x v="1"/>
    <x v="180"/>
    <x v="2"/>
    <n v="2"/>
    <d v="2028-02-07T00:00:00"/>
    <x v="6"/>
    <x v="10"/>
    <s v="07"/>
    <x v="0"/>
    <x v="0"/>
    <n v="1.93"/>
    <x v="0"/>
    <n v="14"/>
    <x v="1"/>
    <n v="27.4"/>
    <x v="2"/>
    <n v="4"/>
    <x v="2"/>
    <x v="1"/>
    <n v="533.10805732484073"/>
    <x v="1"/>
  </r>
  <r>
    <n v="2626"/>
    <n v="43"/>
    <x v="0"/>
    <x v="1"/>
    <x v="0"/>
    <x v="181"/>
    <x v="1"/>
    <n v="3"/>
    <d v="2028-03-10T00:00:00"/>
    <x v="6"/>
    <x v="9"/>
    <s v="10"/>
    <x v="0"/>
    <x v="1"/>
    <n v="1.93"/>
    <x v="1"/>
    <n v="9"/>
    <x v="1"/>
    <n v="96.08"/>
    <x v="0"/>
    <n v="7"/>
    <x v="1"/>
    <x v="2"/>
    <n v="530.46837423312843"/>
    <x v="0"/>
  </r>
  <r>
    <n v="2861"/>
    <n v="20"/>
    <x v="2"/>
    <x v="0"/>
    <x v="0"/>
    <x v="182"/>
    <x v="0"/>
    <n v="1"/>
    <d v="2028-10-31T00:00:00"/>
    <x v="6"/>
    <x v="4"/>
    <s v="31"/>
    <x v="0"/>
    <x v="0"/>
    <n v="1.93"/>
    <x v="0"/>
    <n v="5"/>
    <x v="0"/>
    <n v="31.65"/>
    <x v="2"/>
    <n v="6"/>
    <x v="0"/>
    <x v="2"/>
    <n v="530.12624360286543"/>
    <x v="2"/>
  </r>
  <r>
    <n v="2874"/>
    <n v="68"/>
    <x v="1"/>
    <x v="2"/>
    <x v="3"/>
    <x v="183"/>
    <x v="1"/>
    <n v="3"/>
    <d v="2028-11-13T00:00:00"/>
    <x v="6"/>
    <x v="1"/>
    <s v="13"/>
    <x v="2"/>
    <x v="0"/>
    <n v="1.93"/>
    <x v="1"/>
    <n v="6"/>
    <x v="1"/>
    <n v="142.41999999999999"/>
    <x v="0"/>
    <n v="7"/>
    <x v="1"/>
    <x v="2"/>
    <n v="530.5072643442619"/>
    <x v="0"/>
  </r>
  <r>
    <n v="2972"/>
    <n v="68"/>
    <x v="1"/>
    <x v="3"/>
    <x v="1"/>
    <x v="184"/>
    <x v="0"/>
    <n v="1"/>
    <d v="2029-02-19T00:00:00"/>
    <x v="10"/>
    <x v="10"/>
    <s v="19"/>
    <x v="1"/>
    <x v="1"/>
    <n v="1.93"/>
    <x v="1"/>
    <n v="5"/>
    <x v="0"/>
    <n v="44.84"/>
    <x v="2"/>
    <n v="4"/>
    <x v="2"/>
    <x v="0"/>
    <n v="504.0931799591005"/>
    <x v="2"/>
  </r>
  <r>
    <n v="3007"/>
    <n v="61"/>
    <x v="1"/>
    <x v="0"/>
    <x v="2"/>
    <x v="185"/>
    <x v="0"/>
    <n v="1"/>
    <d v="2029-03-26T00:00:00"/>
    <x v="10"/>
    <x v="9"/>
    <s v="26"/>
    <x v="2"/>
    <x v="0"/>
    <n v="1.93"/>
    <x v="1"/>
    <n v="7"/>
    <x v="1"/>
    <n v="22.14"/>
    <x v="2"/>
    <n v="7"/>
    <x v="1"/>
    <x v="2"/>
    <n v="530.1749230769226"/>
    <x v="1"/>
  </r>
  <r>
    <n v="3308"/>
    <n v="22"/>
    <x v="2"/>
    <x v="1"/>
    <x v="3"/>
    <x v="186"/>
    <x v="0"/>
    <n v="1"/>
    <d v="2030-01-21T00:00:00"/>
    <x v="7"/>
    <x v="0"/>
    <s v="21"/>
    <x v="1"/>
    <x v="0"/>
    <n v="1.93"/>
    <x v="0"/>
    <n v="6"/>
    <x v="1"/>
    <n v="52.85"/>
    <x v="0"/>
    <n v="7"/>
    <x v="1"/>
    <x v="4"/>
    <n v="528.55057517658986"/>
    <x v="2"/>
  </r>
  <r>
    <n v="3588"/>
    <n v="27"/>
    <x v="2"/>
    <x v="1"/>
    <x v="0"/>
    <x v="187"/>
    <x v="0"/>
    <n v="1"/>
    <d v="2030-10-28T00:00:00"/>
    <x v="7"/>
    <x v="4"/>
    <s v="28"/>
    <x v="3"/>
    <x v="1"/>
    <n v="1.93"/>
    <x v="1"/>
    <n v="2"/>
    <x v="0"/>
    <n v="45.33"/>
    <x v="2"/>
    <n v="5"/>
    <x v="0"/>
    <x v="2"/>
    <n v="530.56010266940405"/>
    <x v="2"/>
  </r>
  <r>
    <n v="3715"/>
    <n v="29"/>
    <x v="2"/>
    <x v="1"/>
    <x v="0"/>
    <x v="188"/>
    <x v="2"/>
    <n v="2"/>
    <d v="2031-03-04T00:00:00"/>
    <x v="8"/>
    <x v="9"/>
    <s v="04"/>
    <x v="0"/>
    <x v="0"/>
    <n v="1.93"/>
    <x v="1"/>
    <n v="16"/>
    <x v="2"/>
    <n v="32.549999999999997"/>
    <x v="2"/>
    <n v="7"/>
    <x v="1"/>
    <x v="2"/>
    <n v="531.01220966084225"/>
    <x v="1"/>
  </r>
  <r>
    <n v="3735"/>
    <n v="65"/>
    <x v="1"/>
    <x v="0"/>
    <x v="1"/>
    <x v="189"/>
    <x v="0"/>
    <n v="1"/>
    <d v="2031-03-24T00:00:00"/>
    <x v="8"/>
    <x v="9"/>
    <s v="24"/>
    <x v="0"/>
    <x v="1"/>
    <n v="1.93"/>
    <x v="1"/>
    <n v="6"/>
    <x v="1"/>
    <n v="48.29"/>
    <x v="2"/>
    <n v="7"/>
    <x v="1"/>
    <x v="4"/>
    <n v="528.76416161616214"/>
    <x v="1"/>
  </r>
  <r>
    <n v="4367"/>
    <n v="62"/>
    <x v="1"/>
    <x v="3"/>
    <x v="3"/>
    <x v="190"/>
    <x v="2"/>
    <n v="2"/>
    <d v="2032-12-15T00:00:00"/>
    <x v="11"/>
    <x v="2"/>
    <s v="15"/>
    <x v="1"/>
    <x v="1"/>
    <n v="1.93"/>
    <x v="1"/>
    <n v="12"/>
    <x v="1"/>
    <n v="49.53"/>
    <x v="2"/>
    <n v="6"/>
    <x v="0"/>
    <x v="0"/>
    <n v="504.37965199590616"/>
    <x v="1"/>
  </r>
  <r>
    <n v="4623"/>
    <n v="58"/>
    <x v="3"/>
    <x v="2"/>
    <x v="1"/>
    <x v="191"/>
    <x v="2"/>
    <n v="2"/>
    <d v="2033-08-28T00:00:00"/>
    <x v="9"/>
    <x v="8"/>
    <s v="28"/>
    <x v="0"/>
    <x v="0"/>
    <n v="1.93"/>
    <x v="1"/>
    <n v="3"/>
    <x v="0"/>
    <n v="146.97999999999999"/>
    <x v="0"/>
    <n v="7"/>
    <x v="1"/>
    <x v="1"/>
    <n v="533.26691817215726"/>
    <x v="2"/>
  </r>
  <r>
    <n v="4701"/>
    <n v="21"/>
    <x v="2"/>
    <x v="3"/>
    <x v="2"/>
    <x v="192"/>
    <x v="0"/>
    <n v="1"/>
    <d v="2033-11-14T00:00:00"/>
    <x v="9"/>
    <x v="1"/>
    <s v="14"/>
    <x v="1"/>
    <x v="0"/>
    <n v="1.93"/>
    <x v="0"/>
    <n v="12"/>
    <x v="1"/>
    <n v="15.36"/>
    <x v="2"/>
    <n v="5"/>
    <x v="0"/>
    <x v="1"/>
    <n v="533.36514893617027"/>
    <x v="2"/>
  </r>
  <r>
    <n v="4795"/>
    <n v="37"/>
    <x v="4"/>
    <x v="3"/>
    <x v="2"/>
    <x v="193"/>
    <x v="1"/>
    <n v="3"/>
    <d v="2034-02-16T00:00:00"/>
    <x v="13"/>
    <x v="10"/>
    <s v="16"/>
    <x v="2"/>
    <x v="0"/>
    <n v="1.93"/>
    <x v="0"/>
    <n v="10"/>
    <x v="1"/>
    <n v="73.94"/>
    <x v="0"/>
    <n v="7"/>
    <x v="1"/>
    <x v="2"/>
    <n v="531.02276748971144"/>
    <x v="2"/>
  </r>
  <r>
    <n v="4822"/>
    <n v="38"/>
    <x v="4"/>
    <x v="3"/>
    <x v="3"/>
    <x v="194"/>
    <x v="1"/>
    <n v="3"/>
    <d v="2034-03-15T00:00:00"/>
    <x v="13"/>
    <x v="9"/>
    <s v="15"/>
    <x v="0"/>
    <x v="1"/>
    <n v="1.93"/>
    <x v="0"/>
    <n v="17"/>
    <x v="2"/>
    <n v="55.4"/>
    <x v="0"/>
    <n v="4"/>
    <x v="2"/>
    <x v="1"/>
    <n v="533.7368370607029"/>
    <x v="1"/>
  </r>
  <r>
    <n v="4912"/>
    <n v="27"/>
    <x v="2"/>
    <x v="3"/>
    <x v="0"/>
    <x v="195"/>
    <x v="2"/>
    <n v="2"/>
    <d v="2034-06-13T00:00:00"/>
    <x v="13"/>
    <x v="3"/>
    <s v="13"/>
    <x v="1"/>
    <x v="1"/>
    <n v="1.93"/>
    <x v="1"/>
    <n v="2"/>
    <x v="0"/>
    <n v="189.58"/>
    <x v="1"/>
    <n v="6"/>
    <x v="0"/>
    <x v="2"/>
    <n v="530.80818743563293"/>
    <x v="2"/>
  </r>
  <r>
    <n v="398"/>
    <n v="46"/>
    <x v="0"/>
    <x v="1"/>
    <x v="3"/>
    <x v="196"/>
    <x v="2"/>
    <n v="2"/>
    <d v="2022-02-02T00:00:00"/>
    <x v="1"/>
    <x v="10"/>
    <s v="02"/>
    <x v="0"/>
    <x v="0"/>
    <n v="1.92"/>
    <x v="0"/>
    <n v="17"/>
    <x v="2"/>
    <n v="35.04"/>
    <x v="2"/>
    <n v="7"/>
    <x v="1"/>
    <x v="4"/>
    <n v="529.00583417593577"/>
    <x v="0"/>
  </r>
  <r>
    <n v="636"/>
    <n v="20"/>
    <x v="2"/>
    <x v="0"/>
    <x v="2"/>
    <x v="197"/>
    <x v="0"/>
    <n v="1"/>
    <d v="2022-09-28T00:00:00"/>
    <x v="1"/>
    <x v="6"/>
    <s v="28"/>
    <x v="1"/>
    <x v="1"/>
    <n v="1.92"/>
    <x v="0"/>
    <n v="18"/>
    <x v="2"/>
    <n v="14.79"/>
    <x v="2"/>
    <n v="6"/>
    <x v="0"/>
    <x v="3"/>
    <n v="522.55187969924862"/>
    <x v="0"/>
  </r>
  <r>
    <n v="1070"/>
    <n v="26"/>
    <x v="2"/>
    <x v="1"/>
    <x v="3"/>
    <x v="198"/>
    <x v="2"/>
    <n v="2"/>
    <d v="2023-12-06T00:00:00"/>
    <x v="12"/>
    <x v="2"/>
    <s v="06"/>
    <x v="1"/>
    <x v="1"/>
    <n v="1.92"/>
    <x v="1"/>
    <n v="5"/>
    <x v="0"/>
    <n v="114.32"/>
    <x v="0"/>
    <n v="5"/>
    <x v="0"/>
    <x v="1"/>
    <n v="533.30182302771857"/>
    <x v="2"/>
  </r>
  <r>
    <n v="1405"/>
    <n v="18"/>
    <x v="2"/>
    <x v="1"/>
    <x v="0"/>
    <x v="199"/>
    <x v="2"/>
    <n v="2"/>
    <d v="2024-11-05T00:00:00"/>
    <x v="2"/>
    <x v="1"/>
    <s v="05"/>
    <x v="0"/>
    <x v="0"/>
    <n v="1.92"/>
    <x v="1"/>
    <n v="4"/>
    <x v="0"/>
    <n v="119.56"/>
    <x v="0"/>
    <n v="5"/>
    <x v="0"/>
    <x v="4"/>
    <n v="528.93840080971711"/>
    <x v="2"/>
  </r>
  <r>
    <n v="1668"/>
    <n v="28"/>
    <x v="2"/>
    <x v="2"/>
    <x v="2"/>
    <x v="200"/>
    <x v="1"/>
    <n v="3"/>
    <d v="2025-07-26T00:00:00"/>
    <x v="3"/>
    <x v="11"/>
    <s v="26"/>
    <x v="0"/>
    <x v="1"/>
    <n v="1.92"/>
    <x v="1"/>
    <n v="13"/>
    <x v="1"/>
    <n v="54.53"/>
    <x v="0"/>
    <n v="7"/>
    <x v="1"/>
    <x v="1"/>
    <n v="533.26094983991459"/>
    <x v="0"/>
  </r>
  <r>
    <n v="1794"/>
    <n v="31"/>
    <x v="4"/>
    <x v="2"/>
    <x v="1"/>
    <x v="201"/>
    <x v="2"/>
    <n v="2"/>
    <d v="2025-11-29T00:00:00"/>
    <x v="3"/>
    <x v="1"/>
    <s v="29"/>
    <x v="1"/>
    <x v="0"/>
    <n v="1.92"/>
    <x v="1"/>
    <n v="7"/>
    <x v="1"/>
    <n v="86.32"/>
    <x v="0"/>
    <n v="7"/>
    <x v="1"/>
    <x v="1"/>
    <n v="533.07335470085468"/>
    <x v="1"/>
  </r>
  <r>
    <n v="1856"/>
    <n v="54"/>
    <x v="3"/>
    <x v="2"/>
    <x v="3"/>
    <x v="202"/>
    <x v="2"/>
    <n v="2"/>
    <d v="2026-01-30T00:00:00"/>
    <x v="4"/>
    <x v="0"/>
    <s v="30"/>
    <x v="0"/>
    <x v="1"/>
    <n v="1.92"/>
    <x v="0"/>
    <n v="4"/>
    <x v="0"/>
    <n v="156.91999999999999"/>
    <x v="1"/>
    <n v="4"/>
    <x v="2"/>
    <x v="4"/>
    <n v="528.98976697061858"/>
    <x v="0"/>
  </r>
  <r>
    <n v="1915"/>
    <n v="25"/>
    <x v="2"/>
    <x v="0"/>
    <x v="0"/>
    <x v="203"/>
    <x v="0"/>
    <n v="1"/>
    <d v="2026-03-30T00:00:00"/>
    <x v="4"/>
    <x v="9"/>
    <s v="30"/>
    <x v="3"/>
    <x v="1"/>
    <n v="1.92"/>
    <x v="1"/>
    <n v="11"/>
    <x v="1"/>
    <n v="24.59"/>
    <x v="2"/>
    <n v="7"/>
    <x v="1"/>
    <x v="1"/>
    <n v="532.99727272727273"/>
    <x v="1"/>
  </r>
  <r>
    <n v="2200"/>
    <n v="33"/>
    <x v="4"/>
    <x v="1"/>
    <x v="2"/>
    <x v="204"/>
    <x v="0"/>
    <n v="1"/>
    <d v="2027-01-09T00:00:00"/>
    <x v="5"/>
    <x v="0"/>
    <s v="09"/>
    <x v="2"/>
    <x v="1"/>
    <n v="1.92"/>
    <x v="1"/>
    <n v="14"/>
    <x v="1"/>
    <n v="24.29"/>
    <x v="2"/>
    <n v="4"/>
    <x v="2"/>
    <x v="3"/>
    <n v="522.82753763440905"/>
    <x v="0"/>
  </r>
  <r>
    <n v="2532"/>
    <n v="66"/>
    <x v="1"/>
    <x v="3"/>
    <x v="1"/>
    <x v="205"/>
    <x v="1"/>
    <n v="3"/>
    <d v="2027-12-07T00:00:00"/>
    <x v="5"/>
    <x v="2"/>
    <s v="07"/>
    <x v="3"/>
    <x v="1"/>
    <n v="1.92"/>
    <x v="0"/>
    <n v="17"/>
    <x v="2"/>
    <n v="52.54"/>
    <x v="0"/>
    <n v="7"/>
    <x v="1"/>
    <x v="0"/>
    <n v="504.28743852459053"/>
    <x v="1"/>
  </r>
  <r>
    <n v="2710"/>
    <n v="56"/>
    <x v="3"/>
    <x v="2"/>
    <x v="1"/>
    <x v="206"/>
    <x v="2"/>
    <n v="2"/>
    <d v="2028-06-02T00:00:00"/>
    <x v="6"/>
    <x v="3"/>
    <s v="02"/>
    <x v="1"/>
    <x v="0"/>
    <n v="1.92"/>
    <x v="1"/>
    <n v="9"/>
    <x v="1"/>
    <n v="59.68"/>
    <x v="0"/>
    <n v="7"/>
    <x v="1"/>
    <x v="2"/>
    <n v="530.96452577319531"/>
    <x v="2"/>
  </r>
  <r>
    <n v="2853"/>
    <n v="31"/>
    <x v="4"/>
    <x v="3"/>
    <x v="2"/>
    <x v="207"/>
    <x v="2"/>
    <n v="2"/>
    <d v="2028-10-23T00:00:00"/>
    <x v="6"/>
    <x v="4"/>
    <s v="23"/>
    <x v="3"/>
    <x v="0"/>
    <n v="1.92"/>
    <x v="1"/>
    <n v="6"/>
    <x v="1"/>
    <n v="72.78"/>
    <x v="0"/>
    <n v="5"/>
    <x v="0"/>
    <x v="3"/>
    <n v="523.02429494079706"/>
    <x v="0"/>
  </r>
  <r>
    <n v="3052"/>
    <n v="29"/>
    <x v="2"/>
    <x v="2"/>
    <x v="0"/>
    <x v="208"/>
    <x v="0"/>
    <n v="1"/>
    <d v="2029-05-10T00:00:00"/>
    <x v="10"/>
    <x v="7"/>
    <s v="10"/>
    <x v="1"/>
    <x v="1"/>
    <n v="1.92"/>
    <x v="0"/>
    <n v="3"/>
    <x v="0"/>
    <n v="112.56"/>
    <x v="0"/>
    <n v="5"/>
    <x v="0"/>
    <x v="2"/>
    <n v="530.95818369452991"/>
    <x v="0"/>
  </r>
  <r>
    <n v="3134"/>
    <n v="66"/>
    <x v="1"/>
    <x v="3"/>
    <x v="3"/>
    <x v="209"/>
    <x v="1"/>
    <n v="3"/>
    <d v="2029-07-31T00:00:00"/>
    <x v="10"/>
    <x v="11"/>
    <s v="31"/>
    <x v="2"/>
    <x v="0"/>
    <n v="1.92"/>
    <x v="0"/>
    <n v="8"/>
    <x v="1"/>
    <n v="114.76"/>
    <x v="0"/>
    <n v="6"/>
    <x v="0"/>
    <x v="2"/>
    <n v="531.15786157024741"/>
    <x v="1"/>
  </r>
  <r>
    <n v="3193"/>
    <n v="65"/>
    <x v="1"/>
    <x v="0"/>
    <x v="2"/>
    <x v="210"/>
    <x v="0"/>
    <n v="1"/>
    <d v="2029-09-28T00:00:00"/>
    <x v="10"/>
    <x v="6"/>
    <s v="28"/>
    <x v="0"/>
    <x v="0"/>
    <n v="1.92"/>
    <x v="0"/>
    <n v="10"/>
    <x v="1"/>
    <n v="15.96"/>
    <x v="2"/>
    <n v="7"/>
    <x v="1"/>
    <x v="1"/>
    <n v="533.27837259100647"/>
    <x v="0"/>
  </r>
  <r>
    <n v="3258"/>
    <n v="18"/>
    <x v="2"/>
    <x v="1"/>
    <x v="1"/>
    <x v="211"/>
    <x v="2"/>
    <n v="2"/>
    <d v="2029-12-02T00:00:00"/>
    <x v="10"/>
    <x v="2"/>
    <s v="02"/>
    <x v="0"/>
    <x v="0"/>
    <n v="1.92"/>
    <x v="1"/>
    <n v="15"/>
    <x v="1"/>
    <n v="23.42"/>
    <x v="2"/>
    <n v="6"/>
    <x v="0"/>
    <x v="2"/>
    <n v="530.75776628748645"/>
    <x v="2"/>
  </r>
  <r>
    <n v="3495"/>
    <n v="54"/>
    <x v="3"/>
    <x v="2"/>
    <x v="1"/>
    <x v="212"/>
    <x v="0"/>
    <n v="1"/>
    <d v="2030-07-27T00:00:00"/>
    <x v="7"/>
    <x v="11"/>
    <s v="27"/>
    <x v="1"/>
    <x v="1"/>
    <n v="1.92"/>
    <x v="0"/>
    <n v="1"/>
    <x v="0"/>
    <n v="176.96"/>
    <x v="1"/>
    <n v="4"/>
    <x v="2"/>
    <x v="4"/>
    <n v="528.8896957403656"/>
    <x v="2"/>
  </r>
  <r>
    <n v="3815"/>
    <n v="68"/>
    <x v="1"/>
    <x v="1"/>
    <x v="2"/>
    <x v="213"/>
    <x v="0"/>
    <n v="1"/>
    <d v="2031-06-12T00:00:00"/>
    <x v="8"/>
    <x v="3"/>
    <s v="12"/>
    <x v="3"/>
    <x v="1"/>
    <n v="1.92"/>
    <x v="0"/>
    <n v="14"/>
    <x v="1"/>
    <n v="6.24"/>
    <x v="2"/>
    <n v="6"/>
    <x v="0"/>
    <x v="3"/>
    <n v="523.11733836206952"/>
    <x v="2"/>
  </r>
  <r>
    <n v="3916"/>
    <n v="25"/>
    <x v="2"/>
    <x v="3"/>
    <x v="2"/>
    <x v="214"/>
    <x v="0"/>
    <n v="1"/>
    <d v="2031-09-21T00:00:00"/>
    <x v="8"/>
    <x v="6"/>
    <s v="21"/>
    <x v="3"/>
    <x v="1"/>
    <n v="1.92"/>
    <x v="0"/>
    <n v="12"/>
    <x v="1"/>
    <n v="14.5"/>
    <x v="2"/>
    <n v="7"/>
    <x v="1"/>
    <x v="4"/>
    <n v="529.24698477157415"/>
    <x v="2"/>
  </r>
  <r>
    <n v="3945"/>
    <n v="44"/>
    <x v="0"/>
    <x v="0"/>
    <x v="3"/>
    <x v="215"/>
    <x v="1"/>
    <n v="3"/>
    <d v="2031-10-20T00:00:00"/>
    <x v="8"/>
    <x v="4"/>
    <s v="20"/>
    <x v="3"/>
    <x v="1"/>
    <n v="1.92"/>
    <x v="0"/>
    <n v="16"/>
    <x v="2"/>
    <n v="44.58"/>
    <x v="2"/>
    <n v="6"/>
    <x v="0"/>
    <x v="4"/>
    <n v="529.60804878048839"/>
    <x v="2"/>
  </r>
  <r>
    <n v="4041"/>
    <n v="53"/>
    <x v="3"/>
    <x v="1"/>
    <x v="2"/>
    <x v="216"/>
    <x v="0"/>
    <n v="1"/>
    <d v="2032-01-24T00:00:00"/>
    <x v="11"/>
    <x v="0"/>
    <s v="24"/>
    <x v="2"/>
    <x v="0"/>
    <n v="1.92"/>
    <x v="0"/>
    <n v="5"/>
    <x v="0"/>
    <n v="42.84"/>
    <x v="2"/>
    <n v="5"/>
    <x v="0"/>
    <x v="3"/>
    <n v="523.58735706580421"/>
    <x v="0"/>
  </r>
  <r>
    <n v="4167"/>
    <n v="29"/>
    <x v="2"/>
    <x v="1"/>
    <x v="2"/>
    <x v="217"/>
    <x v="2"/>
    <n v="2"/>
    <d v="2032-05-29T00:00:00"/>
    <x v="11"/>
    <x v="7"/>
    <s v="29"/>
    <x v="1"/>
    <x v="1"/>
    <n v="1.92"/>
    <x v="0"/>
    <n v="16"/>
    <x v="2"/>
    <n v="36.47"/>
    <x v="2"/>
    <n v="6"/>
    <x v="0"/>
    <x v="1"/>
    <n v="533.67885316184356"/>
    <x v="2"/>
  </r>
  <r>
    <n v="4734"/>
    <n v="68"/>
    <x v="1"/>
    <x v="1"/>
    <x v="2"/>
    <x v="218"/>
    <x v="1"/>
    <n v="3"/>
    <d v="2033-12-17T00:00:00"/>
    <x v="9"/>
    <x v="2"/>
    <s v="17"/>
    <x v="3"/>
    <x v="0"/>
    <n v="1.92"/>
    <x v="1"/>
    <n v="5"/>
    <x v="0"/>
    <n v="164.32"/>
    <x v="1"/>
    <n v="7"/>
    <x v="1"/>
    <x v="4"/>
    <n v="529.42113936927819"/>
    <x v="2"/>
  </r>
  <r>
    <n v="4859"/>
    <n v="45"/>
    <x v="0"/>
    <x v="2"/>
    <x v="3"/>
    <x v="219"/>
    <x v="2"/>
    <n v="2"/>
    <d v="2034-04-21T00:00:00"/>
    <x v="13"/>
    <x v="5"/>
    <s v="21"/>
    <x v="1"/>
    <x v="1"/>
    <n v="1.92"/>
    <x v="1"/>
    <n v="17"/>
    <x v="2"/>
    <n v="32.85"/>
    <x v="2"/>
    <n v="7"/>
    <x v="1"/>
    <x v="1"/>
    <n v="533.6253433476395"/>
    <x v="0"/>
  </r>
  <r>
    <n v="4900"/>
    <n v="55"/>
    <x v="3"/>
    <x v="1"/>
    <x v="2"/>
    <x v="220"/>
    <x v="1"/>
    <n v="3"/>
    <d v="2034-06-01T00:00:00"/>
    <x v="13"/>
    <x v="3"/>
    <s v="01"/>
    <x v="3"/>
    <x v="0"/>
    <n v="1.92"/>
    <x v="0"/>
    <n v="15"/>
    <x v="1"/>
    <n v="66.05"/>
    <x v="0"/>
    <n v="7"/>
    <x v="1"/>
    <x v="2"/>
    <n v="530.94361283643832"/>
    <x v="0"/>
  </r>
  <r>
    <n v="133"/>
    <n v="20"/>
    <x v="2"/>
    <x v="2"/>
    <x v="0"/>
    <x v="221"/>
    <x v="0"/>
    <n v="1"/>
    <d v="2021-05-13T00:00:00"/>
    <x v="0"/>
    <x v="7"/>
    <s v="13"/>
    <x v="0"/>
    <x v="0"/>
    <n v="1.91"/>
    <x v="0"/>
    <n v="4"/>
    <x v="0"/>
    <n v="63.6"/>
    <x v="0"/>
    <n v="7"/>
    <x v="1"/>
    <x v="3"/>
    <n v="523.921479481642"/>
    <x v="1"/>
  </r>
  <r>
    <n v="249"/>
    <n v="45"/>
    <x v="0"/>
    <x v="2"/>
    <x v="2"/>
    <x v="222"/>
    <x v="1"/>
    <n v="3"/>
    <d v="2021-09-06T00:00:00"/>
    <x v="0"/>
    <x v="6"/>
    <s v="06"/>
    <x v="3"/>
    <x v="1"/>
    <n v="1.91"/>
    <x v="0"/>
    <n v="8"/>
    <x v="1"/>
    <n v="95.38"/>
    <x v="0"/>
    <n v="7"/>
    <x v="1"/>
    <x v="0"/>
    <n v="503.88849230769267"/>
    <x v="1"/>
  </r>
  <r>
    <n v="609"/>
    <n v="33"/>
    <x v="4"/>
    <x v="1"/>
    <x v="2"/>
    <x v="223"/>
    <x v="0"/>
    <n v="1"/>
    <d v="2022-09-01T00:00:00"/>
    <x v="1"/>
    <x v="6"/>
    <s v="01"/>
    <x v="1"/>
    <x v="0"/>
    <n v="1.91"/>
    <x v="1"/>
    <n v="18"/>
    <x v="2"/>
    <n v="13.6"/>
    <x v="2"/>
    <n v="7"/>
    <x v="1"/>
    <x v="0"/>
    <n v="503.62238193018516"/>
    <x v="1"/>
  </r>
  <r>
    <n v="674"/>
    <n v="38"/>
    <x v="4"/>
    <x v="3"/>
    <x v="1"/>
    <x v="224"/>
    <x v="1"/>
    <n v="3"/>
    <d v="2022-11-05T00:00:00"/>
    <x v="1"/>
    <x v="1"/>
    <s v="05"/>
    <x v="0"/>
    <x v="1"/>
    <n v="1.91"/>
    <x v="1"/>
    <n v="9"/>
    <x v="1"/>
    <n v="77.58"/>
    <x v="0"/>
    <n v="6"/>
    <x v="0"/>
    <x v="2"/>
    <n v="530.4671398963726"/>
    <x v="1"/>
  </r>
  <r>
    <n v="806"/>
    <n v="59"/>
    <x v="3"/>
    <x v="3"/>
    <x v="3"/>
    <x v="225"/>
    <x v="1"/>
    <n v="3"/>
    <d v="2023-03-17T00:00:00"/>
    <x v="12"/>
    <x v="9"/>
    <s v="17"/>
    <x v="0"/>
    <x v="1"/>
    <n v="1.91"/>
    <x v="1"/>
    <n v="2"/>
    <x v="0"/>
    <n v="464.65"/>
    <x v="1"/>
    <n v="8"/>
    <x v="1"/>
    <x v="1"/>
    <n v="533.59872180451123"/>
    <x v="1"/>
  </r>
  <r>
    <n v="1077"/>
    <n v="54"/>
    <x v="3"/>
    <x v="0"/>
    <x v="2"/>
    <x v="226"/>
    <x v="0"/>
    <n v="1"/>
    <d v="2023-12-13T00:00:00"/>
    <x v="12"/>
    <x v="2"/>
    <s v="13"/>
    <x v="0"/>
    <x v="1"/>
    <n v="1.91"/>
    <x v="0"/>
    <n v="6"/>
    <x v="1"/>
    <n v="9.68"/>
    <x v="2"/>
    <n v="7"/>
    <x v="1"/>
    <x v="4"/>
    <n v="529.12362525458298"/>
    <x v="1"/>
  </r>
  <r>
    <n v="1141"/>
    <n v="23"/>
    <x v="2"/>
    <x v="1"/>
    <x v="2"/>
    <x v="227"/>
    <x v="1"/>
    <n v="3"/>
    <d v="2024-02-15T00:00:00"/>
    <x v="2"/>
    <x v="10"/>
    <s v="15"/>
    <x v="0"/>
    <x v="0"/>
    <n v="1.91"/>
    <x v="0"/>
    <n v="18"/>
    <x v="2"/>
    <n v="44.73"/>
    <x v="2"/>
    <n v="5"/>
    <x v="0"/>
    <x v="3"/>
    <n v="524.21285405405456"/>
    <x v="2"/>
  </r>
  <r>
    <n v="1404"/>
    <n v="66"/>
    <x v="1"/>
    <x v="0"/>
    <x v="2"/>
    <x v="228"/>
    <x v="1"/>
    <n v="3"/>
    <d v="2024-11-04T00:00:00"/>
    <x v="2"/>
    <x v="1"/>
    <s v="04"/>
    <x v="3"/>
    <x v="0"/>
    <n v="1.91"/>
    <x v="0"/>
    <n v="7"/>
    <x v="1"/>
    <n v="138.46"/>
    <x v="0"/>
    <n v="4"/>
    <x v="2"/>
    <x v="1"/>
    <n v="533.1732365591397"/>
    <x v="2"/>
  </r>
  <r>
    <n v="1523"/>
    <n v="37"/>
    <x v="4"/>
    <x v="2"/>
    <x v="1"/>
    <x v="229"/>
    <x v="0"/>
    <n v="1"/>
    <d v="2025-03-03T00:00:00"/>
    <x v="3"/>
    <x v="9"/>
    <s v="03"/>
    <x v="1"/>
    <x v="0"/>
    <n v="1.91"/>
    <x v="0"/>
    <n v="8"/>
    <x v="1"/>
    <n v="38.19"/>
    <x v="2"/>
    <n v="5"/>
    <x v="0"/>
    <x v="4"/>
    <n v="529.6038124362899"/>
    <x v="2"/>
  </r>
  <r>
    <n v="1808"/>
    <n v="38"/>
    <x v="4"/>
    <x v="3"/>
    <x v="1"/>
    <x v="230"/>
    <x v="2"/>
    <n v="2"/>
    <d v="2025-12-13T00:00:00"/>
    <x v="3"/>
    <x v="2"/>
    <s v="13"/>
    <x v="1"/>
    <x v="1"/>
    <n v="1.91"/>
    <x v="1"/>
    <n v="17"/>
    <x v="2"/>
    <n v="24.5"/>
    <x v="2"/>
    <n v="7"/>
    <x v="1"/>
    <x v="2"/>
    <n v="530.2931327800826"/>
    <x v="1"/>
  </r>
  <r>
    <n v="1819"/>
    <n v="31"/>
    <x v="4"/>
    <x v="3"/>
    <x v="3"/>
    <x v="231"/>
    <x v="1"/>
    <n v="3"/>
    <d v="2025-12-24T00:00:00"/>
    <x v="3"/>
    <x v="2"/>
    <s v="24"/>
    <x v="1"/>
    <x v="0"/>
    <n v="1.91"/>
    <x v="0"/>
    <n v="6"/>
    <x v="1"/>
    <n v="129.49"/>
    <x v="0"/>
    <n v="5"/>
    <x v="0"/>
    <x v="4"/>
    <n v="529.8324387755107"/>
    <x v="2"/>
  </r>
  <r>
    <n v="1993"/>
    <n v="53"/>
    <x v="3"/>
    <x v="2"/>
    <x v="1"/>
    <x v="232"/>
    <x v="2"/>
    <n v="2"/>
    <d v="2026-06-16T00:00:00"/>
    <x v="4"/>
    <x v="3"/>
    <s v="16"/>
    <x v="1"/>
    <x v="1"/>
    <n v="1.91"/>
    <x v="1"/>
    <n v="13"/>
    <x v="1"/>
    <n v="36.75"/>
    <x v="2"/>
    <n v="6"/>
    <x v="0"/>
    <x v="3"/>
    <n v="523.90887445887495"/>
    <x v="0"/>
  </r>
  <r>
    <n v="2021"/>
    <n v="54"/>
    <x v="3"/>
    <x v="2"/>
    <x v="2"/>
    <x v="233"/>
    <x v="2"/>
    <n v="2"/>
    <d v="2026-07-14T00:00:00"/>
    <x v="4"/>
    <x v="11"/>
    <s v="14"/>
    <x v="2"/>
    <x v="0"/>
    <n v="1.91"/>
    <x v="0"/>
    <n v="2"/>
    <x v="0"/>
    <n v="230.36"/>
    <x v="1"/>
    <n v="7"/>
    <x v="1"/>
    <x v="1"/>
    <n v="532.70385360602791"/>
    <x v="2"/>
  </r>
  <r>
    <n v="2025"/>
    <n v="49"/>
    <x v="0"/>
    <x v="3"/>
    <x v="0"/>
    <x v="234"/>
    <x v="2"/>
    <n v="2"/>
    <d v="2026-07-18T00:00:00"/>
    <x v="4"/>
    <x v="11"/>
    <s v="18"/>
    <x v="3"/>
    <x v="0"/>
    <n v="1.91"/>
    <x v="1"/>
    <n v="7"/>
    <x v="1"/>
    <n v="89.96"/>
    <x v="0"/>
    <n v="4"/>
    <x v="2"/>
    <x v="1"/>
    <n v="532.78143318965499"/>
    <x v="1"/>
  </r>
  <r>
    <n v="2556"/>
    <n v="38"/>
    <x v="4"/>
    <x v="3"/>
    <x v="1"/>
    <x v="235"/>
    <x v="0"/>
    <n v="1"/>
    <d v="2027-12-31T00:00:00"/>
    <x v="5"/>
    <x v="2"/>
    <s v="31"/>
    <x v="2"/>
    <x v="0"/>
    <n v="1.91"/>
    <x v="0"/>
    <n v="18"/>
    <x v="2"/>
    <n v="4.28"/>
    <x v="2"/>
    <n v="5"/>
    <x v="0"/>
    <x v="1"/>
    <n v="532.67682847896424"/>
    <x v="0"/>
  </r>
  <r>
    <n v="2622"/>
    <n v="45"/>
    <x v="0"/>
    <x v="0"/>
    <x v="3"/>
    <x v="236"/>
    <x v="2"/>
    <n v="2"/>
    <d v="2028-03-06T00:00:00"/>
    <x v="6"/>
    <x v="9"/>
    <s v="06"/>
    <x v="2"/>
    <x v="0"/>
    <n v="1.91"/>
    <x v="1"/>
    <n v="5"/>
    <x v="0"/>
    <n v="79.91"/>
    <x v="0"/>
    <n v="4"/>
    <x v="2"/>
    <x v="0"/>
    <n v="503.88838643371048"/>
    <x v="0"/>
  </r>
  <r>
    <n v="2629"/>
    <n v="62"/>
    <x v="1"/>
    <x v="3"/>
    <x v="2"/>
    <x v="237"/>
    <x v="2"/>
    <n v="2"/>
    <d v="2028-03-13T00:00:00"/>
    <x v="6"/>
    <x v="9"/>
    <s v="13"/>
    <x v="3"/>
    <x v="0"/>
    <n v="1.91"/>
    <x v="0"/>
    <n v="4"/>
    <x v="0"/>
    <n v="151.96"/>
    <x v="1"/>
    <n v="4"/>
    <x v="2"/>
    <x v="3"/>
    <n v="523.95891657638185"/>
    <x v="1"/>
  </r>
  <r>
    <n v="2844"/>
    <n v="62"/>
    <x v="1"/>
    <x v="0"/>
    <x v="2"/>
    <x v="238"/>
    <x v="0"/>
    <n v="1"/>
    <d v="2028-10-14T00:00:00"/>
    <x v="6"/>
    <x v="4"/>
    <s v="14"/>
    <x v="1"/>
    <x v="1"/>
    <n v="1.91"/>
    <x v="0"/>
    <n v="4"/>
    <x v="0"/>
    <n v="83.62"/>
    <x v="0"/>
    <n v="7"/>
    <x v="1"/>
    <x v="2"/>
    <n v="530.41131879543047"/>
    <x v="2"/>
  </r>
  <r>
    <n v="3050"/>
    <n v="38"/>
    <x v="4"/>
    <x v="1"/>
    <x v="3"/>
    <x v="239"/>
    <x v="2"/>
    <n v="2"/>
    <d v="2029-05-08T00:00:00"/>
    <x v="10"/>
    <x v="7"/>
    <s v="08"/>
    <x v="3"/>
    <x v="0"/>
    <n v="1.91"/>
    <x v="1"/>
    <n v="13"/>
    <x v="1"/>
    <n v="27.35"/>
    <x v="2"/>
    <n v="7"/>
    <x v="1"/>
    <x v="0"/>
    <n v="503.9957407407411"/>
    <x v="2"/>
  </r>
  <r>
    <n v="3170"/>
    <n v="53"/>
    <x v="3"/>
    <x v="3"/>
    <x v="3"/>
    <x v="240"/>
    <x v="0"/>
    <n v="1"/>
    <d v="2029-09-05T00:00:00"/>
    <x v="10"/>
    <x v="6"/>
    <s v="05"/>
    <x v="0"/>
    <x v="0"/>
    <n v="1.91"/>
    <x v="1"/>
    <n v="9"/>
    <x v="1"/>
    <n v="32.979999999999997"/>
    <x v="2"/>
    <n v="4"/>
    <x v="2"/>
    <x v="2"/>
    <n v="530.61496881496839"/>
    <x v="2"/>
  </r>
  <r>
    <n v="3617"/>
    <n v="55"/>
    <x v="3"/>
    <x v="3"/>
    <x v="2"/>
    <x v="241"/>
    <x v="1"/>
    <n v="3"/>
    <d v="2030-11-26T00:00:00"/>
    <x v="7"/>
    <x v="1"/>
    <s v="26"/>
    <x v="1"/>
    <x v="0"/>
    <n v="1.91"/>
    <x v="0"/>
    <n v="2"/>
    <x v="0"/>
    <n v="485.72"/>
    <x v="1"/>
    <n v="6"/>
    <x v="0"/>
    <x v="4"/>
    <n v="529.58002042900966"/>
    <x v="0"/>
  </r>
  <r>
    <n v="3646"/>
    <n v="30"/>
    <x v="4"/>
    <x v="3"/>
    <x v="2"/>
    <x v="242"/>
    <x v="1"/>
    <n v="3"/>
    <d v="2030-12-25T00:00:00"/>
    <x v="7"/>
    <x v="2"/>
    <s v="25"/>
    <x v="1"/>
    <x v="0"/>
    <n v="1.91"/>
    <x v="0"/>
    <n v="8"/>
    <x v="1"/>
    <n v="85.96"/>
    <x v="0"/>
    <n v="6"/>
    <x v="0"/>
    <x v="4"/>
    <n v="529.12822085889616"/>
    <x v="0"/>
  </r>
  <r>
    <n v="3686"/>
    <n v="61"/>
    <x v="1"/>
    <x v="1"/>
    <x v="0"/>
    <x v="243"/>
    <x v="1"/>
    <n v="3"/>
    <d v="2031-02-03T00:00:00"/>
    <x v="8"/>
    <x v="10"/>
    <s v="03"/>
    <x v="1"/>
    <x v="1"/>
    <n v="1.91"/>
    <x v="1"/>
    <n v="15"/>
    <x v="1"/>
    <n v="59.15"/>
    <x v="0"/>
    <n v="5"/>
    <x v="0"/>
    <x v="0"/>
    <n v="504.14861997940295"/>
    <x v="1"/>
  </r>
  <r>
    <n v="3756"/>
    <n v="39"/>
    <x v="4"/>
    <x v="0"/>
    <x v="2"/>
    <x v="244"/>
    <x v="0"/>
    <n v="1"/>
    <d v="2031-04-14T00:00:00"/>
    <x v="8"/>
    <x v="5"/>
    <s v="14"/>
    <x v="0"/>
    <x v="1"/>
    <n v="1.91"/>
    <x v="0"/>
    <n v="12"/>
    <x v="1"/>
    <n v="21.71"/>
    <x v="2"/>
    <n v="6"/>
    <x v="0"/>
    <x v="2"/>
    <n v="530.85823100936489"/>
    <x v="2"/>
  </r>
  <r>
    <n v="4084"/>
    <n v="31"/>
    <x v="4"/>
    <x v="3"/>
    <x v="3"/>
    <x v="245"/>
    <x v="2"/>
    <n v="2"/>
    <d v="2032-03-07T00:00:00"/>
    <x v="11"/>
    <x v="9"/>
    <s v="07"/>
    <x v="1"/>
    <x v="1"/>
    <n v="1.91"/>
    <x v="0"/>
    <n v="18"/>
    <x v="2"/>
    <n v="27.62"/>
    <x v="2"/>
    <n v="4"/>
    <x v="2"/>
    <x v="4"/>
    <n v="528.96591606960135"/>
    <x v="2"/>
  </r>
  <r>
    <n v="4474"/>
    <n v="34"/>
    <x v="4"/>
    <x v="1"/>
    <x v="3"/>
    <x v="246"/>
    <x v="0"/>
    <n v="1"/>
    <d v="2033-04-01T00:00:00"/>
    <x v="9"/>
    <x v="5"/>
    <s v="01"/>
    <x v="0"/>
    <x v="0"/>
    <n v="1.91"/>
    <x v="0"/>
    <n v="1"/>
    <x v="0"/>
    <n v="267.07"/>
    <x v="1"/>
    <n v="6"/>
    <x v="0"/>
    <x v="0"/>
    <n v="503.75365979381473"/>
    <x v="0"/>
  </r>
  <r>
    <n v="4591"/>
    <n v="57"/>
    <x v="3"/>
    <x v="2"/>
    <x v="2"/>
    <x v="247"/>
    <x v="2"/>
    <n v="2"/>
    <d v="2033-07-27T00:00:00"/>
    <x v="9"/>
    <x v="11"/>
    <s v="27"/>
    <x v="0"/>
    <x v="0"/>
    <n v="1.91"/>
    <x v="0"/>
    <n v="16"/>
    <x v="2"/>
    <n v="29.45"/>
    <x v="2"/>
    <n v="4"/>
    <x v="2"/>
    <x v="1"/>
    <n v="533.1688876889848"/>
    <x v="1"/>
  </r>
  <r>
    <n v="4706"/>
    <n v="37"/>
    <x v="4"/>
    <x v="3"/>
    <x v="0"/>
    <x v="248"/>
    <x v="1"/>
    <n v="3"/>
    <d v="2033-11-19T00:00:00"/>
    <x v="9"/>
    <x v="1"/>
    <s v="19"/>
    <x v="0"/>
    <x v="1"/>
    <n v="1.91"/>
    <x v="0"/>
    <n v="15"/>
    <x v="1"/>
    <n v="54.71"/>
    <x v="0"/>
    <n v="4"/>
    <x v="2"/>
    <x v="0"/>
    <n v="503.99791537667727"/>
    <x v="2"/>
  </r>
  <r>
    <n v="183"/>
    <n v="62"/>
    <x v="1"/>
    <x v="1"/>
    <x v="3"/>
    <x v="249"/>
    <x v="1"/>
    <n v="3"/>
    <d v="2021-07-02T00:00:00"/>
    <x v="0"/>
    <x v="11"/>
    <s v="02"/>
    <x v="0"/>
    <x v="1"/>
    <n v="1.9"/>
    <x v="0"/>
    <n v="4"/>
    <x v="0"/>
    <n v="200.58"/>
    <x v="1"/>
    <n v="3"/>
    <x v="2"/>
    <x v="0"/>
    <n v="503.67083677685974"/>
    <x v="2"/>
  </r>
  <r>
    <n v="306"/>
    <n v="48"/>
    <x v="0"/>
    <x v="3"/>
    <x v="1"/>
    <x v="250"/>
    <x v="2"/>
    <n v="2"/>
    <d v="2021-11-02T00:00:00"/>
    <x v="0"/>
    <x v="1"/>
    <s v="02"/>
    <x v="0"/>
    <x v="0"/>
    <n v="1.9"/>
    <x v="1"/>
    <n v="7"/>
    <x v="1"/>
    <n v="68.39"/>
    <x v="0"/>
    <n v="4"/>
    <x v="2"/>
    <x v="2"/>
    <n v="531.13986458333295"/>
    <x v="1"/>
  </r>
  <r>
    <n v="407"/>
    <n v="59"/>
    <x v="3"/>
    <x v="1"/>
    <x v="3"/>
    <x v="251"/>
    <x v="1"/>
    <n v="3"/>
    <d v="2022-02-11T00:00:00"/>
    <x v="1"/>
    <x v="10"/>
    <s v="11"/>
    <x v="3"/>
    <x v="0"/>
    <n v="1.9"/>
    <x v="1"/>
    <n v="2"/>
    <x v="0"/>
    <n v="482.9"/>
    <x v="1"/>
    <n v="4"/>
    <x v="2"/>
    <x v="0"/>
    <n v="503.36197518097237"/>
    <x v="1"/>
  </r>
  <r>
    <n v="433"/>
    <n v="31"/>
    <x v="4"/>
    <x v="1"/>
    <x v="3"/>
    <x v="252"/>
    <x v="1"/>
    <n v="3"/>
    <d v="2022-03-09T00:00:00"/>
    <x v="1"/>
    <x v="9"/>
    <s v="09"/>
    <x v="2"/>
    <x v="0"/>
    <n v="1.9"/>
    <x v="1"/>
    <n v="4"/>
    <x v="0"/>
    <n v="163.55000000000001"/>
    <x v="1"/>
    <n v="4"/>
    <x v="2"/>
    <x v="4"/>
    <n v="528.99847336065625"/>
    <x v="1"/>
  </r>
  <r>
    <n v="473"/>
    <n v="18"/>
    <x v="2"/>
    <x v="0"/>
    <x v="0"/>
    <x v="253"/>
    <x v="0"/>
    <n v="1"/>
    <d v="2022-04-18T00:00:00"/>
    <x v="1"/>
    <x v="5"/>
    <s v="18"/>
    <x v="3"/>
    <x v="1"/>
    <n v="1.9"/>
    <x v="0"/>
    <n v="6"/>
    <x v="1"/>
    <n v="47.42"/>
    <x v="2"/>
    <n v="7"/>
    <x v="1"/>
    <x v="1"/>
    <n v="533.23583783783772"/>
    <x v="1"/>
  </r>
  <r>
    <n v="760"/>
    <n v="59"/>
    <x v="3"/>
    <x v="1"/>
    <x v="2"/>
    <x v="254"/>
    <x v="2"/>
    <n v="2"/>
    <d v="2023-01-30T00:00:00"/>
    <x v="12"/>
    <x v="0"/>
    <s v="30"/>
    <x v="2"/>
    <x v="1"/>
    <n v="1.9"/>
    <x v="0"/>
    <n v="17"/>
    <x v="2"/>
    <n v="24.63"/>
    <x v="2"/>
    <n v="4"/>
    <x v="2"/>
    <x v="3"/>
    <n v="523.86795010846026"/>
    <x v="0"/>
  </r>
  <r>
    <n v="821"/>
    <n v="38"/>
    <x v="4"/>
    <x v="0"/>
    <x v="1"/>
    <x v="255"/>
    <x v="0"/>
    <n v="1"/>
    <d v="2023-04-01T00:00:00"/>
    <x v="12"/>
    <x v="5"/>
    <s v="01"/>
    <x v="2"/>
    <x v="1"/>
    <n v="1.9"/>
    <x v="0"/>
    <n v="10"/>
    <x v="1"/>
    <n v="34.17"/>
    <x v="2"/>
    <n v="5"/>
    <x v="0"/>
    <x v="3"/>
    <n v="523.98204125950099"/>
    <x v="1"/>
  </r>
  <r>
    <n v="952"/>
    <n v="27"/>
    <x v="2"/>
    <x v="0"/>
    <x v="2"/>
    <x v="256"/>
    <x v="0"/>
    <n v="1"/>
    <d v="2023-08-10T00:00:00"/>
    <x v="12"/>
    <x v="8"/>
    <s v="10"/>
    <x v="0"/>
    <x v="1"/>
    <n v="1.9"/>
    <x v="1"/>
    <n v="13"/>
    <x v="1"/>
    <n v="26.23"/>
    <x v="2"/>
    <n v="7"/>
    <x v="1"/>
    <x v="2"/>
    <n v="531.19450469238745"/>
    <x v="2"/>
  </r>
  <r>
    <n v="996"/>
    <n v="54"/>
    <x v="3"/>
    <x v="0"/>
    <x v="1"/>
    <x v="257"/>
    <x v="0"/>
    <n v="1"/>
    <d v="2023-09-23T00:00:00"/>
    <x v="12"/>
    <x v="6"/>
    <s v="23"/>
    <x v="0"/>
    <x v="0"/>
    <n v="1.9"/>
    <x v="0"/>
    <n v="14"/>
    <x v="1"/>
    <n v="11.5"/>
    <x v="2"/>
    <n v="6"/>
    <x v="0"/>
    <x v="3"/>
    <n v="524.18016304347873"/>
    <x v="1"/>
  </r>
  <r>
    <n v="1005"/>
    <n v="37"/>
    <x v="4"/>
    <x v="0"/>
    <x v="1"/>
    <x v="258"/>
    <x v="0"/>
    <n v="1"/>
    <d v="2023-10-02T00:00:00"/>
    <x v="12"/>
    <x v="4"/>
    <s v="02"/>
    <x v="3"/>
    <x v="1"/>
    <n v="1.9"/>
    <x v="1"/>
    <n v="16"/>
    <x v="2"/>
    <n v="16.54"/>
    <x v="2"/>
    <n v="5"/>
    <x v="0"/>
    <x v="0"/>
    <n v="502.88327122153231"/>
    <x v="0"/>
  </r>
  <r>
    <n v="1112"/>
    <n v="22"/>
    <x v="2"/>
    <x v="3"/>
    <x v="0"/>
    <x v="259"/>
    <x v="1"/>
    <n v="3"/>
    <d v="2024-01-17T00:00:00"/>
    <x v="2"/>
    <x v="0"/>
    <s v="17"/>
    <x v="3"/>
    <x v="0"/>
    <n v="1.9"/>
    <x v="1"/>
    <n v="8"/>
    <x v="1"/>
    <n v="93.87"/>
    <x v="0"/>
    <n v="5"/>
    <x v="0"/>
    <x v="2"/>
    <n v="531.39305845511433"/>
    <x v="0"/>
  </r>
  <r>
    <n v="1420"/>
    <n v="68"/>
    <x v="1"/>
    <x v="1"/>
    <x v="2"/>
    <x v="260"/>
    <x v="0"/>
    <n v="1"/>
    <d v="2024-11-20T00:00:00"/>
    <x v="2"/>
    <x v="1"/>
    <s v="20"/>
    <x v="2"/>
    <x v="1"/>
    <n v="1.9"/>
    <x v="0"/>
    <n v="2"/>
    <x v="0"/>
    <n v="68.55"/>
    <x v="0"/>
    <n v="5"/>
    <x v="0"/>
    <x v="1"/>
    <n v="533.50502164502143"/>
    <x v="0"/>
  </r>
  <r>
    <n v="1440"/>
    <n v="28"/>
    <x v="2"/>
    <x v="2"/>
    <x v="2"/>
    <x v="261"/>
    <x v="0"/>
    <n v="1"/>
    <d v="2024-12-10T00:00:00"/>
    <x v="2"/>
    <x v="2"/>
    <s v="10"/>
    <x v="2"/>
    <x v="0"/>
    <n v="1.9"/>
    <x v="1"/>
    <n v="1"/>
    <x v="0"/>
    <n v="290.89999999999998"/>
    <x v="1"/>
    <n v="4"/>
    <x v="2"/>
    <x v="1"/>
    <n v="533.93449620801721"/>
    <x v="0"/>
  </r>
  <r>
    <n v="2489"/>
    <n v="32"/>
    <x v="4"/>
    <x v="0"/>
    <x v="3"/>
    <x v="262"/>
    <x v="1"/>
    <n v="3"/>
    <d v="2027-10-25T00:00:00"/>
    <x v="5"/>
    <x v="4"/>
    <s v="25"/>
    <x v="3"/>
    <x v="0"/>
    <n v="1.9"/>
    <x v="1"/>
    <n v="11"/>
    <x v="1"/>
    <n v="62.16"/>
    <x v="0"/>
    <n v="6"/>
    <x v="0"/>
    <x v="4"/>
    <n v="528.87005128205192"/>
    <x v="1"/>
  </r>
  <r>
    <n v="2566"/>
    <n v="56"/>
    <x v="3"/>
    <x v="1"/>
    <x v="1"/>
    <x v="263"/>
    <x v="1"/>
    <n v="3"/>
    <d v="2028-01-10T00:00:00"/>
    <x v="6"/>
    <x v="0"/>
    <s v="10"/>
    <x v="0"/>
    <x v="0"/>
    <n v="1.9"/>
    <x v="0"/>
    <n v="17"/>
    <x v="2"/>
    <n v="42.94"/>
    <x v="2"/>
    <n v="6"/>
    <x v="0"/>
    <x v="0"/>
    <n v="503.13016580310904"/>
    <x v="1"/>
  </r>
  <r>
    <n v="2596"/>
    <n v="66"/>
    <x v="1"/>
    <x v="1"/>
    <x v="0"/>
    <x v="264"/>
    <x v="2"/>
    <n v="2"/>
    <d v="2028-02-09T00:00:00"/>
    <x v="6"/>
    <x v="10"/>
    <s v="09"/>
    <x v="1"/>
    <x v="1"/>
    <n v="1.9"/>
    <x v="1"/>
    <n v="6"/>
    <x v="1"/>
    <n v="89.99"/>
    <x v="0"/>
    <n v="4"/>
    <x v="2"/>
    <x v="2"/>
    <n v="531.16362591431516"/>
    <x v="2"/>
  </r>
  <r>
    <n v="2598"/>
    <n v="36"/>
    <x v="4"/>
    <x v="1"/>
    <x v="0"/>
    <x v="265"/>
    <x v="0"/>
    <n v="1"/>
    <d v="2028-02-11T00:00:00"/>
    <x v="6"/>
    <x v="10"/>
    <s v="11"/>
    <x v="3"/>
    <x v="1"/>
    <n v="1.9"/>
    <x v="1"/>
    <n v="10"/>
    <x v="1"/>
    <n v="27.95"/>
    <x v="2"/>
    <n v="6"/>
    <x v="0"/>
    <x v="2"/>
    <n v="531.15446652719618"/>
    <x v="0"/>
  </r>
  <r>
    <n v="2755"/>
    <n v="55"/>
    <x v="3"/>
    <x v="3"/>
    <x v="3"/>
    <x v="266"/>
    <x v="2"/>
    <n v="2"/>
    <d v="2028-07-17T00:00:00"/>
    <x v="6"/>
    <x v="11"/>
    <s v="17"/>
    <x v="2"/>
    <x v="1"/>
    <n v="1.9"/>
    <x v="0"/>
    <n v="18"/>
    <x v="2"/>
    <n v="24.37"/>
    <x v="2"/>
    <n v="5"/>
    <x v="0"/>
    <x v="4"/>
    <n v="528.71106776180761"/>
    <x v="0"/>
  </r>
  <r>
    <n v="2931"/>
    <n v="61"/>
    <x v="1"/>
    <x v="0"/>
    <x v="1"/>
    <x v="267"/>
    <x v="2"/>
    <n v="2"/>
    <d v="2029-01-09T00:00:00"/>
    <x v="10"/>
    <x v="0"/>
    <s v="09"/>
    <x v="3"/>
    <x v="1"/>
    <n v="1.9"/>
    <x v="0"/>
    <n v="12"/>
    <x v="1"/>
    <n v="50"/>
    <x v="2"/>
    <n v="4"/>
    <x v="2"/>
    <x v="3"/>
    <n v="524.57541893362406"/>
    <x v="0"/>
  </r>
  <r>
    <n v="4071"/>
    <n v="25"/>
    <x v="2"/>
    <x v="2"/>
    <x v="0"/>
    <x v="268"/>
    <x v="0"/>
    <n v="1"/>
    <d v="2032-02-23T00:00:00"/>
    <x v="11"/>
    <x v="10"/>
    <s v="23"/>
    <x v="1"/>
    <x v="1"/>
    <n v="1.9"/>
    <x v="1"/>
    <n v="2"/>
    <x v="0"/>
    <n v="95.75"/>
    <x v="0"/>
    <n v="5"/>
    <x v="0"/>
    <x v="4"/>
    <n v="528.80357656731815"/>
    <x v="0"/>
  </r>
  <r>
    <n v="4140"/>
    <n v="41"/>
    <x v="0"/>
    <x v="1"/>
    <x v="0"/>
    <x v="269"/>
    <x v="2"/>
    <n v="2"/>
    <d v="2032-05-02T00:00:00"/>
    <x v="11"/>
    <x v="7"/>
    <s v="02"/>
    <x v="2"/>
    <x v="1"/>
    <n v="1.9"/>
    <x v="1"/>
    <n v="19"/>
    <x v="2"/>
    <n v="33.479999999999997"/>
    <x v="2"/>
    <n v="4"/>
    <x v="2"/>
    <x v="4"/>
    <n v="529.15059670781955"/>
    <x v="1"/>
  </r>
  <r>
    <n v="4494"/>
    <n v="28"/>
    <x v="2"/>
    <x v="1"/>
    <x v="1"/>
    <x v="270"/>
    <x v="1"/>
    <n v="3"/>
    <d v="2033-04-21T00:00:00"/>
    <x v="9"/>
    <x v="5"/>
    <s v="21"/>
    <x v="2"/>
    <x v="1"/>
    <n v="1.9"/>
    <x v="1"/>
    <n v="13"/>
    <x v="1"/>
    <n v="74.27"/>
    <x v="0"/>
    <n v="7"/>
    <x v="1"/>
    <x v="0"/>
    <n v="502.89484439834047"/>
    <x v="2"/>
  </r>
  <r>
    <n v="4740"/>
    <n v="60"/>
    <x v="1"/>
    <x v="2"/>
    <x v="3"/>
    <x v="271"/>
    <x v="0"/>
    <n v="1"/>
    <d v="2033-12-23T00:00:00"/>
    <x v="9"/>
    <x v="2"/>
    <s v="23"/>
    <x v="3"/>
    <x v="0"/>
    <n v="1.9"/>
    <x v="1"/>
    <n v="8"/>
    <x v="1"/>
    <n v="39.31"/>
    <x v="2"/>
    <n v="5"/>
    <x v="0"/>
    <x v="4"/>
    <n v="529.04044284243105"/>
    <x v="0"/>
  </r>
  <r>
    <n v="4947"/>
    <n v="34"/>
    <x v="4"/>
    <x v="1"/>
    <x v="0"/>
    <x v="272"/>
    <x v="2"/>
    <n v="2"/>
    <d v="2034-07-18T00:00:00"/>
    <x v="13"/>
    <x v="11"/>
    <s v="18"/>
    <x v="2"/>
    <x v="0"/>
    <n v="1.9"/>
    <x v="0"/>
    <n v="14"/>
    <x v="1"/>
    <n v="26.94"/>
    <x v="2"/>
    <n v="7"/>
    <x v="1"/>
    <x v="0"/>
    <n v="502.41445482866067"/>
    <x v="2"/>
  </r>
  <r>
    <n v="30"/>
    <n v="69"/>
    <x v="1"/>
    <x v="1"/>
    <x v="2"/>
    <x v="273"/>
    <x v="2"/>
    <n v="2"/>
    <d v="2021-01-30T00:00:00"/>
    <x v="0"/>
    <x v="0"/>
    <s v="30"/>
    <x v="3"/>
    <x v="1"/>
    <n v="1.89"/>
    <x v="0"/>
    <n v="8"/>
    <x v="1"/>
    <n v="43.79"/>
    <x v="2"/>
    <n v="7"/>
    <x v="1"/>
    <x v="2"/>
    <n v="531.41793717277437"/>
    <x v="2"/>
  </r>
  <r>
    <n v="442"/>
    <n v="35"/>
    <x v="4"/>
    <x v="0"/>
    <x v="2"/>
    <x v="274"/>
    <x v="0"/>
    <n v="1"/>
    <d v="2022-03-18T00:00:00"/>
    <x v="1"/>
    <x v="9"/>
    <s v="18"/>
    <x v="3"/>
    <x v="0"/>
    <n v="1.89"/>
    <x v="1"/>
    <n v="3"/>
    <x v="0"/>
    <n v="69.099999999999994"/>
    <x v="0"/>
    <n v="5"/>
    <x v="0"/>
    <x v="2"/>
    <n v="531.60779874213779"/>
    <x v="1"/>
  </r>
  <r>
    <n v="471"/>
    <n v="67"/>
    <x v="1"/>
    <x v="0"/>
    <x v="2"/>
    <x v="275"/>
    <x v="2"/>
    <n v="2"/>
    <d v="2022-04-16T00:00:00"/>
    <x v="1"/>
    <x v="5"/>
    <s v="16"/>
    <x v="3"/>
    <x v="0"/>
    <n v="1.89"/>
    <x v="1"/>
    <n v="13"/>
    <x v="1"/>
    <n v="44.06"/>
    <x v="2"/>
    <n v="7"/>
    <x v="1"/>
    <x v="3"/>
    <n v="524.49324618736432"/>
    <x v="1"/>
  </r>
  <r>
    <n v="736"/>
    <n v="67"/>
    <x v="1"/>
    <x v="3"/>
    <x v="3"/>
    <x v="276"/>
    <x v="1"/>
    <n v="3"/>
    <d v="2023-01-06T00:00:00"/>
    <x v="12"/>
    <x v="0"/>
    <s v="06"/>
    <x v="1"/>
    <x v="0"/>
    <n v="1.89"/>
    <x v="0"/>
    <n v="16"/>
    <x v="2"/>
    <n v="42.4"/>
    <x v="2"/>
    <n v="8"/>
    <x v="1"/>
    <x v="4"/>
    <n v="529.26163917525832"/>
    <x v="1"/>
  </r>
  <r>
    <n v="1116"/>
    <n v="52"/>
    <x v="3"/>
    <x v="2"/>
    <x v="0"/>
    <x v="277"/>
    <x v="2"/>
    <n v="2"/>
    <d v="2024-01-21T00:00:00"/>
    <x v="2"/>
    <x v="0"/>
    <s v="21"/>
    <x v="2"/>
    <x v="1"/>
    <n v="1.89"/>
    <x v="0"/>
    <n v="15"/>
    <x v="1"/>
    <n v="36.47"/>
    <x v="2"/>
    <n v="7"/>
    <x v="1"/>
    <x v="0"/>
    <n v="502.54463617463642"/>
    <x v="1"/>
  </r>
  <r>
    <n v="1138"/>
    <n v="64"/>
    <x v="1"/>
    <x v="0"/>
    <x v="2"/>
    <x v="278"/>
    <x v="0"/>
    <n v="1"/>
    <d v="2024-02-12T00:00:00"/>
    <x v="2"/>
    <x v="10"/>
    <s v="12"/>
    <x v="3"/>
    <x v="0"/>
    <n v="1.89"/>
    <x v="1"/>
    <n v="8"/>
    <x v="1"/>
    <n v="13.83"/>
    <x v="2"/>
    <n v="7"/>
    <x v="1"/>
    <x v="3"/>
    <n v="524.44064340239959"/>
    <x v="0"/>
  </r>
  <r>
    <n v="1279"/>
    <n v="46"/>
    <x v="0"/>
    <x v="3"/>
    <x v="3"/>
    <x v="279"/>
    <x v="0"/>
    <n v="1"/>
    <d v="2024-07-02T00:00:00"/>
    <x v="2"/>
    <x v="11"/>
    <s v="02"/>
    <x v="0"/>
    <x v="1"/>
    <n v="1.89"/>
    <x v="0"/>
    <n v="17"/>
    <x v="2"/>
    <n v="3.45"/>
    <x v="2"/>
    <n v="8"/>
    <x v="1"/>
    <x v="1"/>
    <n v="534.19809110629046"/>
    <x v="0"/>
  </r>
  <r>
    <n v="1467"/>
    <n v="54"/>
    <x v="3"/>
    <x v="3"/>
    <x v="2"/>
    <x v="280"/>
    <x v="1"/>
    <n v="3"/>
    <d v="2025-01-06T00:00:00"/>
    <x v="3"/>
    <x v="0"/>
    <s v="06"/>
    <x v="2"/>
    <x v="0"/>
    <n v="1.89"/>
    <x v="1"/>
    <n v="2"/>
    <x v="0"/>
    <n v="478.26"/>
    <x v="1"/>
    <n v="7"/>
    <x v="1"/>
    <x v="4"/>
    <n v="529.10769865841132"/>
    <x v="2"/>
  </r>
  <r>
    <n v="1660"/>
    <n v="22"/>
    <x v="2"/>
    <x v="1"/>
    <x v="3"/>
    <x v="281"/>
    <x v="0"/>
    <n v="1"/>
    <d v="2025-07-18T00:00:00"/>
    <x v="3"/>
    <x v="11"/>
    <s v="18"/>
    <x v="0"/>
    <x v="1"/>
    <n v="1.89"/>
    <x v="1"/>
    <n v="15"/>
    <x v="1"/>
    <n v="15.28"/>
    <x v="2"/>
    <n v="5"/>
    <x v="0"/>
    <x v="1"/>
    <n v="534.71442996742655"/>
    <x v="0"/>
  </r>
  <r>
    <n v="1814"/>
    <n v="24"/>
    <x v="2"/>
    <x v="3"/>
    <x v="0"/>
    <x v="282"/>
    <x v="2"/>
    <n v="2"/>
    <d v="2025-12-19T00:00:00"/>
    <x v="3"/>
    <x v="2"/>
    <s v="19"/>
    <x v="3"/>
    <x v="1"/>
    <n v="1.89"/>
    <x v="1"/>
    <n v="16"/>
    <x v="2"/>
    <n v="34.549999999999997"/>
    <x v="2"/>
    <n v="7"/>
    <x v="1"/>
    <x v="4"/>
    <n v="528.66614669421551"/>
    <x v="1"/>
  </r>
  <r>
    <n v="1843"/>
    <n v="63"/>
    <x v="1"/>
    <x v="1"/>
    <x v="0"/>
    <x v="283"/>
    <x v="0"/>
    <n v="1"/>
    <d v="2026-01-17T00:00:00"/>
    <x v="4"/>
    <x v="0"/>
    <s v="17"/>
    <x v="0"/>
    <x v="0"/>
    <n v="1.89"/>
    <x v="0"/>
    <n v="11"/>
    <x v="1"/>
    <n v="28.49"/>
    <x v="2"/>
    <n v="7"/>
    <x v="1"/>
    <x v="2"/>
    <n v="531.94811122770147"/>
    <x v="2"/>
  </r>
  <r>
    <n v="2097"/>
    <n v="50"/>
    <x v="3"/>
    <x v="2"/>
    <x v="2"/>
    <x v="284"/>
    <x v="1"/>
    <n v="3"/>
    <d v="2026-09-28T00:00:00"/>
    <x v="4"/>
    <x v="6"/>
    <s v="28"/>
    <x v="2"/>
    <x v="1"/>
    <n v="1.89"/>
    <x v="1"/>
    <n v="2"/>
    <x v="0"/>
    <n v="409.07"/>
    <x v="1"/>
    <n v="5"/>
    <x v="0"/>
    <x v="1"/>
    <n v="535.04651086956505"/>
    <x v="1"/>
  </r>
  <r>
    <n v="2203"/>
    <n v="48"/>
    <x v="0"/>
    <x v="2"/>
    <x v="3"/>
    <x v="285"/>
    <x v="1"/>
    <n v="3"/>
    <d v="2027-01-12T00:00:00"/>
    <x v="5"/>
    <x v="0"/>
    <s v="12"/>
    <x v="2"/>
    <x v="1"/>
    <n v="1.89"/>
    <x v="1"/>
    <n v="10"/>
    <x v="1"/>
    <n v="77.16"/>
    <x v="0"/>
    <n v="7"/>
    <x v="1"/>
    <x v="3"/>
    <n v="524.8924235807865"/>
    <x v="2"/>
  </r>
  <r>
    <n v="2506"/>
    <n v="53"/>
    <x v="3"/>
    <x v="0"/>
    <x v="2"/>
    <x v="286"/>
    <x v="2"/>
    <n v="2"/>
    <d v="2027-11-11T00:00:00"/>
    <x v="5"/>
    <x v="1"/>
    <s v="11"/>
    <x v="1"/>
    <x v="0"/>
    <n v="1.89"/>
    <x v="1"/>
    <n v="1"/>
    <x v="0"/>
    <n v="528.61"/>
    <x v="1"/>
    <n v="6"/>
    <x v="0"/>
    <x v="4"/>
    <n v="528.6411271975187"/>
    <x v="0"/>
  </r>
  <r>
    <n v="2517"/>
    <n v="39"/>
    <x v="4"/>
    <x v="0"/>
    <x v="2"/>
    <x v="287"/>
    <x v="2"/>
    <n v="2"/>
    <d v="2027-11-22T00:00:00"/>
    <x v="5"/>
    <x v="1"/>
    <s v="22"/>
    <x v="0"/>
    <x v="0"/>
    <n v="1.89"/>
    <x v="0"/>
    <n v="5"/>
    <x v="0"/>
    <n v="119.37"/>
    <x v="0"/>
    <n v="7"/>
    <x v="1"/>
    <x v="1"/>
    <n v="534.73846572361242"/>
    <x v="2"/>
  </r>
  <r>
    <n v="2752"/>
    <n v="43"/>
    <x v="0"/>
    <x v="1"/>
    <x v="2"/>
    <x v="288"/>
    <x v="1"/>
    <n v="3"/>
    <d v="2028-07-14T00:00:00"/>
    <x v="6"/>
    <x v="11"/>
    <s v="14"/>
    <x v="2"/>
    <x v="0"/>
    <n v="1.89"/>
    <x v="1"/>
    <n v="13"/>
    <x v="1"/>
    <n v="57.14"/>
    <x v="0"/>
    <n v="5"/>
    <x v="0"/>
    <x v="2"/>
    <n v="532.17771008403304"/>
    <x v="1"/>
  </r>
  <r>
    <n v="2781"/>
    <n v="39"/>
    <x v="4"/>
    <x v="0"/>
    <x v="3"/>
    <x v="289"/>
    <x v="1"/>
    <n v="3"/>
    <d v="2028-08-12T00:00:00"/>
    <x v="6"/>
    <x v="8"/>
    <s v="12"/>
    <x v="1"/>
    <x v="1"/>
    <n v="1.89"/>
    <x v="0"/>
    <n v="16"/>
    <x v="2"/>
    <n v="50.47"/>
    <x v="0"/>
    <n v="8"/>
    <x v="1"/>
    <x v="0"/>
    <n v="502.49827263267457"/>
    <x v="2"/>
  </r>
  <r>
    <n v="3169"/>
    <n v="55"/>
    <x v="3"/>
    <x v="1"/>
    <x v="2"/>
    <x v="290"/>
    <x v="2"/>
    <n v="2"/>
    <d v="2029-09-04T00:00:00"/>
    <x v="10"/>
    <x v="6"/>
    <s v="04"/>
    <x v="3"/>
    <x v="0"/>
    <n v="1.89"/>
    <x v="1"/>
    <n v="5"/>
    <x v="0"/>
    <n v="126.85"/>
    <x v="0"/>
    <n v="7"/>
    <x v="1"/>
    <x v="0"/>
    <n v="502.18050000000028"/>
    <x v="1"/>
  </r>
  <r>
    <n v="3223"/>
    <n v="60"/>
    <x v="1"/>
    <x v="1"/>
    <x v="2"/>
    <x v="291"/>
    <x v="1"/>
    <n v="3"/>
    <d v="2029-10-28T00:00:00"/>
    <x v="10"/>
    <x v="4"/>
    <s v="28"/>
    <x v="3"/>
    <x v="1"/>
    <n v="1.89"/>
    <x v="0"/>
    <n v="17"/>
    <x v="2"/>
    <n v="47.92"/>
    <x v="2"/>
    <n v="7"/>
    <x v="1"/>
    <x v="2"/>
    <n v="531.9562250262876"/>
    <x v="2"/>
  </r>
  <r>
    <n v="3393"/>
    <n v="44"/>
    <x v="0"/>
    <x v="2"/>
    <x v="0"/>
    <x v="292"/>
    <x v="1"/>
    <n v="3"/>
    <d v="2030-04-16T00:00:00"/>
    <x v="7"/>
    <x v="5"/>
    <s v="16"/>
    <x v="2"/>
    <x v="1"/>
    <n v="1.89"/>
    <x v="0"/>
    <n v="17"/>
    <x v="2"/>
    <n v="50.9"/>
    <x v="0"/>
    <n v="6"/>
    <x v="0"/>
    <x v="1"/>
    <n v="534.67082788671007"/>
    <x v="0"/>
  </r>
  <r>
    <n v="3417"/>
    <n v="48"/>
    <x v="0"/>
    <x v="2"/>
    <x v="1"/>
    <x v="293"/>
    <x v="1"/>
    <n v="3"/>
    <d v="2030-05-10T00:00:00"/>
    <x v="7"/>
    <x v="7"/>
    <s v="10"/>
    <x v="3"/>
    <x v="1"/>
    <n v="1.89"/>
    <x v="1"/>
    <n v="5"/>
    <x v="0"/>
    <n v="197.26"/>
    <x v="1"/>
    <n v="4"/>
    <x v="2"/>
    <x v="3"/>
    <n v="524.62278688524634"/>
    <x v="1"/>
  </r>
  <r>
    <n v="3616"/>
    <n v="18"/>
    <x v="2"/>
    <x v="2"/>
    <x v="0"/>
    <x v="294"/>
    <x v="1"/>
    <n v="3"/>
    <d v="2030-11-25T00:00:00"/>
    <x v="7"/>
    <x v="1"/>
    <s v="25"/>
    <x v="0"/>
    <x v="1"/>
    <n v="1.89"/>
    <x v="1"/>
    <n v="4"/>
    <x v="0"/>
    <n v="232.78"/>
    <x v="1"/>
    <n v="4"/>
    <x v="2"/>
    <x v="4"/>
    <n v="528.64115942029048"/>
    <x v="0"/>
  </r>
  <r>
    <n v="3742"/>
    <n v="25"/>
    <x v="2"/>
    <x v="1"/>
    <x v="3"/>
    <x v="295"/>
    <x v="2"/>
    <n v="2"/>
    <d v="2031-03-31T00:00:00"/>
    <x v="8"/>
    <x v="9"/>
    <s v="31"/>
    <x v="1"/>
    <x v="1"/>
    <n v="1.89"/>
    <x v="0"/>
    <n v="6"/>
    <x v="1"/>
    <n v="71.7"/>
    <x v="0"/>
    <n v="7"/>
    <x v="1"/>
    <x v="2"/>
    <n v="531.65861052631533"/>
    <x v="2"/>
  </r>
  <r>
    <n v="4032"/>
    <n v="39"/>
    <x v="4"/>
    <x v="0"/>
    <x v="2"/>
    <x v="296"/>
    <x v="1"/>
    <n v="3"/>
    <d v="2032-01-15T00:00:00"/>
    <x v="11"/>
    <x v="0"/>
    <s v="15"/>
    <x v="0"/>
    <x v="1"/>
    <n v="1.89"/>
    <x v="1"/>
    <n v="10"/>
    <x v="1"/>
    <n v="65.69"/>
    <x v="0"/>
    <n v="5"/>
    <x v="0"/>
    <x v="1"/>
    <n v="534.31022900763332"/>
    <x v="1"/>
  </r>
  <r>
    <n v="4134"/>
    <n v="22"/>
    <x v="2"/>
    <x v="0"/>
    <x v="0"/>
    <x v="297"/>
    <x v="2"/>
    <n v="2"/>
    <d v="2032-04-26T00:00:00"/>
    <x v="11"/>
    <x v="5"/>
    <s v="26"/>
    <x v="3"/>
    <x v="1"/>
    <n v="1.89"/>
    <x v="0"/>
    <n v="14"/>
    <x v="1"/>
    <n v="28.78"/>
    <x v="2"/>
    <n v="5"/>
    <x v="0"/>
    <x v="4"/>
    <n v="528.22409326424929"/>
    <x v="0"/>
  </r>
  <r>
    <n v="4390"/>
    <n v="52"/>
    <x v="3"/>
    <x v="3"/>
    <x v="0"/>
    <x v="298"/>
    <x v="2"/>
    <n v="2"/>
    <d v="2033-01-07T00:00:00"/>
    <x v="9"/>
    <x v="0"/>
    <s v="07"/>
    <x v="1"/>
    <x v="0"/>
    <n v="1.89"/>
    <x v="1"/>
    <n v="15"/>
    <x v="1"/>
    <n v="33.69"/>
    <x v="2"/>
    <n v="5"/>
    <x v="0"/>
    <x v="4"/>
    <n v="528.35411825726203"/>
    <x v="2"/>
  </r>
  <r>
    <n v="4585"/>
    <n v="41"/>
    <x v="0"/>
    <x v="0"/>
    <x v="1"/>
    <x v="299"/>
    <x v="0"/>
    <n v="1"/>
    <d v="2033-07-21T00:00:00"/>
    <x v="9"/>
    <x v="11"/>
    <s v="21"/>
    <x v="3"/>
    <x v="1"/>
    <n v="1.89"/>
    <x v="0"/>
    <n v="13"/>
    <x v="1"/>
    <n v="17.149999999999999"/>
    <x v="2"/>
    <n v="8"/>
    <x v="1"/>
    <x v="1"/>
    <n v="534.17636462882081"/>
    <x v="1"/>
  </r>
  <r>
    <n v="4737"/>
    <n v="18"/>
    <x v="2"/>
    <x v="2"/>
    <x v="1"/>
    <x v="300"/>
    <x v="2"/>
    <n v="2"/>
    <d v="2033-12-20T00:00:00"/>
    <x v="9"/>
    <x v="2"/>
    <s v="20"/>
    <x v="1"/>
    <x v="0"/>
    <n v="1.89"/>
    <x v="0"/>
    <n v="18"/>
    <x v="2"/>
    <n v="25.74"/>
    <x v="2"/>
    <n v="5"/>
    <x v="0"/>
    <x v="0"/>
    <n v="502.04278415015671"/>
    <x v="2"/>
  </r>
  <r>
    <n v="4761"/>
    <n v="55"/>
    <x v="3"/>
    <x v="2"/>
    <x v="0"/>
    <x v="301"/>
    <x v="2"/>
    <n v="2"/>
    <d v="2034-01-13T00:00:00"/>
    <x v="13"/>
    <x v="0"/>
    <s v="13"/>
    <x v="1"/>
    <x v="1"/>
    <n v="1.89"/>
    <x v="0"/>
    <n v="1"/>
    <x v="0"/>
    <n v="461.13"/>
    <x v="1"/>
    <n v="7"/>
    <x v="1"/>
    <x v="2"/>
    <n v="531.76555321390879"/>
    <x v="2"/>
  </r>
  <r>
    <n v="51"/>
    <n v="49"/>
    <x v="0"/>
    <x v="1"/>
    <x v="0"/>
    <x v="302"/>
    <x v="0"/>
    <n v="1"/>
    <d v="2021-02-20T00:00:00"/>
    <x v="0"/>
    <x v="10"/>
    <s v="20"/>
    <x v="2"/>
    <x v="1"/>
    <n v="1.88"/>
    <x v="0"/>
    <n v="1"/>
    <x v="0"/>
    <n v="141.54"/>
    <x v="0"/>
    <n v="5"/>
    <x v="0"/>
    <x v="4"/>
    <n v="528.37804776739415"/>
    <x v="2"/>
  </r>
  <r>
    <n v="115"/>
    <n v="68"/>
    <x v="1"/>
    <x v="1"/>
    <x v="1"/>
    <x v="303"/>
    <x v="1"/>
    <n v="3"/>
    <d v="2021-04-25T00:00:00"/>
    <x v="0"/>
    <x v="5"/>
    <s v="25"/>
    <x v="0"/>
    <x v="0"/>
    <n v="1.88"/>
    <x v="0"/>
    <n v="5"/>
    <x v="0"/>
    <n v="141.5"/>
    <x v="0"/>
    <n v="5"/>
    <x v="0"/>
    <x v="3"/>
    <n v="524.11769146608367"/>
    <x v="2"/>
  </r>
  <r>
    <n v="139"/>
    <n v="64"/>
    <x v="1"/>
    <x v="3"/>
    <x v="1"/>
    <x v="304"/>
    <x v="0"/>
    <n v="1"/>
    <d v="2021-05-19T00:00:00"/>
    <x v="0"/>
    <x v="7"/>
    <s v="19"/>
    <x v="3"/>
    <x v="0"/>
    <n v="1.88"/>
    <x v="1"/>
    <n v="7"/>
    <x v="1"/>
    <n v="11.23"/>
    <x v="2"/>
    <n v="4"/>
    <x v="2"/>
    <x v="1"/>
    <n v="534.51648087431681"/>
    <x v="2"/>
  </r>
  <r>
    <n v="285"/>
    <n v="58"/>
    <x v="3"/>
    <x v="0"/>
    <x v="1"/>
    <x v="305"/>
    <x v="0"/>
    <n v="1"/>
    <d v="2021-10-12T00:00:00"/>
    <x v="0"/>
    <x v="4"/>
    <s v="12"/>
    <x v="2"/>
    <x v="0"/>
    <n v="1.88"/>
    <x v="0"/>
    <n v="15"/>
    <x v="1"/>
    <n v="20.329999999999998"/>
    <x v="2"/>
    <n v="7"/>
    <x v="1"/>
    <x v="1"/>
    <n v="535.01530634573282"/>
    <x v="2"/>
  </r>
  <r>
    <n v="607"/>
    <n v="40"/>
    <x v="0"/>
    <x v="0"/>
    <x v="3"/>
    <x v="306"/>
    <x v="2"/>
    <n v="2"/>
    <d v="2022-08-30T00:00:00"/>
    <x v="1"/>
    <x v="8"/>
    <s v="30"/>
    <x v="2"/>
    <x v="0"/>
    <n v="1.88"/>
    <x v="0"/>
    <n v="2"/>
    <x v="0"/>
    <n v="269.12"/>
    <x v="1"/>
    <n v="7"/>
    <x v="1"/>
    <x v="4"/>
    <n v="528.78016632016693"/>
    <x v="0"/>
  </r>
  <r>
    <n v="911"/>
    <n v="50"/>
    <x v="3"/>
    <x v="0"/>
    <x v="1"/>
    <x v="307"/>
    <x v="0"/>
    <n v="1"/>
    <d v="2023-06-30T00:00:00"/>
    <x v="12"/>
    <x v="3"/>
    <s v="30"/>
    <x v="2"/>
    <x v="1"/>
    <n v="1.88"/>
    <x v="1"/>
    <n v="13"/>
    <x v="1"/>
    <n v="8.4499999999999993"/>
    <x v="2"/>
    <n v="7"/>
    <x v="1"/>
    <x v="3"/>
    <n v="523.91684556407495"/>
    <x v="0"/>
  </r>
  <r>
    <n v="929"/>
    <n v="46"/>
    <x v="0"/>
    <x v="3"/>
    <x v="0"/>
    <x v="308"/>
    <x v="2"/>
    <n v="2"/>
    <d v="2023-07-18T00:00:00"/>
    <x v="12"/>
    <x v="11"/>
    <s v="18"/>
    <x v="0"/>
    <x v="0"/>
    <n v="1.88"/>
    <x v="1"/>
    <n v="8"/>
    <x v="1"/>
    <n v="66.28"/>
    <x v="0"/>
    <n v="7"/>
    <x v="1"/>
    <x v="0"/>
    <n v="502.08314196242196"/>
    <x v="1"/>
  </r>
  <r>
    <n v="1060"/>
    <n v="44"/>
    <x v="0"/>
    <x v="3"/>
    <x v="2"/>
    <x v="309"/>
    <x v="2"/>
    <n v="2"/>
    <d v="2023-11-26T00:00:00"/>
    <x v="12"/>
    <x v="1"/>
    <s v="26"/>
    <x v="0"/>
    <x v="0"/>
    <n v="1.88"/>
    <x v="0"/>
    <n v="10"/>
    <x v="1"/>
    <n v="44.22"/>
    <x v="2"/>
    <n v="6"/>
    <x v="0"/>
    <x v="2"/>
    <n v="531.84006329113868"/>
    <x v="1"/>
  </r>
  <r>
    <n v="1488"/>
    <n v="20"/>
    <x v="2"/>
    <x v="3"/>
    <x v="0"/>
    <x v="310"/>
    <x v="1"/>
    <n v="3"/>
    <d v="2025-01-27T00:00:00"/>
    <x v="3"/>
    <x v="0"/>
    <s v="27"/>
    <x v="0"/>
    <x v="0"/>
    <n v="1.88"/>
    <x v="0"/>
    <n v="14"/>
    <x v="1"/>
    <n v="47.4"/>
    <x v="2"/>
    <n v="5"/>
    <x v="0"/>
    <x v="2"/>
    <n v="531.9346990496299"/>
    <x v="2"/>
  </r>
  <r>
    <n v="1505"/>
    <n v="28"/>
    <x v="2"/>
    <x v="0"/>
    <x v="0"/>
    <x v="311"/>
    <x v="1"/>
    <n v="3"/>
    <d v="2025-02-13T00:00:00"/>
    <x v="3"/>
    <x v="10"/>
    <s v="13"/>
    <x v="2"/>
    <x v="0"/>
    <n v="1.88"/>
    <x v="0"/>
    <n v="15"/>
    <x v="1"/>
    <n v="54.87"/>
    <x v="0"/>
    <n v="4"/>
    <x v="2"/>
    <x v="3"/>
    <n v="524.37092105263207"/>
    <x v="1"/>
  </r>
  <r>
    <n v="1544"/>
    <n v="48"/>
    <x v="0"/>
    <x v="1"/>
    <x v="0"/>
    <x v="312"/>
    <x v="2"/>
    <n v="2"/>
    <d v="2025-03-24T00:00:00"/>
    <x v="3"/>
    <x v="9"/>
    <s v="24"/>
    <x v="1"/>
    <x v="1"/>
    <n v="1.88"/>
    <x v="0"/>
    <n v="17"/>
    <x v="2"/>
    <n v="27.09"/>
    <x v="2"/>
    <n v="4"/>
    <x v="2"/>
    <x v="4"/>
    <n v="528.77032258064571"/>
    <x v="1"/>
  </r>
  <r>
    <n v="1846"/>
    <n v="57"/>
    <x v="3"/>
    <x v="0"/>
    <x v="1"/>
    <x v="313"/>
    <x v="1"/>
    <n v="3"/>
    <d v="2026-01-20T00:00:00"/>
    <x v="4"/>
    <x v="0"/>
    <s v="20"/>
    <x v="1"/>
    <x v="1"/>
    <n v="1.88"/>
    <x v="0"/>
    <n v="9"/>
    <x v="1"/>
    <n v="92.83"/>
    <x v="0"/>
    <n v="5"/>
    <x v="0"/>
    <x v="0"/>
    <n v="502.05370950888215"/>
    <x v="2"/>
  </r>
  <r>
    <n v="2126"/>
    <n v="62"/>
    <x v="1"/>
    <x v="1"/>
    <x v="0"/>
    <x v="314"/>
    <x v="0"/>
    <n v="1"/>
    <d v="2026-10-27T00:00:00"/>
    <x v="4"/>
    <x v="4"/>
    <s v="27"/>
    <x v="0"/>
    <x v="0"/>
    <n v="1.88"/>
    <x v="0"/>
    <n v="17"/>
    <x v="2"/>
    <n v="7.72"/>
    <x v="2"/>
    <n v="3"/>
    <x v="2"/>
    <x v="1"/>
    <n v="535.26730558598013"/>
    <x v="2"/>
  </r>
  <r>
    <n v="2184"/>
    <n v="45"/>
    <x v="0"/>
    <x v="3"/>
    <x v="3"/>
    <x v="315"/>
    <x v="1"/>
    <n v="3"/>
    <d v="2026-12-24T00:00:00"/>
    <x v="4"/>
    <x v="2"/>
    <s v="24"/>
    <x v="1"/>
    <x v="1"/>
    <n v="1.88"/>
    <x v="0"/>
    <n v="8"/>
    <x v="1"/>
    <n v="107.8"/>
    <x v="0"/>
    <n v="8"/>
    <x v="1"/>
    <x v="2"/>
    <n v="531.79554968287471"/>
    <x v="0"/>
  </r>
  <r>
    <n v="2235"/>
    <n v="38"/>
    <x v="4"/>
    <x v="3"/>
    <x v="2"/>
    <x v="316"/>
    <x v="2"/>
    <n v="2"/>
    <d v="2027-02-13T00:00:00"/>
    <x v="5"/>
    <x v="10"/>
    <s v="13"/>
    <x v="1"/>
    <x v="1"/>
    <n v="1.88"/>
    <x v="0"/>
    <n v="6"/>
    <x v="1"/>
    <n v="85.65"/>
    <x v="0"/>
    <n v="6"/>
    <x v="0"/>
    <x v="0"/>
    <n v="501.70491631799189"/>
    <x v="2"/>
  </r>
  <r>
    <n v="2284"/>
    <n v="58"/>
    <x v="3"/>
    <x v="2"/>
    <x v="2"/>
    <x v="317"/>
    <x v="1"/>
    <n v="3"/>
    <d v="2027-04-03T00:00:00"/>
    <x v="5"/>
    <x v="5"/>
    <s v="03"/>
    <x v="2"/>
    <x v="1"/>
    <n v="1.88"/>
    <x v="0"/>
    <n v="5"/>
    <x v="0"/>
    <n v="190.89"/>
    <x v="1"/>
    <n v="4"/>
    <x v="2"/>
    <x v="2"/>
    <n v="531.4457037037032"/>
    <x v="0"/>
  </r>
  <r>
    <n v="2366"/>
    <n v="27"/>
    <x v="2"/>
    <x v="0"/>
    <x v="3"/>
    <x v="318"/>
    <x v="2"/>
    <n v="2"/>
    <d v="2027-06-24T00:00:00"/>
    <x v="5"/>
    <x v="3"/>
    <s v="24"/>
    <x v="0"/>
    <x v="1"/>
    <n v="1.88"/>
    <x v="0"/>
    <n v="3"/>
    <x v="0"/>
    <n v="148.54"/>
    <x v="0"/>
    <n v="6"/>
    <x v="0"/>
    <x v="3"/>
    <n v="524.04307354555488"/>
    <x v="0"/>
  </r>
  <r>
    <n v="2397"/>
    <n v="29"/>
    <x v="2"/>
    <x v="3"/>
    <x v="2"/>
    <x v="319"/>
    <x v="1"/>
    <n v="3"/>
    <d v="2027-07-25T00:00:00"/>
    <x v="5"/>
    <x v="11"/>
    <s v="25"/>
    <x v="0"/>
    <x v="1"/>
    <n v="1.88"/>
    <x v="0"/>
    <n v="13"/>
    <x v="1"/>
    <n v="62.08"/>
    <x v="0"/>
    <n v="5"/>
    <x v="0"/>
    <x v="3"/>
    <n v="524.1292527472533"/>
    <x v="2"/>
  </r>
  <r>
    <n v="2492"/>
    <n v="33"/>
    <x v="4"/>
    <x v="2"/>
    <x v="1"/>
    <x v="320"/>
    <x v="0"/>
    <n v="1"/>
    <d v="2027-10-28T00:00:00"/>
    <x v="5"/>
    <x v="4"/>
    <s v="28"/>
    <x v="1"/>
    <x v="1"/>
    <n v="1.88"/>
    <x v="1"/>
    <n v="9"/>
    <x v="1"/>
    <n v="19.12"/>
    <x v="2"/>
    <n v="5"/>
    <x v="0"/>
    <x v="0"/>
    <n v="501.69215706806307"/>
    <x v="2"/>
  </r>
  <r>
    <n v="2549"/>
    <n v="24"/>
    <x v="2"/>
    <x v="2"/>
    <x v="1"/>
    <x v="321"/>
    <x v="0"/>
    <n v="1"/>
    <d v="2027-12-24T00:00:00"/>
    <x v="5"/>
    <x v="2"/>
    <s v="24"/>
    <x v="1"/>
    <x v="0"/>
    <n v="1.88"/>
    <x v="1"/>
    <n v="1"/>
    <x v="0"/>
    <n v="265.88"/>
    <x v="1"/>
    <n v="4"/>
    <x v="2"/>
    <x v="3"/>
    <n v="523.81799779978053"/>
    <x v="2"/>
  </r>
  <r>
    <n v="2852"/>
    <n v="24"/>
    <x v="2"/>
    <x v="0"/>
    <x v="0"/>
    <x v="322"/>
    <x v="0"/>
    <n v="1"/>
    <d v="2028-10-22T00:00:00"/>
    <x v="6"/>
    <x v="4"/>
    <s v="22"/>
    <x v="3"/>
    <x v="0"/>
    <n v="1.88"/>
    <x v="0"/>
    <n v="1"/>
    <x v="0"/>
    <n v="83.63"/>
    <x v="0"/>
    <n v="6"/>
    <x v="0"/>
    <x v="0"/>
    <n v="502.037704402516"/>
    <x v="1"/>
  </r>
  <r>
    <n v="3179"/>
    <n v="60"/>
    <x v="1"/>
    <x v="1"/>
    <x v="1"/>
    <x v="323"/>
    <x v="0"/>
    <n v="1"/>
    <d v="2029-09-14T00:00:00"/>
    <x v="10"/>
    <x v="6"/>
    <s v="14"/>
    <x v="0"/>
    <x v="1"/>
    <n v="1.88"/>
    <x v="1"/>
    <n v="4"/>
    <x v="0"/>
    <n v="14.9"/>
    <x v="2"/>
    <n v="7"/>
    <x v="1"/>
    <x v="1"/>
    <n v="535.71030701754376"/>
    <x v="0"/>
  </r>
  <r>
    <n v="3195"/>
    <n v="51"/>
    <x v="3"/>
    <x v="0"/>
    <x v="1"/>
    <x v="324"/>
    <x v="1"/>
    <n v="3"/>
    <d v="2029-09-30T00:00:00"/>
    <x v="10"/>
    <x v="6"/>
    <s v="30"/>
    <x v="2"/>
    <x v="0"/>
    <n v="1.88"/>
    <x v="0"/>
    <n v="14"/>
    <x v="1"/>
    <n v="60.75"/>
    <x v="0"/>
    <n v="7"/>
    <x v="1"/>
    <x v="3"/>
    <n v="524.1020704845821"/>
    <x v="1"/>
  </r>
  <r>
    <n v="3399"/>
    <n v="47"/>
    <x v="0"/>
    <x v="2"/>
    <x v="1"/>
    <x v="325"/>
    <x v="2"/>
    <n v="2"/>
    <d v="2030-04-22T00:00:00"/>
    <x v="7"/>
    <x v="5"/>
    <s v="22"/>
    <x v="1"/>
    <x v="0"/>
    <n v="1.88"/>
    <x v="0"/>
    <n v="4"/>
    <x v="0"/>
    <n v="120.14"/>
    <x v="0"/>
    <n v="4"/>
    <x v="2"/>
    <x v="3"/>
    <n v="523.74214994487374"/>
    <x v="1"/>
  </r>
  <r>
    <n v="3491"/>
    <n v="28"/>
    <x v="2"/>
    <x v="2"/>
    <x v="0"/>
    <x v="326"/>
    <x v="0"/>
    <n v="1"/>
    <d v="2030-07-23T00:00:00"/>
    <x v="7"/>
    <x v="11"/>
    <s v="23"/>
    <x v="1"/>
    <x v="0"/>
    <n v="1.88"/>
    <x v="0"/>
    <n v="8"/>
    <x v="1"/>
    <n v="38.450000000000003"/>
    <x v="2"/>
    <n v="3"/>
    <x v="2"/>
    <x v="4"/>
    <n v="528.84146875000056"/>
    <x v="0"/>
  </r>
  <r>
    <n v="3614"/>
    <n v="63"/>
    <x v="1"/>
    <x v="2"/>
    <x v="2"/>
    <x v="327"/>
    <x v="2"/>
    <n v="2"/>
    <d v="2030-11-23T00:00:00"/>
    <x v="7"/>
    <x v="1"/>
    <s v="23"/>
    <x v="1"/>
    <x v="0"/>
    <n v="1.88"/>
    <x v="1"/>
    <n v="16"/>
    <x v="2"/>
    <n v="33.35"/>
    <x v="2"/>
    <n v="4"/>
    <x v="2"/>
    <x v="2"/>
    <n v="530.99761652542315"/>
    <x v="2"/>
  </r>
  <r>
    <n v="3811"/>
    <n v="68"/>
    <x v="1"/>
    <x v="2"/>
    <x v="0"/>
    <x v="328"/>
    <x v="0"/>
    <n v="1"/>
    <d v="2031-06-08T00:00:00"/>
    <x v="8"/>
    <x v="3"/>
    <s v="08"/>
    <x v="1"/>
    <x v="0"/>
    <n v="1.88"/>
    <x v="1"/>
    <n v="17"/>
    <x v="2"/>
    <n v="8.57"/>
    <x v="2"/>
    <n v="5"/>
    <x v="0"/>
    <x v="0"/>
    <n v="502.47674711437594"/>
    <x v="2"/>
  </r>
  <r>
    <n v="3915"/>
    <n v="45"/>
    <x v="0"/>
    <x v="2"/>
    <x v="1"/>
    <x v="329"/>
    <x v="1"/>
    <n v="3"/>
    <d v="2031-09-20T00:00:00"/>
    <x v="8"/>
    <x v="6"/>
    <s v="20"/>
    <x v="2"/>
    <x v="1"/>
    <n v="1.88"/>
    <x v="0"/>
    <n v="15"/>
    <x v="1"/>
    <n v="52.97"/>
    <x v="0"/>
    <n v="6"/>
    <x v="0"/>
    <x v="0"/>
    <n v="502.85159663865574"/>
    <x v="2"/>
  </r>
  <r>
    <n v="4104"/>
    <n v="34"/>
    <x v="4"/>
    <x v="2"/>
    <x v="2"/>
    <x v="330"/>
    <x v="0"/>
    <n v="1"/>
    <d v="2032-03-27T00:00:00"/>
    <x v="11"/>
    <x v="9"/>
    <s v="27"/>
    <x v="3"/>
    <x v="1"/>
    <n v="1.88"/>
    <x v="0"/>
    <n v="8"/>
    <x v="1"/>
    <n v="14.42"/>
    <x v="2"/>
    <n v="7"/>
    <x v="1"/>
    <x v="4"/>
    <n v="529.07214807090782"/>
    <x v="2"/>
  </r>
  <r>
    <n v="4196"/>
    <n v="60"/>
    <x v="1"/>
    <x v="0"/>
    <x v="2"/>
    <x v="331"/>
    <x v="1"/>
    <n v="3"/>
    <d v="2032-06-27T00:00:00"/>
    <x v="11"/>
    <x v="3"/>
    <s v="27"/>
    <x v="0"/>
    <x v="1"/>
    <n v="1.88"/>
    <x v="1"/>
    <n v="16"/>
    <x v="2"/>
    <n v="59.97"/>
    <x v="0"/>
    <n v="7"/>
    <x v="1"/>
    <x v="4"/>
    <n v="529.50401878914465"/>
    <x v="2"/>
  </r>
  <r>
    <n v="4632"/>
    <n v="19"/>
    <x v="2"/>
    <x v="1"/>
    <x v="0"/>
    <x v="332"/>
    <x v="2"/>
    <n v="2"/>
    <d v="2033-09-06T00:00:00"/>
    <x v="9"/>
    <x v="6"/>
    <s v="06"/>
    <x v="1"/>
    <x v="0"/>
    <n v="1.88"/>
    <x v="1"/>
    <n v="8"/>
    <x v="1"/>
    <n v="76.040000000000006"/>
    <x v="0"/>
    <n v="5"/>
    <x v="0"/>
    <x v="0"/>
    <n v="502.54492113564697"/>
    <x v="1"/>
  </r>
  <r>
    <n v="4865"/>
    <n v="65"/>
    <x v="1"/>
    <x v="3"/>
    <x v="0"/>
    <x v="333"/>
    <x v="0"/>
    <n v="1"/>
    <d v="2034-04-27T00:00:00"/>
    <x v="13"/>
    <x v="5"/>
    <s v="27"/>
    <x v="0"/>
    <x v="0"/>
    <n v="1.88"/>
    <x v="1"/>
    <n v="3"/>
    <x v="0"/>
    <n v="95.81"/>
    <x v="0"/>
    <n v="5"/>
    <x v="0"/>
    <x v="2"/>
    <n v="530.99484623541844"/>
    <x v="0"/>
  </r>
  <r>
    <n v="4992"/>
    <n v="51"/>
    <x v="3"/>
    <x v="1"/>
    <x v="1"/>
    <x v="334"/>
    <x v="0"/>
    <n v="1"/>
    <d v="2034-09-01T00:00:00"/>
    <x v="13"/>
    <x v="6"/>
    <s v="01"/>
    <x v="1"/>
    <x v="1"/>
    <n v="1.88"/>
    <x v="1"/>
    <n v="7"/>
    <x v="1"/>
    <n v="47.47"/>
    <x v="2"/>
    <n v="7"/>
    <x v="1"/>
    <x v="2"/>
    <n v="531.25341825902285"/>
    <x v="0"/>
  </r>
  <r>
    <n v="282"/>
    <n v="42"/>
    <x v="0"/>
    <x v="0"/>
    <x v="3"/>
    <x v="335"/>
    <x v="2"/>
    <n v="2"/>
    <d v="2021-10-09T00:00:00"/>
    <x v="0"/>
    <x v="4"/>
    <s v="09"/>
    <x v="0"/>
    <x v="1"/>
    <n v="1.87"/>
    <x v="0"/>
    <n v="3"/>
    <x v="0"/>
    <n v="152.84"/>
    <x v="1"/>
    <n v="4"/>
    <x v="2"/>
    <x v="3"/>
    <n v="523.78981236203151"/>
    <x v="1"/>
  </r>
  <r>
    <n v="297"/>
    <n v="45"/>
    <x v="0"/>
    <x v="3"/>
    <x v="1"/>
    <x v="336"/>
    <x v="1"/>
    <n v="3"/>
    <d v="2021-10-24T00:00:00"/>
    <x v="0"/>
    <x v="4"/>
    <s v="24"/>
    <x v="3"/>
    <x v="0"/>
    <n v="1.87"/>
    <x v="1"/>
    <n v="6"/>
    <x v="1"/>
    <n v="160.65"/>
    <x v="1"/>
    <n v="7"/>
    <x v="1"/>
    <x v="0"/>
    <n v="502.43354736842127"/>
    <x v="1"/>
  </r>
  <r>
    <n v="309"/>
    <n v="51"/>
    <x v="3"/>
    <x v="3"/>
    <x v="2"/>
    <x v="337"/>
    <x v="0"/>
    <n v="1"/>
    <d v="2021-11-05T00:00:00"/>
    <x v="0"/>
    <x v="1"/>
    <s v="05"/>
    <x v="0"/>
    <x v="0"/>
    <n v="1.87"/>
    <x v="1"/>
    <n v="18"/>
    <x v="2"/>
    <n v="9.09"/>
    <x v="2"/>
    <n v="6"/>
    <x v="0"/>
    <x v="0"/>
    <n v="501.94727081138075"/>
    <x v="1"/>
  </r>
  <r>
    <n v="349"/>
    <n v="59"/>
    <x v="3"/>
    <x v="2"/>
    <x v="0"/>
    <x v="338"/>
    <x v="1"/>
    <n v="3"/>
    <d v="2021-12-15T00:00:00"/>
    <x v="0"/>
    <x v="2"/>
    <s v="15"/>
    <x v="0"/>
    <x v="1"/>
    <n v="1.87"/>
    <x v="1"/>
    <n v="6"/>
    <x v="1"/>
    <n v="109.21"/>
    <x v="0"/>
    <n v="7"/>
    <x v="1"/>
    <x v="4"/>
    <n v="529.0547021943579"/>
    <x v="1"/>
  </r>
  <r>
    <n v="422"/>
    <n v="44"/>
    <x v="0"/>
    <x v="3"/>
    <x v="1"/>
    <x v="339"/>
    <x v="2"/>
    <n v="2"/>
    <d v="2022-02-26T00:00:00"/>
    <x v="1"/>
    <x v="10"/>
    <s v="26"/>
    <x v="0"/>
    <x v="1"/>
    <n v="1.87"/>
    <x v="1"/>
    <n v="14"/>
    <x v="1"/>
    <n v="41.41"/>
    <x v="2"/>
    <n v="6"/>
    <x v="0"/>
    <x v="0"/>
    <n v="502.30408227848136"/>
    <x v="1"/>
  </r>
  <r>
    <n v="754"/>
    <n v="69"/>
    <x v="1"/>
    <x v="2"/>
    <x v="1"/>
    <x v="340"/>
    <x v="1"/>
    <n v="3"/>
    <d v="2023-01-24T00:00:00"/>
    <x v="12"/>
    <x v="0"/>
    <s v="24"/>
    <x v="3"/>
    <x v="1"/>
    <n v="1.87"/>
    <x v="0"/>
    <n v="3"/>
    <x v="0"/>
    <n v="225.78"/>
    <x v="1"/>
    <n v="7"/>
    <x v="1"/>
    <x v="2"/>
    <n v="531.4648777895851"/>
    <x v="1"/>
  </r>
  <r>
    <n v="896"/>
    <n v="62"/>
    <x v="1"/>
    <x v="1"/>
    <x v="1"/>
    <x v="341"/>
    <x v="0"/>
    <n v="1"/>
    <d v="2023-06-15T00:00:00"/>
    <x v="12"/>
    <x v="3"/>
    <s v="15"/>
    <x v="0"/>
    <x v="1"/>
    <n v="1.87"/>
    <x v="1"/>
    <n v="19"/>
    <x v="2"/>
    <n v="8.89"/>
    <x v="2"/>
    <n v="6"/>
    <x v="0"/>
    <x v="1"/>
    <n v="536.23291986827644"/>
    <x v="0"/>
  </r>
  <r>
    <n v="1525"/>
    <n v="57"/>
    <x v="3"/>
    <x v="1"/>
    <x v="0"/>
    <x v="342"/>
    <x v="1"/>
    <n v="3"/>
    <d v="2025-03-05T00:00:00"/>
    <x v="3"/>
    <x v="9"/>
    <s v="05"/>
    <x v="2"/>
    <x v="1"/>
    <n v="1.87"/>
    <x v="0"/>
    <n v="7"/>
    <x v="1"/>
    <n v="115.25"/>
    <x v="0"/>
    <n v="6"/>
    <x v="0"/>
    <x v="4"/>
    <n v="528.92270920502153"/>
    <x v="0"/>
  </r>
  <r>
    <n v="2072"/>
    <n v="55"/>
    <x v="3"/>
    <x v="0"/>
    <x v="1"/>
    <x v="343"/>
    <x v="2"/>
    <n v="2"/>
    <d v="2026-09-03T00:00:00"/>
    <x v="4"/>
    <x v="6"/>
    <s v="03"/>
    <x v="0"/>
    <x v="0"/>
    <n v="1.87"/>
    <x v="0"/>
    <n v="8"/>
    <x v="1"/>
    <n v="76.33"/>
    <x v="0"/>
    <n v="4"/>
    <x v="2"/>
    <x v="0"/>
    <n v="502.22230200633612"/>
    <x v="0"/>
  </r>
  <r>
    <n v="2088"/>
    <n v="42"/>
    <x v="0"/>
    <x v="0"/>
    <x v="3"/>
    <x v="344"/>
    <x v="2"/>
    <n v="2"/>
    <d v="2026-09-19T00:00:00"/>
    <x v="4"/>
    <x v="6"/>
    <s v="19"/>
    <x v="0"/>
    <x v="0"/>
    <n v="1.87"/>
    <x v="1"/>
    <n v="2"/>
    <x v="0"/>
    <n v="208.88"/>
    <x v="1"/>
    <n v="4"/>
    <x v="2"/>
    <x v="2"/>
    <n v="531.30970212765908"/>
    <x v="1"/>
  </r>
  <r>
    <n v="2346"/>
    <n v="54"/>
    <x v="3"/>
    <x v="1"/>
    <x v="0"/>
    <x v="345"/>
    <x v="1"/>
    <n v="3"/>
    <d v="2027-06-04T00:00:00"/>
    <x v="5"/>
    <x v="3"/>
    <s v="04"/>
    <x v="1"/>
    <x v="1"/>
    <n v="1.87"/>
    <x v="0"/>
    <n v="12"/>
    <x v="1"/>
    <n v="59.4"/>
    <x v="0"/>
    <n v="5"/>
    <x v="0"/>
    <x v="4"/>
    <n v="528.63180104712103"/>
    <x v="2"/>
  </r>
  <r>
    <n v="2418"/>
    <n v="61"/>
    <x v="1"/>
    <x v="3"/>
    <x v="3"/>
    <x v="346"/>
    <x v="0"/>
    <n v="1"/>
    <d v="2027-08-15T00:00:00"/>
    <x v="5"/>
    <x v="8"/>
    <s v="15"/>
    <x v="1"/>
    <x v="1"/>
    <n v="1.87"/>
    <x v="0"/>
    <n v="17"/>
    <x v="2"/>
    <n v="11.57"/>
    <x v="2"/>
    <n v="6"/>
    <x v="0"/>
    <x v="3"/>
    <n v="523.86193370165813"/>
    <x v="1"/>
  </r>
  <r>
    <n v="2721"/>
    <n v="62"/>
    <x v="1"/>
    <x v="1"/>
    <x v="1"/>
    <x v="347"/>
    <x v="1"/>
    <n v="3"/>
    <d v="2028-06-13T00:00:00"/>
    <x v="6"/>
    <x v="3"/>
    <s v="13"/>
    <x v="1"/>
    <x v="1"/>
    <n v="1.87"/>
    <x v="1"/>
    <n v="14"/>
    <x v="1"/>
    <n v="59.9"/>
    <x v="0"/>
    <n v="4"/>
    <x v="2"/>
    <x v="2"/>
    <n v="531.43061767838071"/>
    <x v="0"/>
  </r>
  <r>
    <n v="3174"/>
    <n v="30"/>
    <x v="4"/>
    <x v="0"/>
    <x v="3"/>
    <x v="348"/>
    <x v="1"/>
    <n v="3"/>
    <d v="2029-09-09T00:00:00"/>
    <x v="10"/>
    <x v="6"/>
    <s v="09"/>
    <x v="3"/>
    <x v="0"/>
    <n v="1.87"/>
    <x v="1"/>
    <n v="18"/>
    <x v="2"/>
    <n v="48.38"/>
    <x v="2"/>
    <n v="5"/>
    <x v="0"/>
    <x v="4"/>
    <n v="528.43874213836546"/>
    <x v="1"/>
  </r>
  <r>
    <n v="3252"/>
    <n v="62"/>
    <x v="1"/>
    <x v="1"/>
    <x v="2"/>
    <x v="349"/>
    <x v="1"/>
    <n v="3"/>
    <d v="2029-11-26T00:00:00"/>
    <x v="10"/>
    <x v="1"/>
    <s v="26"/>
    <x v="1"/>
    <x v="0"/>
    <n v="1.87"/>
    <x v="1"/>
    <n v="11"/>
    <x v="1"/>
    <n v="71.010000000000005"/>
    <x v="0"/>
    <n v="4"/>
    <x v="2"/>
    <x v="1"/>
    <n v="536.6365494505493"/>
    <x v="0"/>
  </r>
  <r>
    <n v="3368"/>
    <n v="56"/>
    <x v="3"/>
    <x v="2"/>
    <x v="1"/>
    <x v="350"/>
    <x v="1"/>
    <n v="3"/>
    <d v="2030-03-22T00:00:00"/>
    <x v="7"/>
    <x v="9"/>
    <s v="22"/>
    <x v="0"/>
    <x v="0"/>
    <n v="1.87"/>
    <x v="0"/>
    <n v="8"/>
    <x v="1"/>
    <n v="104.62"/>
    <x v="0"/>
    <n v="7"/>
    <x v="1"/>
    <x v="3"/>
    <n v="524.22390486725726"/>
    <x v="0"/>
  </r>
  <r>
    <n v="3390"/>
    <n v="45"/>
    <x v="0"/>
    <x v="0"/>
    <x v="3"/>
    <x v="351"/>
    <x v="0"/>
    <n v="1"/>
    <d v="2030-04-13T00:00:00"/>
    <x v="7"/>
    <x v="5"/>
    <s v="13"/>
    <x v="0"/>
    <x v="1"/>
    <n v="1.87"/>
    <x v="0"/>
    <n v="14"/>
    <x v="1"/>
    <n v="23.45"/>
    <x v="2"/>
    <n v="4"/>
    <x v="2"/>
    <x v="2"/>
    <n v="531.10307036247286"/>
    <x v="0"/>
  </r>
  <r>
    <n v="3657"/>
    <n v="24"/>
    <x v="2"/>
    <x v="1"/>
    <x v="3"/>
    <x v="352"/>
    <x v="1"/>
    <n v="3"/>
    <d v="2031-01-05T00:00:00"/>
    <x v="8"/>
    <x v="0"/>
    <s v="05"/>
    <x v="3"/>
    <x v="0"/>
    <n v="1.87"/>
    <x v="0"/>
    <n v="7"/>
    <x v="1"/>
    <n v="101.05"/>
    <x v="0"/>
    <n v="5"/>
    <x v="0"/>
    <x v="2"/>
    <n v="531.31949839914569"/>
    <x v="2"/>
  </r>
  <r>
    <n v="3767"/>
    <n v="65"/>
    <x v="1"/>
    <x v="2"/>
    <x v="2"/>
    <x v="353"/>
    <x v="1"/>
    <n v="3"/>
    <d v="2031-04-25T00:00:00"/>
    <x v="8"/>
    <x v="5"/>
    <s v="25"/>
    <x v="2"/>
    <x v="1"/>
    <n v="1.87"/>
    <x v="1"/>
    <n v="18"/>
    <x v="2"/>
    <n v="37.51"/>
    <x v="2"/>
    <n v="4"/>
    <x v="2"/>
    <x v="0"/>
    <n v="502.10767441860497"/>
    <x v="0"/>
  </r>
  <r>
    <n v="4193"/>
    <n v="66"/>
    <x v="1"/>
    <x v="1"/>
    <x v="2"/>
    <x v="354"/>
    <x v="2"/>
    <n v="2"/>
    <d v="2032-06-24T00:00:00"/>
    <x v="11"/>
    <x v="3"/>
    <s v="24"/>
    <x v="2"/>
    <x v="0"/>
    <n v="1.87"/>
    <x v="0"/>
    <n v="10"/>
    <x v="1"/>
    <n v="41.84"/>
    <x v="2"/>
    <n v="7"/>
    <x v="1"/>
    <x v="0"/>
    <n v="501.92453968253994"/>
    <x v="0"/>
  </r>
  <r>
    <n v="4694"/>
    <n v="64"/>
    <x v="1"/>
    <x v="0"/>
    <x v="3"/>
    <x v="355"/>
    <x v="0"/>
    <n v="1"/>
    <d v="2033-11-07T00:00:00"/>
    <x v="9"/>
    <x v="1"/>
    <s v="07"/>
    <x v="0"/>
    <x v="0"/>
    <n v="1.87"/>
    <x v="1"/>
    <n v="15"/>
    <x v="1"/>
    <n v="6.24"/>
    <x v="2"/>
    <n v="5"/>
    <x v="0"/>
    <x v="0"/>
    <n v="502.01297669491555"/>
    <x v="1"/>
  </r>
  <r>
    <n v="4844"/>
    <n v="37"/>
    <x v="4"/>
    <x v="2"/>
    <x v="1"/>
    <x v="356"/>
    <x v="2"/>
    <n v="2"/>
    <d v="2034-04-06T00:00:00"/>
    <x v="13"/>
    <x v="5"/>
    <s v="06"/>
    <x v="2"/>
    <x v="1"/>
    <n v="1.87"/>
    <x v="0"/>
    <n v="18"/>
    <x v="2"/>
    <n v="30.27"/>
    <x v="2"/>
    <n v="7"/>
    <x v="1"/>
    <x v="1"/>
    <n v="536.36754675467535"/>
    <x v="2"/>
  </r>
  <r>
    <n v="4867"/>
    <n v="43"/>
    <x v="0"/>
    <x v="3"/>
    <x v="0"/>
    <x v="357"/>
    <x v="2"/>
    <n v="2"/>
    <d v="2034-04-29T00:00:00"/>
    <x v="13"/>
    <x v="5"/>
    <s v="29"/>
    <x v="3"/>
    <x v="0"/>
    <n v="1.87"/>
    <x v="1"/>
    <n v="2"/>
    <x v="0"/>
    <n v="180.38"/>
    <x v="1"/>
    <n v="7"/>
    <x v="1"/>
    <x v="3"/>
    <n v="523.87753045404281"/>
    <x v="2"/>
  </r>
  <r>
    <n v="168"/>
    <n v="20"/>
    <x v="2"/>
    <x v="1"/>
    <x v="1"/>
    <x v="358"/>
    <x v="0"/>
    <n v="1"/>
    <d v="2021-06-17T00:00:00"/>
    <x v="0"/>
    <x v="3"/>
    <s v="17"/>
    <x v="2"/>
    <x v="0"/>
    <n v="1.86"/>
    <x v="0"/>
    <n v="13"/>
    <x v="1"/>
    <n v="6.19"/>
    <x v="2"/>
    <n v="5"/>
    <x v="0"/>
    <x v="2"/>
    <n v="531.13145299145242"/>
    <x v="2"/>
  </r>
  <r>
    <n v="423"/>
    <n v="53"/>
    <x v="3"/>
    <x v="3"/>
    <x v="3"/>
    <x v="359"/>
    <x v="2"/>
    <n v="2"/>
    <d v="2022-02-27T00:00:00"/>
    <x v="1"/>
    <x v="10"/>
    <s v="27"/>
    <x v="2"/>
    <x v="0"/>
    <n v="1.86"/>
    <x v="1"/>
    <n v="1"/>
    <x v="0"/>
    <n v="350.6"/>
    <x v="1"/>
    <n v="6"/>
    <x v="0"/>
    <x v="1"/>
    <n v="536.35817180616721"/>
    <x v="1"/>
  </r>
  <r>
    <n v="480"/>
    <n v="60"/>
    <x v="1"/>
    <x v="3"/>
    <x v="3"/>
    <x v="360"/>
    <x v="0"/>
    <n v="1"/>
    <d v="2022-04-25T00:00:00"/>
    <x v="1"/>
    <x v="5"/>
    <s v="25"/>
    <x v="2"/>
    <x v="1"/>
    <n v="1.86"/>
    <x v="1"/>
    <n v="10"/>
    <x v="1"/>
    <n v="25.21"/>
    <x v="2"/>
    <n v="6"/>
    <x v="0"/>
    <x v="3"/>
    <n v="524.05838137472347"/>
    <x v="2"/>
  </r>
  <r>
    <n v="591"/>
    <n v="63"/>
    <x v="1"/>
    <x v="3"/>
    <x v="2"/>
    <x v="361"/>
    <x v="1"/>
    <n v="3"/>
    <d v="2022-08-14T00:00:00"/>
    <x v="1"/>
    <x v="8"/>
    <s v="14"/>
    <x v="1"/>
    <x v="1"/>
    <n v="1.86"/>
    <x v="1"/>
    <n v="16"/>
    <x v="2"/>
    <n v="43.54"/>
    <x v="2"/>
    <n v="6"/>
    <x v="0"/>
    <x v="1"/>
    <n v="536.56297684674735"/>
    <x v="0"/>
  </r>
  <r>
    <n v="631"/>
    <n v="36"/>
    <x v="4"/>
    <x v="3"/>
    <x v="1"/>
    <x v="362"/>
    <x v="1"/>
    <n v="3"/>
    <d v="2022-09-23T00:00:00"/>
    <x v="1"/>
    <x v="6"/>
    <s v="23"/>
    <x v="2"/>
    <x v="1"/>
    <n v="1.86"/>
    <x v="0"/>
    <n v="13"/>
    <x v="1"/>
    <n v="53.94"/>
    <x v="0"/>
    <n v="6"/>
    <x v="0"/>
    <x v="4"/>
    <n v="528.07943336831124"/>
    <x v="1"/>
  </r>
  <r>
    <n v="725"/>
    <n v="36"/>
    <x v="4"/>
    <x v="1"/>
    <x v="2"/>
    <x v="363"/>
    <x v="0"/>
    <n v="1"/>
    <d v="2022-12-26T00:00:00"/>
    <x v="1"/>
    <x v="2"/>
    <s v="26"/>
    <x v="3"/>
    <x v="0"/>
    <n v="1.86"/>
    <x v="1"/>
    <n v="11"/>
    <x v="1"/>
    <n v="19.55"/>
    <x v="2"/>
    <n v="5"/>
    <x v="0"/>
    <x v="0"/>
    <n v="502.44608695652204"/>
    <x v="1"/>
  </r>
  <r>
    <n v="926"/>
    <n v="37"/>
    <x v="4"/>
    <x v="3"/>
    <x v="3"/>
    <x v="364"/>
    <x v="0"/>
    <n v="1"/>
    <d v="2023-07-15T00:00:00"/>
    <x v="12"/>
    <x v="11"/>
    <s v="15"/>
    <x v="3"/>
    <x v="1"/>
    <n v="1.86"/>
    <x v="1"/>
    <n v="1"/>
    <x v="0"/>
    <n v="312.58"/>
    <x v="1"/>
    <n v="5"/>
    <x v="0"/>
    <x v="2"/>
    <n v="531.61337967914392"/>
    <x v="2"/>
  </r>
  <r>
    <n v="1147"/>
    <n v="25"/>
    <x v="2"/>
    <x v="3"/>
    <x v="2"/>
    <x v="365"/>
    <x v="1"/>
    <n v="3"/>
    <d v="2024-02-21T00:00:00"/>
    <x v="2"/>
    <x v="10"/>
    <s v="21"/>
    <x v="3"/>
    <x v="0"/>
    <n v="1.86"/>
    <x v="0"/>
    <n v="10"/>
    <x v="1"/>
    <n v="98.06"/>
    <x v="0"/>
    <n v="7"/>
    <x v="1"/>
    <x v="3"/>
    <n v="524.36024417314161"/>
    <x v="1"/>
  </r>
  <r>
    <n v="1537"/>
    <n v="60"/>
    <x v="1"/>
    <x v="0"/>
    <x v="2"/>
    <x v="366"/>
    <x v="1"/>
    <n v="3"/>
    <d v="2025-03-17T00:00:00"/>
    <x v="3"/>
    <x v="9"/>
    <s v="17"/>
    <x v="2"/>
    <x v="0"/>
    <n v="1.86"/>
    <x v="1"/>
    <n v="12"/>
    <x v="1"/>
    <n v="80.22"/>
    <x v="0"/>
    <n v="6"/>
    <x v="0"/>
    <x v="2"/>
    <n v="531.84789079229074"/>
    <x v="2"/>
  </r>
  <r>
    <n v="1587"/>
    <n v="62"/>
    <x v="1"/>
    <x v="0"/>
    <x v="2"/>
    <x v="367"/>
    <x v="2"/>
    <n v="2"/>
    <d v="2025-05-06T00:00:00"/>
    <x v="3"/>
    <x v="7"/>
    <s v="06"/>
    <x v="1"/>
    <x v="1"/>
    <n v="1.86"/>
    <x v="0"/>
    <n v="3"/>
    <x v="0"/>
    <n v="154.38"/>
    <x v="1"/>
    <n v="4"/>
    <x v="2"/>
    <x v="1"/>
    <n v="536.38620309050759"/>
    <x v="0"/>
  </r>
  <r>
    <n v="1697"/>
    <n v="44"/>
    <x v="0"/>
    <x v="3"/>
    <x v="3"/>
    <x v="368"/>
    <x v="1"/>
    <n v="3"/>
    <d v="2025-08-24T00:00:00"/>
    <x v="3"/>
    <x v="8"/>
    <s v="24"/>
    <x v="2"/>
    <x v="1"/>
    <n v="1.86"/>
    <x v="0"/>
    <n v="4"/>
    <x v="0"/>
    <n v="226.42"/>
    <x v="1"/>
    <n v="5"/>
    <x v="0"/>
    <x v="1"/>
    <n v="536.46714917127053"/>
    <x v="2"/>
  </r>
  <r>
    <n v="2107"/>
    <n v="57"/>
    <x v="3"/>
    <x v="3"/>
    <x v="1"/>
    <x v="369"/>
    <x v="2"/>
    <n v="2"/>
    <d v="2026-10-08T00:00:00"/>
    <x v="4"/>
    <x v="4"/>
    <s v="08"/>
    <x v="1"/>
    <x v="0"/>
    <n v="1.86"/>
    <x v="0"/>
    <n v="5"/>
    <x v="0"/>
    <n v="107.96"/>
    <x v="0"/>
    <n v="5"/>
    <x v="0"/>
    <x v="4"/>
    <n v="527.89752100840394"/>
    <x v="1"/>
  </r>
  <r>
    <n v="2137"/>
    <n v="39"/>
    <x v="4"/>
    <x v="3"/>
    <x v="1"/>
    <x v="370"/>
    <x v="1"/>
    <n v="3"/>
    <d v="2026-11-07T00:00:00"/>
    <x v="4"/>
    <x v="1"/>
    <s v="07"/>
    <x v="3"/>
    <x v="1"/>
    <n v="1.86"/>
    <x v="0"/>
    <n v="3"/>
    <x v="0"/>
    <n v="272.10000000000002"/>
    <x v="1"/>
    <n v="5"/>
    <x v="0"/>
    <x v="3"/>
    <n v="523.85327777777843"/>
    <x v="1"/>
  </r>
  <r>
    <n v="2308"/>
    <n v="45"/>
    <x v="0"/>
    <x v="1"/>
    <x v="1"/>
    <x v="371"/>
    <x v="1"/>
    <n v="3"/>
    <d v="2027-04-27T00:00:00"/>
    <x v="5"/>
    <x v="5"/>
    <s v="27"/>
    <x v="2"/>
    <x v="1"/>
    <n v="1.86"/>
    <x v="0"/>
    <n v="3"/>
    <x v="0"/>
    <n v="321.72000000000003"/>
    <x v="1"/>
    <n v="7"/>
    <x v="1"/>
    <x v="2"/>
    <n v="531.38620578778091"/>
    <x v="1"/>
  </r>
  <r>
    <n v="2526"/>
    <n v="45"/>
    <x v="0"/>
    <x v="3"/>
    <x v="0"/>
    <x v="372"/>
    <x v="1"/>
    <n v="3"/>
    <d v="2027-12-01T00:00:00"/>
    <x v="5"/>
    <x v="2"/>
    <s v="01"/>
    <x v="1"/>
    <x v="1"/>
    <n v="1.86"/>
    <x v="1"/>
    <n v="6"/>
    <x v="1"/>
    <n v="151.4"/>
    <x v="1"/>
    <n v="5"/>
    <x v="0"/>
    <x v="3"/>
    <n v="523.52797552836557"/>
    <x v="1"/>
  </r>
  <r>
    <n v="2569"/>
    <n v="55"/>
    <x v="3"/>
    <x v="0"/>
    <x v="2"/>
    <x v="373"/>
    <x v="0"/>
    <n v="1"/>
    <d v="2028-01-13T00:00:00"/>
    <x v="6"/>
    <x v="0"/>
    <s v="13"/>
    <x v="3"/>
    <x v="1"/>
    <n v="1.86"/>
    <x v="0"/>
    <n v="8"/>
    <x v="1"/>
    <n v="6.44"/>
    <x v="2"/>
    <n v="5"/>
    <x v="0"/>
    <x v="4"/>
    <n v="527.88501577287127"/>
    <x v="0"/>
  </r>
  <r>
    <n v="2651"/>
    <n v="23"/>
    <x v="2"/>
    <x v="1"/>
    <x v="3"/>
    <x v="374"/>
    <x v="1"/>
    <n v="3"/>
    <d v="2028-04-04T00:00:00"/>
    <x v="6"/>
    <x v="5"/>
    <s v="04"/>
    <x v="1"/>
    <x v="1"/>
    <n v="1.86"/>
    <x v="1"/>
    <n v="15"/>
    <x v="1"/>
    <n v="44.03"/>
    <x v="2"/>
    <n v="5"/>
    <x v="0"/>
    <x v="4"/>
    <n v="528.38649473684268"/>
    <x v="1"/>
  </r>
  <r>
    <n v="2666"/>
    <n v="66"/>
    <x v="1"/>
    <x v="1"/>
    <x v="3"/>
    <x v="375"/>
    <x v="2"/>
    <n v="2"/>
    <d v="2028-04-19T00:00:00"/>
    <x v="6"/>
    <x v="5"/>
    <s v="19"/>
    <x v="0"/>
    <x v="1"/>
    <n v="1.86"/>
    <x v="0"/>
    <n v="4"/>
    <x v="0"/>
    <n v="160.31"/>
    <x v="1"/>
    <n v="6"/>
    <x v="0"/>
    <x v="3"/>
    <n v="523.09938752784046"/>
    <x v="2"/>
  </r>
  <r>
    <n v="2735"/>
    <n v="57"/>
    <x v="3"/>
    <x v="0"/>
    <x v="1"/>
    <x v="376"/>
    <x v="1"/>
    <n v="3"/>
    <d v="2028-06-27T00:00:00"/>
    <x v="6"/>
    <x v="3"/>
    <s v="27"/>
    <x v="1"/>
    <x v="1"/>
    <n v="1.86"/>
    <x v="0"/>
    <n v="2"/>
    <x v="0"/>
    <n v="436.01"/>
    <x v="1"/>
    <n v="4"/>
    <x v="2"/>
    <x v="1"/>
    <n v="536.0587499999998"/>
    <x v="1"/>
  </r>
  <r>
    <n v="2981"/>
    <n v="60"/>
    <x v="1"/>
    <x v="3"/>
    <x v="3"/>
    <x v="377"/>
    <x v="1"/>
    <n v="3"/>
    <d v="2029-02-28T00:00:00"/>
    <x v="10"/>
    <x v="10"/>
    <s v="28"/>
    <x v="3"/>
    <x v="0"/>
    <n v="1.86"/>
    <x v="1"/>
    <n v="1"/>
    <x v="0"/>
    <n v="685.78"/>
    <x v="1"/>
    <n v="6"/>
    <x v="0"/>
    <x v="2"/>
    <n v="530.92078326180217"/>
    <x v="1"/>
  </r>
  <r>
    <n v="3031"/>
    <n v="31"/>
    <x v="4"/>
    <x v="3"/>
    <x v="2"/>
    <x v="378"/>
    <x v="1"/>
    <n v="3"/>
    <d v="2029-04-19T00:00:00"/>
    <x v="10"/>
    <x v="5"/>
    <s v="19"/>
    <x v="1"/>
    <x v="1"/>
    <n v="1.86"/>
    <x v="1"/>
    <n v="16"/>
    <x v="2"/>
    <n v="55.4"/>
    <x v="0"/>
    <n v="8"/>
    <x v="1"/>
    <x v="4"/>
    <n v="528.24734457323552"/>
    <x v="2"/>
  </r>
  <r>
    <n v="3215"/>
    <n v="64"/>
    <x v="1"/>
    <x v="0"/>
    <x v="3"/>
    <x v="379"/>
    <x v="2"/>
    <n v="2"/>
    <d v="2029-10-20T00:00:00"/>
    <x v="10"/>
    <x v="4"/>
    <s v="20"/>
    <x v="3"/>
    <x v="0"/>
    <n v="1.86"/>
    <x v="0"/>
    <n v="2"/>
    <x v="0"/>
    <n v="320.58"/>
    <x v="1"/>
    <n v="4"/>
    <x v="2"/>
    <x v="4"/>
    <n v="527.86948312236336"/>
    <x v="1"/>
  </r>
  <r>
    <n v="3224"/>
    <n v="53"/>
    <x v="3"/>
    <x v="0"/>
    <x v="2"/>
    <x v="380"/>
    <x v="2"/>
    <n v="2"/>
    <d v="2029-10-29T00:00:00"/>
    <x v="10"/>
    <x v="4"/>
    <s v="29"/>
    <x v="0"/>
    <x v="1"/>
    <n v="1.86"/>
    <x v="1"/>
    <n v="7"/>
    <x v="1"/>
    <n v="61.02"/>
    <x v="0"/>
    <n v="7"/>
    <x v="1"/>
    <x v="1"/>
    <n v="535.68669988925785"/>
    <x v="1"/>
  </r>
  <r>
    <n v="3362"/>
    <n v="20"/>
    <x v="2"/>
    <x v="3"/>
    <x v="3"/>
    <x v="381"/>
    <x v="2"/>
    <n v="2"/>
    <d v="2030-03-16T00:00:00"/>
    <x v="7"/>
    <x v="9"/>
    <s v="16"/>
    <x v="1"/>
    <x v="1"/>
    <n v="1.86"/>
    <x v="1"/>
    <n v="12"/>
    <x v="1"/>
    <n v="30.34"/>
    <x v="2"/>
    <n v="4"/>
    <x v="2"/>
    <x v="2"/>
    <n v="530.75444683136368"/>
    <x v="1"/>
  </r>
  <r>
    <n v="3449"/>
    <n v="26"/>
    <x v="2"/>
    <x v="0"/>
    <x v="2"/>
    <x v="382"/>
    <x v="1"/>
    <n v="3"/>
    <d v="2030-06-11T00:00:00"/>
    <x v="7"/>
    <x v="3"/>
    <s v="11"/>
    <x v="0"/>
    <x v="1"/>
    <n v="1.86"/>
    <x v="1"/>
    <n v="2"/>
    <x v="0"/>
    <n v="382.84"/>
    <x v="1"/>
    <n v="6"/>
    <x v="0"/>
    <x v="2"/>
    <n v="530.93372043010709"/>
    <x v="0"/>
  </r>
  <r>
    <n v="3674"/>
    <n v="23"/>
    <x v="2"/>
    <x v="3"/>
    <x v="1"/>
    <x v="383"/>
    <x v="1"/>
    <n v="3"/>
    <d v="2031-01-22T00:00:00"/>
    <x v="8"/>
    <x v="0"/>
    <s v="22"/>
    <x v="2"/>
    <x v="1"/>
    <n v="1.86"/>
    <x v="1"/>
    <n v="16"/>
    <x v="2"/>
    <n v="56.01"/>
    <x v="0"/>
    <n v="6"/>
    <x v="0"/>
    <x v="0"/>
    <n v="502.75122080679432"/>
    <x v="0"/>
  </r>
  <r>
    <n v="4198"/>
    <n v="26"/>
    <x v="2"/>
    <x v="0"/>
    <x v="3"/>
    <x v="384"/>
    <x v="1"/>
    <n v="3"/>
    <d v="2032-06-29T00:00:00"/>
    <x v="11"/>
    <x v="3"/>
    <s v="29"/>
    <x v="2"/>
    <x v="1"/>
    <n v="1.86"/>
    <x v="1"/>
    <n v="2"/>
    <x v="0"/>
    <n v="385.44"/>
    <x v="1"/>
    <n v="4"/>
    <x v="2"/>
    <x v="3"/>
    <n v="522.96767001114904"/>
    <x v="1"/>
  </r>
  <r>
    <n v="4220"/>
    <n v="32"/>
    <x v="4"/>
    <x v="3"/>
    <x v="0"/>
    <x v="385"/>
    <x v="0"/>
    <n v="1"/>
    <d v="2032-07-21T00:00:00"/>
    <x v="11"/>
    <x v="11"/>
    <s v="21"/>
    <x v="1"/>
    <x v="1"/>
    <n v="1.86"/>
    <x v="0"/>
    <n v="5"/>
    <x v="0"/>
    <n v="39.200000000000003"/>
    <x v="2"/>
    <n v="6"/>
    <x v="0"/>
    <x v="1"/>
    <n v="535.80702882483342"/>
    <x v="2"/>
  </r>
  <r>
    <n v="654"/>
    <n v="20"/>
    <x v="2"/>
    <x v="3"/>
    <x v="1"/>
    <x v="386"/>
    <x v="1"/>
    <n v="3"/>
    <d v="2022-10-16T00:00:00"/>
    <x v="1"/>
    <x v="4"/>
    <s v="16"/>
    <x v="1"/>
    <x v="0"/>
    <n v="1.85"/>
    <x v="0"/>
    <n v="10"/>
    <x v="1"/>
    <n v="70.260000000000005"/>
    <x v="0"/>
    <n v="6"/>
    <x v="0"/>
    <x v="3"/>
    <n v="522.69098214285793"/>
    <x v="2"/>
  </r>
  <r>
    <n v="991"/>
    <n v="61"/>
    <x v="1"/>
    <x v="2"/>
    <x v="0"/>
    <x v="387"/>
    <x v="0"/>
    <n v="1"/>
    <d v="2023-09-18T00:00:00"/>
    <x v="12"/>
    <x v="6"/>
    <s v="18"/>
    <x v="0"/>
    <x v="0"/>
    <n v="1.85"/>
    <x v="1"/>
    <n v="1"/>
    <x v="0"/>
    <n v="299.35000000000002"/>
    <x v="1"/>
    <n v="7"/>
    <x v="1"/>
    <x v="1"/>
    <n v="536.18417314095427"/>
    <x v="0"/>
  </r>
  <r>
    <n v="1109"/>
    <n v="43"/>
    <x v="0"/>
    <x v="1"/>
    <x v="1"/>
    <x v="388"/>
    <x v="1"/>
    <n v="3"/>
    <d v="2024-01-14T00:00:00"/>
    <x v="2"/>
    <x v="0"/>
    <s v="14"/>
    <x v="2"/>
    <x v="1"/>
    <n v="1.85"/>
    <x v="1"/>
    <n v="15"/>
    <x v="1"/>
    <n v="49.48"/>
    <x v="2"/>
    <n v="7"/>
    <x v="1"/>
    <x v="4"/>
    <n v="527.74984160506915"/>
    <x v="0"/>
  </r>
  <r>
    <n v="1122"/>
    <n v="51"/>
    <x v="3"/>
    <x v="3"/>
    <x v="2"/>
    <x v="389"/>
    <x v="2"/>
    <n v="2"/>
    <d v="2024-01-27T00:00:00"/>
    <x v="2"/>
    <x v="0"/>
    <s v="27"/>
    <x v="3"/>
    <x v="0"/>
    <n v="1.85"/>
    <x v="1"/>
    <n v="7"/>
    <x v="1"/>
    <n v="74.510000000000005"/>
    <x v="0"/>
    <n v="7"/>
    <x v="1"/>
    <x v="0"/>
    <n v="502.33314558979839"/>
    <x v="0"/>
  </r>
  <r>
    <n v="1185"/>
    <n v="36"/>
    <x v="4"/>
    <x v="1"/>
    <x v="2"/>
    <x v="390"/>
    <x v="0"/>
    <n v="1"/>
    <d v="2024-03-30T00:00:00"/>
    <x v="2"/>
    <x v="9"/>
    <s v="30"/>
    <x v="0"/>
    <x v="1"/>
    <n v="1.85"/>
    <x v="1"/>
    <n v="8"/>
    <x v="1"/>
    <n v="7.51"/>
    <x v="2"/>
    <n v="4"/>
    <x v="2"/>
    <x v="3"/>
    <n v="522.48997765363197"/>
    <x v="2"/>
  </r>
  <r>
    <n v="1402"/>
    <n v="64"/>
    <x v="1"/>
    <x v="2"/>
    <x v="0"/>
    <x v="391"/>
    <x v="0"/>
    <n v="1"/>
    <d v="2024-11-02T00:00:00"/>
    <x v="2"/>
    <x v="1"/>
    <s v="02"/>
    <x v="2"/>
    <x v="0"/>
    <n v="1.85"/>
    <x v="1"/>
    <n v="16"/>
    <x v="2"/>
    <n v="6.73"/>
    <x v="2"/>
    <n v="5"/>
    <x v="0"/>
    <x v="4"/>
    <n v="527.52322410148042"/>
    <x v="2"/>
  </r>
  <r>
    <n v="1621"/>
    <n v="68"/>
    <x v="1"/>
    <x v="1"/>
    <x v="3"/>
    <x v="392"/>
    <x v="1"/>
    <n v="3"/>
    <d v="2025-06-09T00:00:00"/>
    <x v="3"/>
    <x v="3"/>
    <s v="09"/>
    <x v="2"/>
    <x v="1"/>
    <n v="1.85"/>
    <x v="0"/>
    <n v="9"/>
    <x v="1"/>
    <n v="102.75"/>
    <x v="0"/>
    <n v="7"/>
    <x v="1"/>
    <x v="0"/>
    <n v="502.31267021276625"/>
    <x v="2"/>
  </r>
  <r>
    <n v="1689"/>
    <n v="41"/>
    <x v="0"/>
    <x v="1"/>
    <x v="3"/>
    <x v="393"/>
    <x v="2"/>
    <n v="2"/>
    <d v="2025-08-16T00:00:00"/>
    <x v="3"/>
    <x v="8"/>
    <s v="16"/>
    <x v="0"/>
    <x v="0"/>
    <n v="1.85"/>
    <x v="0"/>
    <n v="10"/>
    <x v="1"/>
    <n v="61.27"/>
    <x v="0"/>
    <n v="7"/>
    <x v="1"/>
    <x v="1"/>
    <n v="536.44732222222194"/>
    <x v="0"/>
  </r>
  <r>
    <n v="1706"/>
    <n v="26"/>
    <x v="2"/>
    <x v="2"/>
    <x v="3"/>
    <x v="394"/>
    <x v="1"/>
    <n v="3"/>
    <d v="2025-09-02T00:00:00"/>
    <x v="3"/>
    <x v="6"/>
    <s v="02"/>
    <x v="2"/>
    <x v="0"/>
    <n v="1.85"/>
    <x v="0"/>
    <n v="1"/>
    <x v="0"/>
    <n v="665.49"/>
    <x v="1"/>
    <n v="6"/>
    <x v="0"/>
    <x v="2"/>
    <n v="530.68102260495107"/>
    <x v="0"/>
  </r>
  <r>
    <n v="1734"/>
    <n v="47"/>
    <x v="0"/>
    <x v="1"/>
    <x v="0"/>
    <x v="395"/>
    <x v="1"/>
    <n v="3"/>
    <d v="2025-09-30T00:00:00"/>
    <x v="3"/>
    <x v="6"/>
    <s v="30"/>
    <x v="3"/>
    <x v="0"/>
    <n v="1.85"/>
    <x v="0"/>
    <n v="4"/>
    <x v="0"/>
    <n v="188.51"/>
    <x v="1"/>
    <n v="4"/>
    <x v="2"/>
    <x v="0"/>
    <n v="501.86276890308864"/>
    <x v="1"/>
  </r>
  <r>
    <n v="1857"/>
    <n v="41"/>
    <x v="0"/>
    <x v="0"/>
    <x v="1"/>
    <x v="396"/>
    <x v="0"/>
    <n v="1"/>
    <d v="2026-01-31T00:00:00"/>
    <x v="4"/>
    <x v="0"/>
    <s v="31"/>
    <x v="0"/>
    <x v="0"/>
    <n v="1.85"/>
    <x v="0"/>
    <n v="10"/>
    <x v="1"/>
    <n v="34.42"/>
    <x v="2"/>
    <n v="7"/>
    <x v="1"/>
    <x v="4"/>
    <n v="527.96748148148197"/>
    <x v="2"/>
  </r>
  <r>
    <n v="1906"/>
    <n v="30"/>
    <x v="4"/>
    <x v="1"/>
    <x v="0"/>
    <x v="397"/>
    <x v="1"/>
    <n v="3"/>
    <d v="2026-03-21T00:00:00"/>
    <x v="4"/>
    <x v="9"/>
    <s v="21"/>
    <x v="1"/>
    <x v="1"/>
    <n v="1.85"/>
    <x v="1"/>
    <n v="11"/>
    <x v="1"/>
    <n v="87.91"/>
    <x v="0"/>
    <n v="7"/>
    <x v="1"/>
    <x v="4"/>
    <n v="528.16219279661061"/>
    <x v="2"/>
  </r>
  <r>
    <n v="2076"/>
    <n v="49"/>
    <x v="0"/>
    <x v="2"/>
    <x v="2"/>
    <x v="398"/>
    <x v="0"/>
    <n v="1"/>
    <d v="2026-09-07T00:00:00"/>
    <x v="4"/>
    <x v="6"/>
    <s v="07"/>
    <x v="0"/>
    <x v="0"/>
    <n v="1.85"/>
    <x v="1"/>
    <n v="3"/>
    <x v="0"/>
    <n v="56.42"/>
    <x v="0"/>
    <n v="7"/>
    <x v="1"/>
    <x v="0"/>
    <n v="501.5939125799577"/>
    <x v="0"/>
  </r>
  <r>
    <n v="2214"/>
    <n v="21"/>
    <x v="2"/>
    <x v="3"/>
    <x v="0"/>
    <x v="399"/>
    <x v="2"/>
    <n v="2"/>
    <d v="2027-01-23T00:00:00"/>
    <x v="5"/>
    <x v="0"/>
    <s v="23"/>
    <x v="2"/>
    <x v="0"/>
    <n v="1.85"/>
    <x v="1"/>
    <n v="7"/>
    <x v="1"/>
    <n v="56.96"/>
    <x v="0"/>
    <n v="7"/>
    <x v="1"/>
    <x v="3"/>
    <n v="523.00723713646596"/>
    <x v="2"/>
  </r>
  <r>
    <n v="2876"/>
    <n v="63"/>
    <x v="1"/>
    <x v="0"/>
    <x v="2"/>
    <x v="400"/>
    <x v="1"/>
    <n v="3"/>
    <d v="2028-11-15T00:00:00"/>
    <x v="6"/>
    <x v="1"/>
    <s v="15"/>
    <x v="1"/>
    <x v="1"/>
    <n v="1.85"/>
    <x v="0"/>
    <n v="7"/>
    <x v="1"/>
    <n v="128.33000000000001"/>
    <x v="0"/>
    <n v="7"/>
    <x v="1"/>
    <x v="2"/>
    <n v="530.53575431034437"/>
    <x v="1"/>
  </r>
  <r>
    <n v="2947"/>
    <n v="62"/>
    <x v="1"/>
    <x v="0"/>
    <x v="2"/>
    <x v="401"/>
    <x v="1"/>
    <n v="3"/>
    <d v="2029-01-25T00:00:00"/>
    <x v="10"/>
    <x v="0"/>
    <s v="25"/>
    <x v="0"/>
    <x v="1"/>
    <n v="1.85"/>
    <x v="1"/>
    <n v="18"/>
    <x v="2"/>
    <n v="40.74"/>
    <x v="2"/>
    <n v="7"/>
    <x v="1"/>
    <x v="1"/>
    <n v="536.36250278086743"/>
    <x v="0"/>
  </r>
  <r>
    <n v="2993"/>
    <n v="35"/>
    <x v="4"/>
    <x v="1"/>
    <x v="2"/>
    <x v="402"/>
    <x v="1"/>
    <n v="3"/>
    <d v="2029-03-12T00:00:00"/>
    <x v="10"/>
    <x v="9"/>
    <s v="12"/>
    <x v="3"/>
    <x v="1"/>
    <n v="1.85"/>
    <x v="1"/>
    <n v="4"/>
    <x v="0"/>
    <n v="196.36"/>
    <x v="1"/>
    <n v="8"/>
    <x v="1"/>
    <x v="0"/>
    <n v="501.94860192102482"/>
    <x v="1"/>
  </r>
  <r>
    <n v="3719"/>
    <n v="31"/>
    <x v="4"/>
    <x v="1"/>
    <x v="3"/>
    <x v="403"/>
    <x v="1"/>
    <n v="3"/>
    <d v="2031-03-08T00:00:00"/>
    <x v="8"/>
    <x v="9"/>
    <s v="08"/>
    <x v="3"/>
    <x v="1"/>
    <n v="1.85"/>
    <x v="0"/>
    <n v="5"/>
    <x v="0"/>
    <n v="138.29"/>
    <x v="0"/>
    <n v="4"/>
    <x v="2"/>
    <x v="0"/>
    <n v="501.64574786324818"/>
    <x v="2"/>
  </r>
  <r>
    <n v="3755"/>
    <n v="49"/>
    <x v="0"/>
    <x v="2"/>
    <x v="2"/>
    <x v="404"/>
    <x v="1"/>
    <n v="3"/>
    <d v="2031-04-13T00:00:00"/>
    <x v="8"/>
    <x v="5"/>
    <s v="13"/>
    <x v="0"/>
    <x v="1"/>
    <n v="1.85"/>
    <x v="1"/>
    <n v="8"/>
    <x v="1"/>
    <n v="107.44"/>
    <x v="0"/>
    <n v="6"/>
    <x v="0"/>
    <x v="4"/>
    <n v="527.69677624602377"/>
    <x v="2"/>
  </r>
  <r>
    <n v="4008"/>
    <n v="64"/>
    <x v="1"/>
    <x v="1"/>
    <x v="0"/>
    <x v="405"/>
    <x v="0"/>
    <n v="1"/>
    <d v="2031-12-22T00:00:00"/>
    <x v="8"/>
    <x v="2"/>
    <s v="22"/>
    <x v="3"/>
    <x v="0"/>
    <n v="1.85"/>
    <x v="0"/>
    <n v="3"/>
    <x v="0"/>
    <n v="92.49"/>
    <x v="0"/>
    <n v="8"/>
    <x v="1"/>
    <x v="2"/>
    <n v="530.13905070118619"/>
    <x v="1"/>
  </r>
  <r>
    <n v="4019"/>
    <n v="23"/>
    <x v="2"/>
    <x v="0"/>
    <x v="3"/>
    <x v="406"/>
    <x v="0"/>
    <n v="1"/>
    <d v="2032-01-02T00:00:00"/>
    <x v="11"/>
    <x v="0"/>
    <s v="02"/>
    <x v="2"/>
    <x v="1"/>
    <n v="1.85"/>
    <x v="0"/>
    <n v="12"/>
    <x v="1"/>
    <n v="9.51"/>
    <x v="2"/>
    <n v="7"/>
    <x v="1"/>
    <x v="2"/>
    <n v="530.41192224621989"/>
    <x v="1"/>
  </r>
  <r>
    <n v="4097"/>
    <n v="24"/>
    <x v="2"/>
    <x v="0"/>
    <x v="2"/>
    <x v="407"/>
    <x v="1"/>
    <n v="3"/>
    <d v="2032-03-20T00:00:00"/>
    <x v="11"/>
    <x v="9"/>
    <s v="20"/>
    <x v="1"/>
    <x v="1"/>
    <n v="1.85"/>
    <x v="0"/>
    <n v="6"/>
    <x v="1"/>
    <n v="164.58"/>
    <x v="1"/>
    <n v="6"/>
    <x v="0"/>
    <x v="1"/>
    <n v="536.14308463251655"/>
    <x v="0"/>
  </r>
  <r>
    <n v="4302"/>
    <n v="65"/>
    <x v="1"/>
    <x v="0"/>
    <x v="0"/>
    <x v="408"/>
    <x v="0"/>
    <n v="1"/>
    <d v="2032-10-11T00:00:00"/>
    <x v="11"/>
    <x v="4"/>
    <s v="11"/>
    <x v="2"/>
    <x v="1"/>
    <n v="1.85"/>
    <x v="0"/>
    <n v="13"/>
    <x v="1"/>
    <n v="17.53"/>
    <x v="2"/>
    <n v="6"/>
    <x v="0"/>
    <x v="4"/>
    <n v="527.34454352441662"/>
    <x v="2"/>
  </r>
  <r>
    <n v="4311"/>
    <n v="41"/>
    <x v="0"/>
    <x v="2"/>
    <x v="1"/>
    <x v="409"/>
    <x v="2"/>
    <n v="2"/>
    <d v="2032-10-20T00:00:00"/>
    <x v="11"/>
    <x v="4"/>
    <s v="20"/>
    <x v="1"/>
    <x v="1"/>
    <n v="1.85"/>
    <x v="0"/>
    <n v="1"/>
    <x v="0"/>
    <n v="368.03"/>
    <x v="1"/>
    <n v="4"/>
    <x v="2"/>
    <x v="2"/>
    <n v="530.86192432432392"/>
    <x v="0"/>
  </r>
  <r>
    <n v="4395"/>
    <n v="60"/>
    <x v="1"/>
    <x v="3"/>
    <x v="1"/>
    <x v="410"/>
    <x v="2"/>
    <n v="2"/>
    <d v="2033-01-12T00:00:00"/>
    <x v="9"/>
    <x v="0"/>
    <s v="12"/>
    <x v="2"/>
    <x v="0"/>
    <n v="1.85"/>
    <x v="0"/>
    <n v="4"/>
    <x v="0"/>
    <n v="123.25"/>
    <x v="0"/>
    <n v="4"/>
    <x v="2"/>
    <x v="2"/>
    <n v="531.03814935064895"/>
    <x v="0"/>
  </r>
  <r>
    <n v="4736"/>
    <n v="43"/>
    <x v="0"/>
    <x v="0"/>
    <x v="0"/>
    <x v="411"/>
    <x v="0"/>
    <n v="1"/>
    <d v="2033-12-19T00:00:00"/>
    <x v="9"/>
    <x v="2"/>
    <s v="19"/>
    <x v="2"/>
    <x v="1"/>
    <n v="1.85"/>
    <x v="0"/>
    <n v="14"/>
    <x v="1"/>
    <n v="9.93"/>
    <x v="2"/>
    <n v="3"/>
    <x v="2"/>
    <x v="0"/>
    <n v="501.44273796791475"/>
    <x v="1"/>
  </r>
  <r>
    <n v="4801"/>
    <n v="19"/>
    <x v="2"/>
    <x v="1"/>
    <x v="3"/>
    <x v="412"/>
    <x v="1"/>
    <n v="3"/>
    <d v="2034-02-22T00:00:00"/>
    <x v="13"/>
    <x v="10"/>
    <s v="22"/>
    <x v="3"/>
    <x v="0"/>
    <n v="1.85"/>
    <x v="1"/>
    <n v="10"/>
    <x v="1"/>
    <n v="86.82"/>
    <x v="0"/>
    <n v="7"/>
    <x v="1"/>
    <x v="0"/>
    <n v="501.83081370449707"/>
    <x v="1"/>
  </r>
  <r>
    <n v="15"/>
    <n v="42"/>
    <x v="0"/>
    <x v="2"/>
    <x v="3"/>
    <x v="413"/>
    <x v="1"/>
    <n v="3"/>
    <d v="2021-01-15T00:00:00"/>
    <x v="0"/>
    <x v="0"/>
    <s v="15"/>
    <x v="0"/>
    <x v="0"/>
    <n v="1.84"/>
    <x v="0"/>
    <n v="6"/>
    <x v="1"/>
    <n v="141.26"/>
    <x v="0"/>
    <n v="6"/>
    <x v="0"/>
    <x v="1"/>
    <n v="535.63995540691167"/>
    <x v="1"/>
  </r>
  <r>
    <n v="61"/>
    <n v="54"/>
    <x v="3"/>
    <x v="3"/>
    <x v="0"/>
    <x v="414"/>
    <x v="1"/>
    <n v="3"/>
    <d v="2021-03-02T00:00:00"/>
    <x v="0"/>
    <x v="9"/>
    <s v="02"/>
    <x v="1"/>
    <x v="0"/>
    <n v="1.84"/>
    <x v="0"/>
    <n v="4"/>
    <x v="0"/>
    <n v="206.69"/>
    <x v="1"/>
    <n v="5"/>
    <x v="0"/>
    <x v="3"/>
    <n v="523.1463941769324"/>
    <x v="2"/>
  </r>
  <r>
    <n v="135"/>
    <n v="53"/>
    <x v="3"/>
    <x v="3"/>
    <x v="1"/>
    <x v="415"/>
    <x v="2"/>
    <n v="2"/>
    <d v="2021-05-15T00:00:00"/>
    <x v="0"/>
    <x v="7"/>
    <s v="15"/>
    <x v="3"/>
    <x v="1"/>
    <n v="1.84"/>
    <x v="0"/>
    <n v="19"/>
    <x v="2"/>
    <n v="19.36"/>
    <x v="2"/>
    <n v="3"/>
    <x v="2"/>
    <x v="4"/>
    <n v="527.66276301806647"/>
    <x v="2"/>
  </r>
  <r>
    <n v="262"/>
    <n v="59"/>
    <x v="3"/>
    <x v="2"/>
    <x v="1"/>
    <x v="416"/>
    <x v="2"/>
    <n v="2"/>
    <d v="2021-09-19T00:00:00"/>
    <x v="0"/>
    <x v="6"/>
    <s v="19"/>
    <x v="3"/>
    <x v="1"/>
    <n v="1.84"/>
    <x v="1"/>
    <n v="18"/>
    <x v="2"/>
    <n v="23.59"/>
    <x v="2"/>
    <n v="5"/>
    <x v="0"/>
    <x v="4"/>
    <n v="527.83270212766013"/>
    <x v="0"/>
  </r>
  <r>
    <n v="389"/>
    <n v="31"/>
    <x v="4"/>
    <x v="2"/>
    <x v="2"/>
    <x v="417"/>
    <x v="0"/>
    <n v="1"/>
    <d v="2022-01-24T00:00:00"/>
    <x v="1"/>
    <x v="0"/>
    <s v="24"/>
    <x v="3"/>
    <x v="0"/>
    <n v="1.84"/>
    <x v="1"/>
    <n v="15"/>
    <x v="1"/>
    <n v="5.36"/>
    <x v="2"/>
    <n v="6"/>
    <x v="0"/>
    <x v="4"/>
    <n v="527.94255591054366"/>
    <x v="2"/>
  </r>
  <r>
    <n v="584"/>
    <n v="22"/>
    <x v="2"/>
    <x v="3"/>
    <x v="3"/>
    <x v="418"/>
    <x v="1"/>
    <n v="3"/>
    <d v="2022-08-07T00:00:00"/>
    <x v="1"/>
    <x v="8"/>
    <s v="07"/>
    <x v="2"/>
    <x v="0"/>
    <n v="1.84"/>
    <x v="0"/>
    <n v="16"/>
    <x v="2"/>
    <n v="55.92"/>
    <x v="0"/>
    <n v="7"/>
    <x v="1"/>
    <x v="2"/>
    <n v="531.07937161430073"/>
    <x v="2"/>
  </r>
  <r>
    <n v="948"/>
    <n v="38"/>
    <x v="4"/>
    <x v="3"/>
    <x v="0"/>
    <x v="419"/>
    <x v="2"/>
    <n v="2"/>
    <d v="2023-08-06T00:00:00"/>
    <x v="12"/>
    <x v="8"/>
    <s v="06"/>
    <x v="1"/>
    <x v="1"/>
    <n v="1.84"/>
    <x v="1"/>
    <n v="16"/>
    <x v="2"/>
    <n v="33.83"/>
    <x v="2"/>
    <n v="7"/>
    <x v="1"/>
    <x v="1"/>
    <n v="535.29181919642838"/>
    <x v="0"/>
  </r>
  <r>
    <n v="983"/>
    <n v="25"/>
    <x v="2"/>
    <x v="0"/>
    <x v="0"/>
    <x v="420"/>
    <x v="1"/>
    <n v="3"/>
    <d v="2023-09-10T00:00:00"/>
    <x v="12"/>
    <x v="6"/>
    <s v="10"/>
    <x v="1"/>
    <x v="1"/>
    <n v="1.84"/>
    <x v="0"/>
    <n v="4"/>
    <x v="0"/>
    <n v="217.99"/>
    <x v="1"/>
    <n v="6"/>
    <x v="0"/>
    <x v="3"/>
    <n v="522.80600896861063"/>
    <x v="1"/>
  </r>
  <r>
    <n v="1079"/>
    <n v="23"/>
    <x v="2"/>
    <x v="2"/>
    <x v="1"/>
    <x v="421"/>
    <x v="2"/>
    <n v="2"/>
    <d v="2023-12-15T00:00:00"/>
    <x v="12"/>
    <x v="2"/>
    <s v="15"/>
    <x v="2"/>
    <x v="1"/>
    <n v="1.84"/>
    <x v="0"/>
    <n v="3"/>
    <x v="0"/>
    <n v="197.21"/>
    <x v="1"/>
    <n v="7"/>
    <x v="1"/>
    <x v="2"/>
    <n v="530.68493492407765"/>
    <x v="1"/>
  </r>
  <r>
    <n v="1222"/>
    <n v="50"/>
    <x v="3"/>
    <x v="1"/>
    <x v="2"/>
    <x v="422"/>
    <x v="2"/>
    <n v="2"/>
    <d v="2024-05-06T00:00:00"/>
    <x v="2"/>
    <x v="7"/>
    <s v="06"/>
    <x v="1"/>
    <x v="1"/>
    <n v="1.84"/>
    <x v="1"/>
    <n v="9"/>
    <x v="1"/>
    <n v="67.83"/>
    <x v="0"/>
    <n v="7"/>
    <x v="1"/>
    <x v="0"/>
    <n v="501.43818863879983"/>
    <x v="0"/>
  </r>
  <r>
    <n v="1316"/>
    <n v="55"/>
    <x v="3"/>
    <x v="1"/>
    <x v="1"/>
    <x v="423"/>
    <x v="2"/>
    <n v="2"/>
    <d v="2024-08-08T00:00:00"/>
    <x v="2"/>
    <x v="8"/>
    <s v="08"/>
    <x v="1"/>
    <x v="0"/>
    <n v="1.84"/>
    <x v="0"/>
    <n v="12"/>
    <x v="1"/>
    <n v="50.11"/>
    <x v="0"/>
    <n v="8"/>
    <x v="1"/>
    <x v="2"/>
    <n v="530.61876221498324"/>
    <x v="0"/>
  </r>
  <r>
    <n v="1500"/>
    <n v="21"/>
    <x v="2"/>
    <x v="3"/>
    <x v="2"/>
    <x v="424"/>
    <x v="0"/>
    <n v="1"/>
    <d v="2025-02-08T00:00:00"/>
    <x v="3"/>
    <x v="10"/>
    <s v="08"/>
    <x v="2"/>
    <x v="1"/>
    <n v="1.84"/>
    <x v="0"/>
    <n v="1"/>
    <x v="0"/>
    <n v="286.07"/>
    <x v="1"/>
    <n v="4"/>
    <x v="2"/>
    <x v="2"/>
    <n v="530.54193478260822"/>
    <x v="1"/>
  </r>
  <r>
    <n v="2118"/>
    <n v="40"/>
    <x v="0"/>
    <x v="2"/>
    <x v="0"/>
    <x v="425"/>
    <x v="1"/>
    <n v="3"/>
    <d v="2026-10-19T00:00:00"/>
    <x v="4"/>
    <x v="4"/>
    <s v="19"/>
    <x v="0"/>
    <x v="1"/>
    <n v="1.84"/>
    <x v="1"/>
    <n v="9"/>
    <x v="1"/>
    <n v="105.07"/>
    <x v="0"/>
    <n v="4"/>
    <x v="2"/>
    <x v="0"/>
    <n v="501.32124463519341"/>
    <x v="2"/>
  </r>
  <r>
    <n v="2324"/>
    <n v="23"/>
    <x v="2"/>
    <x v="0"/>
    <x v="0"/>
    <x v="426"/>
    <x v="2"/>
    <n v="2"/>
    <d v="2027-05-13T00:00:00"/>
    <x v="5"/>
    <x v="7"/>
    <s v="13"/>
    <x v="1"/>
    <x v="0"/>
    <n v="1.84"/>
    <x v="0"/>
    <n v="16"/>
    <x v="2"/>
    <n v="30.36"/>
    <x v="2"/>
    <n v="7"/>
    <x v="1"/>
    <x v="0"/>
    <n v="500.84403866809913"/>
    <x v="2"/>
  </r>
  <r>
    <n v="2371"/>
    <n v="22"/>
    <x v="2"/>
    <x v="3"/>
    <x v="1"/>
    <x v="427"/>
    <x v="2"/>
    <n v="2"/>
    <d v="2027-06-29T00:00:00"/>
    <x v="5"/>
    <x v="3"/>
    <s v="29"/>
    <x v="3"/>
    <x v="1"/>
    <n v="1.84"/>
    <x v="1"/>
    <n v="6"/>
    <x v="1"/>
    <n v="77.44"/>
    <x v="0"/>
    <n v="4"/>
    <x v="2"/>
    <x v="4"/>
    <n v="528.4197547974419"/>
    <x v="1"/>
  </r>
  <r>
    <n v="2603"/>
    <n v="46"/>
    <x v="0"/>
    <x v="1"/>
    <x v="1"/>
    <x v="428"/>
    <x v="1"/>
    <n v="3"/>
    <d v="2028-02-16T00:00:00"/>
    <x v="6"/>
    <x v="10"/>
    <s v="16"/>
    <x v="2"/>
    <x v="0"/>
    <n v="1.84"/>
    <x v="1"/>
    <n v="7"/>
    <x v="1"/>
    <n v="99.59"/>
    <x v="0"/>
    <n v="6"/>
    <x v="0"/>
    <x v="0"/>
    <n v="500.86025806451642"/>
    <x v="2"/>
  </r>
  <r>
    <n v="2683"/>
    <n v="62"/>
    <x v="1"/>
    <x v="0"/>
    <x v="3"/>
    <x v="429"/>
    <x v="2"/>
    <n v="2"/>
    <d v="2028-05-06T00:00:00"/>
    <x v="6"/>
    <x v="7"/>
    <s v="06"/>
    <x v="3"/>
    <x v="0"/>
    <n v="1.84"/>
    <x v="0"/>
    <n v="11"/>
    <x v="1"/>
    <n v="40.799999999999997"/>
    <x v="2"/>
    <n v="7"/>
    <x v="1"/>
    <x v="2"/>
    <n v="530.80795429814975"/>
    <x v="0"/>
  </r>
  <r>
    <n v="2763"/>
    <n v="24"/>
    <x v="2"/>
    <x v="3"/>
    <x v="0"/>
    <x v="430"/>
    <x v="1"/>
    <n v="3"/>
    <d v="2028-07-25T00:00:00"/>
    <x v="6"/>
    <x v="11"/>
    <s v="25"/>
    <x v="0"/>
    <x v="0"/>
    <n v="1.84"/>
    <x v="1"/>
    <n v="9"/>
    <x v="1"/>
    <n v="98.68"/>
    <x v="0"/>
    <n v="7"/>
    <x v="1"/>
    <x v="2"/>
    <n v="530.89729847494516"/>
    <x v="2"/>
  </r>
  <r>
    <n v="2816"/>
    <n v="39"/>
    <x v="4"/>
    <x v="2"/>
    <x v="3"/>
    <x v="431"/>
    <x v="1"/>
    <n v="3"/>
    <d v="2028-09-16T00:00:00"/>
    <x v="6"/>
    <x v="6"/>
    <s v="16"/>
    <x v="1"/>
    <x v="0"/>
    <n v="1.84"/>
    <x v="0"/>
    <n v="7"/>
    <x v="1"/>
    <n v="114.19"/>
    <x v="0"/>
    <n v="5"/>
    <x v="0"/>
    <x v="1"/>
    <n v="535.28512849161996"/>
    <x v="1"/>
  </r>
  <r>
    <n v="3017"/>
    <n v="32"/>
    <x v="4"/>
    <x v="1"/>
    <x v="2"/>
    <x v="432"/>
    <x v="0"/>
    <n v="1"/>
    <d v="2029-04-05T00:00:00"/>
    <x v="10"/>
    <x v="5"/>
    <s v="05"/>
    <x v="3"/>
    <x v="0"/>
    <n v="1.84"/>
    <x v="0"/>
    <n v="10"/>
    <x v="1"/>
    <n v="13.31"/>
    <x v="2"/>
    <n v="4"/>
    <x v="2"/>
    <x v="2"/>
    <n v="530.50776444929079"/>
    <x v="1"/>
  </r>
  <r>
    <n v="3103"/>
    <n v="51"/>
    <x v="3"/>
    <x v="3"/>
    <x v="2"/>
    <x v="433"/>
    <x v="2"/>
    <n v="2"/>
    <d v="2029-06-30T00:00:00"/>
    <x v="10"/>
    <x v="3"/>
    <s v="30"/>
    <x v="3"/>
    <x v="0"/>
    <n v="1.84"/>
    <x v="1"/>
    <n v="12"/>
    <x v="1"/>
    <n v="43.54"/>
    <x v="2"/>
    <n v="7"/>
    <x v="1"/>
    <x v="3"/>
    <n v="522.41414141414214"/>
    <x v="0"/>
  </r>
  <r>
    <n v="3310"/>
    <n v="42"/>
    <x v="0"/>
    <x v="2"/>
    <x v="3"/>
    <x v="434"/>
    <x v="1"/>
    <n v="3"/>
    <d v="2030-01-23T00:00:00"/>
    <x v="7"/>
    <x v="0"/>
    <s v="23"/>
    <x v="1"/>
    <x v="0"/>
    <n v="1.84"/>
    <x v="0"/>
    <n v="1"/>
    <x v="0"/>
    <n v="650.28"/>
    <x v="1"/>
    <n v="4"/>
    <x v="2"/>
    <x v="4"/>
    <n v="528.48780149413074"/>
    <x v="1"/>
  </r>
  <r>
    <n v="3469"/>
    <n v="33"/>
    <x v="4"/>
    <x v="1"/>
    <x v="1"/>
    <x v="435"/>
    <x v="0"/>
    <n v="1"/>
    <d v="2030-07-01T00:00:00"/>
    <x v="7"/>
    <x v="11"/>
    <s v="01"/>
    <x v="2"/>
    <x v="1"/>
    <n v="1.84"/>
    <x v="0"/>
    <n v="12"/>
    <x v="1"/>
    <n v="28.27"/>
    <x v="2"/>
    <n v="7"/>
    <x v="1"/>
    <x v="0"/>
    <n v="500.64900968783667"/>
    <x v="2"/>
  </r>
  <r>
    <n v="3493"/>
    <n v="56"/>
    <x v="3"/>
    <x v="0"/>
    <x v="0"/>
    <x v="436"/>
    <x v="2"/>
    <n v="2"/>
    <d v="2030-07-25T00:00:00"/>
    <x v="7"/>
    <x v="11"/>
    <s v="25"/>
    <x v="0"/>
    <x v="0"/>
    <n v="1.84"/>
    <x v="0"/>
    <n v="6"/>
    <x v="1"/>
    <n v="67.39"/>
    <x v="0"/>
    <n v="8"/>
    <x v="1"/>
    <x v="0"/>
    <n v="500.82294181034513"/>
    <x v="2"/>
  </r>
  <r>
    <n v="3504"/>
    <n v="24"/>
    <x v="2"/>
    <x v="0"/>
    <x v="2"/>
    <x v="437"/>
    <x v="0"/>
    <n v="1"/>
    <d v="2030-08-05T00:00:00"/>
    <x v="7"/>
    <x v="8"/>
    <s v="05"/>
    <x v="3"/>
    <x v="0"/>
    <n v="1.84"/>
    <x v="1"/>
    <n v="1"/>
    <x v="0"/>
    <n v="226.69"/>
    <x v="1"/>
    <n v="7"/>
    <x v="1"/>
    <x v="2"/>
    <n v="530.94158296943203"/>
    <x v="2"/>
  </r>
  <r>
    <n v="3625"/>
    <n v="53"/>
    <x v="3"/>
    <x v="0"/>
    <x v="2"/>
    <x v="438"/>
    <x v="0"/>
    <n v="1"/>
    <d v="2030-12-04T00:00:00"/>
    <x v="7"/>
    <x v="2"/>
    <s v="04"/>
    <x v="3"/>
    <x v="0"/>
    <n v="1.84"/>
    <x v="0"/>
    <n v="3"/>
    <x v="0"/>
    <n v="95.87"/>
    <x v="0"/>
    <n v="7"/>
    <x v="1"/>
    <x v="0"/>
    <n v="500.92702265372196"/>
    <x v="0"/>
  </r>
  <r>
    <n v="4086"/>
    <n v="21"/>
    <x v="2"/>
    <x v="0"/>
    <x v="0"/>
    <x v="439"/>
    <x v="1"/>
    <n v="3"/>
    <d v="2032-03-09T00:00:00"/>
    <x v="11"/>
    <x v="9"/>
    <s v="09"/>
    <x v="2"/>
    <x v="1"/>
    <n v="1.84"/>
    <x v="1"/>
    <n v="18"/>
    <x v="2"/>
    <n v="53.77"/>
    <x v="0"/>
    <n v="4"/>
    <x v="2"/>
    <x v="4"/>
    <n v="528.35768162393219"/>
    <x v="0"/>
  </r>
  <r>
    <n v="4121"/>
    <n v="37"/>
    <x v="4"/>
    <x v="1"/>
    <x v="0"/>
    <x v="440"/>
    <x v="1"/>
    <n v="3"/>
    <d v="2032-04-13T00:00:00"/>
    <x v="11"/>
    <x v="5"/>
    <s v="13"/>
    <x v="2"/>
    <x v="0"/>
    <n v="1.84"/>
    <x v="1"/>
    <n v="16"/>
    <x v="2"/>
    <n v="54.84"/>
    <x v="0"/>
    <n v="6"/>
    <x v="0"/>
    <x v="4"/>
    <n v="527.88755080213957"/>
    <x v="0"/>
  </r>
  <r>
    <n v="4464"/>
    <n v="36"/>
    <x v="4"/>
    <x v="2"/>
    <x v="1"/>
    <x v="441"/>
    <x v="2"/>
    <n v="2"/>
    <d v="2033-03-22T00:00:00"/>
    <x v="9"/>
    <x v="9"/>
    <s v="22"/>
    <x v="1"/>
    <x v="1"/>
    <n v="1.84"/>
    <x v="1"/>
    <n v="5"/>
    <x v="0"/>
    <n v="117.4"/>
    <x v="0"/>
    <n v="7"/>
    <x v="1"/>
    <x v="3"/>
    <n v="522.41405617977591"/>
    <x v="0"/>
  </r>
  <r>
    <n v="4735"/>
    <n v="27"/>
    <x v="2"/>
    <x v="0"/>
    <x v="1"/>
    <x v="442"/>
    <x v="1"/>
    <n v="3"/>
    <d v="2033-12-18T00:00:00"/>
    <x v="9"/>
    <x v="2"/>
    <s v="18"/>
    <x v="2"/>
    <x v="0"/>
    <n v="1.84"/>
    <x v="1"/>
    <n v="17"/>
    <x v="2"/>
    <n v="41.36"/>
    <x v="2"/>
    <n v="5"/>
    <x v="0"/>
    <x v="1"/>
    <n v="534.98974272930627"/>
    <x v="0"/>
  </r>
  <r>
    <n v="4890"/>
    <n v="35"/>
    <x v="4"/>
    <x v="1"/>
    <x v="3"/>
    <x v="443"/>
    <x v="0"/>
    <n v="1"/>
    <d v="2034-05-22T00:00:00"/>
    <x v="13"/>
    <x v="7"/>
    <s v="22"/>
    <x v="0"/>
    <x v="1"/>
    <n v="1.84"/>
    <x v="1"/>
    <n v="16"/>
    <x v="2"/>
    <n v="21.2"/>
    <x v="2"/>
    <n v="5"/>
    <x v="0"/>
    <x v="3"/>
    <n v="522.34140607424149"/>
    <x v="1"/>
  </r>
  <r>
    <n v="4904"/>
    <n v="25"/>
    <x v="2"/>
    <x v="1"/>
    <x v="2"/>
    <x v="444"/>
    <x v="0"/>
    <n v="1"/>
    <d v="2034-06-05T00:00:00"/>
    <x v="13"/>
    <x v="3"/>
    <s v="05"/>
    <x v="2"/>
    <x v="0"/>
    <n v="1.84"/>
    <x v="0"/>
    <n v="10"/>
    <x v="1"/>
    <n v="21.93"/>
    <x v="2"/>
    <n v="7"/>
    <x v="1"/>
    <x v="1"/>
    <n v="534.80142217245213"/>
    <x v="2"/>
  </r>
  <r>
    <n v="4969"/>
    <n v="65"/>
    <x v="1"/>
    <x v="3"/>
    <x v="1"/>
    <x v="445"/>
    <x v="0"/>
    <n v="1"/>
    <d v="2034-08-09T00:00:00"/>
    <x v="13"/>
    <x v="8"/>
    <s v="09"/>
    <x v="0"/>
    <x v="1"/>
    <n v="1.84"/>
    <x v="0"/>
    <n v="10"/>
    <x v="1"/>
    <n v="19.25"/>
    <x v="2"/>
    <n v="6"/>
    <x v="0"/>
    <x v="4"/>
    <n v="527.51324411134954"/>
    <x v="0"/>
  </r>
  <r>
    <n v="4970"/>
    <n v="58"/>
    <x v="3"/>
    <x v="1"/>
    <x v="2"/>
    <x v="446"/>
    <x v="2"/>
    <n v="2"/>
    <d v="2034-08-10T00:00:00"/>
    <x v="13"/>
    <x v="8"/>
    <s v="10"/>
    <x v="3"/>
    <x v="0"/>
    <n v="1.84"/>
    <x v="0"/>
    <n v="5"/>
    <x v="0"/>
    <n v="94.37"/>
    <x v="0"/>
    <n v="7"/>
    <x v="1"/>
    <x v="3"/>
    <n v="522.54759009009081"/>
    <x v="0"/>
  </r>
  <r>
    <n v="458"/>
    <n v="43"/>
    <x v="0"/>
    <x v="3"/>
    <x v="2"/>
    <x v="447"/>
    <x v="2"/>
    <n v="2"/>
    <d v="2022-04-03T00:00:00"/>
    <x v="1"/>
    <x v="5"/>
    <s v="03"/>
    <x v="3"/>
    <x v="1"/>
    <n v="1.83"/>
    <x v="1"/>
    <n v="9"/>
    <x v="1"/>
    <n v="60.33"/>
    <x v="0"/>
    <n v="7"/>
    <x v="1"/>
    <x v="0"/>
    <n v="501.1573758099355"/>
    <x v="0"/>
  </r>
  <r>
    <n v="620"/>
    <n v="29"/>
    <x v="2"/>
    <x v="3"/>
    <x v="2"/>
    <x v="448"/>
    <x v="1"/>
    <n v="3"/>
    <d v="2022-09-12T00:00:00"/>
    <x v="1"/>
    <x v="6"/>
    <s v="12"/>
    <x v="2"/>
    <x v="1"/>
    <n v="1.83"/>
    <x v="0"/>
    <n v="17"/>
    <x v="2"/>
    <n v="50.87"/>
    <x v="0"/>
    <n v="7"/>
    <x v="1"/>
    <x v="4"/>
    <n v="527.87235798499512"/>
    <x v="1"/>
  </r>
  <r>
    <n v="647"/>
    <n v="47"/>
    <x v="0"/>
    <x v="2"/>
    <x v="1"/>
    <x v="449"/>
    <x v="1"/>
    <n v="3"/>
    <d v="2022-10-09T00:00:00"/>
    <x v="1"/>
    <x v="4"/>
    <s v="09"/>
    <x v="1"/>
    <x v="0"/>
    <n v="1.83"/>
    <x v="1"/>
    <n v="19"/>
    <x v="2"/>
    <n v="49.07"/>
    <x v="2"/>
    <n v="5"/>
    <x v="0"/>
    <x v="0"/>
    <n v="501.11219459459488"/>
    <x v="2"/>
  </r>
  <r>
    <n v="1421"/>
    <n v="37"/>
    <x v="4"/>
    <x v="0"/>
    <x v="3"/>
    <x v="450"/>
    <x v="0"/>
    <n v="1"/>
    <d v="2024-11-21T00:00:00"/>
    <x v="2"/>
    <x v="1"/>
    <s v="21"/>
    <x v="2"/>
    <x v="1"/>
    <n v="1.83"/>
    <x v="0"/>
    <n v="1"/>
    <x v="0"/>
    <n v="98.91"/>
    <x v="0"/>
    <n v="5"/>
    <x v="0"/>
    <x v="0"/>
    <n v="500.64557359307383"/>
    <x v="0"/>
  </r>
  <r>
    <n v="1574"/>
    <n v="66"/>
    <x v="1"/>
    <x v="3"/>
    <x v="0"/>
    <x v="451"/>
    <x v="2"/>
    <n v="2"/>
    <d v="2025-04-23T00:00:00"/>
    <x v="3"/>
    <x v="5"/>
    <s v="23"/>
    <x v="2"/>
    <x v="1"/>
    <n v="1.83"/>
    <x v="1"/>
    <n v="17"/>
    <x v="2"/>
    <n v="31.6"/>
    <x v="2"/>
    <n v="7"/>
    <x v="1"/>
    <x v="3"/>
    <n v="522.60472378805036"/>
    <x v="2"/>
  </r>
  <r>
    <n v="1579"/>
    <n v="53"/>
    <x v="3"/>
    <x v="0"/>
    <x v="3"/>
    <x v="452"/>
    <x v="2"/>
    <n v="2"/>
    <d v="2025-04-28T00:00:00"/>
    <x v="3"/>
    <x v="5"/>
    <s v="28"/>
    <x v="1"/>
    <x v="1"/>
    <n v="1.83"/>
    <x v="1"/>
    <n v="6"/>
    <x v="1"/>
    <n v="76"/>
    <x v="0"/>
    <n v="6"/>
    <x v="0"/>
    <x v="3"/>
    <n v="522.58816027088108"/>
    <x v="0"/>
  </r>
  <r>
    <n v="1636"/>
    <n v="62"/>
    <x v="1"/>
    <x v="1"/>
    <x v="0"/>
    <x v="453"/>
    <x v="0"/>
    <n v="1"/>
    <d v="2025-06-24T00:00:00"/>
    <x v="3"/>
    <x v="3"/>
    <s v="24"/>
    <x v="0"/>
    <x v="0"/>
    <n v="1.83"/>
    <x v="0"/>
    <n v="8"/>
    <x v="1"/>
    <n v="24.96"/>
    <x v="2"/>
    <n v="3"/>
    <x v="2"/>
    <x v="1"/>
    <n v="535.15508968609845"/>
    <x v="2"/>
  </r>
  <r>
    <n v="1715"/>
    <n v="50"/>
    <x v="3"/>
    <x v="1"/>
    <x v="0"/>
    <x v="454"/>
    <x v="2"/>
    <n v="2"/>
    <d v="2025-09-11T00:00:00"/>
    <x v="3"/>
    <x v="6"/>
    <s v="11"/>
    <x v="1"/>
    <x v="1"/>
    <n v="1.83"/>
    <x v="1"/>
    <n v="14"/>
    <x v="1"/>
    <n v="34.590000000000003"/>
    <x v="2"/>
    <n v="6"/>
    <x v="0"/>
    <x v="3"/>
    <n v="522.66336723163909"/>
    <x v="0"/>
  </r>
  <r>
    <n v="1956"/>
    <n v="29"/>
    <x v="2"/>
    <x v="1"/>
    <x v="1"/>
    <x v="455"/>
    <x v="0"/>
    <n v="1"/>
    <d v="2026-05-10T00:00:00"/>
    <x v="4"/>
    <x v="7"/>
    <s v="10"/>
    <x v="0"/>
    <x v="0"/>
    <n v="1.83"/>
    <x v="0"/>
    <n v="19"/>
    <x v="2"/>
    <n v="12.38"/>
    <x v="2"/>
    <n v="7"/>
    <x v="1"/>
    <x v="0"/>
    <n v="501.08082340195045"/>
    <x v="1"/>
  </r>
  <r>
    <n v="2046"/>
    <n v="34"/>
    <x v="4"/>
    <x v="3"/>
    <x v="2"/>
    <x v="456"/>
    <x v="0"/>
    <n v="1"/>
    <d v="2026-08-08T00:00:00"/>
    <x v="4"/>
    <x v="8"/>
    <s v="08"/>
    <x v="1"/>
    <x v="0"/>
    <n v="1.83"/>
    <x v="1"/>
    <n v="8"/>
    <x v="1"/>
    <n v="15.29"/>
    <x v="2"/>
    <n v="4"/>
    <x v="2"/>
    <x v="4"/>
    <n v="527.51079399141679"/>
    <x v="2"/>
  </r>
  <r>
    <n v="2052"/>
    <n v="37"/>
    <x v="4"/>
    <x v="3"/>
    <x v="2"/>
    <x v="457"/>
    <x v="1"/>
    <n v="3"/>
    <d v="2026-08-14T00:00:00"/>
    <x v="4"/>
    <x v="8"/>
    <s v="14"/>
    <x v="3"/>
    <x v="0"/>
    <n v="1.83"/>
    <x v="1"/>
    <n v="5"/>
    <x v="0"/>
    <n v="177.52"/>
    <x v="1"/>
    <n v="6"/>
    <x v="0"/>
    <x v="3"/>
    <n v="522.70685520362065"/>
    <x v="1"/>
  </r>
  <r>
    <n v="2325"/>
    <n v="32"/>
    <x v="4"/>
    <x v="3"/>
    <x v="1"/>
    <x v="458"/>
    <x v="1"/>
    <n v="3"/>
    <d v="2027-05-14T00:00:00"/>
    <x v="5"/>
    <x v="7"/>
    <s v="14"/>
    <x v="1"/>
    <x v="0"/>
    <n v="1.83"/>
    <x v="1"/>
    <n v="19"/>
    <x v="2"/>
    <n v="43.71"/>
    <x v="2"/>
    <n v="5"/>
    <x v="0"/>
    <x v="3"/>
    <n v="522.2936126840325"/>
    <x v="1"/>
  </r>
  <r>
    <n v="2432"/>
    <n v="43"/>
    <x v="0"/>
    <x v="0"/>
    <x v="2"/>
    <x v="459"/>
    <x v="0"/>
    <n v="1"/>
    <d v="2027-08-29T00:00:00"/>
    <x v="5"/>
    <x v="8"/>
    <s v="29"/>
    <x v="2"/>
    <x v="0"/>
    <n v="1.83"/>
    <x v="1"/>
    <n v="1"/>
    <x v="0"/>
    <n v="115.6"/>
    <x v="0"/>
    <n v="5"/>
    <x v="0"/>
    <x v="1"/>
    <n v="535.53156004489313"/>
    <x v="2"/>
  </r>
  <r>
    <n v="2617"/>
    <n v="19"/>
    <x v="2"/>
    <x v="1"/>
    <x v="2"/>
    <x v="460"/>
    <x v="2"/>
    <n v="2"/>
    <d v="2028-03-01T00:00:00"/>
    <x v="6"/>
    <x v="9"/>
    <s v="01"/>
    <x v="1"/>
    <x v="0"/>
    <n v="1.83"/>
    <x v="1"/>
    <n v="12"/>
    <x v="1"/>
    <n v="52.54"/>
    <x v="0"/>
    <n v="6"/>
    <x v="0"/>
    <x v="1"/>
    <n v="536.00339325842674"/>
    <x v="1"/>
  </r>
  <r>
    <n v="2720"/>
    <n v="28"/>
    <x v="2"/>
    <x v="1"/>
    <x v="1"/>
    <x v="461"/>
    <x v="1"/>
    <n v="3"/>
    <d v="2028-06-12T00:00:00"/>
    <x v="6"/>
    <x v="3"/>
    <s v="12"/>
    <x v="2"/>
    <x v="1"/>
    <n v="1.83"/>
    <x v="0"/>
    <n v="19"/>
    <x v="2"/>
    <n v="43.63"/>
    <x v="2"/>
    <n v="3"/>
    <x v="2"/>
    <x v="0"/>
    <n v="501.36914316702848"/>
    <x v="1"/>
  </r>
  <r>
    <n v="2743"/>
    <n v="48"/>
    <x v="0"/>
    <x v="2"/>
    <x v="2"/>
    <x v="462"/>
    <x v="1"/>
    <n v="3"/>
    <d v="2028-07-05T00:00:00"/>
    <x v="6"/>
    <x v="11"/>
    <s v="05"/>
    <x v="3"/>
    <x v="1"/>
    <n v="1.83"/>
    <x v="0"/>
    <n v="6"/>
    <x v="1"/>
    <n v="108.91"/>
    <x v="0"/>
    <n v="7"/>
    <x v="1"/>
    <x v="3"/>
    <n v="521.94420634920709"/>
    <x v="2"/>
  </r>
  <r>
    <n v="3038"/>
    <n v="56"/>
    <x v="3"/>
    <x v="0"/>
    <x v="2"/>
    <x v="463"/>
    <x v="0"/>
    <n v="1"/>
    <d v="2029-04-26T00:00:00"/>
    <x v="10"/>
    <x v="5"/>
    <s v="26"/>
    <x v="3"/>
    <x v="0"/>
    <n v="1.83"/>
    <x v="0"/>
    <n v="9"/>
    <x v="1"/>
    <n v="38.22"/>
    <x v="2"/>
    <n v="6"/>
    <x v="0"/>
    <x v="3"/>
    <n v="521.79494892168066"/>
    <x v="0"/>
  </r>
  <r>
    <n v="3337"/>
    <n v="19"/>
    <x v="2"/>
    <x v="2"/>
    <x v="3"/>
    <x v="464"/>
    <x v="0"/>
    <n v="1"/>
    <d v="2030-02-19T00:00:00"/>
    <x v="7"/>
    <x v="10"/>
    <s v="19"/>
    <x v="3"/>
    <x v="0"/>
    <n v="1.83"/>
    <x v="0"/>
    <n v="9"/>
    <x v="1"/>
    <n v="37.119999999999997"/>
    <x v="2"/>
    <n v="4"/>
    <x v="2"/>
    <x v="2"/>
    <n v="531.27409836065544"/>
    <x v="0"/>
  </r>
  <r>
    <n v="3519"/>
    <n v="68"/>
    <x v="1"/>
    <x v="3"/>
    <x v="1"/>
    <x v="465"/>
    <x v="0"/>
    <n v="1"/>
    <d v="2030-08-20T00:00:00"/>
    <x v="7"/>
    <x v="8"/>
    <s v="20"/>
    <x v="3"/>
    <x v="1"/>
    <n v="1.83"/>
    <x v="1"/>
    <n v="13"/>
    <x v="1"/>
    <n v="10.74"/>
    <x v="2"/>
    <n v="6"/>
    <x v="0"/>
    <x v="1"/>
    <n v="535.89709786276683"/>
    <x v="2"/>
  </r>
  <r>
    <n v="3525"/>
    <n v="53"/>
    <x v="3"/>
    <x v="3"/>
    <x v="2"/>
    <x v="466"/>
    <x v="0"/>
    <n v="1"/>
    <d v="2030-08-26T00:00:00"/>
    <x v="7"/>
    <x v="8"/>
    <s v="26"/>
    <x v="0"/>
    <x v="0"/>
    <n v="1.83"/>
    <x v="0"/>
    <n v="3"/>
    <x v="0"/>
    <n v="74.33"/>
    <x v="0"/>
    <n v="8"/>
    <x v="1"/>
    <x v="3"/>
    <n v="521.99703409090978"/>
    <x v="2"/>
  </r>
  <r>
    <n v="3605"/>
    <n v="57"/>
    <x v="3"/>
    <x v="1"/>
    <x v="3"/>
    <x v="467"/>
    <x v="0"/>
    <n v="1"/>
    <d v="2030-11-14T00:00:00"/>
    <x v="7"/>
    <x v="1"/>
    <s v="14"/>
    <x v="3"/>
    <x v="1"/>
    <n v="1.83"/>
    <x v="0"/>
    <n v="3"/>
    <x v="0"/>
    <n v="99.62"/>
    <x v="0"/>
    <n v="6"/>
    <x v="0"/>
    <x v="0"/>
    <n v="501.01336590662356"/>
    <x v="2"/>
  </r>
  <r>
    <n v="3623"/>
    <n v="53"/>
    <x v="3"/>
    <x v="1"/>
    <x v="1"/>
    <x v="468"/>
    <x v="2"/>
    <n v="2"/>
    <d v="2030-12-02T00:00:00"/>
    <x v="7"/>
    <x v="2"/>
    <s v="02"/>
    <x v="0"/>
    <x v="1"/>
    <n v="1.83"/>
    <x v="0"/>
    <n v="16"/>
    <x v="2"/>
    <n v="24.23"/>
    <x v="2"/>
    <n v="5"/>
    <x v="0"/>
    <x v="4"/>
    <n v="527.94599355531739"/>
    <x v="0"/>
  </r>
  <r>
    <n v="3749"/>
    <n v="44"/>
    <x v="0"/>
    <x v="3"/>
    <x v="1"/>
    <x v="469"/>
    <x v="2"/>
    <n v="2"/>
    <d v="2031-04-07T00:00:00"/>
    <x v="8"/>
    <x v="5"/>
    <s v="07"/>
    <x v="0"/>
    <x v="1"/>
    <n v="1.83"/>
    <x v="0"/>
    <n v="19"/>
    <x v="2"/>
    <n v="24.7"/>
    <x v="2"/>
    <n v="4"/>
    <x v="2"/>
    <x v="2"/>
    <n v="531.48985776805216"/>
    <x v="2"/>
  </r>
  <r>
    <n v="3841"/>
    <n v="47"/>
    <x v="0"/>
    <x v="1"/>
    <x v="2"/>
    <x v="470"/>
    <x v="1"/>
    <n v="3"/>
    <d v="2031-07-08T00:00:00"/>
    <x v="8"/>
    <x v="11"/>
    <s v="08"/>
    <x v="1"/>
    <x v="0"/>
    <n v="1.83"/>
    <x v="1"/>
    <n v="8"/>
    <x v="1"/>
    <n v="114.78"/>
    <x v="0"/>
    <n v="7"/>
    <x v="1"/>
    <x v="4"/>
    <n v="528.09683870967785"/>
    <x v="2"/>
  </r>
  <r>
    <n v="4205"/>
    <n v="37"/>
    <x v="4"/>
    <x v="0"/>
    <x v="0"/>
    <x v="471"/>
    <x v="2"/>
    <n v="2"/>
    <d v="2032-07-06T00:00:00"/>
    <x v="11"/>
    <x v="11"/>
    <s v="06"/>
    <x v="0"/>
    <x v="1"/>
    <n v="1.83"/>
    <x v="0"/>
    <n v="12"/>
    <x v="1"/>
    <n v="46.35"/>
    <x v="2"/>
    <n v="4"/>
    <x v="2"/>
    <x v="4"/>
    <n v="527.67685683530726"/>
    <x v="2"/>
  </r>
  <r>
    <n v="4217"/>
    <n v="44"/>
    <x v="0"/>
    <x v="2"/>
    <x v="2"/>
    <x v="472"/>
    <x v="1"/>
    <n v="3"/>
    <d v="2032-07-18T00:00:00"/>
    <x v="11"/>
    <x v="11"/>
    <s v="18"/>
    <x v="3"/>
    <x v="1"/>
    <n v="1.83"/>
    <x v="1"/>
    <n v="5"/>
    <x v="0"/>
    <n v="177.23"/>
    <x v="1"/>
    <n v="5"/>
    <x v="0"/>
    <x v="2"/>
    <n v="531.55801752464367"/>
    <x v="2"/>
  </r>
  <r>
    <n v="4316"/>
    <n v="52"/>
    <x v="3"/>
    <x v="1"/>
    <x v="0"/>
    <x v="473"/>
    <x v="1"/>
    <n v="3"/>
    <d v="2032-10-25T00:00:00"/>
    <x v="11"/>
    <x v="4"/>
    <s v="25"/>
    <x v="3"/>
    <x v="1"/>
    <n v="1.83"/>
    <x v="0"/>
    <n v="15"/>
    <x v="1"/>
    <n v="59.02"/>
    <x v="0"/>
    <n v="5"/>
    <x v="0"/>
    <x v="0"/>
    <n v="501.23308695652207"/>
    <x v="1"/>
  </r>
  <r>
    <n v="4545"/>
    <n v="32"/>
    <x v="4"/>
    <x v="1"/>
    <x v="0"/>
    <x v="474"/>
    <x v="0"/>
    <n v="1"/>
    <d v="2033-06-11T00:00:00"/>
    <x v="9"/>
    <x v="3"/>
    <s v="11"/>
    <x v="1"/>
    <x v="1"/>
    <n v="1.83"/>
    <x v="1"/>
    <n v="14"/>
    <x v="1"/>
    <n v="14.26"/>
    <x v="2"/>
    <n v="6"/>
    <x v="0"/>
    <x v="1"/>
    <n v="536.34335585585552"/>
    <x v="2"/>
  </r>
  <r>
    <n v="4639"/>
    <n v="41"/>
    <x v="0"/>
    <x v="3"/>
    <x v="1"/>
    <x v="475"/>
    <x v="2"/>
    <n v="2"/>
    <d v="2033-09-13T00:00:00"/>
    <x v="9"/>
    <x v="6"/>
    <s v="13"/>
    <x v="3"/>
    <x v="0"/>
    <n v="1.83"/>
    <x v="0"/>
    <n v="15"/>
    <x v="1"/>
    <n v="27.78"/>
    <x v="2"/>
    <n v="7"/>
    <x v="1"/>
    <x v="4"/>
    <n v="527.64606681034525"/>
    <x v="2"/>
  </r>
  <r>
    <n v="4960"/>
    <n v="25"/>
    <x v="2"/>
    <x v="3"/>
    <x v="3"/>
    <x v="476"/>
    <x v="2"/>
    <n v="2"/>
    <d v="2034-07-31T00:00:00"/>
    <x v="13"/>
    <x v="11"/>
    <s v="31"/>
    <x v="2"/>
    <x v="0"/>
    <n v="1.83"/>
    <x v="1"/>
    <n v="15"/>
    <x v="1"/>
    <n v="32.299999999999997"/>
    <x v="2"/>
    <n v="5"/>
    <x v="0"/>
    <x v="3"/>
    <n v="522.33721274175275"/>
    <x v="1"/>
  </r>
  <r>
    <n v="663"/>
    <n v="23"/>
    <x v="2"/>
    <x v="1"/>
    <x v="3"/>
    <x v="477"/>
    <x v="0"/>
    <n v="1"/>
    <d v="2022-10-25T00:00:00"/>
    <x v="1"/>
    <x v="4"/>
    <s v="25"/>
    <x v="2"/>
    <x v="1"/>
    <n v="1.82"/>
    <x v="0"/>
    <n v="6"/>
    <x v="1"/>
    <n v="52.8"/>
    <x v="0"/>
    <n v="5"/>
    <x v="0"/>
    <x v="0"/>
    <n v="500.81519042437469"/>
    <x v="0"/>
  </r>
  <r>
    <n v="701"/>
    <n v="34"/>
    <x v="4"/>
    <x v="0"/>
    <x v="1"/>
    <x v="478"/>
    <x v="2"/>
    <n v="2"/>
    <d v="2022-12-02T00:00:00"/>
    <x v="1"/>
    <x v="2"/>
    <s v="02"/>
    <x v="1"/>
    <x v="1"/>
    <n v="1.82"/>
    <x v="0"/>
    <n v="19"/>
    <x v="2"/>
    <n v="18.600000000000001"/>
    <x v="2"/>
    <n v="4"/>
    <x v="2"/>
    <x v="4"/>
    <n v="527.76571736785377"/>
    <x v="2"/>
  </r>
  <r>
    <n v="859"/>
    <n v="51"/>
    <x v="3"/>
    <x v="1"/>
    <x v="1"/>
    <x v="479"/>
    <x v="2"/>
    <n v="2"/>
    <d v="2023-05-09T00:00:00"/>
    <x v="12"/>
    <x v="7"/>
    <s v="09"/>
    <x v="1"/>
    <x v="0"/>
    <n v="1.82"/>
    <x v="1"/>
    <n v="19"/>
    <x v="2"/>
    <n v="30.37"/>
    <x v="2"/>
    <n v="7"/>
    <x v="1"/>
    <x v="1"/>
    <n v="536.7229537767754"/>
    <x v="0"/>
  </r>
  <r>
    <n v="889"/>
    <n v="30"/>
    <x v="4"/>
    <x v="0"/>
    <x v="1"/>
    <x v="480"/>
    <x v="2"/>
    <n v="2"/>
    <d v="2023-06-08T00:00:00"/>
    <x v="12"/>
    <x v="3"/>
    <s v="08"/>
    <x v="3"/>
    <x v="1"/>
    <n v="1.82"/>
    <x v="0"/>
    <n v="11"/>
    <x v="1"/>
    <n v="34.1"/>
    <x v="2"/>
    <n v="7"/>
    <x v="1"/>
    <x v="3"/>
    <n v="522.38034168564991"/>
    <x v="2"/>
  </r>
  <r>
    <n v="1096"/>
    <n v="29"/>
    <x v="2"/>
    <x v="0"/>
    <x v="1"/>
    <x v="481"/>
    <x v="2"/>
    <n v="2"/>
    <d v="2024-01-01T00:00:00"/>
    <x v="2"/>
    <x v="0"/>
    <s v="01"/>
    <x v="3"/>
    <x v="0"/>
    <n v="1.82"/>
    <x v="0"/>
    <n v="19"/>
    <x v="2"/>
    <n v="24.67"/>
    <x v="2"/>
    <n v="4"/>
    <x v="2"/>
    <x v="2"/>
    <n v="531.1692105263154"/>
    <x v="2"/>
  </r>
  <r>
    <n v="1211"/>
    <n v="34"/>
    <x v="4"/>
    <x v="0"/>
    <x v="0"/>
    <x v="482"/>
    <x v="0"/>
    <n v="1"/>
    <d v="2024-04-25T00:00:00"/>
    <x v="2"/>
    <x v="5"/>
    <s v="25"/>
    <x v="0"/>
    <x v="0"/>
    <n v="1.82"/>
    <x v="1"/>
    <n v="19"/>
    <x v="2"/>
    <n v="3.48"/>
    <x v="2"/>
    <n v="4"/>
    <x v="2"/>
    <x v="4"/>
    <n v="527.95409287257064"/>
    <x v="1"/>
  </r>
  <r>
    <n v="1292"/>
    <n v="56"/>
    <x v="3"/>
    <x v="1"/>
    <x v="3"/>
    <x v="483"/>
    <x v="1"/>
    <n v="3"/>
    <d v="2024-07-15T00:00:00"/>
    <x v="2"/>
    <x v="11"/>
    <s v="15"/>
    <x v="3"/>
    <x v="1"/>
    <n v="1.82"/>
    <x v="0"/>
    <n v="7"/>
    <x v="1"/>
    <n v="115.06"/>
    <x v="0"/>
    <n v="4"/>
    <x v="2"/>
    <x v="0"/>
    <n v="501.01563180827918"/>
    <x v="0"/>
  </r>
  <r>
    <n v="1410"/>
    <n v="66"/>
    <x v="1"/>
    <x v="0"/>
    <x v="3"/>
    <x v="484"/>
    <x v="1"/>
    <n v="3"/>
    <d v="2024-11-10T00:00:00"/>
    <x v="2"/>
    <x v="1"/>
    <s v="10"/>
    <x v="2"/>
    <x v="0"/>
    <n v="1.82"/>
    <x v="1"/>
    <n v="13"/>
    <x v="1"/>
    <n v="75.19"/>
    <x v="0"/>
    <n v="4"/>
    <x v="2"/>
    <x v="3"/>
    <n v="522.54825541619232"/>
    <x v="0"/>
  </r>
  <r>
    <n v="1548"/>
    <n v="62"/>
    <x v="1"/>
    <x v="3"/>
    <x v="1"/>
    <x v="485"/>
    <x v="0"/>
    <n v="1"/>
    <d v="2025-03-28T00:00:00"/>
    <x v="3"/>
    <x v="9"/>
    <s v="28"/>
    <x v="2"/>
    <x v="1"/>
    <n v="1.82"/>
    <x v="1"/>
    <n v="2"/>
    <x v="0"/>
    <n v="51.16"/>
    <x v="0"/>
    <n v="6"/>
    <x v="0"/>
    <x v="3"/>
    <n v="522.02898401826553"/>
    <x v="2"/>
  </r>
  <r>
    <n v="1785"/>
    <n v="69"/>
    <x v="1"/>
    <x v="0"/>
    <x v="2"/>
    <x v="486"/>
    <x v="2"/>
    <n v="2"/>
    <d v="2025-11-20T00:00:00"/>
    <x v="3"/>
    <x v="1"/>
    <s v="20"/>
    <x v="0"/>
    <x v="0"/>
    <n v="1.82"/>
    <x v="1"/>
    <n v="16"/>
    <x v="2"/>
    <n v="31.3"/>
    <x v="2"/>
    <n v="5"/>
    <x v="0"/>
    <x v="2"/>
    <n v="531.23783754116323"/>
    <x v="0"/>
  </r>
  <r>
    <n v="2428"/>
    <n v="32"/>
    <x v="4"/>
    <x v="1"/>
    <x v="0"/>
    <x v="487"/>
    <x v="0"/>
    <n v="1"/>
    <d v="2027-08-25T00:00:00"/>
    <x v="5"/>
    <x v="8"/>
    <s v="25"/>
    <x v="0"/>
    <x v="1"/>
    <n v="1.82"/>
    <x v="1"/>
    <n v="8"/>
    <x v="1"/>
    <n v="27.55"/>
    <x v="2"/>
    <n v="5"/>
    <x v="0"/>
    <x v="3"/>
    <n v="522.5086400000007"/>
    <x v="0"/>
  </r>
  <r>
    <n v="2564"/>
    <n v="25"/>
    <x v="2"/>
    <x v="0"/>
    <x v="3"/>
    <x v="488"/>
    <x v="0"/>
    <n v="1"/>
    <d v="2028-01-08T00:00:00"/>
    <x v="6"/>
    <x v="0"/>
    <s v="08"/>
    <x v="3"/>
    <x v="1"/>
    <n v="1.82"/>
    <x v="0"/>
    <n v="15"/>
    <x v="1"/>
    <n v="8.2899999999999991"/>
    <x v="2"/>
    <n v="5"/>
    <x v="0"/>
    <x v="2"/>
    <n v="531.27124175824144"/>
    <x v="1"/>
  </r>
  <r>
    <n v="2584"/>
    <n v="68"/>
    <x v="1"/>
    <x v="2"/>
    <x v="0"/>
    <x v="489"/>
    <x v="0"/>
    <n v="1"/>
    <d v="2028-01-28T00:00:00"/>
    <x v="6"/>
    <x v="0"/>
    <s v="28"/>
    <x v="0"/>
    <x v="1"/>
    <n v="1.82"/>
    <x v="1"/>
    <n v="4"/>
    <x v="0"/>
    <n v="49.33"/>
    <x v="2"/>
    <n v="7"/>
    <x v="1"/>
    <x v="0"/>
    <n v="500.68364231188684"/>
    <x v="1"/>
  </r>
  <r>
    <n v="2797"/>
    <n v="26"/>
    <x v="2"/>
    <x v="1"/>
    <x v="2"/>
    <x v="490"/>
    <x v="2"/>
    <n v="2"/>
    <d v="2028-08-28T00:00:00"/>
    <x v="6"/>
    <x v="8"/>
    <s v="28"/>
    <x v="2"/>
    <x v="0"/>
    <n v="1.82"/>
    <x v="0"/>
    <n v="12"/>
    <x v="1"/>
    <n v="29.46"/>
    <x v="2"/>
    <n v="7"/>
    <x v="1"/>
    <x v="3"/>
    <n v="522.85430205949729"/>
    <x v="1"/>
  </r>
  <r>
    <n v="2957"/>
    <n v="32"/>
    <x v="4"/>
    <x v="3"/>
    <x v="0"/>
    <x v="491"/>
    <x v="2"/>
    <n v="2"/>
    <d v="2029-02-04T00:00:00"/>
    <x v="10"/>
    <x v="10"/>
    <s v="04"/>
    <x v="3"/>
    <x v="0"/>
    <n v="1.82"/>
    <x v="0"/>
    <n v="11"/>
    <x v="1"/>
    <n v="35.79"/>
    <x v="2"/>
    <n v="3"/>
    <x v="2"/>
    <x v="2"/>
    <n v="531.71892189218886"/>
    <x v="0"/>
  </r>
  <r>
    <n v="3082"/>
    <n v="48"/>
    <x v="0"/>
    <x v="1"/>
    <x v="0"/>
    <x v="492"/>
    <x v="2"/>
    <n v="2"/>
    <d v="2029-06-09T00:00:00"/>
    <x v="10"/>
    <x v="3"/>
    <s v="09"/>
    <x v="1"/>
    <x v="0"/>
    <n v="1.82"/>
    <x v="0"/>
    <n v="12"/>
    <x v="1"/>
    <n v="38.75"/>
    <x v="2"/>
    <n v="3"/>
    <x v="2"/>
    <x v="4"/>
    <n v="528.45329729729769"/>
    <x v="0"/>
  </r>
  <r>
    <n v="3106"/>
    <n v="19"/>
    <x v="2"/>
    <x v="2"/>
    <x v="1"/>
    <x v="493"/>
    <x v="2"/>
    <n v="2"/>
    <d v="2029-07-03T00:00:00"/>
    <x v="10"/>
    <x v="11"/>
    <s v="03"/>
    <x v="3"/>
    <x v="0"/>
    <n v="1.82"/>
    <x v="1"/>
    <n v="15"/>
    <x v="1"/>
    <n v="35.380000000000003"/>
    <x v="2"/>
    <n v="5"/>
    <x v="0"/>
    <x v="1"/>
    <n v="536.67741534988681"/>
    <x v="0"/>
  </r>
  <r>
    <n v="3298"/>
    <n v="52"/>
    <x v="3"/>
    <x v="3"/>
    <x v="0"/>
    <x v="494"/>
    <x v="1"/>
    <n v="3"/>
    <d v="2030-01-11T00:00:00"/>
    <x v="7"/>
    <x v="0"/>
    <s v="11"/>
    <x v="2"/>
    <x v="1"/>
    <n v="1.82"/>
    <x v="0"/>
    <n v="5"/>
    <x v="0"/>
    <n v="178.25"/>
    <x v="1"/>
    <n v="3"/>
    <x v="2"/>
    <x v="3"/>
    <n v="523.04824742268113"/>
    <x v="0"/>
  </r>
  <r>
    <n v="3438"/>
    <n v="50"/>
    <x v="3"/>
    <x v="2"/>
    <x v="1"/>
    <x v="495"/>
    <x v="2"/>
    <n v="2"/>
    <d v="2030-05-31T00:00:00"/>
    <x v="7"/>
    <x v="7"/>
    <s v="31"/>
    <x v="2"/>
    <x v="1"/>
    <n v="1.82"/>
    <x v="1"/>
    <n v="16"/>
    <x v="2"/>
    <n v="33.520000000000003"/>
    <x v="2"/>
    <n v="7"/>
    <x v="1"/>
    <x v="4"/>
    <n v="528.52193722943764"/>
    <x v="1"/>
  </r>
  <r>
    <n v="3814"/>
    <n v="24"/>
    <x v="2"/>
    <x v="0"/>
    <x v="0"/>
    <x v="496"/>
    <x v="0"/>
    <n v="1"/>
    <d v="2031-06-11T00:00:00"/>
    <x v="8"/>
    <x v="3"/>
    <s v="11"/>
    <x v="2"/>
    <x v="1"/>
    <n v="1.82"/>
    <x v="1"/>
    <n v="8"/>
    <x v="1"/>
    <n v="12.18"/>
    <x v="2"/>
    <n v="4"/>
    <x v="2"/>
    <x v="0"/>
    <n v="501.01482532751118"/>
    <x v="1"/>
  </r>
  <r>
    <n v="3872"/>
    <n v="66"/>
    <x v="1"/>
    <x v="2"/>
    <x v="2"/>
    <x v="497"/>
    <x v="2"/>
    <n v="2"/>
    <d v="2031-08-08T00:00:00"/>
    <x v="8"/>
    <x v="8"/>
    <s v="08"/>
    <x v="2"/>
    <x v="0"/>
    <n v="1.82"/>
    <x v="0"/>
    <n v="6"/>
    <x v="1"/>
    <n v="98.16"/>
    <x v="0"/>
    <n v="6"/>
    <x v="0"/>
    <x v="1"/>
    <n v="536.68420338983015"/>
    <x v="2"/>
  </r>
  <r>
    <n v="4027"/>
    <n v="66"/>
    <x v="1"/>
    <x v="1"/>
    <x v="2"/>
    <x v="498"/>
    <x v="1"/>
    <n v="3"/>
    <d v="2032-01-10T00:00:00"/>
    <x v="11"/>
    <x v="0"/>
    <s v="10"/>
    <x v="1"/>
    <x v="1"/>
    <n v="1.82"/>
    <x v="0"/>
    <n v="8"/>
    <x v="1"/>
    <n v="120.06"/>
    <x v="0"/>
    <n v="5"/>
    <x v="0"/>
    <x v="2"/>
    <n v="531.87098017621099"/>
    <x v="0"/>
  </r>
  <r>
    <n v="4550"/>
    <n v="63"/>
    <x v="1"/>
    <x v="3"/>
    <x v="3"/>
    <x v="499"/>
    <x v="0"/>
    <n v="1"/>
    <d v="2033-06-16T00:00:00"/>
    <x v="9"/>
    <x v="3"/>
    <s v="16"/>
    <x v="0"/>
    <x v="0"/>
    <n v="1.82"/>
    <x v="1"/>
    <n v="13"/>
    <x v="1"/>
    <n v="13.89"/>
    <x v="2"/>
    <n v="3"/>
    <x v="2"/>
    <x v="1"/>
    <n v="536.62509049773735"/>
    <x v="0"/>
  </r>
  <r>
    <n v="4731"/>
    <n v="43"/>
    <x v="0"/>
    <x v="2"/>
    <x v="2"/>
    <x v="500"/>
    <x v="1"/>
    <n v="3"/>
    <d v="2033-12-14T00:00:00"/>
    <x v="9"/>
    <x v="2"/>
    <s v="14"/>
    <x v="3"/>
    <x v="1"/>
    <n v="1.82"/>
    <x v="1"/>
    <n v="11"/>
    <x v="1"/>
    <n v="80.45"/>
    <x v="0"/>
    <n v="7"/>
    <x v="1"/>
    <x v="0"/>
    <n v="501.45585792349755"/>
    <x v="0"/>
  </r>
  <r>
    <n v="4932"/>
    <n v="55"/>
    <x v="3"/>
    <x v="0"/>
    <x v="1"/>
    <x v="501"/>
    <x v="1"/>
    <n v="3"/>
    <d v="2034-07-03T00:00:00"/>
    <x v="13"/>
    <x v="11"/>
    <s v="03"/>
    <x v="3"/>
    <x v="1"/>
    <n v="1.82"/>
    <x v="1"/>
    <n v="2"/>
    <x v="0"/>
    <n v="477.68"/>
    <x v="1"/>
    <n v="7"/>
    <x v="1"/>
    <x v="0"/>
    <n v="501.0362800875277"/>
    <x v="1"/>
  </r>
  <r>
    <n v="207"/>
    <n v="39"/>
    <x v="4"/>
    <x v="3"/>
    <x v="1"/>
    <x v="502"/>
    <x v="1"/>
    <n v="3"/>
    <d v="2021-07-26T00:00:00"/>
    <x v="0"/>
    <x v="11"/>
    <s v="26"/>
    <x v="2"/>
    <x v="0"/>
    <n v="1.81"/>
    <x v="1"/>
    <n v="2"/>
    <x v="0"/>
    <n v="389.8"/>
    <x v="1"/>
    <n v="6"/>
    <x v="0"/>
    <x v="4"/>
    <n v="528.513575297942"/>
    <x v="0"/>
  </r>
  <r>
    <n v="265"/>
    <n v="64"/>
    <x v="1"/>
    <x v="3"/>
    <x v="1"/>
    <x v="503"/>
    <x v="0"/>
    <n v="1"/>
    <d v="2021-09-22T00:00:00"/>
    <x v="0"/>
    <x v="6"/>
    <s v="22"/>
    <x v="0"/>
    <x v="0"/>
    <n v="1.81"/>
    <x v="0"/>
    <n v="5"/>
    <x v="0"/>
    <n v="45.21"/>
    <x v="2"/>
    <n v="6"/>
    <x v="0"/>
    <x v="2"/>
    <n v="531.39839029768427"/>
    <x v="0"/>
  </r>
  <r>
    <n v="481"/>
    <n v="19"/>
    <x v="2"/>
    <x v="2"/>
    <x v="2"/>
    <x v="504"/>
    <x v="2"/>
    <n v="2"/>
    <d v="2022-04-26T00:00:00"/>
    <x v="1"/>
    <x v="5"/>
    <s v="26"/>
    <x v="1"/>
    <x v="0"/>
    <n v="1.81"/>
    <x v="0"/>
    <n v="3"/>
    <x v="0"/>
    <n v="194.55"/>
    <x v="1"/>
    <n v="5"/>
    <x v="0"/>
    <x v="2"/>
    <n v="531.73544150110342"/>
    <x v="1"/>
  </r>
  <r>
    <n v="519"/>
    <n v="23"/>
    <x v="2"/>
    <x v="1"/>
    <x v="1"/>
    <x v="505"/>
    <x v="1"/>
    <n v="3"/>
    <d v="2022-06-03T00:00:00"/>
    <x v="1"/>
    <x v="3"/>
    <s v="03"/>
    <x v="2"/>
    <x v="0"/>
    <n v="1.81"/>
    <x v="1"/>
    <n v="2"/>
    <x v="0"/>
    <n v="425.32"/>
    <x v="1"/>
    <n v="7"/>
    <x v="1"/>
    <x v="1"/>
    <n v="537.02831257078128"/>
    <x v="2"/>
  </r>
  <r>
    <n v="811"/>
    <n v="55"/>
    <x v="3"/>
    <x v="1"/>
    <x v="2"/>
    <x v="506"/>
    <x v="2"/>
    <n v="2"/>
    <d v="2023-03-22T00:00:00"/>
    <x v="12"/>
    <x v="9"/>
    <s v="22"/>
    <x v="1"/>
    <x v="1"/>
    <n v="1.81"/>
    <x v="1"/>
    <n v="3"/>
    <x v="0"/>
    <n v="155.38999999999999"/>
    <x v="1"/>
    <n v="7"/>
    <x v="1"/>
    <x v="3"/>
    <n v="522.62600917431257"/>
    <x v="0"/>
  </r>
  <r>
    <n v="831"/>
    <n v="42"/>
    <x v="0"/>
    <x v="2"/>
    <x v="3"/>
    <x v="507"/>
    <x v="2"/>
    <n v="2"/>
    <d v="2023-04-11T00:00:00"/>
    <x v="12"/>
    <x v="5"/>
    <s v="11"/>
    <x v="2"/>
    <x v="1"/>
    <n v="1.81"/>
    <x v="0"/>
    <n v="2"/>
    <x v="0"/>
    <n v="236.18"/>
    <x v="1"/>
    <n v="6"/>
    <x v="0"/>
    <x v="0"/>
    <n v="500.53866374589302"/>
    <x v="2"/>
  </r>
  <r>
    <n v="838"/>
    <n v="28"/>
    <x v="2"/>
    <x v="3"/>
    <x v="3"/>
    <x v="508"/>
    <x v="2"/>
    <n v="2"/>
    <d v="2023-04-18T00:00:00"/>
    <x v="12"/>
    <x v="5"/>
    <s v="18"/>
    <x v="2"/>
    <x v="0"/>
    <n v="1.81"/>
    <x v="1"/>
    <n v="8"/>
    <x v="1"/>
    <n v="60.41"/>
    <x v="0"/>
    <n v="4"/>
    <x v="2"/>
    <x v="2"/>
    <n v="531.67808839778979"/>
    <x v="0"/>
  </r>
  <r>
    <n v="923"/>
    <n v="37"/>
    <x v="4"/>
    <x v="2"/>
    <x v="3"/>
    <x v="509"/>
    <x v="2"/>
    <n v="2"/>
    <d v="2023-07-12T00:00:00"/>
    <x v="12"/>
    <x v="11"/>
    <s v="12"/>
    <x v="2"/>
    <x v="0"/>
    <n v="1.81"/>
    <x v="0"/>
    <n v="10"/>
    <x v="1"/>
    <n v="48.46"/>
    <x v="2"/>
    <n v="6"/>
    <x v="0"/>
    <x v="1"/>
    <n v="536.6727324263037"/>
    <x v="0"/>
  </r>
  <r>
    <n v="1508"/>
    <n v="58"/>
    <x v="3"/>
    <x v="1"/>
    <x v="1"/>
    <x v="510"/>
    <x v="1"/>
    <n v="3"/>
    <d v="2025-02-16T00:00:00"/>
    <x v="3"/>
    <x v="10"/>
    <s v="16"/>
    <x v="3"/>
    <x v="0"/>
    <n v="1.81"/>
    <x v="1"/>
    <n v="13"/>
    <x v="1"/>
    <n v="71.88"/>
    <x v="0"/>
    <n v="7"/>
    <x v="1"/>
    <x v="2"/>
    <n v="531.73165929203503"/>
    <x v="2"/>
  </r>
  <r>
    <n v="1945"/>
    <n v="61"/>
    <x v="1"/>
    <x v="0"/>
    <x v="0"/>
    <x v="511"/>
    <x v="2"/>
    <n v="2"/>
    <d v="2026-04-29T00:00:00"/>
    <x v="4"/>
    <x v="5"/>
    <s v="29"/>
    <x v="1"/>
    <x v="1"/>
    <n v="1.81"/>
    <x v="0"/>
    <n v="12"/>
    <x v="1"/>
    <n v="41.38"/>
    <x v="2"/>
    <n v="4"/>
    <x v="2"/>
    <x v="3"/>
    <n v="522.69082663605116"/>
    <x v="0"/>
  </r>
  <r>
    <n v="1964"/>
    <n v="47"/>
    <x v="0"/>
    <x v="1"/>
    <x v="0"/>
    <x v="512"/>
    <x v="1"/>
    <n v="3"/>
    <d v="2026-05-18T00:00:00"/>
    <x v="4"/>
    <x v="7"/>
    <s v="18"/>
    <x v="2"/>
    <x v="1"/>
    <n v="1.81"/>
    <x v="0"/>
    <n v="19"/>
    <x v="2"/>
    <n v="44.78"/>
    <x v="2"/>
    <n v="7"/>
    <x v="1"/>
    <x v="0"/>
    <n v="500.56957236842146"/>
    <x v="1"/>
  </r>
  <r>
    <n v="1978"/>
    <n v="43"/>
    <x v="0"/>
    <x v="2"/>
    <x v="2"/>
    <x v="513"/>
    <x v="0"/>
    <n v="1"/>
    <d v="2026-06-01T00:00:00"/>
    <x v="4"/>
    <x v="3"/>
    <s v="01"/>
    <x v="3"/>
    <x v="0"/>
    <n v="1.81"/>
    <x v="1"/>
    <n v="8"/>
    <x v="1"/>
    <n v="11.7"/>
    <x v="2"/>
    <n v="5"/>
    <x v="0"/>
    <x v="1"/>
    <n v="536.7318161180475"/>
    <x v="1"/>
  </r>
  <r>
    <n v="2023"/>
    <n v="30"/>
    <x v="4"/>
    <x v="1"/>
    <x v="3"/>
    <x v="514"/>
    <x v="1"/>
    <n v="3"/>
    <d v="2026-07-16T00:00:00"/>
    <x v="4"/>
    <x v="11"/>
    <s v="16"/>
    <x v="1"/>
    <x v="0"/>
    <n v="1.81"/>
    <x v="0"/>
    <n v="9"/>
    <x v="1"/>
    <n v="75.319999999999993"/>
    <x v="0"/>
    <n v="6"/>
    <x v="0"/>
    <x v="2"/>
    <n v="531.28568106312252"/>
    <x v="0"/>
  </r>
  <r>
    <n v="2187"/>
    <n v="62"/>
    <x v="1"/>
    <x v="2"/>
    <x v="1"/>
    <x v="515"/>
    <x v="2"/>
    <n v="2"/>
    <d v="2026-12-27T00:00:00"/>
    <x v="4"/>
    <x v="2"/>
    <s v="27"/>
    <x v="1"/>
    <x v="0"/>
    <n v="1.81"/>
    <x v="1"/>
    <n v="12"/>
    <x v="1"/>
    <n v="48.13"/>
    <x v="2"/>
    <n v="3"/>
    <x v="2"/>
    <x v="3"/>
    <n v="522.72088505747195"/>
    <x v="2"/>
  </r>
  <r>
    <n v="2210"/>
    <n v="21"/>
    <x v="2"/>
    <x v="1"/>
    <x v="2"/>
    <x v="516"/>
    <x v="0"/>
    <n v="1"/>
    <d v="2027-01-19T00:00:00"/>
    <x v="5"/>
    <x v="0"/>
    <s v="19"/>
    <x v="0"/>
    <x v="1"/>
    <n v="1.81"/>
    <x v="1"/>
    <n v="3"/>
    <x v="0"/>
    <n v="31.49"/>
    <x v="2"/>
    <n v="6"/>
    <x v="0"/>
    <x v="1"/>
    <n v="537.23534090909072"/>
    <x v="0"/>
  </r>
  <r>
    <n v="2372"/>
    <n v="28"/>
    <x v="2"/>
    <x v="3"/>
    <x v="1"/>
    <x v="517"/>
    <x v="1"/>
    <n v="3"/>
    <d v="2027-06-30T00:00:00"/>
    <x v="5"/>
    <x v="3"/>
    <s v="30"/>
    <x v="3"/>
    <x v="0"/>
    <n v="1.81"/>
    <x v="0"/>
    <n v="6"/>
    <x v="1"/>
    <n v="140.02000000000001"/>
    <x v="0"/>
    <n v="5"/>
    <x v="0"/>
    <x v="2"/>
    <n v="531.12313747228347"/>
    <x v="0"/>
  </r>
  <r>
    <n v="2449"/>
    <n v="58"/>
    <x v="3"/>
    <x v="0"/>
    <x v="3"/>
    <x v="518"/>
    <x v="1"/>
    <n v="3"/>
    <d v="2027-09-15T00:00:00"/>
    <x v="5"/>
    <x v="6"/>
    <s v="15"/>
    <x v="0"/>
    <x v="0"/>
    <n v="1.81"/>
    <x v="0"/>
    <n v="19"/>
    <x v="2"/>
    <n v="36.659999999999997"/>
    <x v="2"/>
    <n v="5"/>
    <x v="0"/>
    <x v="0"/>
    <n v="500.18515916575228"/>
    <x v="0"/>
  </r>
  <r>
    <n v="2454"/>
    <n v="49"/>
    <x v="0"/>
    <x v="2"/>
    <x v="0"/>
    <x v="519"/>
    <x v="1"/>
    <n v="3"/>
    <d v="2027-09-20T00:00:00"/>
    <x v="5"/>
    <x v="6"/>
    <s v="20"/>
    <x v="1"/>
    <x v="0"/>
    <n v="1.81"/>
    <x v="0"/>
    <n v="12"/>
    <x v="1"/>
    <n v="67.05"/>
    <x v="0"/>
    <n v="5"/>
    <x v="0"/>
    <x v="0"/>
    <n v="499.96937362637402"/>
    <x v="2"/>
  </r>
  <r>
    <n v="2542"/>
    <n v="22"/>
    <x v="2"/>
    <x v="0"/>
    <x v="1"/>
    <x v="520"/>
    <x v="1"/>
    <n v="3"/>
    <d v="2027-12-17T00:00:00"/>
    <x v="5"/>
    <x v="2"/>
    <s v="17"/>
    <x v="3"/>
    <x v="1"/>
    <n v="1.81"/>
    <x v="1"/>
    <n v="8"/>
    <x v="1"/>
    <n v="104.02"/>
    <x v="0"/>
    <n v="4"/>
    <x v="2"/>
    <x v="3"/>
    <n v="522.65776754890749"/>
    <x v="1"/>
  </r>
  <r>
    <n v="2842"/>
    <n v="67"/>
    <x v="1"/>
    <x v="2"/>
    <x v="0"/>
    <x v="521"/>
    <x v="0"/>
    <n v="1"/>
    <d v="2028-10-12T00:00:00"/>
    <x v="6"/>
    <x v="4"/>
    <s v="12"/>
    <x v="0"/>
    <x v="0"/>
    <n v="1.81"/>
    <x v="0"/>
    <n v="7"/>
    <x v="1"/>
    <n v="36.340000000000003"/>
    <x v="2"/>
    <n v="6"/>
    <x v="0"/>
    <x v="3"/>
    <n v="522.30119815668286"/>
    <x v="2"/>
  </r>
  <r>
    <n v="2868"/>
    <n v="65"/>
    <x v="1"/>
    <x v="1"/>
    <x v="0"/>
    <x v="522"/>
    <x v="2"/>
    <n v="2"/>
    <d v="2028-11-07T00:00:00"/>
    <x v="6"/>
    <x v="1"/>
    <s v="07"/>
    <x v="2"/>
    <x v="1"/>
    <n v="1.81"/>
    <x v="0"/>
    <n v="3"/>
    <x v="0"/>
    <n v="155.55000000000001"/>
    <x v="1"/>
    <n v="7"/>
    <x v="1"/>
    <x v="4"/>
    <n v="528.24123644251677"/>
    <x v="0"/>
  </r>
  <r>
    <n v="3055"/>
    <n v="23"/>
    <x v="2"/>
    <x v="1"/>
    <x v="2"/>
    <x v="523"/>
    <x v="0"/>
    <n v="1"/>
    <d v="2029-05-13T00:00:00"/>
    <x v="10"/>
    <x v="7"/>
    <s v="13"/>
    <x v="3"/>
    <x v="1"/>
    <n v="1.81"/>
    <x v="0"/>
    <n v="10"/>
    <x v="1"/>
    <n v="5.54"/>
    <x v="2"/>
    <n v="4"/>
    <x v="2"/>
    <x v="4"/>
    <n v="528.3081107491862"/>
    <x v="0"/>
  </r>
  <r>
    <n v="3204"/>
    <n v="59"/>
    <x v="3"/>
    <x v="1"/>
    <x v="2"/>
    <x v="524"/>
    <x v="1"/>
    <n v="3"/>
    <d v="2029-10-09T00:00:00"/>
    <x v="10"/>
    <x v="4"/>
    <s v="09"/>
    <x v="1"/>
    <x v="0"/>
    <n v="1.81"/>
    <x v="0"/>
    <n v="2"/>
    <x v="0"/>
    <n v="423.9"/>
    <x v="1"/>
    <n v="6"/>
    <x v="0"/>
    <x v="4"/>
    <n v="528.82211956521792"/>
    <x v="1"/>
  </r>
  <r>
    <n v="3304"/>
    <n v="37"/>
    <x v="4"/>
    <x v="0"/>
    <x v="3"/>
    <x v="525"/>
    <x v="1"/>
    <n v="3"/>
    <d v="2030-01-17T00:00:00"/>
    <x v="7"/>
    <x v="0"/>
    <s v="17"/>
    <x v="2"/>
    <x v="1"/>
    <n v="1.81"/>
    <x v="1"/>
    <n v="2"/>
    <x v="0"/>
    <n v="490.32"/>
    <x v="1"/>
    <n v="6"/>
    <x v="0"/>
    <x v="3"/>
    <n v="522.61023068050827"/>
    <x v="2"/>
  </r>
  <r>
    <n v="3778"/>
    <n v="59"/>
    <x v="3"/>
    <x v="1"/>
    <x v="2"/>
    <x v="526"/>
    <x v="1"/>
    <n v="3"/>
    <d v="2031-05-06T00:00:00"/>
    <x v="8"/>
    <x v="7"/>
    <s v="06"/>
    <x v="1"/>
    <x v="1"/>
    <n v="1.81"/>
    <x v="0"/>
    <n v="16"/>
    <x v="2"/>
    <n v="57.15"/>
    <x v="0"/>
    <n v="7"/>
    <x v="1"/>
    <x v="1"/>
    <n v="537.7390443686005"/>
    <x v="0"/>
  </r>
  <r>
    <n v="3981"/>
    <n v="56"/>
    <x v="3"/>
    <x v="3"/>
    <x v="3"/>
    <x v="527"/>
    <x v="2"/>
    <n v="2"/>
    <d v="2031-11-25T00:00:00"/>
    <x v="8"/>
    <x v="1"/>
    <s v="25"/>
    <x v="2"/>
    <x v="0"/>
    <n v="1.81"/>
    <x v="0"/>
    <n v="16"/>
    <x v="2"/>
    <n v="35.68"/>
    <x v="2"/>
    <n v="6"/>
    <x v="0"/>
    <x v="2"/>
    <n v="530.78022197558232"/>
    <x v="2"/>
  </r>
  <r>
    <n v="4147"/>
    <n v="66"/>
    <x v="1"/>
    <x v="1"/>
    <x v="2"/>
    <x v="528"/>
    <x v="0"/>
    <n v="1"/>
    <d v="2032-05-09T00:00:00"/>
    <x v="11"/>
    <x v="7"/>
    <s v="09"/>
    <x v="0"/>
    <x v="0"/>
    <n v="1.81"/>
    <x v="0"/>
    <n v="17"/>
    <x v="2"/>
    <n v="10.77"/>
    <x v="2"/>
    <n v="6"/>
    <x v="0"/>
    <x v="3"/>
    <n v="522.08132794457356"/>
    <x v="2"/>
  </r>
  <r>
    <n v="4183"/>
    <n v="33"/>
    <x v="4"/>
    <x v="3"/>
    <x v="3"/>
    <x v="529"/>
    <x v="0"/>
    <n v="1"/>
    <d v="2032-06-14T00:00:00"/>
    <x v="11"/>
    <x v="3"/>
    <s v="14"/>
    <x v="2"/>
    <x v="0"/>
    <n v="1.81"/>
    <x v="0"/>
    <n v="5"/>
    <x v="0"/>
    <n v="48.69"/>
    <x v="2"/>
    <n v="5"/>
    <x v="0"/>
    <x v="0"/>
    <n v="499.63427942794317"/>
    <x v="1"/>
  </r>
  <r>
    <n v="4287"/>
    <n v="57"/>
    <x v="3"/>
    <x v="0"/>
    <x v="2"/>
    <x v="530"/>
    <x v="1"/>
    <n v="3"/>
    <d v="2032-09-26T00:00:00"/>
    <x v="11"/>
    <x v="6"/>
    <s v="26"/>
    <x v="1"/>
    <x v="0"/>
    <n v="1.81"/>
    <x v="1"/>
    <n v="4"/>
    <x v="0"/>
    <n v="211.1"/>
    <x v="1"/>
    <n v="7"/>
    <x v="1"/>
    <x v="0"/>
    <n v="499.91639867841451"/>
    <x v="1"/>
  </r>
  <r>
    <n v="4462"/>
    <n v="55"/>
    <x v="3"/>
    <x v="1"/>
    <x v="1"/>
    <x v="531"/>
    <x v="1"/>
    <n v="3"/>
    <d v="2033-03-20T00:00:00"/>
    <x v="9"/>
    <x v="9"/>
    <s v="20"/>
    <x v="3"/>
    <x v="1"/>
    <n v="1.81"/>
    <x v="0"/>
    <n v="17"/>
    <x v="2"/>
    <n v="44.84"/>
    <x v="2"/>
    <n v="4"/>
    <x v="2"/>
    <x v="1"/>
    <n v="537.30997722095651"/>
    <x v="1"/>
  </r>
  <r>
    <n v="4493"/>
    <n v="62"/>
    <x v="1"/>
    <x v="3"/>
    <x v="3"/>
    <x v="532"/>
    <x v="2"/>
    <n v="2"/>
    <d v="2033-04-20T00:00:00"/>
    <x v="9"/>
    <x v="5"/>
    <s v="20"/>
    <x v="1"/>
    <x v="1"/>
    <n v="1.81"/>
    <x v="1"/>
    <n v="17"/>
    <x v="2"/>
    <n v="35.28"/>
    <x v="2"/>
    <n v="6"/>
    <x v="0"/>
    <x v="1"/>
    <n v="537.05345496009102"/>
    <x v="1"/>
  </r>
  <r>
    <n v="4721"/>
    <n v="19"/>
    <x v="2"/>
    <x v="2"/>
    <x v="0"/>
    <x v="533"/>
    <x v="1"/>
    <n v="3"/>
    <d v="2033-12-04T00:00:00"/>
    <x v="9"/>
    <x v="2"/>
    <s v="04"/>
    <x v="2"/>
    <x v="0"/>
    <n v="1.81"/>
    <x v="1"/>
    <n v="2"/>
    <x v="0"/>
    <n v="470.28"/>
    <x v="1"/>
    <n v="7"/>
    <x v="1"/>
    <x v="3"/>
    <n v="522.47317919075226"/>
    <x v="0"/>
  </r>
  <r>
    <n v="4836"/>
    <n v="47"/>
    <x v="0"/>
    <x v="2"/>
    <x v="1"/>
    <x v="534"/>
    <x v="1"/>
    <n v="3"/>
    <d v="2034-03-29T00:00:00"/>
    <x v="13"/>
    <x v="9"/>
    <s v="29"/>
    <x v="3"/>
    <x v="1"/>
    <n v="1.81"/>
    <x v="1"/>
    <n v="17"/>
    <x v="2"/>
    <n v="55.3"/>
    <x v="0"/>
    <n v="4"/>
    <x v="2"/>
    <x v="3"/>
    <n v="521.98927083333399"/>
    <x v="1"/>
  </r>
  <r>
    <n v="4862"/>
    <n v="55"/>
    <x v="3"/>
    <x v="1"/>
    <x v="1"/>
    <x v="535"/>
    <x v="1"/>
    <n v="3"/>
    <d v="2034-04-24T00:00:00"/>
    <x v="13"/>
    <x v="5"/>
    <s v="24"/>
    <x v="2"/>
    <x v="0"/>
    <n v="1.81"/>
    <x v="1"/>
    <n v="6"/>
    <x v="1"/>
    <n v="149.69"/>
    <x v="0"/>
    <n v="5"/>
    <x v="0"/>
    <x v="4"/>
    <n v="528.4750163220898"/>
    <x v="1"/>
  </r>
  <r>
    <n v="4989"/>
    <n v="34"/>
    <x v="4"/>
    <x v="1"/>
    <x v="2"/>
    <x v="536"/>
    <x v="1"/>
    <n v="3"/>
    <d v="2034-08-29T00:00:00"/>
    <x v="13"/>
    <x v="8"/>
    <s v="29"/>
    <x v="2"/>
    <x v="1"/>
    <n v="1.81"/>
    <x v="1"/>
    <n v="16"/>
    <x v="2"/>
    <n v="49.04"/>
    <x v="2"/>
    <n v="7"/>
    <x v="1"/>
    <x v="3"/>
    <n v="521.50485515643174"/>
    <x v="1"/>
  </r>
  <r>
    <n v="18"/>
    <n v="56"/>
    <x v="3"/>
    <x v="3"/>
    <x v="2"/>
    <x v="537"/>
    <x v="1"/>
    <n v="3"/>
    <d v="2021-01-18T00:00:00"/>
    <x v="0"/>
    <x v="0"/>
    <s v="18"/>
    <x v="1"/>
    <x v="1"/>
    <n v="1.8"/>
    <x v="0"/>
    <n v="13"/>
    <x v="1"/>
    <n v="59.45"/>
    <x v="0"/>
    <n v="7"/>
    <x v="1"/>
    <x v="0"/>
    <n v="499.53657111356154"/>
    <x v="1"/>
  </r>
  <r>
    <n v="281"/>
    <n v="52"/>
    <x v="3"/>
    <x v="3"/>
    <x v="3"/>
    <x v="538"/>
    <x v="1"/>
    <n v="3"/>
    <d v="2021-10-08T00:00:00"/>
    <x v="0"/>
    <x v="4"/>
    <s v="08"/>
    <x v="2"/>
    <x v="0"/>
    <n v="1.8"/>
    <x v="1"/>
    <n v="5"/>
    <x v="0"/>
    <n v="157.4"/>
    <x v="1"/>
    <n v="7"/>
    <x v="1"/>
    <x v="1"/>
    <n v="536.98190639269387"/>
    <x v="0"/>
  </r>
  <r>
    <n v="443"/>
    <n v="25"/>
    <x v="2"/>
    <x v="3"/>
    <x v="0"/>
    <x v="539"/>
    <x v="0"/>
    <n v="1"/>
    <d v="2022-03-19T00:00:00"/>
    <x v="1"/>
    <x v="9"/>
    <s v="19"/>
    <x v="3"/>
    <x v="1"/>
    <n v="1.8"/>
    <x v="0"/>
    <n v="1"/>
    <x v="0"/>
    <n v="271.36"/>
    <x v="1"/>
    <n v="7"/>
    <x v="1"/>
    <x v="4"/>
    <n v="528.07233115468466"/>
    <x v="1"/>
  </r>
  <r>
    <n v="919"/>
    <n v="47"/>
    <x v="0"/>
    <x v="0"/>
    <x v="3"/>
    <x v="540"/>
    <x v="1"/>
    <n v="3"/>
    <d v="2023-07-08T00:00:00"/>
    <x v="12"/>
    <x v="11"/>
    <s v="08"/>
    <x v="3"/>
    <x v="1"/>
    <n v="1.8"/>
    <x v="0"/>
    <n v="6"/>
    <x v="1"/>
    <n v="139.36000000000001"/>
    <x v="0"/>
    <n v="7"/>
    <x v="1"/>
    <x v="4"/>
    <n v="528.35227917121097"/>
    <x v="1"/>
  </r>
  <r>
    <n v="1094"/>
    <n v="21"/>
    <x v="2"/>
    <x v="2"/>
    <x v="1"/>
    <x v="541"/>
    <x v="1"/>
    <n v="3"/>
    <d v="2023-12-30T00:00:00"/>
    <x v="12"/>
    <x v="2"/>
    <s v="30"/>
    <x v="2"/>
    <x v="1"/>
    <n v="1.8"/>
    <x v="1"/>
    <n v="15"/>
    <x v="1"/>
    <n v="59.96"/>
    <x v="0"/>
    <n v="7"/>
    <x v="1"/>
    <x v="2"/>
    <n v="530.73567777777748"/>
    <x v="2"/>
  </r>
  <r>
    <n v="1152"/>
    <n v="67"/>
    <x v="1"/>
    <x v="0"/>
    <x v="2"/>
    <x v="542"/>
    <x v="2"/>
    <n v="2"/>
    <d v="2024-02-26T00:00:00"/>
    <x v="2"/>
    <x v="10"/>
    <s v="26"/>
    <x v="1"/>
    <x v="0"/>
    <n v="1.8"/>
    <x v="1"/>
    <n v="3"/>
    <x v="0"/>
    <n v="189.65"/>
    <x v="1"/>
    <n v="5"/>
    <x v="0"/>
    <x v="3"/>
    <n v="521.19960556844615"/>
    <x v="1"/>
  </r>
  <r>
    <n v="1396"/>
    <n v="59"/>
    <x v="3"/>
    <x v="1"/>
    <x v="3"/>
    <x v="543"/>
    <x v="0"/>
    <n v="1"/>
    <d v="2024-10-27T00:00:00"/>
    <x v="2"/>
    <x v="4"/>
    <s v="27"/>
    <x v="2"/>
    <x v="0"/>
    <n v="1.8"/>
    <x v="1"/>
    <n v="3"/>
    <x v="0"/>
    <n v="68.45"/>
    <x v="0"/>
    <n v="8"/>
    <x v="1"/>
    <x v="1"/>
    <n v="536.69617142857123"/>
    <x v="1"/>
  </r>
  <r>
    <n v="1550"/>
    <n v="52"/>
    <x v="3"/>
    <x v="2"/>
    <x v="3"/>
    <x v="544"/>
    <x v="0"/>
    <n v="1"/>
    <d v="2025-03-30T00:00:00"/>
    <x v="3"/>
    <x v="9"/>
    <s v="30"/>
    <x v="0"/>
    <x v="1"/>
    <n v="1.8"/>
    <x v="0"/>
    <n v="15"/>
    <x v="1"/>
    <n v="6.37"/>
    <x v="2"/>
    <n v="7"/>
    <x v="1"/>
    <x v="2"/>
    <n v="530.32559510567262"/>
    <x v="1"/>
  </r>
  <r>
    <n v="1567"/>
    <n v="19"/>
    <x v="2"/>
    <x v="1"/>
    <x v="0"/>
    <x v="545"/>
    <x v="2"/>
    <n v="2"/>
    <d v="2025-04-16T00:00:00"/>
    <x v="3"/>
    <x v="5"/>
    <s v="16"/>
    <x v="0"/>
    <x v="1"/>
    <n v="1.8"/>
    <x v="0"/>
    <n v="9"/>
    <x v="1"/>
    <n v="49.37"/>
    <x v="2"/>
    <n v="6"/>
    <x v="0"/>
    <x v="0"/>
    <n v="499.23483443708642"/>
    <x v="0"/>
  </r>
  <r>
    <n v="1666"/>
    <n v="24"/>
    <x v="2"/>
    <x v="2"/>
    <x v="2"/>
    <x v="546"/>
    <x v="1"/>
    <n v="3"/>
    <d v="2025-07-24T00:00:00"/>
    <x v="3"/>
    <x v="11"/>
    <s v="24"/>
    <x v="3"/>
    <x v="1"/>
    <n v="1.8"/>
    <x v="1"/>
    <n v="7"/>
    <x v="1"/>
    <n v="99.09"/>
    <x v="0"/>
    <n v="4"/>
    <x v="2"/>
    <x v="4"/>
    <n v="528.01626637554637"/>
    <x v="1"/>
  </r>
  <r>
    <n v="1826"/>
    <n v="58"/>
    <x v="3"/>
    <x v="3"/>
    <x v="3"/>
    <x v="547"/>
    <x v="2"/>
    <n v="2"/>
    <d v="2025-12-31T00:00:00"/>
    <x v="3"/>
    <x v="2"/>
    <s v="31"/>
    <x v="2"/>
    <x v="1"/>
    <n v="1.8"/>
    <x v="1"/>
    <n v="16"/>
    <x v="2"/>
    <n v="34.06"/>
    <x v="2"/>
    <n v="5"/>
    <x v="0"/>
    <x v="3"/>
    <n v="521.14414634146408"/>
    <x v="0"/>
  </r>
  <r>
    <n v="2406"/>
    <n v="29"/>
    <x v="2"/>
    <x v="3"/>
    <x v="2"/>
    <x v="548"/>
    <x v="1"/>
    <n v="3"/>
    <d v="2027-08-03T00:00:00"/>
    <x v="5"/>
    <x v="8"/>
    <s v="03"/>
    <x v="2"/>
    <x v="0"/>
    <n v="1.8"/>
    <x v="0"/>
    <n v="1"/>
    <x v="0"/>
    <n v="706.32"/>
    <x v="1"/>
    <n v="6"/>
    <x v="0"/>
    <x v="4"/>
    <n v="527.83525683060157"/>
    <x v="2"/>
  </r>
  <r>
    <n v="2540"/>
    <n v="44"/>
    <x v="0"/>
    <x v="1"/>
    <x v="0"/>
    <x v="549"/>
    <x v="1"/>
    <n v="3"/>
    <d v="2027-12-15T00:00:00"/>
    <x v="5"/>
    <x v="2"/>
    <s v="15"/>
    <x v="3"/>
    <x v="1"/>
    <n v="1.8"/>
    <x v="1"/>
    <n v="14"/>
    <x v="1"/>
    <n v="54.42"/>
    <x v="0"/>
    <n v="4"/>
    <x v="2"/>
    <x v="1"/>
    <n v="537.07527459954213"/>
    <x v="2"/>
  </r>
  <r>
    <n v="2588"/>
    <n v="57"/>
    <x v="3"/>
    <x v="1"/>
    <x v="0"/>
    <x v="550"/>
    <x v="0"/>
    <n v="1"/>
    <d v="2028-02-01T00:00:00"/>
    <x v="6"/>
    <x v="10"/>
    <s v="01"/>
    <x v="0"/>
    <x v="1"/>
    <n v="1.8"/>
    <x v="1"/>
    <n v="12"/>
    <x v="1"/>
    <n v="27.76"/>
    <x v="2"/>
    <n v="5"/>
    <x v="0"/>
    <x v="1"/>
    <n v="536.81778923253125"/>
    <x v="2"/>
  </r>
  <r>
    <n v="2875"/>
    <n v="64"/>
    <x v="1"/>
    <x v="0"/>
    <x v="3"/>
    <x v="551"/>
    <x v="2"/>
    <n v="2"/>
    <d v="2028-11-14T00:00:00"/>
    <x v="6"/>
    <x v="1"/>
    <s v="14"/>
    <x v="0"/>
    <x v="0"/>
    <n v="1.8"/>
    <x v="0"/>
    <n v="14"/>
    <x v="1"/>
    <n v="25.34"/>
    <x v="2"/>
    <n v="7"/>
    <x v="1"/>
    <x v="0"/>
    <n v="499.29552486187879"/>
    <x v="0"/>
  </r>
  <r>
    <n v="3022"/>
    <n v="55"/>
    <x v="3"/>
    <x v="2"/>
    <x v="0"/>
    <x v="552"/>
    <x v="1"/>
    <n v="3"/>
    <d v="2029-04-10T00:00:00"/>
    <x v="10"/>
    <x v="5"/>
    <s v="10"/>
    <x v="1"/>
    <x v="1"/>
    <n v="1.8"/>
    <x v="1"/>
    <n v="2"/>
    <x v="0"/>
    <n v="401.95"/>
    <x v="1"/>
    <n v="6"/>
    <x v="0"/>
    <x v="0"/>
    <n v="499.45545353982334"/>
    <x v="1"/>
  </r>
  <r>
    <n v="3367"/>
    <n v="51"/>
    <x v="3"/>
    <x v="2"/>
    <x v="0"/>
    <x v="553"/>
    <x v="2"/>
    <n v="2"/>
    <d v="2030-03-21T00:00:00"/>
    <x v="7"/>
    <x v="9"/>
    <s v="21"/>
    <x v="3"/>
    <x v="0"/>
    <n v="1.8"/>
    <x v="1"/>
    <n v="12"/>
    <x v="1"/>
    <n v="52.27"/>
    <x v="0"/>
    <n v="7"/>
    <x v="1"/>
    <x v="4"/>
    <n v="527.6399781181625"/>
    <x v="0"/>
  </r>
  <r>
    <n v="3388"/>
    <n v="26"/>
    <x v="2"/>
    <x v="3"/>
    <x v="1"/>
    <x v="554"/>
    <x v="0"/>
    <n v="1"/>
    <d v="2030-04-11T00:00:00"/>
    <x v="7"/>
    <x v="5"/>
    <s v="11"/>
    <x v="3"/>
    <x v="0"/>
    <n v="1.8"/>
    <x v="1"/>
    <n v="3"/>
    <x v="0"/>
    <n v="70.849999999999994"/>
    <x v="0"/>
    <n v="3"/>
    <x v="2"/>
    <x v="0"/>
    <n v="499.11830564784083"/>
    <x v="2"/>
  </r>
  <r>
    <n v="3427"/>
    <n v="28"/>
    <x v="2"/>
    <x v="3"/>
    <x v="1"/>
    <x v="555"/>
    <x v="1"/>
    <n v="3"/>
    <d v="2030-05-20T00:00:00"/>
    <x v="7"/>
    <x v="7"/>
    <s v="20"/>
    <x v="3"/>
    <x v="1"/>
    <n v="1.8"/>
    <x v="1"/>
    <n v="13"/>
    <x v="1"/>
    <n v="59.45"/>
    <x v="0"/>
    <n v="7"/>
    <x v="1"/>
    <x v="1"/>
    <n v="537.05137614678881"/>
    <x v="0"/>
  </r>
  <r>
    <n v="3505"/>
    <n v="55"/>
    <x v="3"/>
    <x v="3"/>
    <x v="0"/>
    <x v="556"/>
    <x v="0"/>
    <n v="1"/>
    <d v="2030-08-06T00:00:00"/>
    <x v="7"/>
    <x v="8"/>
    <s v="06"/>
    <x v="3"/>
    <x v="1"/>
    <n v="1.8"/>
    <x v="0"/>
    <n v="3"/>
    <x v="0"/>
    <n v="77.2"/>
    <x v="0"/>
    <n v="4"/>
    <x v="2"/>
    <x v="1"/>
    <n v="536.7807233065439"/>
    <x v="1"/>
  </r>
  <r>
    <n v="3931"/>
    <n v="59"/>
    <x v="3"/>
    <x v="0"/>
    <x v="1"/>
    <x v="557"/>
    <x v="1"/>
    <n v="3"/>
    <d v="2031-10-06T00:00:00"/>
    <x v="8"/>
    <x v="4"/>
    <s v="06"/>
    <x v="1"/>
    <x v="0"/>
    <n v="1.8"/>
    <x v="0"/>
    <n v="6"/>
    <x v="1"/>
    <n v="124.21"/>
    <x v="0"/>
    <n v="4"/>
    <x v="2"/>
    <x v="3"/>
    <n v="521.1165116279077"/>
    <x v="2"/>
  </r>
  <r>
    <n v="3958"/>
    <n v="44"/>
    <x v="0"/>
    <x v="0"/>
    <x v="3"/>
    <x v="558"/>
    <x v="0"/>
    <n v="1"/>
    <d v="2031-11-02T00:00:00"/>
    <x v="8"/>
    <x v="1"/>
    <s v="02"/>
    <x v="1"/>
    <x v="0"/>
    <n v="1.8"/>
    <x v="0"/>
    <n v="11"/>
    <x v="1"/>
    <n v="22.79"/>
    <x v="2"/>
    <n v="7"/>
    <x v="1"/>
    <x v="2"/>
    <n v="530.80974387527806"/>
    <x v="0"/>
  </r>
  <r>
    <n v="4042"/>
    <n v="50"/>
    <x v="3"/>
    <x v="3"/>
    <x v="3"/>
    <x v="559"/>
    <x v="2"/>
    <n v="2"/>
    <d v="2032-01-25T00:00:00"/>
    <x v="11"/>
    <x v="0"/>
    <s v="25"/>
    <x v="1"/>
    <x v="1"/>
    <n v="1.8"/>
    <x v="1"/>
    <n v="13"/>
    <x v="1"/>
    <n v="47.42"/>
    <x v="2"/>
    <n v="7"/>
    <x v="1"/>
    <x v="2"/>
    <n v="531.12202898550697"/>
    <x v="0"/>
  </r>
  <r>
    <n v="4109"/>
    <n v="58"/>
    <x v="3"/>
    <x v="3"/>
    <x v="1"/>
    <x v="560"/>
    <x v="1"/>
    <n v="3"/>
    <d v="2032-04-01T00:00:00"/>
    <x v="11"/>
    <x v="5"/>
    <s v="01"/>
    <x v="0"/>
    <x v="0"/>
    <n v="1.8"/>
    <x v="0"/>
    <n v="1"/>
    <x v="0"/>
    <n v="694.71"/>
    <x v="1"/>
    <n v="7"/>
    <x v="1"/>
    <x v="4"/>
    <n v="527.53093099671469"/>
    <x v="1"/>
  </r>
  <r>
    <n v="4329"/>
    <n v="18"/>
    <x v="2"/>
    <x v="1"/>
    <x v="0"/>
    <x v="561"/>
    <x v="2"/>
    <n v="2"/>
    <d v="2032-11-07T00:00:00"/>
    <x v="11"/>
    <x v="1"/>
    <s v="07"/>
    <x v="2"/>
    <x v="0"/>
    <n v="1.8"/>
    <x v="1"/>
    <n v="15"/>
    <x v="1"/>
    <n v="32.04"/>
    <x v="2"/>
    <n v="6"/>
    <x v="0"/>
    <x v="0"/>
    <n v="499.43599778270544"/>
    <x v="2"/>
  </r>
  <r>
    <n v="4527"/>
    <n v="58"/>
    <x v="3"/>
    <x v="3"/>
    <x v="3"/>
    <x v="562"/>
    <x v="1"/>
    <n v="3"/>
    <d v="2033-05-24T00:00:00"/>
    <x v="9"/>
    <x v="7"/>
    <s v="24"/>
    <x v="1"/>
    <x v="1"/>
    <n v="1.8"/>
    <x v="0"/>
    <n v="8"/>
    <x v="1"/>
    <n v="102.49"/>
    <x v="0"/>
    <n v="7"/>
    <x v="1"/>
    <x v="3"/>
    <n v="520.85557625145577"/>
    <x v="0"/>
  </r>
  <r>
    <n v="4964"/>
    <n v="40"/>
    <x v="0"/>
    <x v="0"/>
    <x v="1"/>
    <x v="563"/>
    <x v="0"/>
    <n v="1"/>
    <d v="2034-08-04T00:00:00"/>
    <x v="13"/>
    <x v="8"/>
    <s v="04"/>
    <x v="1"/>
    <x v="0"/>
    <n v="1.8"/>
    <x v="0"/>
    <n v="14"/>
    <x v="1"/>
    <n v="4.38"/>
    <x v="2"/>
    <n v="5"/>
    <x v="0"/>
    <x v="4"/>
    <n v="527.34762061403558"/>
    <x v="1"/>
  </r>
  <r>
    <n v="4982"/>
    <n v="68"/>
    <x v="1"/>
    <x v="0"/>
    <x v="0"/>
    <x v="564"/>
    <x v="0"/>
    <n v="1"/>
    <d v="2034-08-22T00:00:00"/>
    <x v="13"/>
    <x v="8"/>
    <s v="22"/>
    <x v="2"/>
    <x v="0"/>
    <n v="1.8"/>
    <x v="0"/>
    <n v="15"/>
    <x v="1"/>
    <n v="13.43"/>
    <x v="2"/>
    <n v="7"/>
    <x v="1"/>
    <x v="1"/>
    <n v="537.13149425287327"/>
    <x v="2"/>
  </r>
  <r>
    <n v="111"/>
    <n v="23"/>
    <x v="2"/>
    <x v="0"/>
    <x v="3"/>
    <x v="565"/>
    <x v="1"/>
    <n v="3"/>
    <d v="2021-04-21T00:00:00"/>
    <x v="0"/>
    <x v="5"/>
    <s v="21"/>
    <x v="0"/>
    <x v="0"/>
    <n v="1.79"/>
    <x v="1"/>
    <n v="12"/>
    <x v="1"/>
    <n v="57.37"/>
    <x v="0"/>
    <n v="7"/>
    <x v="1"/>
    <x v="2"/>
    <n v="531.02676339285688"/>
    <x v="0"/>
  </r>
  <r>
    <n v="259"/>
    <n v="57"/>
    <x v="3"/>
    <x v="2"/>
    <x v="1"/>
    <x v="566"/>
    <x v="1"/>
    <n v="3"/>
    <d v="2021-09-16T00:00:00"/>
    <x v="0"/>
    <x v="6"/>
    <s v="16"/>
    <x v="2"/>
    <x v="1"/>
    <n v="1.79"/>
    <x v="1"/>
    <n v="10"/>
    <x v="1"/>
    <n v="69.53"/>
    <x v="0"/>
    <n v="5"/>
    <x v="0"/>
    <x v="4"/>
    <n v="527.85911086717942"/>
    <x v="2"/>
  </r>
  <r>
    <n v="836"/>
    <n v="63"/>
    <x v="1"/>
    <x v="0"/>
    <x v="0"/>
    <x v="567"/>
    <x v="0"/>
    <n v="1"/>
    <d v="2023-04-16T00:00:00"/>
    <x v="12"/>
    <x v="5"/>
    <s v="16"/>
    <x v="2"/>
    <x v="1"/>
    <n v="1.79"/>
    <x v="0"/>
    <n v="14"/>
    <x v="1"/>
    <n v="8.0299999999999994"/>
    <x v="2"/>
    <n v="4"/>
    <x v="2"/>
    <x v="1"/>
    <n v="537.51776754890648"/>
    <x v="1"/>
  </r>
  <r>
    <n v="1134"/>
    <n v="41"/>
    <x v="0"/>
    <x v="1"/>
    <x v="2"/>
    <x v="568"/>
    <x v="2"/>
    <n v="2"/>
    <d v="2024-02-08T00:00:00"/>
    <x v="2"/>
    <x v="10"/>
    <s v="08"/>
    <x v="1"/>
    <x v="0"/>
    <n v="1.79"/>
    <x v="1"/>
    <n v="12"/>
    <x v="1"/>
    <n v="34.090000000000003"/>
    <x v="2"/>
    <n v="7"/>
    <x v="1"/>
    <x v="1"/>
    <n v="538.00749999999971"/>
    <x v="2"/>
  </r>
  <r>
    <n v="1455"/>
    <n v="30"/>
    <x v="4"/>
    <x v="1"/>
    <x v="1"/>
    <x v="569"/>
    <x v="1"/>
    <n v="3"/>
    <d v="2024-12-25T00:00:00"/>
    <x v="2"/>
    <x v="2"/>
    <s v="25"/>
    <x v="3"/>
    <x v="0"/>
    <n v="1.79"/>
    <x v="0"/>
    <n v="1"/>
    <x v="0"/>
    <n v="844"/>
    <x v="1"/>
    <n v="5"/>
    <x v="0"/>
    <x v="2"/>
    <n v="530.85092737430148"/>
    <x v="2"/>
  </r>
  <r>
    <n v="1557"/>
    <n v="31"/>
    <x v="4"/>
    <x v="1"/>
    <x v="2"/>
    <x v="570"/>
    <x v="2"/>
    <n v="2"/>
    <d v="2025-04-06T00:00:00"/>
    <x v="3"/>
    <x v="5"/>
    <s v="06"/>
    <x v="1"/>
    <x v="1"/>
    <n v="1.79"/>
    <x v="0"/>
    <n v="2"/>
    <x v="0"/>
    <n v="191.58"/>
    <x v="1"/>
    <n v="7"/>
    <x v="1"/>
    <x v="0"/>
    <n v="499.45697003329673"/>
    <x v="2"/>
  </r>
  <r>
    <n v="1662"/>
    <n v="32"/>
    <x v="4"/>
    <x v="3"/>
    <x v="1"/>
    <x v="571"/>
    <x v="2"/>
    <n v="2"/>
    <d v="2025-07-20T00:00:00"/>
    <x v="3"/>
    <x v="11"/>
    <s v="20"/>
    <x v="3"/>
    <x v="1"/>
    <n v="1.79"/>
    <x v="1"/>
    <n v="3"/>
    <x v="0"/>
    <n v="191.53"/>
    <x v="1"/>
    <n v="4"/>
    <x v="2"/>
    <x v="0"/>
    <n v="499.58620000000036"/>
    <x v="1"/>
  </r>
  <r>
    <n v="1739"/>
    <n v="67"/>
    <x v="1"/>
    <x v="1"/>
    <x v="0"/>
    <x v="572"/>
    <x v="0"/>
    <n v="1"/>
    <d v="2025-10-05T00:00:00"/>
    <x v="3"/>
    <x v="4"/>
    <s v="05"/>
    <x v="2"/>
    <x v="0"/>
    <n v="1.79"/>
    <x v="0"/>
    <n v="12"/>
    <x v="1"/>
    <n v="8.74"/>
    <x v="2"/>
    <n v="4"/>
    <x v="2"/>
    <x v="3"/>
    <n v="520.5070279720286"/>
    <x v="0"/>
  </r>
  <r>
    <n v="1773"/>
    <n v="19"/>
    <x v="2"/>
    <x v="2"/>
    <x v="3"/>
    <x v="573"/>
    <x v="0"/>
    <n v="1"/>
    <d v="2025-11-08T00:00:00"/>
    <x v="3"/>
    <x v="1"/>
    <s v="08"/>
    <x v="3"/>
    <x v="0"/>
    <n v="1.79"/>
    <x v="0"/>
    <n v="16"/>
    <x v="2"/>
    <n v="20.9"/>
    <x v="2"/>
    <n v="3"/>
    <x v="2"/>
    <x v="2"/>
    <n v="530.50064876957458"/>
    <x v="1"/>
  </r>
  <r>
    <n v="1892"/>
    <n v="56"/>
    <x v="3"/>
    <x v="3"/>
    <x v="0"/>
    <x v="574"/>
    <x v="2"/>
    <n v="2"/>
    <d v="2026-03-07T00:00:00"/>
    <x v="4"/>
    <x v="9"/>
    <s v="07"/>
    <x v="0"/>
    <x v="0"/>
    <n v="1.79"/>
    <x v="0"/>
    <n v="19"/>
    <x v="2"/>
    <n v="22.57"/>
    <x v="2"/>
    <n v="5"/>
    <x v="0"/>
    <x v="1"/>
    <n v="538.15615916954994"/>
    <x v="0"/>
  </r>
  <r>
    <n v="2189"/>
    <n v="69"/>
    <x v="1"/>
    <x v="2"/>
    <x v="0"/>
    <x v="575"/>
    <x v="1"/>
    <n v="3"/>
    <d v="2026-12-29T00:00:00"/>
    <x v="4"/>
    <x v="2"/>
    <s v="29"/>
    <x v="3"/>
    <x v="1"/>
    <n v="1.79"/>
    <x v="1"/>
    <n v="8"/>
    <x v="1"/>
    <n v="102.77"/>
    <x v="0"/>
    <n v="7"/>
    <x v="1"/>
    <x v="2"/>
    <n v="530.7202351623738"/>
    <x v="2"/>
  </r>
  <r>
    <n v="2193"/>
    <n v="41"/>
    <x v="0"/>
    <x v="1"/>
    <x v="3"/>
    <x v="576"/>
    <x v="1"/>
    <n v="3"/>
    <d v="2027-01-02T00:00:00"/>
    <x v="5"/>
    <x v="0"/>
    <s v="02"/>
    <x v="3"/>
    <x v="1"/>
    <n v="1.79"/>
    <x v="1"/>
    <n v="14"/>
    <x v="1"/>
    <n v="50.14"/>
    <x v="0"/>
    <n v="4"/>
    <x v="2"/>
    <x v="1"/>
    <n v="538.28233256351007"/>
    <x v="2"/>
  </r>
  <r>
    <n v="2288"/>
    <n v="19"/>
    <x v="2"/>
    <x v="1"/>
    <x v="1"/>
    <x v="577"/>
    <x v="1"/>
    <n v="3"/>
    <d v="2027-04-07T00:00:00"/>
    <x v="5"/>
    <x v="5"/>
    <s v="07"/>
    <x v="1"/>
    <x v="0"/>
    <n v="1.79"/>
    <x v="1"/>
    <n v="17"/>
    <x v="2"/>
    <n v="49.6"/>
    <x v="2"/>
    <n v="5"/>
    <x v="0"/>
    <x v="0"/>
    <n v="499.50275862069003"/>
    <x v="1"/>
  </r>
  <r>
    <n v="2326"/>
    <n v="35"/>
    <x v="4"/>
    <x v="0"/>
    <x v="3"/>
    <x v="578"/>
    <x v="0"/>
    <n v="1"/>
    <d v="2027-05-15T00:00:00"/>
    <x v="5"/>
    <x v="7"/>
    <s v="15"/>
    <x v="2"/>
    <x v="1"/>
    <n v="1.79"/>
    <x v="1"/>
    <n v="12"/>
    <x v="1"/>
    <n v="19.95"/>
    <x v="2"/>
    <n v="6"/>
    <x v="0"/>
    <x v="2"/>
    <n v="530.39354260089658"/>
    <x v="2"/>
  </r>
  <r>
    <n v="2444"/>
    <n v="67"/>
    <x v="1"/>
    <x v="3"/>
    <x v="1"/>
    <x v="579"/>
    <x v="2"/>
    <n v="2"/>
    <d v="2027-09-10T00:00:00"/>
    <x v="5"/>
    <x v="6"/>
    <s v="10"/>
    <x v="1"/>
    <x v="1"/>
    <n v="1.79"/>
    <x v="0"/>
    <n v="18"/>
    <x v="2"/>
    <n v="26.31"/>
    <x v="2"/>
    <n v="6"/>
    <x v="0"/>
    <x v="0"/>
    <n v="499.12003340757281"/>
    <x v="2"/>
  </r>
  <r>
    <n v="2536"/>
    <n v="43"/>
    <x v="0"/>
    <x v="0"/>
    <x v="0"/>
    <x v="580"/>
    <x v="1"/>
    <n v="3"/>
    <d v="2027-12-11T00:00:00"/>
    <x v="5"/>
    <x v="2"/>
    <s v="11"/>
    <x v="2"/>
    <x v="0"/>
    <n v="1.79"/>
    <x v="0"/>
    <n v="17"/>
    <x v="2"/>
    <n v="51.68"/>
    <x v="0"/>
    <n v="7"/>
    <x v="1"/>
    <x v="0"/>
    <n v="499.14853957636603"/>
    <x v="0"/>
  </r>
  <r>
    <n v="2727"/>
    <n v="68"/>
    <x v="1"/>
    <x v="3"/>
    <x v="3"/>
    <x v="581"/>
    <x v="2"/>
    <n v="2"/>
    <d v="2028-06-19T00:00:00"/>
    <x v="6"/>
    <x v="3"/>
    <s v="19"/>
    <x v="2"/>
    <x v="1"/>
    <n v="1.79"/>
    <x v="0"/>
    <n v="5"/>
    <x v="0"/>
    <n v="78.680000000000007"/>
    <x v="0"/>
    <n v="4"/>
    <x v="2"/>
    <x v="3"/>
    <n v="520.99203033839035"/>
    <x v="1"/>
  </r>
  <r>
    <n v="2783"/>
    <n v="18"/>
    <x v="2"/>
    <x v="2"/>
    <x v="3"/>
    <x v="582"/>
    <x v="0"/>
    <n v="1"/>
    <d v="2028-08-14T00:00:00"/>
    <x v="6"/>
    <x v="8"/>
    <s v="14"/>
    <x v="0"/>
    <x v="0"/>
    <n v="1.79"/>
    <x v="1"/>
    <n v="19"/>
    <x v="2"/>
    <n v="14.37"/>
    <x v="2"/>
    <n v="4"/>
    <x v="2"/>
    <x v="4"/>
    <n v="527.67509890109955"/>
    <x v="0"/>
  </r>
  <r>
    <n v="2825"/>
    <n v="61"/>
    <x v="1"/>
    <x v="1"/>
    <x v="2"/>
    <x v="583"/>
    <x v="1"/>
    <n v="3"/>
    <d v="2028-09-25T00:00:00"/>
    <x v="6"/>
    <x v="6"/>
    <s v="25"/>
    <x v="2"/>
    <x v="0"/>
    <n v="1.79"/>
    <x v="0"/>
    <n v="3"/>
    <x v="0"/>
    <n v="283.27"/>
    <x v="1"/>
    <n v="8"/>
    <x v="1"/>
    <x v="4"/>
    <n v="527.95526952695332"/>
    <x v="1"/>
  </r>
  <r>
    <n v="3089"/>
    <n v="42"/>
    <x v="0"/>
    <x v="3"/>
    <x v="3"/>
    <x v="584"/>
    <x v="0"/>
    <n v="1"/>
    <d v="2029-06-16T00:00:00"/>
    <x v="10"/>
    <x v="3"/>
    <s v="16"/>
    <x v="0"/>
    <x v="1"/>
    <n v="1.79"/>
    <x v="1"/>
    <n v="5"/>
    <x v="0"/>
    <n v="57.53"/>
    <x v="0"/>
    <n v="5"/>
    <x v="0"/>
    <x v="0"/>
    <n v="498.72510044642894"/>
    <x v="1"/>
  </r>
  <r>
    <n v="3153"/>
    <n v="49"/>
    <x v="0"/>
    <x v="2"/>
    <x v="0"/>
    <x v="585"/>
    <x v="1"/>
    <n v="3"/>
    <d v="2029-08-19T00:00:00"/>
    <x v="10"/>
    <x v="8"/>
    <s v="19"/>
    <x v="1"/>
    <x v="0"/>
    <n v="1.79"/>
    <x v="0"/>
    <n v="5"/>
    <x v="0"/>
    <n v="179.12"/>
    <x v="1"/>
    <n v="7"/>
    <x v="1"/>
    <x v="4"/>
    <n v="527.60079295154242"/>
    <x v="0"/>
  </r>
  <r>
    <n v="3181"/>
    <n v="34"/>
    <x v="4"/>
    <x v="2"/>
    <x v="3"/>
    <x v="586"/>
    <x v="1"/>
    <n v="3"/>
    <d v="2029-09-16T00:00:00"/>
    <x v="10"/>
    <x v="6"/>
    <s v="16"/>
    <x v="3"/>
    <x v="0"/>
    <n v="1.79"/>
    <x v="1"/>
    <n v="17"/>
    <x v="2"/>
    <n v="51.27"/>
    <x v="0"/>
    <n v="7"/>
    <x v="1"/>
    <x v="4"/>
    <n v="527.19506063947142"/>
    <x v="0"/>
  </r>
  <r>
    <n v="3338"/>
    <n v="58"/>
    <x v="3"/>
    <x v="0"/>
    <x v="3"/>
    <x v="587"/>
    <x v="2"/>
    <n v="2"/>
    <d v="2030-02-20T00:00:00"/>
    <x v="7"/>
    <x v="10"/>
    <s v="20"/>
    <x v="3"/>
    <x v="0"/>
    <n v="1.79"/>
    <x v="1"/>
    <n v="15"/>
    <x v="1"/>
    <n v="32.11"/>
    <x v="2"/>
    <n v="8"/>
    <x v="1"/>
    <x v="4"/>
    <n v="526.81497792494542"/>
    <x v="0"/>
  </r>
  <r>
    <n v="3763"/>
    <n v="56"/>
    <x v="3"/>
    <x v="3"/>
    <x v="0"/>
    <x v="588"/>
    <x v="2"/>
    <n v="2"/>
    <d v="2031-04-21T00:00:00"/>
    <x v="8"/>
    <x v="5"/>
    <s v="21"/>
    <x v="3"/>
    <x v="0"/>
    <n v="1.79"/>
    <x v="0"/>
    <n v="19"/>
    <x v="2"/>
    <n v="31.34"/>
    <x v="2"/>
    <n v="7"/>
    <x v="1"/>
    <x v="3"/>
    <n v="521.14109813084178"/>
    <x v="2"/>
  </r>
  <r>
    <n v="3784"/>
    <n v="44"/>
    <x v="0"/>
    <x v="2"/>
    <x v="2"/>
    <x v="589"/>
    <x v="1"/>
    <n v="3"/>
    <d v="2031-05-12T00:00:00"/>
    <x v="8"/>
    <x v="7"/>
    <s v="12"/>
    <x v="1"/>
    <x v="0"/>
    <n v="1.79"/>
    <x v="1"/>
    <n v="14"/>
    <x v="1"/>
    <n v="70.11"/>
    <x v="0"/>
    <n v="7"/>
    <x v="1"/>
    <x v="0"/>
    <n v="498.96092737430206"/>
    <x v="0"/>
  </r>
  <r>
    <n v="3819"/>
    <n v="29"/>
    <x v="2"/>
    <x v="3"/>
    <x v="0"/>
    <x v="590"/>
    <x v="1"/>
    <n v="3"/>
    <d v="2031-06-16T00:00:00"/>
    <x v="8"/>
    <x v="3"/>
    <s v="16"/>
    <x v="3"/>
    <x v="1"/>
    <n v="1.79"/>
    <x v="1"/>
    <n v="15"/>
    <x v="1"/>
    <n v="43.44"/>
    <x v="2"/>
    <n v="5"/>
    <x v="0"/>
    <x v="4"/>
    <n v="526.86487292817742"/>
    <x v="1"/>
  </r>
  <r>
    <n v="4668"/>
    <n v="55"/>
    <x v="3"/>
    <x v="2"/>
    <x v="2"/>
    <x v="591"/>
    <x v="2"/>
    <n v="2"/>
    <d v="2033-10-12T00:00:00"/>
    <x v="9"/>
    <x v="4"/>
    <s v="12"/>
    <x v="3"/>
    <x v="1"/>
    <n v="1.79"/>
    <x v="0"/>
    <n v="8"/>
    <x v="1"/>
    <n v="43.89"/>
    <x v="2"/>
    <n v="4"/>
    <x v="2"/>
    <x v="4"/>
    <n v="526.72684734513336"/>
    <x v="1"/>
  </r>
  <r>
    <n v="4746"/>
    <n v="56"/>
    <x v="3"/>
    <x v="1"/>
    <x v="0"/>
    <x v="592"/>
    <x v="2"/>
    <n v="2"/>
    <d v="2033-12-29T00:00:00"/>
    <x v="9"/>
    <x v="2"/>
    <s v="29"/>
    <x v="3"/>
    <x v="1"/>
    <n v="1.79"/>
    <x v="1"/>
    <n v="17"/>
    <x v="2"/>
    <n v="30.75"/>
    <x v="2"/>
    <n v="7"/>
    <x v="1"/>
    <x v="1"/>
    <n v="538.09316763005756"/>
    <x v="1"/>
  </r>
  <r>
    <n v="4770"/>
    <n v="43"/>
    <x v="0"/>
    <x v="1"/>
    <x v="0"/>
    <x v="593"/>
    <x v="1"/>
    <n v="3"/>
    <d v="2034-01-22T00:00:00"/>
    <x v="13"/>
    <x v="0"/>
    <s v="22"/>
    <x v="3"/>
    <x v="1"/>
    <n v="1.79"/>
    <x v="0"/>
    <n v="8"/>
    <x v="1"/>
    <n v="119.49"/>
    <x v="0"/>
    <n v="7"/>
    <x v="1"/>
    <x v="1"/>
    <n v="538.11089120370332"/>
    <x v="1"/>
  </r>
  <r>
    <n v="4833"/>
    <n v="61"/>
    <x v="1"/>
    <x v="0"/>
    <x v="0"/>
    <x v="594"/>
    <x v="1"/>
    <n v="3"/>
    <d v="2034-03-26T00:00:00"/>
    <x v="13"/>
    <x v="9"/>
    <s v="26"/>
    <x v="3"/>
    <x v="0"/>
    <n v="1.79"/>
    <x v="0"/>
    <n v="6"/>
    <x v="1"/>
    <n v="165.4"/>
    <x v="1"/>
    <n v="5"/>
    <x v="0"/>
    <x v="1"/>
    <n v="537.62674391656981"/>
    <x v="0"/>
  </r>
  <r>
    <n v="4923"/>
    <n v="41"/>
    <x v="0"/>
    <x v="3"/>
    <x v="1"/>
    <x v="595"/>
    <x v="0"/>
    <n v="1"/>
    <d v="2034-06-24T00:00:00"/>
    <x v="13"/>
    <x v="3"/>
    <s v="24"/>
    <x v="2"/>
    <x v="0"/>
    <n v="1.79"/>
    <x v="0"/>
    <n v="5"/>
    <x v="0"/>
    <n v="24.97"/>
    <x v="2"/>
    <n v="4"/>
    <x v="2"/>
    <x v="2"/>
    <n v="530.7201907968572"/>
    <x v="2"/>
  </r>
  <r>
    <n v="707"/>
    <n v="24"/>
    <x v="2"/>
    <x v="2"/>
    <x v="2"/>
    <x v="596"/>
    <x v="2"/>
    <n v="2"/>
    <d v="2022-12-08T00:00:00"/>
    <x v="1"/>
    <x v="2"/>
    <s v="08"/>
    <x v="3"/>
    <x v="0"/>
    <n v="1.78"/>
    <x v="0"/>
    <n v="12"/>
    <x v="1"/>
    <n v="31.28"/>
    <x v="2"/>
    <n v="4"/>
    <x v="2"/>
    <x v="0"/>
    <n v="498.42118568232701"/>
    <x v="2"/>
  </r>
  <r>
    <n v="1059"/>
    <n v="25"/>
    <x v="2"/>
    <x v="3"/>
    <x v="3"/>
    <x v="597"/>
    <x v="1"/>
    <n v="3"/>
    <d v="2023-11-25T00:00:00"/>
    <x v="12"/>
    <x v="1"/>
    <s v="25"/>
    <x v="0"/>
    <x v="1"/>
    <n v="1.78"/>
    <x v="0"/>
    <n v="18"/>
    <x v="2"/>
    <n v="41.41"/>
    <x v="2"/>
    <n v="5"/>
    <x v="0"/>
    <x v="0"/>
    <n v="498.55900335946291"/>
    <x v="0"/>
  </r>
  <r>
    <n v="1184"/>
    <n v="26"/>
    <x v="2"/>
    <x v="0"/>
    <x v="2"/>
    <x v="598"/>
    <x v="0"/>
    <n v="1"/>
    <d v="2024-03-29T00:00:00"/>
    <x v="2"/>
    <x v="9"/>
    <s v="29"/>
    <x v="0"/>
    <x v="0"/>
    <n v="1.78"/>
    <x v="0"/>
    <n v="16"/>
    <x v="2"/>
    <n v="7.58"/>
    <x v="2"/>
    <n v="7"/>
    <x v="1"/>
    <x v="1"/>
    <n v="537.09917633410646"/>
    <x v="2"/>
  </r>
  <r>
    <n v="1205"/>
    <n v="44"/>
    <x v="0"/>
    <x v="2"/>
    <x v="3"/>
    <x v="599"/>
    <x v="0"/>
    <n v="1"/>
    <d v="2024-04-19T00:00:00"/>
    <x v="2"/>
    <x v="5"/>
    <s v="19"/>
    <x v="3"/>
    <x v="0"/>
    <n v="1.78"/>
    <x v="0"/>
    <n v="7"/>
    <x v="1"/>
    <n v="19.37"/>
    <x v="2"/>
    <n v="5"/>
    <x v="0"/>
    <x v="3"/>
    <n v="521.05418713450354"/>
    <x v="0"/>
  </r>
  <r>
    <n v="1287"/>
    <n v="66"/>
    <x v="1"/>
    <x v="3"/>
    <x v="0"/>
    <x v="600"/>
    <x v="2"/>
    <n v="2"/>
    <d v="2024-07-10T00:00:00"/>
    <x v="2"/>
    <x v="11"/>
    <s v="10"/>
    <x v="1"/>
    <x v="1"/>
    <n v="1.78"/>
    <x v="1"/>
    <n v="19"/>
    <x v="2"/>
    <n v="30.71"/>
    <x v="2"/>
    <n v="4"/>
    <x v="2"/>
    <x v="2"/>
    <n v="531.17623595505586"/>
    <x v="1"/>
  </r>
  <r>
    <n v="1489"/>
    <n v="47"/>
    <x v="0"/>
    <x v="1"/>
    <x v="2"/>
    <x v="601"/>
    <x v="1"/>
    <n v="3"/>
    <d v="2025-01-28T00:00:00"/>
    <x v="3"/>
    <x v="0"/>
    <s v="28"/>
    <x v="1"/>
    <x v="1"/>
    <n v="1.78"/>
    <x v="0"/>
    <n v="6"/>
    <x v="1"/>
    <n v="145.01"/>
    <x v="0"/>
    <n v="5"/>
    <x v="0"/>
    <x v="0"/>
    <n v="498.28223094170437"/>
    <x v="1"/>
  </r>
  <r>
    <n v="1867"/>
    <n v="19"/>
    <x v="2"/>
    <x v="1"/>
    <x v="1"/>
    <x v="602"/>
    <x v="1"/>
    <n v="3"/>
    <d v="2026-02-10T00:00:00"/>
    <x v="4"/>
    <x v="10"/>
    <s v="10"/>
    <x v="1"/>
    <x v="1"/>
    <n v="1.78"/>
    <x v="0"/>
    <n v="1"/>
    <x v="0"/>
    <n v="967.11"/>
    <x v="1"/>
    <n v="8"/>
    <x v="1"/>
    <x v="2"/>
    <n v="531.1174353205846"/>
    <x v="2"/>
  </r>
  <r>
    <n v="1940"/>
    <n v="64"/>
    <x v="1"/>
    <x v="0"/>
    <x v="0"/>
    <x v="603"/>
    <x v="2"/>
    <n v="2"/>
    <d v="2026-04-24T00:00:00"/>
    <x v="4"/>
    <x v="5"/>
    <s v="24"/>
    <x v="0"/>
    <x v="0"/>
    <n v="1.78"/>
    <x v="0"/>
    <n v="17"/>
    <x v="2"/>
    <n v="22.47"/>
    <x v="2"/>
    <n v="7"/>
    <x v="1"/>
    <x v="4"/>
    <n v="526.92131782945796"/>
    <x v="0"/>
  </r>
  <r>
    <n v="2116"/>
    <n v="61"/>
    <x v="1"/>
    <x v="0"/>
    <x v="3"/>
    <x v="604"/>
    <x v="1"/>
    <n v="3"/>
    <d v="2026-10-17T00:00:00"/>
    <x v="4"/>
    <x v="4"/>
    <s v="17"/>
    <x v="2"/>
    <x v="1"/>
    <n v="1.78"/>
    <x v="0"/>
    <n v="17"/>
    <x v="2"/>
    <n v="56.12"/>
    <x v="0"/>
    <n v="4"/>
    <x v="2"/>
    <x v="2"/>
    <n v="530.62645270270252"/>
    <x v="0"/>
  </r>
  <r>
    <n v="2213"/>
    <n v="34"/>
    <x v="4"/>
    <x v="1"/>
    <x v="1"/>
    <x v="605"/>
    <x v="2"/>
    <n v="2"/>
    <d v="2027-01-22T00:00:00"/>
    <x v="5"/>
    <x v="0"/>
    <s v="22"/>
    <x v="2"/>
    <x v="1"/>
    <n v="1.78"/>
    <x v="0"/>
    <n v="12"/>
    <x v="1"/>
    <n v="34.85"/>
    <x v="2"/>
    <n v="5"/>
    <x v="0"/>
    <x v="3"/>
    <n v="521.50552693208488"/>
    <x v="1"/>
  </r>
  <r>
    <n v="3046"/>
    <n v="60"/>
    <x v="1"/>
    <x v="2"/>
    <x v="0"/>
    <x v="606"/>
    <x v="1"/>
    <n v="3"/>
    <d v="2029-05-04T00:00:00"/>
    <x v="10"/>
    <x v="7"/>
    <s v="04"/>
    <x v="1"/>
    <x v="1"/>
    <n v="1.78"/>
    <x v="0"/>
    <n v="7"/>
    <x v="1"/>
    <n v="107.59"/>
    <x v="0"/>
    <n v="7"/>
    <x v="1"/>
    <x v="1"/>
    <n v="537.58206736353054"/>
    <x v="0"/>
  </r>
  <r>
    <n v="3048"/>
    <n v="68"/>
    <x v="1"/>
    <x v="2"/>
    <x v="0"/>
    <x v="607"/>
    <x v="0"/>
    <n v="1"/>
    <d v="2029-05-06T00:00:00"/>
    <x v="10"/>
    <x v="7"/>
    <s v="06"/>
    <x v="1"/>
    <x v="1"/>
    <n v="1.78"/>
    <x v="0"/>
    <n v="14"/>
    <x v="1"/>
    <n v="22.58"/>
    <x v="2"/>
    <n v="4"/>
    <x v="2"/>
    <x v="0"/>
    <n v="497.86497194163894"/>
    <x v="0"/>
  </r>
  <r>
    <n v="3063"/>
    <n v="45"/>
    <x v="0"/>
    <x v="2"/>
    <x v="2"/>
    <x v="608"/>
    <x v="1"/>
    <n v="3"/>
    <d v="2029-05-21T00:00:00"/>
    <x v="10"/>
    <x v="7"/>
    <s v="21"/>
    <x v="2"/>
    <x v="0"/>
    <n v="1.78"/>
    <x v="0"/>
    <n v="11"/>
    <x v="1"/>
    <n v="75.89"/>
    <x v="0"/>
    <n v="5"/>
    <x v="0"/>
    <x v="2"/>
    <n v="530.14903043968411"/>
    <x v="1"/>
  </r>
  <r>
    <n v="3073"/>
    <n v="26"/>
    <x v="2"/>
    <x v="3"/>
    <x v="0"/>
    <x v="609"/>
    <x v="0"/>
    <n v="1"/>
    <d v="2029-05-31T00:00:00"/>
    <x v="10"/>
    <x v="7"/>
    <s v="31"/>
    <x v="2"/>
    <x v="1"/>
    <n v="1.78"/>
    <x v="0"/>
    <n v="17"/>
    <x v="2"/>
    <n v="12.71"/>
    <x v="2"/>
    <n v="7"/>
    <x v="1"/>
    <x v="3"/>
    <n v="521.62663540445556"/>
    <x v="1"/>
  </r>
  <r>
    <n v="3334"/>
    <n v="23"/>
    <x v="2"/>
    <x v="3"/>
    <x v="3"/>
    <x v="610"/>
    <x v="2"/>
    <n v="2"/>
    <d v="2030-02-16T00:00:00"/>
    <x v="7"/>
    <x v="10"/>
    <s v="16"/>
    <x v="1"/>
    <x v="1"/>
    <n v="1.78"/>
    <x v="0"/>
    <n v="14"/>
    <x v="1"/>
    <n v="28.69"/>
    <x v="2"/>
    <n v="6"/>
    <x v="0"/>
    <x v="0"/>
    <n v="498.06921348314637"/>
    <x v="2"/>
  </r>
  <r>
    <n v="3403"/>
    <n v="54"/>
    <x v="3"/>
    <x v="1"/>
    <x v="3"/>
    <x v="611"/>
    <x v="0"/>
    <n v="1"/>
    <d v="2030-04-26T00:00:00"/>
    <x v="7"/>
    <x v="5"/>
    <s v="26"/>
    <x v="2"/>
    <x v="0"/>
    <n v="1.78"/>
    <x v="1"/>
    <n v="10"/>
    <x v="1"/>
    <n v="13.27"/>
    <x v="2"/>
    <n v="7"/>
    <x v="1"/>
    <x v="2"/>
    <n v="529.80513544018027"/>
    <x v="0"/>
  </r>
  <r>
    <n v="4497"/>
    <n v="64"/>
    <x v="1"/>
    <x v="1"/>
    <x v="0"/>
    <x v="612"/>
    <x v="1"/>
    <n v="3"/>
    <d v="2033-04-24T00:00:00"/>
    <x v="9"/>
    <x v="5"/>
    <s v="24"/>
    <x v="2"/>
    <x v="1"/>
    <n v="1.78"/>
    <x v="1"/>
    <n v="7"/>
    <x v="1"/>
    <n v="131.82"/>
    <x v="0"/>
    <n v="7"/>
    <x v="1"/>
    <x v="4"/>
    <n v="527.08201773835981"/>
    <x v="1"/>
  </r>
  <r>
    <n v="4705"/>
    <n v="35"/>
    <x v="4"/>
    <x v="2"/>
    <x v="3"/>
    <x v="613"/>
    <x v="2"/>
    <n v="2"/>
    <d v="2033-11-18T00:00:00"/>
    <x v="9"/>
    <x v="1"/>
    <s v="18"/>
    <x v="3"/>
    <x v="0"/>
    <n v="1.78"/>
    <x v="0"/>
    <n v="11"/>
    <x v="1"/>
    <n v="38.090000000000003"/>
    <x v="2"/>
    <n v="5"/>
    <x v="0"/>
    <x v="3"/>
    <n v="521.98532863849823"/>
    <x v="2"/>
  </r>
  <r>
    <n v="4754"/>
    <n v="67"/>
    <x v="1"/>
    <x v="1"/>
    <x v="2"/>
    <x v="614"/>
    <x v="0"/>
    <n v="1"/>
    <d v="2034-01-06T00:00:00"/>
    <x v="13"/>
    <x v="0"/>
    <s v="06"/>
    <x v="2"/>
    <x v="0"/>
    <n v="1.78"/>
    <x v="0"/>
    <n v="3"/>
    <x v="0"/>
    <n v="51.28"/>
    <x v="0"/>
    <n v="7"/>
    <x v="1"/>
    <x v="4"/>
    <n v="526.64289678135469"/>
    <x v="1"/>
  </r>
  <r>
    <n v="4788"/>
    <n v="60"/>
    <x v="1"/>
    <x v="0"/>
    <x v="2"/>
    <x v="615"/>
    <x v="2"/>
    <n v="2"/>
    <d v="2034-02-09T00:00:00"/>
    <x v="13"/>
    <x v="10"/>
    <s v="09"/>
    <x v="0"/>
    <x v="0"/>
    <n v="1.78"/>
    <x v="1"/>
    <n v="7"/>
    <x v="1"/>
    <n v="61"/>
    <x v="0"/>
    <n v="6"/>
    <x v="0"/>
    <x v="3"/>
    <n v="522.10632197414873"/>
    <x v="1"/>
  </r>
  <r>
    <n v="4851"/>
    <n v="48"/>
    <x v="0"/>
    <x v="0"/>
    <x v="1"/>
    <x v="616"/>
    <x v="1"/>
    <n v="3"/>
    <d v="2034-04-13T00:00:00"/>
    <x v="13"/>
    <x v="5"/>
    <s v="13"/>
    <x v="0"/>
    <x v="1"/>
    <n v="1.78"/>
    <x v="1"/>
    <n v="16"/>
    <x v="2"/>
    <n v="57.77"/>
    <x v="0"/>
    <n v="7"/>
    <x v="1"/>
    <x v="1"/>
    <n v="537.33143023255786"/>
    <x v="0"/>
  </r>
  <r>
    <n v="39"/>
    <n v="42"/>
    <x v="0"/>
    <x v="1"/>
    <x v="2"/>
    <x v="617"/>
    <x v="1"/>
    <n v="3"/>
    <d v="2021-02-08T00:00:00"/>
    <x v="0"/>
    <x v="10"/>
    <s v="08"/>
    <x v="2"/>
    <x v="1"/>
    <n v="1.77"/>
    <x v="1"/>
    <n v="19"/>
    <x v="2"/>
    <n v="35.22"/>
    <x v="2"/>
    <n v="5"/>
    <x v="0"/>
    <x v="2"/>
    <n v="530.25383050847427"/>
    <x v="0"/>
  </r>
  <r>
    <n v="49"/>
    <n v="27"/>
    <x v="2"/>
    <x v="0"/>
    <x v="3"/>
    <x v="618"/>
    <x v="0"/>
    <n v="1"/>
    <d v="2021-02-18T00:00:00"/>
    <x v="0"/>
    <x v="10"/>
    <s v="18"/>
    <x v="1"/>
    <x v="1"/>
    <n v="1.77"/>
    <x v="0"/>
    <n v="11"/>
    <x v="1"/>
    <n v="9.7799999999999994"/>
    <x v="2"/>
    <n v="7"/>
    <x v="1"/>
    <x v="4"/>
    <n v="527.05713333333404"/>
    <x v="2"/>
  </r>
  <r>
    <n v="270"/>
    <n v="49"/>
    <x v="0"/>
    <x v="1"/>
    <x v="0"/>
    <x v="619"/>
    <x v="1"/>
    <n v="3"/>
    <d v="2021-09-27T00:00:00"/>
    <x v="0"/>
    <x v="6"/>
    <s v="27"/>
    <x v="2"/>
    <x v="0"/>
    <n v="1.77"/>
    <x v="1"/>
    <n v="13"/>
    <x v="1"/>
    <n v="67.8"/>
    <x v="0"/>
    <n v="6"/>
    <x v="0"/>
    <x v="0"/>
    <n v="498.17759280090024"/>
    <x v="2"/>
  </r>
  <r>
    <n v="304"/>
    <n v="53"/>
    <x v="3"/>
    <x v="1"/>
    <x v="2"/>
    <x v="620"/>
    <x v="2"/>
    <n v="2"/>
    <d v="2021-10-31T00:00:00"/>
    <x v="0"/>
    <x v="4"/>
    <s v="31"/>
    <x v="3"/>
    <x v="0"/>
    <n v="1.77"/>
    <x v="0"/>
    <n v="11"/>
    <x v="1"/>
    <n v="58.32"/>
    <x v="0"/>
    <n v="6"/>
    <x v="0"/>
    <x v="1"/>
    <n v="536.88086146682167"/>
    <x v="1"/>
  </r>
  <r>
    <n v="448"/>
    <n v="68"/>
    <x v="1"/>
    <x v="2"/>
    <x v="3"/>
    <x v="621"/>
    <x v="2"/>
    <n v="2"/>
    <d v="2022-03-24T00:00:00"/>
    <x v="1"/>
    <x v="9"/>
    <s v="24"/>
    <x v="3"/>
    <x v="0"/>
    <n v="1.77"/>
    <x v="0"/>
    <n v="7"/>
    <x v="1"/>
    <n v="54.68"/>
    <x v="0"/>
    <n v="6"/>
    <x v="0"/>
    <x v="2"/>
    <n v="530.09660633484134"/>
    <x v="1"/>
  </r>
  <r>
    <n v="476"/>
    <n v="35"/>
    <x v="4"/>
    <x v="0"/>
    <x v="0"/>
    <x v="622"/>
    <x v="0"/>
    <n v="1"/>
    <d v="2022-04-21T00:00:00"/>
    <x v="1"/>
    <x v="5"/>
    <s v="21"/>
    <x v="2"/>
    <x v="0"/>
    <n v="1.77"/>
    <x v="1"/>
    <n v="6"/>
    <x v="1"/>
    <n v="20.61"/>
    <x v="2"/>
    <n v="5"/>
    <x v="0"/>
    <x v="2"/>
    <n v="530.26344280860678"/>
    <x v="0"/>
  </r>
  <r>
    <n v="641"/>
    <n v="45"/>
    <x v="0"/>
    <x v="3"/>
    <x v="3"/>
    <x v="623"/>
    <x v="0"/>
    <n v="1"/>
    <d v="2022-10-03T00:00:00"/>
    <x v="1"/>
    <x v="4"/>
    <s v="03"/>
    <x v="0"/>
    <x v="1"/>
    <n v="1.77"/>
    <x v="1"/>
    <n v="16"/>
    <x v="2"/>
    <n v="9.6199999999999992"/>
    <x v="2"/>
    <n v="6"/>
    <x v="0"/>
    <x v="2"/>
    <n v="530.7244331065757"/>
    <x v="0"/>
  </r>
  <r>
    <n v="656"/>
    <n v="69"/>
    <x v="1"/>
    <x v="0"/>
    <x v="1"/>
    <x v="624"/>
    <x v="1"/>
    <n v="3"/>
    <d v="2022-10-18T00:00:00"/>
    <x v="1"/>
    <x v="4"/>
    <s v="18"/>
    <x v="0"/>
    <x v="0"/>
    <n v="1.77"/>
    <x v="1"/>
    <n v="9"/>
    <x v="1"/>
    <n v="94.14"/>
    <x v="0"/>
    <n v="5"/>
    <x v="0"/>
    <x v="1"/>
    <n v="536.75888111888082"/>
    <x v="1"/>
  </r>
  <r>
    <n v="659"/>
    <n v="44"/>
    <x v="0"/>
    <x v="3"/>
    <x v="0"/>
    <x v="625"/>
    <x v="0"/>
    <n v="1"/>
    <d v="2022-10-21T00:00:00"/>
    <x v="1"/>
    <x v="4"/>
    <s v="21"/>
    <x v="3"/>
    <x v="0"/>
    <n v="1.77"/>
    <x v="1"/>
    <n v="15"/>
    <x v="1"/>
    <n v="8.9499999999999993"/>
    <x v="2"/>
    <n v="4"/>
    <x v="2"/>
    <x v="1"/>
    <n v="536.39660443407217"/>
    <x v="1"/>
  </r>
  <r>
    <n v="710"/>
    <n v="28"/>
    <x v="2"/>
    <x v="2"/>
    <x v="0"/>
    <x v="626"/>
    <x v="0"/>
    <n v="1"/>
    <d v="2022-12-11T00:00:00"/>
    <x v="1"/>
    <x v="2"/>
    <s v="11"/>
    <x v="0"/>
    <x v="0"/>
    <n v="1.77"/>
    <x v="0"/>
    <n v="8"/>
    <x v="1"/>
    <n v="30.01"/>
    <x v="2"/>
    <n v="7"/>
    <x v="1"/>
    <x v="3"/>
    <n v="522.2182470588242"/>
    <x v="0"/>
  </r>
  <r>
    <n v="852"/>
    <n v="54"/>
    <x v="3"/>
    <x v="1"/>
    <x v="2"/>
    <x v="627"/>
    <x v="2"/>
    <n v="2"/>
    <d v="2023-05-02T00:00:00"/>
    <x v="12"/>
    <x v="7"/>
    <s v="02"/>
    <x v="2"/>
    <x v="1"/>
    <n v="1.77"/>
    <x v="1"/>
    <n v="12"/>
    <x v="1"/>
    <n v="34.71"/>
    <x v="2"/>
    <n v="4"/>
    <x v="2"/>
    <x v="2"/>
    <n v="531.15222474460813"/>
    <x v="0"/>
  </r>
  <r>
    <n v="990"/>
    <n v="37"/>
    <x v="4"/>
    <x v="2"/>
    <x v="1"/>
    <x v="628"/>
    <x v="1"/>
    <n v="3"/>
    <d v="2023-09-17T00:00:00"/>
    <x v="12"/>
    <x v="6"/>
    <s v="17"/>
    <x v="3"/>
    <x v="1"/>
    <n v="1.77"/>
    <x v="1"/>
    <n v="9"/>
    <x v="1"/>
    <n v="78.540000000000006"/>
    <x v="0"/>
    <n v="3"/>
    <x v="2"/>
    <x v="2"/>
    <n v="531.28243181818164"/>
    <x v="0"/>
  </r>
  <r>
    <n v="1014"/>
    <n v="59"/>
    <x v="3"/>
    <x v="0"/>
    <x v="3"/>
    <x v="629"/>
    <x v="0"/>
    <n v="1"/>
    <d v="2023-10-11T00:00:00"/>
    <x v="12"/>
    <x v="4"/>
    <s v="11"/>
    <x v="1"/>
    <x v="1"/>
    <n v="1.77"/>
    <x v="1"/>
    <n v="1"/>
    <x v="0"/>
    <n v="214.75"/>
    <x v="1"/>
    <n v="7"/>
    <x v="1"/>
    <x v="3"/>
    <n v="522.55058892815146"/>
    <x v="0"/>
  </r>
  <r>
    <n v="1291"/>
    <n v="38"/>
    <x v="4"/>
    <x v="2"/>
    <x v="0"/>
    <x v="630"/>
    <x v="2"/>
    <n v="2"/>
    <d v="2024-07-14T00:00:00"/>
    <x v="2"/>
    <x v="11"/>
    <s v="14"/>
    <x v="3"/>
    <x v="0"/>
    <n v="1.77"/>
    <x v="0"/>
    <n v="16"/>
    <x v="2"/>
    <n v="22.8"/>
    <x v="2"/>
    <n v="7"/>
    <x v="1"/>
    <x v="0"/>
    <n v="497.74601351351379"/>
    <x v="2"/>
  </r>
  <r>
    <n v="1432"/>
    <n v="21"/>
    <x v="2"/>
    <x v="0"/>
    <x v="1"/>
    <x v="631"/>
    <x v="2"/>
    <n v="2"/>
    <d v="2024-12-02T00:00:00"/>
    <x v="2"/>
    <x v="2"/>
    <s v="02"/>
    <x v="2"/>
    <x v="0"/>
    <n v="1.77"/>
    <x v="0"/>
    <n v="4"/>
    <x v="0"/>
    <n v="96.82"/>
    <x v="0"/>
    <n v="7"/>
    <x v="1"/>
    <x v="2"/>
    <n v="531.08269624573359"/>
    <x v="2"/>
  </r>
  <r>
    <n v="1477"/>
    <n v="65"/>
    <x v="1"/>
    <x v="1"/>
    <x v="2"/>
    <x v="45"/>
    <x v="0"/>
    <n v="1"/>
    <d v="2025-01-16T00:00:00"/>
    <x v="3"/>
    <x v="0"/>
    <s v="16"/>
    <x v="3"/>
    <x v="1"/>
    <n v="1.77"/>
    <x v="1"/>
    <n v="19"/>
    <x v="2"/>
    <n v="12.38"/>
    <x v="2"/>
    <n v="6"/>
    <x v="0"/>
    <x v="2"/>
    <n v="531.24646924829131"/>
    <x v="1"/>
  </r>
  <r>
    <n v="1566"/>
    <n v="46"/>
    <x v="0"/>
    <x v="1"/>
    <x v="2"/>
    <x v="632"/>
    <x v="2"/>
    <n v="2"/>
    <d v="2025-04-15T00:00:00"/>
    <x v="3"/>
    <x v="5"/>
    <s v="15"/>
    <x v="3"/>
    <x v="0"/>
    <n v="1.77"/>
    <x v="0"/>
    <n v="18"/>
    <x v="2"/>
    <n v="25"/>
    <x v="2"/>
    <n v="5"/>
    <x v="0"/>
    <x v="3"/>
    <n v="522.91356132075543"/>
    <x v="1"/>
  </r>
  <r>
    <n v="1655"/>
    <n v="23"/>
    <x v="2"/>
    <x v="1"/>
    <x v="0"/>
    <x v="633"/>
    <x v="1"/>
    <n v="3"/>
    <d v="2025-07-13T00:00:00"/>
    <x v="3"/>
    <x v="11"/>
    <s v="13"/>
    <x v="0"/>
    <x v="1"/>
    <n v="1.77"/>
    <x v="0"/>
    <n v="12"/>
    <x v="1"/>
    <n v="55.46"/>
    <x v="0"/>
    <n v="7"/>
    <x v="1"/>
    <x v="2"/>
    <n v="531.58395667046727"/>
    <x v="0"/>
  </r>
  <r>
    <n v="1897"/>
    <n v="52"/>
    <x v="3"/>
    <x v="2"/>
    <x v="3"/>
    <x v="634"/>
    <x v="2"/>
    <n v="2"/>
    <d v="2026-03-12T00:00:00"/>
    <x v="4"/>
    <x v="9"/>
    <s v="12"/>
    <x v="1"/>
    <x v="1"/>
    <n v="1.77"/>
    <x v="1"/>
    <n v="7"/>
    <x v="1"/>
    <n v="86.22"/>
    <x v="0"/>
    <n v="4"/>
    <x v="2"/>
    <x v="4"/>
    <n v="527.52377085650789"/>
    <x v="2"/>
  </r>
  <r>
    <n v="2111"/>
    <n v="40"/>
    <x v="0"/>
    <x v="2"/>
    <x v="3"/>
    <x v="635"/>
    <x v="2"/>
    <n v="2"/>
    <d v="2026-10-12T00:00:00"/>
    <x v="4"/>
    <x v="4"/>
    <s v="12"/>
    <x v="2"/>
    <x v="0"/>
    <n v="1.77"/>
    <x v="1"/>
    <n v="12"/>
    <x v="1"/>
    <n v="37.4"/>
    <x v="2"/>
    <n v="7"/>
    <x v="1"/>
    <x v="4"/>
    <n v="527.43909799554638"/>
    <x v="0"/>
  </r>
  <r>
    <n v="2134"/>
    <n v="46"/>
    <x v="0"/>
    <x v="1"/>
    <x v="0"/>
    <x v="636"/>
    <x v="1"/>
    <n v="3"/>
    <d v="2026-11-04T00:00:00"/>
    <x v="4"/>
    <x v="1"/>
    <s v="04"/>
    <x v="3"/>
    <x v="0"/>
    <n v="1.77"/>
    <x v="1"/>
    <n v="14"/>
    <x v="1"/>
    <n v="59.22"/>
    <x v="0"/>
    <n v="6"/>
    <x v="0"/>
    <x v="1"/>
    <n v="536.86637850467264"/>
    <x v="0"/>
  </r>
  <r>
    <n v="2217"/>
    <n v="59"/>
    <x v="3"/>
    <x v="1"/>
    <x v="2"/>
    <x v="637"/>
    <x v="2"/>
    <n v="2"/>
    <d v="2027-01-26T00:00:00"/>
    <x v="5"/>
    <x v="0"/>
    <s v="26"/>
    <x v="2"/>
    <x v="0"/>
    <n v="1.77"/>
    <x v="1"/>
    <n v="19"/>
    <x v="2"/>
    <n v="23.81"/>
    <x v="2"/>
    <n v="6"/>
    <x v="0"/>
    <x v="4"/>
    <n v="527.5268004459316"/>
    <x v="0"/>
  </r>
  <r>
    <n v="2356"/>
    <n v="40"/>
    <x v="0"/>
    <x v="3"/>
    <x v="2"/>
    <x v="638"/>
    <x v="0"/>
    <n v="1"/>
    <d v="2027-06-14T00:00:00"/>
    <x v="5"/>
    <x v="3"/>
    <s v="14"/>
    <x v="0"/>
    <x v="1"/>
    <n v="1.77"/>
    <x v="1"/>
    <n v="7"/>
    <x v="1"/>
    <n v="14.42"/>
    <x v="2"/>
    <n v="7"/>
    <x v="1"/>
    <x v="0"/>
    <n v="497.89587373168013"/>
    <x v="1"/>
  </r>
  <r>
    <n v="2447"/>
    <n v="65"/>
    <x v="1"/>
    <x v="0"/>
    <x v="0"/>
    <x v="639"/>
    <x v="2"/>
    <n v="2"/>
    <d v="2027-09-13T00:00:00"/>
    <x v="5"/>
    <x v="6"/>
    <s v="13"/>
    <x v="3"/>
    <x v="0"/>
    <n v="1.77"/>
    <x v="0"/>
    <n v="16"/>
    <x v="2"/>
    <n v="25.62"/>
    <x v="2"/>
    <n v="6"/>
    <x v="0"/>
    <x v="0"/>
    <n v="498.34393905191899"/>
    <x v="0"/>
  </r>
  <r>
    <n v="2830"/>
    <n v="28"/>
    <x v="2"/>
    <x v="3"/>
    <x v="0"/>
    <x v="640"/>
    <x v="1"/>
    <n v="3"/>
    <d v="2028-09-30T00:00:00"/>
    <x v="6"/>
    <x v="6"/>
    <s v="30"/>
    <x v="0"/>
    <x v="1"/>
    <n v="1.77"/>
    <x v="0"/>
    <n v="12"/>
    <x v="1"/>
    <n v="80.45"/>
    <x v="0"/>
    <n v="4"/>
    <x v="2"/>
    <x v="4"/>
    <n v="527.61066964285783"/>
    <x v="0"/>
  </r>
  <r>
    <n v="3301"/>
    <n v="49"/>
    <x v="0"/>
    <x v="1"/>
    <x v="0"/>
    <x v="641"/>
    <x v="1"/>
    <n v="3"/>
    <d v="2030-01-14T00:00:00"/>
    <x v="7"/>
    <x v="0"/>
    <s v="14"/>
    <x v="1"/>
    <x v="1"/>
    <n v="1.77"/>
    <x v="1"/>
    <n v="19"/>
    <x v="2"/>
    <n v="43.32"/>
    <x v="2"/>
    <n v="7"/>
    <x v="1"/>
    <x v="3"/>
    <n v="522.99962219598649"/>
    <x v="2"/>
  </r>
  <r>
    <n v="3320"/>
    <n v="46"/>
    <x v="0"/>
    <x v="3"/>
    <x v="0"/>
    <x v="642"/>
    <x v="2"/>
    <n v="2"/>
    <d v="2030-02-02T00:00:00"/>
    <x v="7"/>
    <x v="10"/>
    <s v="02"/>
    <x v="0"/>
    <x v="0"/>
    <n v="1.77"/>
    <x v="1"/>
    <n v="3"/>
    <x v="0"/>
    <n v="144.49"/>
    <x v="0"/>
    <n v="6"/>
    <x v="0"/>
    <x v="4"/>
    <n v="527.1215530726264"/>
    <x v="0"/>
  </r>
  <r>
    <n v="3411"/>
    <n v="55"/>
    <x v="3"/>
    <x v="3"/>
    <x v="1"/>
    <x v="643"/>
    <x v="1"/>
    <n v="3"/>
    <d v="2030-05-04T00:00:00"/>
    <x v="7"/>
    <x v="7"/>
    <s v="04"/>
    <x v="2"/>
    <x v="1"/>
    <n v="1.77"/>
    <x v="1"/>
    <n v="19"/>
    <x v="2"/>
    <n v="37.049999999999997"/>
    <x v="2"/>
    <n v="6"/>
    <x v="0"/>
    <x v="4"/>
    <n v="527.22630872483285"/>
    <x v="1"/>
  </r>
  <r>
    <n v="3961"/>
    <n v="35"/>
    <x v="4"/>
    <x v="0"/>
    <x v="3"/>
    <x v="644"/>
    <x v="2"/>
    <n v="2"/>
    <d v="2031-11-05T00:00:00"/>
    <x v="8"/>
    <x v="1"/>
    <s v="05"/>
    <x v="1"/>
    <x v="1"/>
    <n v="1.77"/>
    <x v="0"/>
    <n v="4"/>
    <x v="0"/>
    <n v="156.63999999999999"/>
    <x v="1"/>
    <n v="5"/>
    <x v="0"/>
    <x v="2"/>
    <n v="531.43100456620982"/>
    <x v="0"/>
  </r>
  <r>
    <n v="4200"/>
    <n v="29"/>
    <x v="2"/>
    <x v="3"/>
    <x v="3"/>
    <x v="645"/>
    <x v="2"/>
    <n v="2"/>
    <d v="2032-07-01T00:00:00"/>
    <x v="11"/>
    <x v="11"/>
    <s v="01"/>
    <x v="3"/>
    <x v="0"/>
    <n v="1.77"/>
    <x v="1"/>
    <n v="4"/>
    <x v="0"/>
    <n v="121.8"/>
    <x v="0"/>
    <n v="7"/>
    <x v="1"/>
    <x v="1"/>
    <n v="536.52453801169565"/>
    <x v="0"/>
  </r>
  <r>
    <n v="4250"/>
    <n v="68"/>
    <x v="1"/>
    <x v="2"/>
    <x v="0"/>
    <x v="646"/>
    <x v="0"/>
    <n v="1"/>
    <d v="2032-08-20T00:00:00"/>
    <x v="11"/>
    <x v="8"/>
    <s v="20"/>
    <x v="3"/>
    <x v="1"/>
    <n v="1.77"/>
    <x v="0"/>
    <n v="5"/>
    <x v="0"/>
    <n v="69.73"/>
    <x v="0"/>
    <n v="5"/>
    <x v="0"/>
    <x v="1"/>
    <n v="536.58227166276322"/>
    <x v="0"/>
  </r>
  <r>
    <n v="4466"/>
    <n v="69"/>
    <x v="1"/>
    <x v="2"/>
    <x v="2"/>
    <x v="647"/>
    <x v="1"/>
    <n v="3"/>
    <d v="2033-03-24T00:00:00"/>
    <x v="9"/>
    <x v="9"/>
    <s v="24"/>
    <x v="2"/>
    <x v="0"/>
    <n v="1.77"/>
    <x v="0"/>
    <n v="12"/>
    <x v="1"/>
    <n v="61.16"/>
    <x v="0"/>
    <n v="5"/>
    <x v="0"/>
    <x v="4"/>
    <n v="527.02834266517425"/>
    <x v="1"/>
  </r>
  <r>
    <n v="4536"/>
    <n v="30"/>
    <x v="4"/>
    <x v="1"/>
    <x v="3"/>
    <x v="648"/>
    <x v="1"/>
    <n v="3"/>
    <d v="2033-06-02T00:00:00"/>
    <x v="9"/>
    <x v="3"/>
    <s v="02"/>
    <x v="1"/>
    <x v="0"/>
    <n v="1.77"/>
    <x v="1"/>
    <n v="4"/>
    <x v="0"/>
    <n v="239.28"/>
    <x v="1"/>
    <n v="4"/>
    <x v="2"/>
    <x v="2"/>
    <n v="531.32227428571412"/>
    <x v="2"/>
  </r>
  <r>
    <n v="4597"/>
    <n v="50"/>
    <x v="3"/>
    <x v="3"/>
    <x v="1"/>
    <x v="649"/>
    <x v="2"/>
    <n v="2"/>
    <d v="2033-08-02T00:00:00"/>
    <x v="9"/>
    <x v="8"/>
    <s v="02"/>
    <x v="3"/>
    <x v="0"/>
    <n v="1.77"/>
    <x v="0"/>
    <n v="7"/>
    <x v="1"/>
    <n v="57.58"/>
    <x v="0"/>
    <n v="6"/>
    <x v="0"/>
    <x v="2"/>
    <n v="530.83508009153297"/>
    <x v="0"/>
  </r>
  <r>
    <n v="4780"/>
    <n v="21"/>
    <x v="2"/>
    <x v="3"/>
    <x v="1"/>
    <x v="650"/>
    <x v="1"/>
    <n v="3"/>
    <d v="2034-02-01T00:00:00"/>
    <x v="13"/>
    <x v="10"/>
    <s v="01"/>
    <x v="3"/>
    <x v="0"/>
    <n v="1.77"/>
    <x v="1"/>
    <n v="5"/>
    <x v="0"/>
    <n v="137.72"/>
    <x v="0"/>
    <n v="7"/>
    <x v="1"/>
    <x v="3"/>
    <n v="522.64483451536705"/>
    <x v="1"/>
  </r>
  <r>
    <n v="243"/>
    <n v="61"/>
    <x v="1"/>
    <x v="1"/>
    <x v="1"/>
    <x v="651"/>
    <x v="1"/>
    <n v="3"/>
    <d v="2021-08-31T00:00:00"/>
    <x v="0"/>
    <x v="8"/>
    <s v="31"/>
    <x v="3"/>
    <x v="1"/>
    <n v="1.76"/>
    <x v="0"/>
    <n v="18"/>
    <x v="2"/>
    <n v="43.63"/>
    <x v="2"/>
    <n v="7"/>
    <x v="1"/>
    <x v="3"/>
    <n v="522.44841420118405"/>
    <x v="1"/>
  </r>
  <r>
    <n v="465"/>
    <n v="51"/>
    <x v="3"/>
    <x v="3"/>
    <x v="0"/>
    <x v="652"/>
    <x v="2"/>
    <n v="2"/>
    <d v="2022-04-10T00:00:00"/>
    <x v="1"/>
    <x v="5"/>
    <s v="10"/>
    <x v="2"/>
    <x v="1"/>
    <n v="1.76"/>
    <x v="1"/>
    <n v="6"/>
    <x v="1"/>
    <n v="103.15"/>
    <x v="0"/>
    <n v="4"/>
    <x v="2"/>
    <x v="1"/>
    <n v="536.8025908558028"/>
    <x v="0"/>
  </r>
  <r>
    <n v="525"/>
    <n v="46"/>
    <x v="0"/>
    <x v="1"/>
    <x v="1"/>
    <x v="653"/>
    <x v="2"/>
    <n v="2"/>
    <d v="2022-06-09T00:00:00"/>
    <x v="1"/>
    <x v="3"/>
    <s v="09"/>
    <x v="2"/>
    <x v="0"/>
    <n v="1.76"/>
    <x v="0"/>
    <n v="6"/>
    <x v="1"/>
    <n v="101.79"/>
    <x v="0"/>
    <n v="7"/>
    <x v="1"/>
    <x v="3"/>
    <n v="522.13688388625656"/>
    <x v="1"/>
  </r>
  <r>
    <n v="793"/>
    <n v="44"/>
    <x v="0"/>
    <x v="3"/>
    <x v="2"/>
    <x v="654"/>
    <x v="0"/>
    <n v="1"/>
    <d v="2023-03-04T00:00:00"/>
    <x v="12"/>
    <x v="9"/>
    <s v="04"/>
    <x v="1"/>
    <x v="1"/>
    <n v="1.76"/>
    <x v="1"/>
    <n v="18"/>
    <x v="2"/>
    <n v="5.85"/>
    <x v="2"/>
    <n v="6"/>
    <x v="0"/>
    <x v="2"/>
    <n v="530.98142038946139"/>
    <x v="2"/>
  </r>
  <r>
    <n v="1140"/>
    <n v="20"/>
    <x v="2"/>
    <x v="3"/>
    <x v="3"/>
    <x v="655"/>
    <x v="2"/>
    <n v="2"/>
    <d v="2024-02-14T00:00:00"/>
    <x v="2"/>
    <x v="10"/>
    <s v="14"/>
    <x v="0"/>
    <x v="0"/>
    <n v="1.76"/>
    <x v="1"/>
    <n v="5"/>
    <x v="0"/>
    <n v="76.09"/>
    <x v="0"/>
    <n v="5"/>
    <x v="0"/>
    <x v="4"/>
    <n v="526.79640134529222"/>
    <x v="2"/>
  </r>
  <r>
    <n v="1158"/>
    <n v="69"/>
    <x v="1"/>
    <x v="3"/>
    <x v="2"/>
    <x v="656"/>
    <x v="1"/>
    <n v="3"/>
    <d v="2024-03-03T00:00:00"/>
    <x v="2"/>
    <x v="9"/>
    <s v="03"/>
    <x v="1"/>
    <x v="0"/>
    <n v="1.76"/>
    <x v="0"/>
    <n v="4"/>
    <x v="0"/>
    <n v="202.97"/>
    <x v="1"/>
    <n v="6"/>
    <x v="0"/>
    <x v="2"/>
    <n v="531.4696788990824"/>
    <x v="0"/>
  </r>
  <r>
    <n v="1352"/>
    <n v="54"/>
    <x v="3"/>
    <x v="1"/>
    <x v="2"/>
    <x v="657"/>
    <x v="0"/>
    <n v="1"/>
    <d v="2024-09-13T00:00:00"/>
    <x v="2"/>
    <x v="6"/>
    <s v="13"/>
    <x v="1"/>
    <x v="1"/>
    <n v="1.76"/>
    <x v="0"/>
    <n v="7"/>
    <x v="1"/>
    <n v="33.93"/>
    <x v="2"/>
    <n v="7"/>
    <x v="1"/>
    <x v="2"/>
    <n v="531.14774971297334"/>
    <x v="1"/>
  </r>
  <r>
    <n v="1510"/>
    <n v="45"/>
    <x v="0"/>
    <x v="3"/>
    <x v="3"/>
    <x v="658"/>
    <x v="2"/>
    <n v="2"/>
    <d v="2025-02-18T00:00:00"/>
    <x v="3"/>
    <x v="10"/>
    <s v="18"/>
    <x v="2"/>
    <x v="1"/>
    <n v="1.76"/>
    <x v="0"/>
    <n v="12"/>
    <x v="1"/>
    <n v="35.04"/>
    <x v="2"/>
    <n v="5"/>
    <x v="0"/>
    <x v="2"/>
    <n v="531.48524137931008"/>
    <x v="2"/>
  </r>
  <r>
    <n v="1541"/>
    <n v="34"/>
    <x v="4"/>
    <x v="0"/>
    <x v="1"/>
    <x v="659"/>
    <x v="0"/>
    <n v="1"/>
    <d v="2025-03-21T00:00:00"/>
    <x v="3"/>
    <x v="9"/>
    <s v="21"/>
    <x v="3"/>
    <x v="1"/>
    <n v="1.76"/>
    <x v="0"/>
    <n v="15"/>
    <x v="1"/>
    <n v="17.440000000000001"/>
    <x v="2"/>
    <n v="7"/>
    <x v="1"/>
    <x v="0"/>
    <n v="498.44392090395507"/>
    <x v="2"/>
  </r>
  <r>
    <n v="1730"/>
    <n v="21"/>
    <x v="2"/>
    <x v="2"/>
    <x v="0"/>
    <x v="660"/>
    <x v="1"/>
    <n v="3"/>
    <d v="2025-09-26T00:00:00"/>
    <x v="3"/>
    <x v="6"/>
    <s v="26"/>
    <x v="0"/>
    <x v="1"/>
    <n v="1.76"/>
    <x v="1"/>
    <n v="6"/>
    <x v="1"/>
    <n v="126.87"/>
    <x v="0"/>
    <n v="6"/>
    <x v="0"/>
    <x v="4"/>
    <n v="526.96063973064042"/>
    <x v="1"/>
  </r>
  <r>
    <n v="1911"/>
    <n v="33"/>
    <x v="4"/>
    <x v="3"/>
    <x v="0"/>
    <x v="661"/>
    <x v="0"/>
    <n v="1"/>
    <d v="2026-03-26T00:00:00"/>
    <x v="4"/>
    <x v="9"/>
    <s v="26"/>
    <x v="0"/>
    <x v="1"/>
    <n v="1.76"/>
    <x v="1"/>
    <n v="18"/>
    <x v="2"/>
    <n v="7.37"/>
    <x v="2"/>
    <n v="4"/>
    <x v="2"/>
    <x v="0"/>
    <n v="498.71188914027175"/>
    <x v="1"/>
  </r>
  <r>
    <n v="2095"/>
    <n v="32"/>
    <x v="4"/>
    <x v="1"/>
    <x v="3"/>
    <x v="662"/>
    <x v="1"/>
    <n v="3"/>
    <d v="2026-09-26T00:00:00"/>
    <x v="4"/>
    <x v="6"/>
    <s v="26"/>
    <x v="1"/>
    <x v="1"/>
    <n v="1.76"/>
    <x v="0"/>
    <n v="10"/>
    <x v="1"/>
    <n v="88.96"/>
    <x v="0"/>
    <n v="7"/>
    <x v="1"/>
    <x v="3"/>
    <n v="522.03179122182746"/>
    <x v="1"/>
  </r>
  <r>
    <n v="2265"/>
    <n v="62"/>
    <x v="1"/>
    <x v="0"/>
    <x v="3"/>
    <x v="663"/>
    <x v="0"/>
    <n v="1"/>
    <d v="2027-03-15T00:00:00"/>
    <x v="5"/>
    <x v="9"/>
    <s v="15"/>
    <x v="0"/>
    <x v="0"/>
    <n v="1.76"/>
    <x v="0"/>
    <n v="10"/>
    <x v="1"/>
    <n v="7.49"/>
    <x v="2"/>
    <n v="7"/>
    <x v="1"/>
    <x v="3"/>
    <n v="521.59523752969187"/>
    <x v="0"/>
  </r>
  <r>
    <n v="2904"/>
    <n v="50"/>
    <x v="3"/>
    <x v="1"/>
    <x v="0"/>
    <x v="664"/>
    <x v="1"/>
    <n v="3"/>
    <d v="2028-12-13T00:00:00"/>
    <x v="6"/>
    <x v="2"/>
    <s v="13"/>
    <x v="0"/>
    <x v="1"/>
    <n v="1.76"/>
    <x v="1"/>
    <n v="18"/>
    <x v="2"/>
    <n v="44.6"/>
    <x v="2"/>
    <n v="5"/>
    <x v="0"/>
    <x v="4"/>
    <n v="526.69740449438268"/>
    <x v="1"/>
  </r>
  <r>
    <n v="2941"/>
    <n v="31"/>
    <x v="4"/>
    <x v="1"/>
    <x v="3"/>
    <x v="665"/>
    <x v="0"/>
    <n v="1"/>
    <d v="2029-01-19T00:00:00"/>
    <x v="10"/>
    <x v="0"/>
    <s v="19"/>
    <x v="2"/>
    <x v="1"/>
    <n v="1.76"/>
    <x v="1"/>
    <n v="4"/>
    <x v="0"/>
    <n v="86.36"/>
    <x v="0"/>
    <n v="7"/>
    <x v="1"/>
    <x v="3"/>
    <n v="522.12636147443584"/>
    <x v="1"/>
  </r>
  <r>
    <n v="3097"/>
    <n v="59"/>
    <x v="3"/>
    <x v="3"/>
    <x v="1"/>
    <x v="666"/>
    <x v="0"/>
    <n v="1"/>
    <d v="2029-06-24T00:00:00"/>
    <x v="10"/>
    <x v="3"/>
    <s v="24"/>
    <x v="1"/>
    <x v="1"/>
    <n v="1.76"/>
    <x v="0"/>
    <n v="1"/>
    <x v="0"/>
    <n v="302.69"/>
    <x v="1"/>
    <n v="6"/>
    <x v="0"/>
    <x v="2"/>
    <n v="531.61303797468327"/>
    <x v="1"/>
  </r>
  <r>
    <n v="3603"/>
    <n v="50"/>
    <x v="3"/>
    <x v="3"/>
    <x v="2"/>
    <x v="667"/>
    <x v="2"/>
    <n v="2"/>
    <d v="2030-11-12T00:00:00"/>
    <x v="7"/>
    <x v="1"/>
    <s v="12"/>
    <x v="3"/>
    <x v="0"/>
    <n v="1.76"/>
    <x v="1"/>
    <n v="6"/>
    <x v="1"/>
    <n v="87.88"/>
    <x v="0"/>
    <n v="7"/>
    <x v="1"/>
    <x v="2"/>
    <n v="531.87677419354804"/>
    <x v="0"/>
  </r>
  <r>
    <n v="3810"/>
    <n v="49"/>
    <x v="0"/>
    <x v="3"/>
    <x v="3"/>
    <x v="668"/>
    <x v="1"/>
    <n v="3"/>
    <d v="2031-06-07T00:00:00"/>
    <x v="8"/>
    <x v="3"/>
    <s v="07"/>
    <x v="2"/>
    <x v="1"/>
    <n v="1.76"/>
    <x v="0"/>
    <n v="10"/>
    <x v="1"/>
    <n v="69.97"/>
    <x v="0"/>
    <n v="7"/>
    <x v="1"/>
    <x v="0"/>
    <n v="499.12653454133664"/>
    <x v="0"/>
  </r>
  <r>
    <n v="4044"/>
    <n v="35"/>
    <x v="4"/>
    <x v="1"/>
    <x v="0"/>
    <x v="669"/>
    <x v="2"/>
    <n v="2"/>
    <d v="2032-01-27T00:00:00"/>
    <x v="11"/>
    <x v="0"/>
    <s v="27"/>
    <x v="3"/>
    <x v="0"/>
    <n v="1.76"/>
    <x v="1"/>
    <n v="7"/>
    <x v="1"/>
    <n v="71.94"/>
    <x v="0"/>
    <n v="4"/>
    <x v="2"/>
    <x v="4"/>
    <n v="526.38676040495"/>
    <x v="0"/>
  </r>
  <r>
    <n v="4117"/>
    <n v="68"/>
    <x v="1"/>
    <x v="0"/>
    <x v="0"/>
    <x v="670"/>
    <x v="1"/>
    <n v="3"/>
    <d v="2032-04-09T00:00:00"/>
    <x v="11"/>
    <x v="5"/>
    <s v="09"/>
    <x v="1"/>
    <x v="1"/>
    <n v="1.76"/>
    <x v="1"/>
    <n v="10"/>
    <x v="1"/>
    <n v="93.32"/>
    <x v="0"/>
    <n v="5"/>
    <x v="0"/>
    <x v="4"/>
    <n v="526.41247747747798"/>
    <x v="1"/>
  </r>
  <r>
    <n v="4452"/>
    <n v="23"/>
    <x v="2"/>
    <x v="3"/>
    <x v="2"/>
    <x v="671"/>
    <x v="1"/>
    <n v="3"/>
    <d v="2033-03-10T00:00:00"/>
    <x v="9"/>
    <x v="9"/>
    <s v="10"/>
    <x v="1"/>
    <x v="1"/>
    <n v="1.76"/>
    <x v="0"/>
    <n v="11"/>
    <x v="1"/>
    <n v="79.38"/>
    <x v="0"/>
    <n v="7"/>
    <x v="1"/>
    <x v="4"/>
    <n v="525.95387824126328"/>
    <x v="1"/>
  </r>
  <r>
    <n v="4687"/>
    <n v="66"/>
    <x v="1"/>
    <x v="1"/>
    <x v="0"/>
    <x v="672"/>
    <x v="1"/>
    <n v="3"/>
    <d v="2033-10-31T00:00:00"/>
    <x v="9"/>
    <x v="4"/>
    <s v="31"/>
    <x v="0"/>
    <x v="0"/>
    <n v="1.76"/>
    <x v="0"/>
    <n v="15"/>
    <x v="1"/>
    <n v="47.62"/>
    <x v="2"/>
    <n v="5"/>
    <x v="0"/>
    <x v="4"/>
    <n v="525.56196388261912"/>
    <x v="1"/>
  </r>
  <r>
    <n v="4693"/>
    <n v="48"/>
    <x v="0"/>
    <x v="2"/>
    <x v="1"/>
    <x v="673"/>
    <x v="2"/>
    <n v="2"/>
    <d v="2033-11-06T00:00:00"/>
    <x v="9"/>
    <x v="1"/>
    <s v="06"/>
    <x v="1"/>
    <x v="1"/>
    <n v="1.76"/>
    <x v="1"/>
    <n v="16"/>
    <x v="2"/>
    <n v="25.81"/>
    <x v="2"/>
    <n v="6"/>
    <x v="0"/>
    <x v="0"/>
    <n v="498.89910430839029"/>
    <x v="0"/>
  </r>
  <r>
    <n v="4845"/>
    <n v="58"/>
    <x v="3"/>
    <x v="2"/>
    <x v="0"/>
    <x v="674"/>
    <x v="2"/>
    <n v="2"/>
    <d v="2034-04-07T00:00:00"/>
    <x v="13"/>
    <x v="5"/>
    <s v="07"/>
    <x v="2"/>
    <x v="0"/>
    <n v="1.76"/>
    <x v="0"/>
    <n v="10"/>
    <x v="1"/>
    <n v="49.59"/>
    <x v="2"/>
    <n v="7"/>
    <x v="1"/>
    <x v="4"/>
    <n v="525.34876836158253"/>
    <x v="2"/>
  </r>
  <r>
    <n v="4853"/>
    <n v="43"/>
    <x v="0"/>
    <x v="1"/>
    <x v="0"/>
    <x v="675"/>
    <x v="1"/>
    <n v="3"/>
    <d v="2034-04-15T00:00:00"/>
    <x v="13"/>
    <x v="5"/>
    <s v="15"/>
    <x v="2"/>
    <x v="1"/>
    <n v="1.76"/>
    <x v="1"/>
    <n v="14"/>
    <x v="1"/>
    <n v="50.05"/>
    <x v="0"/>
    <n v="3"/>
    <x v="2"/>
    <x v="0"/>
    <n v="498.99665153234992"/>
    <x v="0"/>
  </r>
  <r>
    <n v="4973"/>
    <n v="69"/>
    <x v="1"/>
    <x v="2"/>
    <x v="1"/>
    <x v="676"/>
    <x v="2"/>
    <n v="2"/>
    <d v="2034-08-13T00:00:00"/>
    <x v="13"/>
    <x v="8"/>
    <s v="13"/>
    <x v="1"/>
    <x v="1"/>
    <n v="1.76"/>
    <x v="1"/>
    <n v="7"/>
    <x v="1"/>
    <n v="90.08"/>
    <x v="0"/>
    <n v="6"/>
    <x v="0"/>
    <x v="2"/>
    <n v="531.8820530565165"/>
    <x v="0"/>
  </r>
  <r>
    <n v="159"/>
    <n v="56"/>
    <x v="3"/>
    <x v="3"/>
    <x v="0"/>
    <x v="677"/>
    <x v="0"/>
    <n v="1"/>
    <d v="2021-06-08T00:00:00"/>
    <x v="0"/>
    <x v="3"/>
    <s v="08"/>
    <x v="0"/>
    <x v="0"/>
    <n v="1.75"/>
    <x v="1"/>
    <n v="4"/>
    <x v="0"/>
    <n v="15.27"/>
    <x v="2"/>
    <n v="5"/>
    <x v="0"/>
    <x v="3"/>
    <n v="522.33669047619117"/>
    <x v="0"/>
  </r>
  <r>
    <n v="428"/>
    <n v="31"/>
    <x v="4"/>
    <x v="0"/>
    <x v="2"/>
    <x v="678"/>
    <x v="0"/>
    <n v="1"/>
    <d v="2022-03-04T00:00:00"/>
    <x v="1"/>
    <x v="9"/>
    <s v="04"/>
    <x v="1"/>
    <x v="1"/>
    <n v="1.75"/>
    <x v="1"/>
    <n v="1"/>
    <x v="0"/>
    <n v="207.22"/>
    <x v="1"/>
    <n v="6"/>
    <x v="0"/>
    <x v="2"/>
    <n v="531.76809468822137"/>
    <x v="0"/>
  </r>
  <r>
    <n v="684"/>
    <n v="23"/>
    <x v="2"/>
    <x v="2"/>
    <x v="3"/>
    <x v="679"/>
    <x v="0"/>
    <n v="1"/>
    <d v="2022-11-15T00:00:00"/>
    <x v="1"/>
    <x v="1"/>
    <s v="15"/>
    <x v="3"/>
    <x v="0"/>
    <n v="1.75"/>
    <x v="0"/>
    <n v="5"/>
    <x v="0"/>
    <n v="37.97"/>
    <x v="2"/>
    <n v="7"/>
    <x v="1"/>
    <x v="4"/>
    <n v="525.38208144796442"/>
    <x v="2"/>
  </r>
  <r>
    <n v="1504"/>
    <n v="60"/>
    <x v="1"/>
    <x v="3"/>
    <x v="3"/>
    <x v="680"/>
    <x v="0"/>
    <n v="1"/>
    <d v="2025-02-12T00:00:00"/>
    <x v="3"/>
    <x v="10"/>
    <s v="12"/>
    <x v="1"/>
    <x v="0"/>
    <n v="1.75"/>
    <x v="1"/>
    <n v="2"/>
    <x v="0"/>
    <n v="165.88"/>
    <x v="1"/>
    <n v="7"/>
    <x v="1"/>
    <x v="1"/>
    <n v="536.70619718309831"/>
    <x v="1"/>
  </r>
  <r>
    <n v="1538"/>
    <n v="34"/>
    <x v="4"/>
    <x v="3"/>
    <x v="0"/>
    <x v="681"/>
    <x v="1"/>
    <n v="3"/>
    <d v="2025-03-18T00:00:00"/>
    <x v="3"/>
    <x v="9"/>
    <s v="18"/>
    <x v="1"/>
    <x v="0"/>
    <n v="1.75"/>
    <x v="1"/>
    <n v="14"/>
    <x v="1"/>
    <n v="47.39"/>
    <x v="2"/>
    <n v="4"/>
    <x v="2"/>
    <x v="4"/>
    <n v="525.76204983012519"/>
    <x v="2"/>
  </r>
  <r>
    <n v="2102"/>
    <n v="44"/>
    <x v="0"/>
    <x v="3"/>
    <x v="3"/>
    <x v="682"/>
    <x v="1"/>
    <n v="3"/>
    <d v="2026-10-03T00:00:00"/>
    <x v="4"/>
    <x v="4"/>
    <s v="03"/>
    <x v="3"/>
    <x v="1"/>
    <n v="1.75"/>
    <x v="1"/>
    <n v="12"/>
    <x v="1"/>
    <n v="63.96"/>
    <x v="0"/>
    <n v="5"/>
    <x v="0"/>
    <x v="3"/>
    <n v="522.88644815256328"/>
    <x v="2"/>
  </r>
  <r>
    <n v="2496"/>
    <n v="45"/>
    <x v="0"/>
    <x v="2"/>
    <x v="0"/>
    <x v="683"/>
    <x v="2"/>
    <n v="2"/>
    <d v="2027-11-01T00:00:00"/>
    <x v="5"/>
    <x v="1"/>
    <s v="01"/>
    <x v="1"/>
    <x v="0"/>
    <n v="1.75"/>
    <x v="1"/>
    <n v="15"/>
    <x v="1"/>
    <n v="39.61"/>
    <x v="2"/>
    <n v="5"/>
    <x v="0"/>
    <x v="3"/>
    <n v="522.5945823389028"/>
    <x v="2"/>
  </r>
  <r>
    <n v="2790"/>
    <n v="52"/>
    <x v="3"/>
    <x v="0"/>
    <x v="3"/>
    <x v="684"/>
    <x v="0"/>
    <n v="1"/>
    <d v="2028-08-21T00:00:00"/>
    <x v="6"/>
    <x v="8"/>
    <s v="21"/>
    <x v="1"/>
    <x v="1"/>
    <n v="1.75"/>
    <x v="0"/>
    <n v="8"/>
    <x v="1"/>
    <n v="9.59"/>
    <x v="2"/>
    <n v="5"/>
    <x v="0"/>
    <x v="2"/>
    <n v="532.14329479768753"/>
    <x v="0"/>
  </r>
  <r>
    <n v="2954"/>
    <n v="68"/>
    <x v="1"/>
    <x v="2"/>
    <x v="2"/>
    <x v="685"/>
    <x v="0"/>
    <n v="1"/>
    <d v="2029-02-01T00:00:00"/>
    <x v="10"/>
    <x v="10"/>
    <s v="01"/>
    <x v="0"/>
    <x v="1"/>
    <n v="1.75"/>
    <x v="0"/>
    <n v="19"/>
    <x v="2"/>
    <n v="18.28"/>
    <x v="2"/>
    <n v="7"/>
    <x v="1"/>
    <x v="4"/>
    <n v="525.6059410430845"/>
    <x v="0"/>
  </r>
  <r>
    <n v="3027"/>
    <n v="59"/>
    <x v="3"/>
    <x v="0"/>
    <x v="0"/>
    <x v="686"/>
    <x v="1"/>
    <n v="3"/>
    <d v="2029-04-15T00:00:00"/>
    <x v="10"/>
    <x v="5"/>
    <s v="15"/>
    <x v="3"/>
    <x v="1"/>
    <n v="1.75"/>
    <x v="0"/>
    <n v="2"/>
    <x v="0"/>
    <n v="405.96"/>
    <x v="1"/>
    <n v="4"/>
    <x v="2"/>
    <x v="2"/>
    <n v="532.67037037037005"/>
    <x v="1"/>
  </r>
  <r>
    <n v="3274"/>
    <n v="18"/>
    <x v="2"/>
    <x v="1"/>
    <x v="2"/>
    <x v="687"/>
    <x v="2"/>
    <n v="2"/>
    <d v="2029-12-18T00:00:00"/>
    <x v="10"/>
    <x v="2"/>
    <s v="18"/>
    <x v="0"/>
    <x v="0"/>
    <n v="1.75"/>
    <x v="0"/>
    <n v="9"/>
    <x v="1"/>
    <n v="60.12"/>
    <x v="0"/>
    <n v="7"/>
    <x v="1"/>
    <x v="4"/>
    <n v="525.80834279228213"/>
    <x v="0"/>
  </r>
  <r>
    <n v="3528"/>
    <n v="39"/>
    <x v="4"/>
    <x v="1"/>
    <x v="2"/>
    <x v="279"/>
    <x v="0"/>
    <n v="1"/>
    <d v="2030-08-29T00:00:00"/>
    <x v="7"/>
    <x v="8"/>
    <s v="29"/>
    <x v="0"/>
    <x v="0"/>
    <n v="1.75"/>
    <x v="0"/>
    <n v="3"/>
    <x v="0"/>
    <n v="19.55"/>
    <x v="2"/>
    <n v="5"/>
    <x v="0"/>
    <x v="3"/>
    <n v="522.50902031063379"/>
    <x v="0"/>
  </r>
  <r>
    <n v="3543"/>
    <n v="25"/>
    <x v="2"/>
    <x v="0"/>
    <x v="2"/>
    <x v="688"/>
    <x v="0"/>
    <n v="1"/>
    <d v="2030-09-13T00:00:00"/>
    <x v="7"/>
    <x v="6"/>
    <s v="13"/>
    <x v="0"/>
    <x v="0"/>
    <n v="1.75"/>
    <x v="0"/>
    <n v="14"/>
    <x v="1"/>
    <n v="11.48"/>
    <x v="2"/>
    <n v="8"/>
    <x v="1"/>
    <x v="2"/>
    <n v="532.3467902665119"/>
    <x v="0"/>
  </r>
  <r>
    <n v="3798"/>
    <n v="43"/>
    <x v="0"/>
    <x v="2"/>
    <x v="1"/>
    <x v="689"/>
    <x v="0"/>
    <n v="1"/>
    <d v="2031-05-26T00:00:00"/>
    <x v="8"/>
    <x v="7"/>
    <s v="26"/>
    <x v="2"/>
    <x v="1"/>
    <n v="1.75"/>
    <x v="0"/>
    <n v="15"/>
    <x v="1"/>
    <n v="14.8"/>
    <x v="2"/>
    <n v="7"/>
    <x v="1"/>
    <x v="3"/>
    <n v="523.06387559808672"/>
    <x v="2"/>
  </r>
  <r>
    <n v="4061"/>
    <n v="56"/>
    <x v="3"/>
    <x v="1"/>
    <x v="0"/>
    <x v="690"/>
    <x v="1"/>
    <n v="3"/>
    <d v="2032-02-13T00:00:00"/>
    <x v="11"/>
    <x v="10"/>
    <s v="13"/>
    <x v="3"/>
    <x v="1"/>
    <n v="1.75"/>
    <x v="0"/>
    <n v="7"/>
    <x v="1"/>
    <n v="110.92"/>
    <x v="0"/>
    <n v="5"/>
    <x v="0"/>
    <x v="1"/>
    <n v="536.94701527614541"/>
    <x v="2"/>
  </r>
  <r>
    <n v="4168"/>
    <n v="53"/>
    <x v="3"/>
    <x v="2"/>
    <x v="1"/>
    <x v="691"/>
    <x v="2"/>
    <n v="2"/>
    <d v="2032-05-30T00:00:00"/>
    <x v="11"/>
    <x v="7"/>
    <s v="30"/>
    <x v="0"/>
    <x v="1"/>
    <n v="1.75"/>
    <x v="0"/>
    <n v="1"/>
    <x v="0"/>
    <n v="357.87"/>
    <x v="1"/>
    <n v="4"/>
    <x v="2"/>
    <x v="1"/>
    <n v="536.66524705882318"/>
    <x v="2"/>
  </r>
  <r>
    <n v="4209"/>
    <n v="36"/>
    <x v="4"/>
    <x v="3"/>
    <x v="0"/>
    <x v="692"/>
    <x v="0"/>
    <n v="1"/>
    <d v="2032-07-10T00:00:00"/>
    <x v="11"/>
    <x v="11"/>
    <s v="10"/>
    <x v="0"/>
    <x v="0"/>
    <n v="1.75"/>
    <x v="0"/>
    <n v="3"/>
    <x v="0"/>
    <n v="62.32"/>
    <x v="0"/>
    <n v="7"/>
    <x v="1"/>
    <x v="0"/>
    <n v="498.76746590909124"/>
    <x v="0"/>
  </r>
  <r>
    <n v="4447"/>
    <n v="21"/>
    <x v="2"/>
    <x v="1"/>
    <x v="0"/>
    <x v="693"/>
    <x v="2"/>
    <n v="2"/>
    <d v="2033-03-05T00:00:00"/>
    <x v="9"/>
    <x v="9"/>
    <s v="05"/>
    <x v="3"/>
    <x v="1"/>
    <n v="1.75"/>
    <x v="0"/>
    <n v="17"/>
    <x v="2"/>
    <n v="32.270000000000003"/>
    <x v="2"/>
    <n v="7"/>
    <x v="1"/>
    <x v="4"/>
    <n v="525.79102272727334"/>
    <x v="0"/>
  </r>
  <r>
    <n v="4542"/>
    <n v="45"/>
    <x v="0"/>
    <x v="2"/>
    <x v="1"/>
    <x v="694"/>
    <x v="0"/>
    <n v="1"/>
    <d v="2033-06-08T00:00:00"/>
    <x v="9"/>
    <x v="3"/>
    <s v="08"/>
    <x v="2"/>
    <x v="1"/>
    <n v="1.75"/>
    <x v="1"/>
    <n v="9"/>
    <x v="1"/>
    <n v="21.86"/>
    <x v="2"/>
    <n v="7"/>
    <x v="1"/>
    <x v="3"/>
    <n v="523.42446706586884"/>
    <x v="2"/>
  </r>
  <r>
    <n v="4763"/>
    <n v="54"/>
    <x v="3"/>
    <x v="1"/>
    <x v="1"/>
    <x v="695"/>
    <x v="0"/>
    <n v="1"/>
    <d v="2034-01-15T00:00:00"/>
    <x v="13"/>
    <x v="0"/>
    <s v="15"/>
    <x v="1"/>
    <x v="0"/>
    <n v="1.75"/>
    <x v="0"/>
    <n v="5"/>
    <x v="0"/>
    <n v="30.71"/>
    <x v="2"/>
    <n v="7"/>
    <x v="1"/>
    <x v="0"/>
    <n v="499.12220705347016"/>
    <x v="0"/>
  </r>
  <r>
    <n v="4811"/>
    <n v="22"/>
    <x v="2"/>
    <x v="3"/>
    <x v="0"/>
    <x v="696"/>
    <x v="0"/>
    <n v="1"/>
    <d v="2034-03-04T00:00:00"/>
    <x v="13"/>
    <x v="9"/>
    <s v="04"/>
    <x v="2"/>
    <x v="0"/>
    <n v="1.75"/>
    <x v="1"/>
    <n v="5"/>
    <x v="0"/>
    <n v="67.099999999999994"/>
    <x v="0"/>
    <n v="4"/>
    <x v="2"/>
    <x v="4"/>
    <n v="525.76507394766838"/>
    <x v="1"/>
  </r>
  <r>
    <n v="4892"/>
    <n v="64"/>
    <x v="1"/>
    <x v="2"/>
    <x v="1"/>
    <x v="697"/>
    <x v="2"/>
    <n v="2"/>
    <d v="2034-05-24T00:00:00"/>
    <x v="13"/>
    <x v="7"/>
    <s v="24"/>
    <x v="3"/>
    <x v="1"/>
    <n v="1.75"/>
    <x v="1"/>
    <n v="13"/>
    <x v="1"/>
    <n v="42.03"/>
    <x v="2"/>
    <n v="6"/>
    <x v="0"/>
    <x v="3"/>
    <n v="523.81616306954493"/>
    <x v="1"/>
  </r>
  <r>
    <n v="4898"/>
    <n v="54"/>
    <x v="3"/>
    <x v="2"/>
    <x v="1"/>
    <x v="698"/>
    <x v="0"/>
    <n v="1"/>
    <d v="2034-05-30T00:00:00"/>
    <x v="13"/>
    <x v="7"/>
    <s v="30"/>
    <x v="2"/>
    <x v="1"/>
    <n v="1.75"/>
    <x v="1"/>
    <n v="15"/>
    <x v="1"/>
    <n v="13.29"/>
    <x v="2"/>
    <n v="7"/>
    <x v="1"/>
    <x v="2"/>
    <n v="532.77787703016213"/>
    <x v="0"/>
  </r>
  <r>
    <n v="40"/>
    <n v="67"/>
    <x v="1"/>
    <x v="3"/>
    <x v="3"/>
    <x v="699"/>
    <x v="1"/>
    <n v="3"/>
    <d v="2021-02-09T00:00:00"/>
    <x v="0"/>
    <x v="10"/>
    <s v="09"/>
    <x v="1"/>
    <x v="1"/>
    <n v="1.74"/>
    <x v="0"/>
    <n v="4"/>
    <x v="0"/>
    <n v="223.91"/>
    <x v="1"/>
    <n v="4"/>
    <x v="2"/>
    <x v="3"/>
    <n v="523.78903961584695"/>
    <x v="0"/>
  </r>
  <r>
    <n v="110"/>
    <n v="49"/>
    <x v="0"/>
    <x v="3"/>
    <x v="3"/>
    <x v="700"/>
    <x v="1"/>
    <n v="3"/>
    <d v="2021-04-20T00:00:00"/>
    <x v="0"/>
    <x v="5"/>
    <s v="20"/>
    <x v="2"/>
    <x v="0"/>
    <n v="1.74"/>
    <x v="1"/>
    <n v="10"/>
    <x v="1"/>
    <n v="75.12"/>
    <x v="0"/>
    <n v="4"/>
    <x v="2"/>
    <x v="3"/>
    <n v="523.34210336538524"/>
    <x v="1"/>
  </r>
  <r>
    <n v="251"/>
    <n v="43"/>
    <x v="0"/>
    <x v="3"/>
    <x v="1"/>
    <x v="701"/>
    <x v="0"/>
    <n v="1"/>
    <d v="2021-09-08T00:00:00"/>
    <x v="0"/>
    <x v="6"/>
    <s v="08"/>
    <x v="2"/>
    <x v="1"/>
    <n v="1.74"/>
    <x v="0"/>
    <n v="2"/>
    <x v="0"/>
    <n v="56.46"/>
    <x v="0"/>
    <n v="6"/>
    <x v="0"/>
    <x v="0"/>
    <n v="499.51580865603677"/>
    <x v="2"/>
  </r>
  <r>
    <n v="365"/>
    <n v="37"/>
    <x v="4"/>
    <x v="2"/>
    <x v="1"/>
    <x v="702"/>
    <x v="0"/>
    <n v="1"/>
    <d v="2021-12-31T00:00:00"/>
    <x v="0"/>
    <x v="2"/>
    <s v="31"/>
    <x v="1"/>
    <x v="0"/>
    <n v="1.74"/>
    <x v="0"/>
    <n v="3"/>
    <x v="0"/>
    <n v="103.43"/>
    <x v="0"/>
    <n v="5"/>
    <x v="0"/>
    <x v="2"/>
    <n v="533.16509872241545"/>
    <x v="2"/>
  </r>
  <r>
    <n v="555"/>
    <n v="37"/>
    <x v="4"/>
    <x v="2"/>
    <x v="0"/>
    <x v="703"/>
    <x v="1"/>
    <n v="3"/>
    <d v="2022-07-09T00:00:00"/>
    <x v="1"/>
    <x v="11"/>
    <s v="09"/>
    <x v="2"/>
    <x v="1"/>
    <n v="1.74"/>
    <x v="0"/>
    <n v="15"/>
    <x v="1"/>
    <n v="57.61"/>
    <x v="0"/>
    <n v="4"/>
    <x v="2"/>
    <x v="4"/>
    <n v="525.98178815489814"/>
    <x v="1"/>
  </r>
  <r>
    <n v="601"/>
    <n v="41"/>
    <x v="0"/>
    <x v="2"/>
    <x v="2"/>
    <x v="704"/>
    <x v="0"/>
    <n v="1"/>
    <d v="2022-08-24T00:00:00"/>
    <x v="1"/>
    <x v="8"/>
    <s v="24"/>
    <x v="1"/>
    <x v="1"/>
    <n v="1.74"/>
    <x v="0"/>
    <n v="7"/>
    <x v="1"/>
    <n v="27.44"/>
    <x v="2"/>
    <n v="6"/>
    <x v="0"/>
    <x v="4"/>
    <n v="525.59618015963576"/>
    <x v="1"/>
  </r>
  <r>
    <n v="854"/>
    <n v="59"/>
    <x v="3"/>
    <x v="3"/>
    <x v="1"/>
    <x v="705"/>
    <x v="1"/>
    <n v="3"/>
    <d v="2023-05-04T00:00:00"/>
    <x v="12"/>
    <x v="7"/>
    <s v="04"/>
    <x v="2"/>
    <x v="1"/>
    <n v="1.74"/>
    <x v="1"/>
    <n v="14"/>
    <x v="1"/>
    <n v="61.79"/>
    <x v="0"/>
    <n v="5"/>
    <x v="0"/>
    <x v="2"/>
    <n v="533.42425581395321"/>
    <x v="0"/>
  </r>
  <r>
    <n v="1105"/>
    <n v="38"/>
    <x v="4"/>
    <x v="1"/>
    <x v="2"/>
    <x v="706"/>
    <x v="0"/>
    <n v="1"/>
    <d v="2024-01-10T00:00:00"/>
    <x v="2"/>
    <x v="0"/>
    <s v="10"/>
    <x v="0"/>
    <x v="0"/>
    <n v="1.74"/>
    <x v="0"/>
    <n v="7"/>
    <x v="1"/>
    <n v="39.07"/>
    <x v="2"/>
    <n v="6"/>
    <x v="0"/>
    <x v="2"/>
    <n v="533.03823050058179"/>
    <x v="0"/>
  </r>
  <r>
    <n v="1137"/>
    <n v="44"/>
    <x v="0"/>
    <x v="2"/>
    <x v="1"/>
    <x v="707"/>
    <x v="1"/>
    <n v="3"/>
    <d v="2024-02-11T00:00:00"/>
    <x v="2"/>
    <x v="10"/>
    <s v="11"/>
    <x v="0"/>
    <x v="1"/>
    <n v="1.74"/>
    <x v="0"/>
    <n v="9"/>
    <x v="1"/>
    <n v="95.06"/>
    <x v="0"/>
    <n v="7"/>
    <x v="1"/>
    <x v="3"/>
    <n v="523.06790613718476"/>
    <x v="2"/>
  </r>
  <r>
    <n v="1436"/>
    <n v="54"/>
    <x v="3"/>
    <x v="2"/>
    <x v="1"/>
    <x v="708"/>
    <x v="0"/>
    <n v="1"/>
    <d v="2024-12-06T00:00:00"/>
    <x v="2"/>
    <x v="2"/>
    <s v="06"/>
    <x v="2"/>
    <x v="1"/>
    <n v="1.74"/>
    <x v="1"/>
    <n v="6"/>
    <x v="1"/>
    <n v="51.1"/>
    <x v="0"/>
    <n v="4"/>
    <x v="2"/>
    <x v="3"/>
    <n v="522.66738554216931"/>
    <x v="1"/>
  </r>
  <r>
    <n v="1628"/>
    <n v="51"/>
    <x v="3"/>
    <x v="1"/>
    <x v="0"/>
    <x v="709"/>
    <x v="2"/>
    <n v="2"/>
    <d v="2025-06-16T00:00:00"/>
    <x v="3"/>
    <x v="3"/>
    <s v="16"/>
    <x v="2"/>
    <x v="0"/>
    <n v="1.74"/>
    <x v="0"/>
    <n v="13"/>
    <x v="1"/>
    <n v="35.28"/>
    <x v="2"/>
    <n v="5"/>
    <x v="0"/>
    <x v="2"/>
    <n v="533.340734265734"/>
    <x v="2"/>
  </r>
  <r>
    <n v="1865"/>
    <n v="45"/>
    <x v="0"/>
    <x v="1"/>
    <x v="1"/>
    <x v="710"/>
    <x v="1"/>
    <n v="3"/>
    <d v="2026-02-08T00:00:00"/>
    <x v="4"/>
    <x v="10"/>
    <s v="08"/>
    <x v="0"/>
    <x v="1"/>
    <n v="1.74"/>
    <x v="1"/>
    <n v="14"/>
    <x v="1"/>
    <n v="47.44"/>
    <x v="2"/>
    <n v="4"/>
    <x v="2"/>
    <x v="4"/>
    <n v="525.97692922374495"/>
    <x v="1"/>
  </r>
  <r>
    <n v="2162"/>
    <n v="46"/>
    <x v="0"/>
    <x v="1"/>
    <x v="2"/>
    <x v="711"/>
    <x v="1"/>
    <n v="3"/>
    <d v="2026-12-02T00:00:00"/>
    <x v="4"/>
    <x v="2"/>
    <s v="02"/>
    <x v="2"/>
    <x v="1"/>
    <n v="1.74"/>
    <x v="0"/>
    <n v="2"/>
    <x v="0"/>
    <n v="408.7"/>
    <x v="1"/>
    <n v="7"/>
    <x v="1"/>
    <x v="4"/>
    <n v="525.81905142857192"/>
    <x v="2"/>
  </r>
  <r>
    <n v="2190"/>
    <n v="61"/>
    <x v="1"/>
    <x v="2"/>
    <x v="1"/>
    <x v="712"/>
    <x v="1"/>
    <n v="3"/>
    <d v="2026-12-30T00:00:00"/>
    <x v="4"/>
    <x v="2"/>
    <s v="30"/>
    <x v="3"/>
    <x v="1"/>
    <n v="1.74"/>
    <x v="1"/>
    <n v="17"/>
    <x v="2"/>
    <n v="41.53"/>
    <x v="2"/>
    <n v="7"/>
    <x v="1"/>
    <x v="2"/>
    <n v="533.42784130688426"/>
    <x v="1"/>
  </r>
  <r>
    <n v="2431"/>
    <n v="28"/>
    <x v="2"/>
    <x v="3"/>
    <x v="0"/>
    <x v="713"/>
    <x v="0"/>
    <n v="1"/>
    <d v="2027-08-28T00:00:00"/>
    <x v="5"/>
    <x v="8"/>
    <s v="28"/>
    <x v="0"/>
    <x v="0"/>
    <n v="1.74"/>
    <x v="1"/>
    <n v="8"/>
    <x v="1"/>
    <n v="35.54"/>
    <x v="2"/>
    <n v="8"/>
    <x v="1"/>
    <x v="0"/>
    <n v="499.95663625997759"/>
    <x v="0"/>
  </r>
  <r>
    <n v="2477"/>
    <n v="20"/>
    <x v="2"/>
    <x v="2"/>
    <x v="3"/>
    <x v="714"/>
    <x v="1"/>
    <n v="3"/>
    <d v="2027-10-13T00:00:00"/>
    <x v="5"/>
    <x v="4"/>
    <s v="13"/>
    <x v="0"/>
    <x v="1"/>
    <n v="1.74"/>
    <x v="0"/>
    <n v="2"/>
    <x v="0"/>
    <n v="418.21"/>
    <x v="1"/>
    <n v="7"/>
    <x v="1"/>
    <x v="2"/>
    <n v="533.22630841121463"/>
    <x v="0"/>
  </r>
  <r>
    <n v="2587"/>
    <n v="22"/>
    <x v="2"/>
    <x v="1"/>
    <x v="1"/>
    <x v="715"/>
    <x v="1"/>
    <n v="3"/>
    <d v="2028-01-31T00:00:00"/>
    <x v="6"/>
    <x v="0"/>
    <s v="31"/>
    <x v="1"/>
    <x v="1"/>
    <n v="1.74"/>
    <x v="0"/>
    <n v="3"/>
    <x v="0"/>
    <n v="326.41000000000003"/>
    <x v="1"/>
    <n v="6"/>
    <x v="0"/>
    <x v="1"/>
    <n v="536.87584216725531"/>
    <x v="2"/>
  </r>
  <r>
    <n v="3045"/>
    <n v="54"/>
    <x v="3"/>
    <x v="2"/>
    <x v="3"/>
    <x v="716"/>
    <x v="0"/>
    <n v="1"/>
    <d v="2029-05-03T00:00:00"/>
    <x v="10"/>
    <x v="7"/>
    <s v="03"/>
    <x v="1"/>
    <x v="1"/>
    <n v="1.74"/>
    <x v="1"/>
    <n v="15"/>
    <x v="1"/>
    <n v="5.1100000000000003"/>
    <x v="2"/>
    <n v="4"/>
    <x v="2"/>
    <x v="2"/>
    <n v="532.87169590643248"/>
    <x v="1"/>
  </r>
  <r>
    <n v="3451"/>
    <n v="31"/>
    <x v="4"/>
    <x v="1"/>
    <x v="1"/>
    <x v="717"/>
    <x v="1"/>
    <n v="3"/>
    <d v="2030-06-13T00:00:00"/>
    <x v="7"/>
    <x v="3"/>
    <s v="13"/>
    <x v="3"/>
    <x v="0"/>
    <n v="1.74"/>
    <x v="0"/>
    <n v="14"/>
    <x v="1"/>
    <n v="51.66"/>
    <x v="0"/>
    <n v="4"/>
    <x v="2"/>
    <x v="2"/>
    <n v="533.40592505854772"/>
    <x v="2"/>
  </r>
  <r>
    <n v="3500"/>
    <n v="18"/>
    <x v="2"/>
    <x v="3"/>
    <x v="3"/>
    <x v="718"/>
    <x v="1"/>
    <n v="3"/>
    <d v="2030-08-01T00:00:00"/>
    <x v="7"/>
    <x v="8"/>
    <s v="01"/>
    <x v="3"/>
    <x v="0"/>
    <n v="1.74"/>
    <x v="1"/>
    <n v="15"/>
    <x v="1"/>
    <n v="46.45"/>
    <x v="2"/>
    <n v="4"/>
    <x v="2"/>
    <x v="2"/>
    <n v="533.18331770222721"/>
    <x v="0"/>
  </r>
  <r>
    <n v="3548"/>
    <n v="37"/>
    <x v="4"/>
    <x v="3"/>
    <x v="1"/>
    <x v="719"/>
    <x v="1"/>
    <n v="3"/>
    <d v="2030-09-18T00:00:00"/>
    <x v="7"/>
    <x v="6"/>
    <s v="18"/>
    <x v="1"/>
    <x v="1"/>
    <n v="1.74"/>
    <x v="1"/>
    <n v="15"/>
    <x v="1"/>
    <n v="50.12"/>
    <x v="0"/>
    <n v="7"/>
    <x v="1"/>
    <x v="4"/>
    <n v="525.48542334096157"/>
    <x v="1"/>
  </r>
  <r>
    <n v="3899"/>
    <n v="46"/>
    <x v="0"/>
    <x v="3"/>
    <x v="1"/>
    <x v="720"/>
    <x v="1"/>
    <n v="3"/>
    <d v="2031-09-04T00:00:00"/>
    <x v="8"/>
    <x v="6"/>
    <s v="04"/>
    <x v="3"/>
    <x v="0"/>
    <n v="1.74"/>
    <x v="1"/>
    <n v="17"/>
    <x v="2"/>
    <n v="47.6"/>
    <x v="2"/>
    <n v="7"/>
    <x v="1"/>
    <x v="3"/>
    <n v="522.92798552472925"/>
    <x v="1"/>
  </r>
  <r>
    <n v="4197"/>
    <n v="19"/>
    <x v="2"/>
    <x v="2"/>
    <x v="2"/>
    <x v="721"/>
    <x v="0"/>
    <n v="1"/>
    <d v="2032-06-28T00:00:00"/>
    <x v="11"/>
    <x v="3"/>
    <s v="28"/>
    <x v="1"/>
    <x v="0"/>
    <n v="1.74"/>
    <x v="0"/>
    <n v="17"/>
    <x v="2"/>
    <n v="18.95"/>
    <x v="2"/>
    <n v="6"/>
    <x v="0"/>
    <x v="4"/>
    <n v="525.2261855670107"/>
    <x v="1"/>
  </r>
  <r>
    <n v="4371"/>
    <n v="65"/>
    <x v="1"/>
    <x v="2"/>
    <x v="0"/>
    <x v="722"/>
    <x v="0"/>
    <n v="1"/>
    <d v="2032-12-19T00:00:00"/>
    <x v="11"/>
    <x v="2"/>
    <s v="19"/>
    <x v="1"/>
    <x v="1"/>
    <n v="1.74"/>
    <x v="0"/>
    <n v="1"/>
    <x v="0"/>
    <n v="161.56"/>
    <x v="1"/>
    <n v="6"/>
    <x v="0"/>
    <x v="3"/>
    <n v="522.58234299516982"/>
    <x v="2"/>
  </r>
  <r>
    <n v="4377"/>
    <n v="22"/>
    <x v="2"/>
    <x v="1"/>
    <x v="1"/>
    <x v="723"/>
    <x v="2"/>
    <n v="2"/>
    <d v="2032-12-25T00:00:00"/>
    <x v="11"/>
    <x v="2"/>
    <s v="25"/>
    <x v="3"/>
    <x v="0"/>
    <n v="1.74"/>
    <x v="1"/>
    <n v="19"/>
    <x v="2"/>
    <n v="27.8"/>
    <x v="2"/>
    <n v="5"/>
    <x v="0"/>
    <x v="4"/>
    <n v="525.45900229357846"/>
    <x v="2"/>
  </r>
  <r>
    <n v="4499"/>
    <n v="41"/>
    <x v="0"/>
    <x v="0"/>
    <x v="0"/>
    <x v="724"/>
    <x v="1"/>
    <n v="3"/>
    <d v="2033-04-26T00:00:00"/>
    <x v="9"/>
    <x v="5"/>
    <s v="26"/>
    <x v="2"/>
    <x v="0"/>
    <n v="1.74"/>
    <x v="0"/>
    <n v="16"/>
    <x v="2"/>
    <n v="57.97"/>
    <x v="0"/>
    <n v="6"/>
    <x v="0"/>
    <x v="3"/>
    <n v="523.01888754534536"/>
    <x v="0"/>
  </r>
  <r>
    <n v="4647"/>
    <n v="41"/>
    <x v="0"/>
    <x v="1"/>
    <x v="3"/>
    <x v="725"/>
    <x v="1"/>
    <n v="3"/>
    <d v="2033-09-21T00:00:00"/>
    <x v="9"/>
    <x v="6"/>
    <s v="21"/>
    <x v="1"/>
    <x v="0"/>
    <n v="1.74"/>
    <x v="1"/>
    <n v="16"/>
    <x v="2"/>
    <n v="60.07"/>
    <x v="0"/>
    <n v="7"/>
    <x v="1"/>
    <x v="1"/>
    <n v="536.35420990566013"/>
    <x v="0"/>
  </r>
  <r>
    <n v="4812"/>
    <n v="23"/>
    <x v="2"/>
    <x v="1"/>
    <x v="3"/>
    <x v="726"/>
    <x v="2"/>
    <n v="2"/>
    <d v="2034-03-05T00:00:00"/>
    <x v="13"/>
    <x v="9"/>
    <s v="05"/>
    <x v="3"/>
    <x v="1"/>
    <n v="1.74"/>
    <x v="1"/>
    <n v="15"/>
    <x v="1"/>
    <n v="27.8"/>
    <x v="2"/>
    <n v="8"/>
    <x v="1"/>
    <x v="2"/>
    <n v="532.99127934272269"/>
    <x v="1"/>
  </r>
  <r>
    <n v="144"/>
    <n v="45"/>
    <x v="0"/>
    <x v="3"/>
    <x v="1"/>
    <x v="727"/>
    <x v="1"/>
    <n v="3"/>
    <d v="2021-05-24T00:00:00"/>
    <x v="0"/>
    <x v="7"/>
    <s v="24"/>
    <x v="0"/>
    <x v="0"/>
    <n v="1.73"/>
    <x v="1"/>
    <n v="19"/>
    <x v="2"/>
    <n v="39.86"/>
    <x v="2"/>
    <n v="7"/>
    <x v="1"/>
    <x v="2"/>
    <n v="533.12754406580473"/>
    <x v="2"/>
  </r>
  <r>
    <n v="220"/>
    <n v="47"/>
    <x v="0"/>
    <x v="1"/>
    <x v="1"/>
    <x v="728"/>
    <x v="1"/>
    <n v="3"/>
    <d v="2021-08-08T00:00:00"/>
    <x v="0"/>
    <x v="8"/>
    <s v="08"/>
    <x v="0"/>
    <x v="1"/>
    <n v="1.73"/>
    <x v="1"/>
    <n v="15"/>
    <x v="1"/>
    <n v="63.33"/>
    <x v="0"/>
    <n v="6"/>
    <x v="0"/>
    <x v="0"/>
    <n v="500.20279680365331"/>
    <x v="2"/>
  </r>
  <r>
    <n v="272"/>
    <n v="28"/>
    <x v="2"/>
    <x v="3"/>
    <x v="1"/>
    <x v="729"/>
    <x v="2"/>
    <n v="2"/>
    <d v="2021-09-29T00:00:00"/>
    <x v="0"/>
    <x v="6"/>
    <s v="29"/>
    <x v="0"/>
    <x v="0"/>
    <n v="1.73"/>
    <x v="1"/>
    <n v="6"/>
    <x v="1"/>
    <n v="79.08"/>
    <x v="0"/>
    <n v="4"/>
    <x v="2"/>
    <x v="2"/>
    <n v="532.86379999999974"/>
    <x v="2"/>
  </r>
  <r>
    <n v="1027"/>
    <n v="34"/>
    <x v="4"/>
    <x v="1"/>
    <x v="0"/>
    <x v="730"/>
    <x v="0"/>
    <n v="1"/>
    <d v="2023-10-24T00:00:00"/>
    <x v="12"/>
    <x v="4"/>
    <s v="24"/>
    <x v="0"/>
    <x v="0"/>
    <n v="1.73"/>
    <x v="1"/>
    <n v="18"/>
    <x v="2"/>
    <n v="4.46"/>
    <x v="2"/>
    <n v="5"/>
    <x v="0"/>
    <x v="1"/>
    <n v="535.85273907910243"/>
    <x v="1"/>
  </r>
  <r>
    <n v="1329"/>
    <n v="18"/>
    <x v="2"/>
    <x v="2"/>
    <x v="1"/>
    <x v="731"/>
    <x v="2"/>
    <n v="2"/>
    <d v="2024-08-21T00:00:00"/>
    <x v="2"/>
    <x v="8"/>
    <s v="21"/>
    <x v="2"/>
    <x v="0"/>
    <n v="1.73"/>
    <x v="1"/>
    <n v="8"/>
    <x v="1"/>
    <n v="61.88"/>
    <x v="0"/>
    <n v="4"/>
    <x v="2"/>
    <x v="2"/>
    <n v="532.93253239104797"/>
    <x v="2"/>
  </r>
  <r>
    <n v="1947"/>
    <n v="31"/>
    <x v="4"/>
    <x v="1"/>
    <x v="1"/>
    <x v="732"/>
    <x v="2"/>
    <n v="2"/>
    <d v="2026-05-01T00:00:00"/>
    <x v="4"/>
    <x v="7"/>
    <s v="01"/>
    <x v="0"/>
    <x v="1"/>
    <n v="1.73"/>
    <x v="1"/>
    <n v="11"/>
    <x v="1"/>
    <n v="37.700000000000003"/>
    <x v="2"/>
    <n v="7"/>
    <x v="1"/>
    <x v="2"/>
    <n v="532.97726415094314"/>
    <x v="2"/>
  </r>
  <r>
    <n v="2466"/>
    <n v="25"/>
    <x v="2"/>
    <x v="0"/>
    <x v="0"/>
    <x v="733"/>
    <x v="1"/>
    <n v="3"/>
    <d v="2027-10-02T00:00:00"/>
    <x v="5"/>
    <x v="4"/>
    <s v="02"/>
    <x v="1"/>
    <x v="0"/>
    <n v="1.73"/>
    <x v="1"/>
    <n v="18"/>
    <x v="2"/>
    <n v="54.44"/>
    <x v="0"/>
    <n v="4"/>
    <x v="2"/>
    <x v="4"/>
    <n v="525.45590126291665"/>
    <x v="0"/>
  </r>
  <r>
    <n v="2494"/>
    <n v="50"/>
    <x v="3"/>
    <x v="0"/>
    <x v="0"/>
    <x v="734"/>
    <x v="1"/>
    <n v="3"/>
    <d v="2027-10-30T00:00:00"/>
    <x v="5"/>
    <x v="4"/>
    <s v="30"/>
    <x v="2"/>
    <x v="0"/>
    <n v="1.73"/>
    <x v="0"/>
    <n v="15"/>
    <x v="1"/>
    <n v="58.39"/>
    <x v="0"/>
    <n v="7"/>
    <x v="1"/>
    <x v="0"/>
    <n v="499.68884571428612"/>
    <x v="2"/>
  </r>
  <r>
    <n v="2554"/>
    <n v="47"/>
    <x v="0"/>
    <x v="0"/>
    <x v="1"/>
    <x v="735"/>
    <x v="1"/>
    <n v="3"/>
    <d v="2027-12-29T00:00:00"/>
    <x v="5"/>
    <x v="2"/>
    <s v="29"/>
    <x v="2"/>
    <x v="0"/>
    <n v="1.73"/>
    <x v="1"/>
    <n v="18"/>
    <x v="2"/>
    <n v="54.11"/>
    <x v="0"/>
    <n v="6"/>
    <x v="0"/>
    <x v="4"/>
    <n v="524.93355172413851"/>
    <x v="1"/>
  </r>
  <r>
    <n v="2628"/>
    <n v="54"/>
    <x v="3"/>
    <x v="0"/>
    <x v="0"/>
    <x v="736"/>
    <x v="2"/>
    <n v="2"/>
    <d v="2028-03-12T00:00:00"/>
    <x v="6"/>
    <x v="9"/>
    <s v="12"/>
    <x v="2"/>
    <x v="0"/>
    <n v="1.73"/>
    <x v="0"/>
    <n v="10"/>
    <x v="1"/>
    <n v="43.06"/>
    <x v="2"/>
    <n v="6"/>
    <x v="0"/>
    <x v="1"/>
    <n v="536.3911702127657"/>
    <x v="0"/>
  </r>
  <r>
    <n v="2696"/>
    <n v="67"/>
    <x v="1"/>
    <x v="2"/>
    <x v="0"/>
    <x v="737"/>
    <x v="1"/>
    <n v="3"/>
    <d v="2028-05-19T00:00:00"/>
    <x v="6"/>
    <x v="7"/>
    <s v="19"/>
    <x v="1"/>
    <x v="0"/>
    <n v="1.73"/>
    <x v="1"/>
    <n v="6"/>
    <x v="1"/>
    <n v="128.31"/>
    <x v="0"/>
    <n v="7"/>
    <x v="1"/>
    <x v="2"/>
    <n v="533.11695395513539"/>
    <x v="2"/>
  </r>
  <r>
    <n v="3000"/>
    <n v="53"/>
    <x v="3"/>
    <x v="2"/>
    <x v="1"/>
    <x v="738"/>
    <x v="0"/>
    <n v="1"/>
    <d v="2029-03-19T00:00:00"/>
    <x v="10"/>
    <x v="9"/>
    <s v="19"/>
    <x v="2"/>
    <x v="1"/>
    <n v="1.73"/>
    <x v="1"/>
    <n v="6"/>
    <x v="1"/>
    <n v="25.09"/>
    <x v="2"/>
    <n v="5"/>
    <x v="0"/>
    <x v="4"/>
    <n v="524.41678941311909"/>
    <x v="1"/>
  </r>
  <r>
    <n v="3163"/>
    <n v="36"/>
    <x v="4"/>
    <x v="2"/>
    <x v="0"/>
    <x v="739"/>
    <x v="1"/>
    <n v="3"/>
    <d v="2029-08-29T00:00:00"/>
    <x v="10"/>
    <x v="8"/>
    <s v="29"/>
    <x v="1"/>
    <x v="1"/>
    <n v="1.73"/>
    <x v="0"/>
    <n v="18"/>
    <x v="2"/>
    <n v="37.92"/>
    <x v="2"/>
    <n v="6"/>
    <x v="0"/>
    <x v="4"/>
    <n v="524.84753456221256"/>
    <x v="1"/>
  </r>
  <r>
    <n v="3188"/>
    <n v="65"/>
    <x v="1"/>
    <x v="1"/>
    <x v="3"/>
    <x v="740"/>
    <x v="1"/>
    <n v="3"/>
    <d v="2029-09-23T00:00:00"/>
    <x v="10"/>
    <x v="6"/>
    <s v="23"/>
    <x v="0"/>
    <x v="1"/>
    <n v="1.73"/>
    <x v="0"/>
    <n v="13"/>
    <x v="1"/>
    <n v="63.92"/>
    <x v="0"/>
    <n v="6"/>
    <x v="0"/>
    <x v="0"/>
    <n v="499.2583752860416"/>
    <x v="2"/>
  </r>
  <r>
    <n v="3346"/>
    <n v="63"/>
    <x v="1"/>
    <x v="0"/>
    <x v="0"/>
    <x v="741"/>
    <x v="1"/>
    <n v="3"/>
    <d v="2030-02-28T00:00:00"/>
    <x v="7"/>
    <x v="10"/>
    <s v="28"/>
    <x v="1"/>
    <x v="1"/>
    <n v="1.73"/>
    <x v="0"/>
    <n v="9"/>
    <x v="1"/>
    <n v="105.65"/>
    <x v="0"/>
    <n v="6"/>
    <x v="0"/>
    <x v="1"/>
    <n v="536.5163431952659"/>
    <x v="0"/>
  </r>
  <r>
    <n v="3396"/>
    <n v="40"/>
    <x v="0"/>
    <x v="3"/>
    <x v="2"/>
    <x v="742"/>
    <x v="2"/>
    <n v="2"/>
    <d v="2030-04-19T00:00:00"/>
    <x v="7"/>
    <x v="5"/>
    <s v="19"/>
    <x v="0"/>
    <x v="0"/>
    <n v="1.73"/>
    <x v="1"/>
    <n v="3"/>
    <x v="0"/>
    <n v="142.57"/>
    <x v="0"/>
    <n v="5"/>
    <x v="0"/>
    <x v="4"/>
    <n v="524.66568627451045"/>
    <x v="2"/>
  </r>
  <r>
    <n v="3400"/>
    <n v="21"/>
    <x v="2"/>
    <x v="1"/>
    <x v="0"/>
    <x v="743"/>
    <x v="0"/>
    <n v="1"/>
    <d v="2030-04-23T00:00:00"/>
    <x v="7"/>
    <x v="5"/>
    <s v="23"/>
    <x v="3"/>
    <x v="1"/>
    <n v="1.73"/>
    <x v="1"/>
    <n v="17"/>
    <x v="2"/>
    <n v="8.99"/>
    <x v="2"/>
    <n v="6"/>
    <x v="0"/>
    <x v="2"/>
    <n v="532.83709219858122"/>
    <x v="0"/>
  </r>
  <r>
    <n v="3527"/>
    <n v="53"/>
    <x v="3"/>
    <x v="3"/>
    <x v="2"/>
    <x v="744"/>
    <x v="1"/>
    <n v="3"/>
    <d v="2030-08-28T00:00:00"/>
    <x v="7"/>
    <x v="8"/>
    <s v="28"/>
    <x v="2"/>
    <x v="0"/>
    <n v="1.73"/>
    <x v="1"/>
    <n v="4"/>
    <x v="0"/>
    <n v="181.07"/>
    <x v="1"/>
    <n v="5"/>
    <x v="0"/>
    <x v="1"/>
    <n v="536.02541469194284"/>
    <x v="1"/>
  </r>
  <r>
    <n v="3598"/>
    <n v="51"/>
    <x v="3"/>
    <x v="1"/>
    <x v="2"/>
    <x v="745"/>
    <x v="1"/>
    <n v="3"/>
    <d v="2030-11-07T00:00:00"/>
    <x v="7"/>
    <x v="1"/>
    <s v="07"/>
    <x v="2"/>
    <x v="0"/>
    <n v="1.73"/>
    <x v="1"/>
    <n v="2"/>
    <x v="0"/>
    <n v="337.66"/>
    <x v="1"/>
    <n v="4"/>
    <x v="2"/>
    <x v="2"/>
    <n v="533.28680473372742"/>
    <x v="0"/>
  </r>
  <r>
    <n v="3676"/>
    <n v="21"/>
    <x v="2"/>
    <x v="0"/>
    <x v="2"/>
    <x v="746"/>
    <x v="0"/>
    <n v="1"/>
    <d v="2031-01-24T00:00:00"/>
    <x v="8"/>
    <x v="0"/>
    <s v="24"/>
    <x v="0"/>
    <x v="1"/>
    <n v="1.73"/>
    <x v="1"/>
    <n v="12"/>
    <x v="1"/>
    <n v="20.34"/>
    <x v="2"/>
    <n v="7"/>
    <x v="1"/>
    <x v="2"/>
    <n v="533.11850710900444"/>
    <x v="2"/>
  </r>
  <r>
    <n v="3712"/>
    <n v="31"/>
    <x v="4"/>
    <x v="3"/>
    <x v="2"/>
    <x v="747"/>
    <x v="0"/>
    <n v="1"/>
    <d v="2031-03-01T00:00:00"/>
    <x v="8"/>
    <x v="9"/>
    <s v="01"/>
    <x v="1"/>
    <x v="0"/>
    <n v="1.73"/>
    <x v="1"/>
    <n v="3"/>
    <x v="0"/>
    <n v="27.15"/>
    <x v="2"/>
    <n v="6"/>
    <x v="0"/>
    <x v="0"/>
    <n v="498.87837342497176"/>
    <x v="0"/>
  </r>
  <r>
    <n v="3937"/>
    <n v="67"/>
    <x v="1"/>
    <x v="2"/>
    <x v="3"/>
    <x v="748"/>
    <x v="2"/>
    <n v="2"/>
    <d v="2031-10-12T00:00:00"/>
    <x v="8"/>
    <x v="4"/>
    <s v="12"/>
    <x v="1"/>
    <x v="1"/>
    <n v="1.73"/>
    <x v="1"/>
    <n v="14"/>
    <x v="1"/>
    <n v="32.770000000000003"/>
    <x v="2"/>
    <n v="4"/>
    <x v="2"/>
    <x v="4"/>
    <n v="524.7776443418021"/>
    <x v="1"/>
  </r>
  <r>
    <n v="3953"/>
    <n v="61"/>
    <x v="1"/>
    <x v="0"/>
    <x v="0"/>
    <x v="749"/>
    <x v="1"/>
    <n v="3"/>
    <d v="2031-10-28T00:00:00"/>
    <x v="8"/>
    <x v="4"/>
    <s v="28"/>
    <x v="2"/>
    <x v="1"/>
    <n v="1.73"/>
    <x v="0"/>
    <n v="1"/>
    <x v="0"/>
    <n v="960.57"/>
    <x v="1"/>
    <n v="5"/>
    <x v="0"/>
    <x v="2"/>
    <n v="533.46130486358209"/>
    <x v="0"/>
  </r>
  <r>
    <n v="4081"/>
    <n v="46"/>
    <x v="0"/>
    <x v="2"/>
    <x v="2"/>
    <x v="750"/>
    <x v="0"/>
    <n v="1"/>
    <d v="2032-03-04T00:00:00"/>
    <x v="11"/>
    <x v="9"/>
    <s v="04"/>
    <x v="3"/>
    <x v="1"/>
    <n v="1.73"/>
    <x v="0"/>
    <n v="4"/>
    <x v="0"/>
    <n v="15.89"/>
    <x v="2"/>
    <n v="4"/>
    <x v="2"/>
    <x v="4"/>
    <n v="524.85400000000072"/>
    <x v="1"/>
  </r>
  <r>
    <n v="4098"/>
    <n v="34"/>
    <x v="4"/>
    <x v="1"/>
    <x v="2"/>
    <x v="751"/>
    <x v="1"/>
    <n v="3"/>
    <d v="2032-03-21T00:00:00"/>
    <x v="11"/>
    <x v="9"/>
    <s v="21"/>
    <x v="3"/>
    <x v="0"/>
    <n v="1.73"/>
    <x v="0"/>
    <n v="10"/>
    <x v="1"/>
    <n v="98.43"/>
    <x v="0"/>
    <n v="7"/>
    <x v="1"/>
    <x v="4"/>
    <n v="525.38790509259331"/>
    <x v="0"/>
  </r>
  <r>
    <n v="4154"/>
    <n v="39"/>
    <x v="4"/>
    <x v="0"/>
    <x v="3"/>
    <x v="752"/>
    <x v="0"/>
    <n v="1"/>
    <d v="2032-05-16T00:00:00"/>
    <x v="11"/>
    <x v="7"/>
    <s v="16"/>
    <x v="2"/>
    <x v="1"/>
    <n v="1.73"/>
    <x v="0"/>
    <n v="12"/>
    <x v="1"/>
    <n v="28.45"/>
    <x v="2"/>
    <n v="7"/>
    <x v="1"/>
    <x v="0"/>
    <n v="499.35708715596371"/>
    <x v="2"/>
  </r>
  <r>
    <n v="4225"/>
    <n v="33"/>
    <x v="4"/>
    <x v="0"/>
    <x v="3"/>
    <x v="753"/>
    <x v="1"/>
    <n v="3"/>
    <d v="2032-07-26T00:00:00"/>
    <x v="11"/>
    <x v="11"/>
    <s v="26"/>
    <x v="3"/>
    <x v="0"/>
    <n v="1.73"/>
    <x v="0"/>
    <n v="7"/>
    <x v="1"/>
    <n v="131.51"/>
    <x v="0"/>
    <n v="7"/>
    <x v="1"/>
    <x v="3"/>
    <n v="522.52910411622349"/>
    <x v="2"/>
  </r>
  <r>
    <n v="4237"/>
    <n v="48"/>
    <x v="0"/>
    <x v="2"/>
    <x v="0"/>
    <x v="754"/>
    <x v="0"/>
    <n v="1"/>
    <d v="2032-08-07T00:00:00"/>
    <x v="11"/>
    <x v="8"/>
    <s v="07"/>
    <x v="1"/>
    <x v="0"/>
    <n v="1.73"/>
    <x v="1"/>
    <n v="9"/>
    <x v="1"/>
    <n v="37.08"/>
    <x v="2"/>
    <n v="6"/>
    <x v="0"/>
    <x v="0"/>
    <n v="499.53840413318068"/>
    <x v="0"/>
  </r>
  <r>
    <n v="4272"/>
    <n v="57"/>
    <x v="3"/>
    <x v="1"/>
    <x v="1"/>
    <x v="755"/>
    <x v="1"/>
    <n v="3"/>
    <d v="2032-09-11T00:00:00"/>
    <x v="11"/>
    <x v="6"/>
    <s v="11"/>
    <x v="0"/>
    <x v="0"/>
    <n v="1.73"/>
    <x v="1"/>
    <n v="8"/>
    <x v="1"/>
    <n v="115.1"/>
    <x v="0"/>
    <n v="6"/>
    <x v="0"/>
    <x v="2"/>
    <n v="532.95404988123471"/>
    <x v="0"/>
  </r>
  <r>
    <n v="4394"/>
    <n v="28"/>
    <x v="2"/>
    <x v="1"/>
    <x v="3"/>
    <x v="756"/>
    <x v="0"/>
    <n v="1"/>
    <d v="2033-01-11T00:00:00"/>
    <x v="9"/>
    <x v="0"/>
    <s v="11"/>
    <x v="2"/>
    <x v="1"/>
    <n v="1.73"/>
    <x v="1"/>
    <n v="2"/>
    <x v="0"/>
    <n v="34.08"/>
    <x v="2"/>
    <n v="4"/>
    <x v="2"/>
    <x v="3"/>
    <n v="522.04661818181887"/>
    <x v="1"/>
  </r>
  <r>
    <n v="4451"/>
    <n v="35"/>
    <x v="4"/>
    <x v="1"/>
    <x v="1"/>
    <x v="757"/>
    <x v="0"/>
    <n v="1"/>
    <d v="2033-03-09T00:00:00"/>
    <x v="9"/>
    <x v="9"/>
    <s v="09"/>
    <x v="3"/>
    <x v="1"/>
    <n v="1.73"/>
    <x v="1"/>
    <n v="1"/>
    <x v="0"/>
    <n v="87.63"/>
    <x v="0"/>
    <n v="7"/>
    <x v="1"/>
    <x v="4"/>
    <n v="524.85609501738179"/>
    <x v="0"/>
  </r>
  <r>
    <n v="4480"/>
    <n v="61"/>
    <x v="1"/>
    <x v="3"/>
    <x v="2"/>
    <x v="758"/>
    <x v="0"/>
    <n v="1"/>
    <d v="2033-04-07T00:00:00"/>
    <x v="9"/>
    <x v="5"/>
    <s v="07"/>
    <x v="1"/>
    <x v="1"/>
    <n v="1.73"/>
    <x v="1"/>
    <n v="2"/>
    <x v="0"/>
    <n v="65.17"/>
    <x v="0"/>
    <n v="7"/>
    <x v="1"/>
    <x v="1"/>
    <n v="535.80209964412779"/>
    <x v="1"/>
  </r>
  <r>
    <n v="4819"/>
    <n v="50"/>
    <x v="3"/>
    <x v="2"/>
    <x v="3"/>
    <x v="759"/>
    <x v="1"/>
    <n v="3"/>
    <d v="2034-03-12T00:00:00"/>
    <x v="13"/>
    <x v="9"/>
    <s v="12"/>
    <x v="3"/>
    <x v="0"/>
    <n v="1.73"/>
    <x v="1"/>
    <n v="17"/>
    <x v="2"/>
    <n v="39.799999999999997"/>
    <x v="2"/>
    <n v="7"/>
    <x v="1"/>
    <x v="4"/>
    <n v="525.36331786542985"/>
    <x v="1"/>
  </r>
  <r>
    <n v="38"/>
    <n v="53"/>
    <x v="3"/>
    <x v="3"/>
    <x v="1"/>
    <x v="760"/>
    <x v="0"/>
    <n v="1"/>
    <d v="2021-02-07T00:00:00"/>
    <x v="0"/>
    <x v="10"/>
    <s v="07"/>
    <x v="0"/>
    <x v="1"/>
    <n v="1.72"/>
    <x v="1"/>
    <n v="11"/>
    <x v="1"/>
    <n v="8.0299999999999994"/>
    <x v="2"/>
    <n v="4"/>
    <x v="2"/>
    <x v="3"/>
    <n v="522.59745145631132"/>
    <x v="2"/>
  </r>
  <r>
    <n v="74"/>
    <n v="59"/>
    <x v="3"/>
    <x v="2"/>
    <x v="0"/>
    <x v="761"/>
    <x v="2"/>
    <n v="2"/>
    <d v="2021-03-15T00:00:00"/>
    <x v="0"/>
    <x v="9"/>
    <s v="15"/>
    <x v="0"/>
    <x v="0"/>
    <n v="1.72"/>
    <x v="0"/>
    <n v="19"/>
    <x v="2"/>
    <n v="31.34"/>
    <x v="2"/>
    <n v="5"/>
    <x v="0"/>
    <x v="1"/>
    <n v="536.28364608075981"/>
    <x v="1"/>
  </r>
  <r>
    <n v="97"/>
    <n v="33"/>
    <x v="4"/>
    <x v="2"/>
    <x v="1"/>
    <x v="762"/>
    <x v="2"/>
    <n v="2"/>
    <d v="2021-04-07T00:00:00"/>
    <x v="0"/>
    <x v="5"/>
    <s v="07"/>
    <x v="1"/>
    <x v="1"/>
    <n v="1.72"/>
    <x v="1"/>
    <n v="12"/>
    <x v="1"/>
    <n v="52.77"/>
    <x v="0"/>
    <n v="7"/>
    <x v="1"/>
    <x v="3"/>
    <n v="523.12510328068106"/>
    <x v="0"/>
  </r>
  <r>
    <n v="158"/>
    <n v="18"/>
    <x v="2"/>
    <x v="0"/>
    <x v="2"/>
    <x v="763"/>
    <x v="1"/>
    <n v="3"/>
    <d v="2021-06-07T00:00:00"/>
    <x v="0"/>
    <x v="3"/>
    <s v="07"/>
    <x v="1"/>
    <x v="0"/>
    <n v="1.72"/>
    <x v="0"/>
    <n v="16"/>
    <x v="2"/>
    <n v="61.7"/>
    <x v="0"/>
    <n v="4"/>
    <x v="2"/>
    <x v="0"/>
    <n v="499.72900000000044"/>
    <x v="1"/>
  </r>
  <r>
    <n v="573"/>
    <n v="37"/>
    <x v="4"/>
    <x v="3"/>
    <x v="0"/>
    <x v="764"/>
    <x v="2"/>
    <n v="2"/>
    <d v="2022-07-27T00:00:00"/>
    <x v="1"/>
    <x v="11"/>
    <s v="27"/>
    <x v="3"/>
    <x v="0"/>
    <n v="1.72"/>
    <x v="1"/>
    <n v="17"/>
    <x v="2"/>
    <n v="37.93"/>
    <x v="2"/>
    <n v="4"/>
    <x v="2"/>
    <x v="4"/>
    <n v="525.18765389082535"/>
    <x v="0"/>
  </r>
  <r>
    <n v="861"/>
    <n v="30"/>
    <x v="4"/>
    <x v="3"/>
    <x v="0"/>
    <x v="765"/>
    <x v="0"/>
    <n v="1"/>
    <d v="2023-05-11T00:00:00"/>
    <x v="12"/>
    <x v="7"/>
    <s v="11"/>
    <x v="0"/>
    <x v="1"/>
    <n v="1.72"/>
    <x v="1"/>
    <n v="16"/>
    <x v="2"/>
    <n v="11.58"/>
    <x v="2"/>
    <n v="6"/>
    <x v="0"/>
    <x v="1"/>
    <n v="536.21332936979752"/>
    <x v="0"/>
  </r>
  <r>
    <n v="944"/>
    <n v="21"/>
    <x v="2"/>
    <x v="1"/>
    <x v="0"/>
    <x v="766"/>
    <x v="2"/>
    <n v="2"/>
    <d v="2023-08-02T00:00:00"/>
    <x v="12"/>
    <x v="8"/>
    <s v="02"/>
    <x v="0"/>
    <x v="1"/>
    <n v="1.72"/>
    <x v="1"/>
    <n v="10"/>
    <x v="1"/>
    <n v="49.03"/>
    <x v="2"/>
    <n v="7"/>
    <x v="1"/>
    <x v="4"/>
    <n v="525.04859302325644"/>
    <x v="2"/>
  </r>
  <r>
    <n v="1028"/>
    <n v="53"/>
    <x v="3"/>
    <x v="0"/>
    <x v="3"/>
    <x v="767"/>
    <x v="2"/>
    <n v="2"/>
    <d v="2023-10-25T00:00:00"/>
    <x v="12"/>
    <x v="4"/>
    <s v="25"/>
    <x v="2"/>
    <x v="0"/>
    <n v="1.72"/>
    <x v="1"/>
    <n v="10"/>
    <x v="1"/>
    <n v="47.68"/>
    <x v="2"/>
    <n v="5"/>
    <x v="0"/>
    <x v="3"/>
    <n v="522.99115571776224"/>
    <x v="2"/>
  </r>
  <r>
    <n v="1062"/>
    <n v="25"/>
    <x v="2"/>
    <x v="2"/>
    <x v="2"/>
    <x v="768"/>
    <x v="0"/>
    <n v="1"/>
    <d v="2023-11-28T00:00:00"/>
    <x v="12"/>
    <x v="1"/>
    <s v="28"/>
    <x v="0"/>
    <x v="1"/>
    <n v="1.72"/>
    <x v="0"/>
    <n v="19"/>
    <x v="2"/>
    <n v="15.06"/>
    <x v="2"/>
    <n v="7"/>
    <x v="1"/>
    <x v="2"/>
    <n v="532.49291319857264"/>
    <x v="1"/>
  </r>
  <r>
    <n v="1101"/>
    <n v="24"/>
    <x v="2"/>
    <x v="1"/>
    <x v="3"/>
    <x v="769"/>
    <x v="1"/>
    <n v="3"/>
    <d v="2024-01-06T00:00:00"/>
    <x v="2"/>
    <x v="0"/>
    <s v="06"/>
    <x v="2"/>
    <x v="1"/>
    <n v="1.72"/>
    <x v="1"/>
    <n v="16"/>
    <x v="2"/>
    <n v="57.01"/>
    <x v="0"/>
    <n v="7"/>
    <x v="1"/>
    <x v="2"/>
    <n v="532.78619047618997"/>
    <x v="1"/>
  </r>
  <r>
    <n v="1317"/>
    <n v="48"/>
    <x v="0"/>
    <x v="0"/>
    <x v="3"/>
    <x v="770"/>
    <x v="0"/>
    <n v="1"/>
    <d v="2024-08-09T00:00:00"/>
    <x v="2"/>
    <x v="8"/>
    <s v="09"/>
    <x v="0"/>
    <x v="1"/>
    <n v="1.72"/>
    <x v="0"/>
    <n v="3"/>
    <x v="0"/>
    <n v="22.23"/>
    <x v="2"/>
    <n v="7"/>
    <x v="1"/>
    <x v="0"/>
    <n v="499.16812428078293"/>
    <x v="2"/>
  </r>
  <r>
    <n v="1347"/>
    <n v="25"/>
    <x v="2"/>
    <x v="1"/>
    <x v="2"/>
    <x v="771"/>
    <x v="0"/>
    <n v="1"/>
    <d v="2024-09-08T00:00:00"/>
    <x v="2"/>
    <x v="6"/>
    <s v="08"/>
    <x v="2"/>
    <x v="1"/>
    <n v="1.72"/>
    <x v="1"/>
    <n v="2"/>
    <x v="0"/>
    <n v="91.05"/>
    <x v="0"/>
    <n v="5"/>
    <x v="0"/>
    <x v="3"/>
    <n v="523.04735688185212"/>
    <x v="2"/>
  </r>
  <r>
    <n v="1392"/>
    <n v="30"/>
    <x v="4"/>
    <x v="0"/>
    <x v="3"/>
    <x v="772"/>
    <x v="1"/>
    <n v="3"/>
    <d v="2024-10-23T00:00:00"/>
    <x v="2"/>
    <x v="4"/>
    <s v="23"/>
    <x v="3"/>
    <x v="1"/>
    <n v="1.72"/>
    <x v="0"/>
    <n v="4"/>
    <x v="0"/>
    <n v="187.96"/>
    <x v="1"/>
    <n v="5"/>
    <x v="0"/>
    <x v="1"/>
    <n v="536.63102380952341"/>
    <x v="1"/>
  </r>
  <r>
    <n v="1560"/>
    <n v="48"/>
    <x v="0"/>
    <x v="2"/>
    <x v="1"/>
    <x v="773"/>
    <x v="1"/>
    <n v="3"/>
    <d v="2025-04-09T00:00:00"/>
    <x v="3"/>
    <x v="5"/>
    <s v="09"/>
    <x v="3"/>
    <x v="1"/>
    <n v="1.72"/>
    <x v="0"/>
    <n v="2"/>
    <x v="0"/>
    <n v="403.22"/>
    <x v="1"/>
    <n v="6"/>
    <x v="0"/>
    <x v="2"/>
    <n v="532.33406436233577"/>
    <x v="2"/>
  </r>
  <r>
    <n v="1789"/>
    <n v="67"/>
    <x v="1"/>
    <x v="3"/>
    <x v="0"/>
    <x v="774"/>
    <x v="0"/>
    <n v="1"/>
    <d v="2025-11-24T00:00:00"/>
    <x v="3"/>
    <x v="1"/>
    <s v="24"/>
    <x v="0"/>
    <x v="0"/>
    <n v="1.72"/>
    <x v="1"/>
    <n v="2"/>
    <x v="0"/>
    <n v="108.94"/>
    <x v="0"/>
    <n v="7"/>
    <x v="1"/>
    <x v="1"/>
    <n v="536.37450536352765"/>
    <x v="1"/>
  </r>
  <r>
    <n v="1918"/>
    <n v="23"/>
    <x v="2"/>
    <x v="0"/>
    <x v="0"/>
    <x v="775"/>
    <x v="1"/>
    <n v="3"/>
    <d v="2026-04-02T00:00:00"/>
    <x v="4"/>
    <x v="5"/>
    <s v="02"/>
    <x v="1"/>
    <x v="0"/>
    <n v="1.72"/>
    <x v="0"/>
    <n v="9"/>
    <x v="1"/>
    <n v="99.97"/>
    <x v="0"/>
    <n v="8"/>
    <x v="1"/>
    <x v="4"/>
    <n v="525.08909196740456"/>
    <x v="1"/>
  </r>
  <r>
    <n v="2035"/>
    <n v="57"/>
    <x v="3"/>
    <x v="2"/>
    <x v="1"/>
    <x v="776"/>
    <x v="0"/>
    <n v="1"/>
    <d v="2026-07-28T00:00:00"/>
    <x v="4"/>
    <x v="11"/>
    <s v="28"/>
    <x v="3"/>
    <x v="1"/>
    <n v="1.72"/>
    <x v="1"/>
    <n v="14"/>
    <x v="1"/>
    <n v="10.47"/>
    <x v="2"/>
    <n v="4"/>
    <x v="2"/>
    <x v="3"/>
    <n v="523.46314634146404"/>
    <x v="0"/>
  </r>
  <r>
    <n v="2073"/>
    <n v="25"/>
    <x v="2"/>
    <x v="1"/>
    <x v="3"/>
    <x v="777"/>
    <x v="0"/>
    <n v="1"/>
    <d v="2026-09-04T00:00:00"/>
    <x v="4"/>
    <x v="6"/>
    <s v="04"/>
    <x v="2"/>
    <x v="1"/>
    <n v="1.72"/>
    <x v="1"/>
    <n v="14"/>
    <x v="1"/>
    <n v="13.17"/>
    <x v="2"/>
    <n v="5"/>
    <x v="0"/>
    <x v="0"/>
    <n v="499.66638248847971"/>
    <x v="1"/>
  </r>
  <r>
    <n v="2292"/>
    <n v="42"/>
    <x v="0"/>
    <x v="1"/>
    <x v="1"/>
    <x v="778"/>
    <x v="2"/>
    <n v="2"/>
    <d v="2027-04-11T00:00:00"/>
    <x v="5"/>
    <x v="5"/>
    <s v="11"/>
    <x v="2"/>
    <x v="0"/>
    <n v="1.72"/>
    <x v="0"/>
    <n v="16"/>
    <x v="2"/>
    <n v="33.94"/>
    <x v="2"/>
    <n v="4"/>
    <x v="2"/>
    <x v="4"/>
    <n v="524.65243589743659"/>
    <x v="1"/>
  </r>
  <r>
    <n v="2376"/>
    <n v="26"/>
    <x v="2"/>
    <x v="0"/>
    <x v="1"/>
    <x v="779"/>
    <x v="2"/>
    <n v="2"/>
    <d v="2027-07-04T00:00:00"/>
    <x v="5"/>
    <x v="11"/>
    <s v="04"/>
    <x v="1"/>
    <x v="1"/>
    <n v="1.72"/>
    <x v="1"/>
    <n v="4"/>
    <x v="0"/>
    <n v="126.76"/>
    <x v="0"/>
    <n v="7"/>
    <x v="1"/>
    <x v="0"/>
    <n v="500.03001153402579"/>
    <x v="0"/>
  </r>
  <r>
    <n v="2565"/>
    <n v="68"/>
    <x v="1"/>
    <x v="3"/>
    <x v="0"/>
    <x v="780"/>
    <x v="1"/>
    <n v="3"/>
    <d v="2028-01-09T00:00:00"/>
    <x v="6"/>
    <x v="0"/>
    <s v="09"/>
    <x v="1"/>
    <x v="0"/>
    <n v="1.72"/>
    <x v="1"/>
    <n v="8"/>
    <x v="1"/>
    <n v="101.48"/>
    <x v="0"/>
    <n v="6"/>
    <x v="0"/>
    <x v="1"/>
    <n v="536.75458233890186"/>
    <x v="0"/>
  </r>
  <r>
    <n v="2785"/>
    <n v="54"/>
    <x v="3"/>
    <x v="0"/>
    <x v="0"/>
    <x v="781"/>
    <x v="0"/>
    <n v="1"/>
    <d v="2028-08-16T00:00:00"/>
    <x v="6"/>
    <x v="8"/>
    <s v="16"/>
    <x v="2"/>
    <x v="0"/>
    <n v="1.72"/>
    <x v="1"/>
    <n v="10"/>
    <x v="1"/>
    <n v="6.38"/>
    <x v="2"/>
    <n v="7"/>
    <x v="1"/>
    <x v="0"/>
    <n v="500.02190531177882"/>
    <x v="1"/>
  </r>
  <r>
    <n v="2966"/>
    <n v="48"/>
    <x v="0"/>
    <x v="0"/>
    <x v="2"/>
    <x v="782"/>
    <x v="2"/>
    <n v="2"/>
    <d v="2029-02-13T00:00:00"/>
    <x v="10"/>
    <x v="10"/>
    <s v="13"/>
    <x v="3"/>
    <x v="1"/>
    <n v="1.72"/>
    <x v="0"/>
    <n v="2"/>
    <x v="0"/>
    <n v="298.12"/>
    <x v="1"/>
    <n v="6"/>
    <x v="0"/>
    <x v="1"/>
    <n v="536.42590203106306"/>
    <x v="0"/>
  </r>
  <r>
    <n v="3161"/>
    <n v="26"/>
    <x v="2"/>
    <x v="1"/>
    <x v="0"/>
    <x v="783"/>
    <x v="1"/>
    <n v="3"/>
    <d v="2029-08-27T00:00:00"/>
    <x v="10"/>
    <x v="8"/>
    <s v="27"/>
    <x v="2"/>
    <x v="0"/>
    <n v="1.72"/>
    <x v="0"/>
    <n v="13"/>
    <x v="1"/>
    <n v="64.98"/>
    <x v="0"/>
    <n v="7"/>
    <x v="1"/>
    <x v="2"/>
    <n v="532.00695704057239"/>
    <x v="0"/>
  </r>
  <r>
    <n v="3319"/>
    <n v="46"/>
    <x v="0"/>
    <x v="2"/>
    <x v="1"/>
    <x v="784"/>
    <x v="2"/>
    <n v="2"/>
    <d v="2030-02-01T00:00:00"/>
    <x v="7"/>
    <x v="10"/>
    <s v="01"/>
    <x v="3"/>
    <x v="0"/>
    <n v="1.72"/>
    <x v="0"/>
    <n v="7"/>
    <x v="1"/>
    <n v="66.47"/>
    <x v="0"/>
    <n v="4"/>
    <x v="2"/>
    <x v="1"/>
    <n v="536.35436602870789"/>
    <x v="1"/>
  </r>
  <r>
    <n v="3702"/>
    <n v="38"/>
    <x v="4"/>
    <x v="1"/>
    <x v="0"/>
    <x v="785"/>
    <x v="1"/>
    <n v="3"/>
    <d v="2031-02-19T00:00:00"/>
    <x v="8"/>
    <x v="10"/>
    <s v="19"/>
    <x v="2"/>
    <x v="1"/>
    <n v="1.72"/>
    <x v="1"/>
    <n v="19"/>
    <x v="2"/>
    <n v="47.45"/>
    <x v="2"/>
    <n v="5"/>
    <x v="0"/>
    <x v="2"/>
    <n v="531.633297491039"/>
    <x v="0"/>
  </r>
  <r>
    <n v="3827"/>
    <n v="30"/>
    <x v="4"/>
    <x v="2"/>
    <x v="1"/>
    <x v="786"/>
    <x v="0"/>
    <n v="1"/>
    <d v="2031-06-24T00:00:00"/>
    <x v="8"/>
    <x v="3"/>
    <s v="24"/>
    <x v="0"/>
    <x v="0"/>
    <n v="1.72"/>
    <x v="1"/>
    <n v="10"/>
    <x v="1"/>
    <n v="30.91"/>
    <x v="2"/>
    <n v="4"/>
    <x v="2"/>
    <x v="4"/>
    <n v="524.63095682613834"/>
    <x v="0"/>
  </r>
  <r>
    <n v="3967"/>
    <n v="66"/>
    <x v="1"/>
    <x v="1"/>
    <x v="1"/>
    <x v="787"/>
    <x v="1"/>
    <n v="3"/>
    <d v="2031-11-11T00:00:00"/>
    <x v="8"/>
    <x v="1"/>
    <s v="11"/>
    <x v="0"/>
    <x v="1"/>
    <n v="1.72"/>
    <x v="1"/>
    <n v="9"/>
    <x v="1"/>
    <n v="73.5"/>
    <x v="0"/>
    <n v="6"/>
    <x v="0"/>
    <x v="3"/>
    <n v="523.92338217338283"/>
    <x v="2"/>
  </r>
  <r>
    <n v="3995"/>
    <n v="62"/>
    <x v="1"/>
    <x v="1"/>
    <x v="2"/>
    <x v="788"/>
    <x v="0"/>
    <n v="1"/>
    <d v="2031-12-09T00:00:00"/>
    <x v="8"/>
    <x v="2"/>
    <s v="09"/>
    <x v="3"/>
    <x v="1"/>
    <n v="1.72"/>
    <x v="0"/>
    <n v="8"/>
    <x v="1"/>
    <n v="17.440000000000001"/>
    <x v="2"/>
    <n v="7"/>
    <x v="1"/>
    <x v="3"/>
    <n v="523.75517114914499"/>
    <x v="1"/>
  </r>
  <r>
    <n v="4260"/>
    <n v="57"/>
    <x v="3"/>
    <x v="3"/>
    <x v="2"/>
    <x v="789"/>
    <x v="2"/>
    <n v="2"/>
    <d v="2032-08-30T00:00:00"/>
    <x v="11"/>
    <x v="8"/>
    <s v="30"/>
    <x v="2"/>
    <x v="0"/>
    <n v="1.72"/>
    <x v="1"/>
    <n v="17"/>
    <x v="2"/>
    <n v="26.65"/>
    <x v="2"/>
    <n v="7"/>
    <x v="1"/>
    <x v="4"/>
    <n v="524.88269859813147"/>
    <x v="2"/>
  </r>
  <r>
    <n v="4374"/>
    <n v="66"/>
    <x v="1"/>
    <x v="1"/>
    <x v="1"/>
    <x v="790"/>
    <x v="2"/>
    <n v="2"/>
    <d v="2032-12-22T00:00:00"/>
    <x v="11"/>
    <x v="2"/>
    <s v="22"/>
    <x v="2"/>
    <x v="0"/>
    <n v="1.72"/>
    <x v="1"/>
    <n v="18"/>
    <x v="2"/>
    <n v="29.66"/>
    <x v="2"/>
    <n v="6"/>
    <x v="0"/>
    <x v="1"/>
    <n v="536.43946107784404"/>
    <x v="1"/>
  </r>
  <r>
    <n v="4428"/>
    <n v="29"/>
    <x v="2"/>
    <x v="2"/>
    <x v="2"/>
    <x v="791"/>
    <x v="1"/>
    <n v="3"/>
    <d v="2033-02-14T00:00:00"/>
    <x v="9"/>
    <x v="10"/>
    <s v="14"/>
    <x v="3"/>
    <x v="1"/>
    <n v="1.72"/>
    <x v="1"/>
    <n v="3"/>
    <x v="0"/>
    <n v="275.8"/>
    <x v="1"/>
    <n v="6"/>
    <x v="0"/>
    <x v="1"/>
    <n v="536.44261390887254"/>
    <x v="0"/>
  </r>
  <r>
    <n v="4535"/>
    <n v="56"/>
    <x v="3"/>
    <x v="3"/>
    <x v="3"/>
    <x v="792"/>
    <x v="1"/>
    <n v="3"/>
    <d v="2033-06-01T00:00:00"/>
    <x v="9"/>
    <x v="3"/>
    <s v="01"/>
    <x v="3"/>
    <x v="0"/>
    <n v="1.72"/>
    <x v="0"/>
    <n v="11"/>
    <x v="1"/>
    <n v="77.31"/>
    <x v="0"/>
    <n v="3"/>
    <x v="2"/>
    <x v="4"/>
    <n v="524.9667719298252"/>
    <x v="0"/>
  </r>
  <r>
    <n v="4775"/>
    <n v="68"/>
    <x v="1"/>
    <x v="1"/>
    <x v="3"/>
    <x v="793"/>
    <x v="2"/>
    <n v="2"/>
    <d v="2034-01-27T00:00:00"/>
    <x v="13"/>
    <x v="0"/>
    <s v="27"/>
    <x v="1"/>
    <x v="0"/>
    <n v="1.72"/>
    <x v="0"/>
    <n v="19"/>
    <x v="2"/>
    <n v="21.52"/>
    <x v="2"/>
    <n v="5"/>
    <x v="0"/>
    <x v="4"/>
    <n v="524.58572599531681"/>
    <x v="0"/>
  </r>
  <r>
    <n v="242"/>
    <n v="28"/>
    <x v="2"/>
    <x v="2"/>
    <x v="3"/>
    <x v="794"/>
    <x v="1"/>
    <n v="3"/>
    <d v="2021-08-30T00:00:00"/>
    <x v="0"/>
    <x v="8"/>
    <s v="30"/>
    <x v="1"/>
    <x v="0"/>
    <n v="1.71"/>
    <x v="0"/>
    <n v="13"/>
    <x v="1"/>
    <n v="62.05"/>
    <x v="0"/>
    <n v="7"/>
    <x v="1"/>
    <x v="1"/>
    <n v="536.09333733493372"/>
    <x v="0"/>
  </r>
  <r>
    <n v="578"/>
    <n v="24"/>
    <x v="2"/>
    <x v="1"/>
    <x v="1"/>
    <x v="795"/>
    <x v="0"/>
    <n v="1"/>
    <d v="2022-08-01T00:00:00"/>
    <x v="1"/>
    <x v="8"/>
    <s v="01"/>
    <x v="1"/>
    <x v="0"/>
    <n v="1.71"/>
    <x v="1"/>
    <n v="10"/>
    <x v="1"/>
    <n v="31.64"/>
    <x v="2"/>
    <n v="7"/>
    <x v="1"/>
    <x v="0"/>
    <n v="500.5262312138733"/>
    <x v="2"/>
  </r>
  <r>
    <n v="794"/>
    <n v="41"/>
    <x v="0"/>
    <x v="2"/>
    <x v="3"/>
    <x v="796"/>
    <x v="1"/>
    <n v="3"/>
    <d v="2023-03-05T00:00:00"/>
    <x v="12"/>
    <x v="9"/>
    <s v="05"/>
    <x v="0"/>
    <x v="0"/>
    <n v="1.71"/>
    <x v="0"/>
    <n v="5"/>
    <x v="0"/>
    <n v="188.96"/>
    <x v="1"/>
    <n v="7"/>
    <x v="1"/>
    <x v="4"/>
    <n v="524.72146541617883"/>
    <x v="2"/>
  </r>
  <r>
    <n v="1051"/>
    <n v="23"/>
    <x v="2"/>
    <x v="1"/>
    <x v="0"/>
    <x v="797"/>
    <x v="2"/>
    <n v="2"/>
    <d v="2023-11-17T00:00:00"/>
    <x v="12"/>
    <x v="1"/>
    <s v="17"/>
    <x v="0"/>
    <x v="0"/>
    <n v="1.71"/>
    <x v="1"/>
    <n v="3"/>
    <x v="0"/>
    <n v="165.99"/>
    <x v="1"/>
    <n v="7"/>
    <x v="1"/>
    <x v="0"/>
    <n v="500.73939814814867"/>
    <x v="1"/>
  </r>
  <r>
    <n v="1069"/>
    <n v="20"/>
    <x v="2"/>
    <x v="3"/>
    <x v="2"/>
    <x v="798"/>
    <x v="0"/>
    <n v="1"/>
    <d v="2023-12-05T00:00:00"/>
    <x v="12"/>
    <x v="2"/>
    <s v="05"/>
    <x v="0"/>
    <x v="1"/>
    <n v="1.71"/>
    <x v="1"/>
    <n v="7"/>
    <x v="1"/>
    <n v="38.49"/>
    <x v="2"/>
    <n v="3"/>
    <x v="2"/>
    <x v="0"/>
    <n v="500.74260718424148"/>
    <x v="0"/>
  </r>
  <r>
    <n v="1133"/>
    <n v="34"/>
    <x v="4"/>
    <x v="2"/>
    <x v="2"/>
    <x v="799"/>
    <x v="0"/>
    <n v="1"/>
    <d v="2024-02-07T00:00:00"/>
    <x v="2"/>
    <x v="10"/>
    <s v="07"/>
    <x v="0"/>
    <x v="0"/>
    <n v="1.71"/>
    <x v="1"/>
    <n v="9"/>
    <x v="1"/>
    <n v="10.210000000000001"/>
    <x v="2"/>
    <n v="6"/>
    <x v="0"/>
    <x v="0"/>
    <n v="501.01096287703064"/>
    <x v="0"/>
  </r>
  <r>
    <n v="1350"/>
    <n v="22"/>
    <x v="2"/>
    <x v="3"/>
    <x v="0"/>
    <x v="800"/>
    <x v="1"/>
    <n v="3"/>
    <d v="2024-09-11T00:00:00"/>
    <x v="2"/>
    <x v="6"/>
    <s v="11"/>
    <x v="1"/>
    <x v="0"/>
    <n v="1.71"/>
    <x v="0"/>
    <n v="12"/>
    <x v="1"/>
    <n v="68.41"/>
    <x v="0"/>
    <n v="7"/>
    <x v="1"/>
    <x v="4"/>
    <n v="524.2284272300476"/>
    <x v="2"/>
  </r>
  <r>
    <n v="1438"/>
    <n v="57"/>
    <x v="3"/>
    <x v="1"/>
    <x v="3"/>
    <x v="801"/>
    <x v="0"/>
    <n v="1"/>
    <d v="2024-12-08T00:00:00"/>
    <x v="2"/>
    <x v="2"/>
    <s v="08"/>
    <x v="1"/>
    <x v="1"/>
    <n v="1.71"/>
    <x v="1"/>
    <n v="14"/>
    <x v="1"/>
    <n v="7.15"/>
    <x v="2"/>
    <n v="6"/>
    <x v="0"/>
    <x v="4"/>
    <n v="523.87982373678096"/>
    <x v="1"/>
  </r>
  <r>
    <n v="1515"/>
    <n v="53"/>
    <x v="3"/>
    <x v="3"/>
    <x v="0"/>
    <x v="802"/>
    <x v="2"/>
    <n v="2"/>
    <d v="2025-02-23T00:00:00"/>
    <x v="3"/>
    <x v="10"/>
    <s v="23"/>
    <x v="0"/>
    <x v="0"/>
    <n v="1.71"/>
    <x v="0"/>
    <n v="4"/>
    <x v="0"/>
    <n v="92.68"/>
    <x v="0"/>
    <n v="4"/>
    <x v="2"/>
    <x v="2"/>
    <n v="531.1907057416264"/>
    <x v="2"/>
  </r>
  <r>
    <n v="2034"/>
    <n v="67"/>
    <x v="1"/>
    <x v="2"/>
    <x v="1"/>
    <x v="803"/>
    <x v="1"/>
    <n v="3"/>
    <d v="2026-07-27T00:00:00"/>
    <x v="4"/>
    <x v="11"/>
    <s v="27"/>
    <x v="3"/>
    <x v="1"/>
    <n v="1.71"/>
    <x v="1"/>
    <n v="18"/>
    <x v="2"/>
    <n v="53.95"/>
    <x v="0"/>
    <n v="6"/>
    <x v="0"/>
    <x v="0"/>
    <n v="501.48610917537792"/>
    <x v="0"/>
  </r>
  <r>
    <n v="2370"/>
    <n v="65"/>
    <x v="1"/>
    <x v="3"/>
    <x v="2"/>
    <x v="804"/>
    <x v="1"/>
    <n v="3"/>
    <d v="2027-06-28T00:00:00"/>
    <x v="5"/>
    <x v="3"/>
    <s v="28"/>
    <x v="2"/>
    <x v="1"/>
    <n v="1.71"/>
    <x v="0"/>
    <n v="6"/>
    <x v="1"/>
    <n v="152.15"/>
    <x v="1"/>
    <n v="5"/>
    <x v="0"/>
    <x v="0"/>
    <n v="500.94011627907025"/>
    <x v="1"/>
  </r>
  <r>
    <n v="2644"/>
    <n v="24"/>
    <x v="2"/>
    <x v="3"/>
    <x v="1"/>
    <x v="805"/>
    <x v="0"/>
    <n v="1"/>
    <d v="2028-03-28T00:00:00"/>
    <x v="6"/>
    <x v="9"/>
    <s v="28"/>
    <x v="2"/>
    <x v="0"/>
    <n v="1.71"/>
    <x v="0"/>
    <n v="6"/>
    <x v="1"/>
    <n v="19"/>
    <x v="2"/>
    <n v="5"/>
    <x v="0"/>
    <x v="4"/>
    <n v="524.37844705882424"/>
    <x v="0"/>
  </r>
  <r>
    <n v="2718"/>
    <n v="39"/>
    <x v="4"/>
    <x v="3"/>
    <x v="3"/>
    <x v="806"/>
    <x v="1"/>
    <n v="3"/>
    <d v="2028-06-10T00:00:00"/>
    <x v="6"/>
    <x v="3"/>
    <s v="10"/>
    <x v="3"/>
    <x v="0"/>
    <n v="1.71"/>
    <x v="0"/>
    <n v="1"/>
    <x v="0"/>
    <n v="673.06"/>
    <x v="1"/>
    <n v="6"/>
    <x v="0"/>
    <x v="4"/>
    <n v="524.86182567726803"/>
    <x v="2"/>
  </r>
  <r>
    <n v="2859"/>
    <n v="36"/>
    <x v="4"/>
    <x v="0"/>
    <x v="2"/>
    <x v="807"/>
    <x v="1"/>
    <n v="3"/>
    <d v="2028-10-29T00:00:00"/>
    <x v="6"/>
    <x v="4"/>
    <s v="29"/>
    <x v="1"/>
    <x v="1"/>
    <n v="1.71"/>
    <x v="0"/>
    <n v="11"/>
    <x v="1"/>
    <n v="68.84"/>
    <x v="0"/>
    <n v="6"/>
    <x v="0"/>
    <x v="0"/>
    <n v="500.46055878929036"/>
    <x v="2"/>
  </r>
  <r>
    <n v="2888"/>
    <n v="32"/>
    <x v="4"/>
    <x v="2"/>
    <x v="0"/>
    <x v="808"/>
    <x v="1"/>
    <n v="3"/>
    <d v="2028-11-27T00:00:00"/>
    <x v="6"/>
    <x v="1"/>
    <s v="27"/>
    <x v="3"/>
    <x v="0"/>
    <n v="1.71"/>
    <x v="0"/>
    <n v="11"/>
    <x v="1"/>
    <n v="82.06"/>
    <x v="0"/>
    <n v="4"/>
    <x v="2"/>
    <x v="4"/>
    <n v="524.68706367924597"/>
    <x v="1"/>
  </r>
  <r>
    <n v="3235"/>
    <n v="67"/>
    <x v="1"/>
    <x v="3"/>
    <x v="3"/>
    <x v="809"/>
    <x v="0"/>
    <n v="1"/>
    <d v="2029-11-09T00:00:00"/>
    <x v="10"/>
    <x v="1"/>
    <s v="09"/>
    <x v="1"/>
    <x v="0"/>
    <n v="1.71"/>
    <x v="0"/>
    <n v="2"/>
    <x v="0"/>
    <n v="73.739999999999995"/>
    <x v="0"/>
    <n v="7"/>
    <x v="1"/>
    <x v="2"/>
    <n v="531.38287425149667"/>
    <x v="1"/>
  </r>
  <r>
    <n v="3580"/>
    <n v="36"/>
    <x v="4"/>
    <x v="1"/>
    <x v="2"/>
    <x v="810"/>
    <x v="1"/>
    <n v="3"/>
    <d v="2030-10-20T00:00:00"/>
    <x v="7"/>
    <x v="4"/>
    <s v="20"/>
    <x v="0"/>
    <x v="1"/>
    <n v="1.71"/>
    <x v="1"/>
    <n v="15"/>
    <x v="1"/>
    <n v="46.81"/>
    <x v="2"/>
    <n v="6"/>
    <x v="0"/>
    <x v="4"/>
    <n v="524.24076741440444"/>
    <x v="1"/>
  </r>
  <r>
    <n v="3584"/>
    <n v="35"/>
    <x v="4"/>
    <x v="1"/>
    <x v="1"/>
    <x v="811"/>
    <x v="2"/>
    <n v="2"/>
    <d v="2030-10-24T00:00:00"/>
    <x v="7"/>
    <x v="4"/>
    <s v="24"/>
    <x v="0"/>
    <x v="1"/>
    <n v="1.71"/>
    <x v="1"/>
    <n v="18"/>
    <x v="2"/>
    <n v="30.61"/>
    <x v="2"/>
    <n v="4"/>
    <x v="2"/>
    <x v="1"/>
    <n v="535.76811298076893"/>
    <x v="1"/>
  </r>
  <r>
    <n v="3851"/>
    <n v="47"/>
    <x v="0"/>
    <x v="2"/>
    <x v="0"/>
    <x v="812"/>
    <x v="1"/>
    <n v="3"/>
    <d v="2031-07-18T00:00:00"/>
    <x v="8"/>
    <x v="11"/>
    <s v="18"/>
    <x v="3"/>
    <x v="1"/>
    <n v="1.71"/>
    <x v="0"/>
    <n v="14"/>
    <x v="1"/>
    <n v="52.38"/>
    <x v="0"/>
    <n v="7"/>
    <x v="1"/>
    <x v="4"/>
    <n v="524.0304609929085"/>
    <x v="0"/>
  </r>
  <r>
    <n v="4108"/>
    <n v="29"/>
    <x v="2"/>
    <x v="3"/>
    <x v="3"/>
    <x v="813"/>
    <x v="1"/>
    <n v="3"/>
    <d v="2032-03-31T00:00:00"/>
    <x v="11"/>
    <x v="9"/>
    <s v="31"/>
    <x v="3"/>
    <x v="1"/>
    <n v="1.71"/>
    <x v="0"/>
    <n v="18"/>
    <x v="2"/>
    <n v="41.59"/>
    <x v="2"/>
    <n v="6"/>
    <x v="0"/>
    <x v="1"/>
    <n v="535.74985559566755"/>
    <x v="0"/>
  </r>
  <r>
    <n v="4113"/>
    <n v="32"/>
    <x v="4"/>
    <x v="3"/>
    <x v="3"/>
    <x v="814"/>
    <x v="2"/>
    <n v="2"/>
    <d v="2032-04-05T00:00:00"/>
    <x v="11"/>
    <x v="5"/>
    <s v="05"/>
    <x v="1"/>
    <x v="0"/>
    <n v="1.71"/>
    <x v="0"/>
    <n v="10"/>
    <x v="1"/>
    <n v="39.42"/>
    <x v="2"/>
    <n v="7"/>
    <x v="1"/>
    <x v="4"/>
    <n v="523.78286390532617"/>
    <x v="0"/>
  </r>
  <r>
    <n v="4130"/>
    <n v="21"/>
    <x v="2"/>
    <x v="2"/>
    <x v="2"/>
    <x v="815"/>
    <x v="2"/>
    <n v="2"/>
    <d v="2032-04-22T00:00:00"/>
    <x v="11"/>
    <x v="5"/>
    <s v="22"/>
    <x v="2"/>
    <x v="0"/>
    <n v="1.71"/>
    <x v="0"/>
    <n v="14"/>
    <x v="1"/>
    <n v="44.54"/>
    <x v="2"/>
    <n v="5"/>
    <x v="0"/>
    <x v="0"/>
    <n v="500.16123543123587"/>
    <x v="2"/>
  </r>
  <r>
    <n v="4155"/>
    <n v="34"/>
    <x v="4"/>
    <x v="0"/>
    <x v="2"/>
    <x v="816"/>
    <x v="1"/>
    <n v="3"/>
    <d v="2032-05-17T00:00:00"/>
    <x v="11"/>
    <x v="7"/>
    <s v="17"/>
    <x v="1"/>
    <x v="0"/>
    <n v="1.71"/>
    <x v="1"/>
    <n v="14"/>
    <x v="1"/>
    <n v="68.27"/>
    <x v="0"/>
    <n v="7"/>
    <x v="1"/>
    <x v="4"/>
    <n v="523.93639810426612"/>
    <x v="1"/>
  </r>
  <r>
    <n v="4306"/>
    <n v="52"/>
    <x v="3"/>
    <x v="0"/>
    <x v="1"/>
    <x v="817"/>
    <x v="1"/>
    <n v="3"/>
    <d v="2032-10-15T00:00:00"/>
    <x v="11"/>
    <x v="4"/>
    <s v="15"/>
    <x v="3"/>
    <x v="0"/>
    <n v="1.71"/>
    <x v="1"/>
    <n v="12"/>
    <x v="1"/>
    <n v="64.02"/>
    <x v="0"/>
    <n v="5"/>
    <x v="0"/>
    <x v="2"/>
    <n v="531.84317745803321"/>
    <x v="2"/>
  </r>
  <r>
    <n v="4426"/>
    <n v="52"/>
    <x v="3"/>
    <x v="0"/>
    <x v="3"/>
    <x v="818"/>
    <x v="0"/>
    <n v="1"/>
    <d v="2033-02-12T00:00:00"/>
    <x v="9"/>
    <x v="10"/>
    <s v="12"/>
    <x v="2"/>
    <x v="0"/>
    <n v="1.71"/>
    <x v="0"/>
    <n v="16"/>
    <x v="2"/>
    <n v="15.08"/>
    <x v="2"/>
    <n v="4"/>
    <x v="2"/>
    <x v="4"/>
    <n v="523.42413997627591"/>
    <x v="2"/>
  </r>
  <r>
    <n v="4530"/>
    <n v="39"/>
    <x v="4"/>
    <x v="2"/>
    <x v="3"/>
    <x v="819"/>
    <x v="1"/>
    <n v="3"/>
    <d v="2033-05-27T00:00:00"/>
    <x v="9"/>
    <x v="7"/>
    <s v="27"/>
    <x v="0"/>
    <x v="0"/>
    <n v="1.71"/>
    <x v="0"/>
    <n v="7"/>
    <x v="1"/>
    <n v="138.25"/>
    <x v="0"/>
    <n v="7"/>
    <x v="1"/>
    <x v="0"/>
    <n v="500.01732788798176"/>
    <x v="2"/>
  </r>
  <r>
    <n v="4743"/>
    <n v="41"/>
    <x v="0"/>
    <x v="1"/>
    <x v="1"/>
    <x v="820"/>
    <x v="0"/>
    <n v="1"/>
    <d v="2033-12-26T00:00:00"/>
    <x v="9"/>
    <x v="2"/>
    <s v="26"/>
    <x v="2"/>
    <x v="1"/>
    <n v="1.71"/>
    <x v="0"/>
    <n v="16"/>
    <x v="2"/>
    <n v="19.399999999999999"/>
    <x v="2"/>
    <n v="3"/>
    <x v="2"/>
    <x v="1"/>
    <n v="535.4934457831323"/>
    <x v="1"/>
  </r>
  <r>
    <n v="58"/>
    <n v="52"/>
    <x v="3"/>
    <x v="1"/>
    <x v="2"/>
    <x v="821"/>
    <x v="2"/>
    <n v="2"/>
    <d v="2021-02-27T00:00:00"/>
    <x v="0"/>
    <x v="10"/>
    <s v="27"/>
    <x v="0"/>
    <x v="0"/>
    <n v="1.7"/>
    <x v="0"/>
    <n v="13"/>
    <x v="1"/>
    <n v="35.049999999999997"/>
    <x v="2"/>
    <n v="6"/>
    <x v="0"/>
    <x v="1"/>
    <n v="535.76490952955339"/>
    <x v="2"/>
  </r>
  <r>
    <n v="218"/>
    <n v="56"/>
    <x v="3"/>
    <x v="1"/>
    <x v="0"/>
    <x v="822"/>
    <x v="1"/>
    <n v="3"/>
    <d v="2021-08-06T00:00:00"/>
    <x v="0"/>
    <x v="8"/>
    <s v="06"/>
    <x v="2"/>
    <x v="0"/>
    <n v="1.7"/>
    <x v="0"/>
    <n v="5"/>
    <x v="0"/>
    <n v="177.84"/>
    <x v="1"/>
    <n v="6"/>
    <x v="0"/>
    <x v="4"/>
    <n v="523.75928741092719"/>
    <x v="1"/>
  </r>
  <r>
    <n v="491"/>
    <n v="48"/>
    <x v="0"/>
    <x v="3"/>
    <x v="2"/>
    <x v="823"/>
    <x v="0"/>
    <n v="1"/>
    <d v="2022-05-06T00:00:00"/>
    <x v="1"/>
    <x v="7"/>
    <s v="06"/>
    <x v="2"/>
    <x v="1"/>
    <n v="1.7"/>
    <x v="1"/>
    <n v="4"/>
    <x v="0"/>
    <n v="21.52"/>
    <x v="2"/>
    <n v="5"/>
    <x v="0"/>
    <x v="1"/>
    <n v="535.86172705313982"/>
    <x v="1"/>
  </r>
  <r>
    <n v="583"/>
    <n v="59"/>
    <x v="3"/>
    <x v="2"/>
    <x v="3"/>
    <x v="824"/>
    <x v="2"/>
    <n v="2"/>
    <d v="2022-08-06T00:00:00"/>
    <x v="1"/>
    <x v="8"/>
    <s v="06"/>
    <x v="2"/>
    <x v="0"/>
    <n v="1.7"/>
    <x v="1"/>
    <n v="3"/>
    <x v="0"/>
    <n v="127.4"/>
    <x v="0"/>
    <n v="5"/>
    <x v="0"/>
    <x v="2"/>
    <n v="531.55936374549788"/>
    <x v="2"/>
  </r>
  <r>
    <n v="671"/>
    <n v="37"/>
    <x v="4"/>
    <x v="1"/>
    <x v="3"/>
    <x v="825"/>
    <x v="1"/>
    <n v="3"/>
    <d v="2022-11-02T00:00:00"/>
    <x v="1"/>
    <x v="1"/>
    <s v="02"/>
    <x v="1"/>
    <x v="1"/>
    <n v="1.7"/>
    <x v="0"/>
    <n v="5"/>
    <x v="0"/>
    <n v="182.54"/>
    <x v="1"/>
    <n v="6"/>
    <x v="0"/>
    <x v="3"/>
    <n v="524.22550795593702"/>
    <x v="1"/>
  </r>
  <r>
    <n v="808"/>
    <n v="30"/>
    <x v="4"/>
    <x v="2"/>
    <x v="0"/>
    <x v="826"/>
    <x v="1"/>
    <n v="3"/>
    <d v="2023-03-19T00:00:00"/>
    <x v="12"/>
    <x v="9"/>
    <s v="19"/>
    <x v="1"/>
    <x v="1"/>
    <n v="1.7"/>
    <x v="0"/>
    <n v="5"/>
    <x v="0"/>
    <n v="136.46"/>
    <x v="0"/>
    <n v="4"/>
    <x v="2"/>
    <x v="4"/>
    <n v="523.32478002378207"/>
    <x v="1"/>
  </r>
  <r>
    <n v="1207"/>
    <n v="52"/>
    <x v="3"/>
    <x v="3"/>
    <x v="3"/>
    <x v="827"/>
    <x v="1"/>
    <n v="3"/>
    <d v="2024-04-21T00:00:00"/>
    <x v="2"/>
    <x v="5"/>
    <s v="21"/>
    <x v="2"/>
    <x v="1"/>
    <n v="1.7"/>
    <x v="0"/>
    <n v="4"/>
    <x v="0"/>
    <n v="194.59"/>
    <x v="1"/>
    <n v="6"/>
    <x v="0"/>
    <x v="2"/>
    <n v="531.73887019230744"/>
    <x v="2"/>
  </r>
  <r>
    <n v="1606"/>
    <n v="50"/>
    <x v="3"/>
    <x v="3"/>
    <x v="3"/>
    <x v="828"/>
    <x v="2"/>
    <n v="2"/>
    <d v="2025-05-25T00:00:00"/>
    <x v="3"/>
    <x v="7"/>
    <s v="25"/>
    <x v="0"/>
    <x v="0"/>
    <n v="1.7"/>
    <x v="1"/>
    <n v="1"/>
    <x v="0"/>
    <n v="405.77"/>
    <x v="1"/>
    <n v="7"/>
    <x v="1"/>
    <x v="0"/>
    <n v="499.47089953271075"/>
    <x v="1"/>
  </r>
  <r>
    <n v="1693"/>
    <n v="69"/>
    <x v="1"/>
    <x v="1"/>
    <x v="2"/>
    <x v="829"/>
    <x v="0"/>
    <n v="1"/>
    <d v="2025-08-20T00:00:00"/>
    <x v="3"/>
    <x v="8"/>
    <s v="20"/>
    <x v="1"/>
    <x v="1"/>
    <n v="1.7"/>
    <x v="0"/>
    <n v="15"/>
    <x v="1"/>
    <n v="7.79"/>
    <x v="2"/>
    <n v="5"/>
    <x v="0"/>
    <x v="2"/>
    <n v="531.44208182912121"/>
    <x v="2"/>
  </r>
  <r>
    <n v="1696"/>
    <n v="18"/>
    <x v="2"/>
    <x v="1"/>
    <x v="0"/>
    <x v="830"/>
    <x v="1"/>
    <n v="3"/>
    <d v="2025-08-23T00:00:00"/>
    <x v="3"/>
    <x v="8"/>
    <s v="23"/>
    <x v="0"/>
    <x v="0"/>
    <n v="1.7"/>
    <x v="0"/>
    <n v="18"/>
    <x v="2"/>
    <n v="37.53"/>
    <x v="2"/>
    <n v="7"/>
    <x v="1"/>
    <x v="3"/>
    <n v="523.74942401960868"/>
    <x v="0"/>
  </r>
  <r>
    <n v="2537"/>
    <n v="46"/>
    <x v="0"/>
    <x v="2"/>
    <x v="2"/>
    <x v="831"/>
    <x v="2"/>
    <n v="2"/>
    <d v="2027-12-12T00:00:00"/>
    <x v="5"/>
    <x v="2"/>
    <s v="12"/>
    <x v="1"/>
    <x v="0"/>
    <n v="1.7"/>
    <x v="1"/>
    <n v="15"/>
    <x v="1"/>
    <n v="39.69"/>
    <x v="2"/>
    <n v="7"/>
    <x v="1"/>
    <x v="0"/>
    <n v="499.58049122807057"/>
    <x v="1"/>
  </r>
  <r>
    <n v="2951"/>
    <n v="24"/>
    <x v="2"/>
    <x v="3"/>
    <x v="0"/>
    <x v="832"/>
    <x v="0"/>
    <n v="1"/>
    <d v="2029-01-29T00:00:00"/>
    <x v="10"/>
    <x v="0"/>
    <s v="29"/>
    <x v="2"/>
    <x v="0"/>
    <n v="1.7"/>
    <x v="1"/>
    <n v="11"/>
    <x v="1"/>
    <n v="29.28"/>
    <x v="2"/>
    <n v="7"/>
    <x v="1"/>
    <x v="0"/>
    <n v="499.46840749414565"/>
    <x v="1"/>
  </r>
  <r>
    <n v="2953"/>
    <n v="64"/>
    <x v="1"/>
    <x v="2"/>
    <x v="2"/>
    <x v="833"/>
    <x v="0"/>
    <n v="1"/>
    <d v="2029-01-31T00:00:00"/>
    <x v="10"/>
    <x v="0"/>
    <s v="31"/>
    <x v="1"/>
    <x v="1"/>
    <n v="1.7"/>
    <x v="1"/>
    <n v="15"/>
    <x v="1"/>
    <n v="22.11"/>
    <x v="2"/>
    <n v="5"/>
    <x v="0"/>
    <x v="1"/>
    <n v="536.40562273276873"/>
    <x v="2"/>
  </r>
  <r>
    <n v="2962"/>
    <n v="27"/>
    <x v="2"/>
    <x v="3"/>
    <x v="1"/>
    <x v="834"/>
    <x v="1"/>
    <n v="3"/>
    <d v="2029-02-09T00:00:00"/>
    <x v="10"/>
    <x v="10"/>
    <s v="09"/>
    <x v="1"/>
    <x v="1"/>
    <n v="1.7"/>
    <x v="0"/>
    <n v="16"/>
    <x v="2"/>
    <n v="62.16"/>
    <x v="0"/>
    <n v="5"/>
    <x v="0"/>
    <x v="2"/>
    <n v="531.94165060240937"/>
    <x v="2"/>
  </r>
  <r>
    <n v="3139"/>
    <n v="57"/>
    <x v="3"/>
    <x v="1"/>
    <x v="0"/>
    <x v="835"/>
    <x v="0"/>
    <n v="1"/>
    <d v="2029-08-05T00:00:00"/>
    <x v="10"/>
    <x v="8"/>
    <s v="05"/>
    <x v="3"/>
    <x v="0"/>
    <n v="1.7"/>
    <x v="0"/>
    <n v="10"/>
    <x v="1"/>
    <n v="26.28"/>
    <x v="2"/>
    <n v="7"/>
    <x v="1"/>
    <x v="4"/>
    <n v="523.13551190476278"/>
    <x v="1"/>
  </r>
  <r>
    <n v="3312"/>
    <n v="50"/>
    <x v="3"/>
    <x v="3"/>
    <x v="2"/>
    <x v="836"/>
    <x v="1"/>
    <n v="3"/>
    <d v="2030-01-25T00:00:00"/>
    <x v="7"/>
    <x v="0"/>
    <s v="25"/>
    <x v="3"/>
    <x v="1"/>
    <n v="1.7"/>
    <x v="0"/>
    <n v="15"/>
    <x v="1"/>
    <n v="47.96"/>
    <x v="2"/>
    <n v="7"/>
    <x v="1"/>
    <x v="1"/>
    <n v="536.65349878934592"/>
    <x v="2"/>
  </r>
  <r>
    <n v="3567"/>
    <n v="45"/>
    <x v="0"/>
    <x v="1"/>
    <x v="0"/>
    <x v="837"/>
    <x v="0"/>
    <n v="1"/>
    <d v="2030-10-07T00:00:00"/>
    <x v="7"/>
    <x v="4"/>
    <s v="07"/>
    <x v="1"/>
    <x v="1"/>
    <n v="1.7"/>
    <x v="1"/>
    <n v="18"/>
    <x v="2"/>
    <n v="7.25"/>
    <x v="2"/>
    <n v="7"/>
    <x v="1"/>
    <x v="2"/>
    <n v="531.38361881785249"/>
    <x v="2"/>
  </r>
  <r>
    <n v="3769"/>
    <n v="32"/>
    <x v="4"/>
    <x v="0"/>
    <x v="2"/>
    <x v="838"/>
    <x v="2"/>
    <n v="2"/>
    <d v="2031-04-27T00:00:00"/>
    <x v="8"/>
    <x v="5"/>
    <s v="27"/>
    <x v="1"/>
    <x v="1"/>
    <n v="1.7"/>
    <x v="0"/>
    <n v="10"/>
    <x v="1"/>
    <n v="47.1"/>
    <x v="2"/>
    <n v="7"/>
    <x v="1"/>
    <x v="0"/>
    <n v="499.67637749120786"/>
    <x v="0"/>
  </r>
  <r>
    <n v="3964"/>
    <n v="65"/>
    <x v="1"/>
    <x v="2"/>
    <x v="1"/>
    <x v="839"/>
    <x v="0"/>
    <n v="1"/>
    <d v="2031-11-08T00:00:00"/>
    <x v="8"/>
    <x v="1"/>
    <s v="08"/>
    <x v="3"/>
    <x v="1"/>
    <n v="1.7"/>
    <x v="1"/>
    <n v="2"/>
    <x v="0"/>
    <n v="37.92"/>
    <x v="2"/>
    <n v="6"/>
    <x v="0"/>
    <x v="0"/>
    <n v="499.70998826291117"/>
    <x v="2"/>
  </r>
  <r>
    <n v="4574"/>
    <n v="47"/>
    <x v="0"/>
    <x v="3"/>
    <x v="0"/>
    <x v="840"/>
    <x v="2"/>
    <n v="2"/>
    <d v="2033-07-10T00:00:00"/>
    <x v="9"/>
    <x v="11"/>
    <s v="10"/>
    <x v="0"/>
    <x v="1"/>
    <n v="1.7"/>
    <x v="1"/>
    <n v="17"/>
    <x v="2"/>
    <n v="33.19"/>
    <x v="2"/>
    <n v="3"/>
    <x v="2"/>
    <x v="3"/>
    <n v="523.56311656441801"/>
    <x v="1"/>
  </r>
  <r>
    <n v="4620"/>
    <n v="60"/>
    <x v="1"/>
    <x v="3"/>
    <x v="3"/>
    <x v="841"/>
    <x v="2"/>
    <n v="2"/>
    <d v="2033-08-25T00:00:00"/>
    <x v="9"/>
    <x v="8"/>
    <s v="25"/>
    <x v="2"/>
    <x v="0"/>
    <n v="1.7"/>
    <x v="0"/>
    <n v="19"/>
    <x v="2"/>
    <n v="27.34"/>
    <x v="2"/>
    <n v="5"/>
    <x v="0"/>
    <x v="3"/>
    <n v="523.5130712530721"/>
    <x v="2"/>
  </r>
  <r>
    <n v="513"/>
    <n v="67"/>
    <x v="1"/>
    <x v="0"/>
    <x v="1"/>
    <x v="842"/>
    <x v="1"/>
    <n v="3"/>
    <d v="2022-05-28T00:00:00"/>
    <x v="1"/>
    <x v="7"/>
    <s v="28"/>
    <x v="1"/>
    <x v="1"/>
    <n v="1.69"/>
    <x v="0"/>
    <n v="10"/>
    <x v="1"/>
    <n v="92.14"/>
    <x v="0"/>
    <n v="7"/>
    <x v="1"/>
    <x v="3"/>
    <n v="523.51800738007455"/>
    <x v="1"/>
  </r>
  <r>
    <n v="604"/>
    <n v="27"/>
    <x v="2"/>
    <x v="3"/>
    <x v="2"/>
    <x v="843"/>
    <x v="1"/>
    <n v="3"/>
    <d v="2022-08-27T00:00:00"/>
    <x v="1"/>
    <x v="8"/>
    <s v="27"/>
    <x v="2"/>
    <x v="1"/>
    <n v="1.69"/>
    <x v="1"/>
    <n v="11"/>
    <x v="1"/>
    <n v="81.290000000000006"/>
    <x v="0"/>
    <n v="6"/>
    <x v="0"/>
    <x v="2"/>
    <n v="531.86769323671467"/>
    <x v="2"/>
  </r>
  <r>
    <n v="756"/>
    <n v="43"/>
    <x v="0"/>
    <x v="1"/>
    <x v="1"/>
    <x v="844"/>
    <x v="0"/>
    <n v="1"/>
    <d v="2023-01-26T00:00:00"/>
    <x v="12"/>
    <x v="0"/>
    <s v="26"/>
    <x v="1"/>
    <x v="0"/>
    <n v="1.69"/>
    <x v="0"/>
    <n v="3"/>
    <x v="0"/>
    <n v="29.81"/>
    <x v="2"/>
    <n v="7"/>
    <x v="1"/>
    <x v="2"/>
    <n v="531.42958887545319"/>
    <x v="1"/>
  </r>
  <r>
    <n v="856"/>
    <n v="51"/>
    <x v="3"/>
    <x v="1"/>
    <x v="1"/>
    <x v="845"/>
    <x v="2"/>
    <n v="2"/>
    <d v="2023-05-06T00:00:00"/>
    <x v="12"/>
    <x v="7"/>
    <s v="06"/>
    <x v="2"/>
    <x v="0"/>
    <n v="1.69"/>
    <x v="0"/>
    <n v="15"/>
    <x v="1"/>
    <n v="30.06"/>
    <x v="2"/>
    <n v="7"/>
    <x v="1"/>
    <x v="3"/>
    <n v="523.02799261083817"/>
    <x v="0"/>
  </r>
  <r>
    <n v="873"/>
    <n v="68"/>
    <x v="1"/>
    <x v="1"/>
    <x v="2"/>
    <x v="846"/>
    <x v="1"/>
    <n v="3"/>
    <d v="2023-05-23T00:00:00"/>
    <x v="12"/>
    <x v="7"/>
    <s v="23"/>
    <x v="3"/>
    <x v="1"/>
    <n v="1.69"/>
    <x v="1"/>
    <n v="10"/>
    <x v="1"/>
    <n v="89.41"/>
    <x v="0"/>
    <n v="7"/>
    <x v="1"/>
    <x v="2"/>
    <n v="531.96469733656147"/>
    <x v="2"/>
  </r>
  <r>
    <n v="1085"/>
    <n v="38"/>
    <x v="4"/>
    <x v="1"/>
    <x v="2"/>
    <x v="847"/>
    <x v="2"/>
    <n v="2"/>
    <d v="2023-12-21T00:00:00"/>
    <x v="12"/>
    <x v="2"/>
    <s v="21"/>
    <x v="0"/>
    <x v="1"/>
    <n v="1.69"/>
    <x v="1"/>
    <n v="6"/>
    <x v="1"/>
    <n v="73.64"/>
    <x v="0"/>
    <n v="3"/>
    <x v="2"/>
    <x v="3"/>
    <n v="523.11689272503156"/>
    <x v="2"/>
  </r>
  <r>
    <n v="1224"/>
    <n v="22"/>
    <x v="2"/>
    <x v="3"/>
    <x v="2"/>
    <x v="848"/>
    <x v="1"/>
    <n v="3"/>
    <d v="2024-05-08T00:00:00"/>
    <x v="2"/>
    <x v="7"/>
    <s v="08"/>
    <x v="2"/>
    <x v="1"/>
    <n v="1.69"/>
    <x v="1"/>
    <n v="13"/>
    <x v="1"/>
    <n v="52.02"/>
    <x v="0"/>
    <n v="7"/>
    <x v="1"/>
    <x v="1"/>
    <n v="536.43192727272697"/>
    <x v="1"/>
  </r>
  <r>
    <n v="1281"/>
    <n v="67"/>
    <x v="1"/>
    <x v="2"/>
    <x v="1"/>
    <x v="849"/>
    <x v="0"/>
    <n v="1"/>
    <d v="2024-07-04T00:00:00"/>
    <x v="2"/>
    <x v="11"/>
    <s v="04"/>
    <x v="1"/>
    <x v="0"/>
    <n v="1.69"/>
    <x v="0"/>
    <n v="15"/>
    <x v="1"/>
    <n v="10.86"/>
    <x v="2"/>
    <n v="3"/>
    <x v="2"/>
    <x v="2"/>
    <n v="531.52574545454513"/>
    <x v="0"/>
  </r>
  <r>
    <n v="1422"/>
    <n v="56"/>
    <x v="3"/>
    <x v="3"/>
    <x v="3"/>
    <x v="850"/>
    <x v="0"/>
    <n v="1"/>
    <d v="2024-11-22T00:00:00"/>
    <x v="2"/>
    <x v="1"/>
    <s v="22"/>
    <x v="0"/>
    <x v="0"/>
    <n v="1.69"/>
    <x v="1"/>
    <n v="12"/>
    <x v="1"/>
    <n v="20.66"/>
    <x v="2"/>
    <n v="5"/>
    <x v="0"/>
    <x v="1"/>
    <n v="536.2622451456308"/>
    <x v="0"/>
  </r>
  <r>
    <n v="1519"/>
    <n v="42"/>
    <x v="0"/>
    <x v="3"/>
    <x v="2"/>
    <x v="851"/>
    <x v="0"/>
    <n v="1"/>
    <d v="2025-02-27T00:00:00"/>
    <x v="3"/>
    <x v="10"/>
    <s v="27"/>
    <x v="0"/>
    <x v="1"/>
    <n v="1.69"/>
    <x v="0"/>
    <n v="19"/>
    <x v="2"/>
    <n v="3.89"/>
    <x v="2"/>
    <n v="7"/>
    <x v="1"/>
    <x v="2"/>
    <n v="531.97305825242688"/>
    <x v="2"/>
  </r>
  <r>
    <n v="1546"/>
    <n v="41"/>
    <x v="0"/>
    <x v="3"/>
    <x v="3"/>
    <x v="852"/>
    <x v="1"/>
    <n v="3"/>
    <d v="2025-03-26T00:00:00"/>
    <x v="3"/>
    <x v="9"/>
    <s v="26"/>
    <x v="0"/>
    <x v="1"/>
    <n v="1.69"/>
    <x v="0"/>
    <n v="10"/>
    <x v="1"/>
    <n v="66.28"/>
    <x v="0"/>
    <n v="6"/>
    <x v="0"/>
    <x v="2"/>
    <n v="532.52952612393653"/>
    <x v="1"/>
  </r>
  <r>
    <n v="1675"/>
    <n v="40"/>
    <x v="0"/>
    <x v="0"/>
    <x v="2"/>
    <x v="853"/>
    <x v="1"/>
    <n v="3"/>
    <d v="2025-08-02T00:00:00"/>
    <x v="3"/>
    <x v="8"/>
    <s v="02"/>
    <x v="0"/>
    <x v="1"/>
    <n v="1.69"/>
    <x v="0"/>
    <n v="19"/>
    <x v="2"/>
    <n v="43.9"/>
    <x v="2"/>
    <n v="4"/>
    <x v="2"/>
    <x v="0"/>
    <n v="500.20806110458324"/>
    <x v="1"/>
  </r>
  <r>
    <n v="1718"/>
    <n v="50"/>
    <x v="3"/>
    <x v="1"/>
    <x v="3"/>
    <x v="854"/>
    <x v="1"/>
    <n v="3"/>
    <d v="2025-09-14T00:00:00"/>
    <x v="3"/>
    <x v="6"/>
    <s v="14"/>
    <x v="1"/>
    <x v="0"/>
    <n v="1.69"/>
    <x v="1"/>
    <n v="9"/>
    <x v="1"/>
    <n v="77.97"/>
    <x v="0"/>
    <n v="7"/>
    <x v="1"/>
    <x v="4"/>
    <n v="523.44582836710458"/>
    <x v="0"/>
  </r>
  <r>
    <n v="1922"/>
    <n v="59"/>
    <x v="3"/>
    <x v="2"/>
    <x v="2"/>
    <x v="855"/>
    <x v="2"/>
    <n v="2"/>
    <d v="2026-04-06T00:00:00"/>
    <x v="4"/>
    <x v="5"/>
    <s v="06"/>
    <x v="0"/>
    <x v="1"/>
    <n v="1.69"/>
    <x v="1"/>
    <n v="16"/>
    <x v="2"/>
    <n v="25.75"/>
    <x v="2"/>
    <n v="6"/>
    <x v="0"/>
    <x v="1"/>
    <n v="536.61256379100826"/>
    <x v="1"/>
  </r>
  <r>
    <n v="2059"/>
    <n v="45"/>
    <x v="0"/>
    <x v="3"/>
    <x v="3"/>
    <x v="856"/>
    <x v="1"/>
    <n v="3"/>
    <d v="2026-08-21T00:00:00"/>
    <x v="4"/>
    <x v="8"/>
    <s v="21"/>
    <x v="2"/>
    <x v="1"/>
    <n v="1.69"/>
    <x v="0"/>
    <n v="5"/>
    <x v="0"/>
    <n v="152.31"/>
    <x v="1"/>
    <n v="8"/>
    <x v="1"/>
    <x v="4"/>
    <n v="523.23305489260235"/>
    <x v="0"/>
  </r>
  <r>
    <n v="2113"/>
    <n v="35"/>
    <x v="4"/>
    <x v="1"/>
    <x v="1"/>
    <x v="857"/>
    <x v="2"/>
    <n v="2"/>
    <d v="2026-10-14T00:00:00"/>
    <x v="4"/>
    <x v="4"/>
    <s v="14"/>
    <x v="3"/>
    <x v="1"/>
    <n v="1.69"/>
    <x v="0"/>
    <n v="7"/>
    <x v="1"/>
    <n v="61.27"/>
    <x v="0"/>
    <n v="7"/>
    <x v="1"/>
    <x v="2"/>
    <n v="532.37109489051068"/>
    <x v="2"/>
  </r>
  <r>
    <n v="2730"/>
    <n v="57"/>
    <x v="3"/>
    <x v="0"/>
    <x v="3"/>
    <x v="858"/>
    <x v="2"/>
    <n v="2"/>
    <d v="2028-06-22T00:00:00"/>
    <x v="6"/>
    <x v="3"/>
    <s v="22"/>
    <x v="3"/>
    <x v="0"/>
    <n v="1.69"/>
    <x v="1"/>
    <n v="6"/>
    <x v="1"/>
    <n v="72.09"/>
    <x v="0"/>
    <n v="4"/>
    <x v="2"/>
    <x v="0"/>
    <n v="499.81528235294155"/>
    <x v="2"/>
  </r>
  <r>
    <n v="2863"/>
    <n v="26"/>
    <x v="2"/>
    <x v="2"/>
    <x v="0"/>
    <x v="859"/>
    <x v="2"/>
    <n v="2"/>
    <d v="2028-11-02T00:00:00"/>
    <x v="6"/>
    <x v="1"/>
    <s v="02"/>
    <x v="1"/>
    <x v="1"/>
    <n v="1.69"/>
    <x v="0"/>
    <n v="11"/>
    <x v="1"/>
    <n v="56.16"/>
    <x v="0"/>
    <n v="6"/>
    <x v="0"/>
    <x v="3"/>
    <n v="523.21727160493901"/>
    <x v="0"/>
  </r>
  <r>
    <n v="3151"/>
    <n v="35"/>
    <x v="4"/>
    <x v="2"/>
    <x v="3"/>
    <x v="860"/>
    <x v="0"/>
    <n v="1"/>
    <d v="2029-08-17T00:00:00"/>
    <x v="10"/>
    <x v="8"/>
    <s v="17"/>
    <x v="1"/>
    <x v="0"/>
    <n v="1.69"/>
    <x v="1"/>
    <n v="12"/>
    <x v="1"/>
    <n v="4.2"/>
    <x v="2"/>
    <n v="5"/>
    <x v="0"/>
    <x v="1"/>
    <n v="536.76409975669071"/>
    <x v="0"/>
  </r>
  <r>
    <n v="3239"/>
    <n v="45"/>
    <x v="0"/>
    <x v="0"/>
    <x v="3"/>
    <x v="861"/>
    <x v="0"/>
    <n v="1"/>
    <d v="2029-11-13T00:00:00"/>
    <x v="10"/>
    <x v="1"/>
    <s v="13"/>
    <x v="3"/>
    <x v="1"/>
    <n v="1.69"/>
    <x v="1"/>
    <n v="17"/>
    <x v="2"/>
    <n v="13.18"/>
    <x v="2"/>
    <n v="4"/>
    <x v="2"/>
    <x v="0"/>
    <n v="499.8945465253243"/>
    <x v="1"/>
  </r>
  <r>
    <n v="3515"/>
    <n v="21"/>
    <x v="2"/>
    <x v="1"/>
    <x v="2"/>
    <x v="862"/>
    <x v="0"/>
    <n v="1"/>
    <d v="2030-08-16T00:00:00"/>
    <x v="7"/>
    <x v="8"/>
    <s v="16"/>
    <x v="1"/>
    <x v="0"/>
    <n v="1.69"/>
    <x v="0"/>
    <n v="10"/>
    <x v="1"/>
    <n v="34.08"/>
    <x v="2"/>
    <n v="7"/>
    <x v="1"/>
    <x v="4"/>
    <n v="522.94835125448117"/>
    <x v="1"/>
  </r>
  <r>
    <n v="3549"/>
    <n v="44"/>
    <x v="0"/>
    <x v="0"/>
    <x v="0"/>
    <x v="863"/>
    <x v="0"/>
    <n v="1"/>
    <d v="2030-09-19T00:00:00"/>
    <x v="7"/>
    <x v="6"/>
    <s v="19"/>
    <x v="1"/>
    <x v="1"/>
    <n v="1.69"/>
    <x v="1"/>
    <n v="10"/>
    <x v="1"/>
    <n v="24.48"/>
    <x v="2"/>
    <n v="5"/>
    <x v="0"/>
    <x v="2"/>
    <n v="532.49716199756369"/>
    <x v="2"/>
  </r>
  <r>
    <n v="3590"/>
    <n v="25"/>
    <x v="2"/>
    <x v="1"/>
    <x v="3"/>
    <x v="864"/>
    <x v="1"/>
    <n v="3"/>
    <d v="2030-10-30T00:00:00"/>
    <x v="7"/>
    <x v="4"/>
    <s v="30"/>
    <x v="3"/>
    <x v="0"/>
    <n v="1.69"/>
    <x v="1"/>
    <n v="11"/>
    <x v="1"/>
    <n v="78.73"/>
    <x v="0"/>
    <n v="5"/>
    <x v="0"/>
    <x v="0"/>
    <n v="500.2198938679249"/>
    <x v="0"/>
  </r>
  <r>
    <n v="3722"/>
    <n v="24"/>
    <x v="2"/>
    <x v="1"/>
    <x v="3"/>
    <x v="865"/>
    <x v="1"/>
    <n v="3"/>
    <d v="2031-03-11T00:00:00"/>
    <x v="8"/>
    <x v="9"/>
    <s v="11"/>
    <x v="3"/>
    <x v="0"/>
    <n v="1.69"/>
    <x v="1"/>
    <n v="9"/>
    <x v="1"/>
    <n v="103.18"/>
    <x v="0"/>
    <n v="5"/>
    <x v="0"/>
    <x v="3"/>
    <n v="523.1004202719414"/>
    <x v="0"/>
  </r>
  <r>
    <n v="4190"/>
    <n v="57"/>
    <x v="3"/>
    <x v="1"/>
    <x v="1"/>
    <x v="866"/>
    <x v="0"/>
    <n v="1"/>
    <d v="2032-06-21T00:00:00"/>
    <x v="11"/>
    <x v="3"/>
    <s v="21"/>
    <x v="0"/>
    <x v="0"/>
    <n v="1.69"/>
    <x v="0"/>
    <n v="19"/>
    <x v="2"/>
    <n v="10"/>
    <x v="2"/>
    <n v="4"/>
    <x v="2"/>
    <x v="2"/>
    <n v="532.84795121951197"/>
    <x v="2"/>
  </r>
  <r>
    <n v="4243"/>
    <n v="63"/>
    <x v="1"/>
    <x v="0"/>
    <x v="1"/>
    <x v="867"/>
    <x v="1"/>
    <n v="3"/>
    <d v="2032-08-13T00:00:00"/>
    <x v="11"/>
    <x v="8"/>
    <s v="13"/>
    <x v="1"/>
    <x v="1"/>
    <n v="1.69"/>
    <x v="0"/>
    <n v="1"/>
    <x v="0"/>
    <n v="878.86"/>
    <x v="1"/>
    <n v="4"/>
    <x v="2"/>
    <x v="3"/>
    <n v="522.59849009901075"/>
    <x v="2"/>
  </r>
  <r>
    <n v="4270"/>
    <n v="34"/>
    <x v="4"/>
    <x v="0"/>
    <x v="1"/>
    <x v="868"/>
    <x v="1"/>
    <n v="3"/>
    <d v="2032-09-09T00:00:00"/>
    <x v="11"/>
    <x v="6"/>
    <s v="09"/>
    <x v="2"/>
    <x v="0"/>
    <n v="1.69"/>
    <x v="0"/>
    <n v="9"/>
    <x v="1"/>
    <n v="108.31"/>
    <x v="0"/>
    <n v="7"/>
    <x v="1"/>
    <x v="2"/>
    <n v="533.26656898656881"/>
    <x v="2"/>
  </r>
  <r>
    <n v="4422"/>
    <n v="38"/>
    <x v="4"/>
    <x v="0"/>
    <x v="0"/>
    <x v="869"/>
    <x v="1"/>
    <n v="3"/>
    <d v="2033-02-08T00:00:00"/>
    <x v="9"/>
    <x v="10"/>
    <s v="08"/>
    <x v="3"/>
    <x v="0"/>
    <n v="1.69"/>
    <x v="0"/>
    <n v="18"/>
    <x v="2"/>
    <n v="38.71"/>
    <x v="2"/>
    <n v="4"/>
    <x v="2"/>
    <x v="1"/>
    <n v="537.35643118148573"/>
    <x v="0"/>
  </r>
  <r>
    <n v="4598"/>
    <n v="38"/>
    <x v="4"/>
    <x v="2"/>
    <x v="0"/>
    <x v="870"/>
    <x v="1"/>
    <n v="3"/>
    <d v="2033-08-03T00:00:00"/>
    <x v="9"/>
    <x v="8"/>
    <s v="03"/>
    <x v="3"/>
    <x v="1"/>
    <n v="1.69"/>
    <x v="1"/>
    <n v="1"/>
    <x v="0"/>
    <n v="865.08"/>
    <x v="1"/>
    <n v="4"/>
    <x v="2"/>
    <x v="1"/>
    <n v="537.16193902438988"/>
    <x v="0"/>
  </r>
  <r>
    <n v="4913"/>
    <n v="23"/>
    <x v="2"/>
    <x v="0"/>
    <x v="1"/>
    <x v="871"/>
    <x v="2"/>
    <n v="2"/>
    <d v="2034-06-14T00:00:00"/>
    <x v="13"/>
    <x v="3"/>
    <s v="14"/>
    <x v="1"/>
    <x v="1"/>
    <n v="1.69"/>
    <x v="1"/>
    <n v="19"/>
    <x v="2"/>
    <n v="30.99"/>
    <x v="2"/>
    <n v="7"/>
    <x v="1"/>
    <x v="4"/>
    <n v="523.16619617224978"/>
    <x v="0"/>
  </r>
  <r>
    <n v="234"/>
    <n v="40"/>
    <x v="0"/>
    <x v="0"/>
    <x v="2"/>
    <x v="872"/>
    <x v="1"/>
    <n v="3"/>
    <d v="2021-08-22T00:00:00"/>
    <x v="0"/>
    <x v="8"/>
    <s v="22"/>
    <x v="3"/>
    <x v="1"/>
    <n v="1.68"/>
    <x v="1"/>
    <n v="4"/>
    <x v="0"/>
    <n v="242.78"/>
    <x v="1"/>
    <n v="6"/>
    <x v="0"/>
    <x v="2"/>
    <n v="532.7268215158922"/>
    <x v="2"/>
  </r>
  <r>
    <n v="774"/>
    <n v="63"/>
    <x v="1"/>
    <x v="2"/>
    <x v="2"/>
    <x v="873"/>
    <x v="0"/>
    <n v="1"/>
    <d v="2023-02-13T00:00:00"/>
    <x v="12"/>
    <x v="10"/>
    <s v="13"/>
    <x v="3"/>
    <x v="1"/>
    <n v="1.68"/>
    <x v="1"/>
    <n v="4"/>
    <x v="0"/>
    <n v="73.650000000000006"/>
    <x v="0"/>
    <n v="4"/>
    <x v="2"/>
    <x v="0"/>
    <n v="499.78800472255051"/>
    <x v="1"/>
  </r>
  <r>
    <n v="841"/>
    <n v="45"/>
    <x v="0"/>
    <x v="2"/>
    <x v="1"/>
    <x v="874"/>
    <x v="2"/>
    <n v="2"/>
    <d v="2023-04-21T00:00:00"/>
    <x v="12"/>
    <x v="5"/>
    <s v="21"/>
    <x v="1"/>
    <x v="0"/>
    <n v="1.68"/>
    <x v="0"/>
    <n v="1"/>
    <x v="0"/>
    <n v="593.57000000000005"/>
    <x v="1"/>
    <n v="5"/>
    <x v="0"/>
    <x v="0"/>
    <n v="500.03053191489397"/>
    <x v="0"/>
  </r>
  <r>
    <n v="992"/>
    <n v="26"/>
    <x v="2"/>
    <x v="2"/>
    <x v="1"/>
    <x v="875"/>
    <x v="0"/>
    <n v="1"/>
    <d v="2023-09-19T00:00:00"/>
    <x v="12"/>
    <x v="6"/>
    <s v="19"/>
    <x v="3"/>
    <x v="1"/>
    <n v="1.68"/>
    <x v="1"/>
    <n v="19"/>
    <x v="2"/>
    <n v="13.21"/>
    <x v="2"/>
    <n v="4"/>
    <x v="2"/>
    <x v="2"/>
    <n v="532.19023255813931"/>
    <x v="0"/>
  </r>
  <r>
    <n v="1165"/>
    <n v="43"/>
    <x v="0"/>
    <x v="1"/>
    <x v="0"/>
    <x v="876"/>
    <x v="0"/>
    <n v="1"/>
    <d v="2024-03-10T00:00:00"/>
    <x v="2"/>
    <x v="9"/>
    <s v="10"/>
    <x v="1"/>
    <x v="0"/>
    <n v="1.68"/>
    <x v="1"/>
    <n v="12"/>
    <x v="1"/>
    <n v="5.7"/>
    <x v="2"/>
    <n v="7"/>
    <x v="1"/>
    <x v="0"/>
    <n v="499.91983431952707"/>
    <x v="2"/>
  </r>
  <r>
    <n v="1644"/>
    <n v="23"/>
    <x v="2"/>
    <x v="3"/>
    <x v="3"/>
    <x v="877"/>
    <x v="2"/>
    <n v="2"/>
    <d v="2025-07-02T00:00:00"/>
    <x v="3"/>
    <x v="11"/>
    <s v="02"/>
    <x v="2"/>
    <x v="0"/>
    <n v="1.68"/>
    <x v="1"/>
    <n v="3"/>
    <x v="0"/>
    <n v="162.30000000000001"/>
    <x v="1"/>
    <n v="4"/>
    <x v="2"/>
    <x v="4"/>
    <n v="523.08756886227638"/>
    <x v="2"/>
  </r>
  <r>
    <n v="2064"/>
    <n v="56"/>
    <x v="3"/>
    <x v="2"/>
    <x v="0"/>
    <x v="878"/>
    <x v="0"/>
    <n v="1"/>
    <d v="2026-08-26T00:00:00"/>
    <x v="4"/>
    <x v="8"/>
    <s v="26"/>
    <x v="1"/>
    <x v="1"/>
    <n v="1.68"/>
    <x v="1"/>
    <n v="8"/>
    <x v="1"/>
    <n v="40.700000000000003"/>
    <x v="2"/>
    <n v="4"/>
    <x v="2"/>
    <x v="1"/>
    <n v="536.76155067155037"/>
    <x v="2"/>
  </r>
  <r>
    <n v="2342"/>
    <n v="45"/>
    <x v="0"/>
    <x v="1"/>
    <x v="0"/>
    <x v="879"/>
    <x v="0"/>
    <n v="1"/>
    <d v="2027-05-31T00:00:00"/>
    <x v="5"/>
    <x v="7"/>
    <s v="31"/>
    <x v="0"/>
    <x v="0"/>
    <n v="1.68"/>
    <x v="0"/>
    <n v="8"/>
    <x v="1"/>
    <n v="16.940000000000001"/>
    <x v="2"/>
    <n v="5"/>
    <x v="0"/>
    <x v="2"/>
    <n v="532.53484068627426"/>
    <x v="0"/>
  </r>
  <r>
    <n v="2486"/>
    <n v="25"/>
    <x v="2"/>
    <x v="1"/>
    <x v="2"/>
    <x v="880"/>
    <x v="0"/>
    <n v="1"/>
    <d v="2027-10-22T00:00:00"/>
    <x v="5"/>
    <x v="4"/>
    <s v="22"/>
    <x v="3"/>
    <x v="1"/>
    <n v="1.68"/>
    <x v="0"/>
    <n v="17"/>
    <x v="2"/>
    <n v="3.32"/>
    <x v="2"/>
    <n v="4"/>
    <x v="2"/>
    <x v="3"/>
    <n v="522.15702602230567"/>
    <x v="0"/>
  </r>
  <r>
    <n v="2493"/>
    <n v="69"/>
    <x v="1"/>
    <x v="2"/>
    <x v="2"/>
    <x v="881"/>
    <x v="1"/>
    <n v="3"/>
    <d v="2027-10-29T00:00:00"/>
    <x v="5"/>
    <x v="4"/>
    <s v="29"/>
    <x v="0"/>
    <x v="0"/>
    <n v="1.68"/>
    <x v="1"/>
    <n v="15"/>
    <x v="1"/>
    <n v="66.08"/>
    <x v="0"/>
    <n v="4"/>
    <x v="2"/>
    <x v="1"/>
    <n v="537.01968215158888"/>
    <x v="1"/>
  </r>
  <r>
    <n v="3072"/>
    <n v="27"/>
    <x v="2"/>
    <x v="2"/>
    <x v="2"/>
    <x v="882"/>
    <x v="2"/>
    <n v="2"/>
    <d v="2029-05-30T00:00:00"/>
    <x v="10"/>
    <x v="7"/>
    <s v="30"/>
    <x v="3"/>
    <x v="0"/>
    <n v="1.68"/>
    <x v="1"/>
    <n v="10"/>
    <x v="1"/>
    <n v="38.630000000000003"/>
    <x v="2"/>
    <n v="7"/>
    <x v="1"/>
    <x v="0"/>
    <n v="500.43116113744111"/>
    <x v="0"/>
  </r>
  <r>
    <n v="3289"/>
    <n v="30"/>
    <x v="4"/>
    <x v="0"/>
    <x v="3"/>
    <x v="883"/>
    <x v="2"/>
    <n v="2"/>
    <d v="2030-01-02T00:00:00"/>
    <x v="7"/>
    <x v="0"/>
    <s v="02"/>
    <x v="3"/>
    <x v="1"/>
    <n v="1.68"/>
    <x v="1"/>
    <n v="10"/>
    <x v="1"/>
    <n v="48.69"/>
    <x v="2"/>
    <n v="7"/>
    <x v="1"/>
    <x v="3"/>
    <n v="522.73478908188667"/>
    <x v="1"/>
  </r>
  <r>
    <n v="3431"/>
    <n v="69"/>
    <x v="1"/>
    <x v="3"/>
    <x v="0"/>
    <x v="884"/>
    <x v="2"/>
    <n v="2"/>
    <d v="2030-05-24T00:00:00"/>
    <x v="7"/>
    <x v="7"/>
    <s v="24"/>
    <x v="0"/>
    <x v="0"/>
    <n v="1.68"/>
    <x v="1"/>
    <n v="8"/>
    <x v="1"/>
    <n v="60.22"/>
    <x v="0"/>
    <n v="6"/>
    <x v="0"/>
    <x v="0"/>
    <n v="500.56654804270499"/>
    <x v="2"/>
  </r>
  <r>
    <n v="3457"/>
    <n v="38"/>
    <x v="4"/>
    <x v="3"/>
    <x v="2"/>
    <x v="885"/>
    <x v="1"/>
    <n v="3"/>
    <d v="2030-06-19T00:00:00"/>
    <x v="7"/>
    <x v="3"/>
    <s v="19"/>
    <x v="3"/>
    <x v="0"/>
    <n v="1.68"/>
    <x v="0"/>
    <n v="10"/>
    <x v="1"/>
    <n v="85.2"/>
    <x v="0"/>
    <n v="8"/>
    <x v="1"/>
    <x v="3"/>
    <n v="522.77929192546662"/>
    <x v="1"/>
  </r>
  <r>
    <n v="3659"/>
    <n v="51"/>
    <x v="3"/>
    <x v="1"/>
    <x v="3"/>
    <x v="886"/>
    <x v="1"/>
    <n v="3"/>
    <d v="2031-01-07T00:00:00"/>
    <x v="8"/>
    <x v="0"/>
    <s v="07"/>
    <x v="1"/>
    <x v="0"/>
    <n v="1.68"/>
    <x v="0"/>
    <n v="2"/>
    <x v="0"/>
    <n v="332.36"/>
    <x v="1"/>
    <n v="4"/>
    <x v="2"/>
    <x v="1"/>
    <n v="536.46380660954685"/>
    <x v="0"/>
  </r>
  <r>
    <n v="3796"/>
    <n v="35"/>
    <x v="4"/>
    <x v="3"/>
    <x v="1"/>
    <x v="887"/>
    <x v="0"/>
    <n v="1"/>
    <d v="2031-05-24T00:00:00"/>
    <x v="8"/>
    <x v="7"/>
    <s v="24"/>
    <x v="3"/>
    <x v="0"/>
    <n v="1.68"/>
    <x v="0"/>
    <n v="17"/>
    <x v="2"/>
    <n v="3.19"/>
    <x v="2"/>
    <n v="4"/>
    <x v="2"/>
    <x v="2"/>
    <n v="533.02198773006114"/>
    <x v="1"/>
  </r>
  <r>
    <n v="3802"/>
    <n v="39"/>
    <x v="4"/>
    <x v="1"/>
    <x v="3"/>
    <x v="888"/>
    <x v="1"/>
    <n v="3"/>
    <d v="2031-05-30T00:00:00"/>
    <x v="8"/>
    <x v="7"/>
    <s v="30"/>
    <x v="0"/>
    <x v="0"/>
    <n v="1.68"/>
    <x v="1"/>
    <n v="16"/>
    <x v="2"/>
    <n v="62"/>
    <x v="0"/>
    <n v="4"/>
    <x v="2"/>
    <x v="4"/>
    <n v="523.13097122302258"/>
    <x v="2"/>
  </r>
  <r>
    <n v="4101"/>
    <n v="23"/>
    <x v="2"/>
    <x v="0"/>
    <x v="2"/>
    <x v="889"/>
    <x v="2"/>
    <n v="2"/>
    <d v="2032-03-24T00:00:00"/>
    <x v="11"/>
    <x v="9"/>
    <s v="24"/>
    <x v="3"/>
    <x v="0"/>
    <n v="1.68"/>
    <x v="0"/>
    <n v="14"/>
    <x v="1"/>
    <n v="39.909999999999997"/>
    <x v="2"/>
    <n v="5"/>
    <x v="0"/>
    <x v="0"/>
    <n v="500.58885985748253"/>
    <x v="2"/>
  </r>
  <r>
    <n v="4277"/>
    <n v="55"/>
    <x v="3"/>
    <x v="3"/>
    <x v="2"/>
    <x v="890"/>
    <x v="1"/>
    <n v="3"/>
    <d v="2032-09-16T00:00:00"/>
    <x v="11"/>
    <x v="6"/>
    <s v="16"/>
    <x v="2"/>
    <x v="0"/>
    <n v="1.68"/>
    <x v="1"/>
    <n v="5"/>
    <x v="0"/>
    <n v="191.06"/>
    <x v="1"/>
    <n v="4"/>
    <x v="2"/>
    <x v="3"/>
    <n v="522.36975124378182"/>
    <x v="1"/>
  </r>
  <r>
    <n v="4345"/>
    <n v="46"/>
    <x v="0"/>
    <x v="3"/>
    <x v="3"/>
    <x v="891"/>
    <x v="2"/>
    <n v="2"/>
    <d v="2032-11-23T00:00:00"/>
    <x v="11"/>
    <x v="1"/>
    <s v="23"/>
    <x v="3"/>
    <x v="0"/>
    <n v="1.68"/>
    <x v="0"/>
    <n v="10"/>
    <x v="1"/>
    <n v="42.26"/>
    <x v="2"/>
    <n v="7"/>
    <x v="1"/>
    <x v="0"/>
    <n v="500.51975029726555"/>
    <x v="0"/>
  </r>
  <r>
    <n v="4438"/>
    <n v="61"/>
    <x v="1"/>
    <x v="1"/>
    <x v="2"/>
    <x v="892"/>
    <x v="2"/>
    <n v="2"/>
    <d v="2033-02-24T00:00:00"/>
    <x v="9"/>
    <x v="10"/>
    <s v="24"/>
    <x v="2"/>
    <x v="0"/>
    <n v="1.68"/>
    <x v="1"/>
    <n v="17"/>
    <x v="2"/>
    <n v="24.12"/>
    <x v="2"/>
    <n v="4"/>
    <x v="2"/>
    <x v="0"/>
    <n v="500.61251190476224"/>
    <x v="1"/>
  </r>
  <r>
    <n v="4457"/>
    <n v="58"/>
    <x v="3"/>
    <x v="3"/>
    <x v="3"/>
    <x v="893"/>
    <x v="2"/>
    <n v="2"/>
    <d v="2033-03-15T00:00:00"/>
    <x v="9"/>
    <x v="9"/>
    <s v="15"/>
    <x v="2"/>
    <x v="0"/>
    <n v="1.68"/>
    <x v="1"/>
    <n v="6"/>
    <x v="1"/>
    <n v="101.12"/>
    <x v="0"/>
    <n v="5"/>
    <x v="0"/>
    <x v="0"/>
    <n v="500.72052443385019"/>
    <x v="0"/>
  </r>
  <r>
    <n v="444"/>
    <n v="38"/>
    <x v="4"/>
    <x v="1"/>
    <x v="0"/>
    <x v="894"/>
    <x v="0"/>
    <n v="1"/>
    <d v="2022-03-20T00:00:00"/>
    <x v="1"/>
    <x v="9"/>
    <s v="20"/>
    <x v="0"/>
    <x v="0"/>
    <n v="1.67"/>
    <x v="0"/>
    <n v="17"/>
    <x v="2"/>
    <n v="14.23"/>
    <x v="2"/>
    <n v="5"/>
    <x v="0"/>
    <x v="3"/>
    <n v="521.8306351183071"/>
    <x v="1"/>
  </r>
  <r>
    <n v="451"/>
    <n v="42"/>
    <x v="0"/>
    <x v="1"/>
    <x v="0"/>
    <x v="895"/>
    <x v="0"/>
    <n v="1"/>
    <d v="2022-03-27T00:00:00"/>
    <x v="1"/>
    <x v="9"/>
    <s v="27"/>
    <x v="3"/>
    <x v="0"/>
    <n v="1.67"/>
    <x v="0"/>
    <n v="7"/>
    <x v="1"/>
    <n v="12.78"/>
    <x v="2"/>
    <n v="4"/>
    <x v="2"/>
    <x v="0"/>
    <n v="500.59404534606244"/>
    <x v="0"/>
  </r>
  <r>
    <n v="494"/>
    <n v="49"/>
    <x v="0"/>
    <x v="1"/>
    <x v="0"/>
    <x v="896"/>
    <x v="1"/>
    <n v="3"/>
    <d v="2022-05-09T00:00:00"/>
    <x v="1"/>
    <x v="7"/>
    <s v="09"/>
    <x v="0"/>
    <x v="0"/>
    <n v="1.67"/>
    <x v="0"/>
    <n v="7"/>
    <x v="1"/>
    <n v="139.37"/>
    <x v="0"/>
    <n v="5"/>
    <x v="0"/>
    <x v="0"/>
    <n v="501.0852449223421"/>
    <x v="1"/>
  </r>
  <r>
    <n v="529"/>
    <n v="63"/>
    <x v="1"/>
    <x v="2"/>
    <x v="0"/>
    <x v="897"/>
    <x v="0"/>
    <n v="1"/>
    <d v="2022-06-13T00:00:00"/>
    <x v="1"/>
    <x v="3"/>
    <s v="13"/>
    <x v="0"/>
    <x v="0"/>
    <n v="1.67"/>
    <x v="1"/>
    <n v="9"/>
    <x v="1"/>
    <n v="32.25"/>
    <x v="2"/>
    <n v="5"/>
    <x v="0"/>
    <x v="3"/>
    <n v="522.1796134663349"/>
    <x v="2"/>
  </r>
  <r>
    <n v="598"/>
    <n v="31"/>
    <x v="4"/>
    <x v="2"/>
    <x v="2"/>
    <x v="898"/>
    <x v="0"/>
    <n v="1"/>
    <d v="2022-08-21T00:00:00"/>
    <x v="1"/>
    <x v="8"/>
    <s v="21"/>
    <x v="0"/>
    <x v="1"/>
    <n v="1.67"/>
    <x v="1"/>
    <n v="4"/>
    <x v="0"/>
    <n v="41.25"/>
    <x v="2"/>
    <n v="7"/>
    <x v="1"/>
    <x v="2"/>
    <n v="533.61012285012259"/>
    <x v="1"/>
  </r>
  <r>
    <n v="851"/>
    <n v="18"/>
    <x v="2"/>
    <x v="2"/>
    <x v="2"/>
    <x v="899"/>
    <x v="2"/>
    <n v="2"/>
    <d v="2023-05-01T00:00:00"/>
    <x v="12"/>
    <x v="7"/>
    <s v="01"/>
    <x v="1"/>
    <x v="0"/>
    <n v="1.67"/>
    <x v="0"/>
    <n v="6"/>
    <x v="1"/>
    <n v="100.24"/>
    <x v="0"/>
    <n v="7"/>
    <x v="1"/>
    <x v="2"/>
    <n v="534.06351783517812"/>
    <x v="2"/>
  </r>
  <r>
    <n v="880"/>
    <n v="69"/>
    <x v="1"/>
    <x v="1"/>
    <x v="0"/>
    <x v="900"/>
    <x v="0"/>
    <n v="1"/>
    <d v="2023-05-30T00:00:00"/>
    <x v="12"/>
    <x v="7"/>
    <s v="30"/>
    <x v="1"/>
    <x v="0"/>
    <n v="1.67"/>
    <x v="1"/>
    <n v="15"/>
    <x v="1"/>
    <n v="17.329999999999998"/>
    <x v="2"/>
    <n v="6"/>
    <x v="0"/>
    <x v="2"/>
    <n v="533.98057881773377"/>
    <x v="1"/>
  </r>
  <r>
    <n v="1042"/>
    <n v="42"/>
    <x v="0"/>
    <x v="1"/>
    <x v="1"/>
    <x v="901"/>
    <x v="0"/>
    <n v="1"/>
    <d v="2023-11-08T00:00:00"/>
    <x v="12"/>
    <x v="1"/>
    <s v="08"/>
    <x v="0"/>
    <x v="0"/>
    <n v="1.67"/>
    <x v="0"/>
    <n v="4"/>
    <x v="0"/>
    <n v="33.79"/>
    <x v="2"/>
    <n v="7"/>
    <x v="1"/>
    <x v="2"/>
    <n v="534.31843403205892"/>
    <x v="2"/>
  </r>
  <r>
    <n v="1046"/>
    <n v="35"/>
    <x v="4"/>
    <x v="3"/>
    <x v="1"/>
    <x v="902"/>
    <x v="0"/>
    <n v="1"/>
    <d v="2023-11-12T00:00:00"/>
    <x v="12"/>
    <x v="1"/>
    <s v="12"/>
    <x v="3"/>
    <x v="1"/>
    <n v="1.67"/>
    <x v="1"/>
    <n v="3"/>
    <x v="0"/>
    <n v="25.55"/>
    <x v="2"/>
    <n v="4"/>
    <x v="2"/>
    <x v="4"/>
    <n v="522.568187274911"/>
    <x v="2"/>
  </r>
  <r>
    <n v="1284"/>
    <n v="34"/>
    <x v="4"/>
    <x v="3"/>
    <x v="1"/>
    <x v="903"/>
    <x v="1"/>
    <n v="3"/>
    <d v="2024-07-07T00:00:00"/>
    <x v="2"/>
    <x v="11"/>
    <s v="07"/>
    <x v="0"/>
    <x v="1"/>
    <n v="1.67"/>
    <x v="0"/>
    <n v="8"/>
    <x v="1"/>
    <n v="112.76"/>
    <x v="0"/>
    <n v="4"/>
    <x v="2"/>
    <x v="2"/>
    <n v="534.81123456790101"/>
    <x v="2"/>
  </r>
  <r>
    <n v="1480"/>
    <n v="25"/>
    <x v="2"/>
    <x v="3"/>
    <x v="0"/>
    <x v="904"/>
    <x v="2"/>
    <n v="2"/>
    <d v="2025-01-19T00:00:00"/>
    <x v="3"/>
    <x v="0"/>
    <s v="19"/>
    <x v="2"/>
    <x v="1"/>
    <n v="1.67"/>
    <x v="0"/>
    <n v="5"/>
    <x v="0"/>
    <n v="114.36"/>
    <x v="0"/>
    <n v="5"/>
    <x v="0"/>
    <x v="1"/>
    <n v="536.3066176470586"/>
    <x v="2"/>
  </r>
  <r>
    <n v="1651"/>
    <n v="40"/>
    <x v="0"/>
    <x v="2"/>
    <x v="1"/>
    <x v="905"/>
    <x v="0"/>
    <n v="1"/>
    <d v="2025-07-09T00:00:00"/>
    <x v="3"/>
    <x v="11"/>
    <s v="09"/>
    <x v="2"/>
    <x v="0"/>
    <n v="1.67"/>
    <x v="1"/>
    <n v="10"/>
    <x v="1"/>
    <n v="17.13"/>
    <x v="2"/>
    <n v="6"/>
    <x v="0"/>
    <x v="0"/>
    <n v="500.51766746411522"/>
    <x v="0"/>
  </r>
  <r>
    <n v="1653"/>
    <n v="56"/>
    <x v="3"/>
    <x v="0"/>
    <x v="3"/>
    <x v="906"/>
    <x v="0"/>
    <n v="1"/>
    <d v="2025-07-11T00:00:00"/>
    <x v="3"/>
    <x v="11"/>
    <s v="11"/>
    <x v="2"/>
    <x v="0"/>
    <n v="1.67"/>
    <x v="0"/>
    <n v="6"/>
    <x v="1"/>
    <n v="31.61"/>
    <x v="2"/>
    <n v="6"/>
    <x v="0"/>
    <x v="3"/>
    <n v="522.46916354556879"/>
    <x v="1"/>
  </r>
  <r>
    <n v="1961"/>
    <n v="48"/>
    <x v="0"/>
    <x v="3"/>
    <x v="1"/>
    <x v="907"/>
    <x v="0"/>
    <n v="1"/>
    <d v="2026-05-15T00:00:00"/>
    <x v="4"/>
    <x v="7"/>
    <s v="15"/>
    <x v="3"/>
    <x v="1"/>
    <n v="1.67"/>
    <x v="0"/>
    <n v="3"/>
    <x v="0"/>
    <n v="29.6"/>
    <x v="2"/>
    <n v="6"/>
    <x v="0"/>
    <x v="3"/>
    <n v="522.88515000000075"/>
    <x v="1"/>
  </r>
  <r>
    <n v="2009"/>
    <n v="36"/>
    <x v="4"/>
    <x v="1"/>
    <x v="2"/>
    <x v="908"/>
    <x v="1"/>
    <n v="3"/>
    <d v="2026-07-02T00:00:00"/>
    <x v="4"/>
    <x v="11"/>
    <s v="02"/>
    <x v="0"/>
    <x v="1"/>
    <n v="1.67"/>
    <x v="1"/>
    <n v="13"/>
    <x v="1"/>
    <n v="76.78"/>
    <x v="0"/>
    <n v="5"/>
    <x v="0"/>
    <x v="1"/>
    <n v="536.26305521472375"/>
    <x v="1"/>
  </r>
  <r>
    <n v="2063"/>
    <n v="43"/>
    <x v="0"/>
    <x v="1"/>
    <x v="1"/>
    <x v="909"/>
    <x v="0"/>
    <n v="1"/>
    <d v="2026-08-25T00:00:00"/>
    <x v="4"/>
    <x v="8"/>
    <s v="25"/>
    <x v="2"/>
    <x v="0"/>
    <n v="1.67"/>
    <x v="0"/>
    <n v="19"/>
    <x v="2"/>
    <n v="16.440000000000001"/>
    <x v="2"/>
    <n v="7"/>
    <x v="1"/>
    <x v="1"/>
    <n v="535.69558968058948"/>
    <x v="1"/>
  </r>
  <r>
    <n v="2215"/>
    <n v="44"/>
    <x v="0"/>
    <x v="2"/>
    <x v="3"/>
    <x v="910"/>
    <x v="0"/>
    <n v="1"/>
    <d v="2027-01-24T00:00:00"/>
    <x v="5"/>
    <x v="0"/>
    <s v="24"/>
    <x v="1"/>
    <x v="0"/>
    <n v="1.67"/>
    <x v="0"/>
    <n v="5"/>
    <x v="0"/>
    <n v="64.92"/>
    <x v="0"/>
    <n v="7"/>
    <x v="1"/>
    <x v="4"/>
    <n v="523.10414663461643"/>
    <x v="2"/>
  </r>
  <r>
    <n v="2330"/>
    <n v="48"/>
    <x v="0"/>
    <x v="1"/>
    <x v="0"/>
    <x v="911"/>
    <x v="0"/>
    <n v="1"/>
    <d v="2027-05-19T00:00:00"/>
    <x v="5"/>
    <x v="7"/>
    <s v="19"/>
    <x v="0"/>
    <x v="0"/>
    <n v="1.67"/>
    <x v="0"/>
    <n v="12"/>
    <x v="1"/>
    <n v="19.03"/>
    <x v="2"/>
    <n v="7"/>
    <x v="1"/>
    <x v="3"/>
    <n v="523.42842302878671"/>
    <x v="2"/>
  </r>
  <r>
    <n v="3002"/>
    <n v="59"/>
    <x v="3"/>
    <x v="0"/>
    <x v="2"/>
    <x v="912"/>
    <x v="2"/>
    <n v="2"/>
    <d v="2029-03-21T00:00:00"/>
    <x v="10"/>
    <x v="9"/>
    <s v="21"/>
    <x v="3"/>
    <x v="1"/>
    <n v="1.67"/>
    <x v="0"/>
    <n v="18"/>
    <x v="2"/>
    <n v="27.9"/>
    <x v="2"/>
    <n v="5"/>
    <x v="0"/>
    <x v="1"/>
    <n v="535.97040590405879"/>
    <x v="1"/>
  </r>
  <r>
    <n v="3003"/>
    <n v="31"/>
    <x v="4"/>
    <x v="3"/>
    <x v="3"/>
    <x v="913"/>
    <x v="2"/>
    <n v="2"/>
    <d v="2029-03-22T00:00:00"/>
    <x v="10"/>
    <x v="9"/>
    <s v="22"/>
    <x v="1"/>
    <x v="1"/>
    <n v="1.67"/>
    <x v="0"/>
    <n v="15"/>
    <x v="1"/>
    <n v="26.11"/>
    <x v="2"/>
    <n v="5"/>
    <x v="0"/>
    <x v="4"/>
    <n v="523.34299638989273"/>
    <x v="1"/>
  </r>
  <r>
    <n v="3034"/>
    <n v="60"/>
    <x v="1"/>
    <x v="1"/>
    <x v="3"/>
    <x v="914"/>
    <x v="1"/>
    <n v="3"/>
    <d v="2029-04-22T00:00:00"/>
    <x v="10"/>
    <x v="5"/>
    <s v="22"/>
    <x v="2"/>
    <x v="1"/>
    <n v="1.67"/>
    <x v="1"/>
    <n v="17"/>
    <x v="2"/>
    <n v="47.42"/>
    <x v="2"/>
    <n v="5"/>
    <x v="0"/>
    <x v="2"/>
    <n v="534.35728059332484"/>
    <x v="2"/>
  </r>
  <r>
    <n v="3035"/>
    <n v="58"/>
    <x v="3"/>
    <x v="0"/>
    <x v="2"/>
    <x v="915"/>
    <x v="0"/>
    <n v="1"/>
    <d v="2029-04-23T00:00:00"/>
    <x v="10"/>
    <x v="5"/>
    <s v="23"/>
    <x v="1"/>
    <x v="1"/>
    <n v="1.67"/>
    <x v="0"/>
    <n v="1"/>
    <x v="0"/>
    <n v="332.38"/>
    <x v="1"/>
    <n v="7"/>
    <x v="1"/>
    <x v="0"/>
    <n v="500.91195209580872"/>
    <x v="1"/>
  </r>
  <r>
    <n v="3522"/>
    <n v="33"/>
    <x v="4"/>
    <x v="0"/>
    <x v="3"/>
    <x v="916"/>
    <x v="1"/>
    <n v="3"/>
    <d v="2030-08-23T00:00:00"/>
    <x v="7"/>
    <x v="8"/>
    <s v="23"/>
    <x v="2"/>
    <x v="0"/>
    <n v="1.67"/>
    <x v="1"/>
    <n v="8"/>
    <x v="1"/>
    <n v="117.96"/>
    <x v="0"/>
    <n v="7"/>
    <x v="1"/>
    <x v="0"/>
    <n v="501.11402877697873"/>
    <x v="2"/>
  </r>
  <r>
    <n v="3569"/>
    <n v="58"/>
    <x v="3"/>
    <x v="3"/>
    <x v="1"/>
    <x v="917"/>
    <x v="0"/>
    <n v="1"/>
    <d v="2030-10-09T00:00:00"/>
    <x v="7"/>
    <x v="4"/>
    <s v="09"/>
    <x v="0"/>
    <x v="1"/>
    <n v="1.67"/>
    <x v="1"/>
    <n v="10"/>
    <x v="1"/>
    <n v="9.93"/>
    <x v="2"/>
    <n v="5"/>
    <x v="0"/>
    <x v="2"/>
    <n v="534.02086633663339"/>
    <x v="1"/>
  </r>
  <r>
    <n v="4899"/>
    <n v="33"/>
    <x v="4"/>
    <x v="0"/>
    <x v="3"/>
    <x v="918"/>
    <x v="1"/>
    <n v="3"/>
    <d v="2034-05-31T00:00:00"/>
    <x v="13"/>
    <x v="7"/>
    <s v="31"/>
    <x v="2"/>
    <x v="1"/>
    <n v="1.67"/>
    <x v="0"/>
    <n v="6"/>
    <x v="1"/>
    <n v="116.55"/>
    <x v="0"/>
    <n v="8"/>
    <x v="1"/>
    <x v="4"/>
    <n v="523.50161445783237"/>
    <x v="0"/>
  </r>
  <r>
    <n v="4996"/>
    <n v="38"/>
    <x v="4"/>
    <x v="3"/>
    <x v="0"/>
    <x v="919"/>
    <x v="0"/>
    <n v="1"/>
    <d v="2034-09-05T00:00:00"/>
    <x v="13"/>
    <x v="6"/>
    <s v="05"/>
    <x v="2"/>
    <x v="1"/>
    <n v="1.67"/>
    <x v="1"/>
    <n v="4"/>
    <x v="0"/>
    <n v="61.19"/>
    <x v="0"/>
    <n v="7"/>
    <x v="1"/>
    <x v="0"/>
    <n v="500.58270108043246"/>
    <x v="1"/>
  </r>
  <r>
    <n v="206"/>
    <n v="24"/>
    <x v="2"/>
    <x v="3"/>
    <x v="2"/>
    <x v="920"/>
    <x v="2"/>
    <n v="2"/>
    <d v="2021-07-25T00:00:00"/>
    <x v="0"/>
    <x v="11"/>
    <s v="25"/>
    <x v="3"/>
    <x v="0"/>
    <n v="1.66"/>
    <x v="0"/>
    <n v="2"/>
    <x v="0"/>
    <n v="253.25"/>
    <x v="1"/>
    <n v="8"/>
    <x v="1"/>
    <x v="1"/>
    <n v="536.01209359605889"/>
    <x v="1"/>
  </r>
  <r>
    <n v="298"/>
    <n v="58"/>
    <x v="3"/>
    <x v="0"/>
    <x v="1"/>
    <x v="921"/>
    <x v="2"/>
    <n v="2"/>
    <d v="2021-10-25T00:00:00"/>
    <x v="0"/>
    <x v="4"/>
    <s v="25"/>
    <x v="1"/>
    <x v="0"/>
    <n v="1.66"/>
    <x v="1"/>
    <n v="17"/>
    <x v="2"/>
    <n v="22.6"/>
    <x v="2"/>
    <n v="5"/>
    <x v="0"/>
    <x v="2"/>
    <n v="534.55952912019802"/>
    <x v="0"/>
  </r>
  <r>
    <n v="445"/>
    <n v="43"/>
    <x v="0"/>
    <x v="1"/>
    <x v="1"/>
    <x v="922"/>
    <x v="0"/>
    <n v="1"/>
    <d v="2022-03-21T00:00:00"/>
    <x v="1"/>
    <x v="9"/>
    <s v="21"/>
    <x v="2"/>
    <x v="0"/>
    <n v="1.66"/>
    <x v="0"/>
    <n v="4"/>
    <x v="0"/>
    <n v="65.069999999999993"/>
    <x v="0"/>
    <n v="4"/>
    <x v="2"/>
    <x v="2"/>
    <n v="534.74598014888306"/>
    <x v="1"/>
  </r>
  <r>
    <n v="509"/>
    <n v="21"/>
    <x v="2"/>
    <x v="3"/>
    <x v="1"/>
    <x v="923"/>
    <x v="2"/>
    <n v="2"/>
    <d v="2022-05-24T00:00:00"/>
    <x v="1"/>
    <x v="7"/>
    <s v="24"/>
    <x v="2"/>
    <x v="1"/>
    <n v="1.66"/>
    <x v="1"/>
    <n v="4"/>
    <x v="0"/>
    <n v="118.87"/>
    <x v="0"/>
    <n v="6"/>
    <x v="0"/>
    <x v="3"/>
    <n v="523.7982330827075"/>
    <x v="2"/>
  </r>
  <r>
    <n v="646"/>
    <n v="64"/>
    <x v="1"/>
    <x v="2"/>
    <x v="2"/>
    <x v="924"/>
    <x v="0"/>
    <n v="1"/>
    <d v="2022-10-08T00:00:00"/>
    <x v="1"/>
    <x v="4"/>
    <s v="08"/>
    <x v="3"/>
    <x v="1"/>
    <n v="1.66"/>
    <x v="1"/>
    <n v="3"/>
    <x v="0"/>
    <n v="90.87"/>
    <x v="0"/>
    <n v="6"/>
    <x v="0"/>
    <x v="2"/>
    <n v="535.08693167701836"/>
    <x v="1"/>
  </r>
  <r>
    <n v="661"/>
    <n v="19"/>
    <x v="2"/>
    <x v="0"/>
    <x v="2"/>
    <x v="513"/>
    <x v="0"/>
    <n v="1"/>
    <d v="2022-10-23T00:00:00"/>
    <x v="1"/>
    <x v="4"/>
    <s v="23"/>
    <x v="0"/>
    <x v="1"/>
    <n v="1.66"/>
    <x v="1"/>
    <n v="17"/>
    <x v="2"/>
    <n v="5.51"/>
    <x v="2"/>
    <n v="4"/>
    <x v="2"/>
    <x v="1"/>
    <n v="536.04848335388385"/>
    <x v="2"/>
  </r>
  <r>
    <n v="1166"/>
    <n v="62"/>
    <x v="1"/>
    <x v="2"/>
    <x v="3"/>
    <x v="925"/>
    <x v="1"/>
    <n v="3"/>
    <d v="2024-03-11T00:00:00"/>
    <x v="2"/>
    <x v="9"/>
    <s v="11"/>
    <x v="1"/>
    <x v="1"/>
    <n v="1.66"/>
    <x v="0"/>
    <n v="5"/>
    <x v="0"/>
    <n v="171.65"/>
    <x v="1"/>
    <n v="7"/>
    <x v="1"/>
    <x v="4"/>
    <n v="523.28956574185861"/>
    <x v="2"/>
  </r>
  <r>
    <n v="1200"/>
    <n v="30"/>
    <x v="4"/>
    <x v="0"/>
    <x v="0"/>
    <x v="926"/>
    <x v="2"/>
    <n v="2"/>
    <d v="2024-04-14T00:00:00"/>
    <x v="2"/>
    <x v="5"/>
    <s v="14"/>
    <x v="3"/>
    <x v="0"/>
    <n v="1.66"/>
    <x v="1"/>
    <n v="10"/>
    <x v="1"/>
    <n v="60.85"/>
    <x v="0"/>
    <n v="5"/>
    <x v="0"/>
    <x v="2"/>
    <n v="535.41338308457694"/>
    <x v="2"/>
  </r>
  <r>
    <n v="1393"/>
    <n v="55"/>
    <x v="3"/>
    <x v="3"/>
    <x v="1"/>
    <x v="927"/>
    <x v="2"/>
    <n v="2"/>
    <d v="2024-10-24T00:00:00"/>
    <x v="2"/>
    <x v="4"/>
    <s v="24"/>
    <x v="1"/>
    <x v="1"/>
    <n v="1.66"/>
    <x v="1"/>
    <n v="4"/>
    <x v="0"/>
    <n v="133.87"/>
    <x v="0"/>
    <n v="7"/>
    <x v="1"/>
    <x v="3"/>
    <n v="523.85885821831948"/>
    <x v="2"/>
  </r>
  <r>
    <n v="1462"/>
    <n v="69"/>
    <x v="1"/>
    <x v="0"/>
    <x v="3"/>
    <x v="928"/>
    <x v="1"/>
    <n v="3"/>
    <d v="2025-01-01T00:00:00"/>
    <x v="3"/>
    <x v="0"/>
    <s v="01"/>
    <x v="2"/>
    <x v="0"/>
    <n v="1.66"/>
    <x v="1"/>
    <n v="8"/>
    <x v="1"/>
    <n v="102.52"/>
    <x v="0"/>
    <n v="4"/>
    <x v="2"/>
    <x v="3"/>
    <n v="523.8442713567847"/>
    <x v="1"/>
  </r>
  <r>
    <n v="1527"/>
    <n v="57"/>
    <x v="3"/>
    <x v="2"/>
    <x v="3"/>
    <x v="929"/>
    <x v="2"/>
    <n v="2"/>
    <d v="2025-03-07T00:00:00"/>
    <x v="3"/>
    <x v="9"/>
    <s v="07"/>
    <x v="0"/>
    <x v="1"/>
    <n v="1.66"/>
    <x v="0"/>
    <n v="7"/>
    <x v="1"/>
    <n v="77.39"/>
    <x v="0"/>
    <n v="5"/>
    <x v="0"/>
    <x v="1"/>
    <n v="536.59467901234552"/>
    <x v="2"/>
  </r>
  <r>
    <n v="1568"/>
    <n v="22"/>
    <x v="2"/>
    <x v="3"/>
    <x v="3"/>
    <x v="930"/>
    <x v="1"/>
    <n v="3"/>
    <d v="2025-04-17T00:00:00"/>
    <x v="3"/>
    <x v="5"/>
    <s v="17"/>
    <x v="2"/>
    <x v="0"/>
    <n v="1.66"/>
    <x v="0"/>
    <n v="18"/>
    <x v="2"/>
    <n v="52.94"/>
    <x v="0"/>
    <n v="7"/>
    <x v="1"/>
    <x v="3"/>
    <n v="523.47150943396309"/>
    <x v="1"/>
  </r>
  <r>
    <n v="1712"/>
    <n v="62"/>
    <x v="1"/>
    <x v="3"/>
    <x v="3"/>
    <x v="931"/>
    <x v="2"/>
    <n v="2"/>
    <d v="2025-09-08T00:00:00"/>
    <x v="3"/>
    <x v="6"/>
    <s v="08"/>
    <x v="2"/>
    <x v="0"/>
    <n v="1.66"/>
    <x v="0"/>
    <n v="9"/>
    <x v="1"/>
    <n v="54.44"/>
    <x v="0"/>
    <n v="7"/>
    <x v="1"/>
    <x v="2"/>
    <n v="535.32241594022389"/>
    <x v="1"/>
  </r>
  <r>
    <n v="1855"/>
    <n v="53"/>
    <x v="3"/>
    <x v="1"/>
    <x v="3"/>
    <x v="932"/>
    <x v="2"/>
    <n v="2"/>
    <d v="2026-01-29T00:00:00"/>
    <x v="4"/>
    <x v="0"/>
    <s v="29"/>
    <x v="2"/>
    <x v="1"/>
    <n v="1.66"/>
    <x v="0"/>
    <n v="10"/>
    <x v="1"/>
    <n v="41.93"/>
    <x v="2"/>
    <n v="4"/>
    <x v="2"/>
    <x v="1"/>
    <n v="536.58836835599482"/>
    <x v="1"/>
  </r>
  <r>
    <n v="2589"/>
    <n v="33"/>
    <x v="4"/>
    <x v="0"/>
    <x v="3"/>
    <x v="933"/>
    <x v="0"/>
    <n v="1"/>
    <d v="2028-02-02T00:00:00"/>
    <x v="6"/>
    <x v="10"/>
    <s v="02"/>
    <x v="0"/>
    <x v="1"/>
    <n v="1.66"/>
    <x v="0"/>
    <n v="3"/>
    <x v="0"/>
    <n v="41.11"/>
    <x v="2"/>
    <n v="7"/>
    <x v="1"/>
    <x v="0"/>
    <n v="500.89018028846181"/>
    <x v="1"/>
  </r>
  <r>
    <n v="2872"/>
    <n v="64"/>
    <x v="1"/>
    <x v="0"/>
    <x v="3"/>
    <x v="934"/>
    <x v="0"/>
    <n v="1"/>
    <d v="2028-11-11T00:00:00"/>
    <x v="6"/>
    <x v="1"/>
    <s v="11"/>
    <x v="2"/>
    <x v="1"/>
    <n v="1.66"/>
    <x v="1"/>
    <n v="14"/>
    <x v="1"/>
    <n v="21.7"/>
    <x v="2"/>
    <n v="6"/>
    <x v="0"/>
    <x v="2"/>
    <n v="535.37900249376537"/>
    <x v="0"/>
  </r>
  <r>
    <n v="3230"/>
    <n v="55"/>
    <x v="3"/>
    <x v="2"/>
    <x v="3"/>
    <x v="935"/>
    <x v="1"/>
    <n v="3"/>
    <d v="2029-11-04T00:00:00"/>
    <x v="10"/>
    <x v="1"/>
    <s v="04"/>
    <x v="1"/>
    <x v="1"/>
    <n v="1.66"/>
    <x v="0"/>
    <n v="18"/>
    <x v="2"/>
    <n v="45.2"/>
    <x v="2"/>
    <n v="7"/>
    <x v="1"/>
    <x v="1"/>
    <n v="536.7335767326731"/>
    <x v="2"/>
  </r>
  <r>
    <n v="3381"/>
    <n v="64"/>
    <x v="1"/>
    <x v="3"/>
    <x v="0"/>
    <x v="936"/>
    <x v="2"/>
    <n v="2"/>
    <d v="2030-04-04T00:00:00"/>
    <x v="7"/>
    <x v="5"/>
    <s v="04"/>
    <x v="0"/>
    <x v="1"/>
    <n v="1.66"/>
    <x v="1"/>
    <n v="5"/>
    <x v="0"/>
    <n v="123.22"/>
    <x v="0"/>
    <n v="5"/>
    <x v="0"/>
    <x v="3"/>
    <n v="522.93069269521493"/>
    <x v="0"/>
  </r>
  <r>
    <n v="3433"/>
    <n v="24"/>
    <x v="2"/>
    <x v="3"/>
    <x v="0"/>
    <x v="937"/>
    <x v="2"/>
    <n v="2"/>
    <d v="2030-05-26T00:00:00"/>
    <x v="7"/>
    <x v="7"/>
    <s v="26"/>
    <x v="0"/>
    <x v="0"/>
    <n v="1.66"/>
    <x v="0"/>
    <n v="16"/>
    <x v="2"/>
    <n v="22.22"/>
    <x v="2"/>
    <n v="7"/>
    <x v="1"/>
    <x v="1"/>
    <n v="536.39057001239144"/>
    <x v="2"/>
  </r>
  <r>
    <n v="3700"/>
    <n v="26"/>
    <x v="2"/>
    <x v="2"/>
    <x v="2"/>
    <x v="938"/>
    <x v="1"/>
    <n v="3"/>
    <d v="2031-02-17T00:00:00"/>
    <x v="8"/>
    <x v="10"/>
    <s v="17"/>
    <x v="2"/>
    <x v="1"/>
    <n v="1.66"/>
    <x v="0"/>
    <n v="16"/>
    <x v="2"/>
    <n v="56.63"/>
    <x v="0"/>
    <n v="6"/>
    <x v="0"/>
    <x v="3"/>
    <n v="522.81320302648248"/>
    <x v="2"/>
  </r>
  <r>
    <n v="3744"/>
    <n v="62"/>
    <x v="1"/>
    <x v="1"/>
    <x v="0"/>
    <x v="939"/>
    <x v="1"/>
    <n v="3"/>
    <d v="2031-04-02T00:00:00"/>
    <x v="8"/>
    <x v="5"/>
    <s v="02"/>
    <x v="3"/>
    <x v="0"/>
    <n v="1.66"/>
    <x v="0"/>
    <n v="13"/>
    <x v="1"/>
    <n v="57.5"/>
    <x v="0"/>
    <n v="4"/>
    <x v="2"/>
    <x v="2"/>
    <n v="535.66811485642916"/>
    <x v="2"/>
  </r>
  <r>
    <n v="3867"/>
    <n v="20"/>
    <x v="2"/>
    <x v="2"/>
    <x v="2"/>
    <x v="940"/>
    <x v="1"/>
    <n v="3"/>
    <d v="2031-08-03T00:00:00"/>
    <x v="8"/>
    <x v="8"/>
    <s v="03"/>
    <x v="1"/>
    <x v="1"/>
    <n v="1.66"/>
    <x v="1"/>
    <n v="8"/>
    <x v="1"/>
    <n v="119.85"/>
    <x v="0"/>
    <n v="5"/>
    <x v="0"/>
    <x v="1"/>
    <n v="536.61506203473925"/>
    <x v="2"/>
  </r>
  <r>
    <n v="4022"/>
    <n v="56"/>
    <x v="3"/>
    <x v="1"/>
    <x v="1"/>
    <x v="941"/>
    <x v="0"/>
    <n v="1"/>
    <d v="2032-01-05T00:00:00"/>
    <x v="11"/>
    <x v="0"/>
    <s v="05"/>
    <x v="0"/>
    <x v="0"/>
    <n v="1.66"/>
    <x v="1"/>
    <n v="7"/>
    <x v="1"/>
    <n v="8.52"/>
    <x v="2"/>
    <n v="7"/>
    <x v="1"/>
    <x v="2"/>
    <n v="535.4033499999997"/>
    <x v="2"/>
  </r>
  <r>
    <n v="4309"/>
    <n v="39"/>
    <x v="4"/>
    <x v="0"/>
    <x v="2"/>
    <x v="942"/>
    <x v="0"/>
    <n v="1"/>
    <d v="2032-10-18T00:00:00"/>
    <x v="11"/>
    <x v="4"/>
    <s v="18"/>
    <x v="2"/>
    <x v="1"/>
    <n v="1.66"/>
    <x v="0"/>
    <n v="8"/>
    <x v="1"/>
    <n v="6.56"/>
    <x v="2"/>
    <n v="7"/>
    <x v="1"/>
    <x v="1"/>
    <n v="536.09059627329179"/>
    <x v="2"/>
  </r>
  <r>
    <n v="4824"/>
    <n v="28"/>
    <x v="2"/>
    <x v="1"/>
    <x v="0"/>
    <x v="943"/>
    <x v="2"/>
    <n v="2"/>
    <d v="2034-03-17T00:00:00"/>
    <x v="13"/>
    <x v="9"/>
    <s v="17"/>
    <x v="3"/>
    <x v="0"/>
    <n v="1.66"/>
    <x v="1"/>
    <n v="4"/>
    <x v="0"/>
    <n v="137.07"/>
    <x v="0"/>
    <n v="7"/>
    <x v="1"/>
    <x v="1"/>
    <n v="536.69208955223871"/>
    <x v="0"/>
  </r>
  <r>
    <n v="4948"/>
    <n v="37"/>
    <x v="4"/>
    <x v="3"/>
    <x v="1"/>
    <x v="944"/>
    <x v="1"/>
    <n v="3"/>
    <d v="2034-07-19T00:00:00"/>
    <x v="13"/>
    <x v="11"/>
    <s v="19"/>
    <x v="1"/>
    <x v="1"/>
    <n v="1.66"/>
    <x v="0"/>
    <n v="13"/>
    <x v="1"/>
    <n v="70.63"/>
    <x v="0"/>
    <n v="7"/>
    <x v="1"/>
    <x v="1"/>
    <n v="536.67763387297623"/>
    <x v="0"/>
  </r>
  <r>
    <n v="83"/>
    <n v="53"/>
    <x v="3"/>
    <x v="1"/>
    <x v="0"/>
    <x v="945"/>
    <x v="0"/>
    <n v="1"/>
    <d v="2021-03-24T00:00:00"/>
    <x v="0"/>
    <x v="9"/>
    <s v="24"/>
    <x v="3"/>
    <x v="1"/>
    <n v="1.65"/>
    <x v="1"/>
    <n v="5"/>
    <x v="0"/>
    <n v="35.15"/>
    <x v="2"/>
    <n v="7"/>
    <x v="1"/>
    <x v="1"/>
    <n v="536.20190773067316"/>
    <x v="2"/>
  </r>
  <r>
    <n v="634"/>
    <n v="19"/>
    <x v="2"/>
    <x v="3"/>
    <x v="0"/>
    <x v="946"/>
    <x v="2"/>
    <n v="2"/>
    <d v="2022-09-26T00:00:00"/>
    <x v="1"/>
    <x v="6"/>
    <s v="26"/>
    <x v="0"/>
    <x v="0"/>
    <n v="1.65"/>
    <x v="1"/>
    <n v="9"/>
    <x v="1"/>
    <n v="56.81"/>
    <x v="0"/>
    <n v="6"/>
    <x v="0"/>
    <x v="2"/>
    <n v="535.99877346683331"/>
    <x v="1"/>
  </r>
  <r>
    <n v="738"/>
    <n v="51"/>
    <x v="3"/>
    <x v="1"/>
    <x v="1"/>
    <x v="947"/>
    <x v="1"/>
    <n v="3"/>
    <d v="2023-01-08T00:00:00"/>
    <x v="12"/>
    <x v="0"/>
    <s v="08"/>
    <x v="2"/>
    <x v="1"/>
    <n v="1.65"/>
    <x v="0"/>
    <n v="15"/>
    <x v="1"/>
    <n v="48.59"/>
    <x v="2"/>
    <n v="8"/>
    <x v="1"/>
    <x v="2"/>
    <n v="536.02971177944823"/>
    <x v="0"/>
  </r>
  <r>
    <n v="1278"/>
    <n v="22"/>
    <x v="2"/>
    <x v="3"/>
    <x v="3"/>
    <x v="948"/>
    <x v="1"/>
    <n v="3"/>
    <d v="2024-07-01T00:00:00"/>
    <x v="2"/>
    <x v="11"/>
    <s v="01"/>
    <x v="3"/>
    <x v="1"/>
    <n v="1.65"/>
    <x v="1"/>
    <n v="7"/>
    <x v="1"/>
    <n v="107.55"/>
    <x v="0"/>
    <n v="6"/>
    <x v="0"/>
    <x v="4"/>
    <n v="522.88501207729564"/>
    <x v="1"/>
  </r>
  <r>
    <n v="1495"/>
    <n v="30"/>
    <x v="4"/>
    <x v="1"/>
    <x v="0"/>
    <x v="949"/>
    <x v="0"/>
    <n v="1"/>
    <d v="2025-02-03T00:00:00"/>
    <x v="3"/>
    <x v="10"/>
    <s v="03"/>
    <x v="2"/>
    <x v="1"/>
    <n v="1.65"/>
    <x v="0"/>
    <n v="12"/>
    <x v="1"/>
    <n v="27.36"/>
    <x v="2"/>
    <n v="5"/>
    <x v="0"/>
    <x v="0"/>
    <n v="501.34453670276815"/>
    <x v="2"/>
  </r>
  <r>
    <n v="1902"/>
    <n v="56"/>
    <x v="3"/>
    <x v="1"/>
    <x v="2"/>
    <x v="950"/>
    <x v="1"/>
    <n v="3"/>
    <d v="2026-03-17T00:00:00"/>
    <x v="4"/>
    <x v="9"/>
    <s v="17"/>
    <x v="1"/>
    <x v="1"/>
    <n v="1.65"/>
    <x v="0"/>
    <n v="9"/>
    <x v="1"/>
    <n v="74.959999999999994"/>
    <x v="0"/>
    <n v="3"/>
    <x v="2"/>
    <x v="2"/>
    <n v="535.78772898368845"/>
    <x v="1"/>
  </r>
  <r>
    <n v="2150"/>
    <n v="41"/>
    <x v="0"/>
    <x v="3"/>
    <x v="3"/>
    <x v="951"/>
    <x v="1"/>
    <n v="3"/>
    <d v="2026-11-20T00:00:00"/>
    <x v="4"/>
    <x v="1"/>
    <s v="20"/>
    <x v="3"/>
    <x v="1"/>
    <n v="1.65"/>
    <x v="1"/>
    <n v="4"/>
    <x v="0"/>
    <n v="195.6"/>
    <x v="1"/>
    <n v="6"/>
    <x v="0"/>
    <x v="1"/>
    <n v="536.65192259675393"/>
    <x v="2"/>
  </r>
  <r>
    <n v="2268"/>
    <n v="63"/>
    <x v="1"/>
    <x v="1"/>
    <x v="2"/>
    <x v="952"/>
    <x v="1"/>
    <n v="3"/>
    <d v="2027-03-18T00:00:00"/>
    <x v="5"/>
    <x v="9"/>
    <s v="18"/>
    <x v="0"/>
    <x v="1"/>
    <n v="1.65"/>
    <x v="0"/>
    <n v="14"/>
    <x v="1"/>
    <n v="54.72"/>
    <x v="0"/>
    <n v="6"/>
    <x v="0"/>
    <x v="1"/>
    <n v="536.34476249999989"/>
    <x v="0"/>
  </r>
  <r>
    <n v="2270"/>
    <n v="21"/>
    <x v="2"/>
    <x v="3"/>
    <x v="2"/>
    <x v="953"/>
    <x v="1"/>
    <n v="3"/>
    <d v="2027-03-20T00:00:00"/>
    <x v="5"/>
    <x v="9"/>
    <s v="20"/>
    <x v="1"/>
    <x v="1"/>
    <n v="1.65"/>
    <x v="0"/>
    <n v="16"/>
    <x v="2"/>
    <n v="43.05"/>
    <x v="2"/>
    <n v="7"/>
    <x v="1"/>
    <x v="1"/>
    <n v="536.05717146433028"/>
    <x v="1"/>
  </r>
  <r>
    <n v="2382"/>
    <n v="20"/>
    <x v="2"/>
    <x v="0"/>
    <x v="0"/>
    <x v="954"/>
    <x v="0"/>
    <n v="1"/>
    <d v="2027-07-10T00:00:00"/>
    <x v="5"/>
    <x v="11"/>
    <s v="10"/>
    <x v="2"/>
    <x v="1"/>
    <n v="1.65"/>
    <x v="1"/>
    <n v="11"/>
    <x v="1"/>
    <n v="12.63"/>
    <x v="2"/>
    <n v="7"/>
    <x v="1"/>
    <x v="0"/>
    <n v="501.55292771084373"/>
    <x v="0"/>
  </r>
  <r>
    <n v="2385"/>
    <n v="55"/>
    <x v="3"/>
    <x v="0"/>
    <x v="1"/>
    <x v="955"/>
    <x v="1"/>
    <n v="3"/>
    <d v="2027-07-13T00:00:00"/>
    <x v="5"/>
    <x v="11"/>
    <s v="13"/>
    <x v="1"/>
    <x v="1"/>
    <n v="1.65"/>
    <x v="0"/>
    <n v="11"/>
    <x v="1"/>
    <n v="77.02"/>
    <x v="0"/>
    <n v="6"/>
    <x v="0"/>
    <x v="2"/>
    <n v="535.61327889447193"/>
    <x v="1"/>
  </r>
  <r>
    <n v="2780"/>
    <n v="19"/>
    <x v="2"/>
    <x v="0"/>
    <x v="2"/>
    <x v="956"/>
    <x v="0"/>
    <n v="1"/>
    <d v="2028-08-11T00:00:00"/>
    <x v="6"/>
    <x v="8"/>
    <s v="11"/>
    <x v="0"/>
    <x v="1"/>
    <n v="1.65"/>
    <x v="0"/>
    <n v="8"/>
    <x v="1"/>
    <n v="27.84"/>
    <x v="2"/>
    <n v="6"/>
    <x v="0"/>
    <x v="4"/>
    <n v="522.60691656590177"/>
    <x v="2"/>
  </r>
  <r>
    <n v="2810"/>
    <n v="52"/>
    <x v="3"/>
    <x v="3"/>
    <x v="2"/>
    <x v="957"/>
    <x v="1"/>
    <n v="3"/>
    <d v="2028-09-10T00:00:00"/>
    <x v="6"/>
    <x v="6"/>
    <s v="10"/>
    <x v="2"/>
    <x v="1"/>
    <n v="1.65"/>
    <x v="0"/>
    <n v="4"/>
    <x v="0"/>
    <n v="201.83"/>
    <x v="1"/>
    <n v="4"/>
    <x v="2"/>
    <x v="4"/>
    <n v="522.96992736077573"/>
    <x v="2"/>
  </r>
  <r>
    <n v="2915"/>
    <n v="39"/>
    <x v="4"/>
    <x v="3"/>
    <x v="1"/>
    <x v="958"/>
    <x v="1"/>
    <n v="3"/>
    <d v="2028-12-24T00:00:00"/>
    <x v="6"/>
    <x v="2"/>
    <s v="24"/>
    <x v="1"/>
    <x v="1"/>
    <n v="1.65"/>
    <x v="1"/>
    <n v="19"/>
    <x v="2"/>
    <n v="49.53"/>
    <x v="2"/>
    <n v="7"/>
    <x v="1"/>
    <x v="3"/>
    <n v="522.3293055555564"/>
    <x v="2"/>
  </r>
  <r>
    <n v="2934"/>
    <n v="34"/>
    <x v="4"/>
    <x v="1"/>
    <x v="1"/>
    <x v="959"/>
    <x v="1"/>
    <n v="3"/>
    <d v="2029-01-12T00:00:00"/>
    <x v="10"/>
    <x v="0"/>
    <s v="12"/>
    <x v="3"/>
    <x v="0"/>
    <n v="1.65"/>
    <x v="1"/>
    <n v="14"/>
    <x v="1"/>
    <n v="49.05"/>
    <x v="2"/>
    <n v="8"/>
    <x v="1"/>
    <x v="2"/>
    <n v="535.22138364779835"/>
    <x v="1"/>
  </r>
  <r>
    <n v="2942"/>
    <n v="26"/>
    <x v="2"/>
    <x v="2"/>
    <x v="2"/>
    <x v="960"/>
    <x v="0"/>
    <n v="1"/>
    <d v="2029-01-20T00:00:00"/>
    <x v="10"/>
    <x v="0"/>
    <s v="20"/>
    <x v="1"/>
    <x v="1"/>
    <n v="1.65"/>
    <x v="0"/>
    <n v="1"/>
    <x v="0"/>
    <n v="345.54"/>
    <x v="1"/>
    <n v="5"/>
    <x v="0"/>
    <x v="4"/>
    <n v="522.62527272727357"/>
    <x v="1"/>
  </r>
  <r>
    <n v="2989"/>
    <n v="27"/>
    <x v="2"/>
    <x v="3"/>
    <x v="1"/>
    <x v="961"/>
    <x v="0"/>
    <n v="1"/>
    <d v="2029-03-08T00:00:00"/>
    <x v="10"/>
    <x v="9"/>
    <s v="08"/>
    <x v="0"/>
    <x v="0"/>
    <n v="1.65"/>
    <x v="0"/>
    <n v="11"/>
    <x v="1"/>
    <n v="4.8"/>
    <x v="2"/>
    <n v="5"/>
    <x v="0"/>
    <x v="2"/>
    <n v="535.03057934508786"/>
    <x v="0"/>
  </r>
  <r>
    <n v="3049"/>
    <n v="62"/>
    <x v="1"/>
    <x v="1"/>
    <x v="1"/>
    <x v="962"/>
    <x v="2"/>
    <n v="2"/>
    <d v="2029-05-07T00:00:00"/>
    <x v="10"/>
    <x v="7"/>
    <s v="07"/>
    <x v="1"/>
    <x v="1"/>
    <n v="1.65"/>
    <x v="0"/>
    <n v="8"/>
    <x v="1"/>
    <n v="60.02"/>
    <x v="0"/>
    <n v="6"/>
    <x v="0"/>
    <x v="4"/>
    <n v="522.84018203883579"/>
    <x v="2"/>
  </r>
  <r>
    <n v="3084"/>
    <n v="40"/>
    <x v="0"/>
    <x v="1"/>
    <x v="0"/>
    <x v="963"/>
    <x v="0"/>
    <n v="1"/>
    <d v="2029-06-11T00:00:00"/>
    <x v="10"/>
    <x v="3"/>
    <s v="11"/>
    <x v="1"/>
    <x v="1"/>
    <n v="1.65"/>
    <x v="0"/>
    <n v="19"/>
    <x v="2"/>
    <n v="8.39"/>
    <x v="2"/>
    <n v="6"/>
    <x v="0"/>
    <x v="2"/>
    <n v="535.63868852458984"/>
    <x v="2"/>
  </r>
  <r>
    <n v="3280"/>
    <n v="45"/>
    <x v="0"/>
    <x v="3"/>
    <x v="1"/>
    <x v="964"/>
    <x v="2"/>
    <n v="2"/>
    <d v="2029-12-24T00:00:00"/>
    <x v="10"/>
    <x v="2"/>
    <s v="24"/>
    <x v="0"/>
    <x v="0"/>
    <n v="1.65"/>
    <x v="0"/>
    <n v="19"/>
    <x v="2"/>
    <n v="21.1"/>
    <x v="2"/>
    <n v="5"/>
    <x v="0"/>
    <x v="1"/>
    <n v="535.8657017543859"/>
    <x v="0"/>
  </r>
  <r>
    <n v="3430"/>
    <n v="28"/>
    <x v="2"/>
    <x v="3"/>
    <x v="1"/>
    <x v="965"/>
    <x v="1"/>
    <n v="3"/>
    <d v="2030-05-23T00:00:00"/>
    <x v="7"/>
    <x v="7"/>
    <s v="23"/>
    <x v="2"/>
    <x v="0"/>
    <n v="1.65"/>
    <x v="1"/>
    <n v="7"/>
    <x v="1"/>
    <n v="135.04"/>
    <x v="0"/>
    <n v="6"/>
    <x v="0"/>
    <x v="1"/>
    <n v="536.03509410288575"/>
    <x v="1"/>
  </r>
  <r>
    <n v="3667"/>
    <n v="59"/>
    <x v="3"/>
    <x v="0"/>
    <x v="0"/>
    <x v="469"/>
    <x v="2"/>
    <n v="2"/>
    <d v="2031-01-15T00:00:00"/>
    <x v="8"/>
    <x v="0"/>
    <s v="15"/>
    <x v="3"/>
    <x v="1"/>
    <n v="1.65"/>
    <x v="0"/>
    <n v="8"/>
    <x v="1"/>
    <n v="58.66"/>
    <x v="0"/>
    <n v="6"/>
    <x v="0"/>
    <x v="3"/>
    <n v="521.79996207332567"/>
    <x v="0"/>
  </r>
  <r>
    <n v="3809"/>
    <n v="35"/>
    <x v="4"/>
    <x v="0"/>
    <x v="2"/>
    <x v="966"/>
    <x v="0"/>
    <n v="1"/>
    <d v="2031-06-06T00:00:00"/>
    <x v="8"/>
    <x v="3"/>
    <s v="06"/>
    <x v="2"/>
    <x v="1"/>
    <n v="1.65"/>
    <x v="0"/>
    <n v="14"/>
    <x v="1"/>
    <n v="8.5299999999999994"/>
    <x v="2"/>
    <n v="4"/>
    <x v="2"/>
    <x v="1"/>
    <n v="535.52097989949743"/>
    <x v="1"/>
  </r>
  <r>
    <n v="3859"/>
    <n v="20"/>
    <x v="2"/>
    <x v="1"/>
    <x v="2"/>
    <x v="967"/>
    <x v="2"/>
    <n v="2"/>
    <d v="2031-07-26T00:00:00"/>
    <x v="8"/>
    <x v="11"/>
    <s v="26"/>
    <x v="1"/>
    <x v="1"/>
    <n v="1.65"/>
    <x v="0"/>
    <n v="6"/>
    <x v="1"/>
    <n v="59.59"/>
    <x v="0"/>
    <n v="6"/>
    <x v="0"/>
    <x v="0"/>
    <n v="501.99038600723804"/>
    <x v="1"/>
  </r>
  <r>
    <n v="3890"/>
    <n v="47"/>
    <x v="0"/>
    <x v="2"/>
    <x v="2"/>
    <x v="968"/>
    <x v="0"/>
    <n v="1"/>
    <d v="2031-08-26T00:00:00"/>
    <x v="8"/>
    <x v="8"/>
    <s v="26"/>
    <x v="2"/>
    <x v="1"/>
    <n v="1.65"/>
    <x v="0"/>
    <n v="15"/>
    <x v="1"/>
    <n v="4.5599999999999996"/>
    <x v="2"/>
    <n v="7"/>
    <x v="1"/>
    <x v="1"/>
    <n v="536.04436477987406"/>
    <x v="2"/>
  </r>
  <r>
    <n v="3918"/>
    <n v="47"/>
    <x v="0"/>
    <x v="0"/>
    <x v="1"/>
    <x v="969"/>
    <x v="0"/>
    <n v="1"/>
    <d v="2031-09-23T00:00:00"/>
    <x v="8"/>
    <x v="6"/>
    <s v="23"/>
    <x v="2"/>
    <x v="1"/>
    <n v="1.65"/>
    <x v="1"/>
    <n v="6"/>
    <x v="1"/>
    <n v="31.76"/>
    <x v="2"/>
    <n v="4"/>
    <x v="2"/>
    <x v="3"/>
    <n v="521.86646835443116"/>
    <x v="0"/>
  </r>
  <r>
    <n v="4043"/>
    <n v="57"/>
    <x v="3"/>
    <x v="0"/>
    <x v="3"/>
    <x v="970"/>
    <x v="1"/>
    <n v="3"/>
    <d v="2032-01-26T00:00:00"/>
    <x v="11"/>
    <x v="0"/>
    <s v="26"/>
    <x v="2"/>
    <x v="0"/>
    <n v="1.65"/>
    <x v="0"/>
    <n v="16"/>
    <x v="2"/>
    <n v="54.88"/>
    <x v="0"/>
    <n v="6"/>
    <x v="0"/>
    <x v="3"/>
    <n v="522.28638783270026"/>
    <x v="2"/>
  </r>
  <r>
    <n v="4848"/>
    <n v="21"/>
    <x v="2"/>
    <x v="3"/>
    <x v="0"/>
    <x v="971"/>
    <x v="2"/>
    <n v="2"/>
    <d v="2034-04-10T00:00:00"/>
    <x v="13"/>
    <x v="5"/>
    <s v="10"/>
    <x v="2"/>
    <x v="1"/>
    <n v="1.65"/>
    <x v="0"/>
    <n v="13"/>
    <x v="1"/>
    <n v="37.93"/>
    <x v="2"/>
    <n v="6"/>
    <x v="0"/>
    <x v="1"/>
    <n v="536.6334130982367"/>
    <x v="0"/>
  </r>
  <r>
    <n v="217"/>
    <n v="29"/>
    <x v="2"/>
    <x v="0"/>
    <x v="0"/>
    <x v="972"/>
    <x v="0"/>
    <n v="1"/>
    <d v="2021-08-05T00:00:00"/>
    <x v="0"/>
    <x v="8"/>
    <s v="05"/>
    <x v="3"/>
    <x v="1"/>
    <n v="1.64"/>
    <x v="1"/>
    <n v="3"/>
    <x v="0"/>
    <n v="78.400000000000006"/>
    <x v="0"/>
    <n v="3"/>
    <x v="2"/>
    <x v="4"/>
    <n v="522.89207776427793"/>
    <x v="0"/>
  </r>
  <r>
    <n v="366"/>
    <n v="26"/>
    <x v="2"/>
    <x v="2"/>
    <x v="1"/>
    <x v="973"/>
    <x v="1"/>
    <n v="3"/>
    <d v="2022-01-01T00:00:00"/>
    <x v="1"/>
    <x v="0"/>
    <s v="01"/>
    <x v="0"/>
    <x v="1"/>
    <n v="1.64"/>
    <x v="1"/>
    <n v="8"/>
    <x v="1"/>
    <n v="87.55"/>
    <x v="0"/>
    <n v="7"/>
    <x v="1"/>
    <x v="4"/>
    <n v="523.24206812652153"/>
    <x v="2"/>
  </r>
  <r>
    <n v="469"/>
    <n v="25"/>
    <x v="2"/>
    <x v="0"/>
    <x v="3"/>
    <x v="974"/>
    <x v="2"/>
    <n v="2"/>
    <d v="2022-04-14T00:00:00"/>
    <x v="1"/>
    <x v="5"/>
    <s v="14"/>
    <x v="0"/>
    <x v="0"/>
    <n v="1.64"/>
    <x v="1"/>
    <n v="8"/>
    <x v="1"/>
    <n v="56.9"/>
    <x v="0"/>
    <n v="6"/>
    <x v="0"/>
    <x v="4"/>
    <n v="523.0263215590752"/>
    <x v="0"/>
  </r>
  <r>
    <n v="809"/>
    <n v="58"/>
    <x v="3"/>
    <x v="1"/>
    <x v="1"/>
    <x v="975"/>
    <x v="2"/>
    <n v="2"/>
    <d v="2023-03-20T00:00:00"/>
    <x v="12"/>
    <x v="9"/>
    <s v="20"/>
    <x v="1"/>
    <x v="1"/>
    <n v="1.64"/>
    <x v="1"/>
    <n v="6"/>
    <x v="1"/>
    <n v="92.37"/>
    <x v="0"/>
    <n v="7"/>
    <x v="1"/>
    <x v="0"/>
    <n v="502.16486714975883"/>
    <x v="0"/>
  </r>
  <r>
    <n v="1490"/>
    <n v="35"/>
    <x v="4"/>
    <x v="2"/>
    <x v="0"/>
    <x v="976"/>
    <x v="1"/>
    <n v="3"/>
    <d v="2025-01-29T00:00:00"/>
    <x v="3"/>
    <x v="0"/>
    <s v="29"/>
    <x v="1"/>
    <x v="0"/>
    <n v="1.64"/>
    <x v="1"/>
    <n v="7"/>
    <x v="1"/>
    <n v="103.02"/>
    <x v="0"/>
    <n v="7"/>
    <x v="1"/>
    <x v="3"/>
    <n v="521.83488578680283"/>
    <x v="2"/>
  </r>
  <r>
    <n v="1694"/>
    <n v="43"/>
    <x v="0"/>
    <x v="2"/>
    <x v="3"/>
    <x v="977"/>
    <x v="0"/>
    <n v="1"/>
    <d v="2025-08-21T00:00:00"/>
    <x v="3"/>
    <x v="8"/>
    <s v="21"/>
    <x v="3"/>
    <x v="0"/>
    <n v="1.64"/>
    <x v="0"/>
    <n v="19"/>
    <x v="2"/>
    <n v="6.59"/>
    <x v="2"/>
    <n v="7"/>
    <x v="1"/>
    <x v="1"/>
    <n v="536.68829760403526"/>
    <x v="1"/>
  </r>
  <r>
    <n v="1753"/>
    <n v="56"/>
    <x v="3"/>
    <x v="2"/>
    <x v="2"/>
    <x v="978"/>
    <x v="2"/>
    <n v="2"/>
    <d v="2025-10-19T00:00:00"/>
    <x v="3"/>
    <x v="4"/>
    <s v="19"/>
    <x v="0"/>
    <x v="1"/>
    <n v="1.64"/>
    <x v="0"/>
    <n v="6"/>
    <x v="1"/>
    <n v="59.86"/>
    <x v="0"/>
    <n v="4"/>
    <x v="2"/>
    <x v="4"/>
    <n v="523.10903658536677"/>
    <x v="2"/>
  </r>
  <r>
    <n v="1871"/>
    <n v="29"/>
    <x v="2"/>
    <x v="2"/>
    <x v="0"/>
    <x v="979"/>
    <x v="2"/>
    <n v="2"/>
    <d v="2026-02-14T00:00:00"/>
    <x v="4"/>
    <x v="10"/>
    <s v="14"/>
    <x v="0"/>
    <x v="0"/>
    <n v="1.64"/>
    <x v="1"/>
    <n v="3"/>
    <x v="0"/>
    <n v="130.36000000000001"/>
    <x v="0"/>
    <n v="6"/>
    <x v="0"/>
    <x v="0"/>
    <n v="502.10194679564734"/>
    <x v="1"/>
  </r>
  <r>
    <n v="1887"/>
    <n v="21"/>
    <x v="2"/>
    <x v="2"/>
    <x v="0"/>
    <x v="980"/>
    <x v="2"/>
    <n v="2"/>
    <d v="2026-03-02T00:00:00"/>
    <x v="4"/>
    <x v="9"/>
    <s v="02"/>
    <x v="2"/>
    <x v="1"/>
    <n v="1.64"/>
    <x v="1"/>
    <n v="8"/>
    <x v="1"/>
    <n v="65.81"/>
    <x v="0"/>
    <n v="6"/>
    <x v="0"/>
    <x v="0"/>
    <n v="502.23636803874132"/>
    <x v="1"/>
  </r>
  <r>
    <n v="1983"/>
    <n v="42"/>
    <x v="0"/>
    <x v="3"/>
    <x v="3"/>
    <x v="981"/>
    <x v="2"/>
    <n v="2"/>
    <d v="2026-06-06T00:00:00"/>
    <x v="4"/>
    <x v="3"/>
    <s v="06"/>
    <x v="1"/>
    <x v="0"/>
    <n v="1.64"/>
    <x v="1"/>
    <n v="11"/>
    <x v="1"/>
    <n v="44.82"/>
    <x v="2"/>
    <n v="7"/>
    <x v="1"/>
    <x v="0"/>
    <n v="502.20694545454586"/>
    <x v="0"/>
  </r>
  <r>
    <n v="2251"/>
    <n v="23"/>
    <x v="2"/>
    <x v="3"/>
    <x v="0"/>
    <x v="982"/>
    <x v="2"/>
    <n v="2"/>
    <d v="2027-03-01T00:00:00"/>
    <x v="5"/>
    <x v="9"/>
    <s v="01"/>
    <x v="2"/>
    <x v="1"/>
    <n v="1.64"/>
    <x v="1"/>
    <n v="8"/>
    <x v="1"/>
    <n v="59.17"/>
    <x v="0"/>
    <n v="7"/>
    <x v="1"/>
    <x v="2"/>
    <n v="536.11371212121173"/>
    <x v="1"/>
  </r>
  <r>
    <n v="2547"/>
    <n v="26"/>
    <x v="2"/>
    <x v="2"/>
    <x v="3"/>
    <x v="983"/>
    <x v="1"/>
    <n v="3"/>
    <d v="2027-12-22T00:00:00"/>
    <x v="5"/>
    <x v="2"/>
    <s v="22"/>
    <x v="3"/>
    <x v="1"/>
    <n v="1.64"/>
    <x v="0"/>
    <n v="15"/>
    <x v="1"/>
    <n v="53.45"/>
    <x v="0"/>
    <n v="7"/>
    <x v="1"/>
    <x v="3"/>
    <n v="521.58160101651924"/>
    <x v="2"/>
  </r>
  <r>
    <n v="2788"/>
    <n v="38"/>
    <x v="4"/>
    <x v="2"/>
    <x v="3"/>
    <x v="984"/>
    <x v="1"/>
    <n v="3"/>
    <d v="2028-08-19T00:00:00"/>
    <x v="6"/>
    <x v="8"/>
    <s v="19"/>
    <x v="0"/>
    <x v="0"/>
    <n v="1.64"/>
    <x v="1"/>
    <n v="9"/>
    <x v="1"/>
    <n v="92.44"/>
    <x v="0"/>
    <n v="7"/>
    <x v="1"/>
    <x v="0"/>
    <n v="502.21815533980629"/>
    <x v="1"/>
  </r>
  <r>
    <n v="2804"/>
    <n v="31"/>
    <x v="4"/>
    <x v="1"/>
    <x v="1"/>
    <x v="985"/>
    <x v="0"/>
    <n v="1"/>
    <d v="2028-09-04T00:00:00"/>
    <x v="6"/>
    <x v="6"/>
    <s v="04"/>
    <x v="1"/>
    <x v="1"/>
    <n v="1.64"/>
    <x v="1"/>
    <n v="4"/>
    <x v="0"/>
    <n v="22.06"/>
    <x v="2"/>
    <n v="6"/>
    <x v="0"/>
    <x v="3"/>
    <n v="521.22510178117113"/>
    <x v="2"/>
  </r>
  <r>
    <n v="3237"/>
    <n v="60"/>
    <x v="1"/>
    <x v="3"/>
    <x v="2"/>
    <x v="986"/>
    <x v="1"/>
    <n v="3"/>
    <d v="2029-11-11T00:00:00"/>
    <x v="10"/>
    <x v="1"/>
    <s v="11"/>
    <x v="1"/>
    <x v="0"/>
    <n v="1.64"/>
    <x v="0"/>
    <n v="9"/>
    <x v="1"/>
    <n v="104.21"/>
    <x v="0"/>
    <n v="7"/>
    <x v="1"/>
    <x v="2"/>
    <n v="536.19305941845721"/>
    <x v="1"/>
  </r>
  <r>
    <n v="3409"/>
    <n v="42"/>
    <x v="0"/>
    <x v="3"/>
    <x v="2"/>
    <x v="987"/>
    <x v="0"/>
    <n v="1"/>
    <d v="2030-05-02T00:00:00"/>
    <x v="7"/>
    <x v="7"/>
    <s v="02"/>
    <x v="0"/>
    <x v="0"/>
    <n v="1.64"/>
    <x v="1"/>
    <n v="15"/>
    <x v="1"/>
    <n v="15.21"/>
    <x v="2"/>
    <n v="7"/>
    <x v="1"/>
    <x v="4"/>
    <n v="523.3092307692317"/>
    <x v="1"/>
  </r>
  <r>
    <n v="3764"/>
    <n v="22"/>
    <x v="2"/>
    <x v="1"/>
    <x v="2"/>
    <x v="988"/>
    <x v="2"/>
    <n v="2"/>
    <d v="2031-04-22T00:00:00"/>
    <x v="8"/>
    <x v="5"/>
    <s v="22"/>
    <x v="1"/>
    <x v="1"/>
    <n v="1.64"/>
    <x v="1"/>
    <n v="1"/>
    <x v="0"/>
    <n v="559.95000000000005"/>
    <x v="1"/>
    <n v="4"/>
    <x v="2"/>
    <x v="3"/>
    <n v="521.77670063694336"/>
    <x v="1"/>
  </r>
  <r>
    <n v="3904"/>
    <n v="19"/>
    <x v="2"/>
    <x v="2"/>
    <x v="2"/>
    <x v="989"/>
    <x v="1"/>
    <n v="3"/>
    <d v="2031-09-09T00:00:00"/>
    <x v="8"/>
    <x v="6"/>
    <s v="09"/>
    <x v="3"/>
    <x v="1"/>
    <n v="1.64"/>
    <x v="0"/>
    <n v="16"/>
    <x v="2"/>
    <n v="53.57"/>
    <x v="0"/>
    <n v="6"/>
    <x v="0"/>
    <x v="2"/>
    <n v="535.68456962025277"/>
    <x v="2"/>
  </r>
  <r>
    <n v="3927"/>
    <n v="31"/>
    <x v="4"/>
    <x v="3"/>
    <x v="2"/>
    <x v="990"/>
    <x v="0"/>
    <n v="1"/>
    <d v="2031-10-02T00:00:00"/>
    <x v="8"/>
    <x v="4"/>
    <s v="02"/>
    <x v="2"/>
    <x v="0"/>
    <n v="1.64"/>
    <x v="0"/>
    <n v="11"/>
    <x v="1"/>
    <n v="27.35"/>
    <x v="2"/>
    <n v="6"/>
    <x v="0"/>
    <x v="0"/>
    <n v="501.81746051032849"/>
    <x v="1"/>
  </r>
  <r>
    <n v="4177"/>
    <n v="22"/>
    <x v="2"/>
    <x v="0"/>
    <x v="3"/>
    <x v="991"/>
    <x v="1"/>
    <n v="3"/>
    <d v="2032-06-08T00:00:00"/>
    <x v="11"/>
    <x v="3"/>
    <s v="08"/>
    <x v="2"/>
    <x v="1"/>
    <n v="1.64"/>
    <x v="0"/>
    <n v="5"/>
    <x v="0"/>
    <n v="142.85"/>
    <x v="0"/>
    <n v="7"/>
    <x v="1"/>
    <x v="4"/>
    <n v="523.66998777506205"/>
    <x v="0"/>
  </r>
  <r>
    <n v="4678"/>
    <n v="34"/>
    <x v="4"/>
    <x v="1"/>
    <x v="0"/>
    <x v="992"/>
    <x v="2"/>
    <n v="2"/>
    <d v="2033-10-22T00:00:00"/>
    <x v="9"/>
    <x v="4"/>
    <s v="22"/>
    <x v="3"/>
    <x v="1"/>
    <n v="1.64"/>
    <x v="1"/>
    <n v="13"/>
    <x v="1"/>
    <n v="43.38"/>
    <x v="2"/>
    <n v="7"/>
    <x v="1"/>
    <x v="1"/>
    <n v="537.20791666666662"/>
    <x v="1"/>
  </r>
  <r>
    <n v="4902"/>
    <n v="63"/>
    <x v="1"/>
    <x v="3"/>
    <x v="2"/>
    <x v="993"/>
    <x v="2"/>
    <n v="2"/>
    <d v="2034-06-03T00:00:00"/>
    <x v="13"/>
    <x v="3"/>
    <s v="03"/>
    <x v="0"/>
    <x v="0"/>
    <n v="1.64"/>
    <x v="0"/>
    <n v="4"/>
    <x v="0"/>
    <n v="95.84"/>
    <x v="0"/>
    <n v="7"/>
    <x v="1"/>
    <x v="4"/>
    <n v="523.43671970624337"/>
    <x v="2"/>
  </r>
  <r>
    <n v="4927"/>
    <n v="34"/>
    <x v="4"/>
    <x v="0"/>
    <x v="3"/>
    <x v="994"/>
    <x v="1"/>
    <n v="3"/>
    <d v="2034-06-28T00:00:00"/>
    <x v="13"/>
    <x v="3"/>
    <s v="28"/>
    <x v="2"/>
    <x v="1"/>
    <n v="1.64"/>
    <x v="0"/>
    <n v="9"/>
    <x v="1"/>
    <n v="83.34"/>
    <x v="0"/>
    <n v="6"/>
    <x v="0"/>
    <x v="2"/>
    <n v="535.27719898605801"/>
    <x v="0"/>
  </r>
  <r>
    <n v="171"/>
    <n v="52"/>
    <x v="3"/>
    <x v="3"/>
    <x v="2"/>
    <x v="995"/>
    <x v="1"/>
    <n v="3"/>
    <d v="2021-06-20T00:00:00"/>
    <x v="0"/>
    <x v="3"/>
    <s v="20"/>
    <x v="2"/>
    <x v="1"/>
    <n v="1.63"/>
    <x v="1"/>
    <n v="6"/>
    <x v="1"/>
    <n v="151.08000000000001"/>
    <x v="1"/>
    <n v="4"/>
    <x v="2"/>
    <x v="4"/>
    <n v="523.60839460784405"/>
    <x v="1"/>
  </r>
  <r>
    <n v="178"/>
    <n v="49"/>
    <x v="0"/>
    <x v="1"/>
    <x v="2"/>
    <x v="996"/>
    <x v="0"/>
    <n v="1"/>
    <d v="2021-06-27T00:00:00"/>
    <x v="0"/>
    <x v="3"/>
    <s v="27"/>
    <x v="1"/>
    <x v="0"/>
    <n v="1.63"/>
    <x v="0"/>
    <n v="13"/>
    <x v="1"/>
    <n v="9.2200000000000006"/>
    <x v="2"/>
    <n v="5"/>
    <x v="0"/>
    <x v="4"/>
    <n v="523.13860122699487"/>
    <x v="2"/>
  </r>
  <r>
    <n v="239"/>
    <n v="29"/>
    <x v="2"/>
    <x v="1"/>
    <x v="3"/>
    <x v="997"/>
    <x v="0"/>
    <n v="1"/>
    <d v="2021-08-27T00:00:00"/>
    <x v="0"/>
    <x v="8"/>
    <s v="27"/>
    <x v="3"/>
    <x v="1"/>
    <n v="1.63"/>
    <x v="0"/>
    <n v="10"/>
    <x v="1"/>
    <n v="7.01"/>
    <x v="2"/>
    <n v="4"/>
    <x v="2"/>
    <x v="0"/>
    <n v="502.06199513382046"/>
    <x v="2"/>
  </r>
  <r>
    <n v="454"/>
    <n v="62"/>
    <x v="1"/>
    <x v="2"/>
    <x v="2"/>
    <x v="998"/>
    <x v="2"/>
    <n v="2"/>
    <d v="2022-03-30T00:00:00"/>
    <x v="1"/>
    <x v="9"/>
    <s v="30"/>
    <x v="0"/>
    <x v="0"/>
    <n v="1.63"/>
    <x v="1"/>
    <n v="10"/>
    <x v="1"/>
    <n v="46.3"/>
    <x v="2"/>
    <n v="4"/>
    <x v="2"/>
    <x v="2"/>
    <n v="535.00461928933976"/>
    <x v="0"/>
  </r>
  <r>
    <n v="541"/>
    <n v="45"/>
    <x v="0"/>
    <x v="1"/>
    <x v="1"/>
    <x v="999"/>
    <x v="2"/>
    <n v="2"/>
    <d v="2022-06-25T00:00:00"/>
    <x v="1"/>
    <x v="3"/>
    <s v="25"/>
    <x v="2"/>
    <x v="1"/>
    <n v="1.63"/>
    <x v="1"/>
    <n v="17"/>
    <x v="2"/>
    <n v="25.39"/>
    <x v="2"/>
    <n v="7"/>
    <x v="1"/>
    <x v="0"/>
    <n v="502.58809987819785"/>
    <x v="2"/>
  </r>
  <r>
    <n v="692"/>
    <n v="53"/>
    <x v="3"/>
    <x v="1"/>
    <x v="3"/>
    <x v="1000"/>
    <x v="0"/>
    <n v="1"/>
    <d v="2022-11-23T00:00:00"/>
    <x v="1"/>
    <x v="1"/>
    <s v="23"/>
    <x v="2"/>
    <x v="0"/>
    <n v="1.63"/>
    <x v="1"/>
    <n v="16"/>
    <x v="2"/>
    <n v="12.47"/>
    <x v="2"/>
    <n v="4"/>
    <x v="2"/>
    <x v="0"/>
    <n v="502.67463414634199"/>
    <x v="2"/>
  </r>
  <r>
    <n v="776"/>
    <n v="69"/>
    <x v="1"/>
    <x v="1"/>
    <x v="3"/>
    <x v="1001"/>
    <x v="1"/>
    <n v="3"/>
    <d v="2023-02-15T00:00:00"/>
    <x v="12"/>
    <x v="10"/>
    <s v="15"/>
    <x v="1"/>
    <x v="1"/>
    <n v="1.63"/>
    <x v="1"/>
    <n v="15"/>
    <x v="1"/>
    <n v="45.79"/>
    <x v="2"/>
    <n v="7"/>
    <x v="1"/>
    <x v="4"/>
    <n v="523.63400491400591"/>
    <x v="0"/>
  </r>
  <r>
    <n v="986"/>
    <n v="55"/>
    <x v="3"/>
    <x v="1"/>
    <x v="3"/>
    <x v="1002"/>
    <x v="2"/>
    <n v="2"/>
    <d v="2023-09-13T00:00:00"/>
    <x v="12"/>
    <x v="6"/>
    <s v="13"/>
    <x v="3"/>
    <x v="0"/>
    <n v="1.63"/>
    <x v="1"/>
    <n v="5"/>
    <x v="0"/>
    <n v="126.19"/>
    <x v="0"/>
    <n v="5"/>
    <x v="0"/>
    <x v="1"/>
    <n v="537.17404551201003"/>
    <x v="1"/>
  </r>
  <r>
    <n v="1106"/>
    <n v="60"/>
    <x v="1"/>
    <x v="3"/>
    <x v="2"/>
    <x v="1003"/>
    <x v="1"/>
    <n v="3"/>
    <d v="2024-01-11T00:00:00"/>
    <x v="2"/>
    <x v="0"/>
    <s v="11"/>
    <x v="1"/>
    <x v="0"/>
    <n v="1.63"/>
    <x v="1"/>
    <n v="7"/>
    <x v="1"/>
    <n v="124.27"/>
    <x v="0"/>
    <n v="7"/>
    <x v="1"/>
    <x v="2"/>
    <n v="535.09617534942788"/>
    <x v="2"/>
  </r>
  <r>
    <n v="1472"/>
    <n v="20"/>
    <x v="2"/>
    <x v="2"/>
    <x v="0"/>
    <x v="1004"/>
    <x v="1"/>
    <n v="3"/>
    <d v="2025-01-11T00:00:00"/>
    <x v="3"/>
    <x v="0"/>
    <s v="11"/>
    <x v="1"/>
    <x v="1"/>
    <n v="1.63"/>
    <x v="0"/>
    <n v="17"/>
    <x v="2"/>
    <n v="47.48"/>
    <x v="2"/>
    <n v="6"/>
    <x v="0"/>
    <x v="3"/>
    <n v="521.72801020408235"/>
    <x v="2"/>
  </r>
  <r>
    <n v="1813"/>
    <n v="64"/>
    <x v="1"/>
    <x v="1"/>
    <x v="3"/>
    <x v="1005"/>
    <x v="2"/>
    <n v="2"/>
    <d v="2025-12-18T00:00:00"/>
    <x v="3"/>
    <x v="2"/>
    <s v="18"/>
    <x v="0"/>
    <x v="0"/>
    <n v="1.63"/>
    <x v="0"/>
    <n v="9"/>
    <x v="1"/>
    <n v="52.25"/>
    <x v="0"/>
    <n v="4"/>
    <x v="2"/>
    <x v="0"/>
    <n v="503.04470085470132"/>
    <x v="2"/>
  </r>
  <r>
    <n v="1944"/>
    <n v="49"/>
    <x v="0"/>
    <x v="3"/>
    <x v="2"/>
    <x v="1006"/>
    <x v="0"/>
    <n v="1"/>
    <d v="2026-04-28T00:00:00"/>
    <x v="4"/>
    <x v="5"/>
    <s v="28"/>
    <x v="3"/>
    <x v="0"/>
    <n v="1.63"/>
    <x v="0"/>
    <n v="1"/>
    <x v="0"/>
    <n v="162.33000000000001"/>
    <x v="1"/>
    <n v="4"/>
    <x v="2"/>
    <x v="4"/>
    <n v="523.43316113161234"/>
    <x v="1"/>
  </r>
  <r>
    <n v="2202"/>
    <n v="19"/>
    <x v="2"/>
    <x v="2"/>
    <x v="3"/>
    <x v="1007"/>
    <x v="1"/>
    <n v="3"/>
    <d v="2027-01-11T00:00:00"/>
    <x v="5"/>
    <x v="0"/>
    <s v="11"/>
    <x v="0"/>
    <x v="1"/>
    <n v="1.63"/>
    <x v="0"/>
    <n v="13"/>
    <x v="1"/>
    <n v="59.2"/>
    <x v="0"/>
    <n v="4"/>
    <x v="2"/>
    <x v="0"/>
    <n v="503.08481662591737"/>
    <x v="2"/>
  </r>
  <r>
    <n v="2300"/>
    <n v="46"/>
    <x v="0"/>
    <x v="1"/>
    <x v="1"/>
    <x v="1008"/>
    <x v="1"/>
    <n v="3"/>
    <d v="2027-04-19T00:00:00"/>
    <x v="5"/>
    <x v="5"/>
    <s v="19"/>
    <x v="2"/>
    <x v="1"/>
    <n v="1.63"/>
    <x v="0"/>
    <n v="11"/>
    <x v="1"/>
    <n v="69.209999999999994"/>
    <x v="0"/>
    <n v="6"/>
    <x v="0"/>
    <x v="1"/>
    <n v="537.05531645569602"/>
    <x v="2"/>
  </r>
  <r>
    <n v="2502"/>
    <n v="24"/>
    <x v="2"/>
    <x v="2"/>
    <x v="3"/>
    <x v="1009"/>
    <x v="1"/>
    <n v="3"/>
    <d v="2027-11-07T00:00:00"/>
    <x v="5"/>
    <x v="1"/>
    <s v="07"/>
    <x v="0"/>
    <x v="0"/>
    <n v="1.63"/>
    <x v="0"/>
    <n v="2"/>
    <x v="0"/>
    <n v="352.26"/>
    <x v="1"/>
    <n v="7"/>
    <x v="1"/>
    <x v="1"/>
    <n v="536.77103929024065"/>
    <x v="2"/>
  </r>
  <r>
    <n v="2535"/>
    <n v="49"/>
    <x v="0"/>
    <x v="3"/>
    <x v="1"/>
    <x v="1010"/>
    <x v="1"/>
    <n v="3"/>
    <d v="2027-12-10T00:00:00"/>
    <x v="5"/>
    <x v="2"/>
    <s v="10"/>
    <x v="2"/>
    <x v="0"/>
    <n v="1.63"/>
    <x v="0"/>
    <n v="1"/>
    <x v="0"/>
    <n v="747.88"/>
    <x v="1"/>
    <n v="4"/>
    <x v="2"/>
    <x v="2"/>
    <n v="534.67026717557212"/>
    <x v="1"/>
  </r>
  <r>
    <n v="2838"/>
    <n v="22"/>
    <x v="2"/>
    <x v="2"/>
    <x v="1"/>
    <x v="1011"/>
    <x v="0"/>
    <n v="1"/>
    <d v="2028-10-08T00:00:00"/>
    <x v="6"/>
    <x v="4"/>
    <s v="08"/>
    <x v="2"/>
    <x v="1"/>
    <n v="1.63"/>
    <x v="1"/>
    <n v="6"/>
    <x v="1"/>
    <n v="40.21"/>
    <x v="2"/>
    <n v="7"/>
    <x v="1"/>
    <x v="2"/>
    <n v="534.39866242038192"/>
    <x v="1"/>
  </r>
  <r>
    <n v="2961"/>
    <n v="62"/>
    <x v="1"/>
    <x v="0"/>
    <x v="3"/>
    <x v="1012"/>
    <x v="0"/>
    <n v="1"/>
    <d v="2029-02-08T00:00:00"/>
    <x v="10"/>
    <x v="10"/>
    <s v="08"/>
    <x v="3"/>
    <x v="1"/>
    <n v="1.63"/>
    <x v="0"/>
    <n v="1"/>
    <x v="0"/>
    <n v="140.07"/>
    <x v="0"/>
    <n v="6"/>
    <x v="0"/>
    <x v="4"/>
    <n v="523.87786945812911"/>
    <x v="1"/>
  </r>
  <r>
    <n v="3030"/>
    <n v="59"/>
    <x v="3"/>
    <x v="3"/>
    <x v="0"/>
    <x v="1013"/>
    <x v="0"/>
    <n v="1"/>
    <d v="2029-04-18T00:00:00"/>
    <x v="10"/>
    <x v="5"/>
    <s v="18"/>
    <x v="0"/>
    <x v="0"/>
    <n v="1.63"/>
    <x v="0"/>
    <n v="4"/>
    <x v="0"/>
    <n v="84.46"/>
    <x v="0"/>
    <n v="5"/>
    <x v="0"/>
    <x v="4"/>
    <n v="524.35112207151769"/>
    <x v="0"/>
  </r>
  <r>
    <n v="3088"/>
    <n v="30"/>
    <x v="4"/>
    <x v="3"/>
    <x v="0"/>
    <x v="1014"/>
    <x v="1"/>
    <n v="3"/>
    <d v="2029-06-15T00:00:00"/>
    <x v="10"/>
    <x v="3"/>
    <s v="15"/>
    <x v="3"/>
    <x v="1"/>
    <n v="1.63"/>
    <x v="0"/>
    <n v="1"/>
    <x v="0"/>
    <n v="784.89"/>
    <x v="1"/>
    <n v="4"/>
    <x v="2"/>
    <x v="0"/>
    <n v="502.7586168910654"/>
    <x v="0"/>
  </r>
  <r>
    <n v="3261"/>
    <n v="47"/>
    <x v="0"/>
    <x v="2"/>
    <x v="3"/>
    <x v="1015"/>
    <x v="1"/>
    <n v="3"/>
    <d v="2029-12-05T00:00:00"/>
    <x v="10"/>
    <x v="2"/>
    <s v="05"/>
    <x v="2"/>
    <x v="1"/>
    <n v="1.63"/>
    <x v="0"/>
    <n v="16"/>
    <x v="2"/>
    <n v="54.31"/>
    <x v="0"/>
    <n v="3"/>
    <x v="2"/>
    <x v="2"/>
    <n v="534.77252551020376"/>
    <x v="2"/>
  </r>
  <r>
    <n v="3779"/>
    <n v="58"/>
    <x v="3"/>
    <x v="1"/>
    <x v="1"/>
    <x v="1016"/>
    <x v="1"/>
    <n v="3"/>
    <d v="2031-05-07T00:00:00"/>
    <x v="8"/>
    <x v="7"/>
    <s v="07"/>
    <x v="0"/>
    <x v="1"/>
    <n v="1.63"/>
    <x v="0"/>
    <n v="15"/>
    <x v="1"/>
    <n v="56.96"/>
    <x v="0"/>
    <n v="7"/>
    <x v="1"/>
    <x v="1"/>
    <n v="536.55817258883235"/>
    <x v="2"/>
  </r>
  <r>
    <n v="3818"/>
    <n v="46"/>
    <x v="0"/>
    <x v="3"/>
    <x v="2"/>
    <x v="1017"/>
    <x v="0"/>
    <n v="1"/>
    <d v="2031-06-15T00:00:00"/>
    <x v="8"/>
    <x v="3"/>
    <s v="15"/>
    <x v="0"/>
    <x v="1"/>
    <n v="1.63"/>
    <x v="0"/>
    <n v="11"/>
    <x v="1"/>
    <n v="18.37"/>
    <x v="2"/>
    <n v="4"/>
    <x v="2"/>
    <x v="3"/>
    <n v="521.3635504469994"/>
    <x v="1"/>
  </r>
  <r>
    <n v="3935"/>
    <n v="62"/>
    <x v="1"/>
    <x v="1"/>
    <x v="2"/>
    <x v="1018"/>
    <x v="2"/>
    <n v="2"/>
    <d v="2031-10-10T00:00:00"/>
    <x v="8"/>
    <x v="4"/>
    <s v="10"/>
    <x v="0"/>
    <x v="0"/>
    <n v="1.63"/>
    <x v="1"/>
    <n v="6"/>
    <x v="1"/>
    <n v="68.2"/>
    <x v="0"/>
    <n v="5"/>
    <x v="0"/>
    <x v="4"/>
    <n v="524.58140740740851"/>
    <x v="0"/>
  </r>
  <r>
    <n v="4066"/>
    <n v="29"/>
    <x v="2"/>
    <x v="2"/>
    <x v="1"/>
    <x v="1019"/>
    <x v="2"/>
    <n v="2"/>
    <d v="2032-02-18T00:00:00"/>
    <x v="11"/>
    <x v="10"/>
    <s v="18"/>
    <x v="3"/>
    <x v="0"/>
    <n v="1.63"/>
    <x v="0"/>
    <n v="13"/>
    <x v="1"/>
    <n v="36.619999999999997"/>
    <x v="2"/>
    <n v="7"/>
    <x v="1"/>
    <x v="0"/>
    <n v="502.41286764705933"/>
    <x v="1"/>
  </r>
  <r>
    <n v="4156"/>
    <n v="32"/>
    <x v="4"/>
    <x v="0"/>
    <x v="1"/>
    <x v="1020"/>
    <x v="2"/>
    <n v="2"/>
    <d v="2032-05-18T00:00:00"/>
    <x v="11"/>
    <x v="7"/>
    <s v="18"/>
    <x v="2"/>
    <x v="0"/>
    <n v="1.63"/>
    <x v="1"/>
    <n v="2"/>
    <x v="0"/>
    <n v="293.76"/>
    <x v="1"/>
    <n v="7"/>
    <x v="1"/>
    <x v="0"/>
    <n v="502.44520245398826"/>
    <x v="2"/>
  </r>
  <r>
    <n v="4180"/>
    <n v="51"/>
    <x v="3"/>
    <x v="0"/>
    <x v="0"/>
    <x v="1021"/>
    <x v="1"/>
    <n v="3"/>
    <d v="2032-06-11T00:00:00"/>
    <x v="11"/>
    <x v="3"/>
    <s v="11"/>
    <x v="3"/>
    <x v="0"/>
    <n v="1.63"/>
    <x v="0"/>
    <n v="12"/>
    <x v="1"/>
    <n v="79.92"/>
    <x v="0"/>
    <n v="5"/>
    <x v="0"/>
    <x v="1"/>
    <n v="536.15423125794143"/>
    <x v="0"/>
  </r>
  <r>
    <n v="4278"/>
    <n v="61"/>
    <x v="1"/>
    <x v="3"/>
    <x v="1"/>
    <x v="1022"/>
    <x v="0"/>
    <n v="1"/>
    <d v="2032-09-17T00:00:00"/>
    <x v="11"/>
    <x v="6"/>
    <s v="17"/>
    <x v="0"/>
    <x v="1"/>
    <n v="1.63"/>
    <x v="1"/>
    <n v="1"/>
    <x v="0"/>
    <n v="254.89"/>
    <x v="1"/>
    <n v="6"/>
    <x v="0"/>
    <x v="0"/>
    <n v="502.34068796068846"/>
    <x v="0"/>
  </r>
  <r>
    <n v="4351"/>
    <n v="22"/>
    <x v="2"/>
    <x v="0"/>
    <x v="3"/>
    <x v="1023"/>
    <x v="0"/>
    <n v="1"/>
    <d v="2032-11-29T00:00:00"/>
    <x v="11"/>
    <x v="1"/>
    <s v="29"/>
    <x v="1"/>
    <x v="1"/>
    <n v="1.63"/>
    <x v="0"/>
    <n v="17"/>
    <x v="2"/>
    <n v="10.27"/>
    <x v="2"/>
    <n v="6"/>
    <x v="0"/>
    <x v="3"/>
    <n v="521.77182864450197"/>
    <x v="0"/>
  </r>
  <r>
    <n v="4789"/>
    <n v="36"/>
    <x v="4"/>
    <x v="2"/>
    <x v="1"/>
    <x v="1024"/>
    <x v="0"/>
    <n v="1"/>
    <d v="2034-02-10T00:00:00"/>
    <x v="13"/>
    <x v="10"/>
    <s v="10"/>
    <x v="0"/>
    <x v="1"/>
    <n v="1.63"/>
    <x v="0"/>
    <n v="11"/>
    <x v="1"/>
    <n v="20.62"/>
    <x v="2"/>
    <n v="4"/>
    <x v="2"/>
    <x v="2"/>
    <n v="534.34570881226023"/>
    <x v="0"/>
  </r>
  <r>
    <n v="4906"/>
    <n v="41"/>
    <x v="0"/>
    <x v="2"/>
    <x v="0"/>
    <x v="1025"/>
    <x v="2"/>
    <n v="2"/>
    <d v="2034-06-07T00:00:00"/>
    <x v="13"/>
    <x v="3"/>
    <s v="07"/>
    <x v="3"/>
    <x v="1"/>
    <n v="1.63"/>
    <x v="1"/>
    <n v="19"/>
    <x v="2"/>
    <n v="22.59"/>
    <x v="2"/>
    <n v="6"/>
    <x v="0"/>
    <x v="2"/>
    <n v="534.73895140664933"/>
    <x v="0"/>
  </r>
  <r>
    <n v="4942"/>
    <n v="27"/>
    <x v="2"/>
    <x v="2"/>
    <x v="2"/>
    <x v="1026"/>
    <x v="0"/>
    <n v="1"/>
    <d v="2034-07-13T00:00:00"/>
    <x v="13"/>
    <x v="11"/>
    <s v="13"/>
    <x v="0"/>
    <x v="0"/>
    <n v="1.63"/>
    <x v="1"/>
    <n v="9"/>
    <x v="1"/>
    <n v="38.03"/>
    <x v="2"/>
    <n v="4"/>
    <x v="2"/>
    <x v="4"/>
    <n v="524.72401730531624"/>
    <x v="2"/>
  </r>
  <r>
    <n v="4954"/>
    <n v="59"/>
    <x v="3"/>
    <x v="2"/>
    <x v="0"/>
    <x v="1027"/>
    <x v="1"/>
    <n v="3"/>
    <d v="2034-07-25T00:00:00"/>
    <x v="13"/>
    <x v="11"/>
    <s v="25"/>
    <x v="3"/>
    <x v="1"/>
    <n v="1.63"/>
    <x v="0"/>
    <n v="17"/>
    <x v="2"/>
    <n v="46.46"/>
    <x v="2"/>
    <n v="4"/>
    <x v="2"/>
    <x v="0"/>
    <n v="502.645055350554"/>
    <x v="1"/>
  </r>
  <r>
    <n v="136"/>
    <n v="48"/>
    <x v="0"/>
    <x v="0"/>
    <x v="1"/>
    <x v="1028"/>
    <x v="1"/>
    <n v="3"/>
    <d v="2021-05-16T00:00:00"/>
    <x v="0"/>
    <x v="7"/>
    <s v="16"/>
    <x v="1"/>
    <x v="1"/>
    <n v="1.62"/>
    <x v="0"/>
    <n v="8"/>
    <x v="1"/>
    <n v="92.27"/>
    <x v="0"/>
    <n v="4"/>
    <x v="2"/>
    <x v="0"/>
    <n v="502.29136699507444"/>
    <x v="0"/>
  </r>
  <r>
    <n v="293"/>
    <n v="19"/>
    <x v="2"/>
    <x v="3"/>
    <x v="0"/>
    <x v="1029"/>
    <x v="2"/>
    <n v="2"/>
    <d v="2021-10-20T00:00:00"/>
    <x v="0"/>
    <x v="4"/>
    <s v="20"/>
    <x v="1"/>
    <x v="1"/>
    <n v="1.62"/>
    <x v="0"/>
    <n v="14"/>
    <x v="1"/>
    <n v="29.18"/>
    <x v="2"/>
    <n v="8"/>
    <x v="1"/>
    <x v="2"/>
    <n v="534.87404609475004"/>
    <x v="2"/>
  </r>
  <r>
    <n v="320"/>
    <n v="65"/>
    <x v="1"/>
    <x v="3"/>
    <x v="1"/>
    <x v="1030"/>
    <x v="1"/>
    <n v="3"/>
    <d v="2021-11-16T00:00:00"/>
    <x v="0"/>
    <x v="1"/>
    <s v="16"/>
    <x v="1"/>
    <x v="0"/>
    <n v="1.62"/>
    <x v="0"/>
    <n v="14"/>
    <x v="1"/>
    <n v="47.45"/>
    <x v="2"/>
    <n v="7"/>
    <x v="1"/>
    <x v="1"/>
    <n v="535.61613231552155"/>
    <x v="0"/>
  </r>
  <r>
    <n v="408"/>
    <n v="36"/>
    <x v="4"/>
    <x v="1"/>
    <x v="1"/>
    <x v="1031"/>
    <x v="1"/>
    <n v="3"/>
    <d v="2022-02-12T00:00:00"/>
    <x v="1"/>
    <x v="10"/>
    <s v="12"/>
    <x v="3"/>
    <x v="0"/>
    <n v="1.62"/>
    <x v="1"/>
    <n v="4"/>
    <x v="0"/>
    <n v="188.52"/>
    <x v="1"/>
    <n v="8"/>
    <x v="1"/>
    <x v="0"/>
    <n v="502.00051787916209"/>
    <x v="1"/>
  </r>
  <r>
    <n v="517"/>
    <n v="54"/>
    <x v="3"/>
    <x v="0"/>
    <x v="2"/>
    <x v="1032"/>
    <x v="1"/>
    <n v="3"/>
    <d v="2022-06-01T00:00:00"/>
    <x v="1"/>
    <x v="3"/>
    <s v="01"/>
    <x v="3"/>
    <x v="0"/>
    <n v="1.62"/>
    <x v="1"/>
    <n v="19"/>
    <x v="2"/>
    <n v="45.06"/>
    <x v="2"/>
    <n v="3"/>
    <x v="2"/>
    <x v="0"/>
    <n v="501.68929629629685"/>
    <x v="0"/>
  </r>
  <r>
    <n v="565"/>
    <n v="69"/>
    <x v="1"/>
    <x v="2"/>
    <x v="3"/>
    <x v="1033"/>
    <x v="2"/>
    <n v="2"/>
    <d v="2022-07-19T00:00:00"/>
    <x v="1"/>
    <x v="11"/>
    <s v="19"/>
    <x v="1"/>
    <x v="0"/>
    <n v="1.62"/>
    <x v="0"/>
    <n v="9"/>
    <x v="1"/>
    <n v="51.84"/>
    <x v="0"/>
    <n v="4"/>
    <x v="2"/>
    <x v="3"/>
    <n v="522.21646606914283"/>
    <x v="2"/>
  </r>
  <r>
    <n v="989"/>
    <n v="55"/>
    <x v="3"/>
    <x v="1"/>
    <x v="0"/>
    <x v="1034"/>
    <x v="2"/>
    <n v="2"/>
    <d v="2023-09-16T00:00:00"/>
    <x v="12"/>
    <x v="6"/>
    <s v="16"/>
    <x v="2"/>
    <x v="1"/>
    <n v="1.62"/>
    <x v="0"/>
    <n v="6"/>
    <x v="1"/>
    <n v="97.01"/>
    <x v="0"/>
    <n v="7"/>
    <x v="1"/>
    <x v="2"/>
    <n v="535.03606410256384"/>
    <x v="2"/>
  </r>
  <r>
    <n v="1142"/>
    <n v="25"/>
    <x v="2"/>
    <x v="2"/>
    <x v="3"/>
    <x v="1035"/>
    <x v="1"/>
    <n v="3"/>
    <d v="2024-02-16T00:00:00"/>
    <x v="2"/>
    <x v="10"/>
    <s v="16"/>
    <x v="3"/>
    <x v="1"/>
    <n v="1.62"/>
    <x v="0"/>
    <n v="10"/>
    <x v="1"/>
    <n v="81.41"/>
    <x v="0"/>
    <n v="6"/>
    <x v="0"/>
    <x v="4"/>
    <n v="524.94986386138714"/>
    <x v="2"/>
  </r>
  <r>
    <n v="1379"/>
    <n v="47"/>
    <x v="0"/>
    <x v="0"/>
    <x v="0"/>
    <x v="1036"/>
    <x v="2"/>
    <n v="2"/>
    <d v="2024-10-10T00:00:00"/>
    <x v="2"/>
    <x v="4"/>
    <s v="10"/>
    <x v="3"/>
    <x v="1"/>
    <n v="1.62"/>
    <x v="0"/>
    <n v="2"/>
    <x v="0"/>
    <n v="198.91"/>
    <x v="1"/>
    <n v="4"/>
    <x v="2"/>
    <x v="2"/>
    <n v="534.97568677792015"/>
    <x v="2"/>
  </r>
  <r>
    <n v="1381"/>
    <n v="18"/>
    <x v="2"/>
    <x v="0"/>
    <x v="3"/>
    <x v="1037"/>
    <x v="1"/>
    <n v="3"/>
    <d v="2024-10-12T00:00:00"/>
    <x v="2"/>
    <x v="4"/>
    <s v="12"/>
    <x v="1"/>
    <x v="1"/>
    <n v="1.62"/>
    <x v="0"/>
    <n v="15"/>
    <x v="1"/>
    <n v="53.16"/>
    <x v="0"/>
    <n v="5"/>
    <x v="0"/>
    <x v="4"/>
    <n v="524.59149938042231"/>
    <x v="2"/>
  </r>
  <r>
    <n v="1611"/>
    <n v="42"/>
    <x v="0"/>
    <x v="0"/>
    <x v="1"/>
    <x v="1038"/>
    <x v="0"/>
    <n v="1"/>
    <d v="2025-05-30T00:00:00"/>
    <x v="3"/>
    <x v="7"/>
    <s v="30"/>
    <x v="1"/>
    <x v="0"/>
    <n v="1.62"/>
    <x v="0"/>
    <n v="7"/>
    <x v="1"/>
    <n v="42.51"/>
    <x v="2"/>
    <n v="5"/>
    <x v="0"/>
    <x v="4"/>
    <n v="524.25306451612994"/>
    <x v="0"/>
  </r>
  <r>
    <n v="1616"/>
    <n v="69"/>
    <x v="1"/>
    <x v="3"/>
    <x v="0"/>
    <x v="1039"/>
    <x v="1"/>
    <n v="3"/>
    <d v="2025-06-04T00:00:00"/>
    <x v="3"/>
    <x v="3"/>
    <s v="04"/>
    <x v="2"/>
    <x v="1"/>
    <n v="1.62"/>
    <x v="0"/>
    <n v="17"/>
    <x v="2"/>
    <n v="40.89"/>
    <x v="2"/>
    <n v="5"/>
    <x v="0"/>
    <x v="4"/>
    <n v="524.53468322981462"/>
    <x v="0"/>
  </r>
  <r>
    <n v="1682"/>
    <n v="19"/>
    <x v="2"/>
    <x v="0"/>
    <x v="0"/>
    <x v="1040"/>
    <x v="0"/>
    <n v="1"/>
    <d v="2025-08-09T00:00:00"/>
    <x v="3"/>
    <x v="8"/>
    <s v="09"/>
    <x v="1"/>
    <x v="1"/>
    <n v="1.62"/>
    <x v="1"/>
    <n v="5"/>
    <x v="0"/>
    <n v="22.01"/>
    <x v="2"/>
    <n v="5"/>
    <x v="0"/>
    <x v="2"/>
    <n v="535.15197943444696"/>
    <x v="1"/>
  </r>
  <r>
    <n v="1766"/>
    <n v="45"/>
    <x v="0"/>
    <x v="0"/>
    <x v="3"/>
    <x v="1041"/>
    <x v="0"/>
    <n v="1"/>
    <d v="2025-11-01T00:00:00"/>
    <x v="3"/>
    <x v="1"/>
    <s v="01"/>
    <x v="0"/>
    <x v="0"/>
    <n v="1.62"/>
    <x v="1"/>
    <n v="5"/>
    <x v="0"/>
    <n v="65.59"/>
    <x v="0"/>
    <n v="7"/>
    <x v="1"/>
    <x v="3"/>
    <n v="522.28780769230843"/>
    <x v="1"/>
  </r>
  <r>
    <n v="1864"/>
    <n v="67"/>
    <x v="1"/>
    <x v="2"/>
    <x v="1"/>
    <x v="1042"/>
    <x v="0"/>
    <n v="1"/>
    <d v="2026-02-07T00:00:00"/>
    <x v="4"/>
    <x v="10"/>
    <s v="07"/>
    <x v="0"/>
    <x v="0"/>
    <n v="1.62"/>
    <x v="1"/>
    <n v="15"/>
    <x v="1"/>
    <n v="19.04"/>
    <x v="2"/>
    <n v="7"/>
    <x v="1"/>
    <x v="3"/>
    <n v="522.53725288831902"/>
    <x v="0"/>
  </r>
  <r>
    <n v="2093"/>
    <n v="50"/>
    <x v="3"/>
    <x v="1"/>
    <x v="3"/>
    <x v="1043"/>
    <x v="0"/>
    <n v="1"/>
    <d v="2026-09-24T00:00:00"/>
    <x v="4"/>
    <x v="6"/>
    <s v="24"/>
    <x v="3"/>
    <x v="1"/>
    <n v="1.62"/>
    <x v="1"/>
    <n v="3"/>
    <x v="0"/>
    <n v="86.39"/>
    <x v="0"/>
    <n v="5"/>
    <x v="0"/>
    <x v="1"/>
    <n v="535.4521273885349"/>
    <x v="1"/>
  </r>
  <r>
    <n v="2590"/>
    <n v="31"/>
    <x v="4"/>
    <x v="1"/>
    <x v="3"/>
    <x v="1044"/>
    <x v="1"/>
    <n v="3"/>
    <d v="2028-02-03T00:00:00"/>
    <x v="6"/>
    <x v="10"/>
    <s v="03"/>
    <x v="1"/>
    <x v="0"/>
    <n v="1.62"/>
    <x v="0"/>
    <n v="2"/>
    <x v="0"/>
    <n v="480.32"/>
    <x v="1"/>
    <n v="3"/>
    <x v="2"/>
    <x v="4"/>
    <n v="524.32243781094621"/>
    <x v="1"/>
  </r>
  <r>
    <n v="2661"/>
    <n v="24"/>
    <x v="2"/>
    <x v="0"/>
    <x v="1"/>
    <x v="1045"/>
    <x v="1"/>
    <n v="3"/>
    <d v="2028-04-14T00:00:00"/>
    <x v="6"/>
    <x v="5"/>
    <s v="14"/>
    <x v="1"/>
    <x v="1"/>
    <n v="1.62"/>
    <x v="0"/>
    <n v="14"/>
    <x v="1"/>
    <n v="60.14"/>
    <x v="0"/>
    <n v="5"/>
    <x v="0"/>
    <x v="1"/>
    <n v="535.80454081632649"/>
    <x v="1"/>
  </r>
  <r>
    <n v="2665"/>
    <n v="49"/>
    <x v="0"/>
    <x v="3"/>
    <x v="1"/>
    <x v="1046"/>
    <x v="1"/>
    <n v="3"/>
    <d v="2028-04-18T00:00:00"/>
    <x v="6"/>
    <x v="5"/>
    <s v="18"/>
    <x v="1"/>
    <x v="1"/>
    <n v="1.62"/>
    <x v="1"/>
    <n v="19"/>
    <x v="2"/>
    <n v="34.229999999999997"/>
    <x v="2"/>
    <n v="6"/>
    <x v="0"/>
    <x v="0"/>
    <n v="501.25127317676197"/>
    <x v="2"/>
  </r>
  <r>
    <n v="2676"/>
    <n v="51"/>
    <x v="3"/>
    <x v="1"/>
    <x v="1"/>
    <x v="1047"/>
    <x v="2"/>
    <n v="2"/>
    <d v="2028-04-29T00:00:00"/>
    <x v="6"/>
    <x v="5"/>
    <s v="29"/>
    <x v="3"/>
    <x v="0"/>
    <n v="1.62"/>
    <x v="0"/>
    <n v="4"/>
    <x v="0"/>
    <n v="156.78"/>
    <x v="1"/>
    <n v="7"/>
    <x v="1"/>
    <x v="3"/>
    <n v="522.84173521850971"/>
    <x v="0"/>
  </r>
  <r>
    <n v="3029"/>
    <n v="52"/>
    <x v="3"/>
    <x v="2"/>
    <x v="1"/>
    <x v="1048"/>
    <x v="2"/>
    <n v="2"/>
    <d v="2029-04-17T00:00:00"/>
    <x v="10"/>
    <x v="5"/>
    <s v="17"/>
    <x v="0"/>
    <x v="1"/>
    <n v="1.62"/>
    <x v="1"/>
    <n v="12"/>
    <x v="1"/>
    <n v="33.299999999999997"/>
    <x v="2"/>
    <n v="5"/>
    <x v="0"/>
    <x v="4"/>
    <n v="523.77909090909191"/>
    <x v="0"/>
  </r>
  <r>
    <n v="3480"/>
    <n v="21"/>
    <x v="2"/>
    <x v="1"/>
    <x v="0"/>
    <x v="1049"/>
    <x v="0"/>
    <n v="1"/>
    <d v="2030-07-12T00:00:00"/>
    <x v="7"/>
    <x v="11"/>
    <s v="12"/>
    <x v="0"/>
    <x v="0"/>
    <n v="1.62"/>
    <x v="1"/>
    <n v="14"/>
    <x v="1"/>
    <n v="19.670000000000002"/>
    <x v="2"/>
    <n v="7"/>
    <x v="1"/>
    <x v="1"/>
    <n v="535.41358876117488"/>
    <x v="1"/>
  </r>
  <r>
    <n v="3775"/>
    <n v="28"/>
    <x v="2"/>
    <x v="1"/>
    <x v="0"/>
    <x v="1050"/>
    <x v="2"/>
    <n v="2"/>
    <d v="2031-05-03T00:00:00"/>
    <x v="8"/>
    <x v="7"/>
    <s v="03"/>
    <x v="2"/>
    <x v="1"/>
    <n v="1.62"/>
    <x v="1"/>
    <n v="11"/>
    <x v="1"/>
    <n v="55.55"/>
    <x v="0"/>
    <n v="4"/>
    <x v="2"/>
    <x v="4"/>
    <n v="523.93394014962689"/>
    <x v="0"/>
  </r>
  <r>
    <n v="3868"/>
    <n v="66"/>
    <x v="1"/>
    <x v="2"/>
    <x v="2"/>
    <x v="1051"/>
    <x v="1"/>
    <n v="3"/>
    <d v="2031-08-04T00:00:00"/>
    <x v="8"/>
    <x v="8"/>
    <s v="04"/>
    <x v="2"/>
    <x v="1"/>
    <n v="1.62"/>
    <x v="0"/>
    <n v="2"/>
    <x v="0"/>
    <n v="482.96"/>
    <x v="1"/>
    <n v="7"/>
    <x v="1"/>
    <x v="3"/>
    <n v="522.70754182754251"/>
    <x v="1"/>
  </r>
  <r>
    <n v="3886"/>
    <n v="36"/>
    <x v="4"/>
    <x v="2"/>
    <x v="0"/>
    <x v="1052"/>
    <x v="1"/>
    <n v="3"/>
    <d v="2031-08-22T00:00:00"/>
    <x v="8"/>
    <x v="8"/>
    <s v="22"/>
    <x v="3"/>
    <x v="0"/>
    <n v="1.62"/>
    <x v="0"/>
    <n v="14"/>
    <x v="1"/>
    <n v="55.05"/>
    <x v="0"/>
    <n v="4"/>
    <x v="2"/>
    <x v="0"/>
    <n v="501.06670792079262"/>
    <x v="0"/>
  </r>
  <r>
    <n v="3985"/>
    <n v="55"/>
    <x v="3"/>
    <x v="3"/>
    <x v="3"/>
    <x v="1053"/>
    <x v="1"/>
    <n v="3"/>
    <d v="2031-11-29T00:00:00"/>
    <x v="8"/>
    <x v="1"/>
    <s v="29"/>
    <x v="1"/>
    <x v="0"/>
    <n v="1.62"/>
    <x v="0"/>
    <n v="15"/>
    <x v="1"/>
    <n v="59.54"/>
    <x v="0"/>
    <n v="3"/>
    <x v="2"/>
    <x v="3"/>
    <n v="522.13637886598019"/>
    <x v="2"/>
  </r>
  <r>
    <n v="4085"/>
    <n v="46"/>
    <x v="0"/>
    <x v="1"/>
    <x v="2"/>
    <x v="1054"/>
    <x v="2"/>
    <n v="2"/>
    <d v="2032-03-08T00:00:00"/>
    <x v="11"/>
    <x v="9"/>
    <s v="08"/>
    <x v="2"/>
    <x v="1"/>
    <n v="1.62"/>
    <x v="0"/>
    <n v="3"/>
    <x v="0"/>
    <n v="123.1"/>
    <x v="0"/>
    <n v="4"/>
    <x v="2"/>
    <x v="3"/>
    <n v="521.65776774193614"/>
    <x v="2"/>
  </r>
  <r>
    <n v="4174"/>
    <n v="38"/>
    <x v="4"/>
    <x v="0"/>
    <x v="1"/>
    <x v="1055"/>
    <x v="2"/>
    <n v="2"/>
    <d v="2032-06-05T00:00:00"/>
    <x v="11"/>
    <x v="3"/>
    <s v="05"/>
    <x v="1"/>
    <x v="0"/>
    <n v="1.62"/>
    <x v="0"/>
    <n v="8"/>
    <x v="1"/>
    <n v="55.27"/>
    <x v="0"/>
    <n v="6"/>
    <x v="0"/>
    <x v="1"/>
    <n v="535.74616368286433"/>
    <x v="2"/>
  </r>
  <r>
    <n v="4340"/>
    <n v="35"/>
    <x v="4"/>
    <x v="0"/>
    <x v="0"/>
    <x v="1056"/>
    <x v="2"/>
    <n v="2"/>
    <d v="2032-11-18T00:00:00"/>
    <x v="11"/>
    <x v="1"/>
    <s v="18"/>
    <x v="2"/>
    <x v="0"/>
    <n v="1.62"/>
    <x v="1"/>
    <n v="8"/>
    <x v="1"/>
    <n v="44.86"/>
    <x v="2"/>
    <n v="7"/>
    <x v="1"/>
    <x v="0"/>
    <n v="500.73261462205755"/>
    <x v="2"/>
  </r>
  <r>
    <n v="4355"/>
    <n v="22"/>
    <x v="2"/>
    <x v="3"/>
    <x v="1"/>
    <x v="1057"/>
    <x v="1"/>
    <n v="3"/>
    <d v="2032-12-03T00:00:00"/>
    <x v="11"/>
    <x v="2"/>
    <s v="03"/>
    <x v="0"/>
    <x v="1"/>
    <n v="1.62"/>
    <x v="1"/>
    <n v="12"/>
    <x v="1"/>
    <n v="59.47"/>
    <x v="0"/>
    <n v="3"/>
    <x v="2"/>
    <x v="0"/>
    <n v="500.90866004962828"/>
    <x v="2"/>
  </r>
  <r>
    <n v="4412"/>
    <n v="40"/>
    <x v="0"/>
    <x v="1"/>
    <x v="1"/>
    <x v="1058"/>
    <x v="2"/>
    <n v="2"/>
    <d v="2033-01-29T00:00:00"/>
    <x v="9"/>
    <x v="0"/>
    <s v="29"/>
    <x v="2"/>
    <x v="1"/>
    <n v="1.62"/>
    <x v="0"/>
    <n v="12"/>
    <x v="1"/>
    <n v="30.39"/>
    <x v="2"/>
    <n v="7"/>
    <x v="1"/>
    <x v="0"/>
    <n v="500.64436024844775"/>
    <x v="2"/>
  </r>
  <r>
    <n v="221"/>
    <n v="19"/>
    <x v="2"/>
    <x v="1"/>
    <x v="2"/>
    <x v="1059"/>
    <x v="1"/>
    <n v="3"/>
    <d v="2021-08-09T00:00:00"/>
    <x v="0"/>
    <x v="8"/>
    <s v="09"/>
    <x v="2"/>
    <x v="1"/>
    <n v="1.61"/>
    <x v="1"/>
    <n v="19"/>
    <x v="2"/>
    <n v="47.35"/>
    <x v="2"/>
    <n v="7"/>
    <x v="1"/>
    <x v="3"/>
    <n v="521.85461240310144"/>
    <x v="2"/>
  </r>
  <r>
    <n v="802"/>
    <n v="43"/>
    <x v="0"/>
    <x v="0"/>
    <x v="0"/>
    <x v="1060"/>
    <x v="1"/>
    <n v="3"/>
    <d v="2023-03-13T00:00:00"/>
    <x v="12"/>
    <x v="9"/>
    <s v="13"/>
    <x v="2"/>
    <x v="0"/>
    <n v="1.61"/>
    <x v="1"/>
    <n v="16"/>
    <x v="2"/>
    <n v="57.17"/>
    <x v="0"/>
    <n v="4"/>
    <x v="2"/>
    <x v="0"/>
    <n v="500.81345771144333"/>
    <x v="2"/>
  </r>
  <r>
    <n v="1196"/>
    <n v="39"/>
    <x v="4"/>
    <x v="2"/>
    <x v="1"/>
    <x v="1061"/>
    <x v="2"/>
    <n v="2"/>
    <d v="2024-04-10T00:00:00"/>
    <x v="2"/>
    <x v="5"/>
    <s v="10"/>
    <x v="3"/>
    <x v="1"/>
    <n v="1.61"/>
    <x v="0"/>
    <n v="12"/>
    <x v="1"/>
    <n v="53.53"/>
    <x v="0"/>
    <n v="4"/>
    <x v="2"/>
    <x v="0"/>
    <n v="500.29803237858084"/>
    <x v="2"/>
  </r>
  <r>
    <n v="1459"/>
    <n v="31"/>
    <x v="4"/>
    <x v="1"/>
    <x v="1"/>
    <x v="1062"/>
    <x v="2"/>
    <n v="2"/>
    <d v="2024-12-29T00:00:00"/>
    <x v="2"/>
    <x v="2"/>
    <s v="29"/>
    <x v="1"/>
    <x v="1"/>
    <n v="1.61"/>
    <x v="0"/>
    <n v="2"/>
    <x v="0"/>
    <n v="245.52"/>
    <x v="1"/>
    <n v="8"/>
    <x v="1"/>
    <x v="2"/>
    <n v="535.69908622908588"/>
    <x v="2"/>
  </r>
  <r>
    <n v="1497"/>
    <n v="63"/>
    <x v="1"/>
    <x v="0"/>
    <x v="3"/>
    <x v="1063"/>
    <x v="0"/>
    <n v="1"/>
    <d v="2025-02-05T00:00:00"/>
    <x v="3"/>
    <x v="10"/>
    <s v="05"/>
    <x v="3"/>
    <x v="0"/>
    <n v="1.61"/>
    <x v="0"/>
    <n v="8"/>
    <x v="1"/>
    <n v="11.62"/>
    <x v="2"/>
    <n v="6"/>
    <x v="0"/>
    <x v="1"/>
    <n v="535.86603072983348"/>
    <x v="0"/>
  </r>
  <r>
    <n v="1552"/>
    <n v="63"/>
    <x v="1"/>
    <x v="3"/>
    <x v="3"/>
    <x v="1064"/>
    <x v="0"/>
    <n v="1"/>
    <d v="2025-04-01T00:00:00"/>
    <x v="3"/>
    <x v="5"/>
    <s v="01"/>
    <x v="0"/>
    <x v="0"/>
    <n v="1.61"/>
    <x v="0"/>
    <n v="5"/>
    <x v="0"/>
    <n v="26.32"/>
    <x v="2"/>
    <n v="8"/>
    <x v="1"/>
    <x v="3"/>
    <n v="521.36576972833188"/>
    <x v="1"/>
  </r>
  <r>
    <n v="1561"/>
    <n v="23"/>
    <x v="2"/>
    <x v="2"/>
    <x v="2"/>
    <x v="1065"/>
    <x v="0"/>
    <n v="1"/>
    <d v="2025-04-10T00:00:00"/>
    <x v="3"/>
    <x v="5"/>
    <s v="10"/>
    <x v="0"/>
    <x v="0"/>
    <n v="1.61"/>
    <x v="0"/>
    <n v="16"/>
    <x v="2"/>
    <n v="4.12"/>
    <x v="2"/>
    <n v="7"/>
    <x v="1"/>
    <x v="1"/>
    <n v="536.43384615384616"/>
    <x v="1"/>
  </r>
  <r>
    <n v="1811"/>
    <n v="18"/>
    <x v="2"/>
    <x v="3"/>
    <x v="1"/>
    <x v="1066"/>
    <x v="1"/>
    <n v="3"/>
    <d v="2025-12-16T00:00:00"/>
    <x v="3"/>
    <x v="2"/>
    <s v="16"/>
    <x v="2"/>
    <x v="0"/>
    <n v="1.61"/>
    <x v="0"/>
    <n v="16"/>
    <x v="2"/>
    <n v="61.61"/>
    <x v="0"/>
    <n v="4"/>
    <x v="2"/>
    <x v="1"/>
    <n v="537.03789473684208"/>
    <x v="0"/>
  </r>
  <r>
    <n v="2140"/>
    <n v="64"/>
    <x v="1"/>
    <x v="2"/>
    <x v="2"/>
    <x v="1067"/>
    <x v="0"/>
    <n v="1"/>
    <d v="2026-11-10T00:00:00"/>
    <x v="4"/>
    <x v="1"/>
    <s v="10"/>
    <x v="2"/>
    <x v="1"/>
    <n v="1.61"/>
    <x v="0"/>
    <n v="12"/>
    <x v="1"/>
    <n v="6.54"/>
    <x v="2"/>
    <n v="5"/>
    <x v="0"/>
    <x v="0"/>
    <n v="500.12091022443946"/>
    <x v="0"/>
  </r>
  <r>
    <n v="2234"/>
    <n v="41"/>
    <x v="0"/>
    <x v="1"/>
    <x v="3"/>
    <x v="1068"/>
    <x v="1"/>
    <n v="3"/>
    <d v="2027-02-12T00:00:00"/>
    <x v="5"/>
    <x v="10"/>
    <s v="12"/>
    <x v="0"/>
    <x v="0"/>
    <n v="1.61"/>
    <x v="0"/>
    <n v="3"/>
    <x v="0"/>
    <n v="267.61"/>
    <x v="1"/>
    <n v="4"/>
    <x v="2"/>
    <x v="4"/>
    <n v="523.82515605493234"/>
    <x v="1"/>
  </r>
  <r>
    <n v="2608"/>
    <n v="66"/>
    <x v="1"/>
    <x v="3"/>
    <x v="1"/>
    <x v="1069"/>
    <x v="0"/>
    <n v="1"/>
    <d v="2028-02-21T00:00:00"/>
    <x v="6"/>
    <x v="10"/>
    <s v="21"/>
    <x v="3"/>
    <x v="1"/>
    <n v="1.61"/>
    <x v="1"/>
    <n v="5"/>
    <x v="0"/>
    <n v="15.03"/>
    <x v="2"/>
    <n v="8"/>
    <x v="1"/>
    <x v="2"/>
    <n v="535.75663659793793"/>
    <x v="2"/>
  </r>
  <r>
    <n v="2815"/>
    <n v="24"/>
    <x v="2"/>
    <x v="0"/>
    <x v="3"/>
    <x v="1070"/>
    <x v="0"/>
    <n v="1"/>
    <d v="2028-09-15T00:00:00"/>
    <x v="6"/>
    <x v="6"/>
    <s v="15"/>
    <x v="0"/>
    <x v="1"/>
    <n v="1.61"/>
    <x v="0"/>
    <n v="18"/>
    <x v="2"/>
    <n v="15.57"/>
    <x v="2"/>
    <n v="7"/>
    <x v="1"/>
    <x v="0"/>
    <n v="500.64736579275962"/>
    <x v="1"/>
  </r>
  <r>
    <n v="2867"/>
    <n v="41"/>
    <x v="0"/>
    <x v="2"/>
    <x v="0"/>
    <x v="1071"/>
    <x v="2"/>
    <n v="2"/>
    <d v="2028-11-06T00:00:00"/>
    <x v="6"/>
    <x v="1"/>
    <s v="06"/>
    <x v="1"/>
    <x v="1"/>
    <n v="1.61"/>
    <x v="0"/>
    <n v="11"/>
    <x v="1"/>
    <n v="46.9"/>
    <x v="2"/>
    <n v="6"/>
    <x v="0"/>
    <x v="3"/>
    <n v="521.87063471502665"/>
    <x v="1"/>
  </r>
  <r>
    <n v="3384"/>
    <n v="41"/>
    <x v="0"/>
    <x v="3"/>
    <x v="2"/>
    <x v="1072"/>
    <x v="1"/>
    <n v="3"/>
    <d v="2030-04-07T00:00:00"/>
    <x v="7"/>
    <x v="5"/>
    <s v="07"/>
    <x v="3"/>
    <x v="1"/>
    <n v="1.61"/>
    <x v="0"/>
    <n v="9"/>
    <x v="1"/>
    <n v="99.94"/>
    <x v="0"/>
    <n v="5"/>
    <x v="0"/>
    <x v="4"/>
    <n v="523.47640000000104"/>
    <x v="0"/>
  </r>
  <r>
    <n v="3732"/>
    <n v="24"/>
    <x v="2"/>
    <x v="0"/>
    <x v="3"/>
    <x v="1073"/>
    <x v="0"/>
    <n v="1"/>
    <d v="2031-03-21T00:00:00"/>
    <x v="8"/>
    <x v="9"/>
    <s v="21"/>
    <x v="3"/>
    <x v="0"/>
    <n v="1.61"/>
    <x v="0"/>
    <n v="2"/>
    <x v="0"/>
    <n v="72.42"/>
    <x v="0"/>
    <n v="4"/>
    <x v="2"/>
    <x v="0"/>
    <n v="500.92280000000056"/>
    <x v="0"/>
  </r>
  <r>
    <n v="3957"/>
    <n v="64"/>
    <x v="1"/>
    <x v="2"/>
    <x v="3"/>
    <x v="1074"/>
    <x v="1"/>
    <n v="3"/>
    <d v="2031-11-01T00:00:00"/>
    <x v="8"/>
    <x v="1"/>
    <s v="01"/>
    <x v="3"/>
    <x v="1"/>
    <n v="1.61"/>
    <x v="1"/>
    <n v="3"/>
    <x v="0"/>
    <n v="319.13"/>
    <x v="1"/>
    <n v="5"/>
    <x v="0"/>
    <x v="0"/>
    <n v="501.36846057572018"/>
    <x v="2"/>
  </r>
  <r>
    <n v="4067"/>
    <n v="58"/>
    <x v="3"/>
    <x v="3"/>
    <x v="2"/>
    <x v="1075"/>
    <x v="0"/>
    <n v="1"/>
    <d v="2032-02-19T00:00:00"/>
    <x v="11"/>
    <x v="10"/>
    <s v="19"/>
    <x v="1"/>
    <x v="1"/>
    <n v="1.61"/>
    <x v="0"/>
    <n v="12"/>
    <x v="1"/>
    <n v="11.51"/>
    <x v="2"/>
    <n v="7"/>
    <x v="1"/>
    <x v="3"/>
    <n v="521.87844357976735"/>
    <x v="0"/>
  </r>
  <r>
    <n v="4080"/>
    <n v="68"/>
    <x v="1"/>
    <x v="0"/>
    <x v="1"/>
    <x v="1076"/>
    <x v="1"/>
    <n v="3"/>
    <d v="2032-03-03T00:00:00"/>
    <x v="11"/>
    <x v="9"/>
    <s v="03"/>
    <x v="3"/>
    <x v="0"/>
    <n v="1.61"/>
    <x v="0"/>
    <n v="15"/>
    <x v="1"/>
    <n v="60.46"/>
    <x v="0"/>
    <n v="7"/>
    <x v="1"/>
    <x v="1"/>
    <n v="536.46109254498708"/>
    <x v="1"/>
  </r>
  <r>
    <n v="4110"/>
    <n v="18"/>
    <x v="2"/>
    <x v="2"/>
    <x v="2"/>
    <x v="1077"/>
    <x v="1"/>
    <n v="3"/>
    <d v="2032-04-02T00:00:00"/>
    <x v="11"/>
    <x v="5"/>
    <s v="02"/>
    <x v="1"/>
    <x v="0"/>
    <n v="1.61"/>
    <x v="1"/>
    <n v="3"/>
    <x v="0"/>
    <n v="320.87"/>
    <x v="1"/>
    <n v="6"/>
    <x v="0"/>
    <x v="0"/>
    <n v="500.79699248120357"/>
    <x v="1"/>
  </r>
  <r>
    <n v="4333"/>
    <n v="65"/>
    <x v="1"/>
    <x v="3"/>
    <x v="1"/>
    <x v="1078"/>
    <x v="2"/>
    <n v="2"/>
    <d v="2032-11-11T00:00:00"/>
    <x v="11"/>
    <x v="1"/>
    <s v="11"/>
    <x v="1"/>
    <x v="0"/>
    <n v="1.61"/>
    <x v="1"/>
    <n v="6"/>
    <x v="1"/>
    <n v="95.47"/>
    <x v="0"/>
    <n v="7"/>
    <x v="1"/>
    <x v="0"/>
    <n v="500.21754077791769"/>
    <x v="0"/>
  </r>
  <r>
    <n v="4356"/>
    <n v="29"/>
    <x v="2"/>
    <x v="1"/>
    <x v="1"/>
    <x v="1079"/>
    <x v="0"/>
    <n v="1"/>
    <d v="2032-12-04T00:00:00"/>
    <x v="11"/>
    <x v="2"/>
    <s v="04"/>
    <x v="0"/>
    <x v="0"/>
    <n v="1.61"/>
    <x v="1"/>
    <n v="18"/>
    <x v="2"/>
    <n v="13.19"/>
    <x v="2"/>
    <n v="4"/>
    <x v="2"/>
    <x v="0"/>
    <n v="500.12631909547787"/>
    <x v="0"/>
  </r>
  <r>
    <n v="4625"/>
    <n v="30"/>
    <x v="4"/>
    <x v="0"/>
    <x v="2"/>
    <x v="1080"/>
    <x v="0"/>
    <n v="1"/>
    <d v="2033-08-30T00:00:00"/>
    <x v="9"/>
    <x v="8"/>
    <s v="30"/>
    <x v="2"/>
    <x v="1"/>
    <n v="1.61"/>
    <x v="1"/>
    <n v="4"/>
    <x v="0"/>
    <n v="26.58"/>
    <x v="2"/>
    <n v="4"/>
    <x v="2"/>
    <x v="0"/>
    <n v="500.45677987421436"/>
    <x v="1"/>
  </r>
  <r>
    <n v="4642"/>
    <n v="22"/>
    <x v="2"/>
    <x v="3"/>
    <x v="0"/>
    <x v="1081"/>
    <x v="1"/>
    <n v="3"/>
    <d v="2033-09-16T00:00:00"/>
    <x v="9"/>
    <x v="6"/>
    <s v="16"/>
    <x v="3"/>
    <x v="1"/>
    <n v="1.61"/>
    <x v="1"/>
    <n v="14"/>
    <x v="1"/>
    <n v="68.44"/>
    <x v="0"/>
    <n v="5"/>
    <x v="0"/>
    <x v="0"/>
    <n v="500.95317380352697"/>
    <x v="1"/>
  </r>
  <r>
    <n v="52"/>
    <n v="28"/>
    <x v="2"/>
    <x v="0"/>
    <x v="1"/>
    <x v="1082"/>
    <x v="1"/>
    <n v="3"/>
    <d v="2021-02-21T00:00:00"/>
    <x v="0"/>
    <x v="10"/>
    <s v="21"/>
    <x v="3"/>
    <x v="0"/>
    <n v="1.6"/>
    <x v="0"/>
    <n v="2"/>
    <x v="0"/>
    <n v="407.44"/>
    <x v="1"/>
    <n v="6"/>
    <x v="0"/>
    <x v="3"/>
    <n v="522.37681818181898"/>
    <x v="1"/>
  </r>
  <r>
    <n v="605"/>
    <n v="44"/>
    <x v="0"/>
    <x v="3"/>
    <x v="1"/>
    <x v="1083"/>
    <x v="1"/>
    <n v="3"/>
    <d v="2022-08-28T00:00:00"/>
    <x v="1"/>
    <x v="8"/>
    <s v="28"/>
    <x v="2"/>
    <x v="1"/>
    <n v="1.6"/>
    <x v="0"/>
    <n v="11"/>
    <x v="1"/>
    <n v="66.680000000000007"/>
    <x v="0"/>
    <n v="8"/>
    <x v="1"/>
    <x v="1"/>
    <n v="535.98442728442728"/>
    <x v="2"/>
  </r>
  <r>
    <n v="1108"/>
    <n v="55"/>
    <x v="3"/>
    <x v="1"/>
    <x v="0"/>
    <x v="1084"/>
    <x v="1"/>
    <n v="3"/>
    <d v="2024-01-13T00:00:00"/>
    <x v="2"/>
    <x v="0"/>
    <s v="13"/>
    <x v="1"/>
    <x v="1"/>
    <n v="1.6"/>
    <x v="1"/>
    <n v="7"/>
    <x v="1"/>
    <n v="102.58"/>
    <x v="0"/>
    <n v="5"/>
    <x v="0"/>
    <x v="4"/>
    <n v="523.00586983729772"/>
    <x v="1"/>
  </r>
  <r>
    <n v="1707"/>
    <n v="27"/>
    <x v="2"/>
    <x v="3"/>
    <x v="2"/>
    <x v="1085"/>
    <x v="2"/>
    <n v="2"/>
    <d v="2025-09-03T00:00:00"/>
    <x v="3"/>
    <x v="6"/>
    <s v="03"/>
    <x v="1"/>
    <x v="1"/>
    <n v="1.6"/>
    <x v="0"/>
    <n v="8"/>
    <x v="1"/>
    <n v="48.99"/>
    <x v="2"/>
    <n v="4"/>
    <x v="2"/>
    <x v="4"/>
    <n v="522.76140350877301"/>
    <x v="2"/>
  </r>
  <r>
    <n v="1800"/>
    <n v="60"/>
    <x v="1"/>
    <x v="1"/>
    <x v="3"/>
    <x v="1086"/>
    <x v="1"/>
    <n v="3"/>
    <d v="2025-12-05T00:00:00"/>
    <x v="3"/>
    <x v="2"/>
    <s v="05"/>
    <x v="1"/>
    <x v="0"/>
    <n v="1.6"/>
    <x v="0"/>
    <n v="8"/>
    <x v="1"/>
    <n v="109.11"/>
    <x v="0"/>
    <n v="7"/>
    <x v="1"/>
    <x v="4"/>
    <n v="522.92555834379027"/>
    <x v="1"/>
  </r>
  <r>
    <n v="1881"/>
    <n v="59"/>
    <x v="3"/>
    <x v="0"/>
    <x v="3"/>
    <x v="1087"/>
    <x v="0"/>
    <n v="1"/>
    <d v="2026-02-24T00:00:00"/>
    <x v="4"/>
    <x v="10"/>
    <s v="24"/>
    <x v="0"/>
    <x v="0"/>
    <n v="1.6"/>
    <x v="0"/>
    <n v="14"/>
    <x v="1"/>
    <n v="14.98"/>
    <x v="2"/>
    <n v="4"/>
    <x v="2"/>
    <x v="4"/>
    <n v="522.48590452261408"/>
    <x v="0"/>
  </r>
  <r>
    <n v="1891"/>
    <n v="28"/>
    <x v="2"/>
    <x v="3"/>
    <x v="0"/>
    <x v="1088"/>
    <x v="0"/>
    <n v="1"/>
    <d v="2026-03-06T00:00:00"/>
    <x v="4"/>
    <x v="9"/>
    <s v="06"/>
    <x v="2"/>
    <x v="0"/>
    <n v="1.6"/>
    <x v="0"/>
    <n v="3"/>
    <x v="0"/>
    <n v="91.68"/>
    <x v="0"/>
    <n v="7"/>
    <x v="1"/>
    <x v="0"/>
    <n v="500.37660781841157"/>
    <x v="0"/>
  </r>
  <r>
    <n v="1966"/>
    <n v="67"/>
    <x v="1"/>
    <x v="2"/>
    <x v="0"/>
    <x v="1089"/>
    <x v="1"/>
    <n v="3"/>
    <d v="2026-05-20T00:00:00"/>
    <x v="4"/>
    <x v="7"/>
    <s v="20"/>
    <x v="3"/>
    <x v="0"/>
    <n v="1.6"/>
    <x v="1"/>
    <n v="9"/>
    <x v="1"/>
    <n v="103.14"/>
    <x v="0"/>
    <n v="4"/>
    <x v="2"/>
    <x v="2"/>
    <n v="536.35095483870941"/>
    <x v="1"/>
  </r>
  <r>
    <n v="2029"/>
    <n v="29"/>
    <x v="2"/>
    <x v="1"/>
    <x v="0"/>
    <x v="1090"/>
    <x v="0"/>
    <n v="1"/>
    <d v="2026-07-22T00:00:00"/>
    <x v="4"/>
    <x v="11"/>
    <s v="22"/>
    <x v="0"/>
    <x v="1"/>
    <n v="1.6"/>
    <x v="1"/>
    <n v="9"/>
    <x v="1"/>
    <n v="22.28"/>
    <x v="2"/>
    <n v="5"/>
    <x v="0"/>
    <x v="2"/>
    <n v="535.84458656330719"/>
    <x v="0"/>
  </r>
  <r>
    <n v="2132"/>
    <n v="66"/>
    <x v="1"/>
    <x v="1"/>
    <x v="3"/>
    <x v="1091"/>
    <x v="0"/>
    <n v="1"/>
    <d v="2026-11-02T00:00:00"/>
    <x v="4"/>
    <x v="1"/>
    <s v="02"/>
    <x v="2"/>
    <x v="0"/>
    <n v="1.6"/>
    <x v="0"/>
    <n v="13"/>
    <x v="1"/>
    <n v="17.190000000000001"/>
    <x v="2"/>
    <n v="4"/>
    <x v="2"/>
    <x v="4"/>
    <n v="522.87923270440365"/>
    <x v="1"/>
  </r>
  <r>
    <n v="2172"/>
    <n v="37"/>
    <x v="4"/>
    <x v="0"/>
    <x v="3"/>
    <x v="1092"/>
    <x v="0"/>
    <n v="1"/>
    <d v="2026-12-12T00:00:00"/>
    <x v="4"/>
    <x v="2"/>
    <s v="12"/>
    <x v="1"/>
    <x v="1"/>
    <n v="1.6"/>
    <x v="1"/>
    <n v="3"/>
    <x v="0"/>
    <n v="82.21"/>
    <x v="0"/>
    <n v="7"/>
    <x v="1"/>
    <x v="4"/>
    <n v="523.25624685138644"/>
    <x v="2"/>
  </r>
  <r>
    <n v="2241"/>
    <n v="39"/>
    <x v="4"/>
    <x v="1"/>
    <x v="1"/>
    <x v="1093"/>
    <x v="2"/>
    <n v="2"/>
    <d v="2027-02-19T00:00:00"/>
    <x v="5"/>
    <x v="10"/>
    <s v="19"/>
    <x v="0"/>
    <x v="0"/>
    <n v="1.6"/>
    <x v="0"/>
    <n v="19"/>
    <x v="2"/>
    <n v="24.72"/>
    <x v="2"/>
    <n v="7"/>
    <x v="1"/>
    <x v="3"/>
    <n v="521.99646293888247"/>
    <x v="0"/>
  </r>
  <r>
    <n v="2473"/>
    <n v="56"/>
    <x v="3"/>
    <x v="2"/>
    <x v="2"/>
    <x v="1094"/>
    <x v="0"/>
    <n v="1"/>
    <d v="2027-10-09T00:00:00"/>
    <x v="5"/>
    <x v="4"/>
    <s v="09"/>
    <x v="2"/>
    <x v="0"/>
    <n v="1.6"/>
    <x v="1"/>
    <n v="4"/>
    <x v="0"/>
    <n v="28.27"/>
    <x v="2"/>
    <n v="5"/>
    <x v="0"/>
    <x v="0"/>
    <n v="500.6611363636369"/>
    <x v="2"/>
  </r>
  <r>
    <n v="2770"/>
    <n v="49"/>
    <x v="0"/>
    <x v="2"/>
    <x v="2"/>
    <x v="1095"/>
    <x v="1"/>
    <n v="3"/>
    <d v="2028-08-01T00:00:00"/>
    <x v="6"/>
    <x v="8"/>
    <s v="01"/>
    <x v="0"/>
    <x v="1"/>
    <n v="1.6"/>
    <x v="0"/>
    <n v="10"/>
    <x v="1"/>
    <n v="92.86"/>
    <x v="0"/>
    <n v="6"/>
    <x v="0"/>
    <x v="1"/>
    <n v="535.7299226804123"/>
    <x v="2"/>
  </r>
  <r>
    <n v="2926"/>
    <n v="57"/>
    <x v="3"/>
    <x v="0"/>
    <x v="0"/>
    <x v="1096"/>
    <x v="1"/>
    <n v="3"/>
    <d v="2029-01-04T00:00:00"/>
    <x v="10"/>
    <x v="0"/>
    <s v="04"/>
    <x v="3"/>
    <x v="1"/>
    <n v="1.6"/>
    <x v="1"/>
    <n v="3"/>
    <x v="0"/>
    <n v="257.99"/>
    <x v="1"/>
    <n v="3"/>
    <x v="2"/>
    <x v="3"/>
    <n v="522.06449218750083"/>
    <x v="2"/>
  </r>
  <r>
    <n v="3156"/>
    <n v="19"/>
    <x v="2"/>
    <x v="3"/>
    <x v="2"/>
    <x v="1097"/>
    <x v="1"/>
    <n v="3"/>
    <d v="2029-08-22T00:00:00"/>
    <x v="10"/>
    <x v="8"/>
    <s v="22"/>
    <x v="0"/>
    <x v="1"/>
    <n v="1.6"/>
    <x v="0"/>
    <n v="16"/>
    <x v="2"/>
    <n v="57.68"/>
    <x v="0"/>
    <n v="8"/>
    <x v="1"/>
    <x v="4"/>
    <n v="523.60508196721412"/>
    <x v="0"/>
  </r>
  <r>
    <n v="3158"/>
    <n v="18"/>
    <x v="2"/>
    <x v="0"/>
    <x v="3"/>
    <x v="1098"/>
    <x v="2"/>
    <n v="2"/>
    <d v="2029-08-24T00:00:00"/>
    <x v="10"/>
    <x v="8"/>
    <s v="24"/>
    <x v="0"/>
    <x v="1"/>
    <n v="1.6"/>
    <x v="1"/>
    <n v="8"/>
    <x v="1"/>
    <n v="50"/>
    <x v="2"/>
    <n v="7"/>
    <x v="1"/>
    <x v="4"/>
    <n v="523.10089646464758"/>
    <x v="0"/>
  </r>
  <r>
    <n v="3501"/>
    <n v="18"/>
    <x v="2"/>
    <x v="2"/>
    <x v="2"/>
    <x v="1099"/>
    <x v="0"/>
    <n v="1"/>
    <d v="2030-08-02T00:00:00"/>
    <x v="7"/>
    <x v="8"/>
    <s v="02"/>
    <x v="2"/>
    <x v="0"/>
    <n v="1.6"/>
    <x v="0"/>
    <n v="15"/>
    <x v="1"/>
    <n v="3.58"/>
    <x v="2"/>
    <n v="6"/>
    <x v="0"/>
    <x v="3"/>
    <n v="521.7360625814872"/>
    <x v="1"/>
  </r>
  <r>
    <n v="3608"/>
    <n v="65"/>
    <x v="1"/>
    <x v="2"/>
    <x v="3"/>
    <x v="1100"/>
    <x v="1"/>
    <n v="3"/>
    <d v="2030-11-17T00:00:00"/>
    <x v="7"/>
    <x v="1"/>
    <s v="17"/>
    <x v="3"/>
    <x v="0"/>
    <n v="1.6"/>
    <x v="0"/>
    <n v="5"/>
    <x v="0"/>
    <n v="135.74"/>
    <x v="0"/>
    <n v="7"/>
    <x v="1"/>
    <x v="4"/>
    <n v="523.25648546144237"/>
    <x v="0"/>
  </r>
  <r>
    <n v="3662"/>
    <n v="57"/>
    <x v="3"/>
    <x v="2"/>
    <x v="3"/>
    <x v="1101"/>
    <x v="1"/>
    <n v="3"/>
    <d v="2031-01-10T00:00:00"/>
    <x v="8"/>
    <x v="0"/>
    <s v="10"/>
    <x v="3"/>
    <x v="0"/>
    <n v="1.6"/>
    <x v="0"/>
    <n v="5"/>
    <x v="0"/>
    <n v="166.09"/>
    <x v="1"/>
    <n v="7"/>
    <x v="1"/>
    <x v="0"/>
    <n v="501.15112515802832"/>
    <x v="1"/>
  </r>
  <r>
    <n v="4188"/>
    <n v="28"/>
    <x v="2"/>
    <x v="0"/>
    <x v="2"/>
    <x v="1102"/>
    <x v="0"/>
    <n v="1"/>
    <d v="2032-06-19T00:00:00"/>
    <x v="11"/>
    <x v="3"/>
    <s v="19"/>
    <x v="0"/>
    <x v="0"/>
    <n v="1.6"/>
    <x v="1"/>
    <n v="13"/>
    <x v="1"/>
    <n v="7.46"/>
    <x v="2"/>
    <n v="4"/>
    <x v="2"/>
    <x v="4"/>
    <n v="523.05973417721634"/>
    <x v="0"/>
  </r>
  <r>
    <n v="4507"/>
    <n v="34"/>
    <x v="4"/>
    <x v="1"/>
    <x v="3"/>
    <x v="1103"/>
    <x v="0"/>
    <n v="1"/>
    <d v="2033-05-04T00:00:00"/>
    <x v="9"/>
    <x v="7"/>
    <s v="04"/>
    <x v="0"/>
    <x v="1"/>
    <n v="1.6"/>
    <x v="1"/>
    <n v="16"/>
    <x v="2"/>
    <n v="20.64"/>
    <x v="2"/>
    <n v="4"/>
    <x v="2"/>
    <x v="3"/>
    <n v="522.34703655352564"/>
    <x v="0"/>
  </r>
  <r>
    <n v="4609"/>
    <n v="36"/>
    <x v="4"/>
    <x v="3"/>
    <x v="3"/>
    <x v="1104"/>
    <x v="1"/>
    <n v="3"/>
    <d v="2033-08-14T00:00:00"/>
    <x v="9"/>
    <x v="8"/>
    <s v="14"/>
    <x v="1"/>
    <x v="1"/>
    <n v="1.6"/>
    <x v="0"/>
    <n v="15"/>
    <x v="1"/>
    <n v="58.19"/>
    <x v="0"/>
    <n v="6"/>
    <x v="0"/>
    <x v="0"/>
    <n v="500.73427848101312"/>
    <x v="1"/>
  </r>
  <r>
    <n v="26"/>
    <n v="31"/>
    <x v="4"/>
    <x v="0"/>
    <x v="3"/>
    <x v="1105"/>
    <x v="1"/>
    <n v="3"/>
    <d v="2021-01-26T00:00:00"/>
    <x v="0"/>
    <x v="0"/>
    <s v="26"/>
    <x v="2"/>
    <x v="0"/>
    <n v="1.59"/>
    <x v="1"/>
    <n v="17"/>
    <x v="2"/>
    <n v="54.87"/>
    <x v="0"/>
    <n v="4"/>
    <x v="2"/>
    <x v="3"/>
    <n v="522.59806535947803"/>
    <x v="2"/>
  </r>
  <r>
    <n v="27"/>
    <n v="26"/>
    <x v="2"/>
    <x v="1"/>
    <x v="2"/>
    <x v="1106"/>
    <x v="0"/>
    <n v="1"/>
    <d v="2021-01-27T00:00:00"/>
    <x v="0"/>
    <x v="0"/>
    <s v="27"/>
    <x v="3"/>
    <x v="1"/>
    <n v="1.59"/>
    <x v="0"/>
    <n v="5"/>
    <x v="0"/>
    <n v="27.12"/>
    <x v="2"/>
    <n v="5"/>
    <x v="0"/>
    <x v="0"/>
    <n v="500.26264892268745"/>
    <x v="1"/>
  </r>
  <r>
    <n v="350"/>
    <n v="18"/>
    <x v="2"/>
    <x v="2"/>
    <x v="2"/>
    <x v="1107"/>
    <x v="2"/>
    <n v="2"/>
    <d v="2021-12-16T00:00:00"/>
    <x v="0"/>
    <x v="2"/>
    <s v="16"/>
    <x v="3"/>
    <x v="1"/>
    <n v="1.59"/>
    <x v="0"/>
    <n v="12"/>
    <x v="1"/>
    <n v="47.48"/>
    <x v="2"/>
    <n v="7"/>
    <x v="1"/>
    <x v="1"/>
    <n v="535.2229548387096"/>
    <x v="2"/>
  </r>
  <r>
    <n v="695"/>
    <n v="26"/>
    <x v="2"/>
    <x v="0"/>
    <x v="0"/>
    <x v="1108"/>
    <x v="0"/>
    <n v="1"/>
    <d v="2022-11-26T00:00:00"/>
    <x v="1"/>
    <x v="1"/>
    <s v="26"/>
    <x v="3"/>
    <x v="1"/>
    <n v="1.59"/>
    <x v="0"/>
    <n v="9"/>
    <x v="1"/>
    <n v="29.95"/>
    <x v="2"/>
    <n v="4"/>
    <x v="2"/>
    <x v="2"/>
    <n v="536.2783829236738"/>
    <x v="1"/>
  </r>
  <r>
    <n v="825"/>
    <n v="36"/>
    <x v="4"/>
    <x v="2"/>
    <x v="0"/>
    <x v="1109"/>
    <x v="0"/>
    <n v="1"/>
    <d v="2023-04-05T00:00:00"/>
    <x v="12"/>
    <x v="5"/>
    <s v="05"/>
    <x v="1"/>
    <x v="0"/>
    <n v="1.59"/>
    <x v="0"/>
    <n v="14"/>
    <x v="1"/>
    <n v="23.7"/>
    <x v="2"/>
    <n v="7"/>
    <x v="1"/>
    <x v="3"/>
    <n v="522.06117801047208"/>
    <x v="1"/>
  </r>
  <r>
    <n v="1315"/>
    <n v="21"/>
    <x v="2"/>
    <x v="1"/>
    <x v="2"/>
    <x v="1110"/>
    <x v="2"/>
    <n v="2"/>
    <d v="2024-08-07T00:00:00"/>
    <x v="2"/>
    <x v="8"/>
    <s v="07"/>
    <x v="3"/>
    <x v="1"/>
    <n v="1.59"/>
    <x v="1"/>
    <n v="4"/>
    <x v="0"/>
    <n v="155.22"/>
    <x v="1"/>
    <n v="7"/>
    <x v="1"/>
    <x v="2"/>
    <n v="536.62383419689093"/>
    <x v="1"/>
  </r>
  <r>
    <n v="1878"/>
    <n v="23"/>
    <x v="2"/>
    <x v="2"/>
    <x v="3"/>
    <x v="1111"/>
    <x v="1"/>
    <n v="3"/>
    <d v="2026-02-21T00:00:00"/>
    <x v="4"/>
    <x v="10"/>
    <s v="21"/>
    <x v="3"/>
    <x v="0"/>
    <n v="1.59"/>
    <x v="0"/>
    <n v="2"/>
    <x v="0"/>
    <n v="353.4"/>
    <x v="1"/>
    <n v="6"/>
    <x v="0"/>
    <x v="1"/>
    <n v="535.17838501291988"/>
    <x v="0"/>
  </r>
  <r>
    <n v="2179"/>
    <n v="50"/>
    <x v="3"/>
    <x v="0"/>
    <x v="0"/>
    <x v="1112"/>
    <x v="0"/>
    <n v="1"/>
    <d v="2026-12-19T00:00:00"/>
    <x v="4"/>
    <x v="2"/>
    <s v="19"/>
    <x v="0"/>
    <x v="1"/>
    <n v="1.59"/>
    <x v="1"/>
    <n v="15"/>
    <x v="1"/>
    <n v="12.34"/>
    <x v="2"/>
    <n v="6"/>
    <x v="0"/>
    <x v="4"/>
    <n v="523.59970849176284"/>
    <x v="0"/>
  </r>
  <r>
    <n v="2880"/>
    <n v="36"/>
    <x v="4"/>
    <x v="1"/>
    <x v="2"/>
    <x v="1113"/>
    <x v="2"/>
    <n v="2"/>
    <d v="2028-11-19T00:00:00"/>
    <x v="6"/>
    <x v="1"/>
    <s v="19"/>
    <x v="3"/>
    <x v="1"/>
    <n v="1.59"/>
    <x v="0"/>
    <n v="17"/>
    <x v="2"/>
    <n v="28.41"/>
    <x v="2"/>
    <n v="7"/>
    <x v="1"/>
    <x v="0"/>
    <n v="500.7254441624371"/>
    <x v="2"/>
  </r>
  <r>
    <n v="3130"/>
    <n v="52"/>
    <x v="3"/>
    <x v="1"/>
    <x v="3"/>
    <x v="1114"/>
    <x v="0"/>
    <n v="1"/>
    <d v="2029-07-27T00:00:00"/>
    <x v="10"/>
    <x v="11"/>
    <s v="27"/>
    <x v="1"/>
    <x v="0"/>
    <n v="1.59"/>
    <x v="1"/>
    <n v="11"/>
    <x v="1"/>
    <n v="14.5"/>
    <x v="2"/>
    <n v="7"/>
    <x v="1"/>
    <x v="2"/>
    <n v="536.51455252918265"/>
    <x v="1"/>
  </r>
  <r>
    <n v="3264"/>
    <n v="48"/>
    <x v="0"/>
    <x v="3"/>
    <x v="2"/>
    <x v="1115"/>
    <x v="1"/>
    <n v="3"/>
    <d v="2029-12-08T00:00:00"/>
    <x v="10"/>
    <x v="2"/>
    <s v="08"/>
    <x v="2"/>
    <x v="1"/>
    <n v="1.59"/>
    <x v="1"/>
    <n v="3"/>
    <x v="0"/>
    <n v="242.66"/>
    <x v="1"/>
    <n v="7"/>
    <x v="1"/>
    <x v="4"/>
    <n v="524.0292639593921"/>
    <x v="2"/>
  </r>
  <r>
    <n v="3669"/>
    <n v="63"/>
    <x v="1"/>
    <x v="3"/>
    <x v="3"/>
    <x v="1116"/>
    <x v="2"/>
    <n v="2"/>
    <d v="2031-01-17T00:00:00"/>
    <x v="8"/>
    <x v="0"/>
    <s v="17"/>
    <x v="2"/>
    <x v="1"/>
    <n v="1.59"/>
    <x v="0"/>
    <n v="5"/>
    <x v="0"/>
    <n v="71.56"/>
    <x v="0"/>
    <n v="3"/>
    <x v="2"/>
    <x v="3"/>
    <n v="522.31045871559729"/>
    <x v="1"/>
  </r>
  <r>
    <n v="3739"/>
    <n v="68"/>
    <x v="1"/>
    <x v="1"/>
    <x v="3"/>
    <x v="1117"/>
    <x v="1"/>
    <n v="3"/>
    <d v="2031-03-28T00:00:00"/>
    <x v="8"/>
    <x v="9"/>
    <s v="28"/>
    <x v="0"/>
    <x v="0"/>
    <n v="1.59"/>
    <x v="0"/>
    <n v="13"/>
    <x v="1"/>
    <n v="69.61"/>
    <x v="0"/>
    <n v="4"/>
    <x v="2"/>
    <x v="1"/>
    <n v="534.95636481241911"/>
    <x v="0"/>
  </r>
  <r>
    <n v="3757"/>
    <n v="25"/>
    <x v="2"/>
    <x v="0"/>
    <x v="2"/>
    <x v="1118"/>
    <x v="1"/>
    <n v="3"/>
    <d v="2031-04-15T00:00:00"/>
    <x v="8"/>
    <x v="5"/>
    <s v="15"/>
    <x v="3"/>
    <x v="0"/>
    <n v="1.59"/>
    <x v="0"/>
    <n v="15"/>
    <x v="1"/>
    <n v="54.21"/>
    <x v="0"/>
    <n v="8"/>
    <x v="1"/>
    <x v="1"/>
    <n v="534.47709844559586"/>
    <x v="0"/>
  </r>
  <r>
    <n v="3869"/>
    <n v="25"/>
    <x v="2"/>
    <x v="0"/>
    <x v="2"/>
    <x v="1119"/>
    <x v="1"/>
    <n v="3"/>
    <d v="2031-08-05T00:00:00"/>
    <x v="8"/>
    <x v="8"/>
    <s v="05"/>
    <x v="2"/>
    <x v="1"/>
    <n v="1.59"/>
    <x v="1"/>
    <n v="4"/>
    <x v="0"/>
    <n v="203.55"/>
    <x v="1"/>
    <n v="7"/>
    <x v="1"/>
    <x v="4"/>
    <n v="523.77012706480423"/>
    <x v="0"/>
  </r>
  <r>
    <n v="4165"/>
    <n v="20"/>
    <x v="2"/>
    <x v="2"/>
    <x v="1"/>
    <x v="1120"/>
    <x v="2"/>
    <n v="2"/>
    <d v="2032-05-27T00:00:00"/>
    <x v="11"/>
    <x v="7"/>
    <s v="27"/>
    <x v="1"/>
    <x v="1"/>
    <n v="1.59"/>
    <x v="1"/>
    <n v="1"/>
    <x v="0"/>
    <n v="641.23"/>
    <x v="1"/>
    <n v="7"/>
    <x v="1"/>
    <x v="1"/>
    <n v="534.11569390402065"/>
    <x v="2"/>
  </r>
  <r>
    <n v="4538"/>
    <n v="46"/>
    <x v="0"/>
    <x v="3"/>
    <x v="1"/>
    <x v="1121"/>
    <x v="2"/>
    <n v="2"/>
    <d v="2033-06-04T00:00:00"/>
    <x v="9"/>
    <x v="3"/>
    <s v="04"/>
    <x v="1"/>
    <x v="1"/>
    <n v="1.59"/>
    <x v="1"/>
    <n v="14"/>
    <x v="1"/>
    <n v="28.3"/>
    <x v="2"/>
    <n v="7"/>
    <x v="1"/>
    <x v="3"/>
    <n v="522.52632545931851"/>
    <x v="2"/>
  </r>
  <r>
    <n v="4563"/>
    <n v="25"/>
    <x v="2"/>
    <x v="3"/>
    <x v="1"/>
    <x v="1122"/>
    <x v="1"/>
    <n v="3"/>
    <d v="2033-06-29T00:00:00"/>
    <x v="9"/>
    <x v="3"/>
    <s v="29"/>
    <x v="3"/>
    <x v="1"/>
    <n v="1.59"/>
    <x v="1"/>
    <n v="16"/>
    <x v="2"/>
    <n v="57.86"/>
    <x v="0"/>
    <n v="4"/>
    <x v="2"/>
    <x v="2"/>
    <n v="537.00420779220758"/>
    <x v="0"/>
  </r>
  <r>
    <n v="4572"/>
    <n v="56"/>
    <x v="3"/>
    <x v="2"/>
    <x v="0"/>
    <x v="1123"/>
    <x v="1"/>
    <n v="3"/>
    <d v="2033-07-08T00:00:00"/>
    <x v="9"/>
    <x v="11"/>
    <s v="08"/>
    <x v="3"/>
    <x v="1"/>
    <n v="1.59"/>
    <x v="0"/>
    <n v="7"/>
    <x v="1"/>
    <n v="116.54"/>
    <x v="0"/>
    <n v="6"/>
    <x v="0"/>
    <x v="3"/>
    <n v="522.69226018396932"/>
    <x v="1"/>
  </r>
  <r>
    <n v="4919"/>
    <n v="37"/>
    <x v="4"/>
    <x v="1"/>
    <x v="0"/>
    <x v="1124"/>
    <x v="0"/>
    <n v="1"/>
    <d v="2034-06-20T00:00:00"/>
    <x v="13"/>
    <x v="3"/>
    <s v="20"/>
    <x v="2"/>
    <x v="0"/>
    <n v="1.59"/>
    <x v="1"/>
    <n v="9"/>
    <x v="1"/>
    <n v="31.69"/>
    <x v="2"/>
    <n v="7"/>
    <x v="1"/>
    <x v="2"/>
    <n v="536.49862158647568"/>
    <x v="0"/>
  </r>
  <r>
    <n v="4949"/>
    <n v="41"/>
    <x v="0"/>
    <x v="2"/>
    <x v="3"/>
    <x v="1125"/>
    <x v="0"/>
    <n v="1"/>
    <d v="2034-07-20T00:00:00"/>
    <x v="13"/>
    <x v="11"/>
    <s v="20"/>
    <x v="3"/>
    <x v="1"/>
    <n v="1.59"/>
    <x v="0"/>
    <n v="15"/>
    <x v="1"/>
    <n v="14.48"/>
    <x v="2"/>
    <n v="7"/>
    <x v="1"/>
    <x v="1"/>
    <n v="533.9765844155844"/>
    <x v="0"/>
  </r>
  <r>
    <n v="462"/>
    <n v="41"/>
    <x v="0"/>
    <x v="0"/>
    <x v="0"/>
    <x v="1126"/>
    <x v="0"/>
    <n v="1"/>
    <d v="2022-04-07T00:00:00"/>
    <x v="1"/>
    <x v="5"/>
    <s v="07"/>
    <x v="1"/>
    <x v="0"/>
    <n v="1.58"/>
    <x v="1"/>
    <n v="7"/>
    <x v="1"/>
    <n v="16.079999999999998"/>
    <x v="2"/>
    <n v="7"/>
    <x v="1"/>
    <x v="4"/>
    <n v="523.40062340967029"/>
    <x v="1"/>
  </r>
  <r>
    <n v="536"/>
    <n v="26"/>
    <x v="2"/>
    <x v="3"/>
    <x v="1"/>
    <x v="1127"/>
    <x v="1"/>
    <n v="3"/>
    <d v="2022-06-20T00:00:00"/>
    <x v="1"/>
    <x v="3"/>
    <s v="20"/>
    <x v="0"/>
    <x v="1"/>
    <n v="1.58"/>
    <x v="0"/>
    <n v="9"/>
    <x v="1"/>
    <n v="87.38"/>
    <x v="0"/>
    <n v="7"/>
    <x v="1"/>
    <x v="2"/>
    <n v="536.82580729166637"/>
    <x v="2"/>
  </r>
  <r>
    <n v="622"/>
    <n v="25"/>
    <x v="2"/>
    <x v="1"/>
    <x v="1"/>
    <x v="1128"/>
    <x v="2"/>
    <n v="2"/>
    <d v="2022-09-14T00:00:00"/>
    <x v="1"/>
    <x v="6"/>
    <s v="14"/>
    <x v="1"/>
    <x v="0"/>
    <n v="1.58"/>
    <x v="1"/>
    <n v="7"/>
    <x v="1"/>
    <n v="59.42"/>
    <x v="0"/>
    <n v="6"/>
    <x v="0"/>
    <x v="4"/>
    <n v="523.92401273885457"/>
    <x v="0"/>
  </r>
  <r>
    <n v="687"/>
    <n v="54"/>
    <x v="3"/>
    <x v="0"/>
    <x v="2"/>
    <x v="1129"/>
    <x v="1"/>
    <n v="3"/>
    <d v="2022-11-18T00:00:00"/>
    <x v="1"/>
    <x v="1"/>
    <s v="18"/>
    <x v="3"/>
    <x v="0"/>
    <n v="1.58"/>
    <x v="1"/>
    <n v="4"/>
    <x v="0"/>
    <n v="247.41"/>
    <x v="1"/>
    <n v="5"/>
    <x v="0"/>
    <x v="0"/>
    <n v="500.74794155019111"/>
    <x v="2"/>
  </r>
  <r>
    <n v="790"/>
    <n v="60"/>
    <x v="1"/>
    <x v="3"/>
    <x v="3"/>
    <x v="1130"/>
    <x v="1"/>
    <n v="3"/>
    <d v="2023-03-01T00:00:00"/>
    <x v="12"/>
    <x v="9"/>
    <s v="01"/>
    <x v="1"/>
    <x v="1"/>
    <n v="1.58"/>
    <x v="0"/>
    <n v="3"/>
    <x v="0"/>
    <n v="231.76"/>
    <x v="1"/>
    <n v="7"/>
    <x v="1"/>
    <x v="0"/>
    <n v="500.12594147582746"/>
    <x v="2"/>
  </r>
  <r>
    <n v="978"/>
    <n v="48"/>
    <x v="0"/>
    <x v="2"/>
    <x v="0"/>
    <x v="1131"/>
    <x v="0"/>
    <n v="1"/>
    <d v="2023-09-05T00:00:00"/>
    <x v="12"/>
    <x v="6"/>
    <s v="05"/>
    <x v="2"/>
    <x v="1"/>
    <n v="1.58"/>
    <x v="1"/>
    <n v="10"/>
    <x v="1"/>
    <n v="28.62"/>
    <x v="2"/>
    <n v="7"/>
    <x v="1"/>
    <x v="3"/>
    <n v="522.30665789473778"/>
    <x v="2"/>
  </r>
  <r>
    <n v="1048"/>
    <n v="66"/>
    <x v="1"/>
    <x v="1"/>
    <x v="3"/>
    <x v="1132"/>
    <x v="1"/>
    <n v="3"/>
    <d v="2023-11-14T00:00:00"/>
    <x v="12"/>
    <x v="1"/>
    <s v="14"/>
    <x v="2"/>
    <x v="1"/>
    <n v="1.58"/>
    <x v="0"/>
    <n v="4"/>
    <x v="0"/>
    <n v="198.62"/>
    <x v="1"/>
    <n v="4"/>
    <x v="2"/>
    <x v="1"/>
    <n v="534.38842652795836"/>
    <x v="2"/>
  </r>
  <r>
    <n v="1430"/>
    <n v="47"/>
    <x v="0"/>
    <x v="1"/>
    <x v="0"/>
    <x v="1133"/>
    <x v="1"/>
    <n v="3"/>
    <d v="2024-11-30T00:00:00"/>
    <x v="2"/>
    <x v="1"/>
    <s v="30"/>
    <x v="1"/>
    <x v="1"/>
    <n v="1.58"/>
    <x v="0"/>
    <n v="16"/>
    <x v="2"/>
    <n v="45.21"/>
    <x v="2"/>
    <n v="7"/>
    <x v="1"/>
    <x v="3"/>
    <n v="522.61769433465167"/>
    <x v="1"/>
  </r>
  <r>
    <n v="1652"/>
    <n v="51"/>
    <x v="3"/>
    <x v="3"/>
    <x v="1"/>
    <x v="1134"/>
    <x v="1"/>
    <n v="3"/>
    <d v="2025-07-10T00:00:00"/>
    <x v="3"/>
    <x v="11"/>
    <s v="10"/>
    <x v="3"/>
    <x v="0"/>
    <n v="1.58"/>
    <x v="1"/>
    <n v="14"/>
    <x v="1"/>
    <n v="58.01"/>
    <x v="0"/>
    <n v="6"/>
    <x v="0"/>
    <x v="3"/>
    <n v="522.35283641161038"/>
    <x v="0"/>
  </r>
  <r>
    <n v="1677"/>
    <n v="61"/>
    <x v="1"/>
    <x v="3"/>
    <x v="3"/>
    <x v="1135"/>
    <x v="2"/>
    <n v="2"/>
    <d v="2025-08-04T00:00:00"/>
    <x v="3"/>
    <x v="8"/>
    <s v="04"/>
    <x v="2"/>
    <x v="0"/>
    <n v="1.58"/>
    <x v="0"/>
    <n v="11"/>
    <x v="1"/>
    <n v="47.2"/>
    <x v="2"/>
    <n v="7"/>
    <x v="1"/>
    <x v="2"/>
    <n v="536.50041720990851"/>
    <x v="2"/>
  </r>
  <r>
    <n v="1705"/>
    <n v="35"/>
    <x v="4"/>
    <x v="2"/>
    <x v="0"/>
    <x v="1136"/>
    <x v="2"/>
    <n v="2"/>
    <d v="2025-09-01T00:00:00"/>
    <x v="3"/>
    <x v="6"/>
    <s v="01"/>
    <x v="0"/>
    <x v="0"/>
    <n v="1.58"/>
    <x v="1"/>
    <n v="13"/>
    <x v="1"/>
    <n v="47.04"/>
    <x v="2"/>
    <n v="4"/>
    <x v="2"/>
    <x v="2"/>
    <n v="536.52298955613549"/>
    <x v="2"/>
  </r>
  <r>
    <n v="1741"/>
    <n v="22"/>
    <x v="2"/>
    <x v="1"/>
    <x v="0"/>
    <x v="1137"/>
    <x v="2"/>
    <n v="2"/>
    <d v="2025-10-07T00:00:00"/>
    <x v="3"/>
    <x v="4"/>
    <s v="07"/>
    <x v="0"/>
    <x v="1"/>
    <n v="1.58"/>
    <x v="0"/>
    <n v="8"/>
    <x v="1"/>
    <n v="54.62"/>
    <x v="0"/>
    <n v="6"/>
    <x v="0"/>
    <x v="2"/>
    <n v="536.42500653594732"/>
    <x v="1"/>
  </r>
  <r>
    <n v="1933"/>
    <n v="57"/>
    <x v="3"/>
    <x v="2"/>
    <x v="0"/>
    <x v="1138"/>
    <x v="0"/>
    <n v="1"/>
    <d v="2026-04-17T00:00:00"/>
    <x v="4"/>
    <x v="5"/>
    <s v="17"/>
    <x v="3"/>
    <x v="0"/>
    <n v="1.58"/>
    <x v="0"/>
    <n v="13"/>
    <x v="1"/>
    <n v="7.75"/>
    <x v="2"/>
    <n v="6"/>
    <x v="0"/>
    <x v="3"/>
    <n v="521.96996036988207"/>
    <x v="2"/>
  </r>
  <r>
    <n v="2045"/>
    <n v="21"/>
    <x v="2"/>
    <x v="2"/>
    <x v="1"/>
    <x v="1139"/>
    <x v="0"/>
    <n v="1"/>
    <d v="2026-08-07T00:00:00"/>
    <x v="4"/>
    <x v="8"/>
    <s v="07"/>
    <x v="1"/>
    <x v="1"/>
    <n v="1.58"/>
    <x v="1"/>
    <n v="11"/>
    <x v="1"/>
    <n v="6.17"/>
    <x v="2"/>
    <n v="5"/>
    <x v="0"/>
    <x v="2"/>
    <n v="536.55517015706766"/>
    <x v="0"/>
  </r>
  <r>
    <n v="2176"/>
    <n v="45"/>
    <x v="0"/>
    <x v="1"/>
    <x v="0"/>
    <x v="1140"/>
    <x v="2"/>
    <n v="2"/>
    <d v="2026-12-16T00:00:00"/>
    <x v="4"/>
    <x v="2"/>
    <s v="16"/>
    <x v="3"/>
    <x v="0"/>
    <n v="1.58"/>
    <x v="0"/>
    <n v="7"/>
    <x v="1"/>
    <n v="71.260000000000005"/>
    <x v="0"/>
    <n v="4"/>
    <x v="2"/>
    <x v="3"/>
    <n v="522.52714285714376"/>
    <x v="2"/>
  </r>
  <r>
    <n v="2503"/>
    <n v="58"/>
    <x v="3"/>
    <x v="1"/>
    <x v="3"/>
    <x v="1141"/>
    <x v="2"/>
    <n v="2"/>
    <d v="2027-11-08T00:00:00"/>
    <x v="5"/>
    <x v="1"/>
    <s v="08"/>
    <x v="0"/>
    <x v="0"/>
    <n v="1.58"/>
    <x v="1"/>
    <n v="17"/>
    <x v="2"/>
    <n v="22.4"/>
    <x v="2"/>
    <n v="7"/>
    <x v="1"/>
    <x v="3"/>
    <n v="522.55850331125919"/>
    <x v="1"/>
  </r>
  <r>
    <n v="2955"/>
    <n v="61"/>
    <x v="1"/>
    <x v="3"/>
    <x v="0"/>
    <x v="1142"/>
    <x v="1"/>
    <n v="3"/>
    <d v="2029-02-02T00:00:00"/>
    <x v="10"/>
    <x v="10"/>
    <s v="02"/>
    <x v="1"/>
    <x v="0"/>
    <n v="1.58"/>
    <x v="1"/>
    <n v="19"/>
    <x v="2"/>
    <n v="41.74"/>
    <x v="2"/>
    <n v="8"/>
    <x v="1"/>
    <x v="3"/>
    <n v="522.74659151193725"/>
    <x v="1"/>
  </r>
  <r>
    <n v="3012"/>
    <n v="32"/>
    <x v="4"/>
    <x v="2"/>
    <x v="0"/>
    <x v="1143"/>
    <x v="0"/>
    <n v="1"/>
    <d v="2029-03-31T00:00:00"/>
    <x v="10"/>
    <x v="9"/>
    <s v="31"/>
    <x v="2"/>
    <x v="1"/>
    <n v="1.58"/>
    <x v="0"/>
    <n v="3"/>
    <x v="0"/>
    <n v="82.53"/>
    <x v="0"/>
    <n v="7"/>
    <x v="1"/>
    <x v="2"/>
    <n v="537.16937090432464"/>
    <x v="1"/>
  </r>
  <r>
    <n v="3246"/>
    <n v="21"/>
    <x v="2"/>
    <x v="3"/>
    <x v="3"/>
    <x v="1144"/>
    <x v="0"/>
    <n v="1"/>
    <d v="2029-11-20T00:00:00"/>
    <x v="10"/>
    <x v="1"/>
    <s v="20"/>
    <x v="3"/>
    <x v="1"/>
    <n v="1.58"/>
    <x v="0"/>
    <n v="16"/>
    <x v="2"/>
    <n v="11.56"/>
    <x v="2"/>
    <n v="4"/>
    <x v="2"/>
    <x v="3"/>
    <n v="522.38750332005418"/>
    <x v="0"/>
  </r>
  <r>
    <n v="3318"/>
    <n v="40"/>
    <x v="0"/>
    <x v="1"/>
    <x v="3"/>
    <x v="1145"/>
    <x v="0"/>
    <n v="1"/>
    <d v="2030-01-31T00:00:00"/>
    <x v="7"/>
    <x v="0"/>
    <s v="31"/>
    <x v="3"/>
    <x v="1"/>
    <n v="1.58"/>
    <x v="0"/>
    <n v="14"/>
    <x v="1"/>
    <n v="18.39"/>
    <x v="2"/>
    <n v="6"/>
    <x v="0"/>
    <x v="4"/>
    <n v="524.06170918367457"/>
    <x v="1"/>
  </r>
  <r>
    <n v="4178"/>
    <n v="64"/>
    <x v="1"/>
    <x v="0"/>
    <x v="2"/>
    <x v="1146"/>
    <x v="1"/>
    <n v="3"/>
    <d v="2032-06-09T00:00:00"/>
    <x v="11"/>
    <x v="3"/>
    <s v="09"/>
    <x v="2"/>
    <x v="0"/>
    <n v="1.58"/>
    <x v="1"/>
    <n v="4"/>
    <x v="0"/>
    <n v="198.84"/>
    <x v="1"/>
    <n v="5"/>
    <x v="0"/>
    <x v="2"/>
    <n v="537.54938320209931"/>
    <x v="0"/>
  </r>
  <r>
    <n v="4206"/>
    <n v="39"/>
    <x v="4"/>
    <x v="2"/>
    <x v="3"/>
    <x v="1147"/>
    <x v="0"/>
    <n v="1"/>
    <d v="2032-07-07T00:00:00"/>
    <x v="11"/>
    <x v="11"/>
    <s v="07"/>
    <x v="2"/>
    <x v="1"/>
    <n v="1.58"/>
    <x v="1"/>
    <n v="19"/>
    <x v="2"/>
    <n v="11.7"/>
    <x v="2"/>
    <n v="4"/>
    <x v="2"/>
    <x v="3"/>
    <n v="522.8362632978733"/>
    <x v="2"/>
  </r>
  <r>
    <n v="352"/>
    <n v="34"/>
    <x v="4"/>
    <x v="0"/>
    <x v="2"/>
    <x v="1148"/>
    <x v="0"/>
    <n v="1"/>
    <d v="2021-12-18T00:00:00"/>
    <x v="0"/>
    <x v="2"/>
    <s v="18"/>
    <x v="3"/>
    <x v="0"/>
    <n v="1.57"/>
    <x v="1"/>
    <n v="16"/>
    <x v="2"/>
    <n v="12.51"/>
    <x v="2"/>
    <n v="4"/>
    <x v="2"/>
    <x v="4"/>
    <n v="524.40226053639958"/>
    <x v="2"/>
  </r>
  <r>
    <n v="1033"/>
    <n v="26"/>
    <x v="2"/>
    <x v="0"/>
    <x v="3"/>
    <x v="1149"/>
    <x v="1"/>
    <n v="3"/>
    <d v="2023-10-30T00:00:00"/>
    <x v="12"/>
    <x v="4"/>
    <s v="30"/>
    <x v="2"/>
    <x v="1"/>
    <n v="1.57"/>
    <x v="1"/>
    <n v="15"/>
    <x v="1"/>
    <n v="46.27"/>
    <x v="2"/>
    <n v="7"/>
    <x v="1"/>
    <x v="2"/>
    <n v="537.21057818659608"/>
    <x v="1"/>
  </r>
  <r>
    <n v="1615"/>
    <n v="29"/>
    <x v="2"/>
    <x v="1"/>
    <x v="2"/>
    <x v="1150"/>
    <x v="1"/>
    <n v="3"/>
    <d v="2025-06-03T00:00:00"/>
    <x v="3"/>
    <x v="3"/>
    <s v="03"/>
    <x v="3"/>
    <x v="1"/>
    <n v="1.57"/>
    <x v="1"/>
    <n v="19"/>
    <x v="2"/>
    <n v="50.47"/>
    <x v="0"/>
    <n v="6"/>
    <x v="0"/>
    <x v="3"/>
    <n v="523.2363515312926"/>
    <x v="0"/>
  </r>
  <r>
    <n v="1749"/>
    <n v="36"/>
    <x v="4"/>
    <x v="2"/>
    <x v="1"/>
    <x v="1151"/>
    <x v="0"/>
    <n v="1"/>
    <d v="2025-10-15T00:00:00"/>
    <x v="3"/>
    <x v="4"/>
    <s v="15"/>
    <x v="1"/>
    <x v="1"/>
    <n v="1.57"/>
    <x v="0"/>
    <n v="19"/>
    <x v="2"/>
    <n v="13.87"/>
    <x v="2"/>
    <n v="4"/>
    <x v="2"/>
    <x v="1"/>
    <n v="534.04975260416666"/>
    <x v="0"/>
  </r>
  <r>
    <n v="1755"/>
    <n v="62"/>
    <x v="1"/>
    <x v="2"/>
    <x v="2"/>
    <x v="1152"/>
    <x v="2"/>
    <n v="2"/>
    <d v="2025-10-21T00:00:00"/>
    <x v="3"/>
    <x v="4"/>
    <s v="21"/>
    <x v="3"/>
    <x v="1"/>
    <n v="1.57"/>
    <x v="0"/>
    <n v="3"/>
    <x v="0"/>
    <n v="176.76"/>
    <x v="1"/>
    <n v="6"/>
    <x v="0"/>
    <x v="4"/>
    <n v="524.81689258312122"/>
    <x v="2"/>
  </r>
  <r>
    <n v="2245"/>
    <n v="57"/>
    <x v="3"/>
    <x v="0"/>
    <x v="0"/>
    <x v="1153"/>
    <x v="2"/>
    <n v="2"/>
    <d v="2027-02-23T00:00:00"/>
    <x v="5"/>
    <x v="10"/>
    <s v="23"/>
    <x v="3"/>
    <x v="0"/>
    <n v="1.57"/>
    <x v="1"/>
    <n v="16"/>
    <x v="2"/>
    <n v="40.450000000000003"/>
    <x v="2"/>
    <n v="4"/>
    <x v="2"/>
    <x v="1"/>
    <n v="534.40233376792696"/>
    <x v="0"/>
  </r>
  <r>
    <n v="2357"/>
    <n v="63"/>
    <x v="1"/>
    <x v="1"/>
    <x v="3"/>
    <x v="1154"/>
    <x v="0"/>
    <n v="1"/>
    <d v="2027-06-15T00:00:00"/>
    <x v="5"/>
    <x v="3"/>
    <s v="15"/>
    <x v="2"/>
    <x v="1"/>
    <n v="1.57"/>
    <x v="0"/>
    <n v="10"/>
    <x v="1"/>
    <n v="31.82"/>
    <x v="2"/>
    <n v="7"/>
    <x v="1"/>
    <x v="4"/>
    <n v="524.8098847631253"/>
    <x v="1"/>
  </r>
  <r>
    <n v="2435"/>
    <n v="58"/>
    <x v="3"/>
    <x v="2"/>
    <x v="3"/>
    <x v="1155"/>
    <x v="1"/>
    <n v="3"/>
    <d v="2027-09-01T00:00:00"/>
    <x v="5"/>
    <x v="6"/>
    <s v="01"/>
    <x v="2"/>
    <x v="0"/>
    <n v="1.57"/>
    <x v="1"/>
    <n v="6"/>
    <x v="1"/>
    <n v="114.09"/>
    <x v="0"/>
    <n v="7"/>
    <x v="1"/>
    <x v="2"/>
    <n v="537.00411842105223"/>
    <x v="2"/>
  </r>
  <r>
    <n v="2787"/>
    <n v="38"/>
    <x v="4"/>
    <x v="2"/>
    <x v="0"/>
    <x v="1156"/>
    <x v="1"/>
    <n v="3"/>
    <d v="2028-08-18T00:00:00"/>
    <x v="6"/>
    <x v="8"/>
    <s v="18"/>
    <x v="3"/>
    <x v="1"/>
    <n v="1.57"/>
    <x v="1"/>
    <n v="16"/>
    <x v="2"/>
    <n v="52.69"/>
    <x v="0"/>
    <n v="6"/>
    <x v="0"/>
    <x v="4"/>
    <n v="525.07478205128314"/>
    <x v="0"/>
  </r>
  <r>
    <n v="3765"/>
    <n v="34"/>
    <x v="4"/>
    <x v="3"/>
    <x v="3"/>
    <x v="1157"/>
    <x v="1"/>
    <n v="3"/>
    <d v="2031-04-23T00:00:00"/>
    <x v="8"/>
    <x v="5"/>
    <s v="23"/>
    <x v="1"/>
    <x v="1"/>
    <n v="1.57"/>
    <x v="0"/>
    <n v="17"/>
    <x v="2"/>
    <n v="58.76"/>
    <x v="0"/>
    <n v="6"/>
    <x v="0"/>
    <x v="2"/>
    <n v="536.80974967061888"/>
    <x v="2"/>
  </r>
  <r>
    <n v="4403"/>
    <n v="58"/>
    <x v="3"/>
    <x v="0"/>
    <x v="3"/>
    <x v="1158"/>
    <x v="2"/>
    <n v="2"/>
    <d v="2033-01-20T00:00:00"/>
    <x v="9"/>
    <x v="0"/>
    <s v="20"/>
    <x v="0"/>
    <x v="0"/>
    <n v="1.57"/>
    <x v="0"/>
    <n v="15"/>
    <x v="1"/>
    <n v="29.59"/>
    <x v="2"/>
    <n v="7"/>
    <x v="1"/>
    <x v="3"/>
    <n v="522.65540000000101"/>
    <x v="0"/>
  </r>
  <r>
    <n v="4596"/>
    <n v="53"/>
    <x v="3"/>
    <x v="0"/>
    <x v="3"/>
    <x v="1159"/>
    <x v="2"/>
    <n v="2"/>
    <d v="2033-08-01T00:00:00"/>
    <x v="9"/>
    <x v="8"/>
    <s v="01"/>
    <x v="0"/>
    <x v="0"/>
    <n v="1.57"/>
    <x v="1"/>
    <n v="10"/>
    <x v="1"/>
    <n v="52.3"/>
    <x v="0"/>
    <n v="7"/>
    <x v="1"/>
    <x v="4"/>
    <n v="524.66663671373658"/>
    <x v="0"/>
  </r>
  <r>
    <n v="4739"/>
    <n v="34"/>
    <x v="4"/>
    <x v="0"/>
    <x v="1"/>
    <x v="1160"/>
    <x v="1"/>
    <n v="3"/>
    <d v="2033-12-22T00:00:00"/>
    <x v="9"/>
    <x v="2"/>
    <s v="22"/>
    <x v="2"/>
    <x v="1"/>
    <n v="1.57"/>
    <x v="1"/>
    <n v="19"/>
    <x v="2"/>
    <n v="35.090000000000003"/>
    <x v="2"/>
    <n v="7"/>
    <x v="1"/>
    <x v="0"/>
    <n v="499.87732484076486"/>
    <x v="1"/>
  </r>
  <r>
    <n v="5"/>
    <n v="21"/>
    <x v="2"/>
    <x v="0"/>
    <x v="3"/>
    <x v="1161"/>
    <x v="1"/>
    <n v="3"/>
    <d v="2021-01-05T00:00:00"/>
    <x v="0"/>
    <x v="0"/>
    <s v="05"/>
    <x v="1"/>
    <x v="0"/>
    <n v="1.56"/>
    <x v="0"/>
    <n v="10"/>
    <x v="1"/>
    <n v="74.650000000000006"/>
    <x v="0"/>
    <n v="5"/>
    <x v="0"/>
    <x v="1"/>
    <n v="534.25509138381199"/>
    <x v="2"/>
  </r>
  <r>
    <n v="8"/>
    <n v="37"/>
    <x v="4"/>
    <x v="1"/>
    <x v="3"/>
    <x v="1162"/>
    <x v="2"/>
    <n v="2"/>
    <d v="2021-01-08T00:00:00"/>
    <x v="0"/>
    <x v="0"/>
    <s v="08"/>
    <x v="2"/>
    <x v="1"/>
    <n v="1.56"/>
    <x v="0"/>
    <n v="6"/>
    <x v="1"/>
    <n v="58.91"/>
    <x v="0"/>
    <n v="5"/>
    <x v="0"/>
    <x v="3"/>
    <n v="522.76053404539493"/>
    <x v="0"/>
  </r>
  <r>
    <n v="119"/>
    <n v="47"/>
    <x v="0"/>
    <x v="1"/>
    <x v="1"/>
    <x v="1163"/>
    <x v="0"/>
    <n v="1"/>
    <d v="2021-04-29T00:00:00"/>
    <x v="0"/>
    <x v="5"/>
    <s v="29"/>
    <x v="1"/>
    <x v="1"/>
    <n v="1.56"/>
    <x v="1"/>
    <n v="14"/>
    <x v="1"/>
    <n v="19.89"/>
    <x v="2"/>
    <n v="4"/>
    <x v="2"/>
    <x v="3"/>
    <n v="522.98689839572296"/>
    <x v="2"/>
  </r>
  <r>
    <n v="278"/>
    <n v="51"/>
    <x v="3"/>
    <x v="0"/>
    <x v="0"/>
    <x v="1164"/>
    <x v="1"/>
    <n v="3"/>
    <d v="2021-10-05T00:00:00"/>
    <x v="0"/>
    <x v="4"/>
    <s v="05"/>
    <x v="3"/>
    <x v="0"/>
    <n v="1.56"/>
    <x v="0"/>
    <n v="17"/>
    <x v="2"/>
    <n v="42.88"/>
    <x v="2"/>
    <n v="5"/>
    <x v="0"/>
    <x v="1"/>
    <n v="533.97760784313721"/>
    <x v="1"/>
  </r>
  <r>
    <n v="812"/>
    <n v="57"/>
    <x v="3"/>
    <x v="1"/>
    <x v="3"/>
    <x v="1165"/>
    <x v="1"/>
    <n v="3"/>
    <d v="2023-03-23T00:00:00"/>
    <x v="12"/>
    <x v="9"/>
    <s v="23"/>
    <x v="3"/>
    <x v="1"/>
    <n v="1.56"/>
    <x v="1"/>
    <n v="18"/>
    <x v="2"/>
    <n v="41.66"/>
    <x v="2"/>
    <n v="4"/>
    <x v="2"/>
    <x v="4"/>
    <n v="524.66872750642779"/>
    <x v="0"/>
  </r>
  <r>
    <n v="1017"/>
    <n v="69"/>
    <x v="1"/>
    <x v="0"/>
    <x v="0"/>
    <x v="1166"/>
    <x v="0"/>
    <n v="1"/>
    <d v="2023-10-14T00:00:00"/>
    <x v="12"/>
    <x v="4"/>
    <s v="14"/>
    <x v="2"/>
    <x v="0"/>
    <n v="1.56"/>
    <x v="0"/>
    <n v="18"/>
    <x v="2"/>
    <n v="4.1100000000000003"/>
    <x v="2"/>
    <n v="4"/>
    <x v="2"/>
    <x v="0"/>
    <n v="499.66442602040865"/>
    <x v="1"/>
  </r>
  <r>
    <n v="1118"/>
    <n v="64"/>
    <x v="1"/>
    <x v="1"/>
    <x v="0"/>
    <x v="1167"/>
    <x v="0"/>
    <n v="1"/>
    <d v="2024-01-23T00:00:00"/>
    <x v="2"/>
    <x v="0"/>
    <s v="23"/>
    <x v="2"/>
    <x v="0"/>
    <n v="1.56"/>
    <x v="1"/>
    <n v="16"/>
    <x v="2"/>
    <n v="16.27"/>
    <x v="2"/>
    <n v="6"/>
    <x v="0"/>
    <x v="4"/>
    <n v="524.37881595881709"/>
    <x v="1"/>
  </r>
  <r>
    <n v="1286"/>
    <n v="44"/>
    <x v="0"/>
    <x v="2"/>
    <x v="3"/>
    <x v="1168"/>
    <x v="2"/>
    <n v="2"/>
    <d v="2024-07-09T00:00:00"/>
    <x v="2"/>
    <x v="11"/>
    <s v="09"/>
    <x v="1"/>
    <x v="1"/>
    <n v="1.56"/>
    <x v="0"/>
    <n v="11"/>
    <x v="1"/>
    <n v="50"/>
    <x v="2"/>
    <n v="7"/>
    <x v="1"/>
    <x v="1"/>
    <n v="533.7223298429318"/>
    <x v="0"/>
  </r>
  <r>
    <n v="1468"/>
    <n v="28"/>
    <x v="2"/>
    <x v="2"/>
    <x v="3"/>
    <x v="1169"/>
    <x v="1"/>
    <n v="3"/>
    <d v="2025-01-07T00:00:00"/>
    <x v="3"/>
    <x v="0"/>
    <s v="07"/>
    <x v="3"/>
    <x v="1"/>
    <n v="1.56"/>
    <x v="0"/>
    <n v="12"/>
    <x v="1"/>
    <n v="73.63"/>
    <x v="0"/>
    <n v="5"/>
    <x v="0"/>
    <x v="4"/>
    <n v="524.7190979381453"/>
    <x v="2"/>
  </r>
  <r>
    <n v="1732"/>
    <n v="66"/>
    <x v="1"/>
    <x v="1"/>
    <x v="1"/>
    <x v="1170"/>
    <x v="2"/>
    <n v="2"/>
    <d v="2025-09-28T00:00:00"/>
    <x v="3"/>
    <x v="6"/>
    <s v="28"/>
    <x v="1"/>
    <x v="1"/>
    <n v="1.56"/>
    <x v="1"/>
    <n v="5"/>
    <x v="0"/>
    <n v="83.24"/>
    <x v="0"/>
    <n v="6"/>
    <x v="0"/>
    <x v="4"/>
    <n v="524.25601290322675"/>
    <x v="0"/>
  </r>
  <r>
    <n v="1866"/>
    <n v="39"/>
    <x v="4"/>
    <x v="1"/>
    <x v="0"/>
    <x v="1171"/>
    <x v="1"/>
    <n v="3"/>
    <d v="2026-02-09T00:00:00"/>
    <x v="4"/>
    <x v="10"/>
    <s v="09"/>
    <x v="2"/>
    <x v="0"/>
    <n v="1.56"/>
    <x v="0"/>
    <n v="16"/>
    <x v="2"/>
    <n v="52.41"/>
    <x v="0"/>
    <n v="5"/>
    <x v="0"/>
    <x v="1"/>
    <n v="533.70102228047176"/>
    <x v="2"/>
  </r>
  <r>
    <n v="1898"/>
    <n v="45"/>
    <x v="0"/>
    <x v="0"/>
    <x v="3"/>
    <x v="1172"/>
    <x v="1"/>
    <n v="3"/>
    <d v="2026-03-13T00:00:00"/>
    <x v="4"/>
    <x v="9"/>
    <s v="13"/>
    <x v="0"/>
    <x v="0"/>
    <n v="1.56"/>
    <x v="0"/>
    <n v="17"/>
    <x v="2"/>
    <n v="39.85"/>
    <x v="2"/>
    <n v="7"/>
    <x v="1"/>
    <x v="4"/>
    <n v="524.39562015503964"/>
    <x v="2"/>
  </r>
  <r>
    <n v="2092"/>
    <n v="61"/>
    <x v="1"/>
    <x v="3"/>
    <x v="1"/>
    <x v="1173"/>
    <x v="1"/>
    <n v="3"/>
    <d v="2026-09-23T00:00:00"/>
    <x v="4"/>
    <x v="6"/>
    <s v="23"/>
    <x v="1"/>
    <x v="0"/>
    <n v="1.56"/>
    <x v="0"/>
    <n v="10"/>
    <x v="1"/>
    <n v="92.96"/>
    <x v="0"/>
    <n v="5"/>
    <x v="0"/>
    <x v="4"/>
    <n v="524.19768434670209"/>
    <x v="0"/>
  </r>
  <r>
    <n v="2188"/>
    <n v="59"/>
    <x v="3"/>
    <x v="0"/>
    <x v="3"/>
    <x v="1174"/>
    <x v="2"/>
    <n v="2"/>
    <d v="2026-12-28T00:00:00"/>
    <x v="4"/>
    <x v="2"/>
    <s v="28"/>
    <x v="2"/>
    <x v="0"/>
    <n v="1.56"/>
    <x v="1"/>
    <n v="3"/>
    <x v="0"/>
    <n v="157.19"/>
    <x v="1"/>
    <n v="6"/>
    <x v="0"/>
    <x v="0"/>
    <n v="500.20803320561987"/>
    <x v="1"/>
  </r>
  <r>
    <n v="2560"/>
    <n v="27"/>
    <x v="2"/>
    <x v="2"/>
    <x v="3"/>
    <x v="1175"/>
    <x v="1"/>
    <n v="3"/>
    <d v="2028-01-04T00:00:00"/>
    <x v="6"/>
    <x v="0"/>
    <s v="04"/>
    <x v="3"/>
    <x v="0"/>
    <n v="1.56"/>
    <x v="0"/>
    <n v="11"/>
    <x v="1"/>
    <n v="88.37"/>
    <x v="0"/>
    <n v="4"/>
    <x v="2"/>
    <x v="1"/>
    <n v="533.30091863517055"/>
    <x v="2"/>
  </r>
  <r>
    <n v="2702"/>
    <n v="64"/>
    <x v="1"/>
    <x v="1"/>
    <x v="1"/>
    <x v="1176"/>
    <x v="1"/>
    <n v="3"/>
    <d v="2028-05-25T00:00:00"/>
    <x v="6"/>
    <x v="7"/>
    <s v="25"/>
    <x v="1"/>
    <x v="1"/>
    <n v="1.56"/>
    <x v="0"/>
    <n v="5"/>
    <x v="0"/>
    <n v="182.01"/>
    <x v="1"/>
    <n v="5"/>
    <x v="0"/>
    <x v="1"/>
    <n v="532.7243363994744"/>
    <x v="2"/>
  </r>
  <r>
    <n v="3232"/>
    <n v="64"/>
    <x v="1"/>
    <x v="0"/>
    <x v="0"/>
    <x v="1177"/>
    <x v="0"/>
    <n v="1"/>
    <d v="2029-11-06T00:00:00"/>
    <x v="10"/>
    <x v="1"/>
    <s v="06"/>
    <x v="1"/>
    <x v="0"/>
    <n v="1.56"/>
    <x v="0"/>
    <n v="12"/>
    <x v="1"/>
    <n v="19.95"/>
    <x v="2"/>
    <n v="6"/>
    <x v="0"/>
    <x v="3"/>
    <n v="523.31420348059009"/>
    <x v="0"/>
  </r>
  <r>
    <n v="3633"/>
    <n v="61"/>
    <x v="1"/>
    <x v="0"/>
    <x v="1"/>
    <x v="1178"/>
    <x v="2"/>
    <n v="2"/>
    <d v="2030-12-12T00:00:00"/>
    <x v="7"/>
    <x v="2"/>
    <s v="12"/>
    <x v="0"/>
    <x v="0"/>
    <n v="1.56"/>
    <x v="1"/>
    <n v="19"/>
    <x v="2"/>
    <n v="22.71"/>
    <x v="2"/>
    <n v="4"/>
    <x v="2"/>
    <x v="1"/>
    <n v="532.2278815789474"/>
    <x v="2"/>
  </r>
  <r>
    <n v="3679"/>
    <n v="61"/>
    <x v="1"/>
    <x v="2"/>
    <x v="0"/>
    <x v="1179"/>
    <x v="1"/>
    <n v="3"/>
    <d v="2031-01-27T00:00:00"/>
    <x v="8"/>
    <x v="0"/>
    <s v="27"/>
    <x v="3"/>
    <x v="1"/>
    <n v="1.56"/>
    <x v="0"/>
    <n v="18"/>
    <x v="2"/>
    <n v="42.21"/>
    <x v="2"/>
    <n v="4"/>
    <x v="2"/>
    <x v="2"/>
    <n v="536.20013192612112"/>
    <x v="0"/>
  </r>
  <r>
    <n v="3835"/>
    <n v="22"/>
    <x v="2"/>
    <x v="2"/>
    <x v="0"/>
    <x v="902"/>
    <x v="0"/>
    <n v="1"/>
    <d v="2031-07-02T00:00:00"/>
    <x v="8"/>
    <x v="11"/>
    <s v="02"/>
    <x v="0"/>
    <x v="0"/>
    <n v="1.56"/>
    <x v="0"/>
    <n v="1"/>
    <x v="0"/>
    <n v="76.650000000000006"/>
    <x v="0"/>
    <n v="4"/>
    <x v="2"/>
    <x v="0"/>
    <n v="500.24466751918203"/>
    <x v="1"/>
  </r>
  <r>
    <n v="3917"/>
    <n v="30"/>
    <x v="4"/>
    <x v="1"/>
    <x v="0"/>
    <x v="1180"/>
    <x v="2"/>
    <n v="2"/>
    <d v="2031-09-22T00:00:00"/>
    <x v="8"/>
    <x v="6"/>
    <s v="22"/>
    <x v="2"/>
    <x v="1"/>
    <n v="1.56"/>
    <x v="0"/>
    <n v="4"/>
    <x v="0"/>
    <n v="88.86"/>
    <x v="0"/>
    <n v="7"/>
    <x v="1"/>
    <x v="0"/>
    <n v="500.78704225352163"/>
    <x v="2"/>
  </r>
  <r>
    <n v="3954"/>
    <n v="24"/>
    <x v="2"/>
    <x v="3"/>
    <x v="0"/>
    <x v="1181"/>
    <x v="0"/>
    <n v="1"/>
    <d v="2031-10-29T00:00:00"/>
    <x v="8"/>
    <x v="4"/>
    <s v="29"/>
    <x v="1"/>
    <x v="1"/>
    <n v="1.56"/>
    <x v="0"/>
    <n v="9"/>
    <x v="1"/>
    <n v="34.729999999999997"/>
    <x v="2"/>
    <n v="7"/>
    <x v="1"/>
    <x v="0"/>
    <n v="500.97335897435948"/>
    <x v="2"/>
  </r>
  <r>
    <n v="4122"/>
    <n v="60"/>
    <x v="1"/>
    <x v="0"/>
    <x v="0"/>
    <x v="1182"/>
    <x v="0"/>
    <n v="1"/>
    <d v="2032-04-14T00:00:00"/>
    <x v="11"/>
    <x v="5"/>
    <s v="14"/>
    <x v="0"/>
    <x v="0"/>
    <n v="1.56"/>
    <x v="1"/>
    <n v="18"/>
    <x v="2"/>
    <n v="11.85"/>
    <x v="2"/>
    <n v="7"/>
    <x v="1"/>
    <x v="4"/>
    <n v="523.67248704663302"/>
    <x v="1"/>
  </r>
  <r>
    <n v="4328"/>
    <n v="56"/>
    <x v="3"/>
    <x v="0"/>
    <x v="2"/>
    <x v="1183"/>
    <x v="0"/>
    <n v="1"/>
    <d v="2032-11-06T00:00:00"/>
    <x v="11"/>
    <x v="1"/>
    <s v="06"/>
    <x v="2"/>
    <x v="1"/>
    <n v="1.56"/>
    <x v="0"/>
    <n v="19"/>
    <x v="2"/>
    <n v="11.45"/>
    <x v="2"/>
    <n v="4"/>
    <x v="2"/>
    <x v="1"/>
    <n v="532.36068511198948"/>
    <x v="0"/>
  </r>
  <r>
    <n v="4376"/>
    <n v="54"/>
    <x v="3"/>
    <x v="0"/>
    <x v="0"/>
    <x v="1184"/>
    <x v="1"/>
    <n v="3"/>
    <d v="2032-12-24T00:00:00"/>
    <x v="11"/>
    <x v="2"/>
    <s v="24"/>
    <x v="0"/>
    <x v="1"/>
    <n v="1.56"/>
    <x v="1"/>
    <n v="14"/>
    <x v="1"/>
    <n v="70"/>
    <x v="0"/>
    <n v="6"/>
    <x v="0"/>
    <x v="3"/>
    <n v="523.69479892761501"/>
    <x v="0"/>
  </r>
  <r>
    <n v="4686"/>
    <n v="42"/>
    <x v="0"/>
    <x v="0"/>
    <x v="0"/>
    <x v="1185"/>
    <x v="0"/>
    <n v="1"/>
    <d v="2033-10-30T00:00:00"/>
    <x v="9"/>
    <x v="4"/>
    <s v="30"/>
    <x v="1"/>
    <x v="0"/>
    <n v="1.56"/>
    <x v="1"/>
    <n v="12"/>
    <x v="1"/>
    <n v="18.600000000000001"/>
    <x v="2"/>
    <n v="5"/>
    <x v="0"/>
    <x v="3"/>
    <n v="523.08222818792046"/>
    <x v="1"/>
  </r>
  <r>
    <n v="4745"/>
    <n v="58"/>
    <x v="3"/>
    <x v="0"/>
    <x v="1"/>
    <x v="1186"/>
    <x v="1"/>
    <n v="3"/>
    <d v="2033-12-28T00:00:00"/>
    <x v="9"/>
    <x v="2"/>
    <s v="28"/>
    <x v="3"/>
    <x v="0"/>
    <n v="1.56"/>
    <x v="0"/>
    <n v="14"/>
    <x v="1"/>
    <n v="57.95"/>
    <x v="0"/>
    <n v="4"/>
    <x v="2"/>
    <x v="4"/>
    <n v="524.07504539559102"/>
    <x v="0"/>
  </r>
  <r>
    <n v="41"/>
    <n v="69"/>
    <x v="1"/>
    <x v="3"/>
    <x v="1"/>
    <x v="1187"/>
    <x v="2"/>
    <n v="2"/>
    <d v="2021-02-10T00:00:00"/>
    <x v="0"/>
    <x v="10"/>
    <s v="10"/>
    <x v="2"/>
    <x v="1"/>
    <n v="1.55"/>
    <x v="0"/>
    <n v="4"/>
    <x v="0"/>
    <n v="139.46"/>
    <x v="0"/>
    <n v="4"/>
    <x v="2"/>
    <x v="2"/>
    <n v="535.90476882430607"/>
    <x v="1"/>
  </r>
  <r>
    <n v="76"/>
    <n v="56"/>
    <x v="3"/>
    <x v="0"/>
    <x v="1"/>
    <x v="1188"/>
    <x v="2"/>
    <n v="2"/>
    <d v="2021-03-17T00:00:00"/>
    <x v="0"/>
    <x v="9"/>
    <s v="17"/>
    <x v="1"/>
    <x v="1"/>
    <n v="1.55"/>
    <x v="0"/>
    <n v="10"/>
    <x v="1"/>
    <n v="38.99"/>
    <x v="2"/>
    <n v="4"/>
    <x v="2"/>
    <x v="2"/>
    <n v="535.87575396825366"/>
    <x v="1"/>
  </r>
  <r>
    <n v="327"/>
    <n v="48"/>
    <x v="0"/>
    <x v="1"/>
    <x v="3"/>
    <x v="1189"/>
    <x v="1"/>
    <n v="3"/>
    <d v="2021-11-23T00:00:00"/>
    <x v="0"/>
    <x v="1"/>
    <s v="23"/>
    <x v="0"/>
    <x v="1"/>
    <n v="1.55"/>
    <x v="1"/>
    <n v="10"/>
    <x v="1"/>
    <n v="88.67"/>
    <x v="0"/>
    <n v="4"/>
    <x v="2"/>
    <x v="1"/>
    <n v="532.77597625329815"/>
    <x v="0"/>
  </r>
  <r>
    <n v="361"/>
    <n v="47"/>
    <x v="0"/>
    <x v="3"/>
    <x v="3"/>
    <x v="1190"/>
    <x v="0"/>
    <n v="1"/>
    <d v="2021-12-27T00:00:00"/>
    <x v="0"/>
    <x v="2"/>
    <s v="27"/>
    <x v="0"/>
    <x v="0"/>
    <n v="1.55"/>
    <x v="1"/>
    <n v="11"/>
    <x v="1"/>
    <n v="29.61"/>
    <x v="2"/>
    <n v="4"/>
    <x v="2"/>
    <x v="4"/>
    <n v="523.70196103896194"/>
    <x v="2"/>
  </r>
  <r>
    <n v="538"/>
    <n v="25"/>
    <x v="2"/>
    <x v="2"/>
    <x v="3"/>
    <x v="1191"/>
    <x v="2"/>
    <n v="2"/>
    <d v="2022-06-22T00:00:00"/>
    <x v="1"/>
    <x v="3"/>
    <s v="22"/>
    <x v="3"/>
    <x v="0"/>
    <n v="1.55"/>
    <x v="1"/>
    <n v="13"/>
    <x v="1"/>
    <n v="45.49"/>
    <x v="2"/>
    <n v="7"/>
    <x v="1"/>
    <x v="0"/>
    <n v="501.21523748395424"/>
    <x v="1"/>
  </r>
  <r>
    <n v="550"/>
    <n v="23"/>
    <x v="2"/>
    <x v="3"/>
    <x v="1"/>
    <x v="1192"/>
    <x v="1"/>
    <n v="3"/>
    <d v="2022-07-04T00:00:00"/>
    <x v="1"/>
    <x v="11"/>
    <s v="04"/>
    <x v="0"/>
    <x v="0"/>
    <n v="1.55"/>
    <x v="0"/>
    <n v="15"/>
    <x v="1"/>
    <n v="56.84"/>
    <x v="0"/>
    <n v="7"/>
    <x v="1"/>
    <x v="2"/>
    <n v="536.06915231788048"/>
    <x v="1"/>
  </r>
  <r>
    <n v="664"/>
    <n v="42"/>
    <x v="0"/>
    <x v="3"/>
    <x v="0"/>
    <x v="1193"/>
    <x v="0"/>
    <n v="1"/>
    <d v="2022-10-26T00:00:00"/>
    <x v="1"/>
    <x v="4"/>
    <s v="26"/>
    <x v="3"/>
    <x v="1"/>
    <n v="1.55"/>
    <x v="1"/>
    <n v="9"/>
    <x v="1"/>
    <n v="33.479999999999997"/>
    <x v="2"/>
    <n v="7"/>
    <x v="1"/>
    <x v="4"/>
    <n v="523.9594018205471"/>
    <x v="2"/>
  </r>
  <r>
    <n v="877"/>
    <n v="30"/>
    <x v="4"/>
    <x v="0"/>
    <x v="2"/>
    <x v="1194"/>
    <x v="2"/>
    <n v="2"/>
    <d v="2023-05-27T00:00:00"/>
    <x v="12"/>
    <x v="7"/>
    <s v="27"/>
    <x v="2"/>
    <x v="0"/>
    <n v="1.55"/>
    <x v="1"/>
    <n v="15"/>
    <x v="1"/>
    <n v="24"/>
    <x v="2"/>
    <n v="6"/>
    <x v="0"/>
    <x v="4"/>
    <n v="524.24933593750086"/>
    <x v="2"/>
  </r>
  <r>
    <n v="894"/>
    <n v="48"/>
    <x v="0"/>
    <x v="3"/>
    <x v="3"/>
    <x v="1195"/>
    <x v="2"/>
    <n v="2"/>
    <d v="2023-06-13T00:00:00"/>
    <x v="12"/>
    <x v="3"/>
    <s v="13"/>
    <x v="2"/>
    <x v="0"/>
    <n v="1.55"/>
    <x v="0"/>
    <n v="6"/>
    <x v="1"/>
    <n v="75.709999999999994"/>
    <x v="0"/>
    <n v="5"/>
    <x v="0"/>
    <x v="3"/>
    <n v="523.48533602150644"/>
    <x v="2"/>
  </r>
  <r>
    <n v="1039"/>
    <n v="43"/>
    <x v="0"/>
    <x v="2"/>
    <x v="3"/>
    <x v="1196"/>
    <x v="2"/>
    <n v="2"/>
    <d v="2023-11-05T00:00:00"/>
    <x v="12"/>
    <x v="1"/>
    <s v="05"/>
    <x v="1"/>
    <x v="0"/>
    <n v="1.55"/>
    <x v="1"/>
    <n v="14"/>
    <x v="1"/>
    <n v="35.79"/>
    <x v="2"/>
    <n v="6"/>
    <x v="0"/>
    <x v="3"/>
    <n v="523.57849259757836"/>
    <x v="2"/>
  </r>
  <r>
    <n v="1251"/>
    <n v="40"/>
    <x v="0"/>
    <x v="1"/>
    <x v="1"/>
    <x v="1197"/>
    <x v="2"/>
    <n v="2"/>
    <d v="2024-06-04T00:00:00"/>
    <x v="2"/>
    <x v="3"/>
    <s v="04"/>
    <x v="2"/>
    <x v="0"/>
    <n v="1.55"/>
    <x v="0"/>
    <n v="8"/>
    <x v="1"/>
    <n v="75.400000000000006"/>
    <x v="0"/>
    <n v="8"/>
    <x v="1"/>
    <x v="0"/>
    <n v="501.09930591259689"/>
    <x v="1"/>
  </r>
  <r>
    <n v="1302"/>
    <n v="39"/>
    <x v="4"/>
    <x v="3"/>
    <x v="1"/>
    <x v="1198"/>
    <x v="0"/>
    <n v="1"/>
    <d v="2024-07-25T00:00:00"/>
    <x v="2"/>
    <x v="11"/>
    <s v="25"/>
    <x v="2"/>
    <x v="0"/>
    <n v="1.55"/>
    <x v="1"/>
    <n v="7"/>
    <x v="1"/>
    <n v="33.21"/>
    <x v="2"/>
    <n v="6"/>
    <x v="0"/>
    <x v="3"/>
    <n v="523.60876010781772"/>
    <x v="1"/>
  </r>
  <r>
    <n v="1304"/>
    <n v="50"/>
    <x v="3"/>
    <x v="0"/>
    <x v="1"/>
    <x v="1199"/>
    <x v="0"/>
    <n v="1"/>
    <d v="2024-07-27T00:00:00"/>
    <x v="2"/>
    <x v="11"/>
    <s v="27"/>
    <x v="3"/>
    <x v="1"/>
    <n v="1.55"/>
    <x v="1"/>
    <n v="17"/>
    <x v="2"/>
    <n v="9.4700000000000006"/>
    <x v="2"/>
    <n v="6"/>
    <x v="0"/>
    <x v="3"/>
    <n v="524.00165991902941"/>
    <x v="0"/>
  </r>
  <r>
    <n v="1341"/>
    <n v="35"/>
    <x v="4"/>
    <x v="0"/>
    <x v="2"/>
    <x v="1200"/>
    <x v="1"/>
    <n v="3"/>
    <d v="2024-09-02T00:00:00"/>
    <x v="2"/>
    <x v="6"/>
    <s v="02"/>
    <x v="3"/>
    <x v="0"/>
    <n v="1.55"/>
    <x v="0"/>
    <n v="7"/>
    <x v="1"/>
    <n v="140.78"/>
    <x v="0"/>
    <n v="3"/>
    <x v="2"/>
    <x v="0"/>
    <n v="500.96790218790261"/>
    <x v="1"/>
  </r>
  <r>
    <n v="1431"/>
    <n v="45"/>
    <x v="0"/>
    <x v="1"/>
    <x v="2"/>
    <x v="1201"/>
    <x v="2"/>
    <n v="2"/>
    <d v="2024-12-01T00:00:00"/>
    <x v="2"/>
    <x v="2"/>
    <s v="01"/>
    <x v="2"/>
    <x v="0"/>
    <n v="1.55"/>
    <x v="1"/>
    <n v="2"/>
    <x v="0"/>
    <n v="322.18"/>
    <x v="1"/>
    <n v="7"/>
    <x v="1"/>
    <x v="1"/>
    <n v="532.30838837516524"/>
    <x v="0"/>
  </r>
  <r>
    <n v="1895"/>
    <n v="62"/>
    <x v="1"/>
    <x v="1"/>
    <x v="2"/>
    <x v="1202"/>
    <x v="2"/>
    <n v="2"/>
    <d v="2026-03-10T00:00:00"/>
    <x v="4"/>
    <x v="9"/>
    <s v="10"/>
    <x v="2"/>
    <x v="0"/>
    <n v="1.55"/>
    <x v="0"/>
    <n v="16"/>
    <x v="2"/>
    <n v="29.1"/>
    <x v="2"/>
    <n v="5"/>
    <x v="0"/>
    <x v="0"/>
    <n v="500.34351804123759"/>
    <x v="1"/>
  </r>
  <r>
    <n v="2084"/>
    <n v="23"/>
    <x v="2"/>
    <x v="2"/>
    <x v="2"/>
    <x v="1203"/>
    <x v="2"/>
    <n v="2"/>
    <d v="2026-09-15T00:00:00"/>
    <x v="4"/>
    <x v="6"/>
    <s v="15"/>
    <x v="3"/>
    <x v="1"/>
    <n v="1.55"/>
    <x v="1"/>
    <n v="19"/>
    <x v="2"/>
    <n v="24.51"/>
    <x v="2"/>
    <n v="3"/>
    <x v="2"/>
    <x v="4"/>
    <n v="524.46354628422512"/>
    <x v="0"/>
  </r>
  <r>
    <n v="2255"/>
    <n v="28"/>
    <x v="2"/>
    <x v="2"/>
    <x v="1"/>
    <x v="1204"/>
    <x v="0"/>
    <n v="1"/>
    <d v="2027-03-05T00:00:00"/>
    <x v="5"/>
    <x v="9"/>
    <s v="05"/>
    <x v="0"/>
    <x v="0"/>
    <n v="1.55"/>
    <x v="1"/>
    <n v="15"/>
    <x v="1"/>
    <n v="20.02"/>
    <x v="2"/>
    <n v="4"/>
    <x v="2"/>
    <x v="3"/>
    <n v="524.49214864864962"/>
    <x v="0"/>
  </r>
  <r>
    <n v="2491"/>
    <n v="64"/>
    <x v="1"/>
    <x v="1"/>
    <x v="0"/>
    <x v="1205"/>
    <x v="0"/>
    <n v="1"/>
    <d v="2027-10-27T00:00:00"/>
    <x v="5"/>
    <x v="4"/>
    <s v="27"/>
    <x v="2"/>
    <x v="1"/>
    <n v="1.55"/>
    <x v="1"/>
    <n v="6"/>
    <x v="1"/>
    <n v="32.21"/>
    <x v="2"/>
    <n v="4"/>
    <x v="2"/>
    <x v="4"/>
    <n v="524.54030026109751"/>
    <x v="1"/>
  </r>
  <r>
    <n v="2497"/>
    <n v="24"/>
    <x v="2"/>
    <x v="1"/>
    <x v="1"/>
    <x v="1206"/>
    <x v="1"/>
    <n v="3"/>
    <d v="2027-11-02T00:00:00"/>
    <x v="5"/>
    <x v="1"/>
    <s v="02"/>
    <x v="0"/>
    <x v="1"/>
    <n v="1.55"/>
    <x v="0"/>
    <n v="6"/>
    <x v="1"/>
    <n v="160.27000000000001"/>
    <x v="1"/>
    <n v="6"/>
    <x v="0"/>
    <x v="3"/>
    <n v="524.79561569688872"/>
    <x v="2"/>
  </r>
  <r>
    <n v="2677"/>
    <n v="59"/>
    <x v="3"/>
    <x v="2"/>
    <x v="3"/>
    <x v="1207"/>
    <x v="1"/>
    <n v="3"/>
    <d v="2028-04-30T00:00:00"/>
    <x v="6"/>
    <x v="5"/>
    <s v="30"/>
    <x v="3"/>
    <x v="1"/>
    <n v="1.55"/>
    <x v="1"/>
    <n v="11"/>
    <x v="1"/>
    <n v="68.8"/>
    <x v="0"/>
    <n v="6"/>
    <x v="0"/>
    <x v="2"/>
    <n v="535.64942970822244"/>
    <x v="2"/>
  </r>
  <r>
    <n v="3014"/>
    <n v="18"/>
    <x v="2"/>
    <x v="2"/>
    <x v="1"/>
    <x v="1208"/>
    <x v="1"/>
    <n v="3"/>
    <d v="2029-04-02T00:00:00"/>
    <x v="10"/>
    <x v="5"/>
    <s v="02"/>
    <x v="0"/>
    <x v="1"/>
    <n v="1.55"/>
    <x v="1"/>
    <n v="10"/>
    <x v="1"/>
    <n v="78.510000000000005"/>
    <x v="0"/>
    <n v="7"/>
    <x v="1"/>
    <x v="3"/>
    <n v="524.2037127371284"/>
    <x v="2"/>
  </r>
  <r>
    <n v="3098"/>
    <n v="30"/>
    <x v="4"/>
    <x v="1"/>
    <x v="1"/>
    <x v="1209"/>
    <x v="0"/>
    <n v="1"/>
    <d v="2029-06-25T00:00:00"/>
    <x v="10"/>
    <x v="3"/>
    <s v="25"/>
    <x v="1"/>
    <x v="1"/>
    <n v="1.55"/>
    <x v="1"/>
    <n v="3"/>
    <x v="0"/>
    <n v="72.040000000000006"/>
    <x v="0"/>
    <n v="7"/>
    <x v="1"/>
    <x v="2"/>
    <n v="535.35580345285484"/>
    <x v="0"/>
  </r>
  <r>
    <n v="3340"/>
    <n v="46"/>
    <x v="0"/>
    <x v="3"/>
    <x v="3"/>
    <x v="1210"/>
    <x v="0"/>
    <n v="1"/>
    <d v="2030-02-22T00:00:00"/>
    <x v="7"/>
    <x v="10"/>
    <s v="22"/>
    <x v="1"/>
    <x v="1"/>
    <n v="1.55"/>
    <x v="1"/>
    <n v="13"/>
    <x v="1"/>
    <n v="12.04"/>
    <x v="2"/>
    <n v="4"/>
    <x v="2"/>
    <x v="2"/>
    <n v="535.78030585106342"/>
    <x v="0"/>
  </r>
  <r>
    <n v="3371"/>
    <n v="22"/>
    <x v="2"/>
    <x v="2"/>
    <x v="1"/>
    <x v="1211"/>
    <x v="2"/>
    <n v="2"/>
    <d v="2030-03-25T00:00:00"/>
    <x v="7"/>
    <x v="9"/>
    <s v="25"/>
    <x v="2"/>
    <x v="0"/>
    <n v="1.55"/>
    <x v="0"/>
    <n v="1"/>
    <x v="0"/>
    <n v="605.91999999999996"/>
    <x v="1"/>
    <n v="4"/>
    <x v="2"/>
    <x v="4"/>
    <n v="524.97333333333427"/>
    <x v="2"/>
  </r>
  <r>
    <n v="3385"/>
    <n v="19"/>
    <x v="2"/>
    <x v="3"/>
    <x v="0"/>
    <x v="1212"/>
    <x v="1"/>
    <n v="3"/>
    <d v="2030-04-08T00:00:00"/>
    <x v="7"/>
    <x v="5"/>
    <s v="08"/>
    <x v="2"/>
    <x v="1"/>
    <n v="1.55"/>
    <x v="0"/>
    <n v="17"/>
    <x v="2"/>
    <n v="44.34"/>
    <x v="2"/>
    <n v="5"/>
    <x v="0"/>
    <x v="1"/>
    <n v="532.16015873015886"/>
    <x v="2"/>
  </r>
  <r>
    <n v="3404"/>
    <n v="60"/>
    <x v="1"/>
    <x v="2"/>
    <x v="1"/>
    <x v="1213"/>
    <x v="1"/>
    <n v="3"/>
    <d v="2030-04-27T00:00:00"/>
    <x v="7"/>
    <x v="5"/>
    <s v="27"/>
    <x v="2"/>
    <x v="1"/>
    <n v="1.55"/>
    <x v="0"/>
    <n v="17"/>
    <x v="2"/>
    <n v="39.03"/>
    <x v="2"/>
    <n v="7"/>
    <x v="1"/>
    <x v="1"/>
    <n v="531.86662251655639"/>
    <x v="0"/>
  </r>
  <r>
    <n v="3489"/>
    <n v="41"/>
    <x v="0"/>
    <x v="2"/>
    <x v="0"/>
    <x v="1214"/>
    <x v="2"/>
    <n v="2"/>
    <d v="2030-07-21T00:00:00"/>
    <x v="7"/>
    <x v="11"/>
    <s v="21"/>
    <x v="0"/>
    <x v="0"/>
    <n v="1.55"/>
    <x v="0"/>
    <n v="1"/>
    <x v="0"/>
    <n v="482.21"/>
    <x v="1"/>
    <n v="7"/>
    <x v="1"/>
    <x v="2"/>
    <n v="536.28528628495292"/>
    <x v="2"/>
  </r>
  <r>
    <n v="3808"/>
    <n v="24"/>
    <x v="2"/>
    <x v="0"/>
    <x v="1"/>
    <x v="1215"/>
    <x v="2"/>
    <n v="2"/>
    <d v="2031-06-05T00:00:00"/>
    <x v="8"/>
    <x v="3"/>
    <s v="05"/>
    <x v="0"/>
    <x v="0"/>
    <n v="1.55"/>
    <x v="0"/>
    <n v="5"/>
    <x v="0"/>
    <n v="97.68"/>
    <x v="0"/>
    <n v="5"/>
    <x v="0"/>
    <x v="1"/>
    <n v="531.69198938992054"/>
    <x v="2"/>
  </r>
  <r>
    <n v="3879"/>
    <n v="46"/>
    <x v="0"/>
    <x v="3"/>
    <x v="0"/>
    <x v="1216"/>
    <x v="1"/>
    <n v="3"/>
    <d v="2031-08-15T00:00:00"/>
    <x v="8"/>
    <x v="8"/>
    <s v="15"/>
    <x v="3"/>
    <x v="0"/>
    <n v="1.55"/>
    <x v="1"/>
    <n v="5"/>
    <x v="0"/>
    <n v="154.88"/>
    <x v="1"/>
    <n v="7"/>
    <x v="1"/>
    <x v="2"/>
    <n v="536.35738666666623"/>
    <x v="0"/>
  </r>
  <r>
    <n v="4037"/>
    <n v="65"/>
    <x v="1"/>
    <x v="3"/>
    <x v="0"/>
    <x v="1217"/>
    <x v="2"/>
    <n v="2"/>
    <d v="2032-01-20T00:00:00"/>
    <x v="11"/>
    <x v="0"/>
    <s v="20"/>
    <x v="3"/>
    <x v="1"/>
    <n v="1.55"/>
    <x v="0"/>
    <n v="9"/>
    <x v="1"/>
    <n v="66.45"/>
    <x v="0"/>
    <n v="5"/>
    <x v="0"/>
    <x v="1"/>
    <n v="531.74946879150082"/>
    <x v="2"/>
  </r>
  <r>
    <n v="4192"/>
    <n v="57"/>
    <x v="3"/>
    <x v="0"/>
    <x v="0"/>
    <x v="1218"/>
    <x v="1"/>
    <n v="3"/>
    <d v="2032-06-23T00:00:00"/>
    <x v="11"/>
    <x v="3"/>
    <s v="23"/>
    <x v="3"/>
    <x v="1"/>
    <n v="1.55"/>
    <x v="1"/>
    <n v="2"/>
    <x v="0"/>
    <n v="346.43"/>
    <x v="1"/>
    <n v="7"/>
    <x v="1"/>
    <x v="3"/>
    <n v="523.84974219810147"/>
    <x v="0"/>
  </r>
  <r>
    <n v="4207"/>
    <n v="65"/>
    <x v="1"/>
    <x v="0"/>
    <x v="0"/>
    <x v="1219"/>
    <x v="2"/>
    <n v="2"/>
    <d v="2032-07-08T00:00:00"/>
    <x v="11"/>
    <x v="11"/>
    <s v="08"/>
    <x v="0"/>
    <x v="1"/>
    <n v="1.55"/>
    <x v="1"/>
    <n v="3"/>
    <x v="0"/>
    <n v="198.87"/>
    <x v="1"/>
    <n v="7"/>
    <x v="1"/>
    <x v="3"/>
    <n v="523.62010869565313"/>
    <x v="0"/>
  </r>
  <r>
    <n v="4252"/>
    <n v="43"/>
    <x v="0"/>
    <x v="3"/>
    <x v="3"/>
    <x v="1220"/>
    <x v="2"/>
    <n v="2"/>
    <d v="2032-08-22T00:00:00"/>
    <x v="11"/>
    <x v="8"/>
    <s v="22"/>
    <x v="2"/>
    <x v="0"/>
    <n v="1.55"/>
    <x v="0"/>
    <n v="10"/>
    <x v="1"/>
    <n v="36.17"/>
    <x v="2"/>
    <n v="7"/>
    <x v="1"/>
    <x v="1"/>
    <n v="531.66134308510652"/>
    <x v="1"/>
  </r>
  <r>
    <n v="4362"/>
    <n v="56"/>
    <x v="3"/>
    <x v="2"/>
    <x v="3"/>
    <x v="1221"/>
    <x v="2"/>
    <n v="2"/>
    <d v="2032-12-10T00:00:00"/>
    <x v="11"/>
    <x v="2"/>
    <s v="10"/>
    <x v="1"/>
    <x v="1"/>
    <n v="1.55"/>
    <x v="0"/>
    <n v="13"/>
    <x v="1"/>
    <n v="39.06"/>
    <x v="2"/>
    <n v="5"/>
    <x v="0"/>
    <x v="4"/>
    <n v="524.86738219895381"/>
    <x v="0"/>
  </r>
  <r>
    <n v="4522"/>
    <n v="43"/>
    <x v="0"/>
    <x v="3"/>
    <x v="2"/>
    <x v="1222"/>
    <x v="1"/>
    <n v="3"/>
    <d v="2033-05-19T00:00:00"/>
    <x v="9"/>
    <x v="7"/>
    <s v="19"/>
    <x v="3"/>
    <x v="0"/>
    <n v="1.55"/>
    <x v="0"/>
    <n v="5"/>
    <x v="0"/>
    <n v="144.68"/>
    <x v="0"/>
    <n v="6"/>
    <x v="0"/>
    <x v="3"/>
    <n v="523.52078911564729"/>
    <x v="1"/>
  </r>
  <r>
    <n v="4840"/>
    <n v="67"/>
    <x v="1"/>
    <x v="2"/>
    <x v="2"/>
    <x v="1223"/>
    <x v="2"/>
    <n v="2"/>
    <d v="2034-04-02T00:00:00"/>
    <x v="13"/>
    <x v="5"/>
    <s v="02"/>
    <x v="0"/>
    <x v="0"/>
    <n v="1.55"/>
    <x v="1"/>
    <n v="18"/>
    <x v="2"/>
    <n v="26.52"/>
    <x v="2"/>
    <n v="4"/>
    <x v="2"/>
    <x v="2"/>
    <n v="536.03955941254958"/>
    <x v="1"/>
  </r>
  <r>
    <n v="450"/>
    <n v="41"/>
    <x v="0"/>
    <x v="2"/>
    <x v="2"/>
    <x v="1224"/>
    <x v="0"/>
    <n v="1"/>
    <d v="2022-03-26T00:00:00"/>
    <x v="1"/>
    <x v="9"/>
    <s v="26"/>
    <x v="2"/>
    <x v="0"/>
    <n v="1.54"/>
    <x v="0"/>
    <n v="12"/>
    <x v="1"/>
    <n v="26.25"/>
    <x v="2"/>
    <n v="7"/>
    <x v="1"/>
    <x v="3"/>
    <n v="523.24846049046414"/>
    <x v="0"/>
  </r>
  <r>
    <n v="562"/>
    <n v="64"/>
    <x v="1"/>
    <x v="3"/>
    <x v="1"/>
    <x v="1225"/>
    <x v="2"/>
    <n v="2"/>
    <d v="2022-07-16T00:00:00"/>
    <x v="1"/>
    <x v="11"/>
    <s v="16"/>
    <x v="3"/>
    <x v="0"/>
    <n v="1.54"/>
    <x v="1"/>
    <n v="18"/>
    <x v="2"/>
    <n v="29.7"/>
    <x v="2"/>
    <n v="5"/>
    <x v="0"/>
    <x v="2"/>
    <n v="536.11810160427763"/>
    <x v="2"/>
  </r>
  <r>
    <n v="1406"/>
    <n v="67"/>
    <x v="1"/>
    <x v="1"/>
    <x v="3"/>
    <x v="1226"/>
    <x v="1"/>
    <n v="3"/>
    <d v="2024-11-06T00:00:00"/>
    <x v="2"/>
    <x v="1"/>
    <s v="06"/>
    <x v="1"/>
    <x v="1"/>
    <n v="1.54"/>
    <x v="1"/>
    <n v="10"/>
    <x v="1"/>
    <n v="98.66"/>
    <x v="0"/>
    <n v="7"/>
    <x v="1"/>
    <x v="0"/>
    <n v="500.38838709677458"/>
    <x v="1"/>
  </r>
  <r>
    <n v="1442"/>
    <n v="67"/>
    <x v="1"/>
    <x v="0"/>
    <x v="2"/>
    <x v="1227"/>
    <x v="1"/>
    <n v="3"/>
    <d v="2024-12-12T00:00:00"/>
    <x v="2"/>
    <x v="2"/>
    <s v="12"/>
    <x v="3"/>
    <x v="0"/>
    <n v="1.54"/>
    <x v="1"/>
    <n v="11"/>
    <x v="1"/>
    <n v="86.05"/>
    <x v="0"/>
    <n v="5"/>
    <x v="0"/>
    <x v="1"/>
    <n v="531.88762982689764"/>
    <x v="2"/>
  </r>
  <r>
    <n v="1728"/>
    <n v="35"/>
    <x v="4"/>
    <x v="0"/>
    <x v="3"/>
    <x v="1228"/>
    <x v="1"/>
    <n v="3"/>
    <d v="2025-09-24T00:00:00"/>
    <x v="3"/>
    <x v="6"/>
    <s v="24"/>
    <x v="2"/>
    <x v="1"/>
    <n v="1.54"/>
    <x v="0"/>
    <n v="3"/>
    <x v="0"/>
    <n v="223.9"/>
    <x v="1"/>
    <n v="4"/>
    <x v="2"/>
    <x v="1"/>
    <n v="531.33472000000017"/>
    <x v="1"/>
  </r>
  <r>
    <n v="2388"/>
    <n v="47"/>
    <x v="0"/>
    <x v="0"/>
    <x v="2"/>
    <x v="1229"/>
    <x v="1"/>
    <n v="3"/>
    <d v="2027-07-16T00:00:00"/>
    <x v="5"/>
    <x v="11"/>
    <s v="16"/>
    <x v="2"/>
    <x v="0"/>
    <n v="1.54"/>
    <x v="0"/>
    <n v="7"/>
    <x v="1"/>
    <n v="110.19"/>
    <x v="0"/>
    <n v="7"/>
    <x v="1"/>
    <x v="2"/>
    <n v="536.12016064256989"/>
    <x v="2"/>
  </r>
  <r>
    <n v="2398"/>
    <n v="68"/>
    <x v="1"/>
    <x v="1"/>
    <x v="2"/>
    <x v="1230"/>
    <x v="2"/>
    <n v="2"/>
    <d v="2027-07-26T00:00:00"/>
    <x v="5"/>
    <x v="11"/>
    <s v="26"/>
    <x v="3"/>
    <x v="1"/>
    <n v="1.54"/>
    <x v="1"/>
    <n v="17"/>
    <x v="2"/>
    <n v="36.83"/>
    <x v="2"/>
    <n v="7"/>
    <x v="1"/>
    <x v="0"/>
    <n v="499.76021963824326"/>
    <x v="2"/>
  </r>
  <r>
    <n v="2474"/>
    <n v="67"/>
    <x v="1"/>
    <x v="3"/>
    <x v="2"/>
    <x v="1231"/>
    <x v="1"/>
    <n v="3"/>
    <d v="2027-10-10T00:00:00"/>
    <x v="5"/>
    <x v="4"/>
    <s v="10"/>
    <x v="3"/>
    <x v="1"/>
    <n v="1.54"/>
    <x v="1"/>
    <n v="7"/>
    <x v="1"/>
    <n v="110.47"/>
    <x v="0"/>
    <n v="4"/>
    <x v="2"/>
    <x v="4"/>
    <n v="524.88972477064306"/>
    <x v="2"/>
  </r>
  <r>
    <n v="2475"/>
    <n v="26"/>
    <x v="2"/>
    <x v="1"/>
    <x v="0"/>
    <x v="1232"/>
    <x v="2"/>
    <n v="2"/>
    <d v="2027-10-11T00:00:00"/>
    <x v="5"/>
    <x v="4"/>
    <s v="11"/>
    <x v="0"/>
    <x v="1"/>
    <n v="1.54"/>
    <x v="1"/>
    <n v="15"/>
    <x v="1"/>
    <n v="34.31"/>
    <x v="2"/>
    <n v="7"/>
    <x v="1"/>
    <x v="4"/>
    <n v="524.56374015748122"/>
    <x v="1"/>
  </r>
  <r>
    <n v="2633"/>
    <n v="65"/>
    <x v="1"/>
    <x v="2"/>
    <x v="3"/>
    <x v="1233"/>
    <x v="1"/>
    <n v="3"/>
    <d v="2028-03-17T00:00:00"/>
    <x v="6"/>
    <x v="9"/>
    <s v="17"/>
    <x v="0"/>
    <x v="1"/>
    <n v="1.54"/>
    <x v="0"/>
    <n v="16"/>
    <x v="2"/>
    <n v="44.46"/>
    <x v="2"/>
    <n v="7"/>
    <x v="1"/>
    <x v="4"/>
    <n v="524.57678055190627"/>
    <x v="0"/>
  </r>
  <r>
    <n v="2925"/>
    <n v="61"/>
    <x v="1"/>
    <x v="0"/>
    <x v="2"/>
    <x v="1234"/>
    <x v="2"/>
    <n v="2"/>
    <d v="2029-01-03T00:00:00"/>
    <x v="10"/>
    <x v="0"/>
    <s v="03"/>
    <x v="0"/>
    <x v="1"/>
    <n v="1.54"/>
    <x v="0"/>
    <n v="4"/>
    <x v="0"/>
    <n v="103.46"/>
    <x v="0"/>
    <n v="4"/>
    <x v="2"/>
    <x v="3"/>
    <n v="523.53256480218374"/>
    <x v="2"/>
  </r>
  <r>
    <n v="3257"/>
    <n v="18"/>
    <x v="2"/>
    <x v="0"/>
    <x v="0"/>
    <x v="1235"/>
    <x v="2"/>
    <n v="2"/>
    <d v="2029-12-01T00:00:00"/>
    <x v="10"/>
    <x v="2"/>
    <s v="01"/>
    <x v="0"/>
    <x v="1"/>
    <n v="1.54"/>
    <x v="1"/>
    <n v="9"/>
    <x v="1"/>
    <n v="60.24"/>
    <x v="0"/>
    <n v="5"/>
    <x v="0"/>
    <x v="3"/>
    <n v="523.68241803278784"/>
    <x v="2"/>
  </r>
  <r>
    <n v="3490"/>
    <n v="65"/>
    <x v="1"/>
    <x v="2"/>
    <x v="2"/>
    <x v="1236"/>
    <x v="1"/>
    <n v="3"/>
    <d v="2030-07-22T00:00:00"/>
    <x v="7"/>
    <x v="11"/>
    <s v="22"/>
    <x v="2"/>
    <x v="1"/>
    <n v="1.54"/>
    <x v="1"/>
    <n v="2"/>
    <x v="0"/>
    <n v="421.02"/>
    <x v="1"/>
    <n v="6"/>
    <x v="0"/>
    <x v="3"/>
    <n v="523.65709986320212"/>
    <x v="1"/>
  </r>
  <r>
    <n v="3536"/>
    <n v="28"/>
    <x v="2"/>
    <x v="2"/>
    <x v="0"/>
    <x v="1237"/>
    <x v="1"/>
    <n v="3"/>
    <d v="2030-09-06T00:00:00"/>
    <x v="7"/>
    <x v="6"/>
    <s v="06"/>
    <x v="0"/>
    <x v="0"/>
    <n v="1.54"/>
    <x v="1"/>
    <n v="13"/>
    <x v="1"/>
    <n v="74.78"/>
    <x v="0"/>
    <n v="3"/>
    <x v="2"/>
    <x v="1"/>
    <n v="531.14731642189611"/>
    <x v="1"/>
  </r>
  <r>
    <n v="3692"/>
    <n v="34"/>
    <x v="4"/>
    <x v="2"/>
    <x v="2"/>
    <x v="1238"/>
    <x v="1"/>
    <n v="3"/>
    <d v="2031-02-09T00:00:00"/>
    <x v="8"/>
    <x v="10"/>
    <s v="09"/>
    <x v="3"/>
    <x v="0"/>
    <n v="1.54"/>
    <x v="0"/>
    <n v="17"/>
    <x v="2"/>
    <n v="46.66"/>
    <x v="2"/>
    <n v="5"/>
    <x v="0"/>
    <x v="3"/>
    <n v="523.22097260274063"/>
    <x v="2"/>
  </r>
  <r>
    <n v="4115"/>
    <n v="52"/>
    <x v="3"/>
    <x v="2"/>
    <x v="2"/>
    <x v="1239"/>
    <x v="2"/>
    <n v="2"/>
    <d v="2032-04-07T00:00:00"/>
    <x v="11"/>
    <x v="5"/>
    <s v="07"/>
    <x v="2"/>
    <x v="1"/>
    <n v="1.54"/>
    <x v="0"/>
    <n v="17"/>
    <x v="2"/>
    <n v="37.409999999999997"/>
    <x v="2"/>
    <n v="3"/>
    <x v="2"/>
    <x v="2"/>
    <n v="535.80487935656799"/>
    <x v="2"/>
  </r>
  <r>
    <n v="4170"/>
    <n v="27"/>
    <x v="2"/>
    <x v="0"/>
    <x v="0"/>
    <x v="1240"/>
    <x v="1"/>
    <n v="3"/>
    <d v="2032-06-01T00:00:00"/>
    <x v="11"/>
    <x v="3"/>
    <s v="01"/>
    <x v="2"/>
    <x v="0"/>
    <n v="1.54"/>
    <x v="0"/>
    <n v="6"/>
    <x v="1"/>
    <n v="157.88"/>
    <x v="1"/>
    <n v="7"/>
    <x v="1"/>
    <x v="0"/>
    <n v="499.59684346701198"/>
    <x v="1"/>
  </r>
  <r>
    <n v="4230"/>
    <n v="23"/>
    <x v="2"/>
    <x v="2"/>
    <x v="0"/>
    <x v="1241"/>
    <x v="2"/>
    <n v="2"/>
    <d v="2032-07-31T00:00:00"/>
    <x v="11"/>
    <x v="11"/>
    <s v="31"/>
    <x v="0"/>
    <x v="0"/>
    <n v="1.54"/>
    <x v="0"/>
    <n v="1"/>
    <x v="0"/>
    <n v="608.63"/>
    <x v="1"/>
    <n v="7"/>
    <x v="1"/>
    <x v="4"/>
    <n v="524.33096052631663"/>
    <x v="2"/>
  </r>
  <r>
    <n v="4240"/>
    <n v="59"/>
    <x v="3"/>
    <x v="0"/>
    <x v="2"/>
    <x v="1242"/>
    <x v="1"/>
    <n v="3"/>
    <d v="2032-08-10T00:00:00"/>
    <x v="11"/>
    <x v="8"/>
    <s v="10"/>
    <x v="2"/>
    <x v="1"/>
    <n v="1.54"/>
    <x v="0"/>
    <n v="7"/>
    <x v="1"/>
    <n v="105.46"/>
    <x v="0"/>
    <n v="6"/>
    <x v="0"/>
    <x v="4"/>
    <n v="524.21989459815632"/>
    <x v="2"/>
  </r>
  <r>
    <n v="4307"/>
    <n v="31"/>
    <x v="4"/>
    <x v="2"/>
    <x v="1"/>
    <x v="1243"/>
    <x v="2"/>
    <n v="2"/>
    <d v="2032-10-16T00:00:00"/>
    <x v="11"/>
    <x v="4"/>
    <s v="16"/>
    <x v="3"/>
    <x v="0"/>
    <n v="1.54"/>
    <x v="1"/>
    <n v="11"/>
    <x v="1"/>
    <n v="47.91"/>
    <x v="2"/>
    <n v="7"/>
    <x v="1"/>
    <x v="3"/>
    <n v="522.85056241426707"/>
    <x v="0"/>
  </r>
  <r>
    <n v="4551"/>
    <n v="46"/>
    <x v="0"/>
    <x v="3"/>
    <x v="0"/>
    <x v="1244"/>
    <x v="0"/>
    <n v="1"/>
    <d v="2033-06-17T00:00:00"/>
    <x v="9"/>
    <x v="3"/>
    <s v="17"/>
    <x v="0"/>
    <x v="1"/>
    <n v="1.54"/>
    <x v="0"/>
    <n v="14"/>
    <x v="1"/>
    <n v="24.51"/>
    <x v="2"/>
    <n v="7"/>
    <x v="1"/>
    <x v="3"/>
    <n v="522.84482142857235"/>
    <x v="0"/>
  </r>
  <r>
    <n v="4656"/>
    <n v="18"/>
    <x v="2"/>
    <x v="2"/>
    <x v="2"/>
    <x v="1245"/>
    <x v="1"/>
    <n v="3"/>
    <d v="2033-09-30T00:00:00"/>
    <x v="9"/>
    <x v="6"/>
    <s v="30"/>
    <x v="1"/>
    <x v="0"/>
    <n v="1.54"/>
    <x v="0"/>
    <n v="18"/>
    <x v="2"/>
    <n v="53.07"/>
    <x v="0"/>
    <n v="4"/>
    <x v="2"/>
    <x v="1"/>
    <n v="530.55782085561509"/>
    <x v="2"/>
  </r>
  <r>
    <n v="4717"/>
    <n v="33"/>
    <x v="4"/>
    <x v="2"/>
    <x v="1"/>
    <x v="1246"/>
    <x v="2"/>
    <n v="2"/>
    <d v="2033-11-30T00:00:00"/>
    <x v="9"/>
    <x v="1"/>
    <s v="30"/>
    <x v="3"/>
    <x v="1"/>
    <n v="1.54"/>
    <x v="0"/>
    <n v="19"/>
    <x v="2"/>
    <n v="26.04"/>
    <x v="2"/>
    <n v="3"/>
    <x v="2"/>
    <x v="1"/>
    <n v="529.9893038821956"/>
    <x v="2"/>
  </r>
  <r>
    <n v="4764"/>
    <n v="67"/>
    <x v="1"/>
    <x v="3"/>
    <x v="3"/>
    <x v="1247"/>
    <x v="1"/>
    <n v="3"/>
    <d v="2034-01-16T00:00:00"/>
    <x v="13"/>
    <x v="0"/>
    <s v="16"/>
    <x v="2"/>
    <x v="0"/>
    <n v="1.54"/>
    <x v="1"/>
    <n v="18"/>
    <x v="2"/>
    <n v="44.24"/>
    <x v="2"/>
    <n v="3"/>
    <x v="2"/>
    <x v="3"/>
    <n v="523.0919257221467"/>
    <x v="0"/>
  </r>
  <r>
    <n v="4883"/>
    <n v="65"/>
    <x v="1"/>
    <x v="0"/>
    <x v="2"/>
    <x v="1248"/>
    <x v="0"/>
    <n v="1"/>
    <d v="2034-05-15T00:00:00"/>
    <x v="13"/>
    <x v="7"/>
    <s v="15"/>
    <x v="1"/>
    <x v="1"/>
    <n v="1.54"/>
    <x v="1"/>
    <n v="4"/>
    <x v="0"/>
    <n v="51.43"/>
    <x v="0"/>
    <n v="5"/>
    <x v="0"/>
    <x v="2"/>
    <n v="535.6704429530198"/>
    <x v="2"/>
  </r>
  <r>
    <n v="59"/>
    <n v="18"/>
    <x v="2"/>
    <x v="0"/>
    <x v="0"/>
    <x v="1249"/>
    <x v="1"/>
    <n v="3"/>
    <d v="2021-02-28T00:00:00"/>
    <x v="0"/>
    <x v="10"/>
    <s v="28"/>
    <x v="0"/>
    <x v="1"/>
    <n v="1.53"/>
    <x v="1"/>
    <n v="13"/>
    <x v="1"/>
    <n v="52.58"/>
    <x v="0"/>
    <n v="7"/>
    <x v="1"/>
    <x v="0"/>
    <n v="499.01690414507806"/>
    <x v="0"/>
  </r>
  <r>
    <n v="155"/>
    <n v="69"/>
    <x v="1"/>
    <x v="3"/>
    <x v="3"/>
    <x v="1250"/>
    <x v="0"/>
    <n v="1"/>
    <d v="2021-06-04T00:00:00"/>
    <x v="0"/>
    <x v="3"/>
    <s v="04"/>
    <x v="2"/>
    <x v="0"/>
    <n v="1.53"/>
    <x v="0"/>
    <n v="5"/>
    <x v="0"/>
    <n v="56.68"/>
    <x v="0"/>
    <n v="7"/>
    <x v="1"/>
    <x v="0"/>
    <n v="498.77765239948167"/>
    <x v="0"/>
  </r>
  <r>
    <n v="865"/>
    <n v="28"/>
    <x v="2"/>
    <x v="1"/>
    <x v="2"/>
    <x v="1251"/>
    <x v="0"/>
    <n v="1"/>
    <d v="2023-05-15T00:00:00"/>
    <x v="12"/>
    <x v="7"/>
    <s v="15"/>
    <x v="2"/>
    <x v="0"/>
    <n v="1.53"/>
    <x v="0"/>
    <n v="10"/>
    <x v="1"/>
    <n v="26.81"/>
    <x v="2"/>
    <n v="4"/>
    <x v="2"/>
    <x v="4"/>
    <n v="523.93753298153115"/>
    <x v="2"/>
  </r>
  <r>
    <n v="1831"/>
    <n v="46"/>
    <x v="0"/>
    <x v="0"/>
    <x v="0"/>
    <x v="1252"/>
    <x v="0"/>
    <n v="1"/>
    <d v="2026-01-05T00:00:00"/>
    <x v="4"/>
    <x v="0"/>
    <s v="05"/>
    <x v="1"/>
    <x v="0"/>
    <n v="1.53"/>
    <x v="0"/>
    <n v="1"/>
    <x v="0"/>
    <n v="340.47"/>
    <x v="1"/>
    <n v="7"/>
    <x v="1"/>
    <x v="0"/>
    <n v="499.05737662337708"/>
    <x v="1"/>
  </r>
  <r>
    <n v="1884"/>
    <n v="23"/>
    <x v="2"/>
    <x v="2"/>
    <x v="1"/>
    <x v="1253"/>
    <x v="1"/>
    <n v="3"/>
    <d v="2026-02-27T00:00:00"/>
    <x v="4"/>
    <x v="10"/>
    <s v="27"/>
    <x v="2"/>
    <x v="0"/>
    <n v="1.53"/>
    <x v="0"/>
    <n v="16"/>
    <x v="2"/>
    <n v="60"/>
    <x v="0"/>
    <n v="6"/>
    <x v="0"/>
    <x v="1"/>
    <n v="530.03650134048269"/>
    <x v="1"/>
  </r>
  <r>
    <n v="2005"/>
    <n v="63"/>
    <x v="1"/>
    <x v="2"/>
    <x v="3"/>
    <x v="1254"/>
    <x v="2"/>
    <n v="2"/>
    <d v="2026-06-28T00:00:00"/>
    <x v="4"/>
    <x v="3"/>
    <s v="28"/>
    <x v="3"/>
    <x v="1"/>
    <n v="1.53"/>
    <x v="0"/>
    <n v="5"/>
    <x v="0"/>
    <n v="112.59"/>
    <x v="0"/>
    <n v="7"/>
    <x v="1"/>
    <x v="1"/>
    <n v="529.45943624161089"/>
    <x v="1"/>
  </r>
  <r>
    <n v="2226"/>
    <n v="32"/>
    <x v="4"/>
    <x v="1"/>
    <x v="0"/>
    <x v="1255"/>
    <x v="0"/>
    <n v="1"/>
    <d v="2027-02-04T00:00:00"/>
    <x v="5"/>
    <x v="10"/>
    <s v="04"/>
    <x v="3"/>
    <x v="0"/>
    <n v="1.53"/>
    <x v="0"/>
    <n v="10"/>
    <x v="1"/>
    <n v="14.14"/>
    <x v="2"/>
    <n v="6"/>
    <x v="0"/>
    <x v="1"/>
    <n v="529.41444892473135"/>
    <x v="0"/>
  </r>
  <r>
    <n v="2322"/>
    <n v="35"/>
    <x v="4"/>
    <x v="1"/>
    <x v="0"/>
    <x v="1256"/>
    <x v="2"/>
    <n v="2"/>
    <d v="2027-05-11T00:00:00"/>
    <x v="5"/>
    <x v="7"/>
    <s v="11"/>
    <x v="3"/>
    <x v="1"/>
    <n v="1.53"/>
    <x v="1"/>
    <n v="17"/>
    <x v="2"/>
    <n v="28.81"/>
    <x v="2"/>
    <n v="6"/>
    <x v="0"/>
    <x v="2"/>
    <n v="536.11393817204259"/>
    <x v="2"/>
  </r>
  <r>
    <n v="2669"/>
    <n v="28"/>
    <x v="2"/>
    <x v="1"/>
    <x v="1"/>
    <x v="1257"/>
    <x v="0"/>
    <n v="1"/>
    <d v="2028-04-22T00:00:00"/>
    <x v="6"/>
    <x v="5"/>
    <s v="22"/>
    <x v="3"/>
    <x v="0"/>
    <n v="1.53"/>
    <x v="1"/>
    <n v="5"/>
    <x v="0"/>
    <n v="66.41"/>
    <x v="0"/>
    <n v="5"/>
    <x v="0"/>
    <x v="4"/>
    <n v="524.27545574636804"/>
    <x v="1"/>
  </r>
  <r>
    <n v="2688"/>
    <n v="55"/>
    <x v="3"/>
    <x v="2"/>
    <x v="2"/>
    <x v="1258"/>
    <x v="2"/>
    <n v="2"/>
    <d v="2028-05-11T00:00:00"/>
    <x v="6"/>
    <x v="7"/>
    <s v="11"/>
    <x v="0"/>
    <x v="0"/>
    <n v="1.53"/>
    <x v="0"/>
    <n v="9"/>
    <x v="1"/>
    <n v="69.38"/>
    <x v="0"/>
    <n v="6"/>
    <x v="0"/>
    <x v="1"/>
    <n v="529.93670255720065"/>
    <x v="0"/>
  </r>
  <r>
    <n v="2826"/>
    <n v="34"/>
    <x v="4"/>
    <x v="1"/>
    <x v="2"/>
    <x v="1259"/>
    <x v="2"/>
    <n v="2"/>
    <d v="2028-09-26T00:00:00"/>
    <x v="6"/>
    <x v="6"/>
    <s v="26"/>
    <x v="3"/>
    <x v="1"/>
    <n v="1.53"/>
    <x v="1"/>
    <n v="16"/>
    <x v="2"/>
    <n v="29.19"/>
    <x v="2"/>
    <n v="5"/>
    <x v="0"/>
    <x v="4"/>
    <n v="524.52970899470984"/>
    <x v="2"/>
  </r>
  <r>
    <n v="2949"/>
    <n v="29"/>
    <x v="2"/>
    <x v="1"/>
    <x v="1"/>
    <x v="1260"/>
    <x v="2"/>
    <n v="2"/>
    <d v="2029-01-27T00:00:00"/>
    <x v="10"/>
    <x v="0"/>
    <s v="27"/>
    <x v="3"/>
    <x v="1"/>
    <n v="1.53"/>
    <x v="0"/>
    <n v="3"/>
    <x v="0"/>
    <n v="186"/>
    <x v="1"/>
    <n v="7"/>
    <x v="1"/>
    <x v="3"/>
    <n v="522.71553719008364"/>
    <x v="0"/>
  </r>
  <r>
    <n v="3402"/>
    <n v="52"/>
    <x v="3"/>
    <x v="2"/>
    <x v="1"/>
    <x v="1261"/>
    <x v="1"/>
    <n v="3"/>
    <d v="2030-04-25T00:00:00"/>
    <x v="7"/>
    <x v="5"/>
    <s v="25"/>
    <x v="2"/>
    <x v="0"/>
    <n v="1.53"/>
    <x v="1"/>
    <n v="9"/>
    <x v="1"/>
    <n v="108.5"/>
    <x v="0"/>
    <n v="3"/>
    <x v="2"/>
    <x v="3"/>
    <n v="522.66686896551812"/>
    <x v="0"/>
  </r>
  <r>
    <n v="3516"/>
    <n v="62"/>
    <x v="1"/>
    <x v="1"/>
    <x v="1"/>
    <x v="1262"/>
    <x v="1"/>
    <n v="3"/>
    <d v="2030-08-17T00:00:00"/>
    <x v="7"/>
    <x v="8"/>
    <s v="17"/>
    <x v="0"/>
    <x v="0"/>
    <n v="1.53"/>
    <x v="1"/>
    <n v="8"/>
    <x v="1"/>
    <n v="110.13"/>
    <x v="0"/>
    <n v="4"/>
    <x v="2"/>
    <x v="4"/>
    <n v="524.60578807947093"/>
    <x v="1"/>
  </r>
  <r>
    <n v="3546"/>
    <n v="55"/>
    <x v="3"/>
    <x v="3"/>
    <x v="2"/>
    <x v="1263"/>
    <x v="2"/>
    <n v="2"/>
    <d v="2030-09-16T00:00:00"/>
    <x v="7"/>
    <x v="6"/>
    <s v="16"/>
    <x v="3"/>
    <x v="1"/>
    <n v="1.53"/>
    <x v="0"/>
    <n v="17"/>
    <x v="2"/>
    <n v="31.98"/>
    <x v="2"/>
    <n v="5"/>
    <x v="0"/>
    <x v="3"/>
    <n v="522.04000000000087"/>
    <x v="0"/>
  </r>
  <r>
    <n v="3710"/>
    <n v="21"/>
    <x v="2"/>
    <x v="2"/>
    <x v="1"/>
    <x v="1264"/>
    <x v="2"/>
    <n v="2"/>
    <d v="2031-02-27T00:00:00"/>
    <x v="8"/>
    <x v="10"/>
    <s v="27"/>
    <x v="2"/>
    <x v="0"/>
    <n v="1.53"/>
    <x v="0"/>
    <n v="12"/>
    <x v="1"/>
    <n v="30.68"/>
    <x v="2"/>
    <n v="6"/>
    <x v="0"/>
    <x v="2"/>
    <n v="536.17629878869411"/>
    <x v="2"/>
  </r>
  <r>
    <n v="4228"/>
    <n v="69"/>
    <x v="1"/>
    <x v="1"/>
    <x v="3"/>
    <x v="1265"/>
    <x v="2"/>
    <n v="2"/>
    <d v="2032-07-29T00:00:00"/>
    <x v="11"/>
    <x v="11"/>
    <s v="29"/>
    <x v="1"/>
    <x v="1"/>
    <n v="1.53"/>
    <x v="1"/>
    <n v="19"/>
    <x v="2"/>
    <n v="32.36"/>
    <x v="2"/>
    <n v="7"/>
    <x v="1"/>
    <x v="2"/>
    <n v="536.40265498652252"/>
    <x v="2"/>
  </r>
  <r>
    <n v="4276"/>
    <n v="42"/>
    <x v="0"/>
    <x v="0"/>
    <x v="1"/>
    <x v="1266"/>
    <x v="0"/>
    <n v="1"/>
    <d v="2032-09-15T00:00:00"/>
    <x v="11"/>
    <x v="6"/>
    <s v="15"/>
    <x v="1"/>
    <x v="0"/>
    <n v="1.53"/>
    <x v="0"/>
    <n v="7"/>
    <x v="1"/>
    <n v="14.94"/>
    <x v="2"/>
    <n v="7"/>
    <x v="1"/>
    <x v="0"/>
    <n v="499.26360208062465"/>
    <x v="1"/>
  </r>
  <r>
    <n v="4593"/>
    <n v="49"/>
    <x v="0"/>
    <x v="2"/>
    <x v="2"/>
    <x v="1267"/>
    <x v="1"/>
    <n v="3"/>
    <d v="2033-07-29T00:00:00"/>
    <x v="9"/>
    <x v="11"/>
    <s v="29"/>
    <x v="3"/>
    <x v="0"/>
    <n v="1.53"/>
    <x v="1"/>
    <n v="11"/>
    <x v="1"/>
    <n v="63.26"/>
    <x v="0"/>
    <n v="7"/>
    <x v="1"/>
    <x v="2"/>
    <n v="536.29669365721952"/>
    <x v="0"/>
  </r>
  <r>
    <n v="4648"/>
    <n v="42"/>
    <x v="0"/>
    <x v="1"/>
    <x v="2"/>
    <x v="1268"/>
    <x v="2"/>
    <n v="2"/>
    <d v="2033-09-22T00:00:00"/>
    <x v="9"/>
    <x v="6"/>
    <s v="22"/>
    <x v="1"/>
    <x v="0"/>
    <n v="1.53"/>
    <x v="1"/>
    <n v="4"/>
    <x v="0"/>
    <n v="147.53"/>
    <x v="0"/>
    <n v="7"/>
    <x v="1"/>
    <x v="1"/>
    <n v="529.80931266846369"/>
    <x v="0"/>
  </r>
  <r>
    <n v="4803"/>
    <n v="42"/>
    <x v="0"/>
    <x v="0"/>
    <x v="1"/>
    <x v="1269"/>
    <x v="0"/>
    <n v="1"/>
    <d v="2034-02-24T00:00:00"/>
    <x v="13"/>
    <x v="10"/>
    <s v="24"/>
    <x v="3"/>
    <x v="1"/>
    <n v="1.53"/>
    <x v="1"/>
    <n v="10"/>
    <x v="1"/>
    <n v="8.86"/>
    <x v="2"/>
    <n v="6"/>
    <x v="0"/>
    <x v="4"/>
    <n v="524.13309018567725"/>
    <x v="0"/>
  </r>
  <r>
    <n v="4907"/>
    <n v="38"/>
    <x v="4"/>
    <x v="1"/>
    <x v="2"/>
    <x v="1270"/>
    <x v="0"/>
    <n v="1"/>
    <d v="2034-06-08T00:00:00"/>
    <x v="13"/>
    <x v="3"/>
    <s v="08"/>
    <x v="3"/>
    <x v="1"/>
    <n v="1.53"/>
    <x v="0"/>
    <n v="13"/>
    <x v="1"/>
    <n v="20.59"/>
    <x v="2"/>
    <n v="7"/>
    <x v="1"/>
    <x v="2"/>
    <n v="536.08112162162115"/>
    <x v="2"/>
  </r>
  <r>
    <n v="4993"/>
    <n v="21"/>
    <x v="2"/>
    <x v="2"/>
    <x v="0"/>
    <x v="1271"/>
    <x v="0"/>
    <n v="1"/>
    <d v="2034-09-02T00:00:00"/>
    <x v="13"/>
    <x v="6"/>
    <s v="02"/>
    <x v="2"/>
    <x v="1"/>
    <n v="1.53"/>
    <x v="1"/>
    <n v="10"/>
    <x v="1"/>
    <n v="13.61"/>
    <x v="2"/>
    <n v="7"/>
    <x v="1"/>
    <x v="3"/>
    <n v="522.01001383125958"/>
    <x v="0"/>
  </r>
  <r>
    <n v="123"/>
    <n v="31"/>
    <x v="4"/>
    <x v="0"/>
    <x v="0"/>
    <x v="1272"/>
    <x v="2"/>
    <n v="2"/>
    <d v="2021-05-03T00:00:00"/>
    <x v="0"/>
    <x v="7"/>
    <s v="03"/>
    <x v="2"/>
    <x v="1"/>
    <n v="1.52"/>
    <x v="1"/>
    <n v="6"/>
    <x v="1"/>
    <n v="67.349999999999994"/>
    <x v="0"/>
    <n v="5"/>
    <x v="0"/>
    <x v="1"/>
    <n v="529.72793522267204"/>
    <x v="0"/>
  </r>
  <r>
    <n v="127"/>
    <n v="27"/>
    <x v="2"/>
    <x v="2"/>
    <x v="3"/>
    <x v="1273"/>
    <x v="1"/>
    <n v="3"/>
    <d v="2021-05-07T00:00:00"/>
    <x v="0"/>
    <x v="7"/>
    <s v="07"/>
    <x v="3"/>
    <x v="1"/>
    <n v="1.52"/>
    <x v="1"/>
    <n v="16"/>
    <x v="2"/>
    <n v="53.71"/>
    <x v="0"/>
    <n v="5"/>
    <x v="0"/>
    <x v="2"/>
    <n v="536.44428958051378"/>
    <x v="0"/>
  </r>
  <r>
    <n v="195"/>
    <n v="42"/>
    <x v="0"/>
    <x v="3"/>
    <x v="1"/>
    <x v="1274"/>
    <x v="1"/>
    <n v="3"/>
    <d v="2021-07-14T00:00:00"/>
    <x v="0"/>
    <x v="11"/>
    <s v="14"/>
    <x v="2"/>
    <x v="0"/>
    <n v="1.52"/>
    <x v="0"/>
    <n v="4"/>
    <x v="0"/>
    <n v="182.79"/>
    <x v="1"/>
    <n v="8"/>
    <x v="1"/>
    <x v="1"/>
    <n v="529.89768918918924"/>
    <x v="1"/>
  </r>
  <r>
    <n v="201"/>
    <n v="37"/>
    <x v="4"/>
    <x v="2"/>
    <x v="1"/>
    <x v="1275"/>
    <x v="0"/>
    <n v="1"/>
    <d v="2021-07-20T00:00:00"/>
    <x v="0"/>
    <x v="11"/>
    <s v="20"/>
    <x v="2"/>
    <x v="0"/>
    <n v="1.52"/>
    <x v="0"/>
    <n v="4"/>
    <x v="0"/>
    <n v="19.52"/>
    <x v="2"/>
    <n v="7"/>
    <x v="1"/>
    <x v="0"/>
    <n v="499.77751302083379"/>
    <x v="2"/>
  </r>
  <r>
    <n v="236"/>
    <n v="41"/>
    <x v="0"/>
    <x v="0"/>
    <x v="3"/>
    <x v="1276"/>
    <x v="1"/>
    <n v="3"/>
    <d v="2021-08-24T00:00:00"/>
    <x v="0"/>
    <x v="8"/>
    <s v="24"/>
    <x v="2"/>
    <x v="1"/>
    <n v="1.52"/>
    <x v="1"/>
    <n v="5"/>
    <x v="0"/>
    <n v="155.74"/>
    <x v="1"/>
    <n v="5"/>
    <x v="0"/>
    <x v="3"/>
    <n v="522.54448753462702"/>
    <x v="2"/>
  </r>
  <r>
    <n v="344"/>
    <n v="45"/>
    <x v="0"/>
    <x v="2"/>
    <x v="3"/>
    <x v="1277"/>
    <x v="0"/>
    <n v="1"/>
    <d v="2021-12-10T00:00:00"/>
    <x v="0"/>
    <x v="2"/>
    <s v="10"/>
    <x v="3"/>
    <x v="1"/>
    <n v="1.52"/>
    <x v="0"/>
    <n v="5"/>
    <x v="0"/>
    <n v="28.03"/>
    <x v="2"/>
    <n v="6"/>
    <x v="0"/>
    <x v="1"/>
    <n v="529.62535859269292"/>
    <x v="0"/>
  </r>
  <r>
    <n v="359"/>
    <n v="26"/>
    <x v="2"/>
    <x v="0"/>
    <x v="3"/>
    <x v="1278"/>
    <x v="0"/>
    <n v="1"/>
    <d v="2021-12-25T00:00:00"/>
    <x v="0"/>
    <x v="2"/>
    <s v="25"/>
    <x v="3"/>
    <x v="1"/>
    <n v="1.52"/>
    <x v="0"/>
    <n v="4"/>
    <x v="0"/>
    <n v="59.15"/>
    <x v="0"/>
    <n v="4"/>
    <x v="2"/>
    <x v="2"/>
    <n v="536.00668021680178"/>
    <x v="1"/>
  </r>
  <r>
    <n v="421"/>
    <n v="34"/>
    <x v="4"/>
    <x v="3"/>
    <x v="2"/>
    <x v="1279"/>
    <x v="2"/>
    <n v="2"/>
    <d v="2022-02-25T00:00:00"/>
    <x v="1"/>
    <x v="10"/>
    <s v="25"/>
    <x v="0"/>
    <x v="1"/>
    <n v="1.52"/>
    <x v="1"/>
    <n v="14"/>
    <x v="1"/>
    <n v="29.57"/>
    <x v="2"/>
    <n v="7"/>
    <x v="1"/>
    <x v="4"/>
    <n v="524.71150066401151"/>
    <x v="1"/>
  </r>
  <r>
    <n v="586"/>
    <n v="45"/>
    <x v="0"/>
    <x v="3"/>
    <x v="3"/>
    <x v="1280"/>
    <x v="1"/>
    <n v="3"/>
    <d v="2022-08-09T00:00:00"/>
    <x v="1"/>
    <x v="8"/>
    <s v="09"/>
    <x v="3"/>
    <x v="1"/>
    <n v="1.52"/>
    <x v="0"/>
    <n v="13"/>
    <x v="1"/>
    <n v="53.51"/>
    <x v="0"/>
    <n v="7"/>
    <x v="1"/>
    <x v="1"/>
    <n v="530.15307588075882"/>
    <x v="0"/>
  </r>
  <r>
    <n v="666"/>
    <n v="33"/>
    <x v="4"/>
    <x v="2"/>
    <x v="1"/>
    <x v="1281"/>
    <x v="0"/>
    <n v="1"/>
    <d v="2022-10-28T00:00:00"/>
    <x v="1"/>
    <x v="4"/>
    <s v="28"/>
    <x v="2"/>
    <x v="1"/>
    <n v="1.52"/>
    <x v="1"/>
    <n v="3"/>
    <x v="0"/>
    <n v="54.09"/>
    <x v="0"/>
    <n v="7"/>
    <x v="1"/>
    <x v="1"/>
    <n v="529.9284667571236"/>
    <x v="2"/>
  </r>
  <r>
    <n v="970"/>
    <n v="45"/>
    <x v="0"/>
    <x v="2"/>
    <x v="3"/>
    <x v="1282"/>
    <x v="1"/>
    <n v="3"/>
    <d v="2023-08-28T00:00:00"/>
    <x v="12"/>
    <x v="8"/>
    <s v="28"/>
    <x v="1"/>
    <x v="1"/>
    <n v="1.52"/>
    <x v="0"/>
    <n v="18"/>
    <x v="2"/>
    <n v="52.85"/>
    <x v="0"/>
    <n v="6"/>
    <x v="0"/>
    <x v="1"/>
    <n v="530.42800271739145"/>
    <x v="2"/>
  </r>
  <r>
    <n v="1045"/>
    <n v="59"/>
    <x v="3"/>
    <x v="2"/>
    <x v="3"/>
    <x v="1283"/>
    <x v="2"/>
    <n v="2"/>
    <d v="2023-11-11T00:00:00"/>
    <x v="12"/>
    <x v="1"/>
    <s v="11"/>
    <x v="1"/>
    <x v="0"/>
    <n v="1.52"/>
    <x v="1"/>
    <n v="4"/>
    <x v="0"/>
    <n v="104.81"/>
    <x v="0"/>
    <n v="3"/>
    <x v="2"/>
    <x v="1"/>
    <n v="529.8554149659866"/>
    <x v="0"/>
  </r>
  <r>
    <n v="1054"/>
    <n v="40"/>
    <x v="0"/>
    <x v="3"/>
    <x v="2"/>
    <x v="1284"/>
    <x v="0"/>
    <n v="1"/>
    <d v="2023-11-20T00:00:00"/>
    <x v="12"/>
    <x v="1"/>
    <s v="20"/>
    <x v="0"/>
    <x v="1"/>
    <n v="1.52"/>
    <x v="1"/>
    <n v="15"/>
    <x v="1"/>
    <n v="20.23"/>
    <x v="2"/>
    <n v="4"/>
    <x v="2"/>
    <x v="2"/>
    <n v="536.4129172320213"/>
    <x v="1"/>
  </r>
  <r>
    <n v="1204"/>
    <n v="29"/>
    <x v="2"/>
    <x v="3"/>
    <x v="1"/>
    <x v="376"/>
    <x v="1"/>
    <n v="3"/>
    <d v="2024-04-18T00:00:00"/>
    <x v="2"/>
    <x v="5"/>
    <s v="18"/>
    <x v="1"/>
    <x v="0"/>
    <n v="1.52"/>
    <x v="1"/>
    <n v="9"/>
    <x v="1"/>
    <n v="96.89"/>
    <x v="0"/>
    <n v="4"/>
    <x v="2"/>
    <x v="1"/>
    <n v="530.00610354223454"/>
    <x v="1"/>
  </r>
  <r>
    <n v="1394"/>
    <n v="66"/>
    <x v="1"/>
    <x v="3"/>
    <x v="1"/>
    <x v="1285"/>
    <x v="0"/>
    <n v="1"/>
    <d v="2024-10-25T00:00:00"/>
    <x v="2"/>
    <x v="4"/>
    <s v="25"/>
    <x v="0"/>
    <x v="0"/>
    <n v="1.52"/>
    <x v="0"/>
    <n v="15"/>
    <x v="1"/>
    <n v="11.13"/>
    <x v="2"/>
    <n v="4"/>
    <x v="2"/>
    <x v="4"/>
    <n v="524.85869680851147"/>
    <x v="1"/>
  </r>
  <r>
    <n v="1451"/>
    <n v="19"/>
    <x v="2"/>
    <x v="1"/>
    <x v="3"/>
    <x v="1286"/>
    <x v="2"/>
    <n v="2"/>
    <d v="2024-12-21T00:00:00"/>
    <x v="2"/>
    <x v="2"/>
    <s v="21"/>
    <x v="2"/>
    <x v="1"/>
    <n v="1.52"/>
    <x v="0"/>
    <n v="19"/>
    <x v="2"/>
    <n v="28.64"/>
    <x v="2"/>
    <n v="7"/>
    <x v="1"/>
    <x v="3"/>
    <n v="522.1891816920953"/>
    <x v="2"/>
  </r>
  <r>
    <n v="1799"/>
    <n v="32"/>
    <x v="4"/>
    <x v="1"/>
    <x v="0"/>
    <x v="1287"/>
    <x v="2"/>
    <n v="2"/>
    <d v="2025-12-04T00:00:00"/>
    <x v="3"/>
    <x v="2"/>
    <s v="04"/>
    <x v="1"/>
    <x v="0"/>
    <n v="1.52"/>
    <x v="0"/>
    <n v="16"/>
    <x v="2"/>
    <n v="25.03"/>
    <x v="2"/>
    <n v="6"/>
    <x v="0"/>
    <x v="0"/>
    <n v="500.32728813559373"/>
    <x v="1"/>
  </r>
  <r>
    <n v="2157"/>
    <n v="69"/>
    <x v="1"/>
    <x v="0"/>
    <x v="3"/>
    <x v="1288"/>
    <x v="2"/>
    <n v="2"/>
    <d v="2026-11-27T00:00:00"/>
    <x v="4"/>
    <x v="1"/>
    <s v="27"/>
    <x v="1"/>
    <x v="0"/>
    <n v="1.52"/>
    <x v="0"/>
    <n v="19"/>
    <x v="2"/>
    <n v="28.88"/>
    <x v="2"/>
    <n v="4"/>
    <x v="2"/>
    <x v="2"/>
    <n v="536.72952445652129"/>
    <x v="0"/>
  </r>
  <r>
    <n v="2282"/>
    <n v="34"/>
    <x v="4"/>
    <x v="1"/>
    <x v="0"/>
    <x v="1289"/>
    <x v="1"/>
    <n v="3"/>
    <d v="2027-04-01T00:00:00"/>
    <x v="5"/>
    <x v="5"/>
    <s v="01"/>
    <x v="1"/>
    <x v="1"/>
    <n v="1.52"/>
    <x v="0"/>
    <n v="13"/>
    <x v="1"/>
    <n v="54.6"/>
    <x v="0"/>
    <n v="4"/>
    <x v="2"/>
    <x v="2"/>
    <n v="536.71333333333291"/>
    <x v="0"/>
  </r>
  <r>
    <n v="3520"/>
    <n v="28"/>
    <x v="2"/>
    <x v="2"/>
    <x v="0"/>
    <x v="1290"/>
    <x v="1"/>
    <n v="3"/>
    <d v="2030-08-21T00:00:00"/>
    <x v="7"/>
    <x v="8"/>
    <s v="21"/>
    <x v="0"/>
    <x v="1"/>
    <n v="1.52"/>
    <x v="0"/>
    <n v="9"/>
    <x v="1"/>
    <n v="73.27"/>
    <x v="0"/>
    <n v="7"/>
    <x v="1"/>
    <x v="2"/>
    <n v="536.47753405994501"/>
    <x v="2"/>
  </r>
  <r>
    <n v="3641"/>
    <n v="62"/>
    <x v="1"/>
    <x v="1"/>
    <x v="1"/>
    <x v="1291"/>
    <x v="0"/>
    <n v="1"/>
    <d v="2030-12-20T00:00:00"/>
    <x v="7"/>
    <x v="2"/>
    <s v="20"/>
    <x v="2"/>
    <x v="1"/>
    <n v="1.52"/>
    <x v="1"/>
    <n v="8"/>
    <x v="1"/>
    <n v="6.45"/>
    <x v="2"/>
    <n v="4"/>
    <x v="2"/>
    <x v="2"/>
    <n v="536.30979536152756"/>
    <x v="0"/>
  </r>
  <r>
    <n v="3880"/>
    <n v="23"/>
    <x v="2"/>
    <x v="1"/>
    <x v="3"/>
    <x v="1292"/>
    <x v="1"/>
    <n v="3"/>
    <d v="2031-08-16T00:00:00"/>
    <x v="8"/>
    <x v="8"/>
    <s v="16"/>
    <x v="2"/>
    <x v="0"/>
    <n v="1.52"/>
    <x v="0"/>
    <n v="6"/>
    <x v="1"/>
    <n v="116.66"/>
    <x v="0"/>
    <n v="5"/>
    <x v="0"/>
    <x v="1"/>
    <n v="529.53950886766734"/>
    <x v="2"/>
  </r>
  <r>
    <n v="4670"/>
    <n v="43"/>
    <x v="0"/>
    <x v="3"/>
    <x v="1"/>
    <x v="1293"/>
    <x v="0"/>
    <n v="1"/>
    <d v="2033-10-14T00:00:00"/>
    <x v="9"/>
    <x v="4"/>
    <s v="14"/>
    <x v="1"/>
    <x v="0"/>
    <n v="1.52"/>
    <x v="1"/>
    <n v="18"/>
    <x v="2"/>
    <n v="9.4600000000000009"/>
    <x v="2"/>
    <n v="7"/>
    <x v="1"/>
    <x v="4"/>
    <n v="525.33517976032044"/>
    <x v="0"/>
  </r>
  <r>
    <n v="337"/>
    <n v="47"/>
    <x v="0"/>
    <x v="1"/>
    <x v="0"/>
    <x v="1294"/>
    <x v="1"/>
    <n v="3"/>
    <d v="2021-12-03T00:00:00"/>
    <x v="0"/>
    <x v="2"/>
    <s v="03"/>
    <x v="3"/>
    <x v="1"/>
    <n v="1.51"/>
    <x v="0"/>
    <n v="11"/>
    <x v="1"/>
    <n v="80.83"/>
    <x v="0"/>
    <n v="8"/>
    <x v="1"/>
    <x v="1"/>
    <n v="529.30669398907128"/>
    <x v="0"/>
  </r>
  <r>
    <n v="521"/>
    <n v="21"/>
    <x v="2"/>
    <x v="2"/>
    <x v="1"/>
    <x v="1295"/>
    <x v="2"/>
    <n v="2"/>
    <d v="2022-06-05T00:00:00"/>
    <x v="1"/>
    <x v="3"/>
    <s v="05"/>
    <x v="3"/>
    <x v="0"/>
    <n v="1.51"/>
    <x v="1"/>
    <n v="6"/>
    <x v="1"/>
    <n v="77.31"/>
    <x v="0"/>
    <n v="7"/>
    <x v="1"/>
    <x v="1"/>
    <n v="528.81444596443248"/>
    <x v="2"/>
  </r>
  <r>
    <n v="875"/>
    <n v="69"/>
    <x v="1"/>
    <x v="3"/>
    <x v="2"/>
    <x v="1296"/>
    <x v="1"/>
    <n v="3"/>
    <d v="2023-05-25T00:00:00"/>
    <x v="12"/>
    <x v="7"/>
    <s v="25"/>
    <x v="2"/>
    <x v="1"/>
    <n v="1.51"/>
    <x v="0"/>
    <n v="5"/>
    <x v="0"/>
    <n v="144.5"/>
    <x v="0"/>
    <n v="7"/>
    <x v="1"/>
    <x v="0"/>
    <n v="500.45759791122754"/>
    <x v="1"/>
  </r>
  <r>
    <n v="1346"/>
    <n v="21"/>
    <x v="2"/>
    <x v="2"/>
    <x v="3"/>
    <x v="1297"/>
    <x v="2"/>
    <n v="2"/>
    <d v="2024-09-07T00:00:00"/>
    <x v="2"/>
    <x v="6"/>
    <s v="07"/>
    <x v="0"/>
    <x v="1"/>
    <n v="1.51"/>
    <x v="0"/>
    <n v="7"/>
    <x v="1"/>
    <n v="58.53"/>
    <x v="0"/>
    <n v="4"/>
    <x v="2"/>
    <x v="3"/>
    <n v="522.15858333333426"/>
    <x v="1"/>
  </r>
  <r>
    <n v="1461"/>
    <n v="44"/>
    <x v="0"/>
    <x v="3"/>
    <x v="2"/>
    <x v="1298"/>
    <x v="2"/>
    <n v="2"/>
    <d v="2024-12-31T00:00:00"/>
    <x v="2"/>
    <x v="2"/>
    <s v="31"/>
    <x v="2"/>
    <x v="0"/>
    <n v="1.51"/>
    <x v="1"/>
    <n v="18"/>
    <x v="2"/>
    <n v="28.3"/>
    <x v="2"/>
    <n v="3"/>
    <x v="2"/>
    <x v="2"/>
    <n v="536.97195355191218"/>
    <x v="0"/>
  </r>
  <r>
    <n v="1554"/>
    <n v="35"/>
    <x v="4"/>
    <x v="3"/>
    <x v="3"/>
    <x v="1299"/>
    <x v="1"/>
    <n v="3"/>
    <d v="2025-04-03T00:00:00"/>
    <x v="3"/>
    <x v="5"/>
    <s v="03"/>
    <x v="3"/>
    <x v="0"/>
    <n v="1.51"/>
    <x v="0"/>
    <n v="7"/>
    <x v="1"/>
    <n v="105.99"/>
    <x v="0"/>
    <n v="6"/>
    <x v="0"/>
    <x v="3"/>
    <n v="522.31500695410386"/>
    <x v="1"/>
  </r>
  <r>
    <n v="1649"/>
    <n v="63"/>
    <x v="1"/>
    <x v="0"/>
    <x v="3"/>
    <x v="1300"/>
    <x v="0"/>
    <n v="1"/>
    <d v="2025-07-07T00:00:00"/>
    <x v="3"/>
    <x v="11"/>
    <s v="07"/>
    <x v="0"/>
    <x v="1"/>
    <n v="1.51"/>
    <x v="0"/>
    <n v="1"/>
    <x v="0"/>
    <n v="314.33"/>
    <x v="1"/>
    <n v="4"/>
    <x v="2"/>
    <x v="4"/>
    <n v="525.80850666666743"/>
    <x v="2"/>
  </r>
  <r>
    <n v="1805"/>
    <n v="40"/>
    <x v="0"/>
    <x v="2"/>
    <x v="2"/>
    <x v="1301"/>
    <x v="0"/>
    <n v="1"/>
    <d v="2025-12-10T00:00:00"/>
    <x v="3"/>
    <x v="2"/>
    <s v="10"/>
    <x v="1"/>
    <x v="1"/>
    <n v="1.51"/>
    <x v="0"/>
    <n v="15"/>
    <x v="1"/>
    <n v="22.57"/>
    <x v="2"/>
    <n v="4"/>
    <x v="2"/>
    <x v="2"/>
    <n v="537.00964432284502"/>
    <x v="0"/>
  </r>
  <r>
    <n v="1829"/>
    <n v="65"/>
    <x v="1"/>
    <x v="3"/>
    <x v="0"/>
    <x v="1302"/>
    <x v="0"/>
    <n v="1"/>
    <d v="2026-01-03T00:00:00"/>
    <x v="4"/>
    <x v="0"/>
    <s v="03"/>
    <x v="0"/>
    <x v="0"/>
    <n v="1.51"/>
    <x v="1"/>
    <n v="13"/>
    <x v="1"/>
    <n v="7.76"/>
    <x v="2"/>
    <n v="4"/>
    <x v="2"/>
    <x v="3"/>
    <n v="522.00912256267509"/>
    <x v="1"/>
  </r>
  <r>
    <n v="1939"/>
    <n v="67"/>
    <x v="1"/>
    <x v="1"/>
    <x v="3"/>
    <x v="1303"/>
    <x v="1"/>
    <n v="3"/>
    <d v="2026-04-23T00:00:00"/>
    <x v="4"/>
    <x v="5"/>
    <s v="23"/>
    <x v="0"/>
    <x v="1"/>
    <n v="1.51"/>
    <x v="1"/>
    <n v="9"/>
    <x v="1"/>
    <n v="77.7"/>
    <x v="0"/>
    <n v="7"/>
    <x v="1"/>
    <x v="4"/>
    <n v="526.09085447263101"/>
    <x v="1"/>
  </r>
  <r>
    <n v="1990"/>
    <n v="26"/>
    <x v="2"/>
    <x v="0"/>
    <x v="1"/>
    <x v="1304"/>
    <x v="0"/>
    <n v="1"/>
    <d v="2026-06-13T00:00:00"/>
    <x v="4"/>
    <x v="3"/>
    <s v="13"/>
    <x v="2"/>
    <x v="0"/>
    <n v="1.51"/>
    <x v="0"/>
    <n v="7"/>
    <x v="1"/>
    <n v="7.89"/>
    <x v="2"/>
    <n v="3"/>
    <x v="2"/>
    <x v="0"/>
    <n v="500.16734640522918"/>
    <x v="0"/>
  </r>
  <r>
    <n v="2024"/>
    <n v="35"/>
    <x v="4"/>
    <x v="3"/>
    <x v="1"/>
    <x v="1305"/>
    <x v="1"/>
    <n v="3"/>
    <d v="2026-07-17T00:00:00"/>
    <x v="4"/>
    <x v="11"/>
    <s v="17"/>
    <x v="1"/>
    <x v="1"/>
    <n v="1.51"/>
    <x v="0"/>
    <n v="19"/>
    <x v="2"/>
    <n v="51.53"/>
    <x v="0"/>
    <n v="6"/>
    <x v="0"/>
    <x v="1"/>
    <n v="528.90341095890437"/>
    <x v="0"/>
  </r>
  <r>
    <n v="2066"/>
    <n v="42"/>
    <x v="0"/>
    <x v="1"/>
    <x v="3"/>
    <x v="1306"/>
    <x v="2"/>
    <n v="2"/>
    <d v="2026-08-28T00:00:00"/>
    <x v="4"/>
    <x v="8"/>
    <s v="28"/>
    <x v="0"/>
    <x v="1"/>
    <n v="1.51"/>
    <x v="1"/>
    <n v="6"/>
    <x v="1"/>
    <n v="85.58"/>
    <x v="0"/>
    <n v="7"/>
    <x v="1"/>
    <x v="0"/>
    <n v="500.74975130890095"/>
    <x v="2"/>
  </r>
  <r>
    <n v="2332"/>
    <n v="21"/>
    <x v="2"/>
    <x v="3"/>
    <x v="0"/>
    <x v="1307"/>
    <x v="2"/>
    <n v="2"/>
    <d v="2027-05-21T00:00:00"/>
    <x v="5"/>
    <x v="7"/>
    <s v="21"/>
    <x v="0"/>
    <x v="1"/>
    <n v="1.51"/>
    <x v="0"/>
    <n v="4"/>
    <x v="0"/>
    <n v="95.74"/>
    <x v="0"/>
    <n v="5"/>
    <x v="0"/>
    <x v="1"/>
    <n v="528.28584362139929"/>
    <x v="0"/>
  </r>
  <r>
    <n v="2337"/>
    <n v="62"/>
    <x v="1"/>
    <x v="0"/>
    <x v="2"/>
    <x v="1308"/>
    <x v="1"/>
    <n v="3"/>
    <d v="2027-05-26T00:00:00"/>
    <x v="5"/>
    <x v="7"/>
    <s v="26"/>
    <x v="3"/>
    <x v="0"/>
    <n v="1.51"/>
    <x v="1"/>
    <n v="12"/>
    <x v="1"/>
    <n v="82.1"/>
    <x v="0"/>
    <n v="5"/>
    <x v="0"/>
    <x v="1"/>
    <n v="528.48545329670355"/>
    <x v="2"/>
  </r>
  <r>
    <n v="2373"/>
    <n v="67"/>
    <x v="1"/>
    <x v="0"/>
    <x v="2"/>
    <x v="1309"/>
    <x v="1"/>
    <n v="3"/>
    <d v="2027-07-01T00:00:00"/>
    <x v="5"/>
    <x v="11"/>
    <s v="01"/>
    <x v="2"/>
    <x v="0"/>
    <n v="1.51"/>
    <x v="1"/>
    <n v="16"/>
    <x v="2"/>
    <n v="56.73"/>
    <x v="0"/>
    <n v="7"/>
    <x v="1"/>
    <x v="1"/>
    <n v="527.85726272352156"/>
    <x v="2"/>
  </r>
  <r>
    <n v="2374"/>
    <n v="24"/>
    <x v="2"/>
    <x v="2"/>
    <x v="2"/>
    <x v="1310"/>
    <x v="1"/>
    <n v="3"/>
    <d v="2027-07-02T00:00:00"/>
    <x v="5"/>
    <x v="11"/>
    <s v="02"/>
    <x v="2"/>
    <x v="0"/>
    <n v="1.51"/>
    <x v="0"/>
    <n v="19"/>
    <x v="2"/>
    <n v="45.21"/>
    <x v="2"/>
    <n v="6"/>
    <x v="0"/>
    <x v="3"/>
    <n v="522.59648535564952"/>
    <x v="2"/>
  </r>
  <r>
    <n v="2409"/>
    <n v="44"/>
    <x v="0"/>
    <x v="3"/>
    <x v="1"/>
    <x v="1311"/>
    <x v="1"/>
    <n v="3"/>
    <d v="2027-08-06T00:00:00"/>
    <x v="5"/>
    <x v="8"/>
    <s v="06"/>
    <x v="2"/>
    <x v="1"/>
    <n v="1.51"/>
    <x v="0"/>
    <n v="14"/>
    <x v="1"/>
    <n v="55.9"/>
    <x v="0"/>
    <n v="4"/>
    <x v="2"/>
    <x v="1"/>
    <n v="527.33418732782388"/>
    <x v="2"/>
  </r>
  <r>
    <n v="2689"/>
    <n v="32"/>
    <x v="4"/>
    <x v="2"/>
    <x v="1"/>
    <x v="1312"/>
    <x v="1"/>
    <n v="3"/>
    <d v="2028-05-12T00:00:00"/>
    <x v="6"/>
    <x v="7"/>
    <s v="12"/>
    <x v="3"/>
    <x v="0"/>
    <n v="1.51"/>
    <x v="0"/>
    <n v="5"/>
    <x v="0"/>
    <n v="181.78"/>
    <x v="1"/>
    <n v="5"/>
    <x v="0"/>
    <x v="2"/>
    <n v="537.28152054794475"/>
    <x v="1"/>
  </r>
  <r>
    <n v="2766"/>
    <n v="28"/>
    <x v="2"/>
    <x v="2"/>
    <x v="0"/>
    <x v="1313"/>
    <x v="1"/>
    <n v="3"/>
    <d v="2028-07-28T00:00:00"/>
    <x v="6"/>
    <x v="11"/>
    <s v="28"/>
    <x v="2"/>
    <x v="0"/>
    <n v="1.51"/>
    <x v="1"/>
    <n v="6"/>
    <x v="1"/>
    <n v="160.77000000000001"/>
    <x v="1"/>
    <n v="7"/>
    <x v="1"/>
    <x v="4"/>
    <n v="525.85927807486712"/>
    <x v="1"/>
  </r>
  <r>
    <n v="2799"/>
    <n v="41"/>
    <x v="0"/>
    <x v="3"/>
    <x v="2"/>
    <x v="1314"/>
    <x v="2"/>
    <n v="2"/>
    <d v="2028-08-30T00:00:00"/>
    <x v="6"/>
    <x v="8"/>
    <s v="30"/>
    <x v="2"/>
    <x v="0"/>
    <n v="1.51"/>
    <x v="1"/>
    <n v="9"/>
    <x v="1"/>
    <n v="63.61"/>
    <x v="0"/>
    <n v="5"/>
    <x v="0"/>
    <x v="1"/>
    <n v="526.98209655172434"/>
    <x v="0"/>
  </r>
  <r>
    <n v="3666"/>
    <n v="57"/>
    <x v="3"/>
    <x v="3"/>
    <x v="2"/>
    <x v="1315"/>
    <x v="2"/>
    <n v="2"/>
    <d v="2031-01-14T00:00:00"/>
    <x v="8"/>
    <x v="0"/>
    <s v="14"/>
    <x v="2"/>
    <x v="0"/>
    <n v="1.51"/>
    <x v="0"/>
    <n v="16"/>
    <x v="2"/>
    <n v="40.58"/>
    <x v="2"/>
    <n v="5"/>
    <x v="0"/>
    <x v="4"/>
    <n v="525.27188755020154"/>
    <x v="2"/>
  </r>
  <r>
    <n v="3752"/>
    <n v="64"/>
    <x v="1"/>
    <x v="0"/>
    <x v="3"/>
    <x v="1316"/>
    <x v="1"/>
    <n v="3"/>
    <d v="2031-04-10T00:00:00"/>
    <x v="8"/>
    <x v="5"/>
    <s v="10"/>
    <x v="3"/>
    <x v="0"/>
    <n v="1.51"/>
    <x v="0"/>
    <n v="9"/>
    <x v="1"/>
    <n v="103.25"/>
    <x v="0"/>
    <n v="6"/>
    <x v="0"/>
    <x v="2"/>
    <n v="536.77174211248234"/>
    <x v="1"/>
  </r>
  <r>
    <n v="3782"/>
    <n v="21"/>
    <x v="2"/>
    <x v="3"/>
    <x v="1"/>
    <x v="1317"/>
    <x v="0"/>
    <n v="1"/>
    <d v="2031-05-10T00:00:00"/>
    <x v="8"/>
    <x v="7"/>
    <s v="10"/>
    <x v="0"/>
    <x v="1"/>
    <n v="1.51"/>
    <x v="0"/>
    <n v="19"/>
    <x v="2"/>
    <n v="14.13"/>
    <x v="2"/>
    <n v="5"/>
    <x v="0"/>
    <x v="0"/>
    <n v="500.73304062909608"/>
    <x v="1"/>
  </r>
  <r>
    <n v="3934"/>
    <n v="57"/>
    <x v="3"/>
    <x v="3"/>
    <x v="1"/>
    <x v="1318"/>
    <x v="1"/>
    <n v="3"/>
    <d v="2031-10-09T00:00:00"/>
    <x v="8"/>
    <x v="4"/>
    <s v="09"/>
    <x v="3"/>
    <x v="1"/>
    <n v="1.51"/>
    <x v="0"/>
    <n v="13"/>
    <x v="1"/>
    <n v="57.99"/>
    <x v="0"/>
    <n v="7"/>
    <x v="1"/>
    <x v="3"/>
    <n v="522.12659217877194"/>
    <x v="1"/>
  </r>
  <r>
    <n v="3951"/>
    <n v="19"/>
    <x v="2"/>
    <x v="1"/>
    <x v="1"/>
    <x v="1319"/>
    <x v="1"/>
    <n v="3"/>
    <d v="2031-10-26T00:00:00"/>
    <x v="8"/>
    <x v="4"/>
    <s v="26"/>
    <x v="1"/>
    <x v="1"/>
    <n v="1.51"/>
    <x v="0"/>
    <n v="12"/>
    <x v="1"/>
    <n v="80.89"/>
    <x v="0"/>
    <n v="7"/>
    <x v="1"/>
    <x v="0"/>
    <n v="501.03784776902927"/>
    <x v="1"/>
  </r>
  <r>
    <n v="4314"/>
    <n v="24"/>
    <x v="2"/>
    <x v="2"/>
    <x v="3"/>
    <x v="1320"/>
    <x v="2"/>
    <n v="2"/>
    <d v="2032-10-23T00:00:00"/>
    <x v="11"/>
    <x v="4"/>
    <s v="23"/>
    <x v="3"/>
    <x v="0"/>
    <n v="1.51"/>
    <x v="0"/>
    <n v="4"/>
    <x v="0"/>
    <n v="135.93"/>
    <x v="0"/>
    <n v="6"/>
    <x v="0"/>
    <x v="2"/>
    <n v="536.23265109890053"/>
    <x v="0"/>
  </r>
  <r>
    <n v="4341"/>
    <n v="49"/>
    <x v="0"/>
    <x v="3"/>
    <x v="2"/>
    <x v="1321"/>
    <x v="1"/>
    <n v="3"/>
    <d v="2032-11-19T00:00:00"/>
    <x v="11"/>
    <x v="1"/>
    <s v="19"/>
    <x v="0"/>
    <x v="0"/>
    <n v="1.51"/>
    <x v="0"/>
    <n v="16"/>
    <x v="2"/>
    <n v="48.1"/>
    <x v="2"/>
    <n v="4"/>
    <x v="2"/>
    <x v="2"/>
    <n v="536.22233837689078"/>
    <x v="1"/>
  </r>
  <r>
    <n v="4435"/>
    <n v="40"/>
    <x v="0"/>
    <x v="0"/>
    <x v="2"/>
    <x v="1322"/>
    <x v="0"/>
    <n v="1"/>
    <d v="2033-02-21T00:00:00"/>
    <x v="9"/>
    <x v="10"/>
    <s v="21"/>
    <x v="0"/>
    <x v="1"/>
    <n v="1.51"/>
    <x v="0"/>
    <n v="6"/>
    <x v="1"/>
    <n v="19.97"/>
    <x v="2"/>
    <n v="5"/>
    <x v="0"/>
    <x v="0"/>
    <n v="500.42070959264163"/>
    <x v="1"/>
  </r>
  <r>
    <n v="4504"/>
    <n v="25"/>
    <x v="2"/>
    <x v="1"/>
    <x v="2"/>
    <x v="1323"/>
    <x v="0"/>
    <n v="1"/>
    <d v="2033-05-01T00:00:00"/>
    <x v="9"/>
    <x v="7"/>
    <s v="01"/>
    <x v="1"/>
    <x v="0"/>
    <n v="1.51"/>
    <x v="1"/>
    <n v="18"/>
    <x v="2"/>
    <n v="9.7100000000000009"/>
    <x v="2"/>
    <n v="5"/>
    <x v="0"/>
    <x v="0"/>
    <n v="500.92152631578983"/>
    <x v="1"/>
  </r>
  <r>
    <n v="4577"/>
    <n v="22"/>
    <x v="2"/>
    <x v="1"/>
    <x v="3"/>
    <x v="1324"/>
    <x v="2"/>
    <n v="2"/>
    <d v="2033-07-13T00:00:00"/>
    <x v="9"/>
    <x v="11"/>
    <s v="13"/>
    <x v="2"/>
    <x v="0"/>
    <n v="1.51"/>
    <x v="1"/>
    <n v="5"/>
    <x v="0"/>
    <n v="117.12"/>
    <x v="0"/>
    <n v="7"/>
    <x v="1"/>
    <x v="1"/>
    <n v="526.91926795580127"/>
    <x v="0"/>
  </r>
  <r>
    <n v="4615"/>
    <n v="59"/>
    <x v="3"/>
    <x v="0"/>
    <x v="3"/>
    <x v="1325"/>
    <x v="1"/>
    <n v="3"/>
    <d v="2033-08-20T00:00:00"/>
    <x v="9"/>
    <x v="8"/>
    <s v="20"/>
    <x v="0"/>
    <x v="0"/>
    <n v="1.51"/>
    <x v="1"/>
    <n v="16"/>
    <x v="2"/>
    <n v="44.18"/>
    <x v="2"/>
    <n v="6"/>
    <x v="0"/>
    <x v="4"/>
    <n v="525.10572386059062"/>
    <x v="2"/>
  </r>
  <r>
    <n v="161"/>
    <n v="64"/>
    <x v="1"/>
    <x v="2"/>
    <x v="3"/>
    <x v="1326"/>
    <x v="2"/>
    <n v="2"/>
    <d v="2021-06-10T00:00:00"/>
    <x v="0"/>
    <x v="3"/>
    <s v="10"/>
    <x v="2"/>
    <x v="1"/>
    <n v="1.5"/>
    <x v="0"/>
    <n v="8"/>
    <x v="1"/>
    <n v="70.34"/>
    <x v="0"/>
    <n v="6"/>
    <x v="0"/>
    <x v="0"/>
    <n v="501.35121212121243"/>
    <x v="2"/>
  </r>
  <r>
    <n v="417"/>
    <n v="24"/>
    <x v="2"/>
    <x v="0"/>
    <x v="2"/>
    <x v="1327"/>
    <x v="0"/>
    <n v="1"/>
    <d v="2022-02-21T00:00:00"/>
    <x v="1"/>
    <x v="10"/>
    <s v="21"/>
    <x v="1"/>
    <x v="0"/>
    <n v="1.5"/>
    <x v="1"/>
    <n v="17"/>
    <x v="2"/>
    <n v="12.82"/>
    <x v="2"/>
    <n v="6"/>
    <x v="0"/>
    <x v="0"/>
    <n v="501.27026385224309"/>
    <x v="0"/>
  </r>
  <r>
    <n v="424"/>
    <n v="67"/>
    <x v="1"/>
    <x v="1"/>
    <x v="2"/>
    <x v="1328"/>
    <x v="2"/>
    <n v="2"/>
    <d v="2022-02-28T00:00:00"/>
    <x v="1"/>
    <x v="10"/>
    <s v="28"/>
    <x v="1"/>
    <x v="1"/>
    <n v="1.5"/>
    <x v="1"/>
    <n v="19"/>
    <x v="2"/>
    <n v="19.84"/>
    <x v="2"/>
    <n v="6"/>
    <x v="0"/>
    <x v="3"/>
    <n v="521.80254545454636"/>
    <x v="1"/>
  </r>
  <r>
    <n v="528"/>
    <n v="50"/>
    <x v="3"/>
    <x v="3"/>
    <x v="3"/>
    <x v="1329"/>
    <x v="1"/>
    <n v="3"/>
    <d v="2022-06-12T00:00:00"/>
    <x v="1"/>
    <x v="3"/>
    <s v="12"/>
    <x v="1"/>
    <x v="0"/>
    <n v="1.5"/>
    <x v="0"/>
    <n v="5"/>
    <x v="0"/>
    <n v="142.1"/>
    <x v="0"/>
    <n v="6"/>
    <x v="0"/>
    <x v="0"/>
    <n v="501.64451783355383"/>
    <x v="0"/>
  </r>
  <r>
    <n v="624"/>
    <n v="24"/>
    <x v="2"/>
    <x v="2"/>
    <x v="0"/>
    <x v="280"/>
    <x v="1"/>
    <n v="3"/>
    <d v="2022-09-16T00:00:00"/>
    <x v="1"/>
    <x v="6"/>
    <s v="16"/>
    <x v="2"/>
    <x v="0"/>
    <n v="1.5"/>
    <x v="1"/>
    <n v="13"/>
    <x v="1"/>
    <n v="73.58"/>
    <x v="0"/>
    <n v="5"/>
    <x v="0"/>
    <x v="2"/>
    <n v="535.90085399448981"/>
    <x v="1"/>
  </r>
  <r>
    <n v="650"/>
    <n v="30"/>
    <x v="4"/>
    <x v="3"/>
    <x v="2"/>
    <x v="1330"/>
    <x v="2"/>
    <n v="2"/>
    <d v="2022-10-12T00:00:00"/>
    <x v="1"/>
    <x v="4"/>
    <s v="12"/>
    <x v="0"/>
    <x v="1"/>
    <n v="1.5"/>
    <x v="0"/>
    <n v="8"/>
    <x v="1"/>
    <n v="46.74"/>
    <x v="2"/>
    <n v="7"/>
    <x v="1"/>
    <x v="1"/>
    <n v="526.83810511756599"/>
    <x v="2"/>
  </r>
  <r>
    <n v="762"/>
    <n v="18"/>
    <x v="2"/>
    <x v="2"/>
    <x v="0"/>
    <x v="1331"/>
    <x v="0"/>
    <n v="1"/>
    <d v="2023-02-01T00:00:00"/>
    <x v="12"/>
    <x v="10"/>
    <s v="01"/>
    <x v="1"/>
    <x v="0"/>
    <n v="1.5"/>
    <x v="0"/>
    <n v="16"/>
    <x v="2"/>
    <n v="10.62"/>
    <x v="2"/>
    <n v="7"/>
    <x v="1"/>
    <x v="3"/>
    <n v="522.00529411764796"/>
    <x v="2"/>
  </r>
  <r>
    <n v="797"/>
    <n v="56"/>
    <x v="3"/>
    <x v="3"/>
    <x v="3"/>
    <x v="1332"/>
    <x v="2"/>
    <n v="2"/>
    <d v="2023-03-08T00:00:00"/>
    <x v="12"/>
    <x v="9"/>
    <s v="08"/>
    <x v="2"/>
    <x v="0"/>
    <n v="1.5"/>
    <x v="0"/>
    <n v="7"/>
    <x v="1"/>
    <n v="86.64"/>
    <x v="0"/>
    <n v="7"/>
    <x v="1"/>
    <x v="2"/>
    <n v="535.32067586206847"/>
    <x v="2"/>
  </r>
  <r>
    <n v="1090"/>
    <n v="42"/>
    <x v="0"/>
    <x v="1"/>
    <x v="2"/>
    <x v="1333"/>
    <x v="0"/>
    <n v="1"/>
    <d v="2023-12-26T00:00:00"/>
    <x v="12"/>
    <x v="2"/>
    <s v="26"/>
    <x v="2"/>
    <x v="1"/>
    <n v="1.5"/>
    <x v="0"/>
    <n v="5"/>
    <x v="0"/>
    <n v="19.61"/>
    <x v="2"/>
    <n v="5"/>
    <x v="0"/>
    <x v="0"/>
    <n v="501.36822751322791"/>
    <x v="2"/>
  </r>
  <r>
    <n v="1466"/>
    <n v="19"/>
    <x v="2"/>
    <x v="3"/>
    <x v="2"/>
    <x v="1334"/>
    <x v="2"/>
    <n v="2"/>
    <d v="2025-01-05T00:00:00"/>
    <x v="3"/>
    <x v="0"/>
    <s v="05"/>
    <x v="3"/>
    <x v="0"/>
    <n v="1.5"/>
    <x v="0"/>
    <n v="1"/>
    <x v="0"/>
    <n v="600.45000000000005"/>
    <x v="1"/>
    <n v="7"/>
    <x v="1"/>
    <x v="2"/>
    <n v="535.22240331491662"/>
    <x v="2"/>
  </r>
  <r>
    <n v="1479"/>
    <n v="54"/>
    <x v="3"/>
    <x v="1"/>
    <x v="3"/>
    <x v="1335"/>
    <x v="2"/>
    <n v="2"/>
    <d v="2025-01-18T00:00:00"/>
    <x v="3"/>
    <x v="0"/>
    <s v="18"/>
    <x v="1"/>
    <x v="0"/>
    <n v="1.5"/>
    <x v="0"/>
    <n v="1"/>
    <x v="0"/>
    <n v="464.46"/>
    <x v="1"/>
    <n v="4"/>
    <x v="2"/>
    <x v="1"/>
    <n v="527.04994459833824"/>
    <x v="0"/>
  </r>
  <r>
    <n v="2257"/>
    <n v="29"/>
    <x v="2"/>
    <x v="3"/>
    <x v="0"/>
    <x v="1336"/>
    <x v="0"/>
    <n v="1"/>
    <d v="2027-03-07T00:00:00"/>
    <x v="5"/>
    <x v="9"/>
    <s v="07"/>
    <x v="2"/>
    <x v="0"/>
    <n v="1.5"/>
    <x v="1"/>
    <n v="13"/>
    <x v="1"/>
    <n v="16.75"/>
    <x v="2"/>
    <n v="4"/>
    <x v="2"/>
    <x v="0"/>
    <n v="501.90239735099374"/>
    <x v="2"/>
  </r>
  <r>
    <n v="2452"/>
    <n v="27"/>
    <x v="2"/>
    <x v="2"/>
    <x v="3"/>
    <x v="1337"/>
    <x v="2"/>
    <n v="2"/>
    <d v="2027-09-18T00:00:00"/>
    <x v="5"/>
    <x v="6"/>
    <s v="18"/>
    <x v="3"/>
    <x v="1"/>
    <n v="1.5"/>
    <x v="1"/>
    <n v="7"/>
    <x v="1"/>
    <n v="74.099999999999994"/>
    <x v="0"/>
    <n v="4"/>
    <x v="2"/>
    <x v="0"/>
    <n v="502.2791777188333"/>
    <x v="1"/>
  </r>
  <r>
    <n v="2591"/>
    <n v="53"/>
    <x v="3"/>
    <x v="2"/>
    <x v="2"/>
    <x v="1338"/>
    <x v="0"/>
    <n v="1"/>
    <d v="2028-02-04T00:00:00"/>
    <x v="6"/>
    <x v="10"/>
    <s v="04"/>
    <x v="0"/>
    <x v="1"/>
    <n v="1.5"/>
    <x v="1"/>
    <n v="6"/>
    <x v="1"/>
    <n v="40.99"/>
    <x v="2"/>
    <n v="6"/>
    <x v="0"/>
    <x v="2"/>
    <n v="535.13218533886527"/>
    <x v="0"/>
  </r>
  <r>
    <n v="2750"/>
    <n v="44"/>
    <x v="0"/>
    <x v="0"/>
    <x v="0"/>
    <x v="1339"/>
    <x v="2"/>
    <n v="2"/>
    <d v="2028-07-12T00:00:00"/>
    <x v="6"/>
    <x v="11"/>
    <s v="12"/>
    <x v="1"/>
    <x v="0"/>
    <n v="1.5"/>
    <x v="1"/>
    <n v="13"/>
    <x v="1"/>
    <n v="44.48"/>
    <x v="2"/>
    <n v="3"/>
    <x v="2"/>
    <x v="2"/>
    <n v="535.53274238227095"/>
    <x v="2"/>
  </r>
  <r>
    <n v="3041"/>
    <n v="45"/>
    <x v="0"/>
    <x v="3"/>
    <x v="1"/>
    <x v="1340"/>
    <x v="1"/>
    <n v="3"/>
    <d v="2029-04-29T00:00:00"/>
    <x v="10"/>
    <x v="5"/>
    <s v="29"/>
    <x v="2"/>
    <x v="0"/>
    <n v="1.5"/>
    <x v="0"/>
    <n v="3"/>
    <x v="0"/>
    <n v="311.98"/>
    <x v="1"/>
    <n v="7"/>
    <x v="1"/>
    <x v="1"/>
    <n v="527.13675450762855"/>
    <x v="2"/>
  </r>
  <r>
    <n v="3278"/>
    <n v="41"/>
    <x v="0"/>
    <x v="1"/>
    <x v="3"/>
    <x v="1341"/>
    <x v="1"/>
    <n v="3"/>
    <d v="2029-12-22T00:00:00"/>
    <x v="10"/>
    <x v="2"/>
    <s v="22"/>
    <x v="3"/>
    <x v="0"/>
    <n v="1.5"/>
    <x v="0"/>
    <n v="6"/>
    <x v="1"/>
    <n v="127.5"/>
    <x v="0"/>
    <n v="6"/>
    <x v="0"/>
    <x v="2"/>
    <n v="535.47357836338369"/>
    <x v="1"/>
  </r>
  <r>
    <n v="3950"/>
    <n v="63"/>
    <x v="1"/>
    <x v="2"/>
    <x v="2"/>
    <x v="1342"/>
    <x v="1"/>
    <n v="3"/>
    <d v="2031-10-25T00:00:00"/>
    <x v="8"/>
    <x v="4"/>
    <s v="25"/>
    <x v="3"/>
    <x v="0"/>
    <n v="1.5"/>
    <x v="1"/>
    <n v="9"/>
    <x v="1"/>
    <n v="106.27"/>
    <x v="0"/>
    <n v="5"/>
    <x v="0"/>
    <x v="3"/>
    <n v="522.49915848527439"/>
    <x v="0"/>
  </r>
  <r>
    <n v="4004"/>
    <n v="66"/>
    <x v="1"/>
    <x v="0"/>
    <x v="3"/>
    <x v="1343"/>
    <x v="0"/>
    <n v="1"/>
    <d v="2031-12-18T00:00:00"/>
    <x v="8"/>
    <x v="2"/>
    <s v="18"/>
    <x v="1"/>
    <x v="1"/>
    <n v="1.5"/>
    <x v="1"/>
    <n v="4"/>
    <x v="0"/>
    <n v="74.459999999999994"/>
    <x v="0"/>
    <n v="4"/>
    <x v="2"/>
    <x v="0"/>
    <n v="502.25738379814118"/>
    <x v="0"/>
  </r>
  <r>
    <n v="4049"/>
    <n v="23"/>
    <x v="2"/>
    <x v="3"/>
    <x v="0"/>
    <x v="1344"/>
    <x v="1"/>
    <n v="3"/>
    <d v="2032-02-01T00:00:00"/>
    <x v="11"/>
    <x v="10"/>
    <s v="01"/>
    <x v="0"/>
    <x v="0"/>
    <n v="1.5"/>
    <x v="0"/>
    <n v="10"/>
    <x v="1"/>
    <n v="89.84"/>
    <x v="0"/>
    <n v="8"/>
    <x v="1"/>
    <x v="2"/>
    <n v="535.15481944444389"/>
    <x v="0"/>
  </r>
  <r>
    <n v="4189"/>
    <n v="67"/>
    <x v="1"/>
    <x v="0"/>
    <x v="1"/>
    <x v="1345"/>
    <x v="2"/>
    <n v="2"/>
    <d v="2032-06-20T00:00:00"/>
    <x v="11"/>
    <x v="3"/>
    <s v="20"/>
    <x v="0"/>
    <x v="1"/>
    <n v="1.5"/>
    <x v="1"/>
    <n v="11"/>
    <x v="1"/>
    <n v="36.520000000000003"/>
    <x v="2"/>
    <n v="7"/>
    <x v="1"/>
    <x v="0"/>
    <n v="502.52921542553236"/>
    <x v="0"/>
  </r>
  <r>
    <n v="4383"/>
    <n v="63"/>
    <x v="1"/>
    <x v="2"/>
    <x v="3"/>
    <x v="1346"/>
    <x v="1"/>
    <n v="3"/>
    <d v="2032-12-31T00:00:00"/>
    <x v="11"/>
    <x v="2"/>
    <s v="31"/>
    <x v="1"/>
    <x v="1"/>
    <n v="1.5"/>
    <x v="1"/>
    <n v="4"/>
    <x v="0"/>
    <n v="168.7"/>
    <x v="1"/>
    <n v="6"/>
    <x v="0"/>
    <x v="3"/>
    <n v="521.88970505618079"/>
    <x v="0"/>
  </r>
  <r>
    <n v="4584"/>
    <n v="42"/>
    <x v="0"/>
    <x v="3"/>
    <x v="0"/>
    <x v="1347"/>
    <x v="2"/>
    <n v="2"/>
    <d v="2033-07-20T00:00:00"/>
    <x v="9"/>
    <x v="11"/>
    <s v="20"/>
    <x v="0"/>
    <x v="1"/>
    <n v="1.5"/>
    <x v="1"/>
    <n v="15"/>
    <x v="1"/>
    <n v="34.94"/>
    <x v="2"/>
    <n v="6"/>
    <x v="0"/>
    <x v="4"/>
    <n v="524.86165100671224"/>
    <x v="0"/>
  </r>
  <r>
    <n v="4691"/>
    <n v="46"/>
    <x v="0"/>
    <x v="2"/>
    <x v="1"/>
    <x v="1348"/>
    <x v="1"/>
    <n v="3"/>
    <d v="2033-11-04T00:00:00"/>
    <x v="9"/>
    <x v="1"/>
    <s v="04"/>
    <x v="2"/>
    <x v="0"/>
    <n v="1.5"/>
    <x v="1"/>
    <n v="17"/>
    <x v="2"/>
    <n v="48.66"/>
    <x v="2"/>
    <n v="6"/>
    <x v="0"/>
    <x v="1"/>
    <n v="526.56897222222244"/>
    <x v="2"/>
  </r>
  <r>
    <n v="4711"/>
    <n v="19"/>
    <x v="2"/>
    <x v="0"/>
    <x v="1"/>
    <x v="1349"/>
    <x v="0"/>
    <n v="1"/>
    <d v="2033-11-24T00:00:00"/>
    <x v="9"/>
    <x v="1"/>
    <s v="24"/>
    <x v="0"/>
    <x v="1"/>
    <n v="1.5"/>
    <x v="0"/>
    <n v="10"/>
    <x v="1"/>
    <n v="26.38"/>
    <x v="2"/>
    <n v="7"/>
    <x v="1"/>
    <x v="1"/>
    <n v="526.15077885952735"/>
    <x v="2"/>
  </r>
  <r>
    <n v="4959"/>
    <n v="29"/>
    <x v="2"/>
    <x v="3"/>
    <x v="1"/>
    <x v="1350"/>
    <x v="1"/>
    <n v="3"/>
    <d v="2034-07-30T00:00:00"/>
    <x v="13"/>
    <x v="11"/>
    <s v="30"/>
    <x v="0"/>
    <x v="0"/>
    <n v="1.5"/>
    <x v="1"/>
    <n v="14"/>
    <x v="1"/>
    <n v="52.89"/>
    <x v="0"/>
    <n v="6"/>
    <x v="0"/>
    <x v="1"/>
    <n v="526.51622562674117"/>
    <x v="1"/>
  </r>
  <r>
    <n v="4977"/>
    <n v="51"/>
    <x v="3"/>
    <x v="0"/>
    <x v="2"/>
    <x v="1351"/>
    <x v="0"/>
    <n v="1"/>
    <d v="2034-08-17T00:00:00"/>
    <x v="13"/>
    <x v="8"/>
    <s v="17"/>
    <x v="2"/>
    <x v="0"/>
    <n v="1.5"/>
    <x v="0"/>
    <n v="6"/>
    <x v="1"/>
    <n v="46.79"/>
    <x v="2"/>
    <n v="7"/>
    <x v="1"/>
    <x v="0"/>
    <n v="502.66350199733722"/>
    <x v="2"/>
  </r>
  <r>
    <n v="101"/>
    <n v="33"/>
    <x v="4"/>
    <x v="3"/>
    <x v="3"/>
    <x v="1352"/>
    <x v="2"/>
    <n v="2"/>
    <d v="2021-04-11T00:00:00"/>
    <x v="0"/>
    <x v="5"/>
    <s v="11"/>
    <x v="1"/>
    <x v="1"/>
    <n v="1.49"/>
    <x v="0"/>
    <n v="9"/>
    <x v="1"/>
    <n v="68.92"/>
    <x v="0"/>
    <n v="6"/>
    <x v="0"/>
    <x v="2"/>
    <n v="534.64955493741252"/>
    <x v="0"/>
  </r>
  <r>
    <n v="198"/>
    <n v="64"/>
    <x v="1"/>
    <x v="0"/>
    <x v="0"/>
    <x v="1353"/>
    <x v="1"/>
    <n v="3"/>
    <d v="2021-07-17T00:00:00"/>
    <x v="0"/>
    <x v="11"/>
    <s v="17"/>
    <x v="2"/>
    <x v="1"/>
    <n v="1.49"/>
    <x v="0"/>
    <n v="4"/>
    <x v="0"/>
    <n v="187.48"/>
    <x v="1"/>
    <n v="5"/>
    <x v="0"/>
    <x v="0"/>
    <n v="502.95937333333376"/>
    <x v="1"/>
  </r>
  <r>
    <n v="432"/>
    <n v="26"/>
    <x v="2"/>
    <x v="3"/>
    <x v="1"/>
    <x v="1354"/>
    <x v="1"/>
    <n v="3"/>
    <d v="2022-03-08T00:00:00"/>
    <x v="1"/>
    <x v="9"/>
    <s v="08"/>
    <x v="2"/>
    <x v="0"/>
    <n v="1.49"/>
    <x v="1"/>
    <n v="19"/>
    <x v="2"/>
    <n v="42.55"/>
    <x v="2"/>
    <n v="7"/>
    <x v="1"/>
    <x v="1"/>
    <n v="526.21788005578833"/>
    <x v="1"/>
  </r>
  <r>
    <n v="810"/>
    <n v="51"/>
    <x v="3"/>
    <x v="3"/>
    <x v="3"/>
    <x v="1355"/>
    <x v="2"/>
    <n v="2"/>
    <d v="2023-03-21T00:00:00"/>
    <x v="12"/>
    <x v="9"/>
    <s v="21"/>
    <x v="0"/>
    <x v="1"/>
    <n v="1.49"/>
    <x v="1"/>
    <n v="14"/>
    <x v="1"/>
    <n v="32.49"/>
    <x v="2"/>
    <n v="7"/>
    <x v="1"/>
    <x v="2"/>
    <n v="534.53029247910808"/>
    <x v="2"/>
  </r>
  <r>
    <n v="874"/>
    <n v="68"/>
    <x v="1"/>
    <x v="3"/>
    <x v="0"/>
    <x v="1356"/>
    <x v="0"/>
    <n v="1"/>
    <d v="2023-05-24T00:00:00"/>
    <x v="12"/>
    <x v="7"/>
    <s v="24"/>
    <x v="0"/>
    <x v="1"/>
    <n v="1.49"/>
    <x v="0"/>
    <n v="3"/>
    <x v="0"/>
    <n v="79.61"/>
    <x v="0"/>
    <n v="6"/>
    <x v="0"/>
    <x v="0"/>
    <n v="502.62965287049445"/>
    <x v="0"/>
  </r>
  <r>
    <n v="915"/>
    <n v="28"/>
    <x v="2"/>
    <x v="1"/>
    <x v="2"/>
    <x v="1357"/>
    <x v="1"/>
    <n v="3"/>
    <d v="2023-07-04T00:00:00"/>
    <x v="12"/>
    <x v="11"/>
    <s v="04"/>
    <x v="0"/>
    <x v="1"/>
    <n v="1.49"/>
    <x v="0"/>
    <n v="4"/>
    <x v="0"/>
    <n v="221.34"/>
    <x v="1"/>
    <n v="6"/>
    <x v="0"/>
    <x v="1"/>
    <n v="525.82382681564275"/>
    <x v="0"/>
  </r>
  <r>
    <n v="1035"/>
    <n v="41"/>
    <x v="0"/>
    <x v="2"/>
    <x v="0"/>
    <x v="1358"/>
    <x v="0"/>
    <n v="1"/>
    <d v="2023-11-01T00:00:00"/>
    <x v="12"/>
    <x v="1"/>
    <s v="01"/>
    <x v="0"/>
    <x v="1"/>
    <n v="1.49"/>
    <x v="0"/>
    <n v="7"/>
    <x v="1"/>
    <n v="41.32"/>
    <x v="2"/>
    <n v="6"/>
    <x v="0"/>
    <x v="3"/>
    <n v="521.67462728551436"/>
    <x v="0"/>
  </r>
  <r>
    <n v="1040"/>
    <n v="43"/>
    <x v="0"/>
    <x v="0"/>
    <x v="2"/>
    <x v="1359"/>
    <x v="0"/>
    <n v="1"/>
    <d v="2023-11-06T00:00:00"/>
    <x v="12"/>
    <x v="1"/>
    <s v="06"/>
    <x v="2"/>
    <x v="0"/>
    <n v="1.49"/>
    <x v="1"/>
    <n v="5"/>
    <x v="0"/>
    <n v="29.49"/>
    <x v="2"/>
    <n v="7"/>
    <x v="1"/>
    <x v="2"/>
    <n v="534.64143654114309"/>
    <x v="1"/>
  </r>
  <r>
    <n v="1208"/>
    <n v="19"/>
    <x v="2"/>
    <x v="2"/>
    <x v="0"/>
    <x v="1360"/>
    <x v="2"/>
    <n v="2"/>
    <d v="2024-04-22T00:00:00"/>
    <x v="2"/>
    <x v="5"/>
    <s v="22"/>
    <x v="0"/>
    <x v="0"/>
    <n v="1.49"/>
    <x v="1"/>
    <n v="13"/>
    <x v="1"/>
    <n v="28.87"/>
    <x v="2"/>
    <n v="6"/>
    <x v="0"/>
    <x v="3"/>
    <n v="522.002014084508"/>
    <x v="0"/>
  </r>
  <r>
    <n v="1413"/>
    <n v="24"/>
    <x v="2"/>
    <x v="2"/>
    <x v="2"/>
    <x v="1361"/>
    <x v="2"/>
    <n v="2"/>
    <d v="2024-11-13T00:00:00"/>
    <x v="2"/>
    <x v="1"/>
    <s v="13"/>
    <x v="0"/>
    <x v="0"/>
    <n v="1.49"/>
    <x v="1"/>
    <n v="17"/>
    <x v="2"/>
    <n v="22.94"/>
    <x v="2"/>
    <n v="6"/>
    <x v="0"/>
    <x v="4"/>
    <n v="524.86268817204382"/>
    <x v="2"/>
  </r>
  <r>
    <n v="1614"/>
    <n v="62"/>
    <x v="1"/>
    <x v="2"/>
    <x v="3"/>
    <x v="1362"/>
    <x v="1"/>
    <n v="3"/>
    <d v="2025-06-02T00:00:00"/>
    <x v="3"/>
    <x v="3"/>
    <s v="02"/>
    <x v="0"/>
    <x v="0"/>
    <n v="1.49"/>
    <x v="0"/>
    <n v="15"/>
    <x v="1"/>
    <n v="58.28"/>
    <x v="0"/>
    <n v="7"/>
    <x v="1"/>
    <x v="0"/>
    <n v="502.98233957219293"/>
    <x v="1"/>
  </r>
  <r>
    <n v="2041"/>
    <n v="64"/>
    <x v="1"/>
    <x v="1"/>
    <x v="1"/>
    <x v="1363"/>
    <x v="2"/>
    <n v="2"/>
    <d v="2026-08-03T00:00:00"/>
    <x v="4"/>
    <x v="8"/>
    <s v="03"/>
    <x v="1"/>
    <x v="1"/>
    <n v="1.49"/>
    <x v="0"/>
    <n v="13"/>
    <x v="1"/>
    <n v="33.82"/>
    <x v="2"/>
    <n v="4"/>
    <x v="2"/>
    <x v="2"/>
    <n v="535.18219273742966"/>
    <x v="1"/>
  </r>
  <r>
    <n v="2319"/>
    <n v="62"/>
    <x v="1"/>
    <x v="2"/>
    <x v="1"/>
    <x v="1364"/>
    <x v="0"/>
    <n v="1"/>
    <d v="2027-05-08T00:00:00"/>
    <x v="5"/>
    <x v="7"/>
    <s v="08"/>
    <x v="2"/>
    <x v="1"/>
    <n v="1.49"/>
    <x v="1"/>
    <n v="2"/>
    <x v="0"/>
    <n v="62.67"/>
    <x v="0"/>
    <n v="4"/>
    <x v="2"/>
    <x v="2"/>
    <n v="535.31570629370583"/>
    <x v="0"/>
  </r>
  <r>
    <n v="2618"/>
    <n v="45"/>
    <x v="0"/>
    <x v="3"/>
    <x v="1"/>
    <x v="1365"/>
    <x v="0"/>
    <n v="1"/>
    <d v="2028-03-02T00:00:00"/>
    <x v="6"/>
    <x v="9"/>
    <s v="02"/>
    <x v="0"/>
    <x v="1"/>
    <n v="1.49"/>
    <x v="1"/>
    <n v="1"/>
    <x v="0"/>
    <n v="113.89"/>
    <x v="0"/>
    <n v="6"/>
    <x v="0"/>
    <x v="2"/>
    <n v="535.88990196078385"/>
    <x v="2"/>
  </r>
  <r>
    <n v="2642"/>
    <n v="59"/>
    <x v="3"/>
    <x v="0"/>
    <x v="1"/>
    <x v="1366"/>
    <x v="1"/>
    <n v="3"/>
    <d v="2028-03-26T00:00:00"/>
    <x v="6"/>
    <x v="9"/>
    <s v="26"/>
    <x v="0"/>
    <x v="1"/>
    <n v="1.49"/>
    <x v="0"/>
    <n v="16"/>
    <x v="2"/>
    <n v="47.76"/>
    <x v="2"/>
    <n v="4"/>
    <x v="2"/>
    <x v="2"/>
    <n v="536.4817671809252"/>
    <x v="2"/>
  </r>
  <r>
    <n v="2891"/>
    <n v="27"/>
    <x v="2"/>
    <x v="1"/>
    <x v="3"/>
    <x v="1367"/>
    <x v="2"/>
    <n v="2"/>
    <d v="2028-11-30T00:00:00"/>
    <x v="6"/>
    <x v="1"/>
    <s v="30"/>
    <x v="3"/>
    <x v="0"/>
    <n v="1.49"/>
    <x v="0"/>
    <n v="4"/>
    <x v="0"/>
    <n v="144.05000000000001"/>
    <x v="0"/>
    <n v="6"/>
    <x v="0"/>
    <x v="0"/>
    <n v="502.48535475234308"/>
    <x v="2"/>
  </r>
  <r>
    <n v="3164"/>
    <n v="34"/>
    <x v="4"/>
    <x v="3"/>
    <x v="2"/>
    <x v="1368"/>
    <x v="2"/>
    <n v="2"/>
    <d v="2029-08-30T00:00:00"/>
    <x v="10"/>
    <x v="8"/>
    <s v="30"/>
    <x v="1"/>
    <x v="0"/>
    <n v="1.49"/>
    <x v="1"/>
    <n v="5"/>
    <x v="0"/>
    <n v="126.61"/>
    <x v="0"/>
    <n v="4"/>
    <x v="2"/>
    <x v="2"/>
    <n v="536.16199438202204"/>
    <x v="1"/>
  </r>
  <r>
    <n v="3172"/>
    <n v="44"/>
    <x v="0"/>
    <x v="3"/>
    <x v="3"/>
    <x v="1369"/>
    <x v="1"/>
    <n v="3"/>
    <d v="2029-09-07T00:00:00"/>
    <x v="10"/>
    <x v="6"/>
    <s v="07"/>
    <x v="2"/>
    <x v="0"/>
    <n v="1.49"/>
    <x v="1"/>
    <n v="8"/>
    <x v="1"/>
    <n v="87.48"/>
    <x v="0"/>
    <n v="4"/>
    <x v="2"/>
    <x v="1"/>
    <n v="525.32100699300736"/>
    <x v="1"/>
  </r>
  <r>
    <n v="3466"/>
    <n v="60"/>
    <x v="1"/>
    <x v="1"/>
    <x v="0"/>
    <x v="1370"/>
    <x v="0"/>
    <n v="1"/>
    <d v="2030-06-28T00:00:00"/>
    <x v="7"/>
    <x v="3"/>
    <s v="28"/>
    <x v="1"/>
    <x v="0"/>
    <n v="1.49"/>
    <x v="0"/>
    <n v="15"/>
    <x v="1"/>
    <n v="19.399999999999999"/>
    <x v="2"/>
    <n v="5"/>
    <x v="0"/>
    <x v="4"/>
    <n v="525.04426648721483"/>
    <x v="0"/>
  </r>
  <r>
    <n v="3829"/>
    <n v="18"/>
    <x v="2"/>
    <x v="2"/>
    <x v="1"/>
    <x v="1371"/>
    <x v="0"/>
    <n v="1"/>
    <d v="2031-06-26T00:00:00"/>
    <x v="8"/>
    <x v="3"/>
    <s v="26"/>
    <x v="2"/>
    <x v="1"/>
    <n v="1.49"/>
    <x v="0"/>
    <n v="3"/>
    <x v="0"/>
    <n v="104.49"/>
    <x v="0"/>
    <n v="4"/>
    <x v="2"/>
    <x v="4"/>
    <n v="525.35959568733233"/>
    <x v="0"/>
  </r>
  <r>
    <n v="3862"/>
    <n v="53"/>
    <x v="3"/>
    <x v="3"/>
    <x v="3"/>
    <x v="1372"/>
    <x v="1"/>
    <n v="3"/>
    <d v="2031-07-29T00:00:00"/>
    <x v="8"/>
    <x v="11"/>
    <s v="29"/>
    <x v="0"/>
    <x v="1"/>
    <n v="1.49"/>
    <x v="1"/>
    <n v="5"/>
    <x v="0"/>
    <n v="186.95"/>
    <x v="1"/>
    <n v="6"/>
    <x v="0"/>
    <x v="2"/>
    <n v="536.02572433192643"/>
    <x v="2"/>
  </r>
  <r>
    <n v="4050"/>
    <n v="40"/>
    <x v="0"/>
    <x v="3"/>
    <x v="1"/>
    <x v="1373"/>
    <x v="2"/>
    <n v="2"/>
    <d v="2032-02-02T00:00:00"/>
    <x v="11"/>
    <x v="10"/>
    <s v="02"/>
    <x v="1"/>
    <x v="0"/>
    <n v="1.49"/>
    <x v="0"/>
    <n v="3"/>
    <x v="0"/>
    <n v="125.95"/>
    <x v="0"/>
    <n v="6"/>
    <x v="0"/>
    <x v="0"/>
    <n v="502.38652815013438"/>
    <x v="2"/>
  </r>
  <r>
    <n v="4059"/>
    <n v="68"/>
    <x v="1"/>
    <x v="2"/>
    <x v="3"/>
    <x v="1257"/>
    <x v="0"/>
    <n v="1"/>
    <d v="2032-02-11T00:00:00"/>
    <x v="11"/>
    <x v="10"/>
    <s v="11"/>
    <x v="0"/>
    <x v="0"/>
    <n v="1.49"/>
    <x v="1"/>
    <n v="12"/>
    <x v="1"/>
    <n v="27.67"/>
    <x v="2"/>
    <n v="7"/>
    <x v="1"/>
    <x v="4"/>
    <n v="525.64553306342862"/>
    <x v="1"/>
  </r>
  <r>
    <n v="4157"/>
    <n v="37"/>
    <x v="4"/>
    <x v="1"/>
    <x v="0"/>
    <x v="1374"/>
    <x v="1"/>
    <n v="3"/>
    <d v="2032-05-19T00:00:00"/>
    <x v="11"/>
    <x v="7"/>
    <s v="19"/>
    <x v="2"/>
    <x v="1"/>
    <n v="1.49"/>
    <x v="1"/>
    <n v="7"/>
    <x v="1"/>
    <n v="140.44999999999999"/>
    <x v="0"/>
    <n v="6"/>
    <x v="0"/>
    <x v="2"/>
    <n v="535.46415492957703"/>
    <x v="0"/>
  </r>
  <r>
    <n v="4681"/>
    <n v="29"/>
    <x v="2"/>
    <x v="2"/>
    <x v="1"/>
    <x v="1375"/>
    <x v="0"/>
    <n v="1"/>
    <d v="2033-10-25T00:00:00"/>
    <x v="9"/>
    <x v="4"/>
    <s v="25"/>
    <x v="2"/>
    <x v="0"/>
    <n v="1.49"/>
    <x v="1"/>
    <n v="7"/>
    <x v="1"/>
    <n v="12.84"/>
    <x v="2"/>
    <n v="4"/>
    <x v="2"/>
    <x v="1"/>
    <n v="525.07652661064458"/>
    <x v="2"/>
  </r>
  <r>
    <n v="4704"/>
    <n v="54"/>
    <x v="3"/>
    <x v="2"/>
    <x v="1"/>
    <x v="1376"/>
    <x v="0"/>
    <n v="1"/>
    <d v="2033-11-17T00:00:00"/>
    <x v="9"/>
    <x v="1"/>
    <s v="17"/>
    <x v="1"/>
    <x v="0"/>
    <n v="1.49"/>
    <x v="1"/>
    <n v="12"/>
    <x v="1"/>
    <n v="26"/>
    <x v="2"/>
    <n v="6"/>
    <x v="0"/>
    <x v="3"/>
    <n v="522.208928067702"/>
    <x v="0"/>
  </r>
  <r>
    <n v="4771"/>
    <n v="57"/>
    <x v="3"/>
    <x v="1"/>
    <x v="0"/>
    <x v="1377"/>
    <x v="0"/>
    <n v="1"/>
    <d v="2034-01-23T00:00:00"/>
    <x v="13"/>
    <x v="0"/>
    <s v="23"/>
    <x v="0"/>
    <x v="0"/>
    <n v="1.49"/>
    <x v="0"/>
    <n v="7"/>
    <x v="1"/>
    <n v="36.99"/>
    <x v="2"/>
    <n v="7"/>
    <x v="1"/>
    <x v="1"/>
    <n v="525.68685834502139"/>
    <x v="0"/>
  </r>
  <r>
    <n v="4849"/>
    <n v="38"/>
    <x v="4"/>
    <x v="2"/>
    <x v="3"/>
    <x v="1378"/>
    <x v="1"/>
    <n v="3"/>
    <d v="2034-04-11T00:00:00"/>
    <x v="13"/>
    <x v="5"/>
    <s v="11"/>
    <x v="1"/>
    <x v="1"/>
    <n v="1.49"/>
    <x v="0"/>
    <n v="5"/>
    <x v="0"/>
    <n v="181.41"/>
    <x v="1"/>
    <n v="7"/>
    <x v="1"/>
    <x v="3"/>
    <n v="522.50576271186537"/>
    <x v="2"/>
  </r>
  <r>
    <n v="50"/>
    <n v="50"/>
    <x v="3"/>
    <x v="3"/>
    <x v="3"/>
    <x v="1379"/>
    <x v="1"/>
    <n v="3"/>
    <d v="2021-02-19T00:00:00"/>
    <x v="0"/>
    <x v="10"/>
    <s v="19"/>
    <x v="2"/>
    <x v="1"/>
    <n v="1.48"/>
    <x v="1"/>
    <n v="4"/>
    <x v="0"/>
    <n v="179.6"/>
    <x v="1"/>
    <n v="6"/>
    <x v="0"/>
    <x v="0"/>
    <n v="502.55367785234938"/>
    <x v="1"/>
  </r>
  <r>
    <n v="125"/>
    <n v="57"/>
    <x v="3"/>
    <x v="0"/>
    <x v="0"/>
    <x v="1380"/>
    <x v="2"/>
    <n v="2"/>
    <d v="2021-05-05T00:00:00"/>
    <x v="0"/>
    <x v="7"/>
    <s v="05"/>
    <x v="1"/>
    <x v="1"/>
    <n v="1.48"/>
    <x v="1"/>
    <n v="6"/>
    <x v="1"/>
    <n v="73.02"/>
    <x v="0"/>
    <n v="5"/>
    <x v="0"/>
    <x v="3"/>
    <n v="521.96185289957668"/>
    <x v="2"/>
  </r>
  <r>
    <n v="247"/>
    <n v="58"/>
    <x v="3"/>
    <x v="0"/>
    <x v="2"/>
    <x v="1381"/>
    <x v="1"/>
    <n v="3"/>
    <d v="2021-09-04T00:00:00"/>
    <x v="0"/>
    <x v="6"/>
    <s v="04"/>
    <x v="0"/>
    <x v="0"/>
    <n v="1.48"/>
    <x v="1"/>
    <n v="1"/>
    <x v="0"/>
    <n v="977.24"/>
    <x v="1"/>
    <n v="5"/>
    <x v="0"/>
    <x v="0"/>
    <n v="502.26356182795735"/>
    <x v="0"/>
  </r>
  <r>
    <n v="452"/>
    <n v="22"/>
    <x v="2"/>
    <x v="1"/>
    <x v="0"/>
    <x v="1382"/>
    <x v="1"/>
    <n v="3"/>
    <d v="2022-03-28T00:00:00"/>
    <x v="1"/>
    <x v="9"/>
    <s v="28"/>
    <x v="2"/>
    <x v="1"/>
    <n v="1.48"/>
    <x v="1"/>
    <n v="16"/>
    <x v="2"/>
    <n v="45.44"/>
    <x v="2"/>
    <n v="6"/>
    <x v="0"/>
    <x v="4"/>
    <n v="525.90713513513595"/>
    <x v="2"/>
  </r>
  <r>
    <n v="468"/>
    <n v="40"/>
    <x v="0"/>
    <x v="0"/>
    <x v="2"/>
    <x v="1383"/>
    <x v="2"/>
    <n v="2"/>
    <d v="2022-04-13T00:00:00"/>
    <x v="1"/>
    <x v="5"/>
    <s v="13"/>
    <x v="3"/>
    <x v="0"/>
    <n v="1.48"/>
    <x v="0"/>
    <n v="15"/>
    <x v="1"/>
    <n v="35.770000000000003"/>
    <x v="2"/>
    <n v="4"/>
    <x v="2"/>
    <x v="3"/>
    <n v="522.0805807365449"/>
    <x v="0"/>
  </r>
  <r>
    <n v="486"/>
    <n v="66"/>
    <x v="1"/>
    <x v="2"/>
    <x v="1"/>
    <x v="1384"/>
    <x v="1"/>
    <n v="3"/>
    <d v="2022-05-01T00:00:00"/>
    <x v="1"/>
    <x v="7"/>
    <s v="01"/>
    <x v="3"/>
    <x v="0"/>
    <n v="1.48"/>
    <x v="0"/>
    <n v="13"/>
    <x v="1"/>
    <n v="50.42"/>
    <x v="0"/>
    <n v="4"/>
    <x v="2"/>
    <x v="0"/>
    <n v="501.62429340511483"/>
    <x v="1"/>
  </r>
  <r>
    <n v="502"/>
    <n v="30"/>
    <x v="4"/>
    <x v="1"/>
    <x v="0"/>
    <x v="1385"/>
    <x v="0"/>
    <n v="1"/>
    <d v="2022-05-17T00:00:00"/>
    <x v="1"/>
    <x v="7"/>
    <s v="17"/>
    <x v="0"/>
    <x v="1"/>
    <n v="1.48"/>
    <x v="1"/>
    <n v="7"/>
    <x v="1"/>
    <n v="18.52"/>
    <x v="2"/>
    <n v="7"/>
    <x v="1"/>
    <x v="0"/>
    <n v="501.41688679245323"/>
    <x v="1"/>
  </r>
  <r>
    <n v="596"/>
    <n v="67"/>
    <x v="1"/>
    <x v="1"/>
    <x v="3"/>
    <x v="1386"/>
    <x v="0"/>
    <n v="1"/>
    <d v="2022-08-19T00:00:00"/>
    <x v="1"/>
    <x v="8"/>
    <s v="19"/>
    <x v="3"/>
    <x v="0"/>
    <n v="1.48"/>
    <x v="0"/>
    <n v="14"/>
    <x v="1"/>
    <n v="6.55"/>
    <x v="2"/>
    <n v="3"/>
    <x v="2"/>
    <x v="3"/>
    <n v="522.05997163120674"/>
    <x v="2"/>
  </r>
  <r>
    <n v="608"/>
    <n v="30"/>
    <x v="4"/>
    <x v="1"/>
    <x v="3"/>
    <x v="1387"/>
    <x v="1"/>
    <n v="3"/>
    <d v="2022-08-31T00:00:00"/>
    <x v="1"/>
    <x v="8"/>
    <s v="31"/>
    <x v="2"/>
    <x v="1"/>
    <n v="1.48"/>
    <x v="1"/>
    <n v="18"/>
    <x v="2"/>
    <n v="55.37"/>
    <x v="0"/>
    <n v="4"/>
    <x v="2"/>
    <x v="4"/>
    <n v="525.63496617050146"/>
    <x v="2"/>
  </r>
  <r>
    <n v="667"/>
    <n v="21"/>
    <x v="2"/>
    <x v="2"/>
    <x v="2"/>
    <x v="1388"/>
    <x v="1"/>
    <n v="3"/>
    <d v="2022-10-29T00:00:00"/>
    <x v="1"/>
    <x v="4"/>
    <s v="29"/>
    <x v="2"/>
    <x v="1"/>
    <n v="1.48"/>
    <x v="0"/>
    <n v="14"/>
    <x v="1"/>
    <n v="47.37"/>
    <x v="2"/>
    <n v="4"/>
    <x v="2"/>
    <x v="1"/>
    <n v="526.06150280898908"/>
    <x v="2"/>
  </r>
  <r>
    <n v="956"/>
    <n v="32"/>
    <x v="4"/>
    <x v="2"/>
    <x v="3"/>
    <x v="1389"/>
    <x v="1"/>
    <n v="3"/>
    <d v="2023-08-14T00:00:00"/>
    <x v="12"/>
    <x v="8"/>
    <s v="14"/>
    <x v="0"/>
    <x v="0"/>
    <n v="1.48"/>
    <x v="1"/>
    <n v="15"/>
    <x v="1"/>
    <n v="49.85"/>
    <x v="2"/>
    <n v="7"/>
    <x v="1"/>
    <x v="2"/>
    <n v="534.83267983074711"/>
    <x v="1"/>
  </r>
  <r>
    <n v="964"/>
    <n v="64"/>
    <x v="1"/>
    <x v="1"/>
    <x v="0"/>
    <x v="1390"/>
    <x v="2"/>
    <n v="2"/>
    <d v="2023-08-22T00:00:00"/>
    <x v="12"/>
    <x v="8"/>
    <s v="22"/>
    <x v="2"/>
    <x v="0"/>
    <n v="1.48"/>
    <x v="0"/>
    <n v="8"/>
    <x v="1"/>
    <n v="64.680000000000007"/>
    <x v="0"/>
    <n v="5"/>
    <x v="0"/>
    <x v="4"/>
    <n v="524.9968157181579"/>
    <x v="0"/>
  </r>
  <r>
    <n v="1187"/>
    <n v="46"/>
    <x v="0"/>
    <x v="3"/>
    <x v="2"/>
    <x v="1391"/>
    <x v="1"/>
    <n v="3"/>
    <d v="2024-04-01T00:00:00"/>
    <x v="2"/>
    <x v="5"/>
    <s v="01"/>
    <x v="3"/>
    <x v="1"/>
    <n v="1.48"/>
    <x v="0"/>
    <n v="12"/>
    <x v="1"/>
    <n v="70.47"/>
    <x v="0"/>
    <n v="4"/>
    <x v="2"/>
    <x v="1"/>
    <n v="525.86869198312263"/>
    <x v="0"/>
  </r>
  <r>
    <n v="1673"/>
    <n v="68"/>
    <x v="1"/>
    <x v="3"/>
    <x v="3"/>
    <x v="1392"/>
    <x v="1"/>
    <n v="3"/>
    <d v="2025-07-31T00:00:00"/>
    <x v="3"/>
    <x v="11"/>
    <s v="31"/>
    <x v="3"/>
    <x v="1"/>
    <n v="1.48"/>
    <x v="1"/>
    <n v="6"/>
    <x v="1"/>
    <n v="109.73"/>
    <x v="0"/>
    <n v="4"/>
    <x v="2"/>
    <x v="1"/>
    <n v="525.41832394366224"/>
    <x v="0"/>
  </r>
  <r>
    <n v="2091"/>
    <n v="44"/>
    <x v="0"/>
    <x v="0"/>
    <x v="0"/>
    <x v="1393"/>
    <x v="0"/>
    <n v="1"/>
    <d v="2026-09-22T00:00:00"/>
    <x v="4"/>
    <x v="6"/>
    <s v="22"/>
    <x v="3"/>
    <x v="0"/>
    <n v="1.48"/>
    <x v="1"/>
    <n v="17"/>
    <x v="2"/>
    <n v="3.95"/>
    <x v="2"/>
    <n v="6"/>
    <x v="0"/>
    <x v="2"/>
    <n v="534.5319350282482"/>
    <x v="0"/>
  </r>
  <r>
    <n v="2153"/>
    <n v="21"/>
    <x v="2"/>
    <x v="1"/>
    <x v="2"/>
    <x v="1394"/>
    <x v="1"/>
    <n v="3"/>
    <d v="2026-11-23T00:00:00"/>
    <x v="4"/>
    <x v="1"/>
    <s v="23"/>
    <x v="0"/>
    <x v="1"/>
    <n v="1.48"/>
    <x v="1"/>
    <n v="18"/>
    <x v="2"/>
    <n v="52.69"/>
    <x v="0"/>
    <n v="3"/>
    <x v="2"/>
    <x v="2"/>
    <n v="535.1929561527578"/>
    <x v="1"/>
  </r>
  <r>
    <n v="3154"/>
    <n v="65"/>
    <x v="1"/>
    <x v="3"/>
    <x v="3"/>
    <x v="1395"/>
    <x v="0"/>
    <n v="1"/>
    <d v="2029-08-20T00:00:00"/>
    <x v="10"/>
    <x v="8"/>
    <s v="20"/>
    <x v="2"/>
    <x v="0"/>
    <n v="1.48"/>
    <x v="1"/>
    <n v="8"/>
    <x v="1"/>
    <n v="28.86"/>
    <x v="2"/>
    <n v="7"/>
    <x v="1"/>
    <x v="4"/>
    <n v="525.007082767979"/>
    <x v="0"/>
  </r>
  <r>
    <n v="3248"/>
    <n v="62"/>
    <x v="1"/>
    <x v="1"/>
    <x v="0"/>
    <x v="1396"/>
    <x v="2"/>
    <n v="2"/>
    <d v="2029-11-22T00:00:00"/>
    <x v="10"/>
    <x v="1"/>
    <s v="22"/>
    <x v="0"/>
    <x v="0"/>
    <n v="1.48"/>
    <x v="0"/>
    <n v="15"/>
    <x v="1"/>
    <n v="34.049999999999997"/>
    <x v="2"/>
    <n v="5"/>
    <x v="0"/>
    <x v="1"/>
    <n v="525.23081805359698"/>
    <x v="2"/>
  </r>
  <r>
    <n v="3461"/>
    <n v="64"/>
    <x v="1"/>
    <x v="0"/>
    <x v="0"/>
    <x v="1397"/>
    <x v="1"/>
    <n v="3"/>
    <d v="2030-06-23T00:00:00"/>
    <x v="7"/>
    <x v="3"/>
    <s v="23"/>
    <x v="3"/>
    <x v="1"/>
    <n v="1.48"/>
    <x v="0"/>
    <n v="13"/>
    <x v="1"/>
    <n v="76.8"/>
    <x v="0"/>
    <n v="5"/>
    <x v="0"/>
    <x v="4"/>
    <n v="525.40675271739212"/>
    <x v="1"/>
  </r>
  <r>
    <n v="3547"/>
    <n v="64"/>
    <x v="1"/>
    <x v="2"/>
    <x v="1"/>
    <x v="1398"/>
    <x v="0"/>
    <n v="1"/>
    <d v="2030-09-17T00:00:00"/>
    <x v="7"/>
    <x v="6"/>
    <s v="17"/>
    <x v="1"/>
    <x v="0"/>
    <n v="1.48"/>
    <x v="0"/>
    <n v="13"/>
    <x v="1"/>
    <n v="6.89"/>
    <x v="2"/>
    <n v="5"/>
    <x v="0"/>
    <x v="0"/>
    <n v="501.91862348178176"/>
    <x v="1"/>
  </r>
  <r>
    <n v="3882"/>
    <n v="28"/>
    <x v="2"/>
    <x v="0"/>
    <x v="3"/>
    <x v="1399"/>
    <x v="2"/>
    <n v="2"/>
    <d v="2031-08-18T00:00:00"/>
    <x v="8"/>
    <x v="8"/>
    <s v="18"/>
    <x v="1"/>
    <x v="0"/>
    <n v="1.48"/>
    <x v="0"/>
    <n v="13"/>
    <x v="1"/>
    <n v="46.94"/>
    <x v="2"/>
    <n v="5"/>
    <x v="0"/>
    <x v="3"/>
    <n v="522.67134943181918"/>
    <x v="1"/>
  </r>
  <r>
    <n v="4221"/>
    <n v="47"/>
    <x v="0"/>
    <x v="1"/>
    <x v="1"/>
    <x v="1400"/>
    <x v="1"/>
    <n v="3"/>
    <d v="2032-07-22T00:00:00"/>
    <x v="11"/>
    <x v="11"/>
    <s v="22"/>
    <x v="3"/>
    <x v="0"/>
    <n v="1.48"/>
    <x v="1"/>
    <n v="11"/>
    <x v="1"/>
    <n v="71.42"/>
    <x v="0"/>
    <n v="6"/>
    <x v="0"/>
    <x v="2"/>
    <n v="534.6076062322943"/>
    <x v="0"/>
  </r>
  <r>
    <n v="4676"/>
    <n v="60"/>
    <x v="1"/>
    <x v="2"/>
    <x v="3"/>
    <x v="1401"/>
    <x v="0"/>
    <n v="1"/>
    <d v="2033-10-20T00:00:00"/>
    <x v="9"/>
    <x v="4"/>
    <s v="20"/>
    <x v="2"/>
    <x v="0"/>
    <n v="1.48"/>
    <x v="1"/>
    <n v="14"/>
    <x v="1"/>
    <n v="9.31"/>
    <x v="2"/>
    <n v="6"/>
    <x v="0"/>
    <x v="1"/>
    <n v="525.25122881355969"/>
    <x v="0"/>
  </r>
  <r>
    <n v="4888"/>
    <n v="37"/>
    <x v="4"/>
    <x v="3"/>
    <x v="1"/>
    <x v="1402"/>
    <x v="2"/>
    <n v="2"/>
    <d v="2034-05-20T00:00:00"/>
    <x v="13"/>
    <x v="7"/>
    <s v="20"/>
    <x v="1"/>
    <x v="1"/>
    <n v="1.48"/>
    <x v="0"/>
    <n v="13"/>
    <x v="1"/>
    <n v="43.45"/>
    <x v="2"/>
    <n v="7"/>
    <x v="1"/>
    <x v="0"/>
    <n v="502.47579729729767"/>
    <x v="1"/>
  </r>
  <r>
    <n v="89"/>
    <n v="24"/>
    <x v="2"/>
    <x v="3"/>
    <x v="0"/>
    <x v="1403"/>
    <x v="1"/>
    <n v="3"/>
    <d v="2021-03-30T00:00:00"/>
    <x v="0"/>
    <x v="9"/>
    <s v="30"/>
    <x v="1"/>
    <x v="1"/>
    <n v="1.47"/>
    <x v="1"/>
    <n v="8"/>
    <x v="1"/>
    <n v="89.67"/>
    <x v="0"/>
    <n v="4"/>
    <x v="2"/>
    <x v="0"/>
    <n v="502.39135317997329"/>
    <x v="2"/>
  </r>
  <r>
    <n v="324"/>
    <n v="57"/>
    <x v="3"/>
    <x v="3"/>
    <x v="0"/>
    <x v="1404"/>
    <x v="2"/>
    <n v="2"/>
    <d v="2021-11-20T00:00:00"/>
    <x v="0"/>
    <x v="1"/>
    <s v="20"/>
    <x v="3"/>
    <x v="1"/>
    <n v="1.47"/>
    <x v="0"/>
    <n v="16"/>
    <x v="2"/>
    <n v="27.86"/>
    <x v="2"/>
    <n v="3"/>
    <x v="2"/>
    <x v="0"/>
    <n v="502.10005420054233"/>
    <x v="1"/>
  </r>
  <r>
    <n v="418"/>
    <n v="60"/>
    <x v="1"/>
    <x v="3"/>
    <x v="2"/>
    <x v="1405"/>
    <x v="2"/>
    <n v="2"/>
    <d v="2022-02-22T00:00:00"/>
    <x v="1"/>
    <x v="10"/>
    <s v="22"/>
    <x v="1"/>
    <x v="1"/>
    <n v="1.47"/>
    <x v="0"/>
    <n v="3"/>
    <x v="0"/>
    <n v="168.24"/>
    <x v="1"/>
    <n v="4"/>
    <x v="2"/>
    <x v="0"/>
    <n v="502.17652645861637"/>
    <x v="2"/>
  </r>
  <r>
    <n v="892"/>
    <n v="43"/>
    <x v="0"/>
    <x v="3"/>
    <x v="3"/>
    <x v="1406"/>
    <x v="1"/>
    <n v="3"/>
    <d v="2023-06-11T00:00:00"/>
    <x v="12"/>
    <x v="3"/>
    <s v="11"/>
    <x v="3"/>
    <x v="0"/>
    <n v="1.47"/>
    <x v="1"/>
    <n v="17"/>
    <x v="2"/>
    <n v="39.18"/>
    <x v="2"/>
    <n v="5"/>
    <x v="0"/>
    <x v="1"/>
    <n v="525.80987270155617"/>
    <x v="0"/>
  </r>
  <r>
    <n v="965"/>
    <n v="25"/>
    <x v="2"/>
    <x v="1"/>
    <x v="1"/>
    <x v="1407"/>
    <x v="0"/>
    <n v="1"/>
    <d v="2023-08-23T00:00:00"/>
    <x v="12"/>
    <x v="8"/>
    <s v="23"/>
    <x v="1"/>
    <x v="0"/>
    <n v="1.47"/>
    <x v="0"/>
    <n v="13"/>
    <x v="1"/>
    <n v="7.18"/>
    <x v="2"/>
    <n v="4"/>
    <x v="2"/>
    <x v="0"/>
    <n v="502.17305706521779"/>
    <x v="1"/>
  </r>
  <r>
    <n v="1037"/>
    <n v="65"/>
    <x v="1"/>
    <x v="3"/>
    <x v="3"/>
    <x v="1408"/>
    <x v="2"/>
    <n v="2"/>
    <d v="2023-11-03T00:00:00"/>
    <x v="12"/>
    <x v="1"/>
    <s v="03"/>
    <x v="3"/>
    <x v="0"/>
    <n v="1.47"/>
    <x v="0"/>
    <n v="10"/>
    <x v="1"/>
    <n v="58.34"/>
    <x v="0"/>
    <n v="7"/>
    <x v="1"/>
    <x v="4"/>
    <n v="524.76317006802788"/>
    <x v="2"/>
  </r>
  <r>
    <n v="1155"/>
    <n v="31"/>
    <x v="4"/>
    <x v="2"/>
    <x v="1"/>
    <x v="1409"/>
    <x v="0"/>
    <n v="1"/>
    <d v="2024-02-29T00:00:00"/>
    <x v="2"/>
    <x v="10"/>
    <s v="29"/>
    <x v="1"/>
    <x v="1"/>
    <n v="1.47"/>
    <x v="1"/>
    <n v="13"/>
    <x v="1"/>
    <n v="14.56"/>
    <x v="2"/>
    <n v="8"/>
    <x v="1"/>
    <x v="1"/>
    <n v="525.61121813031184"/>
    <x v="0"/>
  </r>
  <r>
    <n v="2530"/>
    <n v="31"/>
    <x v="4"/>
    <x v="2"/>
    <x v="1"/>
    <x v="1410"/>
    <x v="0"/>
    <n v="1"/>
    <d v="2027-12-05T00:00:00"/>
    <x v="5"/>
    <x v="2"/>
    <s v="05"/>
    <x v="1"/>
    <x v="0"/>
    <n v="1.47"/>
    <x v="1"/>
    <n v="10"/>
    <x v="1"/>
    <n v="34.17"/>
    <x v="2"/>
    <n v="7"/>
    <x v="1"/>
    <x v="4"/>
    <n v="524.68329700272545"/>
    <x v="1"/>
  </r>
  <r>
    <n v="2561"/>
    <n v="18"/>
    <x v="2"/>
    <x v="3"/>
    <x v="0"/>
    <x v="1411"/>
    <x v="0"/>
    <n v="1"/>
    <d v="2028-01-05T00:00:00"/>
    <x v="6"/>
    <x v="0"/>
    <s v="05"/>
    <x v="0"/>
    <x v="0"/>
    <n v="1.47"/>
    <x v="1"/>
    <n v="17"/>
    <x v="2"/>
    <n v="15"/>
    <x v="2"/>
    <n v="3"/>
    <x v="2"/>
    <x v="4"/>
    <n v="524.9328649386091"/>
    <x v="0"/>
  </r>
  <r>
    <n v="2680"/>
    <n v="37"/>
    <x v="4"/>
    <x v="1"/>
    <x v="2"/>
    <x v="1412"/>
    <x v="2"/>
    <n v="2"/>
    <d v="2028-05-03T00:00:00"/>
    <x v="6"/>
    <x v="7"/>
    <s v="03"/>
    <x v="0"/>
    <x v="0"/>
    <n v="1.47"/>
    <x v="1"/>
    <n v="3"/>
    <x v="0"/>
    <n v="135.6"/>
    <x v="0"/>
    <n v="5"/>
    <x v="0"/>
    <x v="0"/>
    <n v="502.72921088435407"/>
    <x v="2"/>
  </r>
  <r>
    <n v="3196"/>
    <n v="42"/>
    <x v="0"/>
    <x v="1"/>
    <x v="3"/>
    <x v="1413"/>
    <x v="0"/>
    <n v="1"/>
    <d v="2029-10-01T00:00:00"/>
    <x v="10"/>
    <x v="4"/>
    <s v="01"/>
    <x v="2"/>
    <x v="0"/>
    <n v="1.47"/>
    <x v="0"/>
    <n v="17"/>
    <x v="2"/>
    <n v="8.2799999999999994"/>
    <x v="2"/>
    <n v="6"/>
    <x v="0"/>
    <x v="1"/>
    <n v="526.08824113475202"/>
    <x v="1"/>
  </r>
  <r>
    <n v="3205"/>
    <n v="37"/>
    <x v="4"/>
    <x v="1"/>
    <x v="3"/>
    <x v="1414"/>
    <x v="1"/>
    <n v="3"/>
    <d v="2029-10-10T00:00:00"/>
    <x v="10"/>
    <x v="4"/>
    <s v="10"/>
    <x v="2"/>
    <x v="1"/>
    <n v="1.47"/>
    <x v="1"/>
    <n v="4"/>
    <x v="0"/>
    <n v="183.26"/>
    <x v="1"/>
    <n v="5"/>
    <x v="0"/>
    <x v="4"/>
    <n v="525.3015983606565"/>
    <x v="2"/>
  </r>
  <r>
    <n v="3437"/>
    <n v="52"/>
    <x v="3"/>
    <x v="3"/>
    <x v="1"/>
    <x v="1415"/>
    <x v="0"/>
    <n v="1"/>
    <d v="2030-05-30T00:00:00"/>
    <x v="7"/>
    <x v="7"/>
    <s v="30"/>
    <x v="1"/>
    <x v="0"/>
    <n v="1.47"/>
    <x v="0"/>
    <n v="5"/>
    <x v="0"/>
    <n v="13.29"/>
    <x v="2"/>
    <n v="7"/>
    <x v="1"/>
    <x v="2"/>
    <n v="534.25151773049618"/>
    <x v="1"/>
  </r>
  <r>
    <n v="3654"/>
    <n v="64"/>
    <x v="1"/>
    <x v="3"/>
    <x v="0"/>
    <x v="1416"/>
    <x v="1"/>
    <n v="3"/>
    <d v="2031-01-02T00:00:00"/>
    <x v="8"/>
    <x v="0"/>
    <s v="02"/>
    <x v="2"/>
    <x v="1"/>
    <n v="1.47"/>
    <x v="0"/>
    <n v="14"/>
    <x v="1"/>
    <n v="50.17"/>
    <x v="0"/>
    <n v="3"/>
    <x v="2"/>
    <x v="4"/>
    <n v="525.01740082079414"/>
    <x v="1"/>
  </r>
  <r>
    <n v="3944"/>
    <n v="28"/>
    <x v="2"/>
    <x v="0"/>
    <x v="2"/>
    <x v="1417"/>
    <x v="2"/>
    <n v="2"/>
    <d v="2031-10-19T00:00:00"/>
    <x v="8"/>
    <x v="4"/>
    <s v="19"/>
    <x v="1"/>
    <x v="1"/>
    <n v="1.47"/>
    <x v="0"/>
    <n v="9"/>
    <x v="1"/>
    <n v="48.53"/>
    <x v="2"/>
    <n v="6"/>
    <x v="0"/>
    <x v="4"/>
    <n v="524.77442465753495"/>
    <x v="1"/>
  </r>
  <r>
    <n v="3975"/>
    <n v="56"/>
    <x v="3"/>
    <x v="1"/>
    <x v="2"/>
    <x v="1418"/>
    <x v="1"/>
    <n v="3"/>
    <d v="2031-11-19T00:00:00"/>
    <x v="8"/>
    <x v="1"/>
    <s v="19"/>
    <x v="0"/>
    <x v="1"/>
    <n v="1.47"/>
    <x v="0"/>
    <n v="14"/>
    <x v="1"/>
    <n v="67.959999999999994"/>
    <x v="0"/>
    <n v="5"/>
    <x v="0"/>
    <x v="3"/>
    <n v="522.54681365576209"/>
    <x v="0"/>
  </r>
  <r>
    <n v="4253"/>
    <n v="47"/>
    <x v="0"/>
    <x v="2"/>
    <x v="0"/>
    <x v="1419"/>
    <x v="1"/>
    <n v="3"/>
    <d v="2032-08-23T00:00:00"/>
    <x v="11"/>
    <x v="8"/>
    <s v="23"/>
    <x v="0"/>
    <x v="0"/>
    <n v="1.47"/>
    <x v="0"/>
    <n v="19"/>
    <x v="2"/>
    <n v="36.46"/>
    <x v="2"/>
    <n v="6"/>
    <x v="0"/>
    <x v="4"/>
    <n v="524.89510288065924"/>
    <x v="1"/>
  </r>
  <r>
    <n v="4353"/>
    <n v="35"/>
    <x v="4"/>
    <x v="1"/>
    <x v="0"/>
    <x v="1420"/>
    <x v="1"/>
    <n v="3"/>
    <d v="2032-12-01T00:00:00"/>
    <x v="11"/>
    <x v="2"/>
    <s v="01"/>
    <x v="0"/>
    <x v="0"/>
    <n v="1.47"/>
    <x v="0"/>
    <n v="8"/>
    <x v="1"/>
    <n v="86.3"/>
    <x v="0"/>
    <n v="3"/>
    <x v="2"/>
    <x v="4"/>
    <n v="524.66447802197877"/>
    <x v="0"/>
  </r>
  <r>
    <n v="4375"/>
    <n v="56"/>
    <x v="3"/>
    <x v="0"/>
    <x v="3"/>
    <x v="1421"/>
    <x v="1"/>
    <n v="3"/>
    <d v="2032-12-23T00:00:00"/>
    <x v="11"/>
    <x v="2"/>
    <s v="23"/>
    <x v="0"/>
    <x v="0"/>
    <n v="1.47"/>
    <x v="0"/>
    <n v="12"/>
    <x v="1"/>
    <n v="83.07"/>
    <x v="0"/>
    <n v="7"/>
    <x v="1"/>
    <x v="4"/>
    <n v="524.43656121045478"/>
    <x v="0"/>
  </r>
  <r>
    <n v="4415"/>
    <n v="37"/>
    <x v="4"/>
    <x v="3"/>
    <x v="0"/>
    <x v="1422"/>
    <x v="1"/>
    <n v="3"/>
    <d v="2033-02-01T00:00:00"/>
    <x v="9"/>
    <x v="10"/>
    <s v="01"/>
    <x v="1"/>
    <x v="0"/>
    <n v="1.47"/>
    <x v="0"/>
    <n v="7"/>
    <x v="1"/>
    <n v="128.12"/>
    <x v="0"/>
    <n v="4"/>
    <x v="2"/>
    <x v="3"/>
    <n v="521.93585470085577"/>
    <x v="2"/>
  </r>
  <r>
    <n v="4427"/>
    <n v="64"/>
    <x v="1"/>
    <x v="1"/>
    <x v="3"/>
    <x v="1423"/>
    <x v="1"/>
    <n v="3"/>
    <d v="2033-02-13T00:00:00"/>
    <x v="9"/>
    <x v="10"/>
    <s v="13"/>
    <x v="1"/>
    <x v="0"/>
    <n v="1.47"/>
    <x v="1"/>
    <n v="19"/>
    <x v="2"/>
    <n v="43.14"/>
    <x v="2"/>
    <n v="7"/>
    <x v="1"/>
    <x v="1"/>
    <n v="526.63569602272753"/>
    <x v="2"/>
  </r>
  <r>
    <n v="4790"/>
    <n v="25"/>
    <x v="2"/>
    <x v="0"/>
    <x v="1"/>
    <x v="1424"/>
    <x v="0"/>
    <n v="1"/>
    <d v="2034-02-11T00:00:00"/>
    <x v="13"/>
    <x v="10"/>
    <s v="11"/>
    <x v="3"/>
    <x v="1"/>
    <n v="1.47"/>
    <x v="0"/>
    <n v="17"/>
    <x v="2"/>
    <n v="18.54"/>
    <x v="2"/>
    <n v="4"/>
    <x v="2"/>
    <x v="3"/>
    <n v="521.40101283880279"/>
    <x v="2"/>
  </r>
  <r>
    <n v="4925"/>
    <n v="43"/>
    <x v="0"/>
    <x v="2"/>
    <x v="0"/>
    <x v="1425"/>
    <x v="0"/>
    <n v="1"/>
    <d v="2034-06-26T00:00:00"/>
    <x v="13"/>
    <x v="3"/>
    <s v="26"/>
    <x v="3"/>
    <x v="1"/>
    <n v="1.47"/>
    <x v="0"/>
    <n v="8"/>
    <x v="1"/>
    <n v="39.28"/>
    <x v="2"/>
    <n v="5"/>
    <x v="0"/>
    <x v="4"/>
    <n v="523.78589531680518"/>
    <x v="1"/>
  </r>
  <r>
    <n v="4953"/>
    <n v="60"/>
    <x v="1"/>
    <x v="0"/>
    <x v="1"/>
    <x v="1426"/>
    <x v="0"/>
    <n v="1"/>
    <d v="2034-07-24T00:00:00"/>
    <x v="13"/>
    <x v="11"/>
    <s v="24"/>
    <x v="2"/>
    <x v="0"/>
    <n v="1.47"/>
    <x v="0"/>
    <n v="2"/>
    <x v="0"/>
    <n v="100.03"/>
    <x v="0"/>
    <n v="5"/>
    <x v="0"/>
    <x v="2"/>
    <n v="534.91602272727243"/>
    <x v="1"/>
  </r>
  <r>
    <n v="84"/>
    <n v="30"/>
    <x v="4"/>
    <x v="1"/>
    <x v="2"/>
    <x v="1427"/>
    <x v="0"/>
    <n v="1"/>
    <d v="2021-03-25T00:00:00"/>
    <x v="0"/>
    <x v="9"/>
    <s v="25"/>
    <x v="3"/>
    <x v="0"/>
    <n v="1.46"/>
    <x v="1"/>
    <n v="8"/>
    <x v="1"/>
    <n v="22.82"/>
    <x v="2"/>
    <n v="7"/>
    <x v="1"/>
    <x v="3"/>
    <n v="521.69571428571533"/>
    <x v="0"/>
  </r>
  <r>
    <n v="214"/>
    <n v="36"/>
    <x v="4"/>
    <x v="0"/>
    <x v="0"/>
    <x v="1428"/>
    <x v="0"/>
    <n v="1"/>
    <d v="2021-08-02T00:00:00"/>
    <x v="0"/>
    <x v="8"/>
    <s v="02"/>
    <x v="1"/>
    <x v="1"/>
    <n v="1.46"/>
    <x v="1"/>
    <n v="16"/>
    <x v="2"/>
    <n v="18.059999999999999"/>
    <x v="2"/>
    <n v="4"/>
    <x v="2"/>
    <x v="0"/>
    <n v="502.85991825613115"/>
    <x v="1"/>
  </r>
  <r>
    <n v="391"/>
    <n v="18"/>
    <x v="2"/>
    <x v="3"/>
    <x v="0"/>
    <x v="1429"/>
    <x v="2"/>
    <n v="2"/>
    <d v="2022-01-26T00:00:00"/>
    <x v="1"/>
    <x v="0"/>
    <s v="26"/>
    <x v="2"/>
    <x v="1"/>
    <n v="1.46"/>
    <x v="1"/>
    <n v="17"/>
    <x v="2"/>
    <n v="36.51"/>
    <x v="2"/>
    <n v="4"/>
    <x v="2"/>
    <x v="3"/>
    <n v="522.18082975679647"/>
    <x v="1"/>
  </r>
  <r>
    <n v="679"/>
    <n v="20"/>
    <x v="2"/>
    <x v="0"/>
    <x v="0"/>
    <x v="1430"/>
    <x v="0"/>
    <n v="1"/>
    <d v="2022-11-10T00:00:00"/>
    <x v="1"/>
    <x v="1"/>
    <s v="10"/>
    <x v="2"/>
    <x v="1"/>
    <n v="1.46"/>
    <x v="0"/>
    <n v="18"/>
    <x v="2"/>
    <n v="5.64"/>
    <x v="2"/>
    <n v="3"/>
    <x v="2"/>
    <x v="4"/>
    <n v="524.07489655172492"/>
    <x v="2"/>
  </r>
  <r>
    <n v="820"/>
    <n v="36"/>
    <x v="4"/>
    <x v="0"/>
    <x v="3"/>
    <x v="1431"/>
    <x v="0"/>
    <n v="1"/>
    <d v="2023-03-31T00:00:00"/>
    <x v="12"/>
    <x v="9"/>
    <s v="31"/>
    <x v="1"/>
    <x v="0"/>
    <n v="1.46"/>
    <x v="0"/>
    <n v="5"/>
    <x v="0"/>
    <n v="60.58"/>
    <x v="0"/>
    <n v="7"/>
    <x v="1"/>
    <x v="0"/>
    <n v="503.15174624829507"/>
    <x v="1"/>
  </r>
  <r>
    <n v="1015"/>
    <n v="58"/>
    <x v="3"/>
    <x v="1"/>
    <x v="0"/>
    <x v="1432"/>
    <x v="1"/>
    <n v="3"/>
    <d v="2023-10-12T00:00:00"/>
    <x v="12"/>
    <x v="4"/>
    <s v="12"/>
    <x v="1"/>
    <x v="1"/>
    <n v="1.46"/>
    <x v="0"/>
    <n v="5"/>
    <x v="0"/>
    <n v="183.81"/>
    <x v="1"/>
    <n v="7"/>
    <x v="1"/>
    <x v="2"/>
    <n v="535.39234708392564"/>
    <x v="1"/>
  </r>
  <r>
    <n v="1179"/>
    <n v="46"/>
    <x v="0"/>
    <x v="3"/>
    <x v="1"/>
    <x v="1433"/>
    <x v="2"/>
    <n v="2"/>
    <d v="2024-03-24T00:00:00"/>
    <x v="2"/>
    <x v="9"/>
    <s v="24"/>
    <x v="2"/>
    <x v="1"/>
    <n v="1.46"/>
    <x v="1"/>
    <n v="14"/>
    <x v="1"/>
    <n v="42.69"/>
    <x v="2"/>
    <n v="6"/>
    <x v="0"/>
    <x v="2"/>
    <n v="534.84579772079735"/>
    <x v="1"/>
  </r>
  <r>
    <n v="1201"/>
    <n v="29"/>
    <x v="2"/>
    <x v="0"/>
    <x v="1"/>
    <x v="1434"/>
    <x v="1"/>
    <n v="3"/>
    <d v="2024-04-15T00:00:00"/>
    <x v="2"/>
    <x v="5"/>
    <s v="15"/>
    <x v="3"/>
    <x v="1"/>
    <n v="1.46"/>
    <x v="1"/>
    <n v="2"/>
    <x v="0"/>
    <n v="330.07"/>
    <x v="1"/>
    <n v="6"/>
    <x v="0"/>
    <x v="3"/>
    <n v="522.03979942693513"/>
    <x v="0"/>
  </r>
  <r>
    <n v="1283"/>
    <n v="41"/>
    <x v="0"/>
    <x v="0"/>
    <x v="1"/>
    <x v="1435"/>
    <x v="1"/>
    <n v="3"/>
    <d v="2024-07-06T00:00:00"/>
    <x v="2"/>
    <x v="11"/>
    <s v="06"/>
    <x v="1"/>
    <x v="1"/>
    <n v="1.46"/>
    <x v="1"/>
    <n v="5"/>
    <x v="0"/>
    <n v="179.1"/>
    <x v="1"/>
    <n v="3"/>
    <x v="2"/>
    <x v="1"/>
    <n v="526.21893314367014"/>
    <x v="2"/>
  </r>
  <r>
    <n v="1516"/>
    <n v="48"/>
    <x v="0"/>
    <x v="2"/>
    <x v="3"/>
    <x v="1436"/>
    <x v="1"/>
    <n v="3"/>
    <d v="2025-02-24T00:00:00"/>
    <x v="3"/>
    <x v="10"/>
    <s v="24"/>
    <x v="0"/>
    <x v="0"/>
    <n v="1.46"/>
    <x v="0"/>
    <n v="19"/>
    <x v="2"/>
    <n v="40.06"/>
    <x v="2"/>
    <n v="5"/>
    <x v="0"/>
    <x v="0"/>
    <n v="503.42528688524624"/>
    <x v="0"/>
  </r>
  <r>
    <n v="2022"/>
    <n v="67"/>
    <x v="1"/>
    <x v="1"/>
    <x v="0"/>
    <x v="1437"/>
    <x v="0"/>
    <n v="1"/>
    <d v="2026-07-15T00:00:00"/>
    <x v="4"/>
    <x v="11"/>
    <s v="15"/>
    <x v="3"/>
    <x v="0"/>
    <n v="1.46"/>
    <x v="1"/>
    <n v="6"/>
    <x v="1"/>
    <n v="44.19"/>
    <x v="2"/>
    <n v="7"/>
    <x v="1"/>
    <x v="2"/>
    <n v="534.75619115549182"/>
    <x v="2"/>
  </r>
  <r>
    <n v="2380"/>
    <n v="55"/>
    <x v="3"/>
    <x v="2"/>
    <x v="2"/>
    <x v="1438"/>
    <x v="1"/>
    <n v="3"/>
    <d v="2027-07-08T00:00:00"/>
    <x v="5"/>
    <x v="11"/>
    <s v="08"/>
    <x v="1"/>
    <x v="1"/>
    <n v="1.46"/>
    <x v="1"/>
    <n v="8"/>
    <x v="1"/>
    <n v="99.51"/>
    <x v="0"/>
    <n v="5"/>
    <x v="0"/>
    <x v="3"/>
    <n v="521.84166427546734"/>
    <x v="2"/>
  </r>
  <r>
    <n v="2487"/>
    <n v="47"/>
    <x v="0"/>
    <x v="2"/>
    <x v="1"/>
    <x v="1439"/>
    <x v="2"/>
    <n v="2"/>
    <d v="2027-10-23T00:00:00"/>
    <x v="5"/>
    <x v="4"/>
    <s v="23"/>
    <x v="2"/>
    <x v="1"/>
    <n v="1.46"/>
    <x v="1"/>
    <n v="17"/>
    <x v="2"/>
    <n v="20.82"/>
    <x v="2"/>
    <n v="7"/>
    <x v="1"/>
    <x v="4"/>
    <n v="524.65856353591244"/>
    <x v="0"/>
  </r>
  <r>
    <n v="2505"/>
    <n v="30"/>
    <x v="4"/>
    <x v="1"/>
    <x v="0"/>
    <x v="1440"/>
    <x v="1"/>
    <n v="3"/>
    <d v="2027-11-10T00:00:00"/>
    <x v="5"/>
    <x v="1"/>
    <s v="10"/>
    <x v="2"/>
    <x v="1"/>
    <n v="1.46"/>
    <x v="0"/>
    <n v="10"/>
    <x v="1"/>
    <n v="97.82"/>
    <x v="0"/>
    <n v="7"/>
    <x v="1"/>
    <x v="0"/>
    <n v="503.07283173734641"/>
    <x v="1"/>
  </r>
  <r>
    <n v="3090"/>
    <n v="40"/>
    <x v="0"/>
    <x v="0"/>
    <x v="1"/>
    <x v="1441"/>
    <x v="0"/>
    <n v="1"/>
    <d v="2029-06-17T00:00:00"/>
    <x v="10"/>
    <x v="3"/>
    <s v="17"/>
    <x v="3"/>
    <x v="0"/>
    <n v="1.46"/>
    <x v="0"/>
    <n v="12"/>
    <x v="1"/>
    <n v="19.5"/>
    <x v="2"/>
    <n v="4"/>
    <x v="2"/>
    <x v="4"/>
    <n v="524.89464730290535"/>
    <x v="0"/>
  </r>
  <r>
    <n v="3382"/>
    <n v="50"/>
    <x v="3"/>
    <x v="2"/>
    <x v="0"/>
    <x v="1442"/>
    <x v="1"/>
    <n v="3"/>
    <d v="2030-04-05T00:00:00"/>
    <x v="7"/>
    <x v="5"/>
    <s v="05"/>
    <x v="0"/>
    <x v="1"/>
    <n v="1.46"/>
    <x v="1"/>
    <n v="17"/>
    <x v="2"/>
    <n v="46.18"/>
    <x v="2"/>
    <n v="6"/>
    <x v="0"/>
    <x v="4"/>
    <n v="525.29753462603958"/>
    <x v="2"/>
  </r>
  <r>
    <n v="3471"/>
    <n v="63"/>
    <x v="1"/>
    <x v="1"/>
    <x v="3"/>
    <x v="1443"/>
    <x v="1"/>
    <n v="3"/>
    <d v="2030-07-03T00:00:00"/>
    <x v="7"/>
    <x v="11"/>
    <s v="03"/>
    <x v="1"/>
    <x v="0"/>
    <n v="1.46"/>
    <x v="1"/>
    <n v="8"/>
    <x v="1"/>
    <n v="93.98"/>
    <x v="0"/>
    <n v="3"/>
    <x v="2"/>
    <x v="0"/>
    <n v="502.42194520547974"/>
    <x v="1"/>
  </r>
  <r>
    <n v="3631"/>
    <n v="61"/>
    <x v="1"/>
    <x v="3"/>
    <x v="3"/>
    <x v="1444"/>
    <x v="1"/>
    <n v="3"/>
    <d v="2030-12-10T00:00:00"/>
    <x v="7"/>
    <x v="2"/>
    <s v="10"/>
    <x v="1"/>
    <x v="1"/>
    <n v="1.46"/>
    <x v="1"/>
    <n v="13"/>
    <x v="1"/>
    <n v="51.62"/>
    <x v="0"/>
    <n v="5"/>
    <x v="0"/>
    <x v="2"/>
    <n v="535.14137142857101"/>
    <x v="2"/>
  </r>
  <r>
    <n v="3797"/>
    <n v="42"/>
    <x v="0"/>
    <x v="3"/>
    <x v="3"/>
    <x v="1445"/>
    <x v="0"/>
    <n v="1"/>
    <d v="2031-05-25T00:00:00"/>
    <x v="8"/>
    <x v="7"/>
    <s v="25"/>
    <x v="1"/>
    <x v="0"/>
    <n v="1.46"/>
    <x v="0"/>
    <n v="1"/>
    <x v="0"/>
    <n v="207.76"/>
    <x v="1"/>
    <n v="7"/>
    <x v="1"/>
    <x v="2"/>
    <n v="534.94692417739589"/>
    <x v="1"/>
  </r>
  <r>
    <n v="3891"/>
    <n v="50"/>
    <x v="3"/>
    <x v="3"/>
    <x v="1"/>
    <x v="1446"/>
    <x v="2"/>
    <n v="2"/>
    <d v="2031-08-27T00:00:00"/>
    <x v="8"/>
    <x v="8"/>
    <s v="27"/>
    <x v="3"/>
    <x v="0"/>
    <n v="1.46"/>
    <x v="1"/>
    <n v="11"/>
    <x v="1"/>
    <n v="41.34"/>
    <x v="2"/>
    <n v="4"/>
    <x v="2"/>
    <x v="2"/>
    <n v="535.41567335243508"/>
    <x v="2"/>
  </r>
  <r>
    <n v="4053"/>
    <n v="61"/>
    <x v="1"/>
    <x v="1"/>
    <x v="3"/>
    <x v="1447"/>
    <x v="1"/>
    <n v="3"/>
    <d v="2032-02-05T00:00:00"/>
    <x v="11"/>
    <x v="10"/>
    <s v="05"/>
    <x v="3"/>
    <x v="1"/>
    <n v="1.46"/>
    <x v="1"/>
    <n v="14"/>
    <x v="1"/>
    <n v="54.53"/>
    <x v="0"/>
    <n v="5"/>
    <x v="0"/>
    <x v="2"/>
    <n v="535.5313916786223"/>
    <x v="1"/>
  </r>
  <r>
    <n v="4195"/>
    <n v="62"/>
    <x v="1"/>
    <x v="0"/>
    <x v="3"/>
    <x v="1448"/>
    <x v="2"/>
    <n v="2"/>
    <d v="2032-06-26T00:00:00"/>
    <x v="11"/>
    <x v="3"/>
    <s v="26"/>
    <x v="2"/>
    <x v="1"/>
    <n v="1.46"/>
    <x v="1"/>
    <n v="11"/>
    <x v="1"/>
    <n v="41.85"/>
    <x v="2"/>
    <n v="7"/>
    <x v="1"/>
    <x v="0"/>
    <n v="502.07975308642"/>
    <x v="2"/>
  </r>
  <r>
    <n v="4481"/>
    <n v="38"/>
    <x v="4"/>
    <x v="0"/>
    <x v="1"/>
    <x v="1449"/>
    <x v="1"/>
    <n v="3"/>
    <d v="2033-04-08T00:00:00"/>
    <x v="9"/>
    <x v="5"/>
    <s v="08"/>
    <x v="2"/>
    <x v="1"/>
    <n v="1.46"/>
    <x v="0"/>
    <n v="8"/>
    <x v="1"/>
    <n v="93.73"/>
    <x v="0"/>
    <n v="7"/>
    <x v="1"/>
    <x v="4"/>
    <n v="524.93726768377326"/>
    <x v="2"/>
  </r>
  <r>
    <n v="4929"/>
    <n v="58"/>
    <x v="3"/>
    <x v="1"/>
    <x v="2"/>
    <x v="1450"/>
    <x v="1"/>
    <n v="3"/>
    <d v="2034-06-30T00:00:00"/>
    <x v="13"/>
    <x v="3"/>
    <s v="30"/>
    <x v="2"/>
    <x v="0"/>
    <n v="1.46"/>
    <x v="0"/>
    <n v="6"/>
    <x v="1"/>
    <n v="152.84"/>
    <x v="1"/>
    <n v="7"/>
    <x v="1"/>
    <x v="1"/>
    <n v="525.69292022792035"/>
    <x v="0"/>
  </r>
  <r>
    <n v="4962"/>
    <n v="50"/>
    <x v="3"/>
    <x v="0"/>
    <x v="0"/>
    <x v="1451"/>
    <x v="2"/>
    <n v="2"/>
    <d v="2034-08-02T00:00:00"/>
    <x v="13"/>
    <x v="8"/>
    <s v="02"/>
    <x v="0"/>
    <x v="1"/>
    <n v="1.46"/>
    <x v="0"/>
    <n v="9"/>
    <x v="1"/>
    <n v="66.099999999999994"/>
    <x v="0"/>
    <n v="6"/>
    <x v="0"/>
    <x v="0"/>
    <n v="502.13710164835186"/>
    <x v="0"/>
  </r>
  <r>
    <n v="246"/>
    <n v="65"/>
    <x v="1"/>
    <x v="1"/>
    <x v="2"/>
    <x v="1452"/>
    <x v="0"/>
    <n v="1"/>
    <d v="2021-09-03T00:00:00"/>
    <x v="0"/>
    <x v="6"/>
    <s v="03"/>
    <x v="3"/>
    <x v="0"/>
    <n v="1.45"/>
    <x v="1"/>
    <n v="4"/>
    <x v="0"/>
    <n v="25.42"/>
    <x v="2"/>
    <n v="6"/>
    <x v="0"/>
    <x v="1"/>
    <n v="525.13465049928686"/>
    <x v="1"/>
  </r>
  <r>
    <n v="292"/>
    <n v="26"/>
    <x v="2"/>
    <x v="0"/>
    <x v="0"/>
    <x v="1453"/>
    <x v="0"/>
    <n v="1"/>
    <d v="2021-10-19T00:00:00"/>
    <x v="0"/>
    <x v="4"/>
    <s v="19"/>
    <x v="0"/>
    <x v="0"/>
    <n v="1.45"/>
    <x v="0"/>
    <n v="13"/>
    <x v="1"/>
    <n v="10.62"/>
    <x v="2"/>
    <n v="7"/>
    <x v="1"/>
    <x v="3"/>
    <n v="521.44761494252975"/>
    <x v="2"/>
  </r>
  <r>
    <n v="299"/>
    <n v="54"/>
    <x v="3"/>
    <x v="1"/>
    <x v="2"/>
    <x v="1454"/>
    <x v="1"/>
    <n v="3"/>
    <d v="2021-10-26T00:00:00"/>
    <x v="0"/>
    <x v="4"/>
    <s v="26"/>
    <x v="3"/>
    <x v="1"/>
    <n v="1.45"/>
    <x v="1"/>
    <n v="7"/>
    <x v="1"/>
    <n v="125.39"/>
    <x v="0"/>
    <n v="5"/>
    <x v="0"/>
    <x v="1"/>
    <n v="525.73960000000011"/>
    <x v="0"/>
  </r>
  <r>
    <n v="338"/>
    <n v="64"/>
    <x v="1"/>
    <x v="1"/>
    <x v="3"/>
    <x v="1455"/>
    <x v="2"/>
    <n v="2"/>
    <d v="2021-12-04T00:00:00"/>
    <x v="0"/>
    <x v="2"/>
    <s v="04"/>
    <x v="2"/>
    <x v="0"/>
    <n v="1.45"/>
    <x v="0"/>
    <n v="5"/>
    <x v="0"/>
    <n v="94.17"/>
    <x v="0"/>
    <n v="5"/>
    <x v="0"/>
    <x v="0"/>
    <n v="502.00953232462194"/>
    <x v="1"/>
  </r>
  <r>
    <n v="373"/>
    <n v="46"/>
    <x v="0"/>
    <x v="3"/>
    <x v="2"/>
    <x v="1456"/>
    <x v="0"/>
    <n v="1"/>
    <d v="2022-01-08T00:00:00"/>
    <x v="1"/>
    <x v="0"/>
    <s v="08"/>
    <x v="2"/>
    <x v="1"/>
    <n v="1.45"/>
    <x v="1"/>
    <n v="16"/>
    <x v="2"/>
    <n v="21.03"/>
    <x v="2"/>
    <n v="8"/>
    <x v="1"/>
    <x v="2"/>
    <n v="535.20393678160872"/>
    <x v="0"/>
  </r>
  <r>
    <n v="394"/>
    <n v="33"/>
    <x v="4"/>
    <x v="2"/>
    <x v="1"/>
    <x v="1457"/>
    <x v="1"/>
    <n v="3"/>
    <d v="2022-01-29T00:00:00"/>
    <x v="1"/>
    <x v="0"/>
    <s v="29"/>
    <x v="2"/>
    <x v="0"/>
    <n v="1.45"/>
    <x v="1"/>
    <n v="12"/>
    <x v="1"/>
    <n v="69.52"/>
    <x v="0"/>
    <n v="6"/>
    <x v="0"/>
    <x v="4"/>
    <n v="524.62490277777852"/>
    <x v="2"/>
  </r>
  <r>
    <n v="516"/>
    <n v="42"/>
    <x v="0"/>
    <x v="0"/>
    <x v="1"/>
    <x v="1458"/>
    <x v="1"/>
    <n v="3"/>
    <d v="2022-05-31T00:00:00"/>
    <x v="1"/>
    <x v="7"/>
    <s v="31"/>
    <x v="3"/>
    <x v="0"/>
    <n v="1.45"/>
    <x v="1"/>
    <n v="2"/>
    <x v="0"/>
    <n v="409.02"/>
    <x v="1"/>
    <n v="5"/>
    <x v="0"/>
    <x v="0"/>
    <n v="502.05242424242442"/>
    <x v="2"/>
  </r>
  <r>
    <n v="916"/>
    <n v="30"/>
    <x v="4"/>
    <x v="3"/>
    <x v="2"/>
    <x v="1459"/>
    <x v="2"/>
    <n v="2"/>
    <d v="2023-07-05T00:00:00"/>
    <x v="12"/>
    <x v="11"/>
    <s v="05"/>
    <x v="1"/>
    <x v="1"/>
    <n v="1.45"/>
    <x v="1"/>
    <n v="3"/>
    <x v="0"/>
    <n v="141.02000000000001"/>
    <x v="0"/>
    <n v="5"/>
    <x v="0"/>
    <x v="0"/>
    <n v="501.61656551724155"/>
    <x v="1"/>
  </r>
  <r>
    <n v="1487"/>
    <n v="36"/>
    <x v="4"/>
    <x v="1"/>
    <x v="0"/>
    <x v="1460"/>
    <x v="1"/>
    <n v="3"/>
    <d v="2025-01-26T00:00:00"/>
    <x v="3"/>
    <x v="0"/>
    <s v="26"/>
    <x v="2"/>
    <x v="1"/>
    <n v="1.45"/>
    <x v="0"/>
    <n v="2"/>
    <x v="0"/>
    <n v="349.34"/>
    <x v="1"/>
    <n v="6"/>
    <x v="0"/>
    <x v="1"/>
    <n v="525.23599427753948"/>
    <x v="2"/>
  </r>
  <r>
    <n v="1767"/>
    <n v="57"/>
    <x v="3"/>
    <x v="3"/>
    <x v="1"/>
    <x v="1461"/>
    <x v="1"/>
    <n v="3"/>
    <d v="2025-11-02T00:00:00"/>
    <x v="3"/>
    <x v="1"/>
    <s v="02"/>
    <x v="1"/>
    <x v="0"/>
    <n v="1.45"/>
    <x v="1"/>
    <n v="3"/>
    <x v="0"/>
    <n v="218.12"/>
    <x v="1"/>
    <n v="7"/>
    <x v="1"/>
    <x v="0"/>
    <n v="501.72508287292834"/>
    <x v="1"/>
  </r>
  <r>
    <n v="1774"/>
    <n v="42"/>
    <x v="0"/>
    <x v="2"/>
    <x v="0"/>
    <x v="1462"/>
    <x v="2"/>
    <n v="2"/>
    <d v="2025-11-09T00:00:00"/>
    <x v="3"/>
    <x v="1"/>
    <s v="09"/>
    <x v="0"/>
    <x v="0"/>
    <n v="1.45"/>
    <x v="0"/>
    <n v="6"/>
    <x v="1"/>
    <n v="102.83"/>
    <x v="0"/>
    <n v="7"/>
    <x v="1"/>
    <x v="1"/>
    <n v="524.98752148997153"/>
    <x v="0"/>
  </r>
  <r>
    <n v="1796"/>
    <n v="40"/>
    <x v="0"/>
    <x v="0"/>
    <x v="2"/>
    <x v="1463"/>
    <x v="2"/>
    <n v="2"/>
    <d v="2025-12-01T00:00:00"/>
    <x v="3"/>
    <x v="2"/>
    <s v="01"/>
    <x v="0"/>
    <x v="0"/>
    <n v="1.45"/>
    <x v="1"/>
    <n v="18"/>
    <x v="2"/>
    <n v="20.98"/>
    <x v="2"/>
    <n v="5"/>
    <x v="0"/>
    <x v="2"/>
    <n v="535.48984172661824"/>
    <x v="1"/>
  </r>
  <r>
    <n v="1817"/>
    <n v="64"/>
    <x v="1"/>
    <x v="1"/>
    <x v="1"/>
    <x v="1464"/>
    <x v="1"/>
    <n v="3"/>
    <d v="2025-12-22T00:00:00"/>
    <x v="3"/>
    <x v="2"/>
    <s v="22"/>
    <x v="2"/>
    <x v="1"/>
    <n v="1.45"/>
    <x v="0"/>
    <n v="19"/>
    <x v="2"/>
    <n v="37.369999999999997"/>
    <x v="2"/>
    <n v="4"/>
    <x v="2"/>
    <x v="2"/>
    <n v="535.71730547550385"/>
    <x v="2"/>
  </r>
  <r>
    <n v="2051"/>
    <n v="21"/>
    <x v="2"/>
    <x v="1"/>
    <x v="2"/>
    <x v="1465"/>
    <x v="2"/>
    <n v="2"/>
    <d v="2026-08-13T00:00:00"/>
    <x v="4"/>
    <x v="8"/>
    <s v="13"/>
    <x v="2"/>
    <x v="1"/>
    <n v="1.45"/>
    <x v="1"/>
    <n v="1"/>
    <x v="0"/>
    <n v="572.9"/>
    <x v="1"/>
    <n v="6"/>
    <x v="0"/>
    <x v="3"/>
    <n v="521.99922302158382"/>
    <x v="1"/>
  </r>
  <r>
    <n v="2479"/>
    <n v="20"/>
    <x v="2"/>
    <x v="3"/>
    <x v="1"/>
    <x v="1466"/>
    <x v="0"/>
    <n v="1"/>
    <d v="2027-10-15T00:00:00"/>
    <x v="5"/>
    <x v="4"/>
    <s v="15"/>
    <x v="1"/>
    <x v="0"/>
    <n v="1.45"/>
    <x v="0"/>
    <n v="3"/>
    <x v="0"/>
    <n v="50.15"/>
    <x v="0"/>
    <n v="5"/>
    <x v="0"/>
    <x v="3"/>
    <n v="521.92587896253701"/>
    <x v="0"/>
  </r>
  <r>
    <n v="2570"/>
    <n v="59"/>
    <x v="3"/>
    <x v="2"/>
    <x v="0"/>
    <x v="1467"/>
    <x v="1"/>
    <n v="3"/>
    <d v="2028-01-14T00:00:00"/>
    <x v="6"/>
    <x v="0"/>
    <s v="14"/>
    <x v="0"/>
    <x v="0"/>
    <n v="1.45"/>
    <x v="1"/>
    <n v="4"/>
    <x v="0"/>
    <n v="196.38"/>
    <x v="1"/>
    <n v="7"/>
    <x v="1"/>
    <x v="4"/>
    <n v="524.1942280945766"/>
    <x v="0"/>
  </r>
  <r>
    <n v="3462"/>
    <n v="36"/>
    <x v="4"/>
    <x v="1"/>
    <x v="2"/>
    <x v="1468"/>
    <x v="2"/>
    <n v="2"/>
    <d v="2030-06-24T00:00:00"/>
    <x v="7"/>
    <x v="3"/>
    <s v="24"/>
    <x v="3"/>
    <x v="0"/>
    <n v="1.45"/>
    <x v="1"/>
    <n v="3"/>
    <x v="0"/>
    <n v="168.21"/>
    <x v="1"/>
    <n v="4"/>
    <x v="2"/>
    <x v="1"/>
    <n v="524.85553802008621"/>
    <x v="0"/>
  </r>
  <r>
    <n v="3524"/>
    <n v="56"/>
    <x v="3"/>
    <x v="2"/>
    <x v="3"/>
    <x v="1469"/>
    <x v="1"/>
    <n v="3"/>
    <d v="2030-08-25T00:00:00"/>
    <x v="7"/>
    <x v="8"/>
    <s v="25"/>
    <x v="3"/>
    <x v="0"/>
    <n v="1.45"/>
    <x v="1"/>
    <n v="11"/>
    <x v="1"/>
    <n v="78"/>
    <x v="0"/>
    <n v="5"/>
    <x v="0"/>
    <x v="4"/>
    <n v="523.83027855153273"/>
    <x v="1"/>
  </r>
  <r>
    <n v="3572"/>
    <n v="53"/>
    <x v="3"/>
    <x v="0"/>
    <x v="3"/>
    <x v="1470"/>
    <x v="0"/>
    <n v="1"/>
    <d v="2030-10-12T00:00:00"/>
    <x v="7"/>
    <x v="4"/>
    <s v="12"/>
    <x v="3"/>
    <x v="0"/>
    <n v="1.45"/>
    <x v="1"/>
    <n v="6"/>
    <x v="1"/>
    <n v="27.46"/>
    <x v="2"/>
    <n v="6"/>
    <x v="0"/>
    <x v="2"/>
    <n v="535.46582972582928"/>
    <x v="0"/>
  </r>
  <r>
    <n v="3787"/>
    <n v="20"/>
    <x v="2"/>
    <x v="3"/>
    <x v="0"/>
    <x v="1471"/>
    <x v="0"/>
    <n v="1"/>
    <d v="2031-05-15T00:00:00"/>
    <x v="8"/>
    <x v="7"/>
    <s v="15"/>
    <x v="3"/>
    <x v="0"/>
    <n v="1.45"/>
    <x v="0"/>
    <n v="16"/>
    <x v="2"/>
    <n v="9.2100000000000009"/>
    <x v="2"/>
    <n v="7"/>
    <x v="1"/>
    <x v="1"/>
    <n v="524.88461206896557"/>
    <x v="0"/>
  </r>
  <r>
    <n v="3888"/>
    <n v="20"/>
    <x v="2"/>
    <x v="1"/>
    <x v="2"/>
    <x v="1472"/>
    <x v="0"/>
    <n v="1"/>
    <d v="2031-08-24T00:00:00"/>
    <x v="8"/>
    <x v="8"/>
    <s v="24"/>
    <x v="3"/>
    <x v="1"/>
    <n v="1.45"/>
    <x v="0"/>
    <n v="12"/>
    <x v="1"/>
    <n v="16.989999999999998"/>
    <x v="2"/>
    <n v="5"/>
    <x v="0"/>
    <x v="2"/>
    <n v="536.00153179190704"/>
    <x v="2"/>
  </r>
  <r>
    <n v="4033"/>
    <n v="39"/>
    <x v="4"/>
    <x v="2"/>
    <x v="1"/>
    <x v="1473"/>
    <x v="1"/>
    <n v="3"/>
    <d v="2032-01-16T00:00:00"/>
    <x v="11"/>
    <x v="0"/>
    <s v="16"/>
    <x v="3"/>
    <x v="1"/>
    <n v="1.45"/>
    <x v="1"/>
    <n v="10"/>
    <x v="1"/>
    <n v="91.91"/>
    <x v="0"/>
    <n v="6"/>
    <x v="0"/>
    <x v="2"/>
    <n v="536.48215629522383"/>
    <x v="0"/>
  </r>
  <r>
    <n v="4402"/>
    <n v="59"/>
    <x v="3"/>
    <x v="1"/>
    <x v="2"/>
    <x v="1474"/>
    <x v="0"/>
    <n v="1"/>
    <d v="2033-01-19T00:00:00"/>
    <x v="9"/>
    <x v="0"/>
    <s v="19"/>
    <x v="0"/>
    <x v="1"/>
    <n v="1.45"/>
    <x v="0"/>
    <n v="18"/>
    <x v="2"/>
    <n v="5.75"/>
    <x v="2"/>
    <n v="7"/>
    <x v="1"/>
    <x v="3"/>
    <n v="522.46193362193458"/>
    <x v="0"/>
  </r>
  <r>
    <n v="4432"/>
    <n v="65"/>
    <x v="1"/>
    <x v="0"/>
    <x v="0"/>
    <x v="1475"/>
    <x v="0"/>
    <n v="1"/>
    <d v="2033-02-18T00:00:00"/>
    <x v="9"/>
    <x v="10"/>
    <s v="18"/>
    <x v="2"/>
    <x v="0"/>
    <n v="1.45"/>
    <x v="0"/>
    <n v="17"/>
    <x v="2"/>
    <n v="12.99"/>
    <x v="2"/>
    <n v="6"/>
    <x v="0"/>
    <x v="0"/>
    <n v="501.5139695712312"/>
    <x v="1"/>
  </r>
  <r>
    <n v="4580"/>
    <n v="58"/>
    <x v="3"/>
    <x v="3"/>
    <x v="1"/>
    <x v="1476"/>
    <x v="0"/>
    <n v="1"/>
    <d v="2033-07-16T00:00:00"/>
    <x v="9"/>
    <x v="11"/>
    <s v="16"/>
    <x v="3"/>
    <x v="0"/>
    <n v="1.45"/>
    <x v="1"/>
    <n v="12"/>
    <x v="1"/>
    <n v="6.99"/>
    <x v="2"/>
    <n v="4"/>
    <x v="2"/>
    <x v="2"/>
    <n v="535.92766666666614"/>
    <x v="2"/>
  </r>
  <r>
    <n v="343"/>
    <n v="50"/>
    <x v="3"/>
    <x v="2"/>
    <x v="0"/>
    <x v="1477"/>
    <x v="2"/>
    <n v="2"/>
    <d v="2021-12-09T00:00:00"/>
    <x v="0"/>
    <x v="2"/>
    <s v="09"/>
    <x v="3"/>
    <x v="0"/>
    <n v="1.44"/>
    <x v="1"/>
    <n v="2"/>
    <x v="0"/>
    <n v="293.04000000000002"/>
    <x v="1"/>
    <n v="7"/>
    <x v="1"/>
    <x v="4"/>
    <n v="523.3641562064164"/>
    <x v="1"/>
  </r>
  <r>
    <n v="355"/>
    <n v="48"/>
    <x v="0"/>
    <x v="2"/>
    <x v="0"/>
    <x v="1478"/>
    <x v="2"/>
    <n v="2"/>
    <d v="2021-12-21T00:00:00"/>
    <x v="0"/>
    <x v="2"/>
    <s v="21"/>
    <x v="0"/>
    <x v="0"/>
    <n v="1.44"/>
    <x v="1"/>
    <n v="18"/>
    <x v="2"/>
    <n v="28.94"/>
    <x v="2"/>
    <n v="5"/>
    <x v="0"/>
    <x v="2"/>
    <n v="536.58381712626942"/>
    <x v="0"/>
  </r>
  <r>
    <n v="453"/>
    <n v="54"/>
    <x v="3"/>
    <x v="3"/>
    <x v="3"/>
    <x v="1479"/>
    <x v="2"/>
    <n v="2"/>
    <d v="2022-03-29T00:00:00"/>
    <x v="1"/>
    <x v="9"/>
    <s v="29"/>
    <x v="3"/>
    <x v="1"/>
    <n v="1.44"/>
    <x v="0"/>
    <n v="5"/>
    <x v="0"/>
    <n v="90.62"/>
    <x v="0"/>
    <n v="6"/>
    <x v="0"/>
    <x v="0"/>
    <n v="501.90271468144061"/>
    <x v="0"/>
  </r>
  <r>
    <n v="559"/>
    <n v="46"/>
    <x v="0"/>
    <x v="3"/>
    <x v="0"/>
    <x v="1480"/>
    <x v="2"/>
    <n v="2"/>
    <d v="2022-07-13T00:00:00"/>
    <x v="1"/>
    <x v="11"/>
    <s v="13"/>
    <x v="2"/>
    <x v="0"/>
    <n v="1.44"/>
    <x v="1"/>
    <n v="13"/>
    <x v="1"/>
    <n v="40.44"/>
    <x v="2"/>
    <n v="4"/>
    <x v="2"/>
    <x v="0"/>
    <n v="501.97038834951485"/>
    <x v="2"/>
  </r>
  <r>
    <n v="901"/>
    <n v="66"/>
    <x v="1"/>
    <x v="1"/>
    <x v="0"/>
    <x v="1481"/>
    <x v="1"/>
    <n v="3"/>
    <d v="2023-06-20T00:00:00"/>
    <x v="12"/>
    <x v="3"/>
    <s v="20"/>
    <x v="0"/>
    <x v="0"/>
    <n v="1.44"/>
    <x v="0"/>
    <n v="10"/>
    <x v="1"/>
    <n v="71.95"/>
    <x v="0"/>
    <n v="3"/>
    <x v="2"/>
    <x v="1"/>
    <n v="525.42782733812965"/>
    <x v="2"/>
  </r>
  <r>
    <n v="1064"/>
    <n v="50"/>
    <x v="3"/>
    <x v="0"/>
    <x v="1"/>
    <x v="1482"/>
    <x v="1"/>
    <n v="3"/>
    <d v="2023-11-30T00:00:00"/>
    <x v="12"/>
    <x v="1"/>
    <s v="30"/>
    <x v="2"/>
    <x v="1"/>
    <n v="1.44"/>
    <x v="0"/>
    <n v="12"/>
    <x v="1"/>
    <n v="82.22"/>
    <x v="0"/>
    <n v="7"/>
    <x v="1"/>
    <x v="4"/>
    <n v="523.27655027933031"/>
    <x v="1"/>
  </r>
  <r>
    <n v="1150"/>
    <n v="69"/>
    <x v="1"/>
    <x v="1"/>
    <x v="3"/>
    <x v="1483"/>
    <x v="1"/>
    <n v="3"/>
    <d v="2024-02-24T00:00:00"/>
    <x v="2"/>
    <x v="10"/>
    <s v="24"/>
    <x v="0"/>
    <x v="0"/>
    <n v="1.44"/>
    <x v="1"/>
    <n v="10"/>
    <x v="1"/>
    <n v="84.76"/>
    <x v="0"/>
    <n v="4"/>
    <x v="2"/>
    <x v="4"/>
    <n v="522.62857342657423"/>
    <x v="2"/>
  </r>
  <r>
    <n v="1181"/>
    <n v="39"/>
    <x v="4"/>
    <x v="2"/>
    <x v="3"/>
    <x v="1484"/>
    <x v="0"/>
    <n v="1"/>
    <d v="2024-03-26T00:00:00"/>
    <x v="2"/>
    <x v="9"/>
    <s v="26"/>
    <x v="2"/>
    <x v="0"/>
    <n v="1.44"/>
    <x v="0"/>
    <n v="18"/>
    <x v="2"/>
    <n v="4.9400000000000004"/>
    <x v="2"/>
    <n v="7"/>
    <x v="1"/>
    <x v="3"/>
    <n v="523.06738439306469"/>
    <x v="1"/>
  </r>
  <r>
    <n v="1366"/>
    <n v="52"/>
    <x v="3"/>
    <x v="3"/>
    <x v="1"/>
    <x v="1485"/>
    <x v="1"/>
    <n v="3"/>
    <d v="2024-09-27T00:00:00"/>
    <x v="2"/>
    <x v="6"/>
    <s v="27"/>
    <x v="2"/>
    <x v="1"/>
    <n v="1.44"/>
    <x v="0"/>
    <n v="14"/>
    <x v="1"/>
    <n v="50.51"/>
    <x v="0"/>
    <n v="4"/>
    <x v="2"/>
    <x v="3"/>
    <n v="523.69567293777243"/>
    <x v="0"/>
  </r>
  <r>
    <n v="1663"/>
    <n v="63"/>
    <x v="1"/>
    <x v="1"/>
    <x v="0"/>
    <x v="1486"/>
    <x v="0"/>
    <n v="1"/>
    <d v="2025-07-21T00:00:00"/>
    <x v="3"/>
    <x v="11"/>
    <s v="21"/>
    <x v="1"/>
    <x v="1"/>
    <n v="1.44"/>
    <x v="1"/>
    <n v="16"/>
    <x v="2"/>
    <n v="14.68"/>
    <x v="2"/>
    <n v="7"/>
    <x v="1"/>
    <x v="1"/>
    <n v="525.14821325648438"/>
    <x v="1"/>
  </r>
  <r>
    <n v="1681"/>
    <n v="66"/>
    <x v="1"/>
    <x v="0"/>
    <x v="0"/>
    <x v="1487"/>
    <x v="0"/>
    <n v="1"/>
    <d v="2025-08-08T00:00:00"/>
    <x v="3"/>
    <x v="8"/>
    <s v="08"/>
    <x v="1"/>
    <x v="1"/>
    <n v="1.44"/>
    <x v="1"/>
    <n v="10"/>
    <x v="1"/>
    <n v="17.760000000000002"/>
    <x v="2"/>
    <n v="4"/>
    <x v="2"/>
    <x v="4"/>
    <n v="522.17336134453865"/>
    <x v="1"/>
  </r>
  <r>
    <n v="2301"/>
    <n v="42"/>
    <x v="0"/>
    <x v="3"/>
    <x v="3"/>
    <x v="1488"/>
    <x v="2"/>
    <n v="2"/>
    <d v="2027-04-20T00:00:00"/>
    <x v="5"/>
    <x v="5"/>
    <s v="20"/>
    <x v="0"/>
    <x v="0"/>
    <n v="1.44"/>
    <x v="1"/>
    <n v="17"/>
    <x v="2"/>
    <n v="27.69"/>
    <x v="2"/>
    <n v="4"/>
    <x v="2"/>
    <x v="4"/>
    <n v="522.65656381486758"/>
    <x v="1"/>
  </r>
  <r>
    <n v="2621"/>
    <n v="34"/>
    <x v="4"/>
    <x v="0"/>
    <x v="0"/>
    <x v="1489"/>
    <x v="2"/>
    <n v="2"/>
    <d v="2028-03-05T00:00:00"/>
    <x v="6"/>
    <x v="9"/>
    <s v="05"/>
    <x v="2"/>
    <x v="0"/>
    <n v="1.44"/>
    <x v="0"/>
    <n v="1"/>
    <x v="0"/>
    <n v="365.24"/>
    <x v="1"/>
    <n v="7"/>
    <x v="1"/>
    <x v="4"/>
    <n v="522.72949438202329"/>
    <x v="0"/>
  </r>
  <r>
    <n v="2978"/>
    <n v="55"/>
    <x v="3"/>
    <x v="0"/>
    <x v="0"/>
    <x v="1490"/>
    <x v="2"/>
    <n v="2"/>
    <d v="2029-02-25T00:00:00"/>
    <x v="10"/>
    <x v="10"/>
    <s v="25"/>
    <x v="1"/>
    <x v="1"/>
    <n v="1.44"/>
    <x v="1"/>
    <n v="9"/>
    <x v="1"/>
    <n v="63.32"/>
    <x v="0"/>
    <n v="5"/>
    <x v="0"/>
    <x v="2"/>
    <n v="536.60667151162738"/>
    <x v="0"/>
  </r>
  <r>
    <n v="3033"/>
    <n v="35"/>
    <x v="4"/>
    <x v="2"/>
    <x v="2"/>
    <x v="1491"/>
    <x v="0"/>
    <n v="1"/>
    <d v="2029-04-21T00:00:00"/>
    <x v="10"/>
    <x v="5"/>
    <s v="21"/>
    <x v="3"/>
    <x v="0"/>
    <n v="1.44"/>
    <x v="1"/>
    <n v="7"/>
    <x v="1"/>
    <n v="29.91"/>
    <x v="2"/>
    <n v="8"/>
    <x v="1"/>
    <x v="4"/>
    <n v="522.95099859353115"/>
    <x v="0"/>
  </r>
  <r>
    <n v="3060"/>
    <n v="47"/>
    <x v="0"/>
    <x v="0"/>
    <x v="1"/>
    <x v="1492"/>
    <x v="1"/>
    <n v="3"/>
    <d v="2029-05-18T00:00:00"/>
    <x v="10"/>
    <x v="7"/>
    <s v="18"/>
    <x v="0"/>
    <x v="0"/>
    <n v="1.44"/>
    <x v="0"/>
    <n v="12"/>
    <x v="1"/>
    <n v="59.82"/>
    <x v="0"/>
    <n v="3"/>
    <x v="2"/>
    <x v="4"/>
    <n v="523.39269014084584"/>
    <x v="2"/>
  </r>
  <r>
    <n v="3243"/>
    <n v="24"/>
    <x v="2"/>
    <x v="3"/>
    <x v="0"/>
    <x v="1493"/>
    <x v="0"/>
    <n v="1"/>
    <d v="2029-11-17T00:00:00"/>
    <x v="10"/>
    <x v="1"/>
    <s v="17"/>
    <x v="2"/>
    <x v="1"/>
    <n v="1.44"/>
    <x v="1"/>
    <n v="14"/>
    <x v="1"/>
    <n v="15.01"/>
    <x v="2"/>
    <n v="7"/>
    <x v="1"/>
    <x v="1"/>
    <n v="525.56715728715756"/>
    <x v="2"/>
  </r>
  <r>
    <n v="3276"/>
    <n v="46"/>
    <x v="0"/>
    <x v="3"/>
    <x v="1"/>
    <x v="1494"/>
    <x v="0"/>
    <n v="1"/>
    <d v="2029-12-20T00:00:00"/>
    <x v="10"/>
    <x v="2"/>
    <s v="20"/>
    <x v="0"/>
    <x v="1"/>
    <n v="1.44"/>
    <x v="0"/>
    <n v="6"/>
    <x v="1"/>
    <n v="12.16"/>
    <x v="2"/>
    <n v="7"/>
    <x v="1"/>
    <x v="2"/>
    <n v="536.55825327510865"/>
    <x v="1"/>
  </r>
  <r>
    <n v="3314"/>
    <n v="44"/>
    <x v="0"/>
    <x v="0"/>
    <x v="1"/>
    <x v="1495"/>
    <x v="1"/>
    <n v="3"/>
    <d v="2030-01-27T00:00:00"/>
    <x v="7"/>
    <x v="0"/>
    <s v="27"/>
    <x v="2"/>
    <x v="0"/>
    <n v="1.44"/>
    <x v="1"/>
    <n v="12"/>
    <x v="1"/>
    <n v="74.77"/>
    <x v="0"/>
    <n v="6"/>
    <x v="0"/>
    <x v="0"/>
    <n v="501.93733333333358"/>
    <x v="0"/>
  </r>
  <r>
    <n v="3398"/>
    <n v="19"/>
    <x v="2"/>
    <x v="0"/>
    <x v="2"/>
    <x v="1496"/>
    <x v="0"/>
    <n v="1"/>
    <d v="2030-04-21T00:00:00"/>
    <x v="7"/>
    <x v="5"/>
    <s v="21"/>
    <x v="0"/>
    <x v="1"/>
    <n v="1.44"/>
    <x v="0"/>
    <n v="12"/>
    <x v="1"/>
    <n v="17.98"/>
    <x v="2"/>
    <n v="6"/>
    <x v="0"/>
    <x v="1"/>
    <n v="526.02290462427766"/>
    <x v="1"/>
  </r>
  <r>
    <n v="3420"/>
    <n v="60"/>
    <x v="1"/>
    <x v="2"/>
    <x v="2"/>
    <x v="1497"/>
    <x v="0"/>
    <n v="1"/>
    <d v="2030-05-13T00:00:00"/>
    <x v="7"/>
    <x v="7"/>
    <s v="13"/>
    <x v="1"/>
    <x v="1"/>
    <n v="1.44"/>
    <x v="0"/>
    <n v="2"/>
    <x v="0"/>
    <n v="74.64"/>
    <x v="0"/>
    <n v="7"/>
    <x v="1"/>
    <x v="0"/>
    <n v="501.38755215577203"/>
    <x v="0"/>
  </r>
  <r>
    <n v="3969"/>
    <n v="18"/>
    <x v="2"/>
    <x v="0"/>
    <x v="0"/>
    <x v="1498"/>
    <x v="1"/>
    <n v="3"/>
    <d v="2031-11-13T00:00:00"/>
    <x v="8"/>
    <x v="1"/>
    <s v="13"/>
    <x v="0"/>
    <x v="1"/>
    <n v="1.44"/>
    <x v="1"/>
    <n v="9"/>
    <x v="1"/>
    <n v="75.37"/>
    <x v="0"/>
    <n v="5"/>
    <x v="0"/>
    <x v="1"/>
    <n v="526.47188133140401"/>
    <x v="0"/>
  </r>
  <r>
    <n v="4011"/>
    <n v="61"/>
    <x v="1"/>
    <x v="3"/>
    <x v="1"/>
    <x v="1499"/>
    <x v="1"/>
    <n v="3"/>
    <d v="2031-12-25T00:00:00"/>
    <x v="8"/>
    <x v="2"/>
    <s v="25"/>
    <x v="0"/>
    <x v="0"/>
    <n v="1.44"/>
    <x v="0"/>
    <n v="2"/>
    <x v="0"/>
    <n v="472.92"/>
    <x v="1"/>
    <n v="7"/>
    <x v="1"/>
    <x v="3"/>
    <n v="523.42982608695763"/>
    <x v="1"/>
  </r>
  <r>
    <n v="4211"/>
    <n v="29"/>
    <x v="2"/>
    <x v="1"/>
    <x v="3"/>
    <x v="1500"/>
    <x v="0"/>
    <n v="1"/>
    <d v="2032-07-12T00:00:00"/>
    <x v="11"/>
    <x v="11"/>
    <s v="12"/>
    <x v="1"/>
    <x v="0"/>
    <n v="1.44"/>
    <x v="1"/>
    <n v="11"/>
    <x v="1"/>
    <n v="29.07"/>
    <x v="2"/>
    <n v="7"/>
    <x v="1"/>
    <x v="1"/>
    <n v="526.2518115942031"/>
    <x v="2"/>
  </r>
  <r>
    <n v="4387"/>
    <n v="19"/>
    <x v="2"/>
    <x v="1"/>
    <x v="2"/>
    <x v="1501"/>
    <x v="0"/>
    <n v="1"/>
    <d v="2033-01-04T00:00:00"/>
    <x v="9"/>
    <x v="0"/>
    <s v="04"/>
    <x v="1"/>
    <x v="0"/>
    <n v="1.44"/>
    <x v="1"/>
    <n v="1"/>
    <x v="0"/>
    <n v="216.33"/>
    <x v="1"/>
    <n v="6"/>
    <x v="0"/>
    <x v="4"/>
    <n v="523.11843441466942"/>
    <x v="1"/>
  </r>
  <r>
    <n v="4512"/>
    <n v="46"/>
    <x v="0"/>
    <x v="3"/>
    <x v="1"/>
    <x v="1502"/>
    <x v="2"/>
    <n v="2"/>
    <d v="2033-05-09T00:00:00"/>
    <x v="9"/>
    <x v="7"/>
    <s v="09"/>
    <x v="3"/>
    <x v="1"/>
    <n v="1.44"/>
    <x v="0"/>
    <n v="2"/>
    <x v="0"/>
    <n v="306.06"/>
    <x v="1"/>
    <n v="6"/>
    <x v="0"/>
    <x v="0"/>
    <n v="501.87796657381631"/>
    <x v="0"/>
  </r>
  <r>
    <n v="4621"/>
    <n v="24"/>
    <x v="2"/>
    <x v="0"/>
    <x v="1"/>
    <x v="1503"/>
    <x v="1"/>
    <n v="3"/>
    <d v="2033-08-26T00:00:00"/>
    <x v="9"/>
    <x v="8"/>
    <s v="26"/>
    <x v="1"/>
    <x v="1"/>
    <n v="1.44"/>
    <x v="0"/>
    <n v="4"/>
    <x v="0"/>
    <n v="208.02"/>
    <x v="1"/>
    <n v="4"/>
    <x v="2"/>
    <x v="4"/>
    <n v="523.55175141243024"/>
    <x v="2"/>
  </r>
  <r>
    <n v="4928"/>
    <n v="35"/>
    <x v="4"/>
    <x v="3"/>
    <x v="3"/>
    <x v="1504"/>
    <x v="2"/>
    <n v="2"/>
    <d v="2034-06-29T00:00:00"/>
    <x v="13"/>
    <x v="3"/>
    <s v="29"/>
    <x v="0"/>
    <x v="0"/>
    <n v="1.44"/>
    <x v="0"/>
    <n v="14"/>
    <x v="1"/>
    <n v="33.78"/>
    <x v="2"/>
    <n v="7"/>
    <x v="1"/>
    <x v="4"/>
    <n v="523.11538896746902"/>
    <x v="0"/>
  </r>
  <r>
    <n v="154"/>
    <n v="20"/>
    <x v="2"/>
    <x v="0"/>
    <x v="1"/>
    <x v="1505"/>
    <x v="1"/>
    <n v="3"/>
    <d v="2021-06-03T00:00:00"/>
    <x v="0"/>
    <x v="3"/>
    <s v="03"/>
    <x v="2"/>
    <x v="0"/>
    <n v="1.43"/>
    <x v="1"/>
    <n v="5"/>
    <x v="0"/>
    <n v="140.93"/>
    <x v="0"/>
    <n v="7"/>
    <x v="1"/>
    <x v="4"/>
    <n v="523.18657223796117"/>
    <x v="0"/>
  </r>
  <r>
    <n v="199"/>
    <n v="43"/>
    <x v="0"/>
    <x v="2"/>
    <x v="1"/>
    <x v="1506"/>
    <x v="0"/>
    <n v="1"/>
    <d v="2021-07-18T00:00:00"/>
    <x v="0"/>
    <x v="11"/>
    <s v="18"/>
    <x v="3"/>
    <x v="0"/>
    <n v="1.43"/>
    <x v="1"/>
    <n v="9"/>
    <x v="1"/>
    <n v="15.42"/>
    <x v="2"/>
    <n v="5"/>
    <x v="0"/>
    <x v="1"/>
    <n v="526.55149492017438"/>
    <x v="1"/>
  </r>
  <r>
    <n v="321"/>
    <n v="45"/>
    <x v="0"/>
    <x v="1"/>
    <x v="0"/>
    <x v="1507"/>
    <x v="2"/>
    <n v="2"/>
    <d v="2021-11-17T00:00:00"/>
    <x v="0"/>
    <x v="1"/>
    <s v="17"/>
    <x v="3"/>
    <x v="1"/>
    <n v="1.43"/>
    <x v="0"/>
    <n v="13"/>
    <x v="1"/>
    <n v="42.72"/>
    <x v="2"/>
    <n v="4"/>
    <x v="2"/>
    <x v="4"/>
    <n v="522.92920567375972"/>
    <x v="0"/>
  </r>
  <r>
    <n v="741"/>
    <n v="32"/>
    <x v="4"/>
    <x v="1"/>
    <x v="0"/>
    <x v="1508"/>
    <x v="2"/>
    <n v="2"/>
    <d v="2023-01-11T00:00:00"/>
    <x v="12"/>
    <x v="0"/>
    <s v="11"/>
    <x v="3"/>
    <x v="0"/>
    <n v="1.43"/>
    <x v="1"/>
    <n v="1"/>
    <x v="0"/>
    <n v="402.67"/>
    <x v="1"/>
    <n v="4"/>
    <x v="2"/>
    <x v="3"/>
    <n v="522.81674891146702"/>
    <x v="1"/>
  </r>
  <r>
    <n v="1024"/>
    <n v="64"/>
    <x v="1"/>
    <x v="0"/>
    <x v="1"/>
    <x v="1509"/>
    <x v="1"/>
    <n v="3"/>
    <d v="2023-10-21T00:00:00"/>
    <x v="12"/>
    <x v="4"/>
    <s v="21"/>
    <x v="0"/>
    <x v="1"/>
    <n v="1.43"/>
    <x v="1"/>
    <n v="7"/>
    <x v="1"/>
    <n v="115.25"/>
    <x v="0"/>
    <n v="5"/>
    <x v="0"/>
    <x v="3"/>
    <n v="522.99138081395461"/>
    <x v="2"/>
  </r>
  <r>
    <n v="1154"/>
    <n v="21"/>
    <x v="2"/>
    <x v="2"/>
    <x v="3"/>
    <x v="1510"/>
    <x v="1"/>
    <n v="3"/>
    <d v="2024-02-28T00:00:00"/>
    <x v="2"/>
    <x v="10"/>
    <s v="28"/>
    <x v="2"/>
    <x v="1"/>
    <n v="1.43"/>
    <x v="0"/>
    <n v="10"/>
    <x v="1"/>
    <n v="78.239999999999995"/>
    <x v="0"/>
    <n v="6"/>
    <x v="0"/>
    <x v="1"/>
    <n v="527.11510174418629"/>
    <x v="0"/>
  </r>
  <r>
    <n v="1275"/>
    <n v="49"/>
    <x v="0"/>
    <x v="0"/>
    <x v="0"/>
    <x v="1511"/>
    <x v="1"/>
    <n v="3"/>
    <d v="2024-06-28T00:00:00"/>
    <x v="2"/>
    <x v="3"/>
    <s v="28"/>
    <x v="1"/>
    <x v="0"/>
    <n v="1.43"/>
    <x v="1"/>
    <n v="11"/>
    <x v="1"/>
    <n v="76.36"/>
    <x v="0"/>
    <n v="4"/>
    <x v="2"/>
    <x v="0"/>
    <n v="501.72421199442135"/>
    <x v="2"/>
  </r>
  <r>
    <n v="1389"/>
    <n v="68"/>
    <x v="1"/>
    <x v="3"/>
    <x v="2"/>
    <x v="1512"/>
    <x v="1"/>
    <n v="3"/>
    <d v="2024-10-20T00:00:00"/>
    <x v="2"/>
    <x v="4"/>
    <s v="20"/>
    <x v="1"/>
    <x v="0"/>
    <n v="1.43"/>
    <x v="1"/>
    <n v="18"/>
    <x v="2"/>
    <n v="54.15"/>
    <x v="0"/>
    <n v="6"/>
    <x v="0"/>
    <x v="4"/>
    <n v="522.88316761363717"/>
    <x v="0"/>
  </r>
  <r>
    <n v="1844"/>
    <n v="67"/>
    <x v="1"/>
    <x v="2"/>
    <x v="1"/>
    <x v="1513"/>
    <x v="2"/>
    <n v="2"/>
    <d v="2026-01-18T00:00:00"/>
    <x v="4"/>
    <x v="0"/>
    <s v="18"/>
    <x v="1"/>
    <x v="1"/>
    <n v="1.43"/>
    <x v="0"/>
    <n v="1"/>
    <x v="0"/>
    <n v="529.29"/>
    <x v="1"/>
    <n v="5"/>
    <x v="0"/>
    <x v="1"/>
    <n v="526.7435080058226"/>
    <x v="1"/>
  </r>
  <r>
    <n v="1885"/>
    <n v="50"/>
    <x v="3"/>
    <x v="1"/>
    <x v="1"/>
    <x v="1514"/>
    <x v="0"/>
    <n v="1"/>
    <d v="2026-02-28T00:00:00"/>
    <x v="4"/>
    <x v="10"/>
    <s v="28"/>
    <x v="2"/>
    <x v="0"/>
    <n v="1.43"/>
    <x v="0"/>
    <n v="2"/>
    <x v="0"/>
    <n v="150.81"/>
    <x v="1"/>
    <n v="4"/>
    <x v="2"/>
    <x v="1"/>
    <n v="526.73979591836758"/>
    <x v="0"/>
  </r>
  <r>
    <n v="2793"/>
    <n v="48"/>
    <x v="0"/>
    <x v="1"/>
    <x v="2"/>
    <x v="1515"/>
    <x v="0"/>
    <n v="1"/>
    <d v="2028-08-24T00:00:00"/>
    <x v="6"/>
    <x v="8"/>
    <s v="24"/>
    <x v="0"/>
    <x v="1"/>
    <n v="1.43"/>
    <x v="0"/>
    <n v="7"/>
    <x v="1"/>
    <n v="25.68"/>
    <x v="2"/>
    <n v="7"/>
    <x v="1"/>
    <x v="0"/>
    <n v="501.25184357541917"/>
    <x v="1"/>
  </r>
  <r>
    <n v="2881"/>
    <n v="54"/>
    <x v="3"/>
    <x v="3"/>
    <x v="3"/>
    <x v="1516"/>
    <x v="2"/>
    <n v="2"/>
    <d v="2028-11-20T00:00:00"/>
    <x v="6"/>
    <x v="1"/>
    <s v="20"/>
    <x v="3"/>
    <x v="0"/>
    <n v="1.43"/>
    <x v="0"/>
    <n v="10"/>
    <x v="1"/>
    <n v="56.3"/>
    <x v="0"/>
    <n v="4"/>
    <x v="2"/>
    <x v="3"/>
    <n v="522.57831149927324"/>
    <x v="2"/>
  </r>
  <r>
    <n v="3113"/>
    <n v="61"/>
    <x v="1"/>
    <x v="0"/>
    <x v="3"/>
    <x v="1517"/>
    <x v="2"/>
    <n v="2"/>
    <d v="2029-07-10T00:00:00"/>
    <x v="10"/>
    <x v="11"/>
    <s v="10"/>
    <x v="0"/>
    <x v="1"/>
    <n v="1.43"/>
    <x v="0"/>
    <n v="14"/>
    <x v="1"/>
    <n v="39.19"/>
    <x v="2"/>
    <n v="4"/>
    <x v="2"/>
    <x v="0"/>
    <n v="501.70149650349668"/>
    <x v="1"/>
  </r>
  <r>
    <n v="3201"/>
    <n v="25"/>
    <x v="2"/>
    <x v="3"/>
    <x v="2"/>
    <x v="1518"/>
    <x v="2"/>
    <n v="2"/>
    <d v="2029-10-06T00:00:00"/>
    <x v="10"/>
    <x v="4"/>
    <s v="06"/>
    <x v="0"/>
    <x v="0"/>
    <n v="1.43"/>
    <x v="1"/>
    <n v="13"/>
    <x v="1"/>
    <n v="49.66"/>
    <x v="2"/>
    <n v="7"/>
    <x v="1"/>
    <x v="2"/>
    <n v="537.23402332361457"/>
    <x v="2"/>
  </r>
  <r>
    <n v="3287"/>
    <n v="23"/>
    <x v="2"/>
    <x v="1"/>
    <x v="0"/>
    <x v="1519"/>
    <x v="0"/>
    <n v="1"/>
    <d v="2029-12-31T00:00:00"/>
    <x v="10"/>
    <x v="2"/>
    <s v="31"/>
    <x v="0"/>
    <x v="0"/>
    <n v="1.43"/>
    <x v="1"/>
    <n v="3"/>
    <x v="0"/>
    <n v="74.42"/>
    <x v="0"/>
    <n v="7"/>
    <x v="1"/>
    <x v="2"/>
    <n v="537.07591240875865"/>
    <x v="0"/>
  </r>
  <r>
    <n v="3375"/>
    <n v="56"/>
    <x v="3"/>
    <x v="0"/>
    <x v="3"/>
    <x v="1520"/>
    <x v="1"/>
    <n v="3"/>
    <d v="2030-03-29T00:00:00"/>
    <x v="7"/>
    <x v="9"/>
    <s v="29"/>
    <x v="2"/>
    <x v="0"/>
    <n v="1.43"/>
    <x v="0"/>
    <n v="7"/>
    <x v="1"/>
    <n v="140.26"/>
    <x v="0"/>
    <n v="7"/>
    <x v="1"/>
    <x v="2"/>
    <n v="537.5347076023387"/>
    <x v="2"/>
  </r>
  <r>
    <n v="3392"/>
    <n v="53"/>
    <x v="3"/>
    <x v="1"/>
    <x v="3"/>
    <x v="1521"/>
    <x v="1"/>
    <n v="3"/>
    <d v="2030-04-15T00:00:00"/>
    <x v="7"/>
    <x v="5"/>
    <s v="15"/>
    <x v="2"/>
    <x v="1"/>
    <n v="1.43"/>
    <x v="1"/>
    <n v="7"/>
    <x v="1"/>
    <n v="109.5"/>
    <x v="0"/>
    <n v="6"/>
    <x v="0"/>
    <x v="3"/>
    <n v="522.51944606414099"/>
    <x v="0"/>
  </r>
  <r>
    <n v="3439"/>
    <n v="41"/>
    <x v="0"/>
    <x v="3"/>
    <x v="1"/>
    <x v="1522"/>
    <x v="2"/>
    <n v="2"/>
    <d v="2030-06-01T00:00:00"/>
    <x v="7"/>
    <x v="3"/>
    <s v="01"/>
    <x v="1"/>
    <x v="0"/>
    <n v="1.43"/>
    <x v="1"/>
    <n v="17"/>
    <x v="2"/>
    <n v="27.14"/>
    <x v="2"/>
    <n v="4"/>
    <x v="2"/>
    <x v="1"/>
    <n v="527.06843795620455"/>
    <x v="0"/>
  </r>
  <r>
    <n v="3709"/>
    <n v="24"/>
    <x v="2"/>
    <x v="3"/>
    <x v="0"/>
    <x v="1523"/>
    <x v="1"/>
    <n v="3"/>
    <d v="2031-02-26T00:00:00"/>
    <x v="8"/>
    <x v="10"/>
    <s v="26"/>
    <x v="2"/>
    <x v="0"/>
    <n v="1.43"/>
    <x v="0"/>
    <n v="2"/>
    <x v="0"/>
    <n v="426.04"/>
    <x v="1"/>
    <n v="7"/>
    <x v="1"/>
    <x v="2"/>
    <n v="536.88417276720293"/>
    <x v="0"/>
  </r>
  <r>
    <n v="4454"/>
    <n v="45"/>
    <x v="0"/>
    <x v="2"/>
    <x v="1"/>
    <x v="676"/>
    <x v="2"/>
    <n v="2"/>
    <d v="2033-03-12T00:00:00"/>
    <x v="9"/>
    <x v="9"/>
    <s v="12"/>
    <x v="0"/>
    <x v="0"/>
    <n v="1.43"/>
    <x v="0"/>
    <n v="3"/>
    <x v="0"/>
    <n v="210.19"/>
    <x v="1"/>
    <n v="5"/>
    <x v="0"/>
    <x v="1"/>
    <n v="527.16448830409377"/>
    <x v="2"/>
  </r>
  <r>
    <n v="4461"/>
    <n v="69"/>
    <x v="1"/>
    <x v="3"/>
    <x v="2"/>
    <x v="1524"/>
    <x v="1"/>
    <n v="3"/>
    <d v="2033-03-19T00:00:00"/>
    <x v="9"/>
    <x v="9"/>
    <s v="19"/>
    <x v="1"/>
    <x v="1"/>
    <n v="1.43"/>
    <x v="0"/>
    <n v="10"/>
    <x v="1"/>
    <n v="77.03"/>
    <x v="0"/>
    <n v="5"/>
    <x v="0"/>
    <x v="4"/>
    <n v="522.24039829303058"/>
    <x v="0"/>
  </r>
  <r>
    <n v="4557"/>
    <n v="68"/>
    <x v="1"/>
    <x v="1"/>
    <x v="3"/>
    <x v="1525"/>
    <x v="2"/>
    <n v="2"/>
    <d v="2033-06-23T00:00:00"/>
    <x v="9"/>
    <x v="3"/>
    <s v="23"/>
    <x v="2"/>
    <x v="1"/>
    <n v="1.43"/>
    <x v="1"/>
    <n v="5"/>
    <x v="0"/>
    <n v="70.400000000000006"/>
    <x v="0"/>
    <n v="4"/>
    <x v="2"/>
    <x v="3"/>
    <n v="522.16327007299378"/>
    <x v="2"/>
  </r>
  <r>
    <n v="4581"/>
    <n v="34"/>
    <x v="4"/>
    <x v="1"/>
    <x v="2"/>
    <x v="1526"/>
    <x v="0"/>
    <n v="1"/>
    <d v="2033-07-17T00:00:00"/>
    <x v="9"/>
    <x v="11"/>
    <s v="17"/>
    <x v="0"/>
    <x v="0"/>
    <n v="1.43"/>
    <x v="1"/>
    <n v="3"/>
    <x v="0"/>
    <n v="110.99"/>
    <x v="0"/>
    <n v="4"/>
    <x v="2"/>
    <x v="1"/>
    <n v="527.01308931185974"/>
    <x v="1"/>
  </r>
  <r>
    <n v="43"/>
    <n v="37"/>
    <x v="4"/>
    <x v="1"/>
    <x v="3"/>
    <x v="1527"/>
    <x v="1"/>
    <n v="3"/>
    <d v="2021-02-12T00:00:00"/>
    <x v="0"/>
    <x v="10"/>
    <s v="12"/>
    <x v="0"/>
    <x v="1"/>
    <n v="1.42"/>
    <x v="1"/>
    <n v="15"/>
    <x v="1"/>
    <n v="49.19"/>
    <x v="2"/>
    <n v="7"/>
    <x v="1"/>
    <x v="3"/>
    <n v="522.41206140350982"/>
    <x v="1"/>
  </r>
  <r>
    <n v="113"/>
    <n v="18"/>
    <x v="2"/>
    <x v="2"/>
    <x v="2"/>
    <x v="1528"/>
    <x v="0"/>
    <n v="1"/>
    <d v="2021-04-23T00:00:00"/>
    <x v="0"/>
    <x v="5"/>
    <s v="23"/>
    <x v="0"/>
    <x v="1"/>
    <n v="1.42"/>
    <x v="1"/>
    <n v="10"/>
    <x v="1"/>
    <n v="31.9"/>
    <x v="2"/>
    <n v="4"/>
    <x v="2"/>
    <x v="3"/>
    <n v="522.09660322108437"/>
    <x v="1"/>
  </r>
  <r>
    <n v="189"/>
    <n v="29"/>
    <x v="2"/>
    <x v="2"/>
    <x v="2"/>
    <x v="1529"/>
    <x v="0"/>
    <n v="1"/>
    <d v="2021-07-08T00:00:00"/>
    <x v="0"/>
    <x v="11"/>
    <s v="08"/>
    <x v="1"/>
    <x v="0"/>
    <n v="1.42"/>
    <x v="1"/>
    <n v="14"/>
    <x v="1"/>
    <n v="10.73"/>
    <x v="2"/>
    <n v="6"/>
    <x v="0"/>
    <x v="1"/>
    <n v="527.29759530791807"/>
    <x v="2"/>
  </r>
  <r>
    <n v="497"/>
    <n v="27"/>
    <x v="2"/>
    <x v="2"/>
    <x v="1"/>
    <x v="1530"/>
    <x v="2"/>
    <n v="2"/>
    <d v="2022-05-12T00:00:00"/>
    <x v="1"/>
    <x v="7"/>
    <s v="12"/>
    <x v="2"/>
    <x v="0"/>
    <n v="1.42"/>
    <x v="1"/>
    <n v="10"/>
    <x v="1"/>
    <n v="52.41"/>
    <x v="0"/>
    <n v="4"/>
    <x v="2"/>
    <x v="1"/>
    <n v="527.8512187958886"/>
    <x v="1"/>
  </r>
  <r>
    <n v="917"/>
    <n v="47"/>
    <x v="0"/>
    <x v="3"/>
    <x v="0"/>
    <x v="1531"/>
    <x v="1"/>
    <n v="3"/>
    <d v="2023-07-06T00:00:00"/>
    <x v="12"/>
    <x v="11"/>
    <s v="06"/>
    <x v="3"/>
    <x v="0"/>
    <n v="1.42"/>
    <x v="1"/>
    <n v="9"/>
    <x v="1"/>
    <n v="74.13"/>
    <x v="0"/>
    <n v="7"/>
    <x v="1"/>
    <x v="3"/>
    <n v="522.39444281525016"/>
    <x v="1"/>
  </r>
  <r>
    <n v="1065"/>
    <n v="54"/>
    <x v="3"/>
    <x v="2"/>
    <x v="3"/>
    <x v="1532"/>
    <x v="2"/>
    <n v="2"/>
    <d v="2023-12-01T00:00:00"/>
    <x v="12"/>
    <x v="2"/>
    <s v="01"/>
    <x v="1"/>
    <x v="0"/>
    <n v="1.42"/>
    <x v="0"/>
    <n v="18"/>
    <x v="2"/>
    <n v="22.03"/>
    <x v="2"/>
    <n v="8"/>
    <x v="1"/>
    <x v="0"/>
    <n v="501.63568627450996"/>
    <x v="1"/>
  </r>
  <r>
    <n v="1553"/>
    <n v="52"/>
    <x v="3"/>
    <x v="2"/>
    <x v="1"/>
    <x v="1533"/>
    <x v="0"/>
    <n v="1"/>
    <d v="2025-04-02T00:00:00"/>
    <x v="3"/>
    <x v="5"/>
    <s v="02"/>
    <x v="0"/>
    <x v="1"/>
    <n v="1.42"/>
    <x v="0"/>
    <n v="7"/>
    <x v="1"/>
    <n v="14.86"/>
    <x v="2"/>
    <n v="5"/>
    <x v="0"/>
    <x v="1"/>
    <n v="527.85667647058847"/>
    <x v="1"/>
  </r>
  <r>
    <n v="1597"/>
    <n v="66"/>
    <x v="1"/>
    <x v="1"/>
    <x v="2"/>
    <x v="1534"/>
    <x v="0"/>
    <n v="1"/>
    <d v="2025-05-16T00:00:00"/>
    <x v="3"/>
    <x v="7"/>
    <s v="16"/>
    <x v="3"/>
    <x v="1"/>
    <n v="1.42"/>
    <x v="1"/>
    <n v="11"/>
    <x v="1"/>
    <n v="8.69"/>
    <x v="2"/>
    <n v="4"/>
    <x v="2"/>
    <x v="4"/>
    <n v="521.88706552706617"/>
    <x v="0"/>
  </r>
  <r>
    <n v="1714"/>
    <n v="53"/>
    <x v="3"/>
    <x v="3"/>
    <x v="2"/>
    <x v="1535"/>
    <x v="2"/>
    <n v="2"/>
    <d v="2025-09-10T00:00:00"/>
    <x v="3"/>
    <x v="6"/>
    <s v="10"/>
    <x v="3"/>
    <x v="0"/>
    <n v="1.42"/>
    <x v="1"/>
    <n v="10"/>
    <x v="1"/>
    <n v="55.8"/>
    <x v="0"/>
    <n v="5"/>
    <x v="0"/>
    <x v="4"/>
    <n v="522.49524964336729"/>
    <x v="0"/>
  </r>
  <r>
    <n v="2020"/>
    <n v="58"/>
    <x v="3"/>
    <x v="3"/>
    <x v="3"/>
    <x v="1536"/>
    <x v="2"/>
    <n v="2"/>
    <d v="2026-07-13T00:00:00"/>
    <x v="4"/>
    <x v="11"/>
    <s v="13"/>
    <x v="3"/>
    <x v="1"/>
    <n v="1.42"/>
    <x v="0"/>
    <n v="3"/>
    <x v="0"/>
    <n v="167.23"/>
    <x v="1"/>
    <n v="7"/>
    <x v="1"/>
    <x v="4"/>
    <n v="522.44454285714346"/>
    <x v="2"/>
  </r>
  <r>
    <n v="2290"/>
    <n v="41"/>
    <x v="0"/>
    <x v="2"/>
    <x v="2"/>
    <x v="1537"/>
    <x v="1"/>
    <n v="3"/>
    <d v="2027-04-09T00:00:00"/>
    <x v="5"/>
    <x v="5"/>
    <s v="09"/>
    <x v="3"/>
    <x v="1"/>
    <n v="1.42"/>
    <x v="0"/>
    <n v="10"/>
    <x v="1"/>
    <n v="71.88"/>
    <x v="0"/>
    <n v="4"/>
    <x v="2"/>
    <x v="3"/>
    <n v="522.18190895741645"/>
    <x v="0"/>
  </r>
  <r>
    <n v="2297"/>
    <n v="28"/>
    <x v="2"/>
    <x v="0"/>
    <x v="3"/>
    <x v="1538"/>
    <x v="2"/>
    <n v="2"/>
    <d v="2027-04-16T00:00:00"/>
    <x v="5"/>
    <x v="5"/>
    <s v="16"/>
    <x v="0"/>
    <x v="1"/>
    <n v="1.42"/>
    <x v="1"/>
    <n v="7"/>
    <x v="1"/>
    <n v="88.37"/>
    <x v="0"/>
    <n v="5"/>
    <x v="0"/>
    <x v="0"/>
    <n v="501.78308555399741"/>
    <x v="0"/>
  </r>
  <r>
    <n v="2401"/>
    <n v="54"/>
    <x v="3"/>
    <x v="3"/>
    <x v="3"/>
    <x v="1539"/>
    <x v="0"/>
    <n v="1"/>
    <d v="2027-07-29T00:00:00"/>
    <x v="5"/>
    <x v="11"/>
    <s v="29"/>
    <x v="1"/>
    <x v="1"/>
    <n v="1.42"/>
    <x v="1"/>
    <n v="16"/>
    <x v="2"/>
    <n v="20.53"/>
    <x v="2"/>
    <n v="5"/>
    <x v="0"/>
    <x v="0"/>
    <n v="501.61907303370805"/>
    <x v="0"/>
  </r>
  <r>
    <n v="2442"/>
    <n v="22"/>
    <x v="2"/>
    <x v="1"/>
    <x v="3"/>
    <x v="1540"/>
    <x v="1"/>
    <n v="3"/>
    <d v="2027-09-08T00:00:00"/>
    <x v="5"/>
    <x v="6"/>
    <s v="08"/>
    <x v="0"/>
    <x v="0"/>
    <n v="1.42"/>
    <x v="0"/>
    <n v="12"/>
    <x v="1"/>
    <n v="75.28"/>
    <x v="0"/>
    <n v="7"/>
    <x v="1"/>
    <x v="3"/>
    <n v="521.89273529411855"/>
    <x v="0"/>
  </r>
  <r>
    <n v="2910"/>
    <n v="68"/>
    <x v="1"/>
    <x v="1"/>
    <x v="2"/>
    <x v="240"/>
    <x v="0"/>
    <n v="1"/>
    <d v="2028-12-19T00:00:00"/>
    <x v="6"/>
    <x v="2"/>
    <s v="19"/>
    <x v="2"/>
    <x v="1"/>
    <n v="1.42"/>
    <x v="0"/>
    <n v="3"/>
    <x v="0"/>
    <n v="98.95"/>
    <x v="0"/>
    <n v="7"/>
    <x v="1"/>
    <x v="1"/>
    <n v="528.48088365243029"/>
    <x v="2"/>
  </r>
  <r>
    <n v="2965"/>
    <n v="52"/>
    <x v="3"/>
    <x v="3"/>
    <x v="0"/>
    <x v="1541"/>
    <x v="1"/>
    <n v="3"/>
    <d v="2029-02-12T00:00:00"/>
    <x v="10"/>
    <x v="10"/>
    <s v="12"/>
    <x v="3"/>
    <x v="0"/>
    <n v="1.42"/>
    <x v="1"/>
    <n v="6"/>
    <x v="1"/>
    <n v="153.19"/>
    <x v="1"/>
    <n v="7"/>
    <x v="1"/>
    <x v="0"/>
    <n v="501.86251758087218"/>
    <x v="0"/>
  </r>
  <r>
    <n v="3101"/>
    <n v="40"/>
    <x v="0"/>
    <x v="3"/>
    <x v="1"/>
    <x v="1542"/>
    <x v="2"/>
    <n v="2"/>
    <d v="2029-06-28T00:00:00"/>
    <x v="10"/>
    <x v="3"/>
    <s v="28"/>
    <x v="0"/>
    <x v="0"/>
    <n v="1.42"/>
    <x v="0"/>
    <n v="15"/>
    <x v="1"/>
    <n v="39.49"/>
    <x v="2"/>
    <n v="7"/>
    <x v="1"/>
    <x v="1"/>
    <n v="528.82253687315654"/>
    <x v="0"/>
  </r>
  <r>
    <n v="3277"/>
    <n v="31"/>
    <x v="4"/>
    <x v="1"/>
    <x v="1"/>
    <x v="1543"/>
    <x v="2"/>
    <n v="2"/>
    <d v="2029-12-21T00:00:00"/>
    <x v="10"/>
    <x v="2"/>
    <s v="21"/>
    <x v="1"/>
    <x v="0"/>
    <n v="1.42"/>
    <x v="0"/>
    <n v="2"/>
    <x v="0"/>
    <n v="199.61"/>
    <x v="1"/>
    <n v="4"/>
    <x v="2"/>
    <x v="4"/>
    <n v="522.4742346208875"/>
    <x v="2"/>
  </r>
  <r>
    <n v="3464"/>
    <n v="61"/>
    <x v="1"/>
    <x v="1"/>
    <x v="0"/>
    <x v="1544"/>
    <x v="1"/>
    <n v="3"/>
    <d v="2030-06-26T00:00:00"/>
    <x v="7"/>
    <x v="3"/>
    <s v="26"/>
    <x v="1"/>
    <x v="0"/>
    <n v="1.42"/>
    <x v="0"/>
    <n v="17"/>
    <x v="2"/>
    <n v="52.09"/>
    <x v="0"/>
    <n v="7"/>
    <x v="1"/>
    <x v="1"/>
    <n v="528.72868537666204"/>
    <x v="2"/>
  </r>
  <r>
    <n v="3863"/>
    <n v="21"/>
    <x v="2"/>
    <x v="0"/>
    <x v="0"/>
    <x v="1545"/>
    <x v="0"/>
    <n v="1"/>
    <d v="2031-07-30T00:00:00"/>
    <x v="8"/>
    <x v="11"/>
    <s v="30"/>
    <x v="2"/>
    <x v="1"/>
    <n v="1.42"/>
    <x v="1"/>
    <n v="5"/>
    <x v="0"/>
    <n v="12.19"/>
    <x v="2"/>
    <n v="7"/>
    <x v="1"/>
    <x v="0"/>
    <n v="501.27483098591568"/>
    <x v="0"/>
  </r>
  <r>
    <n v="3959"/>
    <n v="56"/>
    <x v="3"/>
    <x v="1"/>
    <x v="3"/>
    <x v="1546"/>
    <x v="1"/>
    <n v="3"/>
    <d v="2031-11-03T00:00:00"/>
    <x v="8"/>
    <x v="1"/>
    <s v="03"/>
    <x v="0"/>
    <x v="0"/>
    <n v="1.42"/>
    <x v="1"/>
    <n v="4"/>
    <x v="0"/>
    <n v="214.48"/>
    <x v="1"/>
    <n v="4"/>
    <x v="2"/>
    <x v="4"/>
    <n v="522.65081661891179"/>
    <x v="1"/>
  </r>
  <r>
    <n v="4136"/>
    <n v="22"/>
    <x v="2"/>
    <x v="0"/>
    <x v="1"/>
    <x v="1547"/>
    <x v="1"/>
    <n v="3"/>
    <d v="2032-04-28T00:00:00"/>
    <x v="11"/>
    <x v="5"/>
    <s v="28"/>
    <x v="1"/>
    <x v="0"/>
    <n v="1.42"/>
    <x v="0"/>
    <n v="18"/>
    <x v="2"/>
    <n v="49.76"/>
    <x v="2"/>
    <n v="5"/>
    <x v="0"/>
    <x v="0"/>
    <n v="501.89589562764473"/>
    <x v="2"/>
  </r>
  <r>
    <n v="4226"/>
    <n v="51"/>
    <x v="3"/>
    <x v="0"/>
    <x v="0"/>
    <x v="1548"/>
    <x v="1"/>
    <n v="3"/>
    <d v="2032-07-27T00:00:00"/>
    <x v="11"/>
    <x v="11"/>
    <s v="27"/>
    <x v="2"/>
    <x v="0"/>
    <n v="1.42"/>
    <x v="0"/>
    <n v="5"/>
    <x v="0"/>
    <n v="143.16"/>
    <x v="0"/>
    <n v="7"/>
    <x v="1"/>
    <x v="0"/>
    <n v="501.33966101694926"/>
    <x v="1"/>
  </r>
  <r>
    <n v="4349"/>
    <n v="68"/>
    <x v="1"/>
    <x v="0"/>
    <x v="0"/>
    <x v="1549"/>
    <x v="1"/>
    <n v="3"/>
    <d v="2032-11-27T00:00:00"/>
    <x v="11"/>
    <x v="1"/>
    <s v="27"/>
    <x v="3"/>
    <x v="0"/>
    <n v="1.42"/>
    <x v="0"/>
    <n v="5"/>
    <x v="0"/>
    <n v="143.86000000000001"/>
    <x v="0"/>
    <n v="7"/>
    <x v="1"/>
    <x v="4"/>
    <n v="522.16977044476391"/>
    <x v="2"/>
  </r>
  <r>
    <n v="4443"/>
    <n v="59"/>
    <x v="3"/>
    <x v="1"/>
    <x v="1"/>
    <x v="1550"/>
    <x v="1"/>
    <n v="3"/>
    <d v="2033-03-01T00:00:00"/>
    <x v="9"/>
    <x v="9"/>
    <s v="01"/>
    <x v="0"/>
    <x v="1"/>
    <n v="1.42"/>
    <x v="1"/>
    <n v="12"/>
    <x v="1"/>
    <n v="64.34"/>
    <x v="0"/>
    <n v="5"/>
    <x v="0"/>
    <x v="0"/>
    <n v="501.03635077793501"/>
    <x v="2"/>
  </r>
  <r>
    <n v="4756"/>
    <n v="51"/>
    <x v="3"/>
    <x v="1"/>
    <x v="1"/>
    <x v="1551"/>
    <x v="2"/>
    <n v="2"/>
    <d v="2034-01-08T00:00:00"/>
    <x v="13"/>
    <x v="0"/>
    <s v="08"/>
    <x v="1"/>
    <x v="0"/>
    <n v="1.42"/>
    <x v="1"/>
    <n v="7"/>
    <x v="1"/>
    <n v="52.12"/>
    <x v="0"/>
    <n v="7"/>
    <x v="1"/>
    <x v="0"/>
    <n v="500.6524362606234"/>
    <x v="2"/>
  </r>
  <r>
    <n v="4798"/>
    <n v="54"/>
    <x v="3"/>
    <x v="1"/>
    <x v="3"/>
    <x v="1552"/>
    <x v="2"/>
    <n v="2"/>
    <d v="2034-02-19T00:00:00"/>
    <x v="13"/>
    <x v="10"/>
    <s v="19"/>
    <x v="3"/>
    <x v="1"/>
    <n v="1.42"/>
    <x v="1"/>
    <n v="11"/>
    <x v="1"/>
    <n v="35.57"/>
    <x v="2"/>
    <n v="4"/>
    <x v="2"/>
    <x v="2"/>
    <n v="536.42202346041006"/>
    <x v="0"/>
  </r>
  <r>
    <n v="4828"/>
    <n v="24"/>
    <x v="2"/>
    <x v="1"/>
    <x v="3"/>
    <x v="1553"/>
    <x v="1"/>
    <n v="3"/>
    <d v="2034-03-21T00:00:00"/>
    <x v="13"/>
    <x v="9"/>
    <s v="21"/>
    <x v="2"/>
    <x v="0"/>
    <n v="1.42"/>
    <x v="1"/>
    <n v="2"/>
    <x v="0"/>
    <n v="339.89"/>
    <x v="1"/>
    <n v="6"/>
    <x v="0"/>
    <x v="0"/>
    <n v="500.84507801418459"/>
    <x v="1"/>
  </r>
  <r>
    <n v="348"/>
    <n v="35"/>
    <x v="4"/>
    <x v="1"/>
    <x v="3"/>
    <x v="1554"/>
    <x v="0"/>
    <n v="1"/>
    <d v="2021-12-14T00:00:00"/>
    <x v="0"/>
    <x v="2"/>
    <s v="14"/>
    <x v="2"/>
    <x v="1"/>
    <n v="1.41"/>
    <x v="0"/>
    <n v="8"/>
    <x v="1"/>
    <n v="26.79"/>
    <x v="2"/>
    <n v="7"/>
    <x v="1"/>
    <x v="1"/>
    <n v="528.20081360946767"/>
    <x v="0"/>
  </r>
  <r>
    <n v="577"/>
    <n v="69"/>
    <x v="1"/>
    <x v="3"/>
    <x v="3"/>
    <x v="1555"/>
    <x v="0"/>
    <n v="1"/>
    <d v="2022-07-31T00:00:00"/>
    <x v="1"/>
    <x v="11"/>
    <s v="31"/>
    <x v="2"/>
    <x v="1"/>
    <n v="1.41"/>
    <x v="0"/>
    <n v="18"/>
    <x v="2"/>
    <n v="12.11"/>
    <x v="2"/>
    <n v="7"/>
    <x v="1"/>
    <x v="1"/>
    <n v="528.66583703703725"/>
    <x v="0"/>
  </r>
  <r>
    <n v="1117"/>
    <n v="51"/>
    <x v="3"/>
    <x v="3"/>
    <x v="1"/>
    <x v="1556"/>
    <x v="2"/>
    <n v="2"/>
    <d v="2024-01-22T00:00:00"/>
    <x v="2"/>
    <x v="0"/>
    <s v="22"/>
    <x v="2"/>
    <x v="0"/>
    <n v="1.41"/>
    <x v="0"/>
    <n v="18"/>
    <x v="2"/>
    <n v="20.25"/>
    <x v="2"/>
    <n v="4"/>
    <x v="2"/>
    <x v="0"/>
    <n v="500.59090909090918"/>
    <x v="2"/>
  </r>
  <r>
    <n v="1782"/>
    <n v="30"/>
    <x v="4"/>
    <x v="3"/>
    <x v="0"/>
    <x v="1557"/>
    <x v="1"/>
    <n v="3"/>
    <d v="2025-11-17T00:00:00"/>
    <x v="3"/>
    <x v="1"/>
    <s v="17"/>
    <x v="2"/>
    <x v="1"/>
    <n v="1.41"/>
    <x v="1"/>
    <n v="17"/>
    <x v="2"/>
    <n v="42.79"/>
    <x v="2"/>
    <n v="4"/>
    <x v="2"/>
    <x v="4"/>
    <n v="521.88650862069017"/>
    <x v="1"/>
  </r>
  <r>
    <n v="2112"/>
    <n v="18"/>
    <x v="2"/>
    <x v="3"/>
    <x v="2"/>
    <x v="1558"/>
    <x v="1"/>
    <n v="3"/>
    <d v="2026-10-13T00:00:00"/>
    <x v="4"/>
    <x v="4"/>
    <s v="13"/>
    <x v="3"/>
    <x v="0"/>
    <n v="1.41"/>
    <x v="1"/>
    <n v="14"/>
    <x v="1"/>
    <n v="61.14"/>
    <x v="0"/>
    <n v="7"/>
    <x v="1"/>
    <x v="0"/>
    <n v="500.78442389758192"/>
    <x v="1"/>
  </r>
  <r>
    <n v="2131"/>
    <n v="24"/>
    <x v="2"/>
    <x v="3"/>
    <x v="2"/>
    <x v="1559"/>
    <x v="1"/>
    <n v="3"/>
    <d v="2026-11-01T00:00:00"/>
    <x v="4"/>
    <x v="1"/>
    <s v="01"/>
    <x v="3"/>
    <x v="0"/>
    <n v="1.41"/>
    <x v="0"/>
    <n v="14"/>
    <x v="1"/>
    <n v="61.54"/>
    <x v="0"/>
    <n v="6"/>
    <x v="0"/>
    <x v="3"/>
    <n v="521.33095729013337"/>
    <x v="0"/>
  </r>
  <r>
    <n v="2170"/>
    <n v="46"/>
    <x v="0"/>
    <x v="1"/>
    <x v="1"/>
    <x v="1560"/>
    <x v="0"/>
    <n v="1"/>
    <d v="2026-12-10T00:00:00"/>
    <x v="4"/>
    <x v="2"/>
    <s v="10"/>
    <x v="2"/>
    <x v="0"/>
    <n v="1.41"/>
    <x v="0"/>
    <n v="18"/>
    <x v="2"/>
    <n v="16.61"/>
    <x v="2"/>
    <n v="6"/>
    <x v="0"/>
    <x v="0"/>
    <n v="500.27844729344736"/>
    <x v="0"/>
  </r>
  <r>
    <n v="2232"/>
    <n v="45"/>
    <x v="0"/>
    <x v="2"/>
    <x v="3"/>
    <x v="1561"/>
    <x v="0"/>
    <n v="1"/>
    <d v="2027-02-10T00:00:00"/>
    <x v="5"/>
    <x v="10"/>
    <s v="10"/>
    <x v="2"/>
    <x v="1"/>
    <n v="1.41"/>
    <x v="1"/>
    <n v="18"/>
    <x v="2"/>
    <n v="14.3"/>
    <x v="2"/>
    <n v="7"/>
    <x v="1"/>
    <x v="2"/>
    <n v="536.63521292217274"/>
    <x v="2"/>
  </r>
  <r>
    <n v="2504"/>
    <n v="54"/>
    <x v="3"/>
    <x v="2"/>
    <x v="0"/>
    <x v="1562"/>
    <x v="0"/>
    <n v="1"/>
    <d v="2027-11-09T00:00:00"/>
    <x v="5"/>
    <x v="1"/>
    <s v="09"/>
    <x v="2"/>
    <x v="1"/>
    <n v="1.41"/>
    <x v="0"/>
    <n v="8"/>
    <x v="1"/>
    <n v="10.59"/>
    <x v="2"/>
    <n v="5"/>
    <x v="0"/>
    <x v="0"/>
    <n v="500.56570613409423"/>
    <x v="0"/>
  </r>
  <r>
    <n v="2615"/>
    <n v="36"/>
    <x v="4"/>
    <x v="1"/>
    <x v="0"/>
    <x v="1563"/>
    <x v="1"/>
    <n v="3"/>
    <d v="2028-02-28T00:00:00"/>
    <x v="6"/>
    <x v="10"/>
    <s v="28"/>
    <x v="2"/>
    <x v="0"/>
    <n v="1.41"/>
    <x v="1"/>
    <n v="13"/>
    <x v="1"/>
    <n v="75.45"/>
    <x v="0"/>
    <n v="6"/>
    <x v="0"/>
    <x v="3"/>
    <n v="520.82921828908638"/>
    <x v="2"/>
  </r>
  <r>
    <n v="3044"/>
    <n v="52"/>
    <x v="3"/>
    <x v="2"/>
    <x v="0"/>
    <x v="1564"/>
    <x v="0"/>
    <n v="1"/>
    <d v="2029-05-02T00:00:00"/>
    <x v="10"/>
    <x v="7"/>
    <s v="02"/>
    <x v="3"/>
    <x v="1"/>
    <n v="1.41"/>
    <x v="1"/>
    <n v="6"/>
    <x v="1"/>
    <n v="29.49"/>
    <x v="2"/>
    <n v="6"/>
    <x v="0"/>
    <x v="0"/>
    <n v="501.15978571428576"/>
    <x v="1"/>
  </r>
  <r>
    <n v="3145"/>
    <n v="45"/>
    <x v="0"/>
    <x v="3"/>
    <x v="2"/>
    <x v="1565"/>
    <x v="2"/>
    <n v="2"/>
    <d v="2029-08-11T00:00:00"/>
    <x v="10"/>
    <x v="8"/>
    <s v="11"/>
    <x v="0"/>
    <x v="1"/>
    <n v="1.41"/>
    <x v="0"/>
    <n v="19"/>
    <x v="2"/>
    <n v="20.64"/>
    <x v="2"/>
    <n v="5"/>
    <x v="0"/>
    <x v="4"/>
    <n v="521.59079136690707"/>
    <x v="0"/>
  </r>
  <r>
    <n v="3416"/>
    <n v="48"/>
    <x v="0"/>
    <x v="3"/>
    <x v="1"/>
    <x v="1566"/>
    <x v="2"/>
    <n v="2"/>
    <d v="2030-05-09T00:00:00"/>
    <x v="7"/>
    <x v="7"/>
    <s v="09"/>
    <x v="2"/>
    <x v="0"/>
    <n v="1.41"/>
    <x v="1"/>
    <n v="10"/>
    <x v="1"/>
    <n v="47.84"/>
    <x v="2"/>
    <n v="6"/>
    <x v="0"/>
    <x v="2"/>
    <n v="537.04586764705834"/>
    <x v="1"/>
  </r>
  <r>
    <n v="3533"/>
    <n v="19"/>
    <x v="2"/>
    <x v="1"/>
    <x v="0"/>
    <x v="1567"/>
    <x v="1"/>
    <n v="3"/>
    <d v="2030-09-03T00:00:00"/>
    <x v="7"/>
    <x v="6"/>
    <s v="03"/>
    <x v="3"/>
    <x v="1"/>
    <n v="1.41"/>
    <x v="1"/>
    <n v="7"/>
    <x v="1"/>
    <n v="93.48"/>
    <x v="0"/>
    <n v="4"/>
    <x v="2"/>
    <x v="0"/>
    <n v="501.62363376251795"/>
    <x v="0"/>
  </r>
  <r>
    <n v="3538"/>
    <n v="31"/>
    <x v="4"/>
    <x v="0"/>
    <x v="3"/>
    <x v="1568"/>
    <x v="2"/>
    <n v="2"/>
    <d v="2030-09-08T00:00:00"/>
    <x v="7"/>
    <x v="6"/>
    <s v="08"/>
    <x v="0"/>
    <x v="0"/>
    <n v="1.41"/>
    <x v="1"/>
    <n v="8"/>
    <x v="1"/>
    <n v="77.81"/>
    <x v="0"/>
    <n v="4"/>
    <x v="2"/>
    <x v="1"/>
    <n v="529.12669139465902"/>
    <x v="0"/>
  </r>
  <r>
    <n v="3568"/>
    <n v="49"/>
    <x v="0"/>
    <x v="1"/>
    <x v="3"/>
    <x v="1569"/>
    <x v="0"/>
    <n v="1"/>
    <d v="2030-10-08T00:00:00"/>
    <x v="7"/>
    <x v="4"/>
    <s v="08"/>
    <x v="2"/>
    <x v="1"/>
    <n v="1.41"/>
    <x v="0"/>
    <n v="4"/>
    <x v="0"/>
    <n v="69.349999999999994"/>
    <x v="0"/>
    <n v="4"/>
    <x v="2"/>
    <x v="1"/>
    <n v="528.98794947994088"/>
    <x v="0"/>
  </r>
  <r>
    <n v="3581"/>
    <n v="53"/>
    <x v="3"/>
    <x v="3"/>
    <x v="1"/>
    <x v="1570"/>
    <x v="0"/>
    <n v="1"/>
    <d v="2030-10-21T00:00:00"/>
    <x v="7"/>
    <x v="4"/>
    <s v="21"/>
    <x v="0"/>
    <x v="1"/>
    <n v="1.41"/>
    <x v="1"/>
    <n v="9"/>
    <x v="1"/>
    <n v="21.3"/>
    <x v="2"/>
    <n v="7"/>
    <x v="1"/>
    <x v="0"/>
    <n v="501.40479942693418"/>
    <x v="2"/>
  </r>
  <r>
    <n v="3594"/>
    <n v="62"/>
    <x v="1"/>
    <x v="2"/>
    <x v="0"/>
    <x v="1571"/>
    <x v="1"/>
    <n v="3"/>
    <d v="2030-11-03T00:00:00"/>
    <x v="7"/>
    <x v="1"/>
    <s v="03"/>
    <x v="1"/>
    <x v="1"/>
    <n v="1.41"/>
    <x v="1"/>
    <n v="19"/>
    <x v="2"/>
    <n v="41.26"/>
    <x v="2"/>
    <n v="7"/>
    <x v="1"/>
    <x v="2"/>
    <n v="537.13222385861502"/>
    <x v="0"/>
  </r>
  <r>
    <n v="3628"/>
    <n v="46"/>
    <x v="0"/>
    <x v="2"/>
    <x v="1"/>
    <x v="1572"/>
    <x v="0"/>
    <n v="1"/>
    <d v="2030-12-07T00:00:00"/>
    <x v="7"/>
    <x v="2"/>
    <s v="07"/>
    <x v="0"/>
    <x v="1"/>
    <n v="1.41"/>
    <x v="1"/>
    <n v="10"/>
    <x v="1"/>
    <n v="30.28"/>
    <x v="2"/>
    <n v="7"/>
    <x v="1"/>
    <x v="1"/>
    <n v="529.36232142857182"/>
    <x v="1"/>
  </r>
  <r>
    <n v="3900"/>
    <n v="63"/>
    <x v="1"/>
    <x v="3"/>
    <x v="2"/>
    <x v="1573"/>
    <x v="0"/>
    <n v="1"/>
    <d v="2031-09-05T00:00:00"/>
    <x v="8"/>
    <x v="6"/>
    <s v="05"/>
    <x v="2"/>
    <x v="1"/>
    <n v="1.41"/>
    <x v="1"/>
    <n v="18"/>
    <x v="2"/>
    <n v="12.5"/>
    <x v="2"/>
    <n v="6"/>
    <x v="0"/>
    <x v="4"/>
    <n v="521.77740634005818"/>
    <x v="0"/>
  </r>
  <r>
    <n v="3922"/>
    <n v="67"/>
    <x v="1"/>
    <x v="3"/>
    <x v="1"/>
    <x v="1574"/>
    <x v="1"/>
    <n v="3"/>
    <d v="2031-09-27T00:00:00"/>
    <x v="8"/>
    <x v="6"/>
    <s v="27"/>
    <x v="1"/>
    <x v="1"/>
    <n v="1.41"/>
    <x v="0"/>
    <n v="6"/>
    <x v="1"/>
    <n v="129.28"/>
    <x v="0"/>
    <n v="6"/>
    <x v="0"/>
    <x v="2"/>
    <n v="536.76814159291985"/>
    <x v="1"/>
  </r>
  <r>
    <n v="4030"/>
    <n v="25"/>
    <x v="2"/>
    <x v="1"/>
    <x v="2"/>
    <x v="1575"/>
    <x v="0"/>
    <n v="1"/>
    <d v="2032-01-13T00:00:00"/>
    <x v="11"/>
    <x v="0"/>
    <s v="13"/>
    <x v="3"/>
    <x v="0"/>
    <n v="1.41"/>
    <x v="1"/>
    <n v="14"/>
    <x v="1"/>
    <n v="16.940000000000001"/>
    <x v="2"/>
    <n v="6"/>
    <x v="0"/>
    <x v="3"/>
    <n v="520.14963072378225"/>
    <x v="2"/>
  </r>
  <r>
    <n v="4292"/>
    <n v="19"/>
    <x v="2"/>
    <x v="3"/>
    <x v="3"/>
    <x v="1576"/>
    <x v="0"/>
    <n v="1"/>
    <d v="2032-10-01T00:00:00"/>
    <x v="11"/>
    <x v="4"/>
    <s v="01"/>
    <x v="0"/>
    <x v="1"/>
    <n v="1.41"/>
    <x v="0"/>
    <n v="13"/>
    <x v="1"/>
    <n v="16.59"/>
    <x v="2"/>
    <n v="6"/>
    <x v="0"/>
    <x v="4"/>
    <n v="522.20568542568594"/>
    <x v="2"/>
  </r>
  <r>
    <n v="4303"/>
    <n v="41"/>
    <x v="0"/>
    <x v="0"/>
    <x v="3"/>
    <x v="1577"/>
    <x v="2"/>
    <n v="2"/>
    <d v="2032-10-12T00:00:00"/>
    <x v="11"/>
    <x v="4"/>
    <s v="12"/>
    <x v="1"/>
    <x v="1"/>
    <n v="1.41"/>
    <x v="1"/>
    <n v="1"/>
    <x v="0"/>
    <n v="645.46"/>
    <x v="1"/>
    <n v="6"/>
    <x v="0"/>
    <x v="2"/>
    <n v="536.41527326440121"/>
    <x v="1"/>
  </r>
  <r>
    <n v="4364"/>
    <n v="18"/>
    <x v="2"/>
    <x v="2"/>
    <x v="1"/>
    <x v="1578"/>
    <x v="2"/>
    <n v="2"/>
    <d v="2032-12-12T00:00:00"/>
    <x v="11"/>
    <x v="2"/>
    <s v="12"/>
    <x v="3"/>
    <x v="1"/>
    <n v="1.41"/>
    <x v="0"/>
    <n v="15"/>
    <x v="1"/>
    <n v="27.87"/>
    <x v="2"/>
    <n v="5"/>
    <x v="0"/>
    <x v="3"/>
    <n v="520.56826923077017"/>
    <x v="0"/>
  </r>
  <r>
    <n v="4407"/>
    <n v="61"/>
    <x v="1"/>
    <x v="0"/>
    <x v="0"/>
    <x v="1579"/>
    <x v="1"/>
    <n v="3"/>
    <d v="2033-01-24T00:00:00"/>
    <x v="9"/>
    <x v="0"/>
    <s v="24"/>
    <x v="3"/>
    <x v="1"/>
    <n v="1.41"/>
    <x v="1"/>
    <n v="18"/>
    <x v="2"/>
    <n v="40.130000000000003"/>
    <x v="2"/>
    <n v="6"/>
    <x v="0"/>
    <x v="0"/>
    <n v="501.84913916786229"/>
    <x v="2"/>
  </r>
  <r>
    <n v="4518"/>
    <n v="52"/>
    <x v="3"/>
    <x v="0"/>
    <x v="0"/>
    <x v="1580"/>
    <x v="1"/>
    <n v="3"/>
    <d v="2033-05-15T00:00:00"/>
    <x v="9"/>
    <x v="7"/>
    <s v="15"/>
    <x v="0"/>
    <x v="0"/>
    <n v="1.41"/>
    <x v="0"/>
    <n v="3"/>
    <x v="0"/>
    <n v="320.11"/>
    <x v="1"/>
    <n v="4"/>
    <x v="2"/>
    <x v="0"/>
    <n v="501.53239942528745"/>
    <x v="0"/>
  </r>
  <r>
    <n v="4556"/>
    <n v="55"/>
    <x v="3"/>
    <x v="1"/>
    <x v="2"/>
    <x v="1581"/>
    <x v="0"/>
    <n v="1"/>
    <d v="2033-06-22T00:00:00"/>
    <x v="9"/>
    <x v="3"/>
    <s v="22"/>
    <x v="0"/>
    <x v="1"/>
    <n v="1.41"/>
    <x v="0"/>
    <n v="17"/>
    <x v="2"/>
    <n v="18.23"/>
    <x v="2"/>
    <n v="6"/>
    <x v="0"/>
    <x v="0"/>
    <n v="500.87224460431656"/>
    <x v="0"/>
  </r>
  <r>
    <n v="47"/>
    <n v="50"/>
    <x v="3"/>
    <x v="3"/>
    <x v="2"/>
    <x v="1582"/>
    <x v="1"/>
    <n v="3"/>
    <d v="2021-02-16T00:00:00"/>
    <x v="0"/>
    <x v="10"/>
    <s v="16"/>
    <x v="3"/>
    <x v="1"/>
    <n v="1.4"/>
    <x v="1"/>
    <n v="2"/>
    <x v="0"/>
    <n v="390.13"/>
    <x v="1"/>
    <n v="6"/>
    <x v="0"/>
    <x v="3"/>
    <n v="520.72008888888979"/>
    <x v="1"/>
  </r>
  <r>
    <n v="71"/>
    <n v="19"/>
    <x v="2"/>
    <x v="3"/>
    <x v="0"/>
    <x v="1583"/>
    <x v="1"/>
    <n v="3"/>
    <d v="2021-03-12T00:00:00"/>
    <x v="0"/>
    <x v="9"/>
    <s v="12"/>
    <x v="0"/>
    <x v="1"/>
    <n v="1.4"/>
    <x v="0"/>
    <n v="6"/>
    <x v="1"/>
    <n v="127.82"/>
    <x v="0"/>
    <n v="7"/>
    <x v="1"/>
    <x v="0"/>
    <n v="501.14729106628249"/>
    <x v="2"/>
  </r>
  <r>
    <n v="617"/>
    <n v="58"/>
    <x v="3"/>
    <x v="0"/>
    <x v="3"/>
    <x v="1584"/>
    <x v="2"/>
    <n v="2"/>
    <d v="2022-09-09T00:00:00"/>
    <x v="1"/>
    <x v="6"/>
    <s v="09"/>
    <x v="2"/>
    <x v="1"/>
    <n v="1.4"/>
    <x v="0"/>
    <n v="8"/>
    <x v="1"/>
    <n v="76.38"/>
    <x v="0"/>
    <n v="8"/>
    <x v="1"/>
    <x v="1"/>
    <n v="529.69994038748177"/>
    <x v="1"/>
  </r>
  <r>
    <n v="1250"/>
    <n v="36"/>
    <x v="4"/>
    <x v="0"/>
    <x v="1"/>
    <x v="1585"/>
    <x v="0"/>
    <n v="1"/>
    <d v="2024-06-03T00:00:00"/>
    <x v="2"/>
    <x v="3"/>
    <s v="03"/>
    <x v="1"/>
    <x v="1"/>
    <n v="1.4"/>
    <x v="1"/>
    <n v="16"/>
    <x v="2"/>
    <n v="18.82"/>
    <x v="2"/>
    <n v="4"/>
    <x v="2"/>
    <x v="2"/>
    <n v="536.2539644970409"/>
    <x v="2"/>
  </r>
  <r>
    <n v="1311"/>
    <n v="66"/>
    <x v="1"/>
    <x v="2"/>
    <x v="1"/>
    <x v="1586"/>
    <x v="0"/>
    <n v="1"/>
    <d v="2024-08-03T00:00:00"/>
    <x v="2"/>
    <x v="8"/>
    <s v="03"/>
    <x v="3"/>
    <x v="0"/>
    <n v="1.4"/>
    <x v="0"/>
    <n v="7"/>
    <x v="1"/>
    <n v="20.56"/>
    <x v="2"/>
    <n v="4"/>
    <x v="2"/>
    <x v="0"/>
    <n v="500.7637373737374"/>
    <x v="0"/>
  </r>
  <r>
    <n v="1345"/>
    <n v="47"/>
    <x v="0"/>
    <x v="0"/>
    <x v="1"/>
    <x v="1587"/>
    <x v="2"/>
    <n v="2"/>
    <d v="2024-09-06T00:00:00"/>
    <x v="2"/>
    <x v="6"/>
    <s v="06"/>
    <x v="1"/>
    <x v="1"/>
    <n v="1.4"/>
    <x v="1"/>
    <n v="3"/>
    <x v="0"/>
    <n v="132.43"/>
    <x v="0"/>
    <n v="6"/>
    <x v="0"/>
    <x v="4"/>
    <n v="522.64867052023169"/>
    <x v="0"/>
  </r>
  <r>
    <n v="1524"/>
    <n v="31"/>
    <x v="4"/>
    <x v="0"/>
    <x v="0"/>
    <x v="1588"/>
    <x v="1"/>
    <n v="3"/>
    <d v="2025-03-04T00:00:00"/>
    <x v="3"/>
    <x v="9"/>
    <s v="04"/>
    <x v="0"/>
    <x v="0"/>
    <n v="1.4"/>
    <x v="1"/>
    <n v="11"/>
    <x v="1"/>
    <n v="72.010000000000005"/>
    <x v="0"/>
    <n v="4"/>
    <x v="2"/>
    <x v="4"/>
    <n v="522.83007235890068"/>
    <x v="2"/>
  </r>
  <r>
    <n v="1639"/>
    <n v="51"/>
    <x v="3"/>
    <x v="2"/>
    <x v="3"/>
    <x v="1589"/>
    <x v="2"/>
    <n v="2"/>
    <d v="2025-06-27T00:00:00"/>
    <x v="3"/>
    <x v="3"/>
    <s v="27"/>
    <x v="3"/>
    <x v="0"/>
    <n v="1.4"/>
    <x v="1"/>
    <n v="16"/>
    <x v="2"/>
    <n v="34.36"/>
    <x v="2"/>
    <n v="5"/>
    <x v="0"/>
    <x v="0"/>
    <n v="501.2794075144509"/>
    <x v="0"/>
  </r>
  <r>
    <n v="1893"/>
    <n v="46"/>
    <x v="0"/>
    <x v="1"/>
    <x v="2"/>
    <x v="1590"/>
    <x v="1"/>
    <n v="3"/>
    <d v="2026-03-08T00:00:00"/>
    <x v="4"/>
    <x v="9"/>
    <s v="08"/>
    <x v="2"/>
    <x v="0"/>
    <n v="1.4"/>
    <x v="1"/>
    <n v="1"/>
    <x v="0"/>
    <n v="934"/>
    <x v="1"/>
    <n v="7"/>
    <x v="1"/>
    <x v="1"/>
    <n v="529.57855223880642"/>
    <x v="1"/>
  </r>
  <r>
    <n v="2802"/>
    <n v="61"/>
    <x v="1"/>
    <x v="3"/>
    <x v="2"/>
    <x v="1591"/>
    <x v="1"/>
    <n v="3"/>
    <d v="2028-09-02T00:00:00"/>
    <x v="6"/>
    <x v="6"/>
    <s v="02"/>
    <x v="0"/>
    <x v="1"/>
    <n v="1.4"/>
    <x v="1"/>
    <n v="17"/>
    <x v="2"/>
    <n v="55.95"/>
    <x v="0"/>
    <n v="7"/>
    <x v="1"/>
    <x v="3"/>
    <n v="520.33501483679606"/>
    <x v="2"/>
  </r>
  <r>
    <n v="3028"/>
    <n v="21"/>
    <x v="2"/>
    <x v="2"/>
    <x v="1"/>
    <x v="1592"/>
    <x v="2"/>
    <n v="2"/>
    <d v="2029-04-16T00:00:00"/>
    <x v="10"/>
    <x v="5"/>
    <s v="16"/>
    <x v="1"/>
    <x v="0"/>
    <n v="1.4"/>
    <x v="1"/>
    <n v="3"/>
    <x v="0"/>
    <n v="184.08"/>
    <x v="1"/>
    <n v="4"/>
    <x v="2"/>
    <x v="1"/>
    <n v="528.97403587443989"/>
    <x v="0"/>
  </r>
  <r>
    <n v="3105"/>
    <n v="69"/>
    <x v="1"/>
    <x v="3"/>
    <x v="0"/>
    <x v="1593"/>
    <x v="1"/>
    <n v="3"/>
    <d v="2029-07-02T00:00:00"/>
    <x v="10"/>
    <x v="11"/>
    <s v="02"/>
    <x v="1"/>
    <x v="1"/>
    <n v="1.4"/>
    <x v="0"/>
    <n v="4"/>
    <x v="0"/>
    <n v="173.86"/>
    <x v="1"/>
    <n v="6"/>
    <x v="0"/>
    <x v="4"/>
    <n v="522.43975362318895"/>
    <x v="2"/>
  </r>
  <r>
    <n v="3157"/>
    <n v="55"/>
    <x v="3"/>
    <x v="2"/>
    <x v="2"/>
    <x v="1594"/>
    <x v="1"/>
    <n v="3"/>
    <d v="2029-08-23T00:00:00"/>
    <x v="10"/>
    <x v="8"/>
    <s v="23"/>
    <x v="1"/>
    <x v="1"/>
    <n v="1.4"/>
    <x v="1"/>
    <n v="4"/>
    <x v="0"/>
    <n v="249.58"/>
    <x v="1"/>
    <n v="7"/>
    <x v="1"/>
    <x v="1"/>
    <n v="528.93919161676695"/>
    <x v="0"/>
  </r>
  <r>
    <n v="3189"/>
    <n v="18"/>
    <x v="2"/>
    <x v="2"/>
    <x v="1"/>
    <x v="1595"/>
    <x v="1"/>
    <n v="3"/>
    <d v="2029-09-24T00:00:00"/>
    <x v="10"/>
    <x v="6"/>
    <s v="24"/>
    <x v="0"/>
    <x v="0"/>
    <n v="1.4"/>
    <x v="1"/>
    <n v="4"/>
    <x v="0"/>
    <n v="188.62"/>
    <x v="1"/>
    <n v="4"/>
    <x v="2"/>
    <x v="4"/>
    <n v="522.18866473149535"/>
    <x v="1"/>
  </r>
  <r>
    <n v="3364"/>
    <n v="68"/>
    <x v="1"/>
    <x v="2"/>
    <x v="3"/>
    <x v="1596"/>
    <x v="0"/>
    <n v="1"/>
    <d v="2030-03-18T00:00:00"/>
    <x v="7"/>
    <x v="9"/>
    <s v="18"/>
    <x v="2"/>
    <x v="0"/>
    <n v="1.4"/>
    <x v="1"/>
    <n v="13"/>
    <x v="1"/>
    <n v="15.55"/>
    <x v="2"/>
    <n v="7"/>
    <x v="1"/>
    <x v="2"/>
    <n v="536.60231111111057"/>
    <x v="0"/>
  </r>
  <r>
    <n v="3877"/>
    <n v="19"/>
    <x v="2"/>
    <x v="3"/>
    <x v="2"/>
    <x v="1597"/>
    <x v="2"/>
    <n v="2"/>
    <d v="2031-08-13T00:00:00"/>
    <x v="8"/>
    <x v="8"/>
    <s v="13"/>
    <x v="2"/>
    <x v="0"/>
    <n v="1.4"/>
    <x v="0"/>
    <n v="8"/>
    <x v="1"/>
    <n v="80.040000000000006"/>
    <x v="0"/>
    <n v="4"/>
    <x v="2"/>
    <x v="3"/>
    <n v="519.69490341753419"/>
    <x v="0"/>
  </r>
  <r>
    <n v="4455"/>
    <n v="19"/>
    <x v="2"/>
    <x v="0"/>
    <x v="3"/>
    <x v="1598"/>
    <x v="2"/>
    <n v="2"/>
    <d v="2033-03-13T00:00:00"/>
    <x v="9"/>
    <x v="9"/>
    <s v="13"/>
    <x v="2"/>
    <x v="1"/>
    <n v="1.4"/>
    <x v="0"/>
    <n v="2"/>
    <x v="0"/>
    <n v="324.73"/>
    <x v="1"/>
    <n v="7"/>
    <x v="1"/>
    <x v="1"/>
    <n v="528.23545727136468"/>
    <x v="0"/>
  </r>
  <r>
    <n v="4516"/>
    <n v="35"/>
    <x v="4"/>
    <x v="1"/>
    <x v="1"/>
    <x v="1599"/>
    <x v="1"/>
    <n v="3"/>
    <d v="2033-05-13T00:00:00"/>
    <x v="9"/>
    <x v="7"/>
    <s v="13"/>
    <x v="3"/>
    <x v="0"/>
    <n v="1.4"/>
    <x v="1"/>
    <n v="13"/>
    <x v="1"/>
    <n v="74.239999999999995"/>
    <x v="0"/>
    <n v="8"/>
    <x v="1"/>
    <x v="3"/>
    <n v="519.51546130952454"/>
    <x v="1"/>
  </r>
  <r>
    <n v="4546"/>
    <n v="26"/>
    <x v="2"/>
    <x v="3"/>
    <x v="0"/>
    <x v="1600"/>
    <x v="2"/>
    <n v="2"/>
    <d v="2033-06-12T00:00:00"/>
    <x v="9"/>
    <x v="3"/>
    <s v="12"/>
    <x v="1"/>
    <x v="1"/>
    <n v="1.4"/>
    <x v="1"/>
    <n v="14"/>
    <x v="1"/>
    <n v="37.06"/>
    <x v="2"/>
    <n v="4"/>
    <x v="2"/>
    <x v="1"/>
    <n v="528.05345345345381"/>
    <x v="0"/>
  </r>
  <r>
    <n v="4663"/>
    <n v="26"/>
    <x v="2"/>
    <x v="1"/>
    <x v="1"/>
    <x v="1601"/>
    <x v="0"/>
    <n v="1"/>
    <d v="2033-10-07T00:00:00"/>
    <x v="9"/>
    <x v="4"/>
    <s v="07"/>
    <x v="3"/>
    <x v="0"/>
    <n v="1.4"/>
    <x v="1"/>
    <n v="13"/>
    <x v="1"/>
    <n v="19.96"/>
    <x v="2"/>
    <n v="4"/>
    <x v="2"/>
    <x v="2"/>
    <n v="537.09854599406469"/>
    <x v="0"/>
  </r>
  <r>
    <n v="173"/>
    <n v="31"/>
    <x v="4"/>
    <x v="0"/>
    <x v="3"/>
    <x v="1602"/>
    <x v="0"/>
    <n v="1"/>
    <d v="2021-06-22T00:00:00"/>
    <x v="0"/>
    <x v="3"/>
    <s v="22"/>
    <x v="3"/>
    <x v="0"/>
    <n v="1.39"/>
    <x v="1"/>
    <n v="4"/>
    <x v="0"/>
    <n v="41.13"/>
    <x v="2"/>
    <n v="4"/>
    <x v="2"/>
    <x v="1"/>
    <n v="528.06730827067702"/>
    <x v="2"/>
  </r>
  <r>
    <n v="703"/>
    <n v="64"/>
    <x v="1"/>
    <x v="0"/>
    <x v="3"/>
    <x v="1603"/>
    <x v="1"/>
    <n v="3"/>
    <d v="2022-12-04T00:00:00"/>
    <x v="1"/>
    <x v="2"/>
    <s v="04"/>
    <x v="3"/>
    <x v="0"/>
    <n v="1.39"/>
    <x v="1"/>
    <n v="18"/>
    <x v="2"/>
    <n v="38.24"/>
    <x v="2"/>
    <n v="7"/>
    <x v="1"/>
    <x v="0"/>
    <n v="501.20927641099854"/>
    <x v="1"/>
  </r>
  <r>
    <n v="858"/>
    <n v="33"/>
    <x v="4"/>
    <x v="1"/>
    <x v="0"/>
    <x v="1604"/>
    <x v="2"/>
    <n v="2"/>
    <d v="2023-05-08T00:00:00"/>
    <x v="12"/>
    <x v="7"/>
    <s v="08"/>
    <x v="1"/>
    <x v="1"/>
    <n v="1.39"/>
    <x v="1"/>
    <n v="18"/>
    <x v="2"/>
    <n v="24.91"/>
    <x v="2"/>
    <n v="6"/>
    <x v="0"/>
    <x v="1"/>
    <n v="528.61483433734975"/>
    <x v="0"/>
  </r>
  <r>
    <n v="1214"/>
    <n v="62"/>
    <x v="1"/>
    <x v="0"/>
    <x v="3"/>
    <x v="1556"/>
    <x v="2"/>
    <n v="2"/>
    <d v="2024-04-28T00:00:00"/>
    <x v="2"/>
    <x v="5"/>
    <s v="28"/>
    <x v="2"/>
    <x v="0"/>
    <n v="1.39"/>
    <x v="0"/>
    <n v="13"/>
    <x v="1"/>
    <n v="28.04"/>
    <x v="2"/>
    <n v="7"/>
    <x v="1"/>
    <x v="2"/>
    <n v="537.51096582466505"/>
    <x v="2"/>
  </r>
  <r>
    <n v="1378"/>
    <n v="29"/>
    <x v="2"/>
    <x v="1"/>
    <x v="2"/>
    <x v="1605"/>
    <x v="0"/>
    <n v="1"/>
    <d v="2024-10-09T00:00:00"/>
    <x v="2"/>
    <x v="4"/>
    <s v="09"/>
    <x v="2"/>
    <x v="1"/>
    <n v="1.39"/>
    <x v="1"/>
    <n v="1"/>
    <x v="0"/>
    <n v="278.24"/>
    <x v="1"/>
    <n v="4"/>
    <x v="2"/>
    <x v="2"/>
    <n v="537.76834821428508"/>
    <x v="2"/>
  </r>
  <r>
    <n v="1633"/>
    <n v="37"/>
    <x v="4"/>
    <x v="0"/>
    <x v="0"/>
    <x v="1606"/>
    <x v="0"/>
    <n v="1"/>
    <d v="2025-06-21T00:00:00"/>
    <x v="3"/>
    <x v="3"/>
    <s v="21"/>
    <x v="1"/>
    <x v="0"/>
    <n v="1.39"/>
    <x v="1"/>
    <n v="4"/>
    <x v="0"/>
    <n v="19.850000000000001"/>
    <x v="2"/>
    <n v="3"/>
    <x v="2"/>
    <x v="3"/>
    <n v="518.85138599105881"/>
    <x v="1"/>
  </r>
  <r>
    <n v="2243"/>
    <n v="63"/>
    <x v="1"/>
    <x v="3"/>
    <x v="0"/>
    <x v="1607"/>
    <x v="0"/>
    <n v="1"/>
    <d v="2027-02-21T00:00:00"/>
    <x v="5"/>
    <x v="10"/>
    <s v="21"/>
    <x v="3"/>
    <x v="0"/>
    <n v="1.39"/>
    <x v="0"/>
    <n v="8"/>
    <x v="1"/>
    <n v="31.26"/>
    <x v="2"/>
    <n v="3"/>
    <x v="2"/>
    <x v="0"/>
    <n v="500.93813043478252"/>
    <x v="1"/>
  </r>
  <r>
    <n v="2352"/>
    <n v="33"/>
    <x v="4"/>
    <x v="0"/>
    <x v="3"/>
    <x v="1608"/>
    <x v="2"/>
    <n v="2"/>
    <d v="2027-06-10T00:00:00"/>
    <x v="5"/>
    <x v="3"/>
    <s v="10"/>
    <x v="2"/>
    <x v="1"/>
    <n v="1.39"/>
    <x v="0"/>
    <n v="15"/>
    <x v="1"/>
    <n v="30.98"/>
    <x v="2"/>
    <n v="4"/>
    <x v="2"/>
    <x v="4"/>
    <n v="521.8510465116284"/>
    <x v="2"/>
  </r>
  <r>
    <n v="2614"/>
    <n v="48"/>
    <x v="0"/>
    <x v="1"/>
    <x v="1"/>
    <x v="1609"/>
    <x v="1"/>
    <n v="3"/>
    <d v="2028-02-27T00:00:00"/>
    <x v="6"/>
    <x v="10"/>
    <s v="27"/>
    <x v="0"/>
    <x v="1"/>
    <n v="1.39"/>
    <x v="0"/>
    <n v="4"/>
    <x v="0"/>
    <n v="182.42"/>
    <x v="1"/>
    <n v="8"/>
    <x v="1"/>
    <x v="2"/>
    <n v="538.15512667660153"/>
    <x v="0"/>
  </r>
  <r>
    <n v="2625"/>
    <n v="25"/>
    <x v="2"/>
    <x v="0"/>
    <x v="2"/>
    <x v="1610"/>
    <x v="2"/>
    <n v="2"/>
    <d v="2028-03-09T00:00:00"/>
    <x v="6"/>
    <x v="9"/>
    <s v="09"/>
    <x v="1"/>
    <x v="1"/>
    <n v="1.39"/>
    <x v="0"/>
    <n v="9"/>
    <x v="1"/>
    <n v="45.56"/>
    <x v="2"/>
    <n v="5"/>
    <x v="0"/>
    <x v="0"/>
    <n v="501.30222060957908"/>
    <x v="0"/>
  </r>
  <r>
    <n v="3479"/>
    <n v="67"/>
    <x v="1"/>
    <x v="2"/>
    <x v="0"/>
    <x v="1611"/>
    <x v="2"/>
    <n v="2"/>
    <d v="2030-07-11T00:00:00"/>
    <x v="7"/>
    <x v="11"/>
    <s v="11"/>
    <x v="2"/>
    <x v="0"/>
    <n v="1.39"/>
    <x v="0"/>
    <n v="8"/>
    <x v="1"/>
    <n v="77.63"/>
    <x v="0"/>
    <n v="4"/>
    <x v="2"/>
    <x v="1"/>
    <n v="528.73576168929139"/>
    <x v="1"/>
  </r>
  <r>
    <n v="3687"/>
    <n v="51"/>
    <x v="3"/>
    <x v="3"/>
    <x v="1"/>
    <x v="1612"/>
    <x v="0"/>
    <n v="1"/>
    <d v="2031-02-04T00:00:00"/>
    <x v="8"/>
    <x v="10"/>
    <s v="04"/>
    <x v="1"/>
    <x v="0"/>
    <n v="1.39"/>
    <x v="1"/>
    <n v="10"/>
    <x v="1"/>
    <n v="27.04"/>
    <x v="2"/>
    <n v="6"/>
    <x v="0"/>
    <x v="0"/>
    <n v="501.43486918604651"/>
    <x v="1"/>
  </r>
  <r>
    <n v="3873"/>
    <n v="23"/>
    <x v="2"/>
    <x v="2"/>
    <x v="1"/>
    <x v="1613"/>
    <x v="1"/>
    <n v="3"/>
    <d v="2031-08-09T00:00:00"/>
    <x v="8"/>
    <x v="8"/>
    <s v="09"/>
    <x v="3"/>
    <x v="0"/>
    <n v="1.39"/>
    <x v="1"/>
    <n v="19"/>
    <x v="2"/>
    <n v="42.59"/>
    <x v="2"/>
    <n v="7"/>
    <x v="1"/>
    <x v="3"/>
    <n v="519.50728358209028"/>
    <x v="1"/>
  </r>
  <r>
    <n v="4024"/>
    <n v="46"/>
    <x v="0"/>
    <x v="0"/>
    <x v="2"/>
    <x v="1614"/>
    <x v="0"/>
    <n v="1"/>
    <d v="2032-01-07T00:00:00"/>
    <x v="11"/>
    <x v="0"/>
    <s v="07"/>
    <x v="0"/>
    <x v="1"/>
    <n v="1.39"/>
    <x v="0"/>
    <n v="11"/>
    <x v="1"/>
    <n v="23.5"/>
    <x v="2"/>
    <n v="7"/>
    <x v="1"/>
    <x v="0"/>
    <n v="501.77117903930127"/>
    <x v="2"/>
  </r>
  <r>
    <n v="4089"/>
    <n v="65"/>
    <x v="1"/>
    <x v="0"/>
    <x v="2"/>
    <x v="1615"/>
    <x v="0"/>
    <n v="1"/>
    <d v="2032-03-12T00:00:00"/>
    <x v="11"/>
    <x v="9"/>
    <s v="12"/>
    <x v="1"/>
    <x v="0"/>
    <n v="1.39"/>
    <x v="1"/>
    <n v="4"/>
    <x v="0"/>
    <n v="77.900000000000006"/>
    <x v="0"/>
    <n v="5"/>
    <x v="0"/>
    <x v="1"/>
    <n v="528.59634441087655"/>
    <x v="0"/>
  </r>
  <r>
    <n v="4418"/>
    <n v="25"/>
    <x v="2"/>
    <x v="0"/>
    <x v="3"/>
    <x v="1616"/>
    <x v="0"/>
    <n v="1"/>
    <d v="2033-02-04T00:00:00"/>
    <x v="9"/>
    <x v="10"/>
    <s v="04"/>
    <x v="1"/>
    <x v="0"/>
    <n v="1.39"/>
    <x v="0"/>
    <n v="18"/>
    <x v="2"/>
    <n v="3.9"/>
    <x v="2"/>
    <n v="7"/>
    <x v="1"/>
    <x v="3"/>
    <n v="519.07411061285563"/>
    <x v="2"/>
  </r>
  <r>
    <n v="4528"/>
    <n v="36"/>
    <x v="4"/>
    <x v="0"/>
    <x v="0"/>
    <x v="1617"/>
    <x v="0"/>
    <n v="1"/>
    <d v="2033-05-25T00:00:00"/>
    <x v="9"/>
    <x v="7"/>
    <s v="25"/>
    <x v="2"/>
    <x v="1"/>
    <n v="1.39"/>
    <x v="1"/>
    <n v="6"/>
    <x v="1"/>
    <n v="43.38"/>
    <x v="2"/>
    <n v="4"/>
    <x v="2"/>
    <x v="4"/>
    <n v="521.93413391557544"/>
    <x v="2"/>
  </r>
  <r>
    <n v="4926"/>
    <n v="60"/>
    <x v="1"/>
    <x v="0"/>
    <x v="2"/>
    <x v="1618"/>
    <x v="1"/>
    <n v="3"/>
    <d v="2034-06-27T00:00:00"/>
    <x v="13"/>
    <x v="3"/>
    <s v="27"/>
    <x v="3"/>
    <x v="0"/>
    <n v="1.39"/>
    <x v="0"/>
    <n v="4"/>
    <x v="0"/>
    <n v="188.56"/>
    <x v="1"/>
    <n v="6"/>
    <x v="0"/>
    <x v="2"/>
    <n v="537.86929850746219"/>
    <x v="0"/>
  </r>
  <r>
    <n v="102"/>
    <n v="31"/>
    <x v="4"/>
    <x v="0"/>
    <x v="2"/>
    <x v="1619"/>
    <x v="0"/>
    <n v="1"/>
    <d v="2021-04-12T00:00:00"/>
    <x v="0"/>
    <x v="5"/>
    <s v="12"/>
    <x v="1"/>
    <x v="1"/>
    <n v="1.38"/>
    <x v="0"/>
    <n v="18"/>
    <x v="2"/>
    <n v="12.61"/>
    <x v="2"/>
    <n v="7"/>
    <x v="1"/>
    <x v="0"/>
    <n v="502.12587463556855"/>
    <x v="2"/>
  </r>
  <r>
    <n v="225"/>
    <n v="42"/>
    <x v="0"/>
    <x v="1"/>
    <x v="1"/>
    <x v="1051"/>
    <x v="1"/>
    <n v="3"/>
    <d v="2021-08-13T00:00:00"/>
    <x v="0"/>
    <x v="8"/>
    <s v="13"/>
    <x v="1"/>
    <x v="0"/>
    <n v="1.38"/>
    <x v="1"/>
    <n v="15"/>
    <x v="1"/>
    <n v="64.400000000000006"/>
    <x v="0"/>
    <n v="7"/>
    <x v="1"/>
    <x v="2"/>
    <n v="537.54585949177829"/>
    <x v="0"/>
  </r>
  <r>
    <n v="383"/>
    <n v="22"/>
    <x v="2"/>
    <x v="0"/>
    <x v="3"/>
    <x v="1620"/>
    <x v="0"/>
    <n v="1"/>
    <d v="2022-01-18T00:00:00"/>
    <x v="1"/>
    <x v="0"/>
    <s v="18"/>
    <x v="3"/>
    <x v="1"/>
    <n v="1.38"/>
    <x v="0"/>
    <n v="4"/>
    <x v="0"/>
    <n v="49.98"/>
    <x v="2"/>
    <n v="7"/>
    <x v="1"/>
    <x v="2"/>
    <n v="536.90456586826292"/>
    <x v="1"/>
  </r>
  <r>
    <n v="781"/>
    <n v="64"/>
    <x v="1"/>
    <x v="1"/>
    <x v="2"/>
    <x v="1621"/>
    <x v="1"/>
    <n v="3"/>
    <d v="2023-02-20T00:00:00"/>
    <x v="12"/>
    <x v="10"/>
    <s v="20"/>
    <x v="3"/>
    <x v="0"/>
    <n v="1.38"/>
    <x v="1"/>
    <n v="13"/>
    <x v="1"/>
    <n v="62.63"/>
    <x v="0"/>
    <n v="6"/>
    <x v="0"/>
    <x v="1"/>
    <n v="528.92461422087786"/>
    <x v="1"/>
  </r>
  <r>
    <n v="817"/>
    <n v="43"/>
    <x v="0"/>
    <x v="1"/>
    <x v="2"/>
    <x v="1622"/>
    <x v="2"/>
    <n v="2"/>
    <d v="2023-03-28T00:00:00"/>
    <x v="12"/>
    <x v="9"/>
    <s v="28"/>
    <x v="2"/>
    <x v="0"/>
    <n v="1.38"/>
    <x v="1"/>
    <n v="15"/>
    <x v="1"/>
    <n v="30.26"/>
    <x v="2"/>
    <n v="5"/>
    <x v="0"/>
    <x v="4"/>
    <n v="522.31556851312007"/>
    <x v="2"/>
  </r>
  <r>
    <n v="819"/>
    <n v="42"/>
    <x v="0"/>
    <x v="2"/>
    <x v="2"/>
    <x v="1623"/>
    <x v="0"/>
    <n v="1"/>
    <d v="2023-03-30T00:00:00"/>
    <x v="12"/>
    <x v="9"/>
    <s v="30"/>
    <x v="3"/>
    <x v="0"/>
    <n v="1.38"/>
    <x v="0"/>
    <n v="4"/>
    <x v="0"/>
    <n v="24.97"/>
    <x v="2"/>
    <n v="7"/>
    <x v="1"/>
    <x v="4"/>
    <n v="522.41547445255526"/>
    <x v="1"/>
  </r>
  <r>
    <n v="999"/>
    <n v="23"/>
    <x v="2"/>
    <x v="0"/>
    <x v="0"/>
    <x v="1624"/>
    <x v="0"/>
    <n v="1"/>
    <d v="2023-09-26T00:00:00"/>
    <x v="12"/>
    <x v="6"/>
    <s v="26"/>
    <x v="0"/>
    <x v="0"/>
    <n v="1.38"/>
    <x v="0"/>
    <n v="9"/>
    <x v="1"/>
    <n v="18.399999999999999"/>
    <x v="2"/>
    <n v="7"/>
    <x v="1"/>
    <x v="1"/>
    <n v="528.49234848484889"/>
    <x v="1"/>
  </r>
  <r>
    <n v="1218"/>
    <n v="31"/>
    <x v="4"/>
    <x v="0"/>
    <x v="3"/>
    <x v="1625"/>
    <x v="1"/>
    <n v="3"/>
    <d v="2024-05-02T00:00:00"/>
    <x v="2"/>
    <x v="7"/>
    <s v="02"/>
    <x v="2"/>
    <x v="1"/>
    <n v="1.38"/>
    <x v="1"/>
    <n v="9"/>
    <x v="1"/>
    <n v="81.180000000000007"/>
    <x v="0"/>
    <n v="7"/>
    <x v="1"/>
    <x v="0"/>
    <n v="502.52751824817523"/>
    <x v="2"/>
  </r>
  <r>
    <n v="1623"/>
    <n v="32"/>
    <x v="4"/>
    <x v="0"/>
    <x v="2"/>
    <x v="1626"/>
    <x v="2"/>
    <n v="2"/>
    <d v="2025-06-11T00:00:00"/>
    <x v="3"/>
    <x v="3"/>
    <s v="11"/>
    <x v="1"/>
    <x v="1"/>
    <n v="1.38"/>
    <x v="1"/>
    <n v="15"/>
    <x v="1"/>
    <n v="29.02"/>
    <x v="2"/>
    <n v="6"/>
    <x v="0"/>
    <x v="4"/>
    <n v="523.03321637426961"/>
    <x v="1"/>
  </r>
  <r>
    <n v="1631"/>
    <n v="45"/>
    <x v="0"/>
    <x v="3"/>
    <x v="0"/>
    <x v="1627"/>
    <x v="1"/>
    <n v="3"/>
    <d v="2025-06-19T00:00:00"/>
    <x v="3"/>
    <x v="3"/>
    <s v="19"/>
    <x v="2"/>
    <x v="0"/>
    <n v="1.38"/>
    <x v="0"/>
    <n v="2"/>
    <x v="0"/>
    <n v="396.32"/>
    <x v="1"/>
    <n v="5"/>
    <x v="0"/>
    <x v="2"/>
    <n v="537.40976011993951"/>
    <x v="1"/>
  </r>
  <r>
    <n v="1646"/>
    <n v="60"/>
    <x v="1"/>
    <x v="0"/>
    <x v="2"/>
    <x v="1628"/>
    <x v="0"/>
    <n v="1"/>
    <d v="2025-07-04T00:00:00"/>
    <x v="3"/>
    <x v="11"/>
    <s v="04"/>
    <x v="0"/>
    <x v="0"/>
    <n v="1.38"/>
    <x v="1"/>
    <n v="11"/>
    <x v="1"/>
    <n v="26.63"/>
    <x v="2"/>
    <n v="5"/>
    <x v="0"/>
    <x v="0"/>
    <n v="502.19407894736833"/>
    <x v="0"/>
  </r>
  <r>
    <n v="1686"/>
    <n v="33"/>
    <x v="4"/>
    <x v="3"/>
    <x v="0"/>
    <x v="1629"/>
    <x v="1"/>
    <n v="3"/>
    <d v="2025-08-13T00:00:00"/>
    <x v="3"/>
    <x v="8"/>
    <s v="13"/>
    <x v="1"/>
    <x v="0"/>
    <n v="1.38"/>
    <x v="1"/>
    <n v="10"/>
    <x v="1"/>
    <n v="81.510000000000005"/>
    <x v="0"/>
    <n v="7"/>
    <x v="1"/>
    <x v="1"/>
    <n v="529.04298937784574"/>
    <x v="0"/>
  </r>
  <r>
    <n v="2070"/>
    <n v="69"/>
    <x v="1"/>
    <x v="0"/>
    <x v="3"/>
    <x v="1630"/>
    <x v="1"/>
    <n v="3"/>
    <d v="2026-09-01T00:00:00"/>
    <x v="4"/>
    <x v="6"/>
    <s v="01"/>
    <x v="3"/>
    <x v="1"/>
    <n v="1.38"/>
    <x v="0"/>
    <n v="15"/>
    <x v="1"/>
    <n v="48.07"/>
    <x v="2"/>
    <n v="7"/>
    <x v="1"/>
    <x v="1"/>
    <n v="528.60819148936218"/>
    <x v="1"/>
  </r>
  <r>
    <n v="2098"/>
    <n v="19"/>
    <x v="2"/>
    <x v="1"/>
    <x v="3"/>
    <x v="1631"/>
    <x v="0"/>
    <n v="1"/>
    <d v="2026-09-29T00:00:00"/>
    <x v="4"/>
    <x v="6"/>
    <s v="29"/>
    <x v="2"/>
    <x v="1"/>
    <n v="1.38"/>
    <x v="1"/>
    <n v="5"/>
    <x v="0"/>
    <n v="51.85"/>
    <x v="0"/>
    <n v="7"/>
    <x v="1"/>
    <x v="4"/>
    <n v="523.16158125915138"/>
    <x v="1"/>
  </r>
  <r>
    <n v="2296"/>
    <n v="42"/>
    <x v="0"/>
    <x v="1"/>
    <x v="2"/>
    <x v="1632"/>
    <x v="2"/>
    <n v="2"/>
    <d v="2027-04-15T00:00:00"/>
    <x v="5"/>
    <x v="5"/>
    <s v="15"/>
    <x v="3"/>
    <x v="0"/>
    <n v="1.38"/>
    <x v="0"/>
    <n v="15"/>
    <x v="1"/>
    <n v="34.450000000000003"/>
    <x v="2"/>
    <n v="5"/>
    <x v="0"/>
    <x v="2"/>
    <n v="537.02651651651593"/>
    <x v="2"/>
  </r>
  <r>
    <n v="2364"/>
    <n v="20"/>
    <x v="2"/>
    <x v="1"/>
    <x v="2"/>
    <x v="1633"/>
    <x v="2"/>
    <n v="2"/>
    <d v="2027-06-22T00:00:00"/>
    <x v="5"/>
    <x v="3"/>
    <s v="22"/>
    <x v="3"/>
    <x v="1"/>
    <n v="1.38"/>
    <x v="1"/>
    <n v="5"/>
    <x v="0"/>
    <n v="122.5"/>
    <x v="0"/>
    <n v="7"/>
    <x v="1"/>
    <x v="3"/>
    <n v="519.74597305389295"/>
    <x v="1"/>
  </r>
  <r>
    <n v="2369"/>
    <n v="69"/>
    <x v="1"/>
    <x v="2"/>
    <x v="1"/>
    <x v="1634"/>
    <x v="0"/>
    <n v="1"/>
    <d v="2027-06-27T00:00:00"/>
    <x v="5"/>
    <x v="3"/>
    <s v="27"/>
    <x v="0"/>
    <x v="1"/>
    <n v="1.38"/>
    <x v="1"/>
    <n v="16"/>
    <x v="2"/>
    <n v="9.9499999999999993"/>
    <x v="2"/>
    <n v="6"/>
    <x v="0"/>
    <x v="1"/>
    <n v="528.3153120243536"/>
    <x v="1"/>
  </r>
  <r>
    <n v="2481"/>
    <n v="49"/>
    <x v="0"/>
    <x v="1"/>
    <x v="1"/>
    <x v="1635"/>
    <x v="1"/>
    <n v="3"/>
    <d v="2027-10-17T00:00:00"/>
    <x v="5"/>
    <x v="4"/>
    <s v="17"/>
    <x v="0"/>
    <x v="0"/>
    <n v="1.38"/>
    <x v="0"/>
    <n v="16"/>
    <x v="2"/>
    <n v="55.99"/>
    <x v="0"/>
    <n v="6"/>
    <x v="0"/>
    <x v="4"/>
    <n v="523.5485630498539"/>
    <x v="1"/>
  </r>
  <r>
    <n v="3086"/>
    <n v="27"/>
    <x v="2"/>
    <x v="3"/>
    <x v="3"/>
    <x v="1636"/>
    <x v="0"/>
    <n v="1"/>
    <d v="2029-06-13T00:00:00"/>
    <x v="10"/>
    <x v="3"/>
    <s v="13"/>
    <x v="2"/>
    <x v="1"/>
    <n v="1.38"/>
    <x v="0"/>
    <n v="9"/>
    <x v="1"/>
    <n v="35.65"/>
    <x v="2"/>
    <n v="7"/>
    <x v="1"/>
    <x v="4"/>
    <n v="523.00179148311361"/>
    <x v="1"/>
  </r>
  <r>
    <n v="3198"/>
    <n v="58"/>
    <x v="3"/>
    <x v="0"/>
    <x v="0"/>
    <x v="1637"/>
    <x v="1"/>
    <n v="3"/>
    <d v="2029-10-03T00:00:00"/>
    <x v="10"/>
    <x v="4"/>
    <s v="03"/>
    <x v="1"/>
    <x v="0"/>
    <n v="1.38"/>
    <x v="1"/>
    <n v="7"/>
    <x v="1"/>
    <n v="125.86"/>
    <x v="0"/>
    <n v="5"/>
    <x v="0"/>
    <x v="0"/>
    <n v="502.50042459736443"/>
    <x v="1"/>
  </r>
  <r>
    <n v="3225"/>
    <n v="57"/>
    <x v="3"/>
    <x v="2"/>
    <x v="0"/>
    <x v="1638"/>
    <x v="1"/>
    <n v="3"/>
    <d v="2029-10-30T00:00:00"/>
    <x v="10"/>
    <x v="4"/>
    <s v="30"/>
    <x v="3"/>
    <x v="0"/>
    <n v="1.38"/>
    <x v="0"/>
    <n v="14"/>
    <x v="1"/>
    <n v="47.27"/>
    <x v="2"/>
    <n v="7"/>
    <x v="1"/>
    <x v="2"/>
    <n v="537.05700751879647"/>
    <x v="1"/>
  </r>
  <r>
    <n v="3369"/>
    <n v="22"/>
    <x v="2"/>
    <x v="3"/>
    <x v="1"/>
    <x v="1639"/>
    <x v="2"/>
    <n v="2"/>
    <d v="2030-03-23T00:00:00"/>
    <x v="7"/>
    <x v="9"/>
    <s v="23"/>
    <x v="0"/>
    <x v="0"/>
    <n v="1.38"/>
    <x v="0"/>
    <n v="6"/>
    <x v="1"/>
    <n v="70.8"/>
    <x v="0"/>
    <n v="7"/>
    <x v="1"/>
    <x v="0"/>
    <n v="501.94543988269783"/>
    <x v="1"/>
  </r>
  <r>
    <n v="3424"/>
    <n v="45"/>
    <x v="0"/>
    <x v="2"/>
    <x v="2"/>
    <x v="1640"/>
    <x v="2"/>
    <n v="2"/>
    <d v="2030-05-17T00:00:00"/>
    <x v="7"/>
    <x v="7"/>
    <s v="17"/>
    <x v="1"/>
    <x v="1"/>
    <n v="1.38"/>
    <x v="0"/>
    <n v="19"/>
    <x v="2"/>
    <n v="24.87"/>
    <x v="2"/>
    <n v="3"/>
    <x v="2"/>
    <x v="0"/>
    <n v="502.05872246696026"/>
    <x v="0"/>
  </r>
  <r>
    <n v="3453"/>
    <n v="21"/>
    <x v="2"/>
    <x v="1"/>
    <x v="0"/>
    <x v="1641"/>
    <x v="2"/>
    <n v="2"/>
    <d v="2030-06-15T00:00:00"/>
    <x v="7"/>
    <x v="3"/>
    <s v="15"/>
    <x v="0"/>
    <x v="0"/>
    <n v="1.38"/>
    <x v="1"/>
    <n v="15"/>
    <x v="1"/>
    <n v="30.89"/>
    <x v="2"/>
    <n v="4"/>
    <x v="2"/>
    <x v="4"/>
    <n v="523.29904411764767"/>
    <x v="1"/>
  </r>
  <r>
    <n v="3481"/>
    <n v="50"/>
    <x v="3"/>
    <x v="0"/>
    <x v="0"/>
    <x v="1642"/>
    <x v="1"/>
    <n v="3"/>
    <d v="2030-07-13T00:00:00"/>
    <x v="7"/>
    <x v="11"/>
    <s v="13"/>
    <x v="0"/>
    <x v="1"/>
    <n v="1.38"/>
    <x v="1"/>
    <n v="18"/>
    <x v="2"/>
    <n v="41.85"/>
    <x v="2"/>
    <n v="7"/>
    <x v="1"/>
    <x v="0"/>
    <n v="502.10210294117638"/>
    <x v="2"/>
  </r>
  <r>
    <n v="3566"/>
    <n v="23"/>
    <x v="2"/>
    <x v="0"/>
    <x v="0"/>
    <x v="1643"/>
    <x v="0"/>
    <n v="1"/>
    <d v="2030-10-06T00:00:00"/>
    <x v="7"/>
    <x v="4"/>
    <s v="06"/>
    <x v="1"/>
    <x v="0"/>
    <n v="1.38"/>
    <x v="1"/>
    <n v="4"/>
    <x v="0"/>
    <n v="32.270000000000003"/>
    <x v="2"/>
    <n v="4"/>
    <x v="2"/>
    <x v="1"/>
    <n v="528.87801829268335"/>
    <x v="0"/>
  </r>
  <r>
    <n v="3966"/>
    <n v="66"/>
    <x v="1"/>
    <x v="3"/>
    <x v="2"/>
    <x v="1644"/>
    <x v="2"/>
    <n v="2"/>
    <d v="2031-11-10T00:00:00"/>
    <x v="8"/>
    <x v="1"/>
    <s v="10"/>
    <x v="1"/>
    <x v="1"/>
    <n v="1.38"/>
    <x v="0"/>
    <n v="15"/>
    <x v="1"/>
    <n v="26.22"/>
    <x v="2"/>
    <n v="6"/>
    <x v="0"/>
    <x v="1"/>
    <n v="529.48839694656533"/>
    <x v="2"/>
  </r>
  <r>
    <n v="4013"/>
    <n v="35"/>
    <x v="4"/>
    <x v="0"/>
    <x v="3"/>
    <x v="1645"/>
    <x v="2"/>
    <n v="2"/>
    <d v="2031-12-27T00:00:00"/>
    <x v="8"/>
    <x v="2"/>
    <s v="27"/>
    <x v="2"/>
    <x v="0"/>
    <n v="1.38"/>
    <x v="1"/>
    <n v="10"/>
    <x v="1"/>
    <n v="63.84"/>
    <x v="0"/>
    <n v="7"/>
    <x v="1"/>
    <x v="3"/>
    <n v="519.60691154422864"/>
    <x v="1"/>
  </r>
  <r>
    <n v="4320"/>
    <n v="42"/>
    <x v="0"/>
    <x v="1"/>
    <x v="1"/>
    <x v="1646"/>
    <x v="0"/>
    <n v="1"/>
    <d v="2032-10-29T00:00:00"/>
    <x v="11"/>
    <x v="4"/>
    <s v="29"/>
    <x v="3"/>
    <x v="1"/>
    <n v="1.38"/>
    <x v="0"/>
    <n v="9"/>
    <x v="1"/>
    <n v="31.63"/>
    <x v="2"/>
    <n v="5"/>
    <x v="0"/>
    <x v="1"/>
    <n v="529.69668195718691"/>
    <x v="0"/>
  </r>
  <r>
    <n v="4429"/>
    <n v="26"/>
    <x v="2"/>
    <x v="3"/>
    <x v="0"/>
    <x v="1647"/>
    <x v="0"/>
    <n v="1"/>
    <d v="2033-02-15T00:00:00"/>
    <x v="9"/>
    <x v="10"/>
    <s v="15"/>
    <x v="2"/>
    <x v="1"/>
    <n v="1.38"/>
    <x v="1"/>
    <n v="18"/>
    <x v="2"/>
    <n v="4.91"/>
    <x v="2"/>
    <n v="5"/>
    <x v="0"/>
    <x v="0"/>
    <n v="501.73215022091301"/>
    <x v="2"/>
  </r>
  <r>
    <n v="4608"/>
    <n v="68"/>
    <x v="1"/>
    <x v="0"/>
    <x v="3"/>
    <x v="923"/>
    <x v="2"/>
    <n v="2"/>
    <d v="2033-08-13T00:00:00"/>
    <x v="9"/>
    <x v="8"/>
    <s v="13"/>
    <x v="3"/>
    <x v="1"/>
    <n v="1.38"/>
    <x v="1"/>
    <n v="10"/>
    <x v="1"/>
    <n v="47.55"/>
    <x v="2"/>
    <n v="5"/>
    <x v="0"/>
    <x v="0"/>
    <n v="502.3418584070796"/>
    <x v="2"/>
  </r>
  <r>
    <n v="4815"/>
    <n v="33"/>
    <x v="4"/>
    <x v="2"/>
    <x v="3"/>
    <x v="1648"/>
    <x v="0"/>
    <n v="1"/>
    <d v="2034-03-08T00:00:00"/>
    <x v="13"/>
    <x v="9"/>
    <s v="08"/>
    <x v="3"/>
    <x v="0"/>
    <n v="1.38"/>
    <x v="1"/>
    <n v="12"/>
    <x v="1"/>
    <n v="5.65"/>
    <x v="2"/>
    <n v="4"/>
    <x v="2"/>
    <x v="2"/>
    <n v="536.8692319277103"/>
    <x v="2"/>
  </r>
  <r>
    <n v="4875"/>
    <n v="47"/>
    <x v="0"/>
    <x v="1"/>
    <x v="3"/>
    <x v="1649"/>
    <x v="1"/>
    <n v="3"/>
    <d v="2034-05-07T00:00:00"/>
    <x v="13"/>
    <x v="7"/>
    <s v="07"/>
    <x v="2"/>
    <x v="0"/>
    <n v="1.38"/>
    <x v="0"/>
    <n v="8"/>
    <x v="1"/>
    <n v="97.37"/>
    <x v="0"/>
    <n v="6"/>
    <x v="0"/>
    <x v="0"/>
    <n v="502.38153618906932"/>
    <x v="1"/>
  </r>
  <r>
    <n v="4999"/>
    <n v="20"/>
    <x v="2"/>
    <x v="2"/>
    <x v="1"/>
    <x v="1650"/>
    <x v="0"/>
    <n v="1"/>
    <d v="2034-09-08T00:00:00"/>
    <x v="13"/>
    <x v="6"/>
    <s v="08"/>
    <x v="3"/>
    <x v="0"/>
    <n v="1.38"/>
    <x v="1"/>
    <n v="19"/>
    <x v="2"/>
    <n v="14.88"/>
    <x v="2"/>
    <n v="6"/>
    <x v="0"/>
    <x v="3"/>
    <n v="519.42858858858926"/>
    <x v="2"/>
  </r>
  <r>
    <n v="131"/>
    <n v="61"/>
    <x v="1"/>
    <x v="2"/>
    <x v="1"/>
    <x v="1651"/>
    <x v="1"/>
    <n v="3"/>
    <d v="2021-05-11T00:00:00"/>
    <x v="0"/>
    <x v="7"/>
    <s v="11"/>
    <x v="1"/>
    <x v="0"/>
    <n v="1.37"/>
    <x v="1"/>
    <n v="10"/>
    <x v="1"/>
    <n v="84.34"/>
    <x v="0"/>
    <n v="7"/>
    <x v="1"/>
    <x v="0"/>
    <n v="501.97239644970404"/>
    <x v="2"/>
  </r>
  <r>
    <n v="213"/>
    <n v="59"/>
    <x v="3"/>
    <x v="0"/>
    <x v="0"/>
    <x v="1652"/>
    <x v="0"/>
    <n v="1"/>
    <d v="2021-08-01T00:00:00"/>
    <x v="0"/>
    <x v="8"/>
    <s v="01"/>
    <x v="2"/>
    <x v="0"/>
    <n v="1.37"/>
    <x v="1"/>
    <n v="7"/>
    <x v="1"/>
    <n v="43.08"/>
    <x v="2"/>
    <n v="5"/>
    <x v="0"/>
    <x v="3"/>
    <n v="519.78451127819619"/>
    <x v="1"/>
  </r>
  <r>
    <n v="237"/>
    <n v="61"/>
    <x v="1"/>
    <x v="0"/>
    <x v="3"/>
    <x v="1653"/>
    <x v="1"/>
    <n v="3"/>
    <d v="2021-08-25T00:00:00"/>
    <x v="0"/>
    <x v="8"/>
    <s v="25"/>
    <x v="1"/>
    <x v="1"/>
    <n v="1.37"/>
    <x v="0"/>
    <n v="6"/>
    <x v="1"/>
    <n v="141.69"/>
    <x v="0"/>
    <n v="5"/>
    <x v="0"/>
    <x v="4"/>
    <n v="523.38730486008888"/>
    <x v="1"/>
  </r>
  <r>
    <n v="409"/>
    <n v="52"/>
    <x v="3"/>
    <x v="1"/>
    <x v="3"/>
    <x v="1654"/>
    <x v="1"/>
    <n v="3"/>
    <d v="2022-02-13T00:00:00"/>
    <x v="1"/>
    <x v="10"/>
    <s v="13"/>
    <x v="0"/>
    <x v="0"/>
    <n v="1.37"/>
    <x v="0"/>
    <n v="4"/>
    <x v="0"/>
    <n v="180.92"/>
    <x v="1"/>
    <n v="4"/>
    <x v="2"/>
    <x v="4"/>
    <n v="522.90539823008896"/>
    <x v="0"/>
  </r>
  <r>
    <n v="635"/>
    <n v="59"/>
    <x v="3"/>
    <x v="2"/>
    <x v="0"/>
    <x v="1655"/>
    <x v="1"/>
    <n v="3"/>
    <d v="2022-09-27T00:00:00"/>
    <x v="1"/>
    <x v="6"/>
    <s v="27"/>
    <x v="3"/>
    <x v="1"/>
    <n v="1.37"/>
    <x v="1"/>
    <n v="19"/>
    <x v="2"/>
    <n v="36.46"/>
    <x v="2"/>
    <n v="7"/>
    <x v="1"/>
    <x v="1"/>
    <n v="530.07185298621789"/>
    <x v="1"/>
  </r>
  <r>
    <n v="662"/>
    <n v="18"/>
    <x v="2"/>
    <x v="2"/>
    <x v="1"/>
    <x v="1656"/>
    <x v="0"/>
    <n v="1"/>
    <d v="2022-10-24T00:00:00"/>
    <x v="1"/>
    <x v="4"/>
    <s v="24"/>
    <x v="3"/>
    <x v="1"/>
    <n v="1.37"/>
    <x v="0"/>
    <n v="17"/>
    <x v="2"/>
    <n v="11.15"/>
    <x v="2"/>
    <n v="7"/>
    <x v="1"/>
    <x v="1"/>
    <n v="529.82250000000033"/>
    <x v="2"/>
  </r>
  <r>
    <n v="1104"/>
    <n v="39"/>
    <x v="4"/>
    <x v="2"/>
    <x v="3"/>
    <x v="1657"/>
    <x v="0"/>
    <n v="1"/>
    <d v="2024-01-09T00:00:00"/>
    <x v="2"/>
    <x v="0"/>
    <s v="09"/>
    <x v="1"/>
    <x v="0"/>
    <n v="1.37"/>
    <x v="1"/>
    <n v="14"/>
    <x v="1"/>
    <n v="23.04"/>
    <x v="2"/>
    <n v="4"/>
    <x v="2"/>
    <x v="2"/>
    <n v="537.57672699849115"/>
    <x v="0"/>
  </r>
  <r>
    <n v="1215"/>
    <n v="56"/>
    <x v="3"/>
    <x v="2"/>
    <x v="1"/>
    <x v="1658"/>
    <x v="2"/>
    <n v="2"/>
    <d v="2024-04-29T00:00:00"/>
    <x v="2"/>
    <x v="5"/>
    <s v="29"/>
    <x v="3"/>
    <x v="1"/>
    <n v="1.37"/>
    <x v="1"/>
    <n v="12"/>
    <x v="1"/>
    <n v="49.88"/>
    <x v="2"/>
    <n v="4"/>
    <x v="2"/>
    <x v="1"/>
    <n v="530.34529953917092"/>
    <x v="0"/>
  </r>
  <r>
    <n v="1245"/>
    <n v="19"/>
    <x v="2"/>
    <x v="3"/>
    <x v="1"/>
    <x v="1659"/>
    <x v="0"/>
    <n v="1"/>
    <d v="2024-05-29T00:00:00"/>
    <x v="2"/>
    <x v="7"/>
    <s v="29"/>
    <x v="1"/>
    <x v="1"/>
    <n v="1.37"/>
    <x v="1"/>
    <n v="14"/>
    <x v="1"/>
    <n v="17.260000000000002"/>
    <x v="2"/>
    <n v="6"/>
    <x v="0"/>
    <x v="3"/>
    <n v="520.11320783132612"/>
    <x v="2"/>
  </r>
  <r>
    <n v="1756"/>
    <n v="21"/>
    <x v="2"/>
    <x v="0"/>
    <x v="3"/>
    <x v="1660"/>
    <x v="0"/>
    <n v="1"/>
    <d v="2025-10-22T00:00:00"/>
    <x v="3"/>
    <x v="4"/>
    <s v="22"/>
    <x v="1"/>
    <x v="0"/>
    <n v="1.37"/>
    <x v="1"/>
    <n v="19"/>
    <x v="2"/>
    <n v="6.26"/>
    <x v="2"/>
    <n v="5"/>
    <x v="0"/>
    <x v="1"/>
    <n v="530.24040000000036"/>
    <x v="2"/>
  </r>
  <r>
    <n v="2220"/>
    <n v="35"/>
    <x v="4"/>
    <x v="0"/>
    <x v="3"/>
    <x v="1661"/>
    <x v="0"/>
    <n v="1"/>
    <d v="2027-01-29T00:00:00"/>
    <x v="5"/>
    <x v="0"/>
    <s v="29"/>
    <x v="1"/>
    <x v="0"/>
    <n v="1.37"/>
    <x v="0"/>
    <n v="11"/>
    <x v="1"/>
    <n v="7"/>
    <x v="2"/>
    <n v="7"/>
    <x v="1"/>
    <x v="2"/>
    <n v="537.90152567975781"/>
    <x v="0"/>
  </r>
  <r>
    <n v="2252"/>
    <n v="51"/>
    <x v="3"/>
    <x v="2"/>
    <x v="3"/>
    <x v="1662"/>
    <x v="0"/>
    <n v="1"/>
    <d v="2027-03-02T00:00:00"/>
    <x v="5"/>
    <x v="9"/>
    <s v="02"/>
    <x v="3"/>
    <x v="0"/>
    <n v="1.37"/>
    <x v="1"/>
    <n v="14"/>
    <x v="1"/>
    <n v="8.84"/>
    <x v="2"/>
    <n v="4"/>
    <x v="2"/>
    <x v="2"/>
    <n v="538.59886535552141"/>
    <x v="1"/>
  </r>
  <r>
    <n v="2895"/>
    <n v="47"/>
    <x v="0"/>
    <x v="1"/>
    <x v="3"/>
    <x v="1663"/>
    <x v="1"/>
    <n v="3"/>
    <d v="2028-12-04T00:00:00"/>
    <x v="6"/>
    <x v="2"/>
    <s v="04"/>
    <x v="0"/>
    <x v="1"/>
    <n v="1.37"/>
    <x v="0"/>
    <n v="3"/>
    <x v="0"/>
    <n v="247.87"/>
    <x v="1"/>
    <n v="4"/>
    <x v="2"/>
    <x v="0"/>
    <n v="501.4665185185184"/>
    <x v="0"/>
  </r>
  <r>
    <n v="2916"/>
    <n v="40"/>
    <x v="0"/>
    <x v="0"/>
    <x v="1"/>
    <x v="1664"/>
    <x v="1"/>
    <n v="3"/>
    <d v="2028-12-25T00:00:00"/>
    <x v="6"/>
    <x v="2"/>
    <s v="25"/>
    <x v="1"/>
    <x v="1"/>
    <n v="1.37"/>
    <x v="0"/>
    <n v="19"/>
    <x v="2"/>
    <n v="37.909999999999997"/>
    <x v="2"/>
    <n v="6"/>
    <x v="0"/>
    <x v="2"/>
    <n v="539.22734848484799"/>
    <x v="1"/>
  </r>
  <r>
    <n v="2939"/>
    <n v="29"/>
    <x v="2"/>
    <x v="2"/>
    <x v="2"/>
    <x v="1665"/>
    <x v="0"/>
    <n v="1"/>
    <d v="2029-01-17T00:00:00"/>
    <x v="10"/>
    <x v="0"/>
    <s v="17"/>
    <x v="2"/>
    <x v="0"/>
    <n v="1.37"/>
    <x v="0"/>
    <n v="16"/>
    <x v="2"/>
    <n v="3.48"/>
    <x v="2"/>
    <n v="3"/>
    <x v="2"/>
    <x v="3"/>
    <n v="520.53330316742154"/>
    <x v="1"/>
  </r>
  <r>
    <n v="2971"/>
    <n v="48"/>
    <x v="0"/>
    <x v="0"/>
    <x v="2"/>
    <x v="1666"/>
    <x v="1"/>
    <n v="3"/>
    <d v="2029-02-18T00:00:00"/>
    <x v="10"/>
    <x v="10"/>
    <s v="18"/>
    <x v="2"/>
    <x v="0"/>
    <n v="1.37"/>
    <x v="0"/>
    <n v="7"/>
    <x v="1"/>
    <n v="92.91"/>
    <x v="0"/>
    <n v="5"/>
    <x v="0"/>
    <x v="3"/>
    <n v="521.23552870090714"/>
    <x v="1"/>
  </r>
  <r>
    <n v="3010"/>
    <n v="58"/>
    <x v="3"/>
    <x v="0"/>
    <x v="2"/>
    <x v="1667"/>
    <x v="0"/>
    <n v="1"/>
    <d v="2029-03-29T00:00:00"/>
    <x v="10"/>
    <x v="9"/>
    <s v="29"/>
    <x v="0"/>
    <x v="0"/>
    <n v="1.37"/>
    <x v="1"/>
    <n v="14"/>
    <x v="1"/>
    <n v="4.68"/>
    <x v="2"/>
    <n v="5"/>
    <x v="0"/>
    <x v="1"/>
    <n v="530.87420647149509"/>
    <x v="0"/>
  </r>
  <r>
    <n v="3147"/>
    <n v="39"/>
    <x v="4"/>
    <x v="2"/>
    <x v="2"/>
    <x v="1668"/>
    <x v="2"/>
    <n v="2"/>
    <d v="2029-08-13T00:00:00"/>
    <x v="10"/>
    <x v="8"/>
    <s v="13"/>
    <x v="2"/>
    <x v="0"/>
    <n v="1.37"/>
    <x v="0"/>
    <n v="10"/>
    <x v="1"/>
    <n v="39.19"/>
    <x v="2"/>
    <n v="4"/>
    <x v="2"/>
    <x v="4"/>
    <n v="522.60886262924726"/>
    <x v="0"/>
  </r>
  <r>
    <n v="3178"/>
    <n v="68"/>
    <x v="1"/>
    <x v="1"/>
    <x v="0"/>
    <x v="1669"/>
    <x v="1"/>
    <n v="3"/>
    <d v="2029-09-13T00:00:00"/>
    <x v="10"/>
    <x v="6"/>
    <s v="13"/>
    <x v="0"/>
    <x v="1"/>
    <n v="1.37"/>
    <x v="1"/>
    <n v="16"/>
    <x v="2"/>
    <n v="59.75"/>
    <x v="0"/>
    <n v="4"/>
    <x v="2"/>
    <x v="0"/>
    <n v="501.10724035608285"/>
    <x v="2"/>
  </r>
  <r>
    <n v="3180"/>
    <n v="26"/>
    <x v="2"/>
    <x v="3"/>
    <x v="0"/>
    <x v="1670"/>
    <x v="0"/>
    <n v="1"/>
    <d v="2029-09-15T00:00:00"/>
    <x v="10"/>
    <x v="6"/>
    <s v="15"/>
    <x v="2"/>
    <x v="1"/>
    <n v="1.37"/>
    <x v="1"/>
    <n v="12"/>
    <x v="1"/>
    <n v="19.79"/>
    <x v="2"/>
    <n v="4"/>
    <x v="2"/>
    <x v="3"/>
    <n v="521.04018154311723"/>
    <x v="0"/>
  </r>
  <r>
    <n v="3249"/>
    <n v="54"/>
    <x v="3"/>
    <x v="0"/>
    <x v="1"/>
    <x v="1671"/>
    <x v="0"/>
    <n v="1"/>
    <d v="2029-11-23T00:00:00"/>
    <x v="10"/>
    <x v="1"/>
    <s v="23"/>
    <x v="3"/>
    <x v="0"/>
    <n v="1.37"/>
    <x v="1"/>
    <n v="4"/>
    <x v="0"/>
    <n v="72.33"/>
    <x v="0"/>
    <n v="5"/>
    <x v="0"/>
    <x v="0"/>
    <n v="500.43127786032665"/>
    <x v="1"/>
  </r>
  <r>
    <n v="3311"/>
    <n v="65"/>
    <x v="1"/>
    <x v="2"/>
    <x v="0"/>
    <x v="1672"/>
    <x v="1"/>
    <n v="3"/>
    <d v="2030-01-24T00:00:00"/>
    <x v="7"/>
    <x v="0"/>
    <s v="24"/>
    <x v="2"/>
    <x v="1"/>
    <n v="1.37"/>
    <x v="0"/>
    <n v="5"/>
    <x v="0"/>
    <n v="197.46"/>
    <x v="1"/>
    <n v="4"/>
    <x v="2"/>
    <x v="0"/>
    <n v="500.74543154761886"/>
    <x v="1"/>
  </r>
  <r>
    <n v="3514"/>
    <n v="61"/>
    <x v="1"/>
    <x v="3"/>
    <x v="2"/>
    <x v="1673"/>
    <x v="2"/>
    <n v="2"/>
    <d v="2030-08-15T00:00:00"/>
    <x v="7"/>
    <x v="8"/>
    <s v="15"/>
    <x v="2"/>
    <x v="0"/>
    <n v="1.37"/>
    <x v="0"/>
    <n v="9"/>
    <x v="1"/>
    <n v="41.29"/>
    <x v="2"/>
    <n v="5"/>
    <x v="0"/>
    <x v="4"/>
    <n v="522.8022337278112"/>
    <x v="2"/>
  </r>
  <r>
    <n v="3831"/>
    <n v="40"/>
    <x v="0"/>
    <x v="2"/>
    <x v="3"/>
    <x v="1674"/>
    <x v="0"/>
    <n v="1"/>
    <d v="2031-06-28T00:00:00"/>
    <x v="8"/>
    <x v="3"/>
    <s v="28"/>
    <x v="2"/>
    <x v="0"/>
    <n v="1.37"/>
    <x v="1"/>
    <n v="10"/>
    <x v="1"/>
    <n v="16.18"/>
    <x v="2"/>
    <n v="4"/>
    <x v="2"/>
    <x v="4"/>
    <n v="523.02616296296355"/>
    <x v="0"/>
  </r>
  <r>
    <n v="4378"/>
    <n v="67"/>
    <x v="1"/>
    <x v="0"/>
    <x v="0"/>
    <x v="1675"/>
    <x v="1"/>
    <n v="3"/>
    <d v="2032-12-26T00:00:00"/>
    <x v="11"/>
    <x v="2"/>
    <s v="26"/>
    <x v="3"/>
    <x v="0"/>
    <n v="1.37"/>
    <x v="0"/>
    <n v="13"/>
    <x v="1"/>
    <n v="50.31"/>
    <x v="0"/>
    <n v="5"/>
    <x v="0"/>
    <x v="2"/>
    <n v="538.95251896813306"/>
    <x v="2"/>
  </r>
  <r>
    <n v="4539"/>
    <n v="43"/>
    <x v="0"/>
    <x v="2"/>
    <x v="3"/>
    <x v="1676"/>
    <x v="2"/>
    <n v="2"/>
    <d v="2033-06-05T00:00:00"/>
    <x v="9"/>
    <x v="3"/>
    <s v="05"/>
    <x v="1"/>
    <x v="0"/>
    <n v="1.37"/>
    <x v="0"/>
    <n v="16"/>
    <x v="2"/>
    <n v="35.44"/>
    <x v="2"/>
    <n v="7"/>
    <x v="1"/>
    <x v="2"/>
    <n v="538.77765957446752"/>
    <x v="0"/>
  </r>
  <r>
    <n v="4955"/>
    <n v="59"/>
    <x v="3"/>
    <x v="3"/>
    <x v="3"/>
    <x v="1677"/>
    <x v="0"/>
    <n v="1"/>
    <d v="2034-07-26T00:00:00"/>
    <x v="13"/>
    <x v="11"/>
    <s v="26"/>
    <x v="2"/>
    <x v="0"/>
    <n v="1.37"/>
    <x v="0"/>
    <n v="19"/>
    <x v="2"/>
    <n v="14.08"/>
    <x v="2"/>
    <n v="6"/>
    <x v="0"/>
    <x v="0"/>
    <n v="500.0202831594633"/>
    <x v="1"/>
  </r>
  <r>
    <n v="4986"/>
    <n v="44"/>
    <x v="0"/>
    <x v="3"/>
    <x v="2"/>
    <x v="1678"/>
    <x v="0"/>
    <n v="1"/>
    <d v="2034-08-26T00:00:00"/>
    <x v="13"/>
    <x v="8"/>
    <s v="26"/>
    <x v="2"/>
    <x v="0"/>
    <n v="1.37"/>
    <x v="1"/>
    <n v="3"/>
    <x v="0"/>
    <n v="59.78"/>
    <x v="0"/>
    <n v="7"/>
    <x v="1"/>
    <x v="0"/>
    <n v="500.36734328358193"/>
    <x v="0"/>
  </r>
  <r>
    <n v="92"/>
    <n v="21"/>
    <x v="2"/>
    <x v="1"/>
    <x v="2"/>
    <x v="1679"/>
    <x v="2"/>
    <n v="2"/>
    <d v="2021-04-02T00:00:00"/>
    <x v="0"/>
    <x v="5"/>
    <s v="02"/>
    <x v="3"/>
    <x v="0"/>
    <n v="1.36"/>
    <x v="0"/>
    <n v="12"/>
    <x v="1"/>
    <n v="44.98"/>
    <x v="2"/>
    <n v="7"/>
    <x v="1"/>
    <x v="1"/>
    <n v="531.59242283950653"/>
    <x v="2"/>
  </r>
  <r>
    <n v="200"/>
    <n v="34"/>
    <x v="4"/>
    <x v="3"/>
    <x v="3"/>
    <x v="1680"/>
    <x v="1"/>
    <n v="3"/>
    <d v="2021-07-19T00:00:00"/>
    <x v="0"/>
    <x v="11"/>
    <s v="19"/>
    <x v="3"/>
    <x v="1"/>
    <n v="1.36"/>
    <x v="0"/>
    <n v="4"/>
    <x v="0"/>
    <n v="188.64"/>
    <x v="1"/>
    <n v="5"/>
    <x v="0"/>
    <x v="0"/>
    <n v="500.84718983557525"/>
    <x v="0"/>
  </r>
  <r>
    <n v="446"/>
    <n v="20"/>
    <x v="2"/>
    <x v="2"/>
    <x v="2"/>
    <x v="1681"/>
    <x v="1"/>
    <n v="3"/>
    <d v="2022-03-22T00:00:00"/>
    <x v="1"/>
    <x v="9"/>
    <s v="22"/>
    <x v="0"/>
    <x v="0"/>
    <n v="1.36"/>
    <x v="1"/>
    <n v="19"/>
    <x v="2"/>
    <n v="41.79"/>
    <x v="2"/>
    <n v="4"/>
    <x v="2"/>
    <x v="3"/>
    <n v="521.46984848484919"/>
    <x v="2"/>
  </r>
  <r>
    <n v="478"/>
    <n v="66"/>
    <x v="1"/>
    <x v="2"/>
    <x v="1"/>
    <x v="1682"/>
    <x v="1"/>
    <n v="3"/>
    <d v="2022-04-23T00:00:00"/>
    <x v="1"/>
    <x v="5"/>
    <s v="23"/>
    <x v="2"/>
    <x v="1"/>
    <n v="1.36"/>
    <x v="1"/>
    <n v="14"/>
    <x v="1"/>
    <n v="61.83"/>
    <x v="0"/>
    <n v="5"/>
    <x v="0"/>
    <x v="2"/>
    <n v="538.73458143074527"/>
    <x v="1"/>
  </r>
  <r>
    <n v="569"/>
    <n v="69"/>
    <x v="1"/>
    <x v="3"/>
    <x v="2"/>
    <x v="1683"/>
    <x v="2"/>
    <n v="2"/>
    <d v="2022-07-23T00:00:00"/>
    <x v="1"/>
    <x v="11"/>
    <s v="23"/>
    <x v="1"/>
    <x v="0"/>
    <n v="1.36"/>
    <x v="1"/>
    <n v="14"/>
    <x v="1"/>
    <n v="40.28"/>
    <x v="2"/>
    <n v="5"/>
    <x v="0"/>
    <x v="4"/>
    <n v="523.56213649851679"/>
    <x v="1"/>
  </r>
  <r>
    <n v="976"/>
    <n v="32"/>
    <x v="4"/>
    <x v="0"/>
    <x v="2"/>
    <x v="1684"/>
    <x v="0"/>
    <n v="1"/>
    <d v="2023-09-03T00:00:00"/>
    <x v="12"/>
    <x v="6"/>
    <s v="03"/>
    <x v="0"/>
    <x v="0"/>
    <n v="1.36"/>
    <x v="1"/>
    <n v="4"/>
    <x v="0"/>
    <n v="84.43"/>
    <x v="0"/>
    <n v="5"/>
    <x v="0"/>
    <x v="3"/>
    <n v="521.05635811836191"/>
    <x v="0"/>
  </r>
  <r>
    <n v="1322"/>
    <n v="29"/>
    <x v="2"/>
    <x v="0"/>
    <x v="2"/>
    <x v="1685"/>
    <x v="2"/>
    <n v="2"/>
    <d v="2024-08-14T00:00:00"/>
    <x v="2"/>
    <x v="8"/>
    <s v="14"/>
    <x v="2"/>
    <x v="0"/>
    <n v="1.36"/>
    <x v="1"/>
    <n v="6"/>
    <x v="1"/>
    <n v="72.84"/>
    <x v="0"/>
    <n v="6"/>
    <x v="0"/>
    <x v="1"/>
    <n v="531.57986089644544"/>
    <x v="0"/>
  </r>
  <r>
    <n v="1656"/>
    <n v="30"/>
    <x v="4"/>
    <x v="1"/>
    <x v="1"/>
    <x v="1686"/>
    <x v="0"/>
    <n v="1"/>
    <d v="2025-07-14T00:00:00"/>
    <x v="3"/>
    <x v="11"/>
    <s v="14"/>
    <x v="1"/>
    <x v="0"/>
    <n v="1.36"/>
    <x v="0"/>
    <n v="3"/>
    <x v="0"/>
    <n v="94.47"/>
    <x v="0"/>
    <n v="3"/>
    <x v="2"/>
    <x v="4"/>
    <n v="523.5021545319471"/>
    <x v="2"/>
  </r>
  <r>
    <n v="1752"/>
    <n v="54"/>
    <x v="3"/>
    <x v="3"/>
    <x v="2"/>
    <x v="1687"/>
    <x v="1"/>
    <n v="3"/>
    <d v="2025-10-18T00:00:00"/>
    <x v="3"/>
    <x v="4"/>
    <s v="18"/>
    <x v="1"/>
    <x v="1"/>
    <n v="1.36"/>
    <x v="0"/>
    <n v="9"/>
    <x v="1"/>
    <n v="81.96"/>
    <x v="0"/>
    <n v="6"/>
    <x v="0"/>
    <x v="1"/>
    <n v="531.72617647058848"/>
    <x v="1"/>
  </r>
  <r>
    <n v="1822"/>
    <n v="37"/>
    <x v="4"/>
    <x v="0"/>
    <x v="1"/>
    <x v="1688"/>
    <x v="1"/>
    <n v="3"/>
    <d v="2025-12-27T00:00:00"/>
    <x v="3"/>
    <x v="2"/>
    <s v="27"/>
    <x v="1"/>
    <x v="1"/>
    <n v="1.36"/>
    <x v="1"/>
    <n v="13"/>
    <x v="1"/>
    <n v="53.84"/>
    <x v="0"/>
    <n v="4"/>
    <x v="2"/>
    <x v="2"/>
    <n v="538.23624999999947"/>
    <x v="0"/>
  </r>
  <r>
    <n v="2019"/>
    <n v="29"/>
    <x v="2"/>
    <x v="1"/>
    <x v="1"/>
    <x v="1689"/>
    <x v="0"/>
    <n v="1"/>
    <d v="2026-07-12T00:00:00"/>
    <x v="4"/>
    <x v="11"/>
    <s v="12"/>
    <x v="1"/>
    <x v="1"/>
    <n v="1.36"/>
    <x v="0"/>
    <n v="16"/>
    <x v="2"/>
    <n v="20.83"/>
    <x v="2"/>
    <n v="5"/>
    <x v="0"/>
    <x v="4"/>
    <n v="523.85941964285757"/>
    <x v="0"/>
  </r>
  <r>
    <n v="2476"/>
    <n v="19"/>
    <x v="2"/>
    <x v="0"/>
    <x v="3"/>
    <x v="1690"/>
    <x v="2"/>
    <n v="2"/>
    <d v="2027-10-12T00:00:00"/>
    <x v="5"/>
    <x v="4"/>
    <s v="12"/>
    <x v="3"/>
    <x v="1"/>
    <n v="1.36"/>
    <x v="0"/>
    <n v="14"/>
    <x v="1"/>
    <n v="40.92"/>
    <x v="2"/>
    <n v="6"/>
    <x v="0"/>
    <x v="1"/>
    <n v="531.40699224806235"/>
    <x v="2"/>
  </r>
  <r>
    <n v="2824"/>
    <n v="44"/>
    <x v="0"/>
    <x v="2"/>
    <x v="1"/>
    <x v="1691"/>
    <x v="0"/>
    <n v="1"/>
    <d v="2028-09-24T00:00:00"/>
    <x v="6"/>
    <x v="6"/>
    <s v="24"/>
    <x v="3"/>
    <x v="1"/>
    <n v="1.36"/>
    <x v="0"/>
    <n v="3"/>
    <x v="0"/>
    <n v="71.69"/>
    <x v="0"/>
    <n v="7"/>
    <x v="1"/>
    <x v="3"/>
    <n v="521.33500000000072"/>
    <x v="1"/>
  </r>
  <r>
    <n v="3001"/>
    <n v="27"/>
    <x v="2"/>
    <x v="1"/>
    <x v="1"/>
    <x v="1692"/>
    <x v="2"/>
    <n v="2"/>
    <d v="2029-03-20T00:00:00"/>
    <x v="10"/>
    <x v="9"/>
    <s v="20"/>
    <x v="0"/>
    <x v="1"/>
    <n v="1.36"/>
    <x v="1"/>
    <n v="10"/>
    <x v="1"/>
    <n v="56.56"/>
    <x v="0"/>
    <n v="7"/>
    <x v="1"/>
    <x v="4"/>
    <n v="524.14333830104374"/>
    <x v="0"/>
  </r>
  <r>
    <n v="3071"/>
    <n v="62"/>
    <x v="1"/>
    <x v="2"/>
    <x v="2"/>
    <x v="1693"/>
    <x v="0"/>
    <n v="1"/>
    <d v="2029-05-29T00:00:00"/>
    <x v="10"/>
    <x v="7"/>
    <s v="29"/>
    <x v="1"/>
    <x v="1"/>
    <n v="1.36"/>
    <x v="1"/>
    <n v="6"/>
    <x v="1"/>
    <n v="41.93"/>
    <x v="2"/>
    <n v="7"/>
    <x v="1"/>
    <x v="1"/>
    <n v="531.34260869565242"/>
    <x v="2"/>
  </r>
  <r>
    <n v="3357"/>
    <n v="46"/>
    <x v="0"/>
    <x v="1"/>
    <x v="1"/>
    <x v="1694"/>
    <x v="0"/>
    <n v="1"/>
    <d v="2030-03-11T00:00:00"/>
    <x v="7"/>
    <x v="9"/>
    <s v="11"/>
    <x v="0"/>
    <x v="0"/>
    <n v="1.36"/>
    <x v="1"/>
    <n v="4"/>
    <x v="0"/>
    <n v="84.66"/>
    <x v="0"/>
    <n v="7"/>
    <x v="1"/>
    <x v="1"/>
    <n v="531.77766718507019"/>
    <x v="0"/>
  </r>
  <r>
    <n v="3618"/>
    <n v="39"/>
    <x v="4"/>
    <x v="1"/>
    <x v="1"/>
    <x v="1695"/>
    <x v="1"/>
    <n v="3"/>
    <d v="2030-11-27T00:00:00"/>
    <x v="7"/>
    <x v="1"/>
    <s v="27"/>
    <x v="3"/>
    <x v="1"/>
    <n v="1.36"/>
    <x v="1"/>
    <n v="4"/>
    <x v="0"/>
    <n v="175.28"/>
    <x v="1"/>
    <n v="7"/>
    <x v="1"/>
    <x v="1"/>
    <n v="532.07852024922147"/>
    <x v="2"/>
  </r>
  <r>
    <n v="3668"/>
    <n v="43"/>
    <x v="0"/>
    <x v="3"/>
    <x v="1"/>
    <x v="1696"/>
    <x v="1"/>
    <n v="3"/>
    <d v="2031-01-16T00:00:00"/>
    <x v="8"/>
    <x v="0"/>
    <s v="16"/>
    <x v="1"/>
    <x v="0"/>
    <n v="1.36"/>
    <x v="1"/>
    <n v="10"/>
    <x v="1"/>
    <n v="78.05"/>
    <x v="0"/>
    <n v="7"/>
    <x v="1"/>
    <x v="0"/>
    <n v="500.46735029940101"/>
    <x v="1"/>
  </r>
  <r>
    <n v="3680"/>
    <n v="41"/>
    <x v="0"/>
    <x v="2"/>
    <x v="2"/>
    <x v="1697"/>
    <x v="1"/>
    <n v="3"/>
    <d v="2031-01-28T00:00:00"/>
    <x v="8"/>
    <x v="0"/>
    <s v="28"/>
    <x v="3"/>
    <x v="1"/>
    <n v="1.36"/>
    <x v="1"/>
    <n v="15"/>
    <x v="1"/>
    <n v="63.55"/>
    <x v="0"/>
    <n v="4"/>
    <x v="2"/>
    <x v="0"/>
    <n v="500.04743628185889"/>
    <x v="0"/>
  </r>
  <r>
    <n v="4016"/>
    <n v="52"/>
    <x v="3"/>
    <x v="1"/>
    <x v="2"/>
    <x v="1698"/>
    <x v="1"/>
    <n v="3"/>
    <d v="2031-12-30T00:00:00"/>
    <x v="8"/>
    <x v="2"/>
    <s v="30"/>
    <x v="2"/>
    <x v="0"/>
    <n v="1.36"/>
    <x v="0"/>
    <n v="13"/>
    <x v="1"/>
    <n v="75.2"/>
    <x v="0"/>
    <n v="7"/>
    <x v="1"/>
    <x v="3"/>
    <n v="521.80114155251215"/>
    <x v="1"/>
  </r>
  <r>
    <n v="4038"/>
    <n v="50"/>
    <x v="3"/>
    <x v="1"/>
    <x v="3"/>
    <x v="1699"/>
    <x v="1"/>
    <n v="3"/>
    <d v="2032-01-21T00:00:00"/>
    <x v="11"/>
    <x v="0"/>
    <s v="21"/>
    <x v="1"/>
    <x v="1"/>
    <n v="1.36"/>
    <x v="0"/>
    <n v="10"/>
    <x v="1"/>
    <n v="86.34"/>
    <x v="0"/>
    <n v="4"/>
    <x v="2"/>
    <x v="0"/>
    <n v="499.36690690690682"/>
    <x v="0"/>
  </r>
  <r>
    <n v="4138"/>
    <n v="67"/>
    <x v="1"/>
    <x v="0"/>
    <x v="3"/>
    <x v="1700"/>
    <x v="0"/>
    <n v="1"/>
    <d v="2032-04-30T00:00:00"/>
    <x v="11"/>
    <x v="5"/>
    <s v="30"/>
    <x v="3"/>
    <x v="1"/>
    <n v="1.36"/>
    <x v="1"/>
    <n v="19"/>
    <x v="2"/>
    <n v="9.75"/>
    <x v="2"/>
    <n v="6"/>
    <x v="0"/>
    <x v="0"/>
    <n v="498.81948872180436"/>
    <x v="1"/>
  </r>
  <r>
    <n v="4793"/>
    <n v="58"/>
    <x v="3"/>
    <x v="1"/>
    <x v="3"/>
    <x v="1701"/>
    <x v="2"/>
    <n v="2"/>
    <d v="2034-02-14T00:00:00"/>
    <x v="13"/>
    <x v="10"/>
    <s v="14"/>
    <x v="2"/>
    <x v="1"/>
    <n v="1.36"/>
    <x v="1"/>
    <n v="8"/>
    <x v="1"/>
    <n v="58.45"/>
    <x v="0"/>
    <n v="4"/>
    <x v="2"/>
    <x v="4"/>
    <n v="524.08152238806019"/>
    <x v="0"/>
  </r>
  <r>
    <n v="4873"/>
    <n v="25"/>
    <x v="2"/>
    <x v="3"/>
    <x v="0"/>
    <x v="1702"/>
    <x v="1"/>
    <n v="3"/>
    <d v="2034-05-05T00:00:00"/>
    <x v="13"/>
    <x v="7"/>
    <s v="05"/>
    <x v="1"/>
    <x v="0"/>
    <n v="1.36"/>
    <x v="0"/>
    <n v="9"/>
    <x v="1"/>
    <n v="89.75"/>
    <x v="0"/>
    <n v="7"/>
    <x v="1"/>
    <x v="1"/>
    <n v="531.81483619344806"/>
    <x v="0"/>
  </r>
  <r>
    <n v="4886"/>
    <n v="42"/>
    <x v="0"/>
    <x v="2"/>
    <x v="0"/>
    <x v="1703"/>
    <x v="2"/>
    <n v="2"/>
    <d v="2034-05-18T00:00:00"/>
    <x v="13"/>
    <x v="7"/>
    <s v="18"/>
    <x v="2"/>
    <x v="1"/>
    <n v="1.36"/>
    <x v="0"/>
    <n v="10"/>
    <x v="1"/>
    <n v="50.93"/>
    <x v="0"/>
    <n v="5"/>
    <x v="0"/>
    <x v="4"/>
    <n v="524.16599402092731"/>
    <x v="2"/>
  </r>
  <r>
    <n v="4918"/>
    <n v="51"/>
    <x v="3"/>
    <x v="3"/>
    <x v="2"/>
    <x v="1704"/>
    <x v="1"/>
    <n v="3"/>
    <d v="2034-06-19T00:00:00"/>
    <x v="13"/>
    <x v="3"/>
    <s v="19"/>
    <x v="0"/>
    <x v="0"/>
    <n v="1.36"/>
    <x v="1"/>
    <n v="16"/>
    <x v="2"/>
    <n v="46.82"/>
    <x v="2"/>
    <n v="4"/>
    <x v="2"/>
    <x v="3"/>
    <n v="521.10623475609839"/>
    <x v="1"/>
  </r>
  <r>
    <n v="63"/>
    <n v="56"/>
    <x v="3"/>
    <x v="0"/>
    <x v="3"/>
    <x v="1705"/>
    <x v="1"/>
    <n v="3"/>
    <d v="2021-03-04T00:00:00"/>
    <x v="0"/>
    <x v="9"/>
    <s v="04"/>
    <x v="3"/>
    <x v="1"/>
    <n v="1.35"/>
    <x v="1"/>
    <n v="15"/>
    <x v="1"/>
    <n v="43.5"/>
    <x v="2"/>
    <n v="4"/>
    <x v="2"/>
    <x v="2"/>
    <n v="537.98932824427425"/>
    <x v="2"/>
  </r>
  <r>
    <n v="434"/>
    <n v="25"/>
    <x v="2"/>
    <x v="0"/>
    <x v="1"/>
    <x v="1706"/>
    <x v="2"/>
    <n v="2"/>
    <d v="2022-03-10T00:00:00"/>
    <x v="1"/>
    <x v="9"/>
    <s v="10"/>
    <x v="3"/>
    <x v="1"/>
    <n v="1.35"/>
    <x v="1"/>
    <n v="13"/>
    <x v="1"/>
    <n v="32.75"/>
    <x v="2"/>
    <n v="5"/>
    <x v="0"/>
    <x v="0"/>
    <n v="499.29171686746963"/>
    <x v="0"/>
  </r>
  <r>
    <n v="441"/>
    <n v="24"/>
    <x v="2"/>
    <x v="0"/>
    <x v="2"/>
    <x v="1707"/>
    <x v="1"/>
    <n v="3"/>
    <d v="2022-03-17T00:00:00"/>
    <x v="1"/>
    <x v="9"/>
    <s v="17"/>
    <x v="2"/>
    <x v="0"/>
    <n v="1.35"/>
    <x v="1"/>
    <n v="8"/>
    <x v="1"/>
    <n v="88.7"/>
    <x v="0"/>
    <n v="8"/>
    <x v="1"/>
    <x v="1"/>
    <n v="531.38373437500024"/>
    <x v="0"/>
  </r>
  <r>
    <n v="640"/>
    <n v="55"/>
    <x v="3"/>
    <x v="2"/>
    <x v="0"/>
    <x v="1708"/>
    <x v="2"/>
    <n v="2"/>
    <d v="2022-10-02T00:00:00"/>
    <x v="1"/>
    <x v="4"/>
    <s v="02"/>
    <x v="1"/>
    <x v="1"/>
    <n v="1.35"/>
    <x v="1"/>
    <n v="6"/>
    <x v="1"/>
    <n v="81.37"/>
    <x v="0"/>
    <n v="4"/>
    <x v="2"/>
    <x v="4"/>
    <n v="524.18829341317416"/>
    <x v="1"/>
  </r>
  <r>
    <n v="676"/>
    <n v="46"/>
    <x v="0"/>
    <x v="0"/>
    <x v="3"/>
    <x v="1709"/>
    <x v="1"/>
    <n v="3"/>
    <d v="2022-11-07T00:00:00"/>
    <x v="1"/>
    <x v="1"/>
    <s v="07"/>
    <x v="3"/>
    <x v="1"/>
    <n v="1.35"/>
    <x v="0"/>
    <n v="2"/>
    <x v="0"/>
    <n v="473.75"/>
    <x v="1"/>
    <n v="5"/>
    <x v="0"/>
    <x v="2"/>
    <n v="537.81432721712486"/>
    <x v="0"/>
  </r>
  <r>
    <n v="682"/>
    <n v="56"/>
    <x v="3"/>
    <x v="2"/>
    <x v="1"/>
    <x v="1710"/>
    <x v="0"/>
    <n v="1"/>
    <d v="2022-11-13T00:00:00"/>
    <x v="1"/>
    <x v="1"/>
    <s v="13"/>
    <x v="2"/>
    <x v="0"/>
    <n v="1.35"/>
    <x v="0"/>
    <n v="6"/>
    <x v="1"/>
    <n v="16.14"/>
    <x v="2"/>
    <n v="5"/>
    <x v="0"/>
    <x v="3"/>
    <n v="520.7582137404587"/>
    <x v="0"/>
  </r>
  <r>
    <n v="982"/>
    <n v="53"/>
    <x v="3"/>
    <x v="3"/>
    <x v="2"/>
    <x v="1711"/>
    <x v="0"/>
    <n v="1"/>
    <d v="2023-09-09T00:00:00"/>
    <x v="12"/>
    <x v="6"/>
    <s v="09"/>
    <x v="0"/>
    <x v="0"/>
    <n v="1.35"/>
    <x v="1"/>
    <n v="6"/>
    <x v="1"/>
    <n v="19.649999999999999"/>
    <x v="2"/>
    <n v="5"/>
    <x v="0"/>
    <x v="3"/>
    <n v="521.40636085626988"/>
    <x v="1"/>
  </r>
  <r>
    <n v="1006"/>
    <n v="22"/>
    <x v="2"/>
    <x v="0"/>
    <x v="0"/>
    <x v="1712"/>
    <x v="2"/>
    <n v="2"/>
    <d v="2023-10-03T00:00:00"/>
    <x v="12"/>
    <x v="4"/>
    <s v="03"/>
    <x v="3"/>
    <x v="0"/>
    <n v="1.35"/>
    <x v="1"/>
    <n v="14"/>
    <x v="1"/>
    <n v="33.450000000000003"/>
    <x v="2"/>
    <n v="6"/>
    <x v="0"/>
    <x v="2"/>
    <n v="537.1869372128632"/>
    <x v="0"/>
  </r>
  <r>
    <n v="1110"/>
    <n v="39"/>
    <x v="4"/>
    <x v="3"/>
    <x v="0"/>
    <x v="1713"/>
    <x v="0"/>
    <n v="1"/>
    <d v="2024-01-15T00:00:00"/>
    <x v="2"/>
    <x v="0"/>
    <s v="15"/>
    <x v="1"/>
    <x v="0"/>
    <n v="1.35"/>
    <x v="1"/>
    <n v="6"/>
    <x v="1"/>
    <n v="42.86"/>
    <x v="2"/>
    <n v="8"/>
    <x v="1"/>
    <x v="0"/>
    <n v="499.40269984917018"/>
    <x v="1"/>
  </r>
  <r>
    <n v="1254"/>
    <n v="46"/>
    <x v="0"/>
    <x v="0"/>
    <x v="2"/>
    <x v="1714"/>
    <x v="0"/>
    <n v="1"/>
    <d v="2024-06-07T00:00:00"/>
    <x v="2"/>
    <x v="3"/>
    <s v="07"/>
    <x v="3"/>
    <x v="1"/>
    <n v="1.35"/>
    <x v="0"/>
    <n v="7"/>
    <x v="1"/>
    <n v="24.04"/>
    <x v="2"/>
    <n v="4"/>
    <x v="2"/>
    <x v="3"/>
    <n v="522.02425727412015"/>
    <x v="1"/>
  </r>
  <r>
    <n v="1321"/>
    <n v="48"/>
    <x v="0"/>
    <x v="1"/>
    <x v="2"/>
    <x v="1715"/>
    <x v="1"/>
    <n v="3"/>
    <d v="2024-08-13T00:00:00"/>
    <x v="2"/>
    <x v="8"/>
    <s v="13"/>
    <x v="3"/>
    <x v="0"/>
    <n v="1.35"/>
    <x v="0"/>
    <n v="3"/>
    <x v="0"/>
    <n v="227.28"/>
    <x v="1"/>
    <n v="6"/>
    <x v="0"/>
    <x v="0"/>
    <n v="499.76861027190307"/>
    <x v="2"/>
  </r>
  <r>
    <n v="1618"/>
    <n v="49"/>
    <x v="0"/>
    <x v="0"/>
    <x v="2"/>
    <x v="1716"/>
    <x v="2"/>
    <n v="2"/>
    <d v="2025-06-06T00:00:00"/>
    <x v="3"/>
    <x v="3"/>
    <s v="06"/>
    <x v="1"/>
    <x v="1"/>
    <n v="1.35"/>
    <x v="1"/>
    <n v="18"/>
    <x v="2"/>
    <n v="32.36"/>
    <x v="2"/>
    <n v="3"/>
    <x v="2"/>
    <x v="0"/>
    <n v="499.4931618759453"/>
    <x v="2"/>
  </r>
  <r>
    <n v="1809"/>
    <n v="20"/>
    <x v="2"/>
    <x v="3"/>
    <x v="3"/>
    <x v="1717"/>
    <x v="2"/>
    <n v="2"/>
    <d v="2025-12-14T00:00:00"/>
    <x v="3"/>
    <x v="2"/>
    <s v="14"/>
    <x v="1"/>
    <x v="1"/>
    <n v="1.35"/>
    <x v="0"/>
    <n v="12"/>
    <x v="1"/>
    <n v="48.81"/>
    <x v="2"/>
    <n v="7"/>
    <x v="1"/>
    <x v="3"/>
    <n v="522.56680981595161"/>
    <x v="0"/>
  </r>
  <r>
    <n v="2448"/>
    <n v="37"/>
    <x v="4"/>
    <x v="1"/>
    <x v="3"/>
    <x v="1718"/>
    <x v="2"/>
    <n v="2"/>
    <d v="2027-09-14T00:00:00"/>
    <x v="5"/>
    <x v="6"/>
    <s v="14"/>
    <x v="2"/>
    <x v="1"/>
    <n v="1.35"/>
    <x v="0"/>
    <n v="7"/>
    <x v="1"/>
    <n v="82.63"/>
    <x v="0"/>
    <n v="7"/>
    <x v="1"/>
    <x v="1"/>
    <n v="531.10489827856043"/>
    <x v="1"/>
  </r>
  <r>
    <n v="2728"/>
    <n v="37"/>
    <x v="4"/>
    <x v="0"/>
    <x v="2"/>
    <x v="1719"/>
    <x v="0"/>
    <n v="1"/>
    <d v="2028-06-20T00:00:00"/>
    <x v="6"/>
    <x v="3"/>
    <s v="20"/>
    <x v="1"/>
    <x v="0"/>
    <n v="1.35"/>
    <x v="0"/>
    <n v="14"/>
    <x v="1"/>
    <n v="15.94"/>
    <x v="2"/>
    <n v="7"/>
    <x v="1"/>
    <x v="1"/>
    <n v="531.03079937304096"/>
    <x v="0"/>
  </r>
  <r>
    <n v="2903"/>
    <n v="33"/>
    <x v="4"/>
    <x v="3"/>
    <x v="1"/>
    <x v="1720"/>
    <x v="0"/>
    <n v="1"/>
    <d v="2028-12-12T00:00:00"/>
    <x v="6"/>
    <x v="2"/>
    <s v="12"/>
    <x v="1"/>
    <x v="0"/>
    <n v="1.35"/>
    <x v="0"/>
    <n v="6"/>
    <x v="1"/>
    <n v="11.84"/>
    <x v="2"/>
    <n v="5"/>
    <x v="0"/>
    <x v="4"/>
    <n v="524.24218890554766"/>
    <x v="2"/>
  </r>
  <r>
    <n v="3118"/>
    <n v="60"/>
    <x v="1"/>
    <x v="2"/>
    <x v="0"/>
    <x v="1721"/>
    <x v="2"/>
    <n v="2"/>
    <d v="2029-07-15T00:00:00"/>
    <x v="10"/>
    <x v="11"/>
    <s v="15"/>
    <x v="1"/>
    <x v="0"/>
    <n v="1.35"/>
    <x v="0"/>
    <n v="10"/>
    <x v="1"/>
    <n v="43.63"/>
    <x v="2"/>
    <n v="7"/>
    <x v="1"/>
    <x v="0"/>
    <n v="499.36736363636339"/>
    <x v="1"/>
  </r>
  <r>
    <n v="3482"/>
    <n v="69"/>
    <x v="1"/>
    <x v="2"/>
    <x v="3"/>
    <x v="1722"/>
    <x v="1"/>
    <n v="3"/>
    <d v="2030-07-14T00:00:00"/>
    <x v="7"/>
    <x v="11"/>
    <s v="14"/>
    <x v="2"/>
    <x v="1"/>
    <n v="1.35"/>
    <x v="0"/>
    <n v="4"/>
    <x v="0"/>
    <n v="213.98"/>
    <x v="1"/>
    <n v="5"/>
    <x v="0"/>
    <x v="3"/>
    <n v="522.46986175115285"/>
    <x v="1"/>
  </r>
  <r>
    <n v="3768"/>
    <n v="65"/>
    <x v="1"/>
    <x v="1"/>
    <x v="3"/>
    <x v="1723"/>
    <x v="2"/>
    <n v="2"/>
    <d v="2031-04-26T00:00:00"/>
    <x v="8"/>
    <x v="5"/>
    <s v="26"/>
    <x v="2"/>
    <x v="0"/>
    <n v="1.35"/>
    <x v="0"/>
    <n v="12"/>
    <x v="1"/>
    <n v="41.43"/>
    <x v="2"/>
    <n v="5"/>
    <x v="0"/>
    <x v="0"/>
    <n v="499.46309559939283"/>
    <x v="1"/>
  </r>
  <r>
    <n v="4103"/>
    <n v="57"/>
    <x v="3"/>
    <x v="3"/>
    <x v="2"/>
    <x v="1724"/>
    <x v="2"/>
    <n v="2"/>
    <d v="2032-03-26T00:00:00"/>
    <x v="11"/>
    <x v="9"/>
    <s v="26"/>
    <x v="3"/>
    <x v="1"/>
    <n v="1.35"/>
    <x v="0"/>
    <n v="9"/>
    <x v="1"/>
    <n v="51.62"/>
    <x v="0"/>
    <n v="6"/>
    <x v="0"/>
    <x v="3"/>
    <n v="521.95689230769312"/>
    <x v="2"/>
  </r>
  <r>
    <n v="4164"/>
    <n v="60"/>
    <x v="1"/>
    <x v="2"/>
    <x v="3"/>
    <x v="1725"/>
    <x v="0"/>
    <n v="1"/>
    <d v="2032-05-26T00:00:00"/>
    <x v="11"/>
    <x v="7"/>
    <s v="26"/>
    <x v="2"/>
    <x v="1"/>
    <n v="1.35"/>
    <x v="0"/>
    <n v="9"/>
    <x v="1"/>
    <n v="13.23"/>
    <x v="2"/>
    <n v="4"/>
    <x v="2"/>
    <x v="2"/>
    <n v="537.29263803680931"/>
    <x v="0"/>
  </r>
  <r>
    <n v="4299"/>
    <n v="57"/>
    <x v="3"/>
    <x v="0"/>
    <x v="1"/>
    <x v="1726"/>
    <x v="1"/>
    <n v="3"/>
    <d v="2032-10-08T00:00:00"/>
    <x v="11"/>
    <x v="4"/>
    <s v="08"/>
    <x v="0"/>
    <x v="0"/>
    <n v="1.35"/>
    <x v="0"/>
    <n v="1"/>
    <x v="0"/>
    <n v="987.24"/>
    <x v="1"/>
    <n v="7"/>
    <x v="1"/>
    <x v="0"/>
    <n v="499.46658054711219"/>
    <x v="1"/>
  </r>
  <r>
    <n v="4616"/>
    <n v="40"/>
    <x v="0"/>
    <x v="3"/>
    <x v="1"/>
    <x v="1727"/>
    <x v="2"/>
    <n v="2"/>
    <d v="2033-08-21T00:00:00"/>
    <x v="9"/>
    <x v="8"/>
    <s v="21"/>
    <x v="1"/>
    <x v="1"/>
    <n v="1.35"/>
    <x v="0"/>
    <n v="9"/>
    <x v="1"/>
    <n v="57.89"/>
    <x v="0"/>
    <n v="6"/>
    <x v="0"/>
    <x v="0"/>
    <n v="498.72415525114138"/>
    <x v="1"/>
  </r>
  <r>
    <n v="4800"/>
    <n v="48"/>
    <x v="0"/>
    <x v="0"/>
    <x v="1"/>
    <x v="1728"/>
    <x v="2"/>
    <n v="2"/>
    <d v="2034-02-21T00:00:00"/>
    <x v="13"/>
    <x v="10"/>
    <s v="21"/>
    <x v="3"/>
    <x v="0"/>
    <n v="1.35"/>
    <x v="0"/>
    <n v="12"/>
    <x v="1"/>
    <n v="33.32"/>
    <x v="2"/>
    <n v="6"/>
    <x v="0"/>
    <x v="0"/>
    <n v="498.69012195121928"/>
    <x v="2"/>
  </r>
  <r>
    <n v="14"/>
    <n v="42"/>
    <x v="0"/>
    <x v="1"/>
    <x v="0"/>
    <x v="1729"/>
    <x v="0"/>
    <n v="1"/>
    <d v="2021-01-14T00:00:00"/>
    <x v="0"/>
    <x v="0"/>
    <s v="14"/>
    <x v="1"/>
    <x v="0"/>
    <n v="1.34"/>
    <x v="0"/>
    <n v="2"/>
    <x v="0"/>
    <n v="53.83"/>
    <x v="0"/>
    <n v="4"/>
    <x v="2"/>
    <x v="1"/>
    <n v="531.5140816326533"/>
    <x v="1"/>
  </r>
  <r>
    <n v="315"/>
    <n v="23"/>
    <x v="2"/>
    <x v="3"/>
    <x v="1"/>
    <x v="1730"/>
    <x v="1"/>
    <n v="3"/>
    <d v="2021-11-11T00:00:00"/>
    <x v="0"/>
    <x v="1"/>
    <s v="11"/>
    <x v="0"/>
    <x v="1"/>
    <n v="1.34"/>
    <x v="1"/>
    <n v="3"/>
    <x v="0"/>
    <n v="298.2"/>
    <x v="1"/>
    <n v="5"/>
    <x v="0"/>
    <x v="4"/>
    <n v="524.92265765765808"/>
    <x v="2"/>
  </r>
  <r>
    <n v="893"/>
    <n v="31"/>
    <x v="4"/>
    <x v="0"/>
    <x v="1"/>
    <x v="1731"/>
    <x v="1"/>
    <n v="3"/>
    <d v="2023-06-12T00:00:00"/>
    <x v="12"/>
    <x v="3"/>
    <s v="12"/>
    <x v="3"/>
    <x v="0"/>
    <n v="1.34"/>
    <x v="1"/>
    <n v="13"/>
    <x v="1"/>
    <n v="58.64"/>
    <x v="0"/>
    <n v="7"/>
    <x v="1"/>
    <x v="0"/>
    <n v="498.84109923664101"/>
    <x v="1"/>
  </r>
  <r>
    <n v="984"/>
    <n v="63"/>
    <x v="1"/>
    <x v="3"/>
    <x v="3"/>
    <x v="1732"/>
    <x v="2"/>
    <n v="2"/>
    <d v="2023-09-11T00:00:00"/>
    <x v="12"/>
    <x v="6"/>
    <s v="11"/>
    <x v="2"/>
    <x v="0"/>
    <n v="1.34"/>
    <x v="0"/>
    <n v="5"/>
    <x v="0"/>
    <n v="112.82"/>
    <x v="0"/>
    <n v="5"/>
    <x v="0"/>
    <x v="1"/>
    <n v="532.18051886792477"/>
    <x v="1"/>
  </r>
  <r>
    <n v="1000"/>
    <n v="34"/>
    <x v="4"/>
    <x v="3"/>
    <x v="1"/>
    <x v="1733"/>
    <x v="2"/>
    <n v="2"/>
    <d v="2023-09-27T00:00:00"/>
    <x v="12"/>
    <x v="6"/>
    <s v="27"/>
    <x v="2"/>
    <x v="1"/>
    <n v="1.34"/>
    <x v="0"/>
    <n v="5"/>
    <x v="0"/>
    <n v="103.36"/>
    <x v="0"/>
    <n v="8"/>
    <x v="1"/>
    <x v="2"/>
    <n v="537.93503840245739"/>
    <x v="2"/>
  </r>
  <r>
    <n v="1188"/>
    <n v="69"/>
    <x v="1"/>
    <x v="1"/>
    <x v="2"/>
    <x v="1734"/>
    <x v="2"/>
    <n v="2"/>
    <d v="2024-04-02T00:00:00"/>
    <x v="2"/>
    <x v="5"/>
    <s v="02"/>
    <x v="0"/>
    <x v="1"/>
    <n v="1.34"/>
    <x v="0"/>
    <n v="17"/>
    <x v="2"/>
    <n v="30.16"/>
    <x v="2"/>
    <n v="5"/>
    <x v="0"/>
    <x v="2"/>
    <n v="537.96753846153808"/>
    <x v="1"/>
  </r>
  <r>
    <n v="1266"/>
    <n v="62"/>
    <x v="1"/>
    <x v="3"/>
    <x v="3"/>
    <x v="1735"/>
    <x v="0"/>
    <n v="1"/>
    <d v="2024-06-19T00:00:00"/>
    <x v="2"/>
    <x v="3"/>
    <s v="19"/>
    <x v="2"/>
    <x v="0"/>
    <n v="1.34"/>
    <x v="1"/>
    <n v="12"/>
    <x v="1"/>
    <n v="28.01"/>
    <x v="2"/>
    <n v="6"/>
    <x v="0"/>
    <x v="0"/>
    <n v="498.43813455657482"/>
    <x v="0"/>
  </r>
  <r>
    <n v="1312"/>
    <n v="28"/>
    <x v="2"/>
    <x v="0"/>
    <x v="3"/>
    <x v="1736"/>
    <x v="0"/>
    <n v="1"/>
    <d v="2024-08-04T00:00:00"/>
    <x v="2"/>
    <x v="8"/>
    <s v="04"/>
    <x v="0"/>
    <x v="1"/>
    <n v="1.34"/>
    <x v="0"/>
    <n v="9"/>
    <x v="1"/>
    <n v="12.13"/>
    <x v="2"/>
    <n v="8"/>
    <x v="1"/>
    <x v="0"/>
    <n v="498.68670750382847"/>
    <x v="1"/>
  </r>
  <r>
    <n v="1556"/>
    <n v="45"/>
    <x v="0"/>
    <x v="1"/>
    <x v="3"/>
    <x v="1737"/>
    <x v="0"/>
    <n v="1"/>
    <d v="2025-04-05T00:00:00"/>
    <x v="3"/>
    <x v="5"/>
    <s v="05"/>
    <x v="1"/>
    <x v="1"/>
    <n v="1.34"/>
    <x v="0"/>
    <n v="4"/>
    <x v="0"/>
    <n v="57.14"/>
    <x v="0"/>
    <n v="3"/>
    <x v="2"/>
    <x v="0"/>
    <n v="499.28407975460118"/>
    <x v="1"/>
  </r>
  <r>
    <n v="1972"/>
    <n v="29"/>
    <x v="2"/>
    <x v="1"/>
    <x v="2"/>
    <x v="1738"/>
    <x v="2"/>
    <n v="2"/>
    <d v="2026-05-26T00:00:00"/>
    <x v="4"/>
    <x v="7"/>
    <s v="26"/>
    <x v="2"/>
    <x v="0"/>
    <n v="1.34"/>
    <x v="0"/>
    <n v="2"/>
    <x v="0"/>
    <n v="175.79"/>
    <x v="1"/>
    <n v="4"/>
    <x v="2"/>
    <x v="3"/>
    <n v="522.04530046225045"/>
    <x v="2"/>
  </r>
  <r>
    <n v="1974"/>
    <n v="50"/>
    <x v="3"/>
    <x v="2"/>
    <x v="3"/>
    <x v="1739"/>
    <x v="0"/>
    <n v="1"/>
    <d v="2026-05-28T00:00:00"/>
    <x v="4"/>
    <x v="7"/>
    <s v="28"/>
    <x v="0"/>
    <x v="1"/>
    <n v="1.34"/>
    <x v="0"/>
    <n v="4"/>
    <x v="0"/>
    <n v="75.3"/>
    <x v="0"/>
    <n v="6"/>
    <x v="0"/>
    <x v="1"/>
    <n v="532.13023622047263"/>
    <x v="0"/>
  </r>
  <r>
    <n v="2407"/>
    <n v="33"/>
    <x v="4"/>
    <x v="1"/>
    <x v="3"/>
    <x v="1740"/>
    <x v="1"/>
    <n v="3"/>
    <d v="2027-08-04T00:00:00"/>
    <x v="5"/>
    <x v="8"/>
    <s v="04"/>
    <x v="1"/>
    <x v="0"/>
    <n v="1.34"/>
    <x v="0"/>
    <n v="15"/>
    <x v="1"/>
    <n v="60.35"/>
    <x v="0"/>
    <n v="5"/>
    <x v="0"/>
    <x v="2"/>
    <n v="538.00639445300408"/>
    <x v="0"/>
  </r>
  <r>
    <n v="2416"/>
    <n v="50"/>
    <x v="3"/>
    <x v="2"/>
    <x v="2"/>
    <x v="1741"/>
    <x v="2"/>
    <n v="2"/>
    <d v="2027-08-13T00:00:00"/>
    <x v="5"/>
    <x v="8"/>
    <s v="13"/>
    <x v="3"/>
    <x v="0"/>
    <n v="1.34"/>
    <x v="1"/>
    <n v="17"/>
    <x v="2"/>
    <n v="36.950000000000003"/>
    <x v="2"/>
    <n v="7"/>
    <x v="1"/>
    <x v="0"/>
    <n v="499.69995391705066"/>
    <x v="2"/>
  </r>
  <r>
    <n v="2421"/>
    <n v="45"/>
    <x v="0"/>
    <x v="1"/>
    <x v="3"/>
    <x v="1742"/>
    <x v="0"/>
    <n v="1"/>
    <d v="2027-08-18T00:00:00"/>
    <x v="5"/>
    <x v="8"/>
    <s v="18"/>
    <x v="1"/>
    <x v="0"/>
    <n v="1.34"/>
    <x v="0"/>
    <n v="19"/>
    <x v="2"/>
    <n v="6.46"/>
    <x v="2"/>
    <n v="7"/>
    <x v="1"/>
    <x v="0"/>
    <n v="499.50241538461529"/>
    <x v="1"/>
  </r>
  <r>
    <n v="2602"/>
    <n v="34"/>
    <x v="4"/>
    <x v="1"/>
    <x v="0"/>
    <x v="1743"/>
    <x v="1"/>
    <n v="3"/>
    <d v="2028-02-15T00:00:00"/>
    <x v="6"/>
    <x v="10"/>
    <s v="15"/>
    <x v="3"/>
    <x v="1"/>
    <n v="1.34"/>
    <x v="1"/>
    <n v="7"/>
    <x v="1"/>
    <n v="108.51"/>
    <x v="0"/>
    <n v="7"/>
    <x v="1"/>
    <x v="2"/>
    <n v="537.43958333333285"/>
    <x v="1"/>
  </r>
  <r>
    <n v="2847"/>
    <n v="61"/>
    <x v="1"/>
    <x v="3"/>
    <x v="1"/>
    <x v="1744"/>
    <x v="1"/>
    <n v="3"/>
    <d v="2028-10-17T00:00:00"/>
    <x v="6"/>
    <x v="4"/>
    <s v="17"/>
    <x v="0"/>
    <x v="0"/>
    <n v="1.34"/>
    <x v="0"/>
    <n v="14"/>
    <x v="1"/>
    <n v="57.04"/>
    <x v="0"/>
    <n v="5"/>
    <x v="0"/>
    <x v="3"/>
    <n v="522.30836419753166"/>
    <x v="0"/>
  </r>
  <r>
    <n v="3226"/>
    <n v="53"/>
    <x v="3"/>
    <x v="3"/>
    <x v="0"/>
    <x v="1745"/>
    <x v="0"/>
    <n v="1"/>
    <d v="2029-10-31T00:00:00"/>
    <x v="10"/>
    <x v="4"/>
    <s v="31"/>
    <x v="2"/>
    <x v="1"/>
    <n v="1.34"/>
    <x v="0"/>
    <n v="14"/>
    <x v="1"/>
    <n v="22.34"/>
    <x v="2"/>
    <n v="7"/>
    <x v="1"/>
    <x v="1"/>
    <n v="532.49446372239777"/>
    <x v="0"/>
  </r>
  <r>
    <n v="3324"/>
    <n v="43"/>
    <x v="0"/>
    <x v="3"/>
    <x v="1"/>
    <x v="1746"/>
    <x v="0"/>
    <n v="1"/>
    <d v="2030-02-06T00:00:00"/>
    <x v="7"/>
    <x v="10"/>
    <s v="06"/>
    <x v="2"/>
    <x v="1"/>
    <n v="1.34"/>
    <x v="1"/>
    <n v="13"/>
    <x v="1"/>
    <n v="19.829999999999998"/>
    <x v="2"/>
    <n v="5"/>
    <x v="0"/>
    <x v="1"/>
    <n v="532.84159557661951"/>
    <x v="1"/>
  </r>
  <r>
    <n v="3359"/>
    <n v="34"/>
    <x v="4"/>
    <x v="1"/>
    <x v="2"/>
    <x v="1747"/>
    <x v="1"/>
    <n v="3"/>
    <d v="2030-03-13T00:00:00"/>
    <x v="7"/>
    <x v="9"/>
    <s v="13"/>
    <x v="0"/>
    <x v="1"/>
    <n v="1.34"/>
    <x v="0"/>
    <n v="2"/>
    <x v="0"/>
    <n v="390.21"/>
    <x v="1"/>
    <n v="4"/>
    <x v="2"/>
    <x v="0"/>
    <n v="500.08292758089362"/>
    <x v="2"/>
  </r>
  <r>
    <n v="3542"/>
    <n v="38"/>
    <x v="4"/>
    <x v="0"/>
    <x v="1"/>
    <x v="1748"/>
    <x v="1"/>
    <n v="3"/>
    <d v="2030-09-12T00:00:00"/>
    <x v="7"/>
    <x v="6"/>
    <s v="12"/>
    <x v="0"/>
    <x v="1"/>
    <n v="1.34"/>
    <x v="1"/>
    <n v="2"/>
    <x v="0"/>
    <n v="494.44"/>
    <x v="1"/>
    <n v="7"/>
    <x v="1"/>
    <x v="1"/>
    <n v="533.27689873417751"/>
    <x v="1"/>
  </r>
  <r>
    <n v="3718"/>
    <n v="34"/>
    <x v="4"/>
    <x v="0"/>
    <x v="2"/>
    <x v="1749"/>
    <x v="2"/>
    <n v="2"/>
    <d v="2031-03-07T00:00:00"/>
    <x v="8"/>
    <x v="9"/>
    <s v="07"/>
    <x v="2"/>
    <x v="1"/>
    <n v="1.34"/>
    <x v="0"/>
    <n v="5"/>
    <x v="0"/>
    <n v="94.64"/>
    <x v="0"/>
    <n v="6"/>
    <x v="0"/>
    <x v="3"/>
    <n v="521.88128284389563"/>
    <x v="1"/>
  </r>
  <r>
    <n v="3884"/>
    <n v="47"/>
    <x v="0"/>
    <x v="3"/>
    <x v="1"/>
    <x v="1750"/>
    <x v="0"/>
    <n v="1"/>
    <d v="2031-08-20T00:00:00"/>
    <x v="8"/>
    <x v="8"/>
    <s v="20"/>
    <x v="1"/>
    <x v="1"/>
    <n v="1.34"/>
    <x v="1"/>
    <n v="3"/>
    <x v="0"/>
    <n v="52.66"/>
    <x v="0"/>
    <n v="5"/>
    <x v="0"/>
    <x v="1"/>
    <n v="532.55484944532509"/>
    <x v="0"/>
  </r>
  <r>
    <n v="4055"/>
    <n v="60"/>
    <x v="1"/>
    <x v="2"/>
    <x v="1"/>
    <x v="1751"/>
    <x v="2"/>
    <n v="2"/>
    <d v="2032-02-07T00:00:00"/>
    <x v="11"/>
    <x v="10"/>
    <s v="07"/>
    <x v="2"/>
    <x v="1"/>
    <n v="1.34"/>
    <x v="1"/>
    <n v="5"/>
    <x v="0"/>
    <n v="105.86"/>
    <x v="0"/>
    <n v="5"/>
    <x v="0"/>
    <x v="4"/>
    <n v="524.36676691729372"/>
    <x v="0"/>
  </r>
  <r>
    <n v="4078"/>
    <n v="26"/>
    <x v="2"/>
    <x v="3"/>
    <x v="0"/>
    <x v="1752"/>
    <x v="1"/>
    <n v="3"/>
    <d v="2032-03-01T00:00:00"/>
    <x v="11"/>
    <x v="9"/>
    <s v="01"/>
    <x v="2"/>
    <x v="1"/>
    <n v="1.34"/>
    <x v="1"/>
    <n v="17"/>
    <x v="2"/>
    <n v="44.83"/>
    <x v="2"/>
    <n v="7"/>
    <x v="1"/>
    <x v="2"/>
    <n v="537.09625965996861"/>
    <x v="0"/>
  </r>
  <r>
    <n v="4607"/>
    <n v="49"/>
    <x v="0"/>
    <x v="0"/>
    <x v="3"/>
    <x v="1753"/>
    <x v="1"/>
    <n v="3"/>
    <d v="2033-08-12T00:00:00"/>
    <x v="9"/>
    <x v="8"/>
    <s v="12"/>
    <x v="2"/>
    <x v="1"/>
    <n v="1.34"/>
    <x v="0"/>
    <n v="7"/>
    <x v="1"/>
    <n v="101.96"/>
    <x v="0"/>
    <n v="8"/>
    <x v="1"/>
    <x v="1"/>
    <n v="533.14942857142887"/>
    <x v="1"/>
  </r>
  <r>
    <n v="4631"/>
    <n v="52"/>
    <x v="3"/>
    <x v="2"/>
    <x v="2"/>
    <x v="1754"/>
    <x v="1"/>
    <n v="3"/>
    <d v="2033-09-05T00:00:00"/>
    <x v="9"/>
    <x v="6"/>
    <s v="05"/>
    <x v="2"/>
    <x v="1"/>
    <n v="1.34"/>
    <x v="0"/>
    <n v="5"/>
    <x v="0"/>
    <n v="164.28"/>
    <x v="1"/>
    <n v="8"/>
    <x v="1"/>
    <x v="2"/>
    <n v="536.74797213622242"/>
    <x v="2"/>
  </r>
  <r>
    <n v="4685"/>
    <n v="18"/>
    <x v="2"/>
    <x v="0"/>
    <x v="2"/>
    <x v="1755"/>
    <x v="0"/>
    <n v="1"/>
    <d v="2033-10-29T00:00:00"/>
    <x v="9"/>
    <x v="4"/>
    <s v="29"/>
    <x v="1"/>
    <x v="0"/>
    <n v="1.34"/>
    <x v="1"/>
    <n v="17"/>
    <x v="2"/>
    <n v="19.02"/>
    <x v="2"/>
    <n v="7"/>
    <x v="1"/>
    <x v="1"/>
    <n v="532.86235294117671"/>
    <x v="2"/>
  </r>
  <r>
    <n v="4908"/>
    <n v="23"/>
    <x v="2"/>
    <x v="3"/>
    <x v="0"/>
    <x v="1756"/>
    <x v="1"/>
    <n v="3"/>
    <d v="2034-06-09T00:00:00"/>
    <x v="13"/>
    <x v="3"/>
    <s v="09"/>
    <x v="2"/>
    <x v="0"/>
    <n v="1.34"/>
    <x v="0"/>
    <n v="14"/>
    <x v="1"/>
    <n v="47.95"/>
    <x v="2"/>
    <n v="5"/>
    <x v="0"/>
    <x v="4"/>
    <n v="524.35936746988"/>
    <x v="1"/>
  </r>
  <r>
    <n v="19"/>
    <n v="57"/>
    <x v="3"/>
    <x v="1"/>
    <x v="2"/>
    <x v="1757"/>
    <x v="2"/>
    <n v="2"/>
    <d v="2021-01-19T00:00:00"/>
    <x v="0"/>
    <x v="0"/>
    <s v="19"/>
    <x v="3"/>
    <x v="0"/>
    <n v="1.33"/>
    <x v="1"/>
    <n v="7"/>
    <x v="1"/>
    <n v="91.89"/>
    <x v="0"/>
    <n v="4"/>
    <x v="2"/>
    <x v="0"/>
    <n v="499.65030864197524"/>
    <x v="2"/>
  </r>
  <r>
    <n v="45"/>
    <n v="32"/>
    <x v="4"/>
    <x v="3"/>
    <x v="0"/>
    <x v="1758"/>
    <x v="1"/>
    <n v="3"/>
    <d v="2021-02-14T00:00:00"/>
    <x v="0"/>
    <x v="10"/>
    <s v="14"/>
    <x v="3"/>
    <x v="0"/>
    <n v="1.33"/>
    <x v="1"/>
    <n v="9"/>
    <x v="1"/>
    <n v="102.95"/>
    <x v="0"/>
    <n v="6"/>
    <x v="0"/>
    <x v="4"/>
    <n v="524.13764705882397"/>
    <x v="1"/>
  </r>
  <r>
    <n v="107"/>
    <n v="59"/>
    <x v="3"/>
    <x v="2"/>
    <x v="2"/>
    <x v="1759"/>
    <x v="0"/>
    <n v="1"/>
    <d v="2021-04-17T00:00:00"/>
    <x v="0"/>
    <x v="5"/>
    <s v="17"/>
    <x v="3"/>
    <x v="1"/>
    <n v="1.33"/>
    <x v="1"/>
    <n v="2"/>
    <x v="0"/>
    <n v="38.380000000000003"/>
    <x v="2"/>
    <n v="4"/>
    <x v="2"/>
    <x v="2"/>
    <n v="536.30662015503822"/>
    <x v="2"/>
  </r>
  <r>
    <n v="1081"/>
    <n v="53"/>
    <x v="3"/>
    <x v="2"/>
    <x v="0"/>
    <x v="1760"/>
    <x v="1"/>
    <n v="3"/>
    <d v="2023-12-17T00:00:00"/>
    <x v="12"/>
    <x v="2"/>
    <s v="17"/>
    <x v="3"/>
    <x v="1"/>
    <n v="1.33"/>
    <x v="0"/>
    <n v="15"/>
    <x v="1"/>
    <n v="50.31"/>
    <x v="0"/>
    <n v="7"/>
    <x v="1"/>
    <x v="3"/>
    <n v="521.95667182662612"/>
    <x v="1"/>
  </r>
  <r>
    <n v="1163"/>
    <n v="32"/>
    <x v="4"/>
    <x v="1"/>
    <x v="1"/>
    <x v="1761"/>
    <x v="1"/>
    <n v="3"/>
    <d v="2024-03-08T00:00:00"/>
    <x v="2"/>
    <x v="9"/>
    <s v="08"/>
    <x v="3"/>
    <x v="1"/>
    <n v="1.33"/>
    <x v="1"/>
    <n v="8"/>
    <x v="1"/>
    <n v="82.88"/>
    <x v="0"/>
    <n v="5"/>
    <x v="0"/>
    <x v="1"/>
    <n v="533.1958757961786"/>
    <x v="2"/>
  </r>
  <r>
    <n v="1540"/>
    <n v="58"/>
    <x v="3"/>
    <x v="2"/>
    <x v="0"/>
    <x v="1762"/>
    <x v="0"/>
    <n v="1"/>
    <d v="2025-03-20T00:00:00"/>
    <x v="3"/>
    <x v="9"/>
    <s v="20"/>
    <x v="2"/>
    <x v="1"/>
    <n v="1.33"/>
    <x v="0"/>
    <n v="2"/>
    <x v="0"/>
    <n v="163.84"/>
    <x v="1"/>
    <n v="6"/>
    <x v="0"/>
    <x v="1"/>
    <n v="532.9888357256782"/>
    <x v="0"/>
  </r>
  <r>
    <n v="1688"/>
    <n v="50"/>
    <x v="3"/>
    <x v="2"/>
    <x v="3"/>
    <x v="1763"/>
    <x v="0"/>
    <n v="1"/>
    <d v="2025-08-15T00:00:00"/>
    <x v="3"/>
    <x v="8"/>
    <s v="15"/>
    <x v="3"/>
    <x v="0"/>
    <n v="1.33"/>
    <x v="1"/>
    <n v="12"/>
    <x v="1"/>
    <n v="23.05"/>
    <x v="2"/>
    <n v="4"/>
    <x v="2"/>
    <x v="0"/>
    <n v="499.42834621329206"/>
    <x v="0"/>
  </r>
  <r>
    <n v="1919"/>
    <n v="57"/>
    <x v="3"/>
    <x v="1"/>
    <x v="3"/>
    <x v="1764"/>
    <x v="1"/>
    <n v="3"/>
    <d v="2026-04-03T00:00:00"/>
    <x v="4"/>
    <x v="5"/>
    <s v="03"/>
    <x v="2"/>
    <x v="1"/>
    <n v="1.33"/>
    <x v="0"/>
    <n v="19"/>
    <x v="2"/>
    <n v="44.57"/>
    <x v="2"/>
    <n v="6"/>
    <x v="0"/>
    <x v="3"/>
    <n v="521.5957984496132"/>
    <x v="0"/>
  </r>
  <r>
    <n v="2001"/>
    <n v="57"/>
    <x v="3"/>
    <x v="0"/>
    <x v="3"/>
    <x v="1765"/>
    <x v="1"/>
    <n v="3"/>
    <d v="2026-06-24T00:00:00"/>
    <x v="4"/>
    <x v="3"/>
    <s v="24"/>
    <x v="2"/>
    <x v="1"/>
    <n v="1.33"/>
    <x v="0"/>
    <n v="3"/>
    <x v="0"/>
    <n v="297"/>
    <x v="1"/>
    <n v="5"/>
    <x v="0"/>
    <x v="1"/>
    <n v="533.31682108626239"/>
    <x v="0"/>
  </r>
  <r>
    <n v="2068"/>
    <n v="22"/>
    <x v="2"/>
    <x v="3"/>
    <x v="3"/>
    <x v="1766"/>
    <x v="2"/>
    <n v="2"/>
    <d v="2026-08-30T00:00:00"/>
    <x v="4"/>
    <x v="8"/>
    <s v="30"/>
    <x v="2"/>
    <x v="0"/>
    <n v="1.33"/>
    <x v="1"/>
    <n v="14"/>
    <x v="1"/>
    <n v="38.64"/>
    <x v="2"/>
    <n v="6"/>
    <x v="0"/>
    <x v="0"/>
    <n v="499.77331269349838"/>
    <x v="0"/>
  </r>
  <r>
    <n v="2178"/>
    <n v="29"/>
    <x v="2"/>
    <x v="2"/>
    <x v="2"/>
    <x v="1767"/>
    <x v="2"/>
    <n v="2"/>
    <d v="2026-12-18T00:00:00"/>
    <x v="4"/>
    <x v="2"/>
    <s v="18"/>
    <x v="0"/>
    <x v="1"/>
    <n v="1.33"/>
    <x v="0"/>
    <n v="7"/>
    <x v="1"/>
    <n v="60.72"/>
    <x v="0"/>
    <n v="4"/>
    <x v="2"/>
    <x v="0"/>
    <n v="499.70951937984489"/>
    <x v="0"/>
  </r>
  <r>
    <n v="2262"/>
    <n v="39"/>
    <x v="4"/>
    <x v="3"/>
    <x v="0"/>
    <x v="1768"/>
    <x v="0"/>
    <n v="1"/>
    <d v="2027-03-12T00:00:00"/>
    <x v="5"/>
    <x v="9"/>
    <s v="12"/>
    <x v="2"/>
    <x v="1"/>
    <n v="1.33"/>
    <x v="0"/>
    <n v="13"/>
    <x v="1"/>
    <n v="15.52"/>
    <x v="2"/>
    <n v="4"/>
    <x v="2"/>
    <x v="2"/>
    <n v="537.0201863354032"/>
    <x v="1"/>
  </r>
  <r>
    <n v="2736"/>
    <n v="30"/>
    <x v="4"/>
    <x v="1"/>
    <x v="0"/>
    <x v="1769"/>
    <x v="2"/>
    <n v="2"/>
    <d v="2028-06-28T00:00:00"/>
    <x v="6"/>
    <x v="3"/>
    <s v="28"/>
    <x v="0"/>
    <x v="0"/>
    <n v="1.33"/>
    <x v="0"/>
    <n v="5"/>
    <x v="0"/>
    <n v="122.83"/>
    <x v="0"/>
    <n v="7"/>
    <x v="1"/>
    <x v="3"/>
    <n v="521.09085403726795"/>
    <x v="1"/>
  </r>
  <r>
    <n v="2923"/>
    <n v="46"/>
    <x v="0"/>
    <x v="1"/>
    <x v="3"/>
    <x v="1770"/>
    <x v="1"/>
    <n v="3"/>
    <d v="2029-01-01T00:00:00"/>
    <x v="10"/>
    <x v="0"/>
    <s v="01"/>
    <x v="2"/>
    <x v="0"/>
    <n v="1.33"/>
    <x v="0"/>
    <n v="7"/>
    <x v="1"/>
    <n v="104.12"/>
    <x v="0"/>
    <n v="7"/>
    <x v="1"/>
    <x v="2"/>
    <n v="537.54150855365424"/>
    <x v="1"/>
  </r>
  <r>
    <n v="3110"/>
    <n v="25"/>
    <x v="2"/>
    <x v="3"/>
    <x v="2"/>
    <x v="1771"/>
    <x v="2"/>
    <n v="2"/>
    <d v="2029-07-07T00:00:00"/>
    <x v="10"/>
    <x v="11"/>
    <s v="07"/>
    <x v="0"/>
    <x v="0"/>
    <n v="1.33"/>
    <x v="0"/>
    <n v="15"/>
    <x v="1"/>
    <n v="27.53"/>
    <x v="2"/>
    <n v="6"/>
    <x v="0"/>
    <x v="1"/>
    <n v="532.74452800000029"/>
    <x v="0"/>
  </r>
  <r>
    <n v="3413"/>
    <n v="37"/>
    <x v="4"/>
    <x v="1"/>
    <x v="0"/>
    <x v="1772"/>
    <x v="1"/>
    <n v="3"/>
    <d v="2030-05-06T00:00:00"/>
    <x v="7"/>
    <x v="7"/>
    <s v="06"/>
    <x v="3"/>
    <x v="1"/>
    <n v="1.33"/>
    <x v="1"/>
    <n v="3"/>
    <x v="0"/>
    <n v="219.27"/>
    <x v="1"/>
    <n v="7"/>
    <x v="1"/>
    <x v="4"/>
    <n v="523.52975830815751"/>
    <x v="0"/>
  </r>
  <r>
    <n v="3743"/>
    <n v="19"/>
    <x v="2"/>
    <x v="0"/>
    <x v="1"/>
    <x v="1773"/>
    <x v="2"/>
    <n v="2"/>
    <d v="2031-04-01T00:00:00"/>
    <x v="8"/>
    <x v="5"/>
    <s v="01"/>
    <x v="3"/>
    <x v="0"/>
    <n v="1.33"/>
    <x v="0"/>
    <n v="2"/>
    <x v="0"/>
    <n v="311.60000000000002"/>
    <x v="1"/>
    <n v="5"/>
    <x v="0"/>
    <x v="4"/>
    <n v="523.32661119515922"/>
    <x v="0"/>
  </r>
  <r>
    <n v="3747"/>
    <n v="25"/>
    <x v="2"/>
    <x v="2"/>
    <x v="2"/>
    <x v="1774"/>
    <x v="1"/>
    <n v="3"/>
    <d v="2031-04-05T00:00:00"/>
    <x v="8"/>
    <x v="5"/>
    <s v="05"/>
    <x v="0"/>
    <x v="0"/>
    <n v="1.33"/>
    <x v="0"/>
    <n v="10"/>
    <x v="1"/>
    <n v="66.400000000000006"/>
    <x v="0"/>
    <n v="7"/>
    <x v="1"/>
    <x v="4"/>
    <n v="523.17527272727307"/>
    <x v="0"/>
  </r>
  <r>
    <n v="3852"/>
    <n v="53"/>
    <x v="3"/>
    <x v="2"/>
    <x v="3"/>
    <x v="1775"/>
    <x v="1"/>
    <n v="3"/>
    <d v="2031-07-19T00:00:00"/>
    <x v="8"/>
    <x v="11"/>
    <s v="19"/>
    <x v="0"/>
    <x v="0"/>
    <n v="1.33"/>
    <x v="0"/>
    <n v="18"/>
    <x v="2"/>
    <n v="39.75"/>
    <x v="2"/>
    <n v="6"/>
    <x v="0"/>
    <x v="3"/>
    <n v="520.94609642301793"/>
    <x v="2"/>
  </r>
  <r>
    <n v="3905"/>
    <n v="39"/>
    <x v="4"/>
    <x v="1"/>
    <x v="1"/>
    <x v="1776"/>
    <x v="1"/>
    <n v="3"/>
    <d v="2031-09-10T00:00:00"/>
    <x v="8"/>
    <x v="6"/>
    <s v="10"/>
    <x v="1"/>
    <x v="0"/>
    <n v="1.33"/>
    <x v="1"/>
    <n v="11"/>
    <x v="1"/>
    <n v="59.58"/>
    <x v="0"/>
    <n v="7"/>
    <x v="1"/>
    <x v="3"/>
    <n v="520.64300623053055"/>
    <x v="2"/>
  </r>
  <r>
    <n v="4079"/>
    <n v="35"/>
    <x v="4"/>
    <x v="2"/>
    <x v="1"/>
    <x v="1777"/>
    <x v="1"/>
    <n v="3"/>
    <d v="2032-03-02T00:00:00"/>
    <x v="11"/>
    <x v="9"/>
    <s v="02"/>
    <x v="1"/>
    <x v="0"/>
    <n v="1.33"/>
    <x v="1"/>
    <n v="4"/>
    <x v="0"/>
    <n v="201.02"/>
    <x v="1"/>
    <n v="7"/>
    <x v="1"/>
    <x v="2"/>
    <n v="537.24352024922075"/>
    <x v="0"/>
  </r>
  <r>
    <n v="4118"/>
    <n v="68"/>
    <x v="1"/>
    <x v="3"/>
    <x v="1"/>
    <x v="1778"/>
    <x v="1"/>
    <n v="3"/>
    <d v="2032-04-10T00:00:00"/>
    <x v="11"/>
    <x v="5"/>
    <s v="10"/>
    <x v="3"/>
    <x v="1"/>
    <n v="1.33"/>
    <x v="0"/>
    <n v="15"/>
    <x v="1"/>
    <n v="48.38"/>
    <x v="2"/>
    <n v="4"/>
    <x v="2"/>
    <x v="2"/>
    <n v="536.82723868954713"/>
    <x v="1"/>
  </r>
  <r>
    <n v="4162"/>
    <n v="37"/>
    <x v="4"/>
    <x v="1"/>
    <x v="1"/>
    <x v="1779"/>
    <x v="2"/>
    <n v="2"/>
    <d v="2032-05-24T00:00:00"/>
    <x v="11"/>
    <x v="7"/>
    <s v="24"/>
    <x v="3"/>
    <x v="1"/>
    <n v="1.33"/>
    <x v="0"/>
    <n v="5"/>
    <x v="0"/>
    <n v="78.72"/>
    <x v="0"/>
    <n v="6"/>
    <x v="0"/>
    <x v="1"/>
    <n v="532.93642628205168"/>
    <x v="0"/>
  </r>
  <r>
    <n v="4424"/>
    <n v="28"/>
    <x v="2"/>
    <x v="2"/>
    <x v="0"/>
    <x v="1780"/>
    <x v="1"/>
    <n v="3"/>
    <d v="2033-02-10T00:00:00"/>
    <x v="9"/>
    <x v="10"/>
    <s v="10"/>
    <x v="0"/>
    <x v="1"/>
    <n v="1.33"/>
    <x v="1"/>
    <n v="1"/>
    <x v="0"/>
    <n v="895.72"/>
    <x v="1"/>
    <n v="4"/>
    <x v="2"/>
    <x v="0"/>
    <n v="499.82551242236019"/>
    <x v="0"/>
  </r>
  <r>
    <n v="4696"/>
    <n v="64"/>
    <x v="1"/>
    <x v="2"/>
    <x v="2"/>
    <x v="1781"/>
    <x v="1"/>
    <n v="3"/>
    <d v="2033-11-09T00:00:00"/>
    <x v="9"/>
    <x v="1"/>
    <s v="09"/>
    <x v="2"/>
    <x v="1"/>
    <n v="1.33"/>
    <x v="0"/>
    <n v="19"/>
    <x v="2"/>
    <n v="47.27"/>
    <x v="2"/>
    <n v="6"/>
    <x v="0"/>
    <x v="0"/>
    <n v="499.20981337480566"/>
    <x v="1"/>
  </r>
  <r>
    <n v="4968"/>
    <n v="40"/>
    <x v="0"/>
    <x v="2"/>
    <x v="0"/>
    <x v="1782"/>
    <x v="2"/>
    <n v="2"/>
    <d v="2034-08-08T00:00:00"/>
    <x v="13"/>
    <x v="8"/>
    <s v="08"/>
    <x v="0"/>
    <x v="0"/>
    <n v="1.33"/>
    <x v="0"/>
    <n v="15"/>
    <x v="1"/>
    <n v="24.03"/>
    <x v="2"/>
    <n v="6"/>
    <x v="0"/>
    <x v="4"/>
    <n v="522.96160849772423"/>
    <x v="0"/>
  </r>
  <r>
    <n v="288"/>
    <n v="29"/>
    <x v="2"/>
    <x v="2"/>
    <x v="1"/>
    <x v="1783"/>
    <x v="1"/>
    <n v="3"/>
    <d v="2021-10-15T00:00:00"/>
    <x v="0"/>
    <x v="4"/>
    <s v="15"/>
    <x v="1"/>
    <x v="1"/>
    <n v="1.32"/>
    <x v="1"/>
    <n v="14"/>
    <x v="1"/>
    <n v="61.56"/>
    <x v="0"/>
    <n v="5"/>
    <x v="0"/>
    <x v="0"/>
    <n v="498.58853582554519"/>
    <x v="1"/>
  </r>
  <r>
    <n v="358"/>
    <n v="69"/>
    <x v="1"/>
    <x v="2"/>
    <x v="1"/>
    <x v="1784"/>
    <x v="0"/>
    <n v="1"/>
    <d v="2021-12-24T00:00:00"/>
    <x v="0"/>
    <x v="2"/>
    <s v="24"/>
    <x v="2"/>
    <x v="1"/>
    <n v="1.32"/>
    <x v="0"/>
    <n v="2"/>
    <x v="0"/>
    <n v="123.69"/>
    <x v="0"/>
    <n v="6"/>
    <x v="0"/>
    <x v="4"/>
    <n v="523.20857142857176"/>
    <x v="0"/>
  </r>
  <r>
    <n v="385"/>
    <n v="53"/>
    <x v="3"/>
    <x v="0"/>
    <x v="3"/>
    <x v="1785"/>
    <x v="2"/>
    <n v="2"/>
    <d v="2022-01-20T00:00:00"/>
    <x v="1"/>
    <x v="0"/>
    <s v="20"/>
    <x v="2"/>
    <x v="1"/>
    <n v="1.32"/>
    <x v="1"/>
    <n v="2"/>
    <x v="0"/>
    <n v="191.12"/>
    <x v="1"/>
    <n v="7"/>
    <x v="1"/>
    <x v="3"/>
    <n v="520.43282371294947"/>
    <x v="0"/>
  </r>
  <r>
    <n v="393"/>
    <n v="33"/>
    <x v="4"/>
    <x v="0"/>
    <x v="0"/>
    <x v="1786"/>
    <x v="1"/>
    <n v="3"/>
    <d v="2022-01-28T00:00:00"/>
    <x v="1"/>
    <x v="0"/>
    <s v="28"/>
    <x v="0"/>
    <x v="1"/>
    <n v="1.32"/>
    <x v="1"/>
    <n v="3"/>
    <x v="0"/>
    <n v="269.29000000000002"/>
    <x v="1"/>
    <n v="7"/>
    <x v="1"/>
    <x v="3"/>
    <n v="520.64873437500091"/>
    <x v="1"/>
  </r>
  <r>
    <n v="474"/>
    <n v="37"/>
    <x v="4"/>
    <x v="2"/>
    <x v="1"/>
    <x v="1787"/>
    <x v="1"/>
    <n v="3"/>
    <d v="2022-04-19T00:00:00"/>
    <x v="1"/>
    <x v="5"/>
    <s v="19"/>
    <x v="1"/>
    <x v="1"/>
    <n v="1.32"/>
    <x v="1"/>
    <n v="14"/>
    <x v="1"/>
    <n v="66.319999999999993"/>
    <x v="0"/>
    <n v="7"/>
    <x v="1"/>
    <x v="1"/>
    <n v="533.16011235955091"/>
    <x v="2"/>
  </r>
  <r>
    <n v="614"/>
    <n v="64"/>
    <x v="1"/>
    <x v="1"/>
    <x v="3"/>
    <x v="1788"/>
    <x v="0"/>
    <n v="1"/>
    <d v="2022-09-06T00:00:00"/>
    <x v="1"/>
    <x v="6"/>
    <s v="06"/>
    <x v="3"/>
    <x v="1"/>
    <n v="1.32"/>
    <x v="0"/>
    <n v="10"/>
    <x v="1"/>
    <n v="10.08"/>
    <x v="2"/>
    <n v="5"/>
    <x v="0"/>
    <x v="4"/>
    <n v="523.62840182648438"/>
    <x v="0"/>
  </r>
  <r>
    <n v="719"/>
    <n v="28"/>
    <x v="2"/>
    <x v="1"/>
    <x v="2"/>
    <x v="1789"/>
    <x v="2"/>
    <n v="2"/>
    <d v="2022-12-20T00:00:00"/>
    <x v="1"/>
    <x v="2"/>
    <s v="20"/>
    <x v="2"/>
    <x v="1"/>
    <n v="1.32"/>
    <x v="1"/>
    <n v="19"/>
    <x v="2"/>
    <n v="29.14"/>
    <x v="2"/>
    <n v="4"/>
    <x v="2"/>
    <x v="4"/>
    <n v="524.27295731707352"/>
    <x v="0"/>
  </r>
  <r>
    <n v="739"/>
    <n v="36"/>
    <x v="4"/>
    <x v="0"/>
    <x v="0"/>
    <x v="1790"/>
    <x v="0"/>
    <n v="1"/>
    <d v="2023-01-09T00:00:00"/>
    <x v="12"/>
    <x v="0"/>
    <s v="09"/>
    <x v="2"/>
    <x v="1"/>
    <n v="1.32"/>
    <x v="0"/>
    <n v="18"/>
    <x v="2"/>
    <n v="9.44"/>
    <x v="2"/>
    <n v="5"/>
    <x v="0"/>
    <x v="0"/>
    <n v="498.02173166926679"/>
    <x v="1"/>
  </r>
  <r>
    <n v="814"/>
    <n v="51"/>
    <x v="3"/>
    <x v="0"/>
    <x v="0"/>
    <x v="1791"/>
    <x v="0"/>
    <n v="1"/>
    <d v="2023-03-25T00:00:00"/>
    <x v="12"/>
    <x v="9"/>
    <s v="25"/>
    <x v="1"/>
    <x v="0"/>
    <n v="1.32"/>
    <x v="1"/>
    <n v="15"/>
    <x v="1"/>
    <n v="13.47"/>
    <x v="2"/>
    <n v="6"/>
    <x v="0"/>
    <x v="2"/>
    <n v="536.53209374999949"/>
    <x v="2"/>
  </r>
  <r>
    <n v="840"/>
    <n v="24"/>
    <x v="2"/>
    <x v="0"/>
    <x v="2"/>
    <x v="1792"/>
    <x v="0"/>
    <n v="1"/>
    <d v="2023-04-20T00:00:00"/>
    <x v="12"/>
    <x v="5"/>
    <s v="20"/>
    <x v="2"/>
    <x v="0"/>
    <n v="1.32"/>
    <x v="1"/>
    <n v="5"/>
    <x v="0"/>
    <n v="48"/>
    <x v="2"/>
    <n v="5"/>
    <x v="0"/>
    <x v="3"/>
    <n v="520.19924882629198"/>
    <x v="2"/>
  </r>
  <r>
    <n v="848"/>
    <n v="56"/>
    <x v="3"/>
    <x v="3"/>
    <x v="3"/>
    <x v="1793"/>
    <x v="2"/>
    <n v="2"/>
    <d v="2023-04-28T00:00:00"/>
    <x v="12"/>
    <x v="5"/>
    <s v="28"/>
    <x v="3"/>
    <x v="1"/>
    <n v="1.32"/>
    <x v="1"/>
    <n v="8"/>
    <x v="1"/>
    <n v="78.510000000000005"/>
    <x v="0"/>
    <n v="5"/>
    <x v="0"/>
    <x v="4"/>
    <n v="524.22796946564927"/>
    <x v="2"/>
  </r>
  <r>
    <n v="1397"/>
    <n v="54"/>
    <x v="3"/>
    <x v="2"/>
    <x v="2"/>
    <x v="1794"/>
    <x v="1"/>
    <n v="3"/>
    <d v="2024-10-28T00:00:00"/>
    <x v="2"/>
    <x v="4"/>
    <s v="28"/>
    <x v="1"/>
    <x v="1"/>
    <n v="1.32"/>
    <x v="0"/>
    <n v="6"/>
    <x v="1"/>
    <n v="118.72"/>
    <x v="0"/>
    <n v="6"/>
    <x v="0"/>
    <x v="0"/>
    <n v="498.53446874999997"/>
    <x v="1"/>
  </r>
  <r>
    <n v="1450"/>
    <n v="31"/>
    <x v="4"/>
    <x v="2"/>
    <x v="2"/>
    <x v="288"/>
    <x v="1"/>
    <n v="3"/>
    <d v="2024-12-20T00:00:00"/>
    <x v="2"/>
    <x v="2"/>
    <s v="20"/>
    <x v="0"/>
    <x v="0"/>
    <n v="1.32"/>
    <x v="0"/>
    <n v="6"/>
    <x v="1"/>
    <n v="123.8"/>
    <x v="0"/>
    <n v="4"/>
    <x v="2"/>
    <x v="4"/>
    <n v="524.06922018348666"/>
    <x v="0"/>
  </r>
  <r>
    <n v="1501"/>
    <n v="35"/>
    <x v="4"/>
    <x v="1"/>
    <x v="3"/>
    <x v="1795"/>
    <x v="0"/>
    <n v="1"/>
    <d v="2025-02-09T00:00:00"/>
    <x v="3"/>
    <x v="10"/>
    <s v="09"/>
    <x v="2"/>
    <x v="1"/>
    <n v="1.32"/>
    <x v="0"/>
    <n v="11"/>
    <x v="1"/>
    <n v="21.79"/>
    <x v="2"/>
    <n v="7"/>
    <x v="1"/>
    <x v="0"/>
    <n v="498.19992175273865"/>
    <x v="2"/>
  </r>
  <r>
    <n v="1603"/>
    <n v="64"/>
    <x v="1"/>
    <x v="3"/>
    <x v="3"/>
    <x v="1796"/>
    <x v="0"/>
    <n v="1"/>
    <d v="2025-05-22T00:00:00"/>
    <x v="3"/>
    <x v="7"/>
    <s v="22"/>
    <x v="0"/>
    <x v="0"/>
    <n v="1.32"/>
    <x v="1"/>
    <n v="14"/>
    <x v="1"/>
    <n v="20.54"/>
    <x v="2"/>
    <n v="6"/>
    <x v="0"/>
    <x v="0"/>
    <n v="498.60506269592474"/>
    <x v="1"/>
  </r>
  <r>
    <n v="1617"/>
    <n v="46"/>
    <x v="0"/>
    <x v="2"/>
    <x v="0"/>
    <x v="1797"/>
    <x v="0"/>
    <n v="1"/>
    <d v="2025-06-05T00:00:00"/>
    <x v="3"/>
    <x v="3"/>
    <s v="05"/>
    <x v="0"/>
    <x v="0"/>
    <n v="1.32"/>
    <x v="1"/>
    <n v="9"/>
    <x v="1"/>
    <n v="7.3"/>
    <x v="2"/>
    <n v="5"/>
    <x v="0"/>
    <x v="1"/>
    <n v="532.52461414791026"/>
    <x v="0"/>
  </r>
  <r>
    <n v="1836"/>
    <n v="18"/>
    <x v="2"/>
    <x v="3"/>
    <x v="1"/>
    <x v="1798"/>
    <x v="0"/>
    <n v="1"/>
    <d v="2026-01-10T00:00:00"/>
    <x v="4"/>
    <x v="0"/>
    <s v="10"/>
    <x v="1"/>
    <x v="1"/>
    <n v="1.32"/>
    <x v="0"/>
    <n v="14"/>
    <x v="1"/>
    <n v="12.79"/>
    <x v="2"/>
    <n v="7"/>
    <x v="1"/>
    <x v="3"/>
    <n v="520.63840125391948"/>
    <x v="1"/>
  </r>
  <r>
    <n v="2039"/>
    <n v="65"/>
    <x v="1"/>
    <x v="3"/>
    <x v="1"/>
    <x v="1799"/>
    <x v="1"/>
    <n v="3"/>
    <d v="2026-08-01T00:00:00"/>
    <x v="4"/>
    <x v="8"/>
    <s v="01"/>
    <x v="2"/>
    <x v="0"/>
    <n v="1.32"/>
    <x v="0"/>
    <n v="1"/>
    <x v="0"/>
    <n v="825.18"/>
    <x v="1"/>
    <n v="4"/>
    <x v="2"/>
    <x v="4"/>
    <n v="523.73424196018425"/>
    <x v="2"/>
  </r>
  <r>
    <n v="2856"/>
    <n v="58"/>
    <x v="3"/>
    <x v="1"/>
    <x v="1"/>
    <x v="1800"/>
    <x v="1"/>
    <n v="3"/>
    <d v="2028-10-26T00:00:00"/>
    <x v="6"/>
    <x v="4"/>
    <s v="26"/>
    <x v="1"/>
    <x v="0"/>
    <n v="1.32"/>
    <x v="0"/>
    <n v="19"/>
    <x v="2"/>
    <n v="50.05"/>
    <x v="0"/>
    <n v="6"/>
    <x v="0"/>
    <x v="1"/>
    <n v="533.27634460547529"/>
    <x v="2"/>
  </r>
  <r>
    <n v="3288"/>
    <n v="52"/>
    <x v="3"/>
    <x v="0"/>
    <x v="2"/>
    <x v="1801"/>
    <x v="2"/>
    <n v="2"/>
    <d v="2030-01-01T00:00:00"/>
    <x v="7"/>
    <x v="0"/>
    <s v="01"/>
    <x v="0"/>
    <x v="0"/>
    <n v="1.32"/>
    <x v="0"/>
    <n v="18"/>
    <x v="2"/>
    <n v="29.64"/>
    <x v="2"/>
    <n v="7"/>
    <x v="1"/>
    <x v="3"/>
    <n v="521.17467817896488"/>
    <x v="2"/>
  </r>
  <r>
    <n v="3681"/>
    <n v="42"/>
    <x v="0"/>
    <x v="1"/>
    <x v="3"/>
    <x v="1802"/>
    <x v="0"/>
    <n v="1"/>
    <d v="2031-01-29T00:00:00"/>
    <x v="8"/>
    <x v="0"/>
    <s v="29"/>
    <x v="2"/>
    <x v="0"/>
    <n v="1.32"/>
    <x v="0"/>
    <n v="1"/>
    <x v="0"/>
    <n v="57.19"/>
    <x v="0"/>
    <n v="7"/>
    <x v="1"/>
    <x v="4"/>
    <n v="523.27190184049118"/>
    <x v="0"/>
  </r>
  <r>
    <n v="3825"/>
    <n v="20"/>
    <x v="2"/>
    <x v="1"/>
    <x v="3"/>
    <x v="1803"/>
    <x v="1"/>
    <n v="3"/>
    <d v="2031-06-22T00:00:00"/>
    <x v="8"/>
    <x v="3"/>
    <s v="22"/>
    <x v="3"/>
    <x v="1"/>
    <n v="1.32"/>
    <x v="1"/>
    <n v="3"/>
    <x v="0"/>
    <n v="270.64999999999998"/>
    <x v="1"/>
    <n v="7"/>
    <x v="1"/>
    <x v="3"/>
    <n v="521.15518867924618"/>
    <x v="1"/>
  </r>
  <r>
    <n v="3983"/>
    <n v="66"/>
    <x v="1"/>
    <x v="1"/>
    <x v="0"/>
    <x v="1804"/>
    <x v="2"/>
    <n v="2"/>
    <d v="2031-11-27T00:00:00"/>
    <x v="8"/>
    <x v="1"/>
    <s v="27"/>
    <x v="2"/>
    <x v="0"/>
    <n v="1.32"/>
    <x v="1"/>
    <n v="15"/>
    <x v="1"/>
    <n v="27.29"/>
    <x v="2"/>
    <n v="8"/>
    <x v="1"/>
    <x v="3"/>
    <n v="520.69722834645745"/>
    <x v="1"/>
  </r>
  <r>
    <n v="4281"/>
    <n v="27"/>
    <x v="2"/>
    <x v="2"/>
    <x v="1"/>
    <x v="1805"/>
    <x v="0"/>
    <n v="1"/>
    <d v="2032-09-20T00:00:00"/>
    <x v="11"/>
    <x v="6"/>
    <s v="20"/>
    <x v="0"/>
    <x v="1"/>
    <n v="1.32"/>
    <x v="0"/>
    <n v="19"/>
    <x v="2"/>
    <n v="18.14"/>
    <x v="2"/>
    <n v="7"/>
    <x v="1"/>
    <x v="3"/>
    <n v="520.87294952681475"/>
    <x v="1"/>
  </r>
  <r>
    <n v="4300"/>
    <n v="68"/>
    <x v="1"/>
    <x v="0"/>
    <x v="1"/>
    <x v="1806"/>
    <x v="2"/>
    <n v="2"/>
    <d v="2032-10-09T00:00:00"/>
    <x v="11"/>
    <x v="4"/>
    <s v="09"/>
    <x v="3"/>
    <x v="0"/>
    <n v="1.32"/>
    <x v="1"/>
    <n v="17"/>
    <x v="2"/>
    <n v="23.42"/>
    <x v="2"/>
    <n v="7"/>
    <x v="1"/>
    <x v="0"/>
    <n v="498.93635792778645"/>
    <x v="2"/>
  </r>
  <r>
    <n v="4368"/>
    <n v="35"/>
    <x v="4"/>
    <x v="2"/>
    <x v="0"/>
    <x v="1807"/>
    <x v="0"/>
    <n v="1"/>
    <d v="2032-12-16T00:00:00"/>
    <x v="11"/>
    <x v="2"/>
    <s v="16"/>
    <x v="2"/>
    <x v="1"/>
    <n v="1.32"/>
    <x v="1"/>
    <n v="5"/>
    <x v="0"/>
    <n v="63.34"/>
    <x v="0"/>
    <n v="7"/>
    <x v="1"/>
    <x v="1"/>
    <n v="532.60272580645176"/>
    <x v="0"/>
  </r>
  <r>
    <n v="4808"/>
    <n v="54"/>
    <x v="3"/>
    <x v="2"/>
    <x v="1"/>
    <x v="1808"/>
    <x v="0"/>
    <n v="1"/>
    <d v="2034-03-01T00:00:00"/>
    <x v="13"/>
    <x v="9"/>
    <s v="01"/>
    <x v="3"/>
    <x v="0"/>
    <n v="1.32"/>
    <x v="1"/>
    <n v="1"/>
    <x v="0"/>
    <n v="206.49"/>
    <x v="1"/>
    <n v="7"/>
    <x v="1"/>
    <x v="0"/>
    <n v="499.09471698113208"/>
    <x v="1"/>
  </r>
  <r>
    <n v="116"/>
    <n v="54"/>
    <x v="3"/>
    <x v="0"/>
    <x v="1"/>
    <x v="1809"/>
    <x v="2"/>
    <n v="2"/>
    <d v="2021-04-26T00:00:00"/>
    <x v="0"/>
    <x v="5"/>
    <s v="26"/>
    <x v="2"/>
    <x v="0"/>
    <n v="1.31"/>
    <x v="0"/>
    <n v="19"/>
    <x v="2"/>
    <n v="33.15"/>
    <x v="2"/>
    <n v="7"/>
    <x v="1"/>
    <x v="3"/>
    <n v="521.15146919431368"/>
    <x v="1"/>
  </r>
  <r>
    <n v="294"/>
    <n v="35"/>
    <x v="4"/>
    <x v="2"/>
    <x v="3"/>
    <x v="1810"/>
    <x v="1"/>
    <n v="3"/>
    <d v="2021-10-21T00:00:00"/>
    <x v="0"/>
    <x v="4"/>
    <s v="21"/>
    <x v="1"/>
    <x v="1"/>
    <n v="1.31"/>
    <x v="1"/>
    <n v="8"/>
    <x v="1"/>
    <n v="96.46"/>
    <x v="0"/>
    <n v="7"/>
    <x v="1"/>
    <x v="0"/>
    <n v="499.55551181102362"/>
    <x v="2"/>
  </r>
  <r>
    <n v="340"/>
    <n v="27"/>
    <x v="2"/>
    <x v="3"/>
    <x v="1"/>
    <x v="1811"/>
    <x v="2"/>
    <n v="2"/>
    <d v="2021-12-06T00:00:00"/>
    <x v="0"/>
    <x v="2"/>
    <s v="06"/>
    <x v="2"/>
    <x v="0"/>
    <n v="1.31"/>
    <x v="0"/>
    <n v="13"/>
    <x v="1"/>
    <n v="48.3"/>
    <x v="2"/>
    <n v="5"/>
    <x v="0"/>
    <x v="2"/>
    <n v="537.05557120500725"/>
    <x v="0"/>
  </r>
  <r>
    <n v="479"/>
    <n v="21"/>
    <x v="2"/>
    <x v="2"/>
    <x v="1"/>
    <x v="1812"/>
    <x v="2"/>
    <n v="2"/>
    <d v="2022-04-24T00:00:00"/>
    <x v="1"/>
    <x v="5"/>
    <s v="24"/>
    <x v="3"/>
    <x v="0"/>
    <n v="1.31"/>
    <x v="1"/>
    <n v="10"/>
    <x v="1"/>
    <n v="61.11"/>
    <x v="0"/>
    <n v="6"/>
    <x v="0"/>
    <x v="4"/>
    <n v="523.98784946236606"/>
    <x v="0"/>
  </r>
  <r>
    <n v="544"/>
    <n v="56"/>
    <x v="3"/>
    <x v="1"/>
    <x v="0"/>
    <x v="1813"/>
    <x v="1"/>
    <n v="3"/>
    <d v="2022-06-28T00:00:00"/>
    <x v="1"/>
    <x v="3"/>
    <s v="28"/>
    <x v="2"/>
    <x v="1"/>
    <n v="1.31"/>
    <x v="1"/>
    <n v="6"/>
    <x v="1"/>
    <n v="149.25"/>
    <x v="0"/>
    <n v="4"/>
    <x v="2"/>
    <x v="3"/>
    <n v="520.97936708860834"/>
    <x v="0"/>
  </r>
  <r>
    <n v="563"/>
    <n v="18"/>
    <x v="2"/>
    <x v="2"/>
    <x v="1"/>
    <x v="1814"/>
    <x v="0"/>
    <n v="1"/>
    <d v="2022-07-17T00:00:00"/>
    <x v="1"/>
    <x v="11"/>
    <s v="17"/>
    <x v="1"/>
    <x v="1"/>
    <n v="1.31"/>
    <x v="1"/>
    <n v="3"/>
    <x v="0"/>
    <n v="50.56"/>
    <x v="0"/>
    <n v="7"/>
    <x v="1"/>
    <x v="2"/>
    <n v="536.91326018808729"/>
    <x v="2"/>
  </r>
  <r>
    <n v="606"/>
    <n v="44"/>
    <x v="0"/>
    <x v="3"/>
    <x v="2"/>
    <x v="1815"/>
    <x v="1"/>
    <n v="3"/>
    <d v="2022-08-29T00:00:00"/>
    <x v="1"/>
    <x v="8"/>
    <s v="29"/>
    <x v="0"/>
    <x v="0"/>
    <n v="1.31"/>
    <x v="1"/>
    <n v="7"/>
    <x v="1"/>
    <n v="141.53"/>
    <x v="0"/>
    <n v="5"/>
    <x v="0"/>
    <x v="0"/>
    <n v="499.12624605678229"/>
    <x v="0"/>
  </r>
  <r>
    <n v="645"/>
    <n v="68"/>
    <x v="1"/>
    <x v="1"/>
    <x v="1"/>
    <x v="1816"/>
    <x v="1"/>
    <n v="3"/>
    <d v="2022-10-07T00:00:00"/>
    <x v="1"/>
    <x v="4"/>
    <s v="07"/>
    <x v="0"/>
    <x v="0"/>
    <n v="1.31"/>
    <x v="0"/>
    <n v="14"/>
    <x v="1"/>
    <n v="59.4"/>
    <x v="0"/>
    <n v="7"/>
    <x v="1"/>
    <x v="3"/>
    <n v="520.38583201267909"/>
    <x v="2"/>
  </r>
  <r>
    <n v="890"/>
    <n v="39"/>
    <x v="4"/>
    <x v="3"/>
    <x v="0"/>
    <x v="1817"/>
    <x v="2"/>
    <n v="2"/>
    <d v="2023-06-09T00:00:00"/>
    <x v="12"/>
    <x v="3"/>
    <s v="09"/>
    <x v="0"/>
    <x v="0"/>
    <n v="1.31"/>
    <x v="1"/>
    <n v="13"/>
    <x v="1"/>
    <n v="30.01"/>
    <x v="2"/>
    <n v="5"/>
    <x v="0"/>
    <x v="2"/>
    <n v="537.51802197802147"/>
    <x v="2"/>
  </r>
  <r>
    <n v="1233"/>
    <n v="69"/>
    <x v="1"/>
    <x v="3"/>
    <x v="3"/>
    <x v="1818"/>
    <x v="2"/>
    <n v="2"/>
    <d v="2024-05-17T00:00:00"/>
    <x v="2"/>
    <x v="7"/>
    <s v="17"/>
    <x v="0"/>
    <x v="1"/>
    <n v="1.31"/>
    <x v="0"/>
    <n v="10"/>
    <x v="1"/>
    <n v="45.96"/>
    <x v="2"/>
    <n v="7"/>
    <x v="1"/>
    <x v="1"/>
    <n v="532.95155088853016"/>
    <x v="0"/>
  </r>
  <r>
    <n v="1351"/>
    <n v="44"/>
    <x v="0"/>
    <x v="3"/>
    <x v="0"/>
    <x v="1819"/>
    <x v="0"/>
    <n v="1"/>
    <d v="2024-09-12T00:00:00"/>
    <x v="2"/>
    <x v="6"/>
    <s v="12"/>
    <x v="1"/>
    <x v="1"/>
    <n v="1.31"/>
    <x v="1"/>
    <n v="10"/>
    <x v="1"/>
    <n v="34.21"/>
    <x v="2"/>
    <n v="4"/>
    <x v="2"/>
    <x v="3"/>
    <n v="519.89193650793732"/>
    <x v="2"/>
  </r>
  <r>
    <n v="1414"/>
    <n v="69"/>
    <x v="1"/>
    <x v="1"/>
    <x v="2"/>
    <x v="1820"/>
    <x v="1"/>
    <n v="3"/>
    <d v="2024-11-14T00:00:00"/>
    <x v="2"/>
    <x v="1"/>
    <s v="14"/>
    <x v="1"/>
    <x v="1"/>
    <n v="1.31"/>
    <x v="0"/>
    <n v="17"/>
    <x v="2"/>
    <n v="44.68"/>
    <x v="2"/>
    <n v="6"/>
    <x v="0"/>
    <x v="4"/>
    <n v="523.85381538461581"/>
    <x v="2"/>
  </r>
  <r>
    <n v="1790"/>
    <n v="28"/>
    <x v="2"/>
    <x v="3"/>
    <x v="0"/>
    <x v="1821"/>
    <x v="1"/>
    <n v="3"/>
    <d v="2025-11-25T00:00:00"/>
    <x v="3"/>
    <x v="1"/>
    <s v="25"/>
    <x v="2"/>
    <x v="0"/>
    <n v="1.31"/>
    <x v="1"/>
    <n v="2"/>
    <x v="0"/>
    <n v="376.22"/>
    <x v="1"/>
    <n v="7"/>
    <x v="1"/>
    <x v="2"/>
    <n v="537.74976415094295"/>
    <x v="1"/>
  </r>
  <r>
    <n v="2276"/>
    <n v="62"/>
    <x v="1"/>
    <x v="3"/>
    <x v="3"/>
    <x v="1822"/>
    <x v="1"/>
    <n v="3"/>
    <d v="2027-03-26T00:00:00"/>
    <x v="5"/>
    <x v="9"/>
    <s v="26"/>
    <x v="2"/>
    <x v="1"/>
    <n v="1.31"/>
    <x v="0"/>
    <n v="14"/>
    <x v="1"/>
    <n v="64.849999999999994"/>
    <x v="0"/>
    <n v="7"/>
    <x v="1"/>
    <x v="4"/>
    <n v="523.49052388289726"/>
    <x v="0"/>
  </r>
  <r>
    <n v="2979"/>
    <n v="47"/>
    <x v="0"/>
    <x v="2"/>
    <x v="3"/>
    <x v="1823"/>
    <x v="1"/>
    <n v="3"/>
    <d v="2029-02-26T00:00:00"/>
    <x v="10"/>
    <x v="10"/>
    <s v="26"/>
    <x v="1"/>
    <x v="1"/>
    <n v="1.31"/>
    <x v="0"/>
    <n v="5"/>
    <x v="0"/>
    <n v="174.29"/>
    <x v="1"/>
    <n v="7"/>
    <x v="1"/>
    <x v="1"/>
    <n v="533.07025889967667"/>
    <x v="0"/>
  </r>
  <r>
    <n v="3083"/>
    <n v="34"/>
    <x v="4"/>
    <x v="3"/>
    <x v="0"/>
    <x v="1824"/>
    <x v="1"/>
    <n v="3"/>
    <d v="2029-06-10T00:00:00"/>
    <x v="10"/>
    <x v="3"/>
    <s v="10"/>
    <x v="2"/>
    <x v="0"/>
    <n v="1.31"/>
    <x v="1"/>
    <n v="17"/>
    <x v="2"/>
    <n v="53.59"/>
    <x v="0"/>
    <n v="7"/>
    <x v="1"/>
    <x v="0"/>
    <n v="498.34969984202218"/>
    <x v="2"/>
  </r>
  <r>
    <n v="3556"/>
    <n v="21"/>
    <x v="2"/>
    <x v="2"/>
    <x v="0"/>
    <x v="1825"/>
    <x v="1"/>
    <n v="3"/>
    <d v="2030-09-26T00:00:00"/>
    <x v="7"/>
    <x v="6"/>
    <s v="26"/>
    <x v="1"/>
    <x v="1"/>
    <n v="1.31"/>
    <x v="0"/>
    <n v="5"/>
    <x v="0"/>
    <n v="180.31"/>
    <x v="1"/>
    <n v="6"/>
    <x v="0"/>
    <x v="1"/>
    <n v="532.52184764991921"/>
    <x v="2"/>
  </r>
  <r>
    <n v="3582"/>
    <n v="64"/>
    <x v="1"/>
    <x v="1"/>
    <x v="0"/>
    <x v="1826"/>
    <x v="0"/>
    <n v="1"/>
    <d v="2030-10-22T00:00:00"/>
    <x v="7"/>
    <x v="4"/>
    <s v="22"/>
    <x v="1"/>
    <x v="1"/>
    <n v="1.31"/>
    <x v="0"/>
    <n v="12"/>
    <x v="1"/>
    <n v="19.739999999999998"/>
    <x v="2"/>
    <n v="5"/>
    <x v="0"/>
    <x v="1"/>
    <n v="531.9227435064937"/>
    <x v="1"/>
  </r>
  <r>
    <n v="3707"/>
    <n v="57"/>
    <x v="3"/>
    <x v="1"/>
    <x v="2"/>
    <x v="1827"/>
    <x v="1"/>
    <n v="3"/>
    <d v="2031-02-24T00:00:00"/>
    <x v="8"/>
    <x v="10"/>
    <s v="24"/>
    <x v="1"/>
    <x v="1"/>
    <n v="1.31"/>
    <x v="0"/>
    <n v="5"/>
    <x v="0"/>
    <n v="196.38"/>
    <x v="1"/>
    <n v="7"/>
    <x v="1"/>
    <x v="3"/>
    <n v="520.17464228934898"/>
    <x v="1"/>
  </r>
  <r>
    <n v="4498"/>
    <n v="49"/>
    <x v="0"/>
    <x v="0"/>
    <x v="3"/>
    <x v="1828"/>
    <x v="1"/>
    <n v="3"/>
    <d v="2033-04-25T00:00:00"/>
    <x v="9"/>
    <x v="5"/>
    <s v="25"/>
    <x v="3"/>
    <x v="0"/>
    <n v="1.31"/>
    <x v="0"/>
    <n v="7"/>
    <x v="1"/>
    <n v="99.98"/>
    <x v="0"/>
    <n v="4"/>
    <x v="2"/>
    <x v="0"/>
    <n v="497.69666139240502"/>
    <x v="0"/>
  </r>
  <r>
    <n v="4901"/>
    <n v="42"/>
    <x v="0"/>
    <x v="0"/>
    <x v="2"/>
    <x v="1829"/>
    <x v="2"/>
    <n v="2"/>
    <d v="2034-06-02T00:00:00"/>
    <x v="13"/>
    <x v="3"/>
    <s v="02"/>
    <x v="2"/>
    <x v="0"/>
    <n v="1.31"/>
    <x v="0"/>
    <n v="5"/>
    <x v="0"/>
    <n v="107.89"/>
    <x v="0"/>
    <n v="5"/>
    <x v="0"/>
    <x v="3"/>
    <n v="519.43944267516008"/>
    <x v="0"/>
  </r>
  <r>
    <n v="4903"/>
    <n v="38"/>
    <x v="4"/>
    <x v="1"/>
    <x v="2"/>
    <x v="1830"/>
    <x v="2"/>
    <n v="2"/>
    <d v="2034-06-04T00:00:00"/>
    <x v="13"/>
    <x v="3"/>
    <s v="04"/>
    <x v="2"/>
    <x v="0"/>
    <n v="1.31"/>
    <x v="1"/>
    <n v="17"/>
    <x v="2"/>
    <n v="36.28"/>
    <x v="2"/>
    <n v="6"/>
    <x v="0"/>
    <x v="0"/>
    <n v="497.37630744849446"/>
    <x v="0"/>
  </r>
  <r>
    <n v="54"/>
    <n v="53"/>
    <x v="3"/>
    <x v="3"/>
    <x v="3"/>
    <x v="1831"/>
    <x v="0"/>
    <n v="1"/>
    <d v="2021-02-23T00:00:00"/>
    <x v="0"/>
    <x v="10"/>
    <s v="23"/>
    <x v="0"/>
    <x v="1"/>
    <n v="1.3"/>
    <x v="1"/>
    <n v="1"/>
    <x v="0"/>
    <n v="159.26"/>
    <x v="1"/>
    <n v="4"/>
    <x v="2"/>
    <x v="0"/>
    <n v="497.18692063492063"/>
    <x v="0"/>
  </r>
  <r>
    <n v="362"/>
    <n v="64"/>
    <x v="1"/>
    <x v="2"/>
    <x v="3"/>
    <x v="1832"/>
    <x v="0"/>
    <n v="1"/>
    <d v="2021-12-28T00:00:00"/>
    <x v="0"/>
    <x v="2"/>
    <s v="28"/>
    <x v="2"/>
    <x v="1"/>
    <n v="1.3"/>
    <x v="0"/>
    <n v="7"/>
    <x v="1"/>
    <n v="44.91"/>
    <x v="2"/>
    <n v="7"/>
    <x v="1"/>
    <x v="0"/>
    <n v="497.72416534181241"/>
    <x v="2"/>
  </r>
  <r>
    <n v="1241"/>
    <n v="48"/>
    <x v="0"/>
    <x v="2"/>
    <x v="0"/>
    <x v="1833"/>
    <x v="1"/>
    <n v="3"/>
    <d v="2024-05-25T00:00:00"/>
    <x v="2"/>
    <x v="7"/>
    <s v="25"/>
    <x v="1"/>
    <x v="0"/>
    <n v="1.3"/>
    <x v="0"/>
    <n v="17"/>
    <x v="2"/>
    <n v="41.05"/>
    <x v="2"/>
    <n v="6"/>
    <x v="0"/>
    <x v="3"/>
    <n v="519.40751196172323"/>
    <x v="2"/>
  </r>
  <r>
    <n v="1458"/>
    <n v="39"/>
    <x v="4"/>
    <x v="0"/>
    <x v="2"/>
    <x v="1834"/>
    <x v="2"/>
    <n v="2"/>
    <d v="2024-12-28T00:00:00"/>
    <x v="2"/>
    <x v="2"/>
    <s v="28"/>
    <x v="3"/>
    <x v="0"/>
    <n v="1.3"/>
    <x v="1"/>
    <n v="4"/>
    <x v="0"/>
    <n v="161.5"/>
    <x v="1"/>
    <n v="7"/>
    <x v="1"/>
    <x v="0"/>
    <n v="498.01611464968153"/>
    <x v="2"/>
  </r>
  <r>
    <n v="1626"/>
    <n v="65"/>
    <x v="1"/>
    <x v="0"/>
    <x v="0"/>
    <x v="1835"/>
    <x v="2"/>
    <n v="2"/>
    <d v="2025-06-14T00:00:00"/>
    <x v="3"/>
    <x v="3"/>
    <s v="14"/>
    <x v="1"/>
    <x v="0"/>
    <n v="1.3"/>
    <x v="0"/>
    <n v="1"/>
    <x v="0"/>
    <n v="538.22"/>
    <x v="1"/>
    <n v="4"/>
    <x v="2"/>
    <x v="0"/>
    <n v="497.7800956937798"/>
    <x v="2"/>
  </r>
  <r>
    <n v="1968"/>
    <n v="67"/>
    <x v="1"/>
    <x v="0"/>
    <x v="3"/>
    <x v="1836"/>
    <x v="1"/>
    <n v="3"/>
    <d v="2026-05-22T00:00:00"/>
    <x v="4"/>
    <x v="7"/>
    <s v="22"/>
    <x v="1"/>
    <x v="1"/>
    <n v="1.3"/>
    <x v="1"/>
    <n v="8"/>
    <x v="1"/>
    <n v="94.64"/>
    <x v="0"/>
    <n v="7"/>
    <x v="1"/>
    <x v="2"/>
    <n v="537.41166929133817"/>
    <x v="1"/>
  </r>
  <r>
    <n v="2142"/>
    <n v="46"/>
    <x v="0"/>
    <x v="2"/>
    <x v="0"/>
    <x v="1837"/>
    <x v="1"/>
    <n v="3"/>
    <d v="2026-11-12T00:00:00"/>
    <x v="4"/>
    <x v="1"/>
    <s v="12"/>
    <x v="0"/>
    <x v="1"/>
    <n v="1.3"/>
    <x v="1"/>
    <n v="13"/>
    <x v="1"/>
    <n v="64.86"/>
    <x v="0"/>
    <n v="5"/>
    <x v="0"/>
    <x v="1"/>
    <n v="532.40239024390269"/>
    <x v="2"/>
  </r>
  <r>
    <n v="2227"/>
    <n v="32"/>
    <x v="4"/>
    <x v="0"/>
    <x v="2"/>
    <x v="1838"/>
    <x v="2"/>
    <n v="2"/>
    <d v="2027-02-05T00:00:00"/>
    <x v="5"/>
    <x v="10"/>
    <s v="05"/>
    <x v="2"/>
    <x v="1"/>
    <n v="1.3"/>
    <x v="1"/>
    <n v="9"/>
    <x v="1"/>
    <n v="70.7"/>
    <x v="0"/>
    <n v="6"/>
    <x v="0"/>
    <x v="0"/>
    <n v="497.71549520766769"/>
    <x v="1"/>
  </r>
  <r>
    <n v="2408"/>
    <n v="63"/>
    <x v="1"/>
    <x v="2"/>
    <x v="0"/>
    <x v="1839"/>
    <x v="1"/>
    <n v="3"/>
    <d v="2027-08-05T00:00:00"/>
    <x v="5"/>
    <x v="8"/>
    <s v="05"/>
    <x v="0"/>
    <x v="0"/>
    <n v="1.3"/>
    <x v="1"/>
    <n v="9"/>
    <x v="1"/>
    <n v="79.7"/>
    <x v="0"/>
    <n v="4"/>
    <x v="2"/>
    <x v="2"/>
    <n v="537.06512618296495"/>
    <x v="2"/>
  </r>
  <r>
    <n v="2967"/>
    <n v="19"/>
    <x v="2"/>
    <x v="1"/>
    <x v="2"/>
    <x v="1840"/>
    <x v="0"/>
    <n v="1"/>
    <d v="2029-02-14T00:00:00"/>
    <x v="10"/>
    <x v="10"/>
    <s v="14"/>
    <x v="2"/>
    <x v="1"/>
    <n v="1.3"/>
    <x v="1"/>
    <n v="13"/>
    <x v="1"/>
    <n v="9.43"/>
    <x v="2"/>
    <n v="7"/>
    <x v="1"/>
    <x v="3"/>
    <n v="519.12250798722107"/>
    <x v="0"/>
  </r>
  <r>
    <n v="3143"/>
    <n v="30"/>
    <x v="4"/>
    <x v="1"/>
    <x v="0"/>
    <x v="1841"/>
    <x v="0"/>
    <n v="1"/>
    <d v="2029-08-09T00:00:00"/>
    <x v="10"/>
    <x v="8"/>
    <s v="09"/>
    <x v="3"/>
    <x v="0"/>
    <n v="1.3"/>
    <x v="0"/>
    <n v="2"/>
    <x v="0"/>
    <n v="121.39"/>
    <x v="0"/>
    <n v="6"/>
    <x v="0"/>
    <x v="4"/>
    <n v="522.89729938271648"/>
    <x v="1"/>
  </r>
  <r>
    <n v="3609"/>
    <n v="65"/>
    <x v="1"/>
    <x v="0"/>
    <x v="3"/>
    <x v="1842"/>
    <x v="1"/>
    <n v="3"/>
    <d v="2030-11-18T00:00:00"/>
    <x v="7"/>
    <x v="1"/>
    <s v="18"/>
    <x v="3"/>
    <x v="1"/>
    <n v="1.3"/>
    <x v="0"/>
    <n v="6"/>
    <x v="1"/>
    <n v="116.16"/>
    <x v="0"/>
    <n v="7"/>
    <x v="1"/>
    <x v="4"/>
    <n v="523.33024729520912"/>
    <x v="1"/>
  </r>
  <r>
    <n v="3660"/>
    <n v="65"/>
    <x v="1"/>
    <x v="2"/>
    <x v="2"/>
    <x v="1843"/>
    <x v="1"/>
    <n v="3"/>
    <d v="2031-01-08T00:00:00"/>
    <x v="8"/>
    <x v="0"/>
    <s v="08"/>
    <x v="1"/>
    <x v="0"/>
    <n v="1.3"/>
    <x v="0"/>
    <n v="7"/>
    <x v="1"/>
    <n v="107.77"/>
    <x v="0"/>
    <n v="5"/>
    <x v="0"/>
    <x v="4"/>
    <n v="523.061486068112"/>
    <x v="0"/>
  </r>
  <r>
    <n v="3998"/>
    <n v="62"/>
    <x v="1"/>
    <x v="2"/>
    <x v="0"/>
    <x v="1844"/>
    <x v="0"/>
    <n v="1"/>
    <d v="2031-12-12T00:00:00"/>
    <x v="8"/>
    <x v="2"/>
    <s v="12"/>
    <x v="2"/>
    <x v="0"/>
    <n v="1.3"/>
    <x v="0"/>
    <n v="8"/>
    <x v="1"/>
    <n v="24.98"/>
    <x v="2"/>
    <n v="8"/>
    <x v="1"/>
    <x v="1"/>
    <n v="531.89631921824127"/>
    <x v="2"/>
  </r>
  <r>
    <n v="4116"/>
    <n v="58"/>
    <x v="3"/>
    <x v="2"/>
    <x v="1"/>
    <x v="1845"/>
    <x v="1"/>
    <n v="3"/>
    <d v="2032-04-08T00:00:00"/>
    <x v="11"/>
    <x v="5"/>
    <s v="08"/>
    <x v="2"/>
    <x v="0"/>
    <n v="1.3"/>
    <x v="1"/>
    <n v="6"/>
    <x v="1"/>
    <n v="144.78"/>
    <x v="0"/>
    <n v="5"/>
    <x v="0"/>
    <x v="3"/>
    <n v="519.75700800000061"/>
    <x v="2"/>
  </r>
  <r>
    <n v="4182"/>
    <n v="65"/>
    <x v="1"/>
    <x v="0"/>
    <x v="0"/>
    <x v="1846"/>
    <x v="1"/>
    <n v="3"/>
    <d v="2032-06-13T00:00:00"/>
    <x v="11"/>
    <x v="3"/>
    <s v="13"/>
    <x v="3"/>
    <x v="1"/>
    <n v="1.3"/>
    <x v="0"/>
    <n v="15"/>
    <x v="1"/>
    <n v="50.41"/>
    <x v="0"/>
    <n v="7"/>
    <x v="1"/>
    <x v="3"/>
    <n v="519.19782051282118"/>
    <x v="2"/>
  </r>
  <r>
    <n v="4336"/>
    <n v="33"/>
    <x v="4"/>
    <x v="0"/>
    <x v="1"/>
    <x v="1847"/>
    <x v="2"/>
    <n v="2"/>
    <d v="2032-11-14T00:00:00"/>
    <x v="11"/>
    <x v="1"/>
    <s v="14"/>
    <x v="0"/>
    <x v="1"/>
    <n v="1.3"/>
    <x v="1"/>
    <n v="11"/>
    <x v="1"/>
    <n v="42.12"/>
    <x v="2"/>
    <n v="7"/>
    <x v="1"/>
    <x v="3"/>
    <n v="518.81746388443082"/>
    <x v="2"/>
  </r>
  <r>
    <n v="193"/>
    <n v="29"/>
    <x v="2"/>
    <x v="0"/>
    <x v="1"/>
    <x v="1848"/>
    <x v="0"/>
    <n v="1"/>
    <d v="2021-07-12T00:00:00"/>
    <x v="0"/>
    <x v="11"/>
    <s v="12"/>
    <x v="3"/>
    <x v="0"/>
    <n v="1.29"/>
    <x v="0"/>
    <n v="2"/>
    <x v="0"/>
    <n v="128.85"/>
    <x v="0"/>
    <n v="4"/>
    <x v="2"/>
    <x v="2"/>
    <n v="536.78045813586061"/>
    <x v="2"/>
  </r>
  <r>
    <n v="224"/>
    <n v="42"/>
    <x v="0"/>
    <x v="1"/>
    <x v="1"/>
    <x v="1849"/>
    <x v="1"/>
    <n v="3"/>
    <d v="2021-08-12T00:00:00"/>
    <x v="0"/>
    <x v="8"/>
    <s v="12"/>
    <x v="0"/>
    <x v="0"/>
    <n v="1.29"/>
    <x v="0"/>
    <n v="4"/>
    <x v="0"/>
    <n v="225.89"/>
    <x v="1"/>
    <n v="5"/>
    <x v="0"/>
    <x v="1"/>
    <n v="532.43799347471474"/>
    <x v="1"/>
  </r>
  <r>
    <n v="472"/>
    <n v="27"/>
    <x v="2"/>
    <x v="0"/>
    <x v="0"/>
    <x v="1850"/>
    <x v="0"/>
    <n v="1"/>
    <d v="2022-04-17T00:00:00"/>
    <x v="1"/>
    <x v="5"/>
    <s v="17"/>
    <x v="0"/>
    <x v="0"/>
    <n v="1.29"/>
    <x v="0"/>
    <n v="15"/>
    <x v="1"/>
    <n v="10.95"/>
    <x v="2"/>
    <n v="5"/>
    <x v="0"/>
    <x v="4"/>
    <n v="522.70283720930286"/>
    <x v="0"/>
  </r>
  <r>
    <n v="487"/>
    <n v="65"/>
    <x v="1"/>
    <x v="3"/>
    <x v="2"/>
    <x v="1851"/>
    <x v="2"/>
    <n v="2"/>
    <d v="2022-05-02T00:00:00"/>
    <x v="1"/>
    <x v="7"/>
    <s v="02"/>
    <x v="3"/>
    <x v="0"/>
    <n v="1.29"/>
    <x v="0"/>
    <n v="5"/>
    <x v="0"/>
    <n v="76.05"/>
    <x v="0"/>
    <n v="6"/>
    <x v="0"/>
    <x v="0"/>
    <n v="497.49377599999997"/>
    <x v="0"/>
  </r>
  <r>
    <n v="551"/>
    <n v="45"/>
    <x v="0"/>
    <x v="1"/>
    <x v="1"/>
    <x v="1852"/>
    <x v="1"/>
    <n v="3"/>
    <d v="2022-07-05T00:00:00"/>
    <x v="1"/>
    <x v="11"/>
    <s v="05"/>
    <x v="3"/>
    <x v="0"/>
    <n v="1.29"/>
    <x v="1"/>
    <n v="17"/>
    <x v="2"/>
    <n v="57.74"/>
    <x v="0"/>
    <n v="4"/>
    <x v="2"/>
    <x v="4"/>
    <n v="523.25948757764024"/>
    <x v="1"/>
  </r>
  <r>
    <n v="554"/>
    <n v="27"/>
    <x v="2"/>
    <x v="1"/>
    <x v="1"/>
    <x v="1853"/>
    <x v="1"/>
    <n v="3"/>
    <d v="2022-07-08T00:00:00"/>
    <x v="1"/>
    <x v="11"/>
    <s v="08"/>
    <x v="2"/>
    <x v="0"/>
    <n v="1.29"/>
    <x v="1"/>
    <n v="5"/>
    <x v="0"/>
    <n v="140.74"/>
    <x v="0"/>
    <n v="6"/>
    <x v="0"/>
    <x v="4"/>
    <n v="522.54673405909853"/>
    <x v="1"/>
  </r>
  <r>
    <n v="628"/>
    <n v="59"/>
    <x v="3"/>
    <x v="2"/>
    <x v="0"/>
    <x v="1854"/>
    <x v="2"/>
    <n v="2"/>
    <d v="2022-09-20T00:00:00"/>
    <x v="1"/>
    <x v="6"/>
    <s v="20"/>
    <x v="1"/>
    <x v="1"/>
    <n v="1.29"/>
    <x v="1"/>
    <n v="2"/>
    <x v="0"/>
    <n v="178.54"/>
    <x v="1"/>
    <n v="5"/>
    <x v="0"/>
    <x v="4"/>
    <n v="522.26456386292887"/>
    <x v="2"/>
  </r>
  <r>
    <n v="1522"/>
    <n v="28"/>
    <x v="2"/>
    <x v="2"/>
    <x v="3"/>
    <x v="1855"/>
    <x v="1"/>
    <n v="3"/>
    <d v="2025-03-02T00:00:00"/>
    <x v="3"/>
    <x v="9"/>
    <s v="02"/>
    <x v="2"/>
    <x v="0"/>
    <n v="1.29"/>
    <x v="0"/>
    <n v="12"/>
    <x v="1"/>
    <n v="66.989999999999995"/>
    <x v="0"/>
    <n v="6"/>
    <x v="0"/>
    <x v="2"/>
    <n v="537.2220411392401"/>
    <x v="1"/>
  </r>
  <r>
    <n v="1815"/>
    <n v="36"/>
    <x v="4"/>
    <x v="1"/>
    <x v="3"/>
    <x v="1856"/>
    <x v="2"/>
    <n v="2"/>
    <d v="2025-12-20T00:00:00"/>
    <x v="3"/>
    <x v="2"/>
    <s v="20"/>
    <x v="3"/>
    <x v="1"/>
    <n v="1.29"/>
    <x v="1"/>
    <n v="17"/>
    <x v="2"/>
    <n v="33.11"/>
    <x v="2"/>
    <n v="8"/>
    <x v="1"/>
    <x v="2"/>
    <n v="536.79944532488071"/>
    <x v="2"/>
  </r>
  <r>
    <n v="1928"/>
    <n v="47"/>
    <x v="0"/>
    <x v="2"/>
    <x v="3"/>
    <x v="1857"/>
    <x v="2"/>
    <n v="2"/>
    <d v="2026-04-12T00:00:00"/>
    <x v="4"/>
    <x v="5"/>
    <s v="12"/>
    <x v="3"/>
    <x v="1"/>
    <n v="1.29"/>
    <x v="1"/>
    <n v="3"/>
    <x v="0"/>
    <n v="171.5"/>
    <x v="1"/>
    <n v="4"/>
    <x v="2"/>
    <x v="3"/>
    <n v="518.90662379421281"/>
    <x v="0"/>
  </r>
  <r>
    <n v="2152"/>
    <n v="35"/>
    <x v="4"/>
    <x v="0"/>
    <x v="1"/>
    <x v="1858"/>
    <x v="2"/>
    <n v="2"/>
    <d v="2026-11-22T00:00:00"/>
    <x v="4"/>
    <x v="1"/>
    <s v="22"/>
    <x v="1"/>
    <x v="1"/>
    <n v="1.29"/>
    <x v="0"/>
    <n v="6"/>
    <x v="1"/>
    <n v="86.14"/>
    <x v="0"/>
    <n v="7"/>
    <x v="1"/>
    <x v="0"/>
    <n v="497.68165064102561"/>
    <x v="2"/>
  </r>
  <r>
    <n v="2291"/>
    <n v="22"/>
    <x v="2"/>
    <x v="0"/>
    <x v="1"/>
    <x v="1859"/>
    <x v="0"/>
    <n v="1"/>
    <d v="2027-04-10T00:00:00"/>
    <x v="5"/>
    <x v="5"/>
    <s v="10"/>
    <x v="0"/>
    <x v="1"/>
    <n v="1.29"/>
    <x v="1"/>
    <n v="18"/>
    <x v="2"/>
    <n v="5.64"/>
    <x v="2"/>
    <n v="7"/>
    <x v="1"/>
    <x v="4"/>
    <n v="522.52226209048411"/>
    <x v="2"/>
  </r>
  <r>
    <n v="2299"/>
    <n v="65"/>
    <x v="1"/>
    <x v="2"/>
    <x v="0"/>
    <x v="1860"/>
    <x v="0"/>
    <n v="1"/>
    <d v="2027-04-18T00:00:00"/>
    <x v="5"/>
    <x v="5"/>
    <s v="18"/>
    <x v="0"/>
    <x v="0"/>
    <n v="1.29"/>
    <x v="0"/>
    <n v="15"/>
    <x v="1"/>
    <n v="19.059999999999999"/>
    <x v="2"/>
    <n v="7"/>
    <x v="1"/>
    <x v="1"/>
    <n v="531.83156862745136"/>
    <x v="2"/>
  </r>
  <r>
    <n v="2509"/>
    <n v="36"/>
    <x v="4"/>
    <x v="2"/>
    <x v="3"/>
    <x v="1861"/>
    <x v="2"/>
    <n v="2"/>
    <d v="2027-11-14T00:00:00"/>
    <x v="5"/>
    <x v="1"/>
    <s v="14"/>
    <x v="3"/>
    <x v="1"/>
    <n v="1.29"/>
    <x v="0"/>
    <n v="2"/>
    <x v="0"/>
    <n v="245.2"/>
    <x v="1"/>
    <n v="7"/>
    <x v="1"/>
    <x v="0"/>
    <n v="497.65091492776889"/>
    <x v="1"/>
  </r>
  <r>
    <n v="2524"/>
    <n v="23"/>
    <x v="2"/>
    <x v="2"/>
    <x v="3"/>
    <x v="1862"/>
    <x v="1"/>
    <n v="3"/>
    <d v="2027-11-29T00:00:00"/>
    <x v="5"/>
    <x v="1"/>
    <s v="29"/>
    <x v="2"/>
    <x v="0"/>
    <n v="1.29"/>
    <x v="0"/>
    <n v="18"/>
    <x v="2"/>
    <n v="48.02"/>
    <x v="2"/>
    <n v="5"/>
    <x v="0"/>
    <x v="3"/>
    <n v="518.91371980676399"/>
    <x v="2"/>
  </r>
  <r>
    <n v="2573"/>
    <n v="44"/>
    <x v="0"/>
    <x v="3"/>
    <x v="1"/>
    <x v="1863"/>
    <x v="2"/>
    <n v="2"/>
    <d v="2028-01-17T00:00:00"/>
    <x v="6"/>
    <x v="0"/>
    <s v="17"/>
    <x v="0"/>
    <x v="0"/>
    <n v="1.29"/>
    <x v="0"/>
    <n v="9"/>
    <x v="1"/>
    <n v="57.5"/>
    <x v="0"/>
    <n v="7"/>
    <x v="1"/>
    <x v="0"/>
    <n v="497.66257234726697"/>
    <x v="0"/>
  </r>
  <r>
    <n v="2828"/>
    <n v="35"/>
    <x v="4"/>
    <x v="0"/>
    <x v="2"/>
    <x v="1864"/>
    <x v="0"/>
    <n v="1"/>
    <d v="2028-09-28T00:00:00"/>
    <x v="6"/>
    <x v="6"/>
    <s v="28"/>
    <x v="3"/>
    <x v="0"/>
    <n v="1.29"/>
    <x v="1"/>
    <n v="9"/>
    <x v="1"/>
    <n v="37.22"/>
    <x v="2"/>
    <n v="7"/>
    <x v="1"/>
    <x v="2"/>
    <n v="536.75798412698384"/>
    <x v="1"/>
  </r>
  <r>
    <n v="2871"/>
    <n v="46"/>
    <x v="0"/>
    <x v="0"/>
    <x v="3"/>
    <x v="1865"/>
    <x v="1"/>
    <n v="3"/>
    <d v="2028-11-10T00:00:00"/>
    <x v="6"/>
    <x v="1"/>
    <s v="10"/>
    <x v="0"/>
    <x v="0"/>
    <n v="1.29"/>
    <x v="0"/>
    <n v="8"/>
    <x v="1"/>
    <n v="110.29"/>
    <x v="0"/>
    <n v="6"/>
    <x v="0"/>
    <x v="0"/>
    <n v="497.63069243156207"/>
    <x v="2"/>
  </r>
  <r>
    <n v="2927"/>
    <n v="53"/>
    <x v="3"/>
    <x v="3"/>
    <x v="2"/>
    <x v="1866"/>
    <x v="0"/>
    <n v="1"/>
    <d v="2029-01-05T00:00:00"/>
    <x v="10"/>
    <x v="0"/>
    <s v="05"/>
    <x v="0"/>
    <x v="1"/>
    <n v="1.29"/>
    <x v="0"/>
    <n v="3"/>
    <x v="0"/>
    <n v="70.42"/>
    <x v="0"/>
    <n v="5"/>
    <x v="0"/>
    <x v="4"/>
    <n v="523.18015625000044"/>
    <x v="2"/>
  </r>
  <r>
    <n v="3354"/>
    <n v="44"/>
    <x v="0"/>
    <x v="3"/>
    <x v="2"/>
    <x v="1867"/>
    <x v="0"/>
    <n v="1"/>
    <d v="2030-03-08T00:00:00"/>
    <x v="7"/>
    <x v="9"/>
    <s v="08"/>
    <x v="1"/>
    <x v="0"/>
    <n v="1.29"/>
    <x v="0"/>
    <n v="7"/>
    <x v="1"/>
    <n v="45.42"/>
    <x v="2"/>
    <n v="7"/>
    <x v="1"/>
    <x v="2"/>
    <n v="537.0788076311602"/>
    <x v="0"/>
  </r>
  <r>
    <n v="3436"/>
    <n v="69"/>
    <x v="1"/>
    <x v="2"/>
    <x v="2"/>
    <x v="1868"/>
    <x v="2"/>
    <n v="2"/>
    <d v="2030-05-29T00:00:00"/>
    <x v="7"/>
    <x v="7"/>
    <s v="29"/>
    <x v="0"/>
    <x v="1"/>
    <n v="1.29"/>
    <x v="0"/>
    <n v="18"/>
    <x v="2"/>
    <n v="30.2"/>
    <x v="2"/>
    <n v="6"/>
    <x v="0"/>
    <x v="3"/>
    <n v="518.35653225806527"/>
    <x v="0"/>
  </r>
  <r>
    <n v="3595"/>
    <n v="64"/>
    <x v="1"/>
    <x v="3"/>
    <x v="1"/>
    <x v="1869"/>
    <x v="2"/>
    <n v="2"/>
    <d v="2030-11-04T00:00:00"/>
    <x v="7"/>
    <x v="1"/>
    <s v="04"/>
    <x v="2"/>
    <x v="1"/>
    <n v="1.29"/>
    <x v="1"/>
    <n v="1"/>
    <x v="0"/>
    <n v="415.62"/>
    <x v="1"/>
    <n v="5"/>
    <x v="0"/>
    <x v="1"/>
    <n v="532.23399345335554"/>
    <x v="1"/>
  </r>
  <r>
    <n v="3671"/>
    <n v="25"/>
    <x v="2"/>
    <x v="0"/>
    <x v="1"/>
    <x v="1870"/>
    <x v="0"/>
    <n v="1"/>
    <d v="2031-01-19T00:00:00"/>
    <x v="8"/>
    <x v="0"/>
    <s v="19"/>
    <x v="3"/>
    <x v="0"/>
    <n v="1.29"/>
    <x v="1"/>
    <n v="8"/>
    <x v="1"/>
    <n v="21.02"/>
    <x v="2"/>
    <n v="4"/>
    <x v="2"/>
    <x v="1"/>
    <n v="532.42516393442656"/>
    <x v="1"/>
  </r>
  <r>
    <n v="4012"/>
    <n v="31"/>
    <x v="4"/>
    <x v="1"/>
    <x v="3"/>
    <x v="1871"/>
    <x v="0"/>
    <n v="1"/>
    <d v="2031-12-26T00:00:00"/>
    <x v="8"/>
    <x v="2"/>
    <s v="26"/>
    <x v="1"/>
    <x v="0"/>
    <n v="1.29"/>
    <x v="1"/>
    <n v="15"/>
    <x v="1"/>
    <n v="9.01"/>
    <x v="2"/>
    <n v="7"/>
    <x v="1"/>
    <x v="0"/>
    <n v="497.01019354838712"/>
    <x v="0"/>
  </r>
  <r>
    <n v="4384"/>
    <n v="29"/>
    <x v="2"/>
    <x v="1"/>
    <x v="1"/>
    <x v="1872"/>
    <x v="2"/>
    <n v="2"/>
    <d v="2033-01-01T00:00:00"/>
    <x v="9"/>
    <x v="0"/>
    <s v="01"/>
    <x v="3"/>
    <x v="0"/>
    <n v="1.29"/>
    <x v="1"/>
    <n v="12"/>
    <x v="1"/>
    <n v="51.03"/>
    <x v="0"/>
    <n v="6"/>
    <x v="0"/>
    <x v="3"/>
    <n v="518.31568659127697"/>
    <x v="0"/>
  </r>
  <r>
    <n v="4646"/>
    <n v="41"/>
    <x v="0"/>
    <x v="3"/>
    <x v="2"/>
    <x v="1873"/>
    <x v="1"/>
    <n v="3"/>
    <d v="2033-09-20T00:00:00"/>
    <x v="9"/>
    <x v="6"/>
    <s v="20"/>
    <x v="0"/>
    <x v="0"/>
    <n v="1.29"/>
    <x v="0"/>
    <n v="14"/>
    <x v="1"/>
    <n v="69.17"/>
    <x v="0"/>
    <n v="7"/>
    <x v="1"/>
    <x v="0"/>
    <n v="497.59484652665583"/>
    <x v="2"/>
  </r>
  <r>
    <n v="4659"/>
    <n v="51"/>
    <x v="3"/>
    <x v="1"/>
    <x v="3"/>
    <x v="1874"/>
    <x v="0"/>
    <n v="1"/>
    <d v="2033-10-03T00:00:00"/>
    <x v="9"/>
    <x v="4"/>
    <s v="03"/>
    <x v="0"/>
    <x v="1"/>
    <n v="1.29"/>
    <x v="1"/>
    <n v="10"/>
    <x v="1"/>
    <n v="24.01"/>
    <x v="2"/>
    <n v="4"/>
    <x v="2"/>
    <x v="1"/>
    <n v="533.02330049261127"/>
    <x v="1"/>
  </r>
  <r>
    <n v="4766"/>
    <n v="57"/>
    <x v="3"/>
    <x v="1"/>
    <x v="3"/>
    <x v="1875"/>
    <x v="2"/>
    <n v="2"/>
    <d v="2034-01-18T00:00:00"/>
    <x v="13"/>
    <x v="0"/>
    <s v="18"/>
    <x v="0"/>
    <x v="1"/>
    <n v="1.29"/>
    <x v="1"/>
    <n v="3"/>
    <x v="0"/>
    <n v="133.6"/>
    <x v="0"/>
    <n v="5"/>
    <x v="0"/>
    <x v="0"/>
    <n v="496.83310679611651"/>
    <x v="2"/>
  </r>
  <r>
    <n v="4837"/>
    <n v="27"/>
    <x v="2"/>
    <x v="1"/>
    <x v="2"/>
    <x v="1876"/>
    <x v="1"/>
    <n v="3"/>
    <d v="2034-03-30T00:00:00"/>
    <x v="13"/>
    <x v="9"/>
    <s v="30"/>
    <x v="1"/>
    <x v="1"/>
    <n v="1.29"/>
    <x v="0"/>
    <n v="13"/>
    <x v="1"/>
    <n v="63.12"/>
    <x v="0"/>
    <n v="6"/>
    <x v="0"/>
    <x v="2"/>
    <n v="537.42772292993595"/>
    <x v="2"/>
  </r>
  <r>
    <n v="4868"/>
    <n v="28"/>
    <x v="2"/>
    <x v="1"/>
    <x v="3"/>
    <x v="148"/>
    <x v="0"/>
    <n v="1"/>
    <d v="2034-04-30T00:00:00"/>
    <x v="13"/>
    <x v="5"/>
    <s v="30"/>
    <x v="3"/>
    <x v="0"/>
    <n v="1.29"/>
    <x v="1"/>
    <n v="1"/>
    <x v="0"/>
    <n v="218.02"/>
    <x v="1"/>
    <n v="5"/>
    <x v="0"/>
    <x v="1"/>
    <n v="533.50511513157926"/>
    <x v="2"/>
  </r>
  <r>
    <n v="70"/>
    <n v="49"/>
    <x v="0"/>
    <x v="3"/>
    <x v="2"/>
    <x v="1877"/>
    <x v="1"/>
    <n v="3"/>
    <d v="2021-03-11T00:00:00"/>
    <x v="0"/>
    <x v="9"/>
    <s v="11"/>
    <x v="2"/>
    <x v="1"/>
    <n v="1.28"/>
    <x v="0"/>
    <n v="2"/>
    <x v="0"/>
    <n v="336.5"/>
    <x v="1"/>
    <n v="7"/>
    <x v="1"/>
    <x v="1"/>
    <n v="534.02485996705138"/>
    <x v="2"/>
  </r>
  <r>
    <n v="174"/>
    <n v="66"/>
    <x v="1"/>
    <x v="3"/>
    <x v="0"/>
    <x v="1878"/>
    <x v="1"/>
    <n v="3"/>
    <d v="2021-06-23T00:00:00"/>
    <x v="0"/>
    <x v="3"/>
    <s v="23"/>
    <x v="1"/>
    <x v="0"/>
    <n v="1.28"/>
    <x v="0"/>
    <n v="1"/>
    <x v="0"/>
    <n v="666.04"/>
    <x v="1"/>
    <n v="7"/>
    <x v="1"/>
    <x v="2"/>
    <n v="536.9761403508769"/>
    <x v="2"/>
  </r>
  <r>
    <n v="526"/>
    <n v="22"/>
    <x v="2"/>
    <x v="0"/>
    <x v="1"/>
    <x v="1879"/>
    <x v="0"/>
    <n v="1"/>
    <d v="2022-06-10T00:00:00"/>
    <x v="1"/>
    <x v="3"/>
    <s v="10"/>
    <x v="2"/>
    <x v="0"/>
    <n v="1.28"/>
    <x v="0"/>
    <n v="1"/>
    <x v="0"/>
    <n v="341.47"/>
    <x v="1"/>
    <n v="7"/>
    <x v="1"/>
    <x v="1"/>
    <n v="533.79554455445577"/>
    <x v="0"/>
  </r>
  <r>
    <n v="616"/>
    <n v="65"/>
    <x v="1"/>
    <x v="1"/>
    <x v="2"/>
    <x v="1880"/>
    <x v="0"/>
    <n v="1"/>
    <d v="2022-09-08T00:00:00"/>
    <x v="1"/>
    <x v="6"/>
    <s v="08"/>
    <x v="2"/>
    <x v="1"/>
    <n v="1.28"/>
    <x v="0"/>
    <n v="11"/>
    <x v="1"/>
    <n v="17.350000000000001"/>
    <x v="2"/>
    <n v="6"/>
    <x v="0"/>
    <x v="3"/>
    <n v="518.16357605178064"/>
    <x v="1"/>
  </r>
  <r>
    <n v="745"/>
    <n v="64"/>
    <x v="1"/>
    <x v="0"/>
    <x v="0"/>
    <x v="1881"/>
    <x v="0"/>
    <n v="1"/>
    <d v="2023-01-15T00:00:00"/>
    <x v="12"/>
    <x v="0"/>
    <s v="15"/>
    <x v="3"/>
    <x v="1"/>
    <n v="1.28"/>
    <x v="1"/>
    <n v="12"/>
    <x v="1"/>
    <n v="10.26"/>
    <x v="2"/>
    <n v="5"/>
    <x v="0"/>
    <x v="0"/>
    <n v="496.98875202593194"/>
    <x v="0"/>
  </r>
  <r>
    <n v="971"/>
    <n v="65"/>
    <x v="1"/>
    <x v="3"/>
    <x v="2"/>
    <x v="1882"/>
    <x v="1"/>
    <n v="3"/>
    <d v="2023-08-29T00:00:00"/>
    <x v="12"/>
    <x v="8"/>
    <s v="29"/>
    <x v="0"/>
    <x v="1"/>
    <n v="1.28"/>
    <x v="1"/>
    <n v="8"/>
    <x v="1"/>
    <n v="83.95"/>
    <x v="0"/>
    <n v="4"/>
    <x v="2"/>
    <x v="2"/>
    <n v="536.76996805111798"/>
    <x v="2"/>
  </r>
  <r>
    <n v="1097"/>
    <n v="31"/>
    <x v="4"/>
    <x v="2"/>
    <x v="2"/>
    <x v="1883"/>
    <x v="1"/>
    <n v="3"/>
    <d v="2024-01-02T00:00:00"/>
    <x v="2"/>
    <x v="0"/>
    <s v="02"/>
    <x v="2"/>
    <x v="0"/>
    <n v="1.28"/>
    <x v="1"/>
    <n v="18"/>
    <x v="2"/>
    <n v="46.96"/>
    <x v="2"/>
    <n v="4"/>
    <x v="2"/>
    <x v="4"/>
    <n v="523.66829420970316"/>
    <x v="2"/>
  </r>
  <r>
    <n v="1135"/>
    <n v="44"/>
    <x v="0"/>
    <x v="1"/>
    <x v="0"/>
    <x v="1884"/>
    <x v="2"/>
    <n v="2"/>
    <d v="2024-02-09T00:00:00"/>
    <x v="2"/>
    <x v="10"/>
    <s v="09"/>
    <x v="1"/>
    <x v="0"/>
    <n v="1.28"/>
    <x v="0"/>
    <n v="7"/>
    <x v="1"/>
    <n v="64.42"/>
    <x v="0"/>
    <n v="7"/>
    <x v="1"/>
    <x v="4"/>
    <n v="523.16412225705392"/>
    <x v="0"/>
  </r>
  <r>
    <n v="1901"/>
    <n v="57"/>
    <x v="3"/>
    <x v="1"/>
    <x v="2"/>
    <x v="1885"/>
    <x v="0"/>
    <n v="1"/>
    <d v="2026-03-16T00:00:00"/>
    <x v="4"/>
    <x v="9"/>
    <s v="16"/>
    <x v="0"/>
    <x v="0"/>
    <n v="1.28"/>
    <x v="1"/>
    <n v="14"/>
    <x v="1"/>
    <n v="5.83"/>
    <x v="2"/>
    <n v="4"/>
    <x v="2"/>
    <x v="2"/>
    <n v="536.55425599999967"/>
    <x v="2"/>
  </r>
  <r>
    <n v="2154"/>
    <n v="65"/>
    <x v="1"/>
    <x v="3"/>
    <x v="1"/>
    <x v="1886"/>
    <x v="0"/>
    <n v="1"/>
    <d v="2026-11-24T00:00:00"/>
    <x v="4"/>
    <x v="1"/>
    <s v="24"/>
    <x v="0"/>
    <x v="1"/>
    <n v="1.28"/>
    <x v="0"/>
    <n v="2"/>
    <x v="0"/>
    <n v="26.1"/>
    <x v="2"/>
    <n v="7"/>
    <x v="1"/>
    <x v="0"/>
    <n v="497.59566558441566"/>
    <x v="1"/>
  </r>
  <r>
    <n v="2185"/>
    <n v="39"/>
    <x v="4"/>
    <x v="1"/>
    <x v="2"/>
    <x v="1887"/>
    <x v="0"/>
    <n v="1"/>
    <d v="2026-12-25T00:00:00"/>
    <x v="4"/>
    <x v="2"/>
    <s v="25"/>
    <x v="3"/>
    <x v="1"/>
    <n v="1.28"/>
    <x v="0"/>
    <n v="9"/>
    <x v="1"/>
    <n v="8.69"/>
    <x v="2"/>
    <n v="4"/>
    <x v="2"/>
    <x v="4"/>
    <n v="523.27745682888587"/>
    <x v="2"/>
  </r>
  <r>
    <n v="2250"/>
    <n v="26"/>
    <x v="2"/>
    <x v="2"/>
    <x v="1"/>
    <x v="1888"/>
    <x v="2"/>
    <n v="2"/>
    <d v="2027-02-28T00:00:00"/>
    <x v="5"/>
    <x v="10"/>
    <s v="28"/>
    <x v="0"/>
    <x v="1"/>
    <n v="1.28"/>
    <x v="0"/>
    <n v="12"/>
    <x v="1"/>
    <n v="53.71"/>
    <x v="0"/>
    <n v="6"/>
    <x v="0"/>
    <x v="1"/>
    <n v="534.11343801652936"/>
    <x v="2"/>
  </r>
  <r>
    <n v="2519"/>
    <n v="31"/>
    <x v="4"/>
    <x v="1"/>
    <x v="2"/>
    <x v="1889"/>
    <x v="0"/>
    <n v="1"/>
    <d v="2027-11-24T00:00:00"/>
    <x v="5"/>
    <x v="1"/>
    <s v="24"/>
    <x v="0"/>
    <x v="0"/>
    <n v="1.28"/>
    <x v="1"/>
    <n v="9"/>
    <x v="1"/>
    <n v="18.54"/>
    <x v="2"/>
    <n v="8"/>
    <x v="1"/>
    <x v="3"/>
    <n v="518.69400324149171"/>
    <x v="2"/>
  </r>
  <r>
    <n v="2857"/>
    <n v="48"/>
    <x v="0"/>
    <x v="2"/>
    <x v="3"/>
    <x v="1890"/>
    <x v="1"/>
    <n v="3"/>
    <d v="2028-10-27T00:00:00"/>
    <x v="6"/>
    <x v="4"/>
    <s v="27"/>
    <x v="0"/>
    <x v="0"/>
    <n v="1.28"/>
    <x v="1"/>
    <n v="19"/>
    <x v="2"/>
    <n v="34.31"/>
    <x v="2"/>
    <n v="6"/>
    <x v="0"/>
    <x v="4"/>
    <n v="523.97731132075523"/>
    <x v="1"/>
  </r>
  <r>
    <n v="3125"/>
    <n v="58"/>
    <x v="3"/>
    <x v="2"/>
    <x v="3"/>
    <x v="1891"/>
    <x v="1"/>
    <n v="3"/>
    <d v="2029-07-22T00:00:00"/>
    <x v="10"/>
    <x v="11"/>
    <s v="22"/>
    <x v="1"/>
    <x v="0"/>
    <n v="1.28"/>
    <x v="0"/>
    <n v="8"/>
    <x v="1"/>
    <n v="110"/>
    <x v="0"/>
    <n v="7"/>
    <x v="1"/>
    <x v="2"/>
    <n v="537.28325320512795"/>
    <x v="1"/>
  </r>
  <r>
    <n v="3363"/>
    <n v="35"/>
    <x v="4"/>
    <x v="2"/>
    <x v="2"/>
    <x v="1892"/>
    <x v="0"/>
    <n v="1"/>
    <d v="2030-03-17T00:00:00"/>
    <x v="7"/>
    <x v="9"/>
    <s v="17"/>
    <x v="3"/>
    <x v="1"/>
    <n v="1.28"/>
    <x v="1"/>
    <n v="1"/>
    <x v="0"/>
    <n v="311.52999999999997"/>
    <x v="1"/>
    <n v="4"/>
    <x v="2"/>
    <x v="4"/>
    <n v="523.77601574803202"/>
    <x v="0"/>
  </r>
  <r>
    <n v="3391"/>
    <n v="18"/>
    <x v="2"/>
    <x v="3"/>
    <x v="0"/>
    <x v="1893"/>
    <x v="1"/>
    <n v="3"/>
    <d v="2030-04-14T00:00:00"/>
    <x v="7"/>
    <x v="5"/>
    <s v="14"/>
    <x v="0"/>
    <x v="0"/>
    <n v="1.28"/>
    <x v="0"/>
    <n v="4"/>
    <x v="0"/>
    <n v="198.67"/>
    <x v="1"/>
    <n v="6"/>
    <x v="0"/>
    <x v="0"/>
    <n v="498.31988617886185"/>
    <x v="2"/>
  </r>
  <r>
    <n v="3395"/>
    <n v="60"/>
    <x v="1"/>
    <x v="1"/>
    <x v="3"/>
    <x v="1894"/>
    <x v="1"/>
    <n v="3"/>
    <d v="2030-04-18T00:00:00"/>
    <x v="7"/>
    <x v="5"/>
    <s v="18"/>
    <x v="0"/>
    <x v="0"/>
    <n v="1.28"/>
    <x v="0"/>
    <n v="1"/>
    <x v="0"/>
    <n v="982.01"/>
    <x v="1"/>
    <n v="7"/>
    <x v="1"/>
    <x v="1"/>
    <n v="533.93074503311288"/>
    <x v="0"/>
  </r>
  <r>
    <n v="3696"/>
    <n v="18"/>
    <x v="2"/>
    <x v="3"/>
    <x v="1"/>
    <x v="1895"/>
    <x v="0"/>
    <n v="1"/>
    <d v="2031-02-13T00:00:00"/>
    <x v="8"/>
    <x v="10"/>
    <s v="13"/>
    <x v="2"/>
    <x v="0"/>
    <n v="1.28"/>
    <x v="0"/>
    <n v="7"/>
    <x v="1"/>
    <n v="17.149999999999999"/>
    <x v="2"/>
    <n v="5"/>
    <x v="0"/>
    <x v="0"/>
    <n v="497.83721498371341"/>
    <x v="1"/>
  </r>
  <r>
    <n v="4002"/>
    <n v="39"/>
    <x v="4"/>
    <x v="0"/>
    <x v="1"/>
    <x v="1896"/>
    <x v="1"/>
    <n v="3"/>
    <d v="2031-12-16T00:00:00"/>
    <x v="8"/>
    <x v="2"/>
    <s v="16"/>
    <x v="0"/>
    <x v="0"/>
    <n v="1.28"/>
    <x v="0"/>
    <n v="15"/>
    <x v="1"/>
    <n v="53.56"/>
    <x v="0"/>
    <n v="7"/>
    <x v="1"/>
    <x v="0"/>
    <n v="498.45352365415988"/>
    <x v="2"/>
  </r>
  <r>
    <n v="4510"/>
    <n v="53"/>
    <x v="3"/>
    <x v="2"/>
    <x v="0"/>
    <x v="1897"/>
    <x v="1"/>
    <n v="3"/>
    <d v="2033-05-07T00:00:00"/>
    <x v="9"/>
    <x v="7"/>
    <s v="07"/>
    <x v="3"/>
    <x v="1"/>
    <n v="1.28"/>
    <x v="0"/>
    <n v="4"/>
    <x v="0"/>
    <n v="211.74"/>
    <x v="1"/>
    <n v="7"/>
    <x v="1"/>
    <x v="1"/>
    <n v="533.18766169154264"/>
    <x v="0"/>
  </r>
  <r>
    <n v="4714"/>
    <n v="25"/>
    <x v="2"/>
    <x v="3"/>
    <x v="2"/>
    <x v="1898"/>
    <x v="1"/>
    <n v="3"/>
    <d v="2033-11-27T00:00:00"/>
    <x v="9"/>
    <x v="1"/>
    <s v="27"/>
    <x v="1"/>
    <x v="1"/>
    <n v="1.28"/>
    <x v="1"/>
    <n v="2"/>
    <x v="0"/>
    <n v="458.08"/>
    <x v="1"/>
    <n v="6"/>
    <x v="0"/>
    <x v="4"/>
    <n v="524.11078864353362"/>
    <x v="1"/>
  </r>
  <r>
    <n v="4786"/>
    <n v="69"/>
    <x v="1"/>
    <x v="3"/>
    <x v="0"/>
    <x v="1899"/>
    <x v="1"/>
    <n v="3"/>
    <d v="2034-02-07T00:00:00"/>
    <x v="13"/>
    <x v="10"/>
    <s v="07"/>
    <x v="3"/>
    <x v="0"/>
    <n v="1.28"/>
    <x v="1"/>
    <n v="2"/>
    <x v="0"/>
    <n v="379.34"/>
    <x v="1"/>
    <n v="3"/>
    <x v="2"/>
    <x v="3"/>
    <n v="519.26517857142915"/>
    <x v="2"/>
  </r>
  <r>
    <n v="4880"/>
    <n v="67"/>
    <x v="1"/>
    <x v="1"/>
    <x v="0"/>
    <x v="1900"/>
    <x v="1"/>
    <n v="3"/>
    <d v="2034-05-12T00:00:00"/>
    <x v="13"/>
    <x v="7"/>
    <s v="12"/>
    <x v="1"/>
    <x v="1"/>
    <n v="1.28"/>
    <x v="0"/>
    <n v="14"/>
    <x v="1"/>
    <n v="50.1"/>
    <x v="0"/>
    <n v="7"/>
    <x v="1"/>
    <x v="2"/>
    <n v="536.73313001605095"/>
    <x v="1"/>
  </r>
  <r>
    <n v="323"/>
    <n v="57"/>
    <x v="3"/>
    <x v="2"/>
    <x v="2"/>
    <x v="1901"/>
    <x v="1"/>
    <n v="3"/>
    <d v="2021-11-19T00:00:00"/>
    <x v="0"/>
    <x v="1"/>
    <s v="19"/>
    <x v="3"/>
    <x v="1"/>
    <n v="1.27"/>
    <x v="0"/>
    <n v="8"/>
    <x v="1"/>
    <n v="86.04"/>
    <x v="0"/>
    <n v="4"/>
    <x v="2"/>
    <x v="4"/>
    <n v="523.49143759873664"/>
    <x v="1"/>
  </r>
  <r>
    <n v="449"/>
    <n v="63"/>
    <x v="1"/>
    <x v="1"/>
    <x v="0"/>
    <x v="1902"/>
    <x v="1"/>
    <n v="3"/>
    <d v="2022-03-25T00:00:00"/>
    <x v="1"/>
    <x v="9"/>
    <s v="25"/>
    <x v="3"/>
    <x v="1"/>
    <n v="1.27"/>
    <x v="1"/>
    <n v="16"/>
    <x v="2"/>
    <n v="57.91"/>
    <x v="0"/>
    <n v="8"/>
    <x v="1"/>
    <x v="1"/>
    <n v="532.6664451827246"/>
    <x v="2"/>
  </r>
  <r>
    <n v="651"/>
    <n v="50"/>
    <x v="3"/>
    <x v="2"/>
    <x v="2"/>
    <x v="1903"/>
    <x v="2"/>
    <n v="2"/>
    <d v="2022-10-13T00:00:00"/>
    <x v="1"/>
    <x v="4"/>
    <s v="13"/>
    <x v="3"/>
    <x v="0"/>
    <n v="1.27"/>
    <x v="1"/>
    <n v="9"/>
    <x v="1"/>
    <n v="53.02"/>
    <x v="0"/>
    <n v="6"/>
    <x v="0"/>
    <x v="0"/>
    <n v="497.95531045751648"/>
    <x v="2"/>
  </r>
  <r>
    <n v="998"/>
    <n v="47"/>
    <x v="0"/>
    <x v="3"/>
    <x v="0"/>
    <x v="1904"/>
    <x v="1"/>
    <n v="3"/>
    <d v="2023-09-25T00:00:00"/>
    <x v="12"/>
    <x v="6"/>
    <s v="25"/>
    <x v="0"/>
    <x v="0"/>
    <n v="1.27"/>
    <x v="1"/>
    <n v="4"/>
    <x v="0"/>
    <n v="180.9"/>
    <x v="1"/>
    <n v="5"/>
    <x v="0"/>
    <x v="4"/>
    <n v="523.23058544303854"/>
    <x v="2"/>
  </r>
  <r>
    <n v="1029"/>
    <n v="57"/>
    <x v="3"/>
    <x v="1"/>
    <x v="0"/>
    <x v="1905"/>
    <x v="2"/>
    <n v="2"/>
    <d v="2023-10-26T00:00:00"/>
    <x v="12"/>
    <x v="4"/>
    <s v="26"/>
    <x v="3"/>
    <x v="1"/>
    <n v="1.27"/>
    <x v="0"/>
    <n v="7"/>
    <x v="1"/>
    <n v="81.59"/>
    <x v="0"/>
    <n v="4"/>
    <x v="2"/>
    <x v="2"/>
    <n v="536.46834405144659"/>
    <x v="2"/>
  </r>
  <r>
    <n v="1198"/>
    <n v="65"/>
    <x v="1"/>
    <x v="0"/>
    <x v="1"/>
    <x v="1906"/>
    <x v="2"/>
    <n v="2"/>
    <d v="2024-04-12T00:00:00"/>
    <x v="2"/>
    <x v="5"/>
    <s v="12"/>
    <x v="0"/>
    <x v="0"/>
    <n v="1.27"/>
    <x v="0"/>
    <n v="18"/>
    <x v="2"/>
    <n v="29.5"/>
    <x v="2"/>
    <n v="7"/>
    <x v="1"/>
    <x v="4"/>
    <n v="522.91305863708453"/>
    <x v="2"/>
  </r>
  <r>
    <n v="1216"/>
    <n v="58"/>
    <x v="3"/>
    <x v="1"/>
    <x v="3"/>
    <x v="1907"/>
    <x v="1"/>
    <n v="3"/>
    <d v="2024-04-30T00:00:00"/>
    <x v="2"/>
    <x v="5"/>
    <s v="30"/>
    <x v="2"/>
    <x v="0"/>
    <n v="1.27"/>
    <x v="1"/>
    <n v="5"/>
    <x v="0"/>
    <n v="178.05"/>
    <x v="1"/>
    <n v="4"/>
    <x v="2"/>
    <x v="0"/>
    <n v="497.98932896890352"/>
    <x v="0"/>
  </r>
  <r>
    <n v="1297"/>
    <n v="33"/>
    <x v="4"/>
    <x v="1"/>
    <x v="0"/>
    <x v="1908"/>
    <x v="0"/>
    <n v="1"/>
    <d v="2024-07-20T00:00:00"/>
    <x v="2"/>
    <x v="11"/>
    <s v="20"/>
    <x v="3"/>
    <x v="1"/>
    <n v="1.27"/>
    <x v="1"/>
    <n v="13"/>
    <x v="1"/>
    <n v="23.34"/>
    <x v="2"/>
    <n v="7"/>
    <x v="1"/>
    <x v="3"/>
    <n v="518.87586991869989"/>
    <x v="2"/>
  </r>
  <r>
    <n v="1465"/>
    <n v="18"/>
    <x v="2"/>
    <x v="0"/>
    <x v="3"/>
    <x v="1909"/>
    <x v="2"/>
    <n v="2"/>
    <d v="2025-01-04T00:00:00"/>
    <x v="3"/>
    <x v="0"/>
    <s v="04"/>
    <x v="3"/>
    <x v="0"/>
    <n v="1.27"/>
    <x v="1"/>
    <n v="8"/>
    <x v="1"/>
    <n v="75.37"/>
    <x v="0"/>
    <n v="5"/>
    <x v="0"/>
    <x v="3"/>
    <n v="519.22679153094532"/>
    <x v="1"/>
  </r>
  <r>
    <n v="1914"/>
    <n v="20"/>
    <x v="2"/>
    <x v="1"/>
    <x v="0"/>
    <x v="1910"/>
    <x v="1"/>
    <n v="3"/>
    <d v="2026-03-29T00:00:00"/>
    <x v="4"/>
    <x v="9"/>
    <s v="29"/>
    <x v="0"/>
    <x v="1"/>
    <n v="1.27"/>
    <x v="1"/>
    <n v="7"/>
    <x v="1"/>
    <n v="96.39"/>
    <x v="0"/>
    <n v="7"/>
    <x v="1"/>
    <x v="0"/>
    <n v="497.34629508196741"/>
    <x v="2"/>
  </r>
  <r>
    <n v="2028"/>
    <n v="28"/>
    <x v="2"/>
    <x v="2"/>
    <x v="2"/>
    <x v="1911"/>
    <x v="0"/>
    <n v="1"/>
    <d v="2026-07-21T00:00:00"/>
    <x v="4"/>
    <x v="11"/>
    <s v="21"/>
    <x v="3"/>
    <x v="1"/>
    <n v="1.27"/>
    <x v="1"/>
    <n v="14"/>
    <x v="1"/>
    <n v="23.88"/>
    <x v="2"/>
    <n v="6"/>
    <x v="0"/>
    <x v="0"/>
    <n v="497.05504105090336"/>
    <x v="1"/>
  </r>
  <r>
    <n v="2511"/>
    <n v="19"/>
    <x v="2"/>
    <x v="2"/>
    <x v="0"/>
    <x v="1912"/>
    <x v="0"/>
    <n v="1"/>
    <d v="2027-11-16T00:00:00"/>
    <x v="5"/>
    <x v="1"/>
    <s v="16"/>
    <x v="2"/>
    <x v="0"/>
    <n v="1.27"/>
    <x v="0"/>
    <n v="7"/>
    <x v="1"/>
    <n v="45.3"/>
    <x v="2"/>
    <n v="7"/>
    <x v="1"/>
    <x v="2"/>
    <n v="536.41251207729431"/>
    <x v="1"/>
  </r>
  <r>
    <n v="2593"/>
    <n v="29"/>
    <x v="2"/>
    <x v="3"/>
    <x v="1"/>
    <x v="1913"/>
    <x v="0"/>
    <n v="1"/>
    <d v="2028-02-06T00:00:00"/>
    <x v="6"/>
    <x v="10"/>
    <s v="06"/>
    <x v="2"/>
    <x v="0"/>
    <n v="1.27"/>
    <x v="1"/>
    <n v="7"/>
    <x v="1"/>
    <n v="38.340000000000003"/>
    <x v="2"/>
    <n v="7"/>
    <x v="1"/>
    <x v="4"/>
    <n v="522.90017460317517"/>
    <x v="0"/>
  </r>
  <r>
    <n v="2757"/>
    <n v="39"/>
    <x v="4"/>
    <x v="2"/>
    <x v="0"/>
    <x v="1914"/>
    <x v="1"/>
    <n v="3"/>
    <d v="2028-07-19T00:00:00"/>
    <x v="6"/>
    <x v="11"/>
    <s v="19"/>
    <x v="0"/>
    <x v="0"/>
    <n v="1.27"/>
    <x v="0"/>
    <n v="10"/>
    <x v="1"/>
    <n v="92.74"/>
    <x v="0"/>
    <n v="7"/>
    <x v="1"/>
    <x v="4"/>
    <n v="523.3048012718607"/>
    <x v="0"/>
  </r>
  <r>
    <n v="2860"/>
    <n v="66"/>
    <x v="1"/>
    <x v="1"/>
    <x v="3"/>
    <x v="1915"/>
    <x v="2"/>
    <n v="2"/>
    <d v="2028-10-30T00:00:00"/>
    <x v="6"/>
    <x v="4"/>
    <s v="30"/>
    <x v="0"/>
    <x v="1"/>
    <n v="1.27"/>
    <x v="0"/>
    <n v="16"/>
    <x v="2"/>
    <n v="36.21"/>
    <x v="2"/>
    <n v="6"/>
    <x v="0"/>
    <x v="4"/>
    <n v="522.66130573248472"/>
    <x v="2"/>
  </r>
  <r>
    <n v="2999"/>
    <n v="54"/>
    <x v="3"/>
    <x v="3"/>
    <x v="2"/>
    <x v="1916"/>
    <x v="0"/>
    <n v="1"/>
    <d v="2029-03-18T00:00:00"/>
    <x v="10"/>
    <x v="9"/>
    <s v="18"/>
    <x v="1"/>
    <x v="1"/>
    <n v="1.27"/>
    <x v="1"/>
    <n v="14"/>
    <x v="1"/>
    <n v="22.41"/>
    <x v="2"/>
    <n v="7"/>
    <x v="1"/>
    <x v="3"/>
    <n v="519.09024469820611"/>
    <x v="2"/>
  </r>
  <r>
    <n v="4223"/>
    <n v="32"/>
    <x v="4"/>
    <x v="1"/>
    <x v="0"/>
    <x v="1917"/>
    <x v="2"/>
    <n v="2"/>
    <d v="2032-07-24T00:00:00"/>
    <x v="11"/>
    <x v="11"/>
    <s v="24"/>
    <x v="2"/>
    <x v="0"/>
    <n v="1.27"/>
    <x v="1"/>
    <n v="7"/>
    <x v="1"/>
    <n v="50.63"/>
    <x v="0"/>
    <n v="4"/>
    <x v="2"/>
    <x v="1"/>
    <n v="532.01096505823671"/>
    <x v="2"/>
  </r>
  <r>
    <n v="4259"/>
    <n v="26"/>
    <x v="2"/>
    <x v="2"/>
    <x v="1"/>
    <x v="1918"/>
    <x v="0"/>
    <n v="1"/>
    <d v="2032-08-29T00:00:00"/>
    <x v="11"/>
    <x v="8"/>
    <s v="29"/>
    <x v="2"/>
    <x v="0"/>
    <n v="1.27"/>
    <x v="0"/>
    <n v="4"/>
    <x v="0"/>
    <n v="74.540000000000006"/>
    <x v="0"/>
    <n v="5"/>
    <x v="0"/>
    <x v="1"/>
    <n v="532.30691666666712"/>
    <x v="1"/>
  </r>
  <r>
    <n v="4338"/>
    <n v="54"/>
    <x v="3"/>
    <x v="1"/>
    <x v="2"/>
    <x v="1919"/>
    <x v="0"/>
    <n v="1"/>
    <d v="2032-11-16T00:00:00"/>
    <x v="11"/>
    <x v="1"/>
    <s v="16"/>
    <x v="3"/>
    <x v="1"/>
    <n v="1.27"/>
    <x v="0"/>
    <n v="1"/>
    <x v="0"/>
    <n v="198.35"/>
    <x v="1"/>
    <n v="3"/>
    <x v="2"/>
    <x v="2"/>
    <n v="536.76629032258018"/>
    <x v="0"/>
  </r>
  <r>
    <n v="4449"/>
    <n v="47"/>
    <x v="0"/>
    <x v="3"/>
    <x v="0"/>
    <x v="1920"/>
    <x v="2"/>
    <n v="2"/>
    <d v="2033-03-07T00:00:00"/>
    <x v="9"/>
    <x v="9"/>
    <s v="07"/>
    <x v="2"/>
    <x v="0"/>
    <n v="1.27"/>
    <x v="1"/>
    <n v="9"/>
    <x v="1"/>
    <n v="59.64"/>
    <x v="0"/>
    <n v="6"/>
    <x v="0"/>
    <x v="1"/>
    <n v="532.69777963272168"/>
    <x v="0"/>
  </r>
  <r>
    <n v="4515"/>
    <n v="19"/>
    <x v="2"/>
    <x v="2"/>
    <x v="3"/>
    <x v="1921"/>
    <x v="0"/>
    <n v="1"/>
    <d v="2033-05-12T00:00:00"/>
    <x v="9"/>
    <x v="7"/>
    <s v="12"/>
    <x v="0"/>
    <x v="0"/>
    <n v="1.27"/>
    <x v="0"/>
    <n v="16"/>
    <x v="2"/>
    <n v="11.95"/>
    <x v="2"/>
    <n v="5"/>
    <x v="0"/>
    <x v="1"/>
    <n v="532.69093645484986"/>
    <x v="2"/>
  </r>
  <r>
    <n v="4813"/>
    <n v="32"/>
    <x v="4"/>
    <x v="2"/>
    <x v="2"/>
    <x v="1922"/>
    <x v="0"/>
    <n v="1"/>
    <d v="2034-03-06T00:00:00"/>
    <x v="13"/>
    <x v="9"/>
    <s v="06"/>
    <x v="3"/>
    <x v="0"/>
    <n v="1.27"/>
    <x v="0"/>
    <n v="10"/>
    <x v="1"/>
    <n v="9.42"/>
    <x v="2"/>
    <n v="7"/>
    <x v="1"/>
    <x v="0"/>
    <n v="497.32266447368437"/>
    <x v="2"/>
  </r>
  <r>
    <n v="4938"/>
    <n v="42"/>
    <x v="0"/>
    <x v="3"/>
    <x v="1"/>
    <x v="1923"/>
    <x v="1"/>
    <n v="3"/>
    <d v="2034-07-09T00:00:00"/>
    <x v="13"/>
    <x v="11"/>
    <s v="09"/>
    <x v="3"/>
    <x v="0"/>
    <n v="1.27"/>
    <x v="0"/>
    <n v="13"/>
    <x v="1"/>
    <n v="51.15"/>
    <x v="0"/>
    <n v="4"/>
    <x v="2"/>
    <x v="3"/>
    <n v="519.42576797385675"/>
    <x v="1"/>
  </r>
  <r>
    <n v="176"/>
    <n v="26"/>
    <x v="2"/>
    <x v="0"/>
    <x v="0"/>
    <x v="1924"/>
    <x v="1"/>
    <n v="3"/>
    <d v="2021-06-25T00:00:00"/>
    <x v="0"/>
    <x v="3"/>
    <s v="25"/>
    <x v="2"/>
    <x v="1"/>
    <n v="1.26"/>
    <x v="0"/>
    <n v="9"/>
    <x v="1"/>
    <n v="100.72"/>
    <x v="0"/>
    <n v="6"/>
    <x v="0"/>
    <x v="4"/>
    <n v="522.57089314194639"/>
    <x v="1"/>
  </r>
  <r>
    <n v="370"/>
    <n v="35"/>
    <x v="4"/>
    <x v="0"/>
    <x v="1"/>
    <x v="1925"/>
    <x v="2"/>
    <n v="2"/>
    <d v="2022-01-05T00:00:00"/>
    <x v="1"/>
    <x v="0"/>
    <s v="05"/>
    <x v="3"/>
    <x v="1"/>
    <n v="1.26"/>
    <x v="0"/>
    <n v="13"/>
    <x v="1"/>
    <n v="38.369999999999997"/>
    <x v="2"/>
    <n v="5"/>
    <x v="0"/>
    <x v="3"/>
    <n v="519.18756137479602"/>
    <x v="1"/>
  </r>
  <r>
    <n v="534"/>
    <n v="25"/>
    <x v="2"/>
    <x v="3"/>
    <x v="1"/>
    <x v="1926"/>
    <x v="1"/>
    <n v="3"/>
    <d v="2022-06-18T00:00:00"/>
    <x v="1"/>
    <x v="3"/>
    <s v="18"/>
    <x v="3"/>
    <x v="0"/>
    <n v="1.26"/>
    <x v="1"/>
    <n v="6"/>
    <x v="1"/>
    <n v="121.74"/>
    <x v="0"/>
    <n v="7"/>
    <x v="1"/>
    <x v="0"/>
    <n v="497.98686985172998"/>
    <x v="0"/>
  </r>
  <r>
    <n v="758"/>
    <n v="68"/>
    <x v="1"/>
    <x v="3"/>
    <x v="0"/>
    <x v="1927"/>
    <x v="0"/>
    <n v="1"/>
    <d v="2023-01-28T00:00:00"/>
    <x v="12"/>
    <x v="0"/>
    <s v="28"/>
    <x v="0"/>
    <x v="1"/>
    <n v="1.26"/>
    <x v="0"/>
    <n v="1"/>
    <x v="0"/>
    <n v="338.92"/>
    <x v="1"/>
    <n v="7"/>
    <x v="1"/>
    <x v="2"/>
    <n v="537.31300484652627"/>
    <x v="1"/>
  </r>
  <r>
    <n v="1288"/>
    <n v="20"/>
    <x v="2"/>
    <x v="2"/>
    <x v="1"/>
    <x v="1928"/>
    <x v="0"/>
    <n v="1"/>
    <d v="2024-07-11T00:00:00"/>
    <x v="2"/>
    <x v="11"/>
    <s v="11"/>
    <x v="1"/>
    <x v="1"/>
    <n v="1.26"/>
    <x v="1"/>
    <n v="2"/>
    <x v="0"/>
    <n v="112.3"/>
    <x v="0"/>
    <n v="8"/>
    <x v="1"/>
    <x v="4"/>
    <n v="521.95755591054365"/>
    <x v="2"/>
  </r>
  <r>
    <n v="1289"/>
    <n v="65"/>
    <x v="1"/>
    <x v="2"/>
    <x v="0"/>
    <x v="1929"/>
    <x v="0"/>
    <n v="1"/>
    <d v="2024-07-12T00:00:00"/>
    <x v="2"/>
    <x v="11"/>
    <s v="12"/>
    <x v="0"/>
    <x v="0"/>
    <n v="1.26"/>
    <x v="0"/>
    <n v="3"/>
    <x v="0"/>
    <n v="113.32"/>
    <x v="0"/>
    <n v="5"/>
    <x v="0"/>
    <x v="3"/>
    <n v="519.22100000000069"/>
    <x v="2"/>
  </r>
  <r>
    <n v="1514"/>
    <n v="55"/>
    <x v="3"/>
    <x v="1"/>
    <x v="3"/>
    <x v="1930"/>
    <x v="1"/>
    <n v="3"/>
    <d v="2025-02-22T00:00:00"/>
    <x v="3"/>
    <x v="10"/>
    <s v="22"/>
    <x v="0"/>
    <x v="0"/>
    <n v="1.26"/>
    <x v="0"/>
    <n v="9"/>
    <x v="1"/>
    <n v="87"/>
    <x v="0"/>
    <n v="6"/>
    <x v="0"/>
    <x v="1"/>
    <n v="533.26306532663352"/>
    <x v="2"/>
  </r>
  <r>
    <n v="1818"/>
    <n v="43"/>
    <x v="0"/>
    <x v="2"/>
    <x v="0"/>
    <x v="1931"/>
    <x v="1"/>
    <n v="3"/>
    <d v="2025-12-23T00:00:00"/>
    <x v="3"/>
    <x v="2"/>
    <s v="23"/>
    <x v="2"/>
    <x v="0"/>
    <n v="1.26"/>
    <x v="0"/>
    <n v="8"/>
    <x v="1"/>
    <n v="111.57"/>
    <x v="0"/>
    <n v="7"/>
    <x v="1"/>
    <x v="0"/>
    <n v="497.60330033003316"/>
    <x v="2"/>
  </r>
  <r>
    <n v="1839"/>
    <n v="52"/>
    <x v="3"/>
    <x v="3"/>
    <x v="2"/>
    <x v="1932"/>
    <x v="0"/>
    <n v="1"/>
    <d v="2026-01-13T00:00:00"/>
    <x v="4"/>
    <x v="0"/>
    <s v="13"/>
    <x v="3"/>
    <x v="1"/>
    <n v="1.26"/>
    <x v="0"/>
    <n v="12"/>
    <x v="1"/>
    <n v="21.81"/>
    <x v="2"/>
    <n v="8"/>
    <x v="1"/>
    <x v="1"/>
    <n v="532.84411073825538"/>
    <x v="2"/>
  </r>
  <r>
    <n v="1946"/>
    <n v="45"/>
    <x v="0"/>
    <x v="2"/>
    <x v="0"/>
    <x v="1933"/>
    <x v="1"/>
    <n v="3"/>
    <d v="2026-04-30T00:00:00"/>
    <x v="4"/>
    <x v="5"/>
    <s v="30"/>
    <x v="2"/>
    <x v="1"/>
    <n v="1.26"/>
    <x v="1"/>
    <n v="1"/>
    <x v="0"/>
    <n v="799.05"/>
    <x v="1"/>
    <n v="7"/>
    <x v="1"/>
    <x v="2"/>
    <n v="537.63402912621325"/>
    <x v="2"/>
  </r>
  <r>
    <n v="2087"/>
    <n v="65"/>
    <x v="1"/>
    <x v="3"/>
    <x v="0"/>
    <x v="1934"/>
    <x v="1"/>
    <n v="3"/>
    <d v="2026-09-18T00:00:00"/>
    <x v="4"/>
    <x v="6"/>
    <s v="18"/>
    <x v="3"/>
    <x v="0"/>
    <n v="1.26"/>
    <x v="0"/>
    <n v="9"/>
    <x v="1"/>
    <n v="77.66"/>
    <x v="0"/>
    <n v="4"/>
    <x v="2"/>
    <x v="2"/>
    <n v="537.21034035656362"/>
    <x v="1"/>
  </r>
  <r>
    <n v="2394"/>
    <n v="42"/>
    <x v="0"/>
    <x v="0"/>
    <x v="3"/>
    <x v="1935"/>
    <x v="2"/>
    <n v="2"/>
    <d v="2027-07-22T00:00:00"/>
    <x v="5"/>
    <x v="11"/>
    <s v="22"/>
    <x v="2"/>
    <x v="1"/>
    <n v="1.26"/>
    <x v="1"/>
    <n v="8"/>
    <x v="1"/>
    <n v="58.28"/>
    <x v="0"/>
    <n v="4"/>
    <x v="2"/>
    <x v="3"/>
    <n v="519.51533661740632"/>
    <x v="1"/>
  </r>
  <r>
    <n v="2460"/>
    <n v="27"/>
    <x v="2"/>
    <x v="0"/>
    <x v="0"/>
    <x v="1936"/>
    <x v="0"/>
    <n v="1"/>
    <d v="2027-09-26T00:00:00"/>
    <x v="5"/>
    <x v="6"/>
    <s v="26"/>
    <x v="3"/>
    <x v="1"/>
    <n v="1.26"/>
    <x v="0"/>
    <n v="12"/>
    <x v="1"/>
    <n v="19.82"/>
    <x v="2"/>
    <n v="5"/>
    <x v="0"/>
    <x v="4"/>
    <n v="522.4333440000006"/>
    <x v="1"/>
  </r>
  <r>
    <n v="2656"/>
    <n v="41"/>
    <x v="0"/>
    <x v="1"/>
    <x v="2"/>
    <x v="1937"/>
    <x v="0"/>
    <n v="1"/>
    <d v="2028-04-09T00:00:00"/>
    <x v="6"/>
    <x v="5"/>
    <s v="09"/>
    <x v="2"/>
    <x v="1"/>
    <n v="1.26"/>
    <x v="1"/>
    <n v="5"/>
    <x v="0"/>
    <n v="19.29"/>
    <x v="2"/>
    <n v="4"/>
    <x v="2"/>
    <x v="4"/>
    <n v="522.88945512820578"/>
    <x v="0"/>
  </r>
  <r>
    <n v="2779"/>
    <n v="65"/>
    <x v="1"/>
    <x v="0"/>
    <x v="1"/>
    <x v="1938"/>
    <x v="2"/>
    <n v="2"/>
    <d v="2028-08-10T00:00:00"/>
    <x v="6"/>
    <x v="8"/>
    <s v="10"/>
    <x v="3"/>
    <x v="0"/>
    <n v="1.26"/>
    <x v="1"/>
    <n v="1"/>
    <x v="0"/>
    <n v="442.95"/>
    <x v="1"/>
    <n v="4"/>
    <x v="2"/>
    <x v="2"/>
    <n v="536.9478084415581"/>
    <x v="1"/>
  </r>
  <r>
    <n v="2887"/>
    <n v="47"/>
    <x v="0"/>
    <x v="1"/>
    <x v="2"/>
    <x v="1939"/>
    <x v="1"/>
    <n v="3"/>
    <d v="2028-11-26T00:00:00"/>
    <x v="6"/>
    <x v="1"/>
    <s v="26"/>
    <x v="2"/>
    <x v="0"/>
    <n v="1.26"/>
    <x v="0"/>
    <n v="15"/>
    <x v="1"/>
    <n v="65.19"/>
    <x v="0"/>
    <n v="8"/>
    <x v="1"/>
    <x v="2"/>
    <n v="537.10065040650375"/>
    <x v="0"/>
  </r>
  <r>
    <n v="3185"/>
    <n v="56"/>
    <x v="3"/>
    <x v="2"/>
    <x v="3"/>
    <x v="1940"/>
    <x v="1"/>
    <n v="3"/>
    <d v="2029-09-20T00:00:00"/>
    <x v="10"/>
    <x v="6"/>
    <s v="20"/>
    <x v="3"/>
    <x v="0"/>
    <n v="1.26"/>
    <x v="1"/>
    <n v="5"/>
    <x v="0"/>
    <n v="159.07"/>
    <x v="1"/>
    <n v="7"/>
    <x v="1"/>
    <x v="2"/>
    <n v="536.38291530944593"/>
    <x v="2"/>
  </r>
  <r>
    <n v="3269"/>
    <n v="29"/>
    <x v="2"/>
    <x v="3"/>
    <x v="0"/>
    <x v="1941"/>
    <x v="2"/>
    <n v="2"/>
    <d v="2029-12-13T00:00:00"/>
    <x v="10"/>
    <x v="2"/>
    <s v="13"/>
    <x v="2"/>
    <x v="1"/>
    <n v="1.26"/>
    <x v="1"/>
    <n v="18"/>
    <x v="2"/>
    <n v="22.46"/>
    <x v="2"/>
    <n v="7"/>
    <x v="1"/>
    <x v="4"/>
    <n v="523.57393258427032"/>
    <x v="0"/>
  </r>
  <r>
    <n v="3330"/>
    <n v="31"/>
    <x v="4"/>
    <x v="2"/>
    <x v="0"/>
    <x v="1942"/>
    <x v="0"/>
    <n v="1"/>
    <d v="2030-02-12T00:00:00"/>
    <x v="7"/>
    <x v="10"/>
    <s v="12"/>
    <x v="3"/>
    <x v="0"/>
    <n v="1.26"/>
    <x v="0"/>
    <n v="10"/>
    <x v="1"/>
    <n v="26.65"/>
    <x v="2"/>
    <n v="3"/>
    <x v="2"/>
    <x v="0"/>
    <n v="496.95044628099186"/>
    <x v="2"/>
  </r>
  <r>
    <n v="3560"/>
    <n v="46"/>
    <x v="0"/>
    <x v="0"/>
    <x v="3"/>
    <x v="1943"/>
    <x v="0"/>
    <n v="1"/>
    <d v="2030-09-30T00:00:00"/>
    <x v="7"/>
    <x v="6"/>
    <s v="30"/>
    <x v="1"/>
    <x v="0"/>
    <n v="1.26"/>
    <x v="0"/>
    <n v="6"/>
    <x v="1"/>
    <n v="22.82"/>
    <x v="2"/>
    <n v="6"/>
    <x v="0"/>
    <x v="1"/>
    <n v="533.29974789916014"/>
    <x v="1"/>
  </r>
  <r>
    <n v="3577"/>
    <n v="39"/>
    <x v="4"/>
    <x v="0"/>
    <x v="0"/>
    <x v="1944"/>
    <x v="0"/>
    <n v="1"/>
    <d v="2030-10-17T00:00:00"/>
    <x v="7"/>
    <x v="4"/>
    <s v="17"/>
    <x v="0"/>
    <x v="0"/>
    <n v="1.26"/>
    <x v="0"/>
    <n v="2"/>
    <x v="0"/>
    <n v="90.52"/>
    <x v="0"/>
    <n v="5"/>
    <x v="0"/>
    <x v="1"/>
    <n v="533.96700336700371"/>
    <x v="2"/>
  </r>
  <r>
    <n v="3578"/>
    <n v="29"/>
    <x v="2"/>
    <x v="3"/>
    <x v="1"/>
    <x v="1945"/>
    <x v="1"/>
    <n v="3"/>
    <d v="2030-10-18T00:00:00"/>
    <x v="7"/>
    <x v="4"/>
    <s v="18"/>
    <x v="2"/>
    <x v="1"/>
    <n v="1.26"/>
    <x v="1"/>
    <n v="14"/>
    <x v="1"/>
    <n v="48.87"/>
    <x v="2"/>
    <n v="4"/>
    <x v="2"/>
    <x v="4"/>
    <n v="523.76569131832855"/>
    <x v="0"/>
  </r>
  <r>
    <n v="3632"/>
    <n v="21"/>
    <x v="2"/>
    <x v="0"/>
    <x v="2"/>
    <x v="1946"/>
    <x v="1"/>
    <n v="3"/>
    <d v="2030-12-11T00:00:00"/>
    <x v="7"/>
    <x v="2"/>
    <s v="11"/>
    <x v="1"/>
    <x v="1"/>
    <n v="1.26"/>
    <x v="0"/>
    <n v="2"/>
    <x v="0"/>
    <n v="414.58"/>
    <x v="1"/>
    <n v="8"/>
    <x v="1"/>
    <x v="2"/>
    <n v="535.96045676998347"/>
    <x v="0"/>
  </r>
  <r>
    <n v="4090"/>
    <n v="22"/>
    <x v="2"/>
    <x v="3"/>
    <x v="3"/>
    <x v="1947"/>
    <x v="2"/>
    <n v="2"/>
    <d v="2032-03-13T00:00:00"/>
    <x v="11"/>
    <x v="9"/>
    <s v="13"/>
    <x v="0"/>
    <x v="1"/>
    <n v="1.26"/>
    <x v="1"/>
    <n v="17"/>
    <x v="2"/>
    <n v="24.34"/>
    <x v="2"/>
    <n v="6"/>
    <x v="0"/>
    <x v="4"/>
    <n v="523.50745571658661"/>
    <x v="2"/>
  </r>
  <r>
    <n v="4219"/>
    <n v="39"/>
    <x v="4"/>
    <x v="0"/>
    <x v="3"/>
    <x v="1948"/>
    <x v="1"/>
    <n v="3"/>
    <d v="2032-07-20T00:00:00"/>
    <x v="11"/>
    <x v="11"/>
    <s v="20"/>
    <x v="0"/>
    <x v="0"/>
    <n v="1.26"/>
    <x v="1"/>
    <n v="1"/>
    <x v="0"/>
    <n v="909.06"/>
    <x v="1"/>
    <n v="5"/>
    <x v="0"/>
    <x v="3"/>
    <n v="519.60292763157963"/>
    <x v="0"/>
  </r>
  <r>
    <n v="4245"/>
    <n v="26"/>
    <x v="2"/>
    <x v="0"/>
    <x v="1"/>
    <x v="1949"/>
    <x v="2"/>
    <n v="2"/>
    <d v="2032-08-15T00:00:00"/>
    <x v="11"/>
    <x v="8"/>
    <s v="15"/>
    <x v="3"/>
    <x v="1"/>
    <n v="1.26"/>
    <x v="0"/>
    <n v="15"/>
    <x v="1"/>
    <n v="32.97"/>
    <x v="2"/>
    <n v="4"/>
    <x v="2"/>
    <x v="3"/>
    <n v="518.96131795716713"/>
    <x v="2"/>
  </r>
  <r>
    <n v="4582"/>
    <n v="25"/>
    <x v="2"/>
    <x v="2"/>
    <x v="0"/>
    <x v="1950"/>
    <x v="0"/>
    <n v="1"/>
    <d v="2033-07-18T00:00:00"/>
    <x v="9"/>
    <x v="11"/>
    <s v="18"/>
    <x v="0"/>
    <x v="0"/>
    <n v="1.26"/>
    <x v="0"/>
    <n v="6"/>
    <x v="1"/>
    <n v="30.05"/>
    <x v="2"/>
    <n v="6"/>
    <x v="0"/>
    <x v="0"/>
    <n v="497.33198675496703"/>
    <x v="2"/>
  </r>
  <r>
    <n v="4767"/>
    <n v="26"/>
    <x v="2"/>
    <x v="0"/>
    <x v="0"/>
    <x v="1951"/>
    <x v="2"/>
    <n v="2"/>
    <d v="2034-01-19T00:00:00"/>
    <x v="13"/>
    <x v="0"/>
    <s v="19"/>
    <x v="3"/>
    <x v="1"/>
    <n v="1.26"/>
    <x v="1"/>
    <n v="10"/>
    <x v="1"/>
    <n v="63.31"/>
    <x v="0"/>
    <n v="6"/>
    <x v="0"/>
    <x v="4"/>
    <n v="523.68435483871019"/>
    <x v="1"/>
  </r>
  <r>
    <n v="4975"/>
    <n v="20"/>
    <x v="2"/>
    <x v="0"/>
    <x v="1"/>
    <x v="1952"/>
    <x v="1"/>
    <n v="3"/>
    <d v="2034-08-15T00:00:00"/>
    <x v="13"/>
    <x v="8"/>
    <s v="15"/>
    <x v="0"/>
    <x v="1"/>
    <n v="1.26"/>
    <x v="1"/>
    <n v="3"/>
    <x v="0"/>
    <n v="253.08"/>
    <x v="1"/>
    <n v="8"/>
    <x v="1"/>
    <x v="4"/>
    <n v="523.5075767366726"/>
    <x v="2"/>
  </r>
  <r>
    <n v="205"/>
    <n v="54"/>
    <x v="3"/>
    <x v="1"/>
    <x v="1"/>
    <x v="1953"/>
    <x v="2"/>
    <n v="2"/>
    <d v="2021-07-24T00:00:00"/>
    <x v="0"/>
    <x v="11"/>
    <s v="24"/>
    <x v="3"/>
    <x v="1"/>
    <n v="1.25"/>
    <x v="0"/>
    <n v="7"/>
    <x v="1"/>
    <n v="79.61"/>
    <x v="0"/>
    <n v="4"/>
    <x v="2"/>
    <x v="3"/>
    <n v="519.00161716171692"/>
    <x v="1"/>
  </r>
  <r>
    <n v="209"/>
    <n v="31"/>
    <x v="4"/>
    <x v="1"/>
    <x v="3"/>
    <x v="1954"/>
    <x v="1"/>
    <n v="3"/>
    <d v="2021-07-28T00:00:00"/>
    <x v="0"/>
    <x v="11"/>
    <s v="28"/>
    <x v="1"/>
    <x v="1"/>
    <n v="1.25"/>
    <x v="1"/>
    <n v="13"/>
    <x v="1"/>
    <n v="71.73"/>
    <x v="0"/>
    <n v="4"/>
    <x v="2"/>
    <x v="1"/>
    <n v="534.56214165261417"/>
    <x v="0"/>
  </r>
  <r>
    <n v="463"/>
    <n v="45"/>
    <x v="0"/>
    <x v="3"/>
    <x v="3"/>
    <x v="1955"/>
    <x v="2"/>
    <n v="2"/>
    <d v="2022-04-08T00:00:00"/>
    <x v="1"/>
    <x v="5"/>
    <s v="08"/>
    <x v="1"/>
    <x v="0"/>
    <n v="1.25"/>
    <x v="0"/>
    <n v="17"/>
    <x v="2"/>
    <n v="32.380000000000003"/>
    <x v="2"/>
    <n v="7"/>
    <x v="1"/>
    <x v="3"/>
    <n v="518.93833057851316"/>
    <x v="1"/>
  </r>
  <r>
    <n v="668"/>
    <n v="64"/>
    <x v="1"/>
    <x v="1"/>
    <x v="0"/>
    <x v="1956"/>
    <x v="0"/>
    <n v="1"/>
    <d v="2022-10-30T00:00:00"/>
    <x v="1"/>
    <x v="4"/>
    <s v="30"/>
    <x v="3"/>
    <x v="1"/>
    <n v="1.25"/>
    <x v="0"/>
    <n v="8"/>
    <x v="1"/>
    <n v="41.88"/>
    <x v="2"/>
    <n v="5"/>
    <x v="0"/>
    <x v="3"/>
    <n v="518.88624172185507"/>
    <x v="1"/>
  </r>
  <r>
    <n v="744"/>
    <n v="61"/>
    <x v="1"/>
    <x v="0"/>
    <x v="3"/>
    <x v="1957"/>
    <x v="2"/>
    <n v="2"/>
    <d v="2023-01-14T00:00:00"/>
    <x v="12"/>
    <x v="0"/>
    <s v="14"/>
    <x v="2"/>
    <x v="0"/>
    <n v="1.25"/>
    <x v="1"/>
    <n v="4"/>
    <x v="0"/>
    <n v="116.72"/>
    <x v="0"/>
    <n v="7"/>
    <x v="1"/>
    <x v="2"/>
    <n v="535.4813725490194"/>
    <x v="1"/>
  </r>
  <r>
    <n v="830"/>
    <n v="46"/>
    <x v="0"/>
    <x v="3"/>
    <x v="1"/>
    <x v="1958"/>
    <x v="2"/>
    <n v="2"/>
    <d v="2023-04-10T00:00:00"/>
    <x v="12"/>
    <x v="5"/>
    <s v="10"/>
    <x v="0"/>
    <x v="1"/>
    <n v="1.25"/>
    <x v="0"/>
    <n v="9"/>
    <x v="1"/>
    <n v="59.95"/>
    <x v="0"/>
    <n v="7"/>
    <x v="1"/>
    <x v="1"/>
    <n v="533.89006756756794"/>
    <x v="1"/>
  </r>
  <r>
    <n v="1095"/>
    <n v="31"/>
    <x v="4"/>
    <x v="1"/>
    <x v="1"/>
    <x v="1959"/>
    <x v="2"/>
    <n v="2"/>
    <d v="2023-12-31T00:00:00"/>
    <x v="12"/>
    <x v="2"/>
    <s v="31"/>
    <x v="0"/>
    <x v="0"/>
    <n v="1.25"/>
    <x v="1"/>
    <n v="2"/>
    <x v="0"/>
    <n v="301.54000000000002"/>
    <x v="1"/>
    <n v="4"/>
    <x v="2"/>
    <x v="4"/>
    <n v="523.12613268608459"/>
    <x v="2"/>
  </r>
  <r>
    <n v="1349"/>
    <n v="52"/>
    <x v="3"/>
    <x v="2"/>
    <x v="1"/>
    <x v="1960"/>
    <x v="0"/>
    <n v="1"/>
    <d v="2024-09-10T00:00:00"/>
    <x v="2"/>
    <x v="6"/>
    <s v="10"/>
    <x v="1"/>
    <x v="0"/>
    <n v="1.25"/>
    <x v="1"/>
    <n v="11"/>
    <x v="1"/>
    <n v="23.5"/>
    <x v="2"/>
    <n v="7"/>
    <x v="1"/>
    <x v="0"/>
    <n v="497.8577114427863"/>
    <x v="1"/>
  </r>
  <r>
    <n v="1428"/>
    <n v="35"/>
    <x v="4"/>
    <x v="3"/>
    <x v="1"/>
    <x v="1961"/>
    <x v="2"/>
    <n v="2"/>
    <d v="2024-11-28T00:00:00"/>
    <x v="2"/>
    <x v="1"/>
    <s v="28"/>
    <x v="0"/>
    <x v="0"/>
    <n v="1.25"/>
    <x v="1"/>
    <n v="1"/>
    <x v="0"/>
    <n v="435.49"/>
    <x v="1"/>
    <n v="7"/>
    <x v="1"/>
    <x v="1"/>
    <n v="533.8804399323185"/>
    <x v="2"/>
  </r>
  <r>
    <n v="1476"/>
    <n v="37"/>
    <x v="4"/>
    <x v="1"/>
    <x v="1"/>
    <x v="1962"/>
    <x v="0"/>
    <n v="1"/>
    <d v="2025-01-15T00:00:00"/>
    <x v="3"/>
    <x v="0"/>
    <s v="15"/>
    <x v="0"/>
    <x v="0"/>
    <n v="1.25"/>
    <x v="1"/>
    <n v="19"/>
    <x v="2"/>
    <n v="15.11"/>
    <x v="2"/>
    <n v="7"/>
    <x v="1"/>
    <x v="3"/>
    <n v="519.19106135986806"/>
    <x v="1"/>
  </r>
  <r>
    <n v="1575"/>
    <n v="53"/>
    <x v="3"/>
    <x v="3"/>
    <x v="1"/>
    <x v="1963"/>
    <x v="2"/>
    <n v="2"/>
    <d v="2025-04-24T00:00:00"/>
    <x v="3"/>
    <x v="5"/>
    <s v="24"/>
    <x v="0"/>
    <x v="0"/>
    <n v="1.25"/>
    <x v="0"/>
    <n v="19"/>
    <x v="2"/>
    <n v="29.31"/>
    <x v="2"/>
    <n v="4"/>
    <x v="2"/>
    <x v="0"/>
    <n v="498.25523255813965"/>
    <x v="2"/>
  </r>
  <r>
    <n v="1657"/>
    <n v="60"/>
    <x v="1"/>
    <x v="0"/>
    <x v="1"/>
    <x v="1964"/>
    <x v="2"/>
    <n v="2"/>
    <d v="2025-07-15T00:00:00"/>
    <x v="3"/>
    <x v="11"/>
    <s v="15"/>
    <x v="0"/>
    <x v="0"/>
    <n v="1.25"/>
    <x v="1"/>
    <n v="16"/>
    <x v="2"/>
    <n v="29.07"/>
    <x v="2"/>
    <n v="5"/>
    <x v="0"/>
    <x v="1"/>
    <n v="534.04720338983088"/>
    <x v="1"/>
  </r>
  <r>
    <n v="1685"/>
    <n v="23"/>
    <x v="2"/>
    <x v="3"/>
    <x v="1"/>
    <x v="1965"/>
    <x v="0"/>
    <n v="1"/>
    <d v="2025-08-12T00:00:00"/>
    <x v="3"/>
    <x v="8"/>
    <s v="12"/>
    <x v="3"/>
    <x v="1"/>
    <n v="1.25"/>
    <x v="1"/>
    <n v="9"/>
    <x v="1"/>
    <n v="8.89"/>
    <x v="2"/>
    <n v="4"/>
    <x v="2"/>
    <x v="1"/>
    <n v="534.16414261460136"/>
    <x v="2"/>
  </r>
  <r>
    <n v="2078"/>
    <n v="69"/>
    <x v="1"/>
    <x v="2"/>
    <x v="3"/>
    <x v="1966"/>
    <x v="0"/>
    <n v="1"/>
    <d v="2026-09-09T00:00:00"/>
    <x v="4"/>
    <x v="6"/>
    <s v="09"/>
    <x v="3"/>
    <x v="0"/>
    <n v="1.25"/>
    <x v="0"/>
    <n v="4"/>
    <x v="0"/>
    <n v="36.14"/>
    <x v="2"/>
    <n v="4"/>
    <x v="2"/>
    <x v="0"/>
    <n v="498.15757071547432"/>
    <x v="1"/>
  </r>
  <r>
    <n v="2318"/>
    <n v="29"/>
    <x v="2"/>
    <x v="2"/>
    <x v="3"/>
    <x v="1967"/>
    <x v="1"/>
    <n v="3"/>
    <d v="2027-05-07T00:00:00"/>
    <x v="5"/>
    <x v="7"/>
    <s v="07"/>
    <x v="2"/>
    <x v="1"/>
    <n v="1.25"/>
    <x v="0"/>
    <n v="18"/>
    <x v="2"/>
    <n v="44.84"/>
    <x v="2"/>
    <n v="5"/>
    <x v="0"/>
    <x v="2"/>
    <n v="535.59366612111273"/>
    <x v="1"/>
  </r>
  <r>
    <n v="2574"/>
    <n v="49"/>
    <x v="0"/>
    <x v="1"/>
    <x v="3"/>
    <x v="1968"/>
    <x v="2"/>
    <n v="2"/>
    <d v="2028-01-18T00:00:00"/>
    <x v="6"/>
    <x v="0"/>
    <s v="18"/>
    <x v="0"/>
    <x v="0"/>
    <n v="1.25"/>
    <x v="1"/>
    <n v="2"/>
    <x v="0"/>
    <n v="250.5"/>
    <x v="1"/>
    <n v="4"/>
    <x v="2"/>
    <x v="0"/>
    <n v="498.74688333333353"/>
    <x v="1"/>
  </r>
  <r>
    <n v="2760"/>
    <n v="67"/>
    <x v="1"/>
    <x v="0"/>
    <x v="2"/>
    <x v="1969"/>
    <x v="2"/>
    <n v="2"/>
    <d v="2028-07-22T00:00:00"/>
    <x v="6"/>
    <x v="11"/>
    <s v="22"/>
    <x v="3"/>
    <x v="0"/>
    <n v="1.25"/>
    <x v="0"/>
    <n v="10"/>
    <x v="1"/>
    <n v="44.14"/>
    <x v="2"/>
    <n v="4"/>
    <x v="2"/>
    <x v="1"/>
    <n v="534.93647959183704"/>
    <x v="0"/>
  </r>
  <r>
    <n v="2873"/>
    <n v="32"/>
    <x v="4"/>
    <x v="1"/>
    <x v="1"/>
    <x v="1970"/>
    <x v="1"/>
    <n v="3"/>
    <d v="2028-11-12T00:00:00"/>
    <x v="6"/>
    <x v="1"/>
    <s v="12"/>
    <x v="0"/>
    <x v="1"/>
    <n v="1.25"/>
    <x v="1"/>
    <n v="10"/>
    <x v="1"/>
    <n v="81.06"/>
    <x v="0"/>
    <n v="7"/>
    <x v="1"/>
    <x v="4"/>
    <n v="522.9965316045384"/>
    <x v="1"/>
  </r>
  <r>
    <n v="3373"/>
    <n v="39"/>
    <x v="4"/>
    <x v="2"/>
    <x v="1"/>
    <x v="1971"/>
    <x v="0"/>
    <n v="1"/>
    <d v="2030-03-27T00:00:00"/>
    <x v="7"/>
    <x v="9"/>
    <s v="27"/>
    <x v="1"/>
    <x v="0"/>
    <n v="1.25"/>
    <x v="0"/>
    <n v="1"/>
    <x v="0"/>
    <n v="159.47"/>
    <x v="1"/>
    <n v="8"/>
    <x v="1"/>
    <x v="2"/>
    <n v="535.14860655737687"/>
    <x v="2"/>
  </r>
  <r>
    <n v="3442"/>
    <n v="48"/>
    <x v="0"/>
    <x v="1"/>
    <x v="0"/>
    <x v="1972"/>
    <x v="1"/>
    <n v="3"/>
    <d v="2030-06-04T00:00:00"/>
    <x v="7"/>
    <x v="3"/>
    <s v="04"/>
    <x v="0"/>
    <x v="0"/>
    <n v="1.25"/>
    <x v="0"/>
    <n v="15"/>
    <x v="1"/>
    <n v="54.78"/>
    <x v="0"/>
    <n v="6"/>
    <x v="0"/>
    <x v="1"/>
    <n v="535.09589437819454"/>
    <x v="1"/>
  </r>
  <r>
    <n v="4065"/>
    <n v="56"/>
    <x v="3"/>
    <x v="3"/>
    <x v="1"/>
    <x v="1973"/>
    <x v="0"/>
    <n v="1"/>
    <d v="2032-02-17T00:00:00"/>
    <x v="11"/>
    <x v="10"/>
    <s v="17"/>
    <x v="3"/>
    <x v="0"/>
    <n v="1.25"/>
    <x v="1"/>
    <n v="3"/>
    <x v="0"/>
    <n v="63.79"/>
    <x v="0"/>
    <n v="5"/>
    <x v="0"/>
    <x v="3"/>
    <n v="519.57671096345587"/>
    <x v="2"/>
  </r>
  <r>
    <n v="4275"/>
    <n v="39"/>
    <x v="4"/>
    <x v="1"/>
    <x v="3"/>
    <x v="1974"/>
    <x v="0"/>
    <n v="1"/>
    <d v="2032-09-14T00:00:00"/>
    <x v="11"/>
    <x v="6"/>
    <s v="14"/>
    <x v="2"/>
    <x v="1"/>
    <n v="1.25"/>
    <x v="0"/>
    <n v="3"/>
    <x v="0"/>
    <n v="34.770000000000003"/>
    <x v="2"/>
    <n v="7"/>
    <x v="1"/>
    <x v="2"/>
    <n v="535.76548440065665"/>
    <x v="1"/>
  </r>
  <r>
    <n v="4290"/>
    <n v="58"/>
    <x v="3"/>
    <x v="1"/>
    <x v="3"/>
    <x v="1975"/>
    <x v="0"/>
    <n v="1"/>
    <d v="2032-09-29T00:00:00"/>
    <x v="11"/>
    <x v="6"/>
    <s v="29"/>
    <x v="0"/>
    <x v="1"/>
    <n v="1.25"/>
    <x v="1"/>
    <n v="9"/>
    <x v="1"/>
    <n v="37.96"/>
    <x v="2"/>
    <n v="6"/>
    <x v="0"/>
    <x v="4"/>
    <n v="522.52959415584451"/>
    <x v="0"/>
  </r>
  <r>
    <n v="4380"/>
    <n v="57"/>
    <x v="3"/>
    <x v="1"/>
    <x v="3"/>
    <x v="1976"/>
    <x v="1"/>
    <n v="3"/>
    <d v="2032-12-28T00:00:00"/>
    <x v="11"/>
    <x v="2"/>
    <s v="28"/>
    <x v="1"/>
    <x v="1"/>
    <n v="1.25"/>
    <x v="1"/>
    <n v="8"/>
    <x v="1"/>
    <n v="99.03"/>
    <x v="0"/>
    <n v="6"/>
    <x v="0"/>
    <x v="3"/>
    <n v="520.12279534109894"/>
    <x v="2"/>
  </r>
  <r>
    <n v="4628"/>
    <n v="43"/>
    <x v="0"/>
    <x v="3"/>
    <x v="0"/>
    <x v="1977"/>
    <x v="2"/>
    <n v="2"/>
    <d v="2033-09-02T00:00:00"/>
    <x v="9"/>
    <x v="6"/>
    <s v="02"/>
    <x v="0"/>
    <x v="0"/>
    <n v="1.25"/>
    <x v="1"/>
    <n v="19"/>
    <x v="2"/>
    <n v="22.6"/>
    <x v="2"/>
    <n v="7"/>
    <x v="1"/>
    <x v="4"/>
    <n v="522.82375609756139"/>
    <x v="0"/>
  </r>
  <r>
    <n v="4635"/>
    <n v="55"/>
    <x v="3"/>
    <x v="1"/>
    <x v="0"/>
    <x v="1978"/>
    <x v="1"/>
    <n v="3"/>
    <d v="2033-09-09T00:00:00"/>
    <x v="9"/>
    <x v="6"/>
    <s v="09"/>
    <x v="2"/>
    <x v="1"/>
    <n v="1.25"/>
    <x v="0"/>
    <n v="14"/>
    <x v="1"/>
    <n v="61.45"/>
    <x v="0"/>
    <n v="6"/>
    <x v="0"/>
    <x v="2"/>
    <n v="536.47513157894718"/>
    <x v="2"/>
  </r>
  <r>
    <n v="4882"/>
    <n v="30"/>
    <x v="4"/>
    <x v="3"/>
    <x v="0"/>
    <x v="1979"/>
    <x v="2"/>
    <n v="2"/>
    <d v="2034-05-14T00:00:00"/>
    <x v="13"/>
    <x v="7"/>
    <s v="14"/>
    <x v="2"/>
    <x v="0"/>
    <n v="1.25"/>
    <x v="1"/>
    <n v="7"/>
    <x v="1"/>
    <n v="58.72"/>
    <x v="0"/>
    <n v="7"/>
    <x v="1"/>
    <x v="4"/>
    <n v="522.97600977198738"/>
    <x v="1"/>
  </r>
  <r>
    <n v="117"/>
    <n v="52"/>
    <x v="3"/>
    <x v="3"/>
    <x v="3"/>
    <x v="1980"/>
    <x v="0"/>
    <n v="1"/>
    <d v="2021-04-27T00:00:00"/>
    <x v="0"/>
    <x v="5"/>
    <s v="27"/>
    <x v="1"/>
    <x v="1"/>
    <n v="1.24"/>
    <x v="1"/>
    <n v="14"/>
    <x v="1"/>
    <n v="4.2300000000000004"/>
    <x v="2"/>
    <n v="7"/>
    <x v="1"/>
    <x v="1"/>
    <n v="534.60684300341336"/>
    <x v="1"/>
  </r>
  <r>
    <n v="312"/>
    <n v="47"/>
    <x v="0"/>
    <x v="3"/>
    <x v="0"/>
    <x v="1981"/>
    <x v="0"/>
    <n v="1"/>
    <d v="2021-11-08T00:00:00"/>
    <x v="0"/>
    <x v="1"/>
    <s v="08"/>
    <x v="1"/>
    <x v="1"/>
    <n v="1.24"/>
    <x v="1"/>
    <n v="4"/>
    <x v="0"/>
    <n v="73.150000000000006"/>
    <x v="0"/>
    <n v="7"/>
    <x v="1"/>
    <x v="4"/>
    <n v="523.15862969004934"/>
    <x v="2"/>
  </r>
  <r>
    <n v="552"/>
    <n v="61"/>
    <x v="1"/>
    <x v="2"/>
    <x v="2"/>
    <x v="1982"/>
    <x v="0"/>
    <n v="1"/>
    <d v="2022-07-06T00:00:00"/>
    <x v="1"/>
    <x v="11"/>
    <s v="06"/>
    <x v="2"/>
    <x v="0"/>
    <n v="1.24"/>
    <x v="0"/>
    <n v="3"/>
    <x v="0"/>
    <n v="102.78"/>
    <x v="0"/>
    <n v="5"/>
    <x v="0"/>
    <x v="4"/>
    <n v="523.53535947712453"/>
    <x v="2"/>
  </r>
  <r>
    <n v="1093"/>
    <n v="37"/>
    <x v="4"/>
    <x v="1"/>
    <x v="1"/>
    <x v="1983"/>
    <x v="0"/>
    <n v="1"/>
    <d v="2023-12-29T00:00:00"/>
    <x v="12"/>
    <x v="2"/>
    <s v="29"/>
    <x v="1"/>
    <x v="0"/>
    <n v="1.24"/>
    <x v="0"/>
    <n v="4"/>
    <x v="0"/>
    <n v="47.27"/>
    <x v="2"/>
    <n v="4"/>
    <x v="2"/>
    <x v="1"/>
    <n v="535.41947008547038"/>
    <x v="1"/>
  </r>
  <r>
    <n v="1206"/>
    <n v="63"/>
    <x v="1"/>
    <x v="3"/>
    <x v="3"/>
    <x v="1984"/>
    <x v="1"/>
    <n v="3"/>
    <d v="2024-04-20T00:00:00"/>
    <x v="2"/>
    <x v="5"/>
    <s v="20"/>
    <x v="0"/>
    <x v="1"/>
    <n v="1.24"/>
    <x v="0"/>
    <n v="10"/>
    <x v="1"/>
    <n v="80.7"/>
    <x v="0"/>
    <n v="7"/>
    <x v="1"/>
    <x v="1"/>
    <n v="536.01251712328803"/>
    <x v="2"/>
  </r>
  <r>
    <n v="1293"/>
    <n v="18"/>
    <x v="2"/>
    <x v="0"/>
    <x v="0"/>
    <x v="1985"/>
    <x v="2"/>
    <n v="2"/>
    <d v="2024-07-16T00:00:00"/>
    <x v="2"/>
    <x v="11"/>
    <s v="16"/>
    <x v="3"/>
    <x v="0"/>
    <n v="1.24"/>
    <x v="0"/>
    <n v="14"/>
    <x v="1"/>
    <n v="40.49"/>
    <x v="2"/>
    <n v="6"/>
    <x v="0"/>
    <x v="0"/>
    <n v="498.74310517529227"/>
    <x v="0"/>
  </r>
  <r>
    <n v="1334"/>
    <n v="39"/>
    <x v="4"/>
    <x v="0"/>
    <x v="1"/>
    <x v="1986"/>
    <x v="2"/>
    <n v="2"/>
    <d v="2024-08-26T00:00:00"/>
    <x v="2"/>
    <x v="8"/>
    <s v="26"/>
    <x v="3"/>
    <x v="0"/>
    <n v="1.24"/>
    <x v="0"/>
    <n v="16"/>
    <x v="2"/>
    <n v="23.75"/>
    <x v="2"/>
    <n v="5"/>
    <x v="0"/>
    <x v="4"/>
    <n v="523.88757774140788"/>
    <x v="2"/>
  </r>
  <r>
    <n v="1362"/>
    <n v="26"/>
    <x v="2"/>
    <x v="0"/>
    <x v="1"/>
    <x v="1987"/>
    <x v="1"/>
    <n v="3"/>
    <d v="2024-09-23T00:00:00"/>
    <x v="2"/>
    <x v="6"/>
    <s v="23"/>
    <x v="1"/>
    <x v="0"/>
    <n v="1.24"/>
    <x v="1"/>
    <n v="2"/>
    <x v="0"/>
    <n v="470.82"/>
    <x v="1"/>
    <n v="7"/>
    <x v="1"/>
    <x v="0"/>
    <n v="498.62929765886298"/>
    <x v="0"/>
  </r>
  <r>
    <n v="1376"/>
    <n v="38"/>
    <x v="4"/>
    <x v="0"/>
    <x v="2"/>
    <x v="1988"/>
    <x v="1"/>
    <n v="3"/>
    <d v="2024-10-07T00:00:00"/>
    <x v="2"/>
    <x v="4"/>
    <s v="07"/>
    <x v="1"/>
    <x v="1"/>
    <n v="1.24"/>
    <x v="0"/>
    <n v="10"/>
    <x v="1"/>
    <n v="97.5"/>
    <x v="0"/>
    <n v="5"/>
    <x v="0"/>
    <x v="3"/>
    <n v="519.66923333333409"/>
    <x v="1"/>
  </r>
  <r>
    <n v="1711"/>
    <n v="27"/>
    <x v="2"/>
    <x v="0"/>
    <x v="3"/>
    <x v="1989"/>
    <x v="1"/>
    <n v="3"/>
    <d v="2025-09-07T00:00:00"/>
    <x v="3"/>
    <x v="6"/>
    <s v="07"/>
    <x v="3"/>
    <x v="0"/>
    <n v="1.24"/>
    <x v="1"/>
    <n v="16"/>
    <x v="2"/>
    <n v="44.17"/>
    <x v="2"/>
    <n v="7"/>
    <x v="1"/>
    <x v="1"/>
    <n v="535.54763293310498"/>
    <x v="1"/>
  </r>
  <r>
    <n v="1757"/>
    <n v="36"/>
    <x v="4"/>
    <x v="0"/>
    <x v="1"/>
    <x v="1990"/>
    <x v="0"/>
    <n v="1"/>
    <d v="2025-10-23T00:00:00"/>
    <x v="3"/>
    <x v="4"/>
    <s v="23"/>
    <x v="2"/>
    <x v="1"/>
    <n v="1.24"/>
    <x v="0"/>
    <n v="14"/>
    <x v="1"/>
    <n v="24.45"/>
    <x v="2"/>
    <n v="7"/>
    <x v="1"/>
    <x v="2"/>
    <n v="535.94154859967034"/>
    <x v="2"/>
  </r>
  <r>
    <n v="1761"/>
    <n v="49"/>
    <x v="0"/>
    <x v="3"/>
    <x v="2"/>
    <x v="1991"/>
    <x v="1"/>
    <n v="3"/>
    <d v="2025-10-27T00:00:00"/>
    <x v="3"/>
    <x v="4"/>
    <s v="27"/>
    <x v="0"/>
    <x v="1"/>
    <n v="1.24"/>
    <x v="0"/>
    <n v="12"/>
    <x v="1"/>
    <n v="79.36"/>
    <x v="0"/>
    <n v="7"/>
    <x v="1"/>
    <x v="4"/>
    <n v="524.12352459016427"/>
    <x v="2"/>
  </r>
  <r>
    <n v="1820"/>
    <n v="30"/>
    <x v="4"/>
    <x v="1"/>
    <x v="3"/>
    <x v="1386"/>
    <x v="0"/>
    <n v="1"/>
    <d v="2025-12-25T00:00:00"/>
    <x v="3"/>
    <x v="2"/>
    <s v="25"/>
    <x v="1"/>
    <x v="1"/>
    <n v="1.24"/>
    <x v="1"/>
    <n v="6"/>
    <x v="1"/>
    <n v="15.28"/>
    <x v="2"/>
    <n v="5"/>
    <x v="0"/>
    <x v="0"/>
    <n v="497.88725293132336"/>
    <x v="1"/>
  </r>
  <r>
    <n v="1874"/>
    <n v="54"/>
    <x v="3"/>
    <x v="3"/>
    <x v="3"/>
    <x v="1992"/>
    <x v="2"/>
    <n v="2"/>
    <d v="2026-02-17T00:00:00"/>
    <x v="4"/>
    <x v="10"/>
    <s v="17"/>
    <x v="3"/>
    <x v="0"/>
    <n v="1.24"/>
    <x v="0"/>
    <n v="12"/>
    <x v="1"/>
    <n v="34.96"/>
    <x v="2"/>
    <n v="5"/>
    <x v="0"/>
    <x v="0"/>
    <n v="498.56885906040276"/>
    <x v="1"/>
  </r>
  <r>
    <n v="2048"/>
    <n v="31"/>
    <x v="4"/>
    <x v="0"/>
    <x v="3"/>
    <x v="1993"/>
    <x v="1"/>
    <n v="3"/>
    <d v="2026-08-10T00:00:00"/>
    <x v="4"/>
    <x v="8"/>
    <s v="10"/>
    <x v="3"/>
    <x v="0"/>
    <n v="1.24"/>
    <x v="1"/>
    <n v="5"/>
    <x v="0"/>
    <n v="133.16999999999999"/>
    <x v="0"/>
    <n v="7"/>
    <x v="1"/>
    <x v="3"/>
    <n v="518.90916527545983"/>
    <x v="0"/>
  </r>
  <r>
    <n v="2049"/>
    <n v="56"/>
    <x v="3"/>
    <x v="0"/>
    <x v="0"/>
    <x v="300"/>
    <x v="2"/>
    <n v="2"/>
    <d v="2026-08-11T00:00:00"/>
    <x v="4"/>
    <x v="8"/>
    <s v="11"/>
    <x v="0"/>
    <x v="1"/>
    <n v="1.24"/>
    <x v="1"/>
    <n v="2"/>
    <x v="0"/>
    <n v="231.69"/>
    <x v="1"/>
    <n v="7"/>
    <x v="1"/>
    <x v="4"/>
    <n v="523.42036124794788"/>
    <x v="0"/>
  </r>
  <r>
    <n v="2082"/>
    <n v="37"/>
    <x v="4"/>
    <x v="3"/>
    <x v="2"/>
    <x v="1994"/>
    <x v="1"/>
    <n v="3"/>
    <d v="2026-09-13T00:00:00"/>
    <x v="4"/>
    <x v="6"/>
    <s v="13"/>
    <x v="0"/>
    <x v="1"/>
    <n v="1.24"/>
    <x v="1"/>
    <n v="13"/>
    <x v="1"/>
    <n v="67.33"/>
    <x v="0"/>
    <n v="7"/>
    <x v="1"/>
    <x v="1"/>
    <n v="535.25362542955349"/>
    <x v="1"/>
  </r>
  <r>
    <n v="2159"/>
    <n v="68"/>
    <x v="1"/>
    <x v="3"/>
    <x v="3"/>
    <x v="1995"/>
    <x v="0"/>
    <n v="1"/>
    <d v="2026-11-29T00:00:00"/>
    <x v="4"/>
    <x v="1"/>
    <s v="29"/>
    <x v="2"/>
    <x v="1"/>
    <n v="1.24"/>
    <x v="1"/>
    <n v="2"/>
    <x v="0"/>
    <n v="29.34"/>
    <x v="2"/>
    <n v="6"/>
    <x v="0"/>
    <x v="4"/>
    <n v="523.51911184210564"/>
    <x v="0"/>
  </r>
  <r>
    <n v="2293"/>
    <n v="24"/>
    <x v="2"/>
    <x v="0"/>
    <x v="2"/>
    <x v="1996"/>
    <x v="1"/>
    <n v="3"/>
    <d v="2027-04-12T00:00:00"/>
    <x v="5"/>
    <x v="5"/>
    <s v="12"/>
    <x v="3"/>
    <x v="1"/>
    <n v="1.24"/>
    <x v="0"/>
    <n v="7"/>
    <x v="1"/>
    <n v="96.7"/>
    <x v="0"/>
    <n v="7"/>
    <x v="1"/>
    <x v="2"/>
    <n v="536.26107260726053"/>
    <x v="1"/>
  </r>
  <r>
    <n v="2410"/>
    <n v="33"/>
    <x v="4"/>
    <x v="0"/>
    <x v="3"/>
    <x v="1997"/>
    <x v="0"/>
    <n v="1"/>
    <d v="2027-08-07T00:00:00"/>
    <x v="5"/>
    <x v="8"/>
    <s v="07"/>
    <x v="0"/>
    <x v="0"/>
    <n v="1.24"/>
    <x v="1"/>
    <n v="7"/>
    <x v="1"/>
    <n v="36.630000000000003"/>
    <x v="2"/>
    <n v="7"/>
    <x v="1"/>
    <x v="4"/>
    <n v="524.28490939044525"/>
    <x v="0"/>
  </r>
  <r>
    <n v="2646"/>
    <n v="30"/>
    <x v="4"/>
    <x v="0"/>
    <x v="2"/>
    <x v="1998"/>
    <x v="0"/>
    <n v="1"/>
    <d v="2028-03-30T00:00:00"/>
    <x v="6"/>
    <x v="9"/>
    <s v="30"/>
    <x v="2"/>
    <x v="1"/>
    <n v="1.24"/>
    <x v="0"/>
    <n v="17"/>
    <x v="2"/>
    <n v="7.79"/>
    <x v="2"/>
    <n v="7"/>
    <x v="1"/>
    <x v="4"/>
    <n v="524.72689768976932"/>
    <x v="2"/>
  </r>
  <r>
    <n v="2684"/>
    <n v="69"/>
    <x v="1"/>
    <x v="2"/>
    <x v="3"/>
    <x v="1999"/>
    <x v="0"/>
    <n v="1"/>
    <d v="2028-05-07T00:00:00"/>
    <x v="6"/>
    <x v="7"/>
    <s v="07"/>
    <x v="3"/>
    <x v="0"/>
    <n v="1.24"/>
    <x v="0"/>
    <n v="9"/>
    <x v="1"/>
    <n v="22.64"/>
    <x v="2"/>
    <n v="6"/>
    <x v="0"/>
    <x v="3"/>
    <n v="518.66344481605427"/>
    <x v="0"/>
  </r>
  <r>
    <n v="2742"/>
    <n v="38"/>
    <x v="4"/>
    <x v="1"/>
    <x v="0"/>
    <x v="2000"/>
    <x v="2"/>
    <n v="2"/>
    <d v="2028-07-04T00:00:00"/>
    <x v="6"/>
    <x v="11"/>
    <s v="04"/>
    <x v="3"/>
    <x v="0"/>
    <n v="1.24"/>
    <x v="0"/>
    <n v="13"/>
    <x v="1"/>
    <n v="32.409999999999997"/>
    <x v="2"/>
    <n v="5"/>
    <x v="0"/>
    <x v="1"/>
    <n v="534.66841652323603"/>
    <x v="1"/>
  </r>
  <r>
    <n v="2786"/>
    <n v="44"/>
    <x v="0"/>
    <x v="1"/>
    <x v="0"/>
    <x v="2001"/>
    <x v="2"/>
    <n v="2"/>
    <d v="2028-08-17T00:00:00"/>
    <x v="6"/>
    <x v="8"/>
    <s v="17"/>
    <x v="3"/>
    <x v="0"/>
    <n v="1.24"/>
    <x v="1"/>
    <n v="5"/>
    <x v="0"/>
    <n v="79.61"/>
    <x v="0"/>
    <n v="5"/>
    <x v="0"/>
    <x v="1"/>
    <n v="534.86377586206925"/>
    <x v="0"/>
  </r>
  <r>
    <n v="2829"/>
    <n v="34"/>
    <x v="4"/>
    <x v="0"/>
    <x v="1"/>
    <x v="2002"/>
    <x v="1"/>
    <n v="3"/>
    <d v="2028-09-29T00:00:00"/>
    <x v="6"/>
    <x v="6"/>
    <s v="29"/>
    <x v="0"/>
    <x v="1"/>
    <n v="1.24"/>
    <x v="1"/>
    <n v="12"/>
    <x v="1"/>
    <n v="71.150000000000006"/>
    <x v="0"/>
    <n v="8"/>
    <x v="1"/>
    <x v="4"/>
    <n v="525.3754380165293"/>
    <x v="1"/>
  </r>
  <r>
    <n v="2977"/>
    <n v="41"/>
    <x v="0"/>
    <x v="0"/>
    <x v="0"/>
    <x v="2003"/>
    <x v="1"/>
    <n v="3"/>
    <d v="2029-02-24T00:00:00"/>
    <x v="10"/>
    <x v="10"/>
    <s v="24"/>
    <x v="1"/>
    <x v="1"/>
    <n v="1.24"/>
    <x v="1"/>
    <n v="4"/>
    <x v="0"/>
    <n v="189.72"/>
    <x v="1"/>
    <n v="4"/>
    <x v="2"/>
    <x v="1"/>
    <n v="535.10010362694322"/>
    <x v="0"/>
  </r>
  <r>
    <n v="3183"/>
    <n v="28"/>
    <x v="2"/>
    <x v="2"/>
    <x v="1"/>
    <x v="2004"/>
    <x v="1"/>
    <n v="3"/>
    <d v="2029-09-18T00:00:00"/>
    <x v="10"/>
    <x v="6"/>
    <s v="18"/>
    <x v="2"/>
    <x v="1"/>
    <n v="1.24"/>
    <x v="0"/>
    <n v="8"/>
    <x v="1"/>
    <n v="100.09"/>
    <x v="0"/>
    <n v="4"/>
    <x v="2"/>
    <x v="3"/>
    <n v="519.19093802345139"/>
    <x v="0"/>
  </r>
  <r>
    <n v="3218"/>
    <n v="60"/>
    <x v="1"/>
    <x v="3"/>
    <x v="2"/>
    <x v="2005"/>
    <x v="1"/>
    <n v="3"/>
    <d v="2029-10-23T00:00:00"/>
    <x v="10"/>
    <x v="4"/>
    <s v="23"/>
    <x v="3"/>
    <x v="1"/>
    <n v="1.24"/>
    <x v="1"/>
    <n v="15"/>
    <x v="1"/>
    <n v="46.83"/>
    <x v="2"/>
    <n v="8"/>
    <x v="1"/>
    <x v="0"/>
    <n v="498.70163025210087"/>
    <x v="1"/>
  </r>
  <r>
    <n v="3663"/>
    <n v="26"/>
    <x v="2"/>
    <x v="0"/>
    <x v="2"/>
    <x v="2006"/>
    <x v="2"/>
    <n v="2"/>
    <d v="2031-01-11T00:00:00"/>
    <x v="8"/>
    <x v="0"/>
    <s v="11"/>
    <x v="2"/>
    <x v="1"/>
    <n v="1.24"/>
    <x v="0"/>
    <n v="2"/>
    <x v="0"/>
    <n v="284.99"/>
    <x v="1"/>
    <n v="5"/>
    <x v="0"/>
    <x v="1"/>
    <n v="534.71290657439476"/>
    <x v="1"/>
  </r>
  <r>
    <n v="3708"/>
    <n v="20"/>
    <x v="2"/>
    <x v="1"/>
    <x v="2"/>
    <x v="2007"/>
    <x v="0"/>
    <n v="1"/>
    <d v="2031-02-25T00:00:00"/>
    <x v="8"/>
    <x v="10"/>
    <s v="25"/>
    <x v="2"/>
    <x v="1"/>
    <n v="1.24"/>
    <x v="1"/>
    <n v="15"/>
    <x v="1"/>
    <n v="17.98"/>
    <x v="2"/>
    <n v="5"/>
    <x v="0"/>
    <x v="0"/>
    <n v="498.3585690235692"/>
    <x v="2"/>
  </r>
  <r>
    <n v="3751"/>
    <n v="66"/>
    <x v="1"/>
    <x v="1"/>
    <x v="0"/>
    <x v="2008"/>
    <x v="0"/>
    <n v="1"/>
    <d v="2031-04-09T00:00:00"/>
    <x v="8"/>
    <x v="5"/>
    <s v="09"/>
    <x v="1"/>
    <x v="1"/>
    <n v="1.24"/>
    <x v="0"/>
    <n v="14"/>
    <x v="1"/>
    <n v="15.06"/>
    <x v="2"/>
    <n v="4"/>
    <x v="2"/>
    <x v="3"/>
    <n v="518.71860738255111"/>
    <x v="0"/>
  </r>
  <r>
    <n v="3894"/>
    <n v="54"/>
    <x v="3"/>
    <x v="2"/>
    <x v="2"/>
    <x v="2009"/>
    <x v="2"/>
    <n v="2"/>
    <d v="2031-08-30T00:00:00"/>
    <x v="8"/>
    <x v="8"/>
    <s v="30"/>
    <x v="0"/>
    <x v="0"/>
    <n v="1.24"/>
    <x v="0"/>
    <n v="17"/>
    <x v="2"/>
    <n v="33.68"/>
    <x v="2"/>
    <n v="7"/>
    <x v="1"/>
    <x v="3"/>
    <n v="519.23593277310988"/>
    <x v="0"/>
  </r>
  <r>
    <n v="4036"/>
    <n v="46"/>
    <x v="0"/>
    <x v="3"/>
    <x v="0"/>
    <x v="2010"/>
    <x v="2"/>
    <n v="2"/>
    <d v="2032-01-19T00:00:00"/>
    <x v="11"/>
    <x v="0"/>
    <s v="19"/>
    <x v="3"/>
    <x v="1"/>
    <n v="1.24"/>
    <x v="0"/>
    <n v="11"/>
    <x v="1"/>
    <n v="53.11"/>
    <x v="0"/>
    <n v="4"/>
    <x v="2"/>
    <x v="2"/>
    <n v="536.02857851239651"/>
    <x v="2"/>
  </r>
  <r>
    <n v="4175"/>
    <n v="59"/>
    <x v="3"/>
    <x v="0"/>
    <x v="2"/>
    <x v="2011"/>
    <x v="0"/>
    <n v="1"/>
    <d v="2032-06-06T00:00:00"/>
    <x v="11"/>
    <x v="3"/>
    <s v="06"/>
    <x v="0"/>
    <x v="1"/>
    <n v="1.24"/>
    <x v="1"/>
    <n v="16"/>
    <x v="2"/>
    <n v="17.37"/>
    <x v="2"/>
    <n v="6"/>
    <x v="0"/>
    <x v="2"/>
    <n v="535.94887417218524"/>
    <x v="2"/>
  </r>
  <r>
    <n v="4436"/>
    <n v="24"/>
    <x v="2"/>
    <x v="3"/>
    <x v="0"/>
    <x v="2012"/>
    <x v="2"/>
    <n v="2"/>
    <d v="2033-02-22T00:00:00"/>
    <x v="9"/>
    <x v="10"/>
    <s v="22"/>
    <x v="1"/>
    <x v="0"/>
    <n v="1.24"/>
    <x v="1"/>
    <n v="18"/>
    <x v="2"/>
    <n v="32.14"/>
    <x v="2"/>
    <n v="7"/>
    <x v="1"/>
    <x v="2"/>
    <n v="536.37679933664992"/>
    <x v="1"/>
  </r>
  <r>
    <n v="4484"/>
    <n v="51"/>
    <x v="3"/>
    <x v="0"/>
    <x v="3"/>
    <x v="2013"/>
    <x v="0"/>
    <n v="1"/>
    <d v="2033-04-11T00:00:00"/>
    <x v="9"/>
    <x v="5"/>
    <s v="11"/>
    <x v="1"/>
    <x v="0"/>
    <n v="1.24"/>
    <x v="1"/>
    <n v="12"/>
    <x v="1"/>
    <n v="12.81"/>
    <x v="2"/>
    <n v="3"/>
    <x v="2"/>
    <x v="3"/>
    <n v="519.14619528619596"/>
    <x v="2"/>
  </r>
  <r>
    <n v="4602"/>
    <n v="62"/>
    <x v="1"/>
    <x v="3"/>
    <x v="2"/>
    <x v="2014"/>
    <x v="1"/>
    <n v="3"/>
    <d v="2033-08-07T00:00:00"/>
    <x v="9"/>
    <x v="8"/>
    <s v="07"/>
    <x v="2"/>
    <x v="0"/>
    <n v="1.24"/>
    <x v="1"/>
    <n v="7"/>
    <x v="1"/>
    <n v="107.14"/>
    <x v="0"/>
    <n v="4"/>
    <x v="2"/>
    <x v="1"/>
    <n v="534.65178509532097"/>
    <x v="0"/>
  </r>
  <r>
    <n v="4684"/>
    <n v="57"/>
    <x v="3"/>
    <x v="2"/>
    <x v="2"/>
    <x v="2015"/>
    <x v="0"/>
    <n v="1"/>
    <d v="2033-10-28T00:00:00"/>
    <x v="9"/>
    <x v="4"/>
    <s v="28"/>
    <x v="0"/>
    <x v="0"/>
    <n v="1.24"/>
    <x v="1"/>
    <n v="4"/>
    <x v="0"/>
    <n v="73.510000000000005"/>
    <x v="0"/>
    <n v="5"/>
    <x v="0"/>
    <x v="4"/>
    <n v="524.83168874172225"/>
    <x v="2"/>
  </r>
  <r>
    <n v="4834"/>
    <n v="39"/>
    <x v="4"/>
    <x v="0"/>
    <x v="0"/>
    <x v="2016"/>
    <x v="2"/>
    <n v="2"/>
    <d v="2034-03-27T00:00:00"/>
    <x v="13"/>
    <x v="9"/>
    <s v="27"/>
    <x v="0"/>
    <x v="1"/>
    <n v="1.24"/>
    <x v="1"/>
    <n v="6"/>
    <x v="1"/>
    <n v="69.56"/>
    <x v="0"/>
    <n v="4"/>
    <x v="2"/>
    <x v="2"/>
    <n v="536.30676079734212"/>
    <x v="2"/>
  </r>
  <r>
    <n v="4990"/>
    <n v="36"/>
    <x v="4"/>
    <x v="3"/>
    <x v="1"/>
    <x v="2017"/>
    <x v="0"/>
    <n v="1"/>
    <d v="2034-08-30T00:00:00"/>
    <x v="13"/>
    <x v="8"/>
    <s v="30"/>
    <x v="2"/>
    <x v="1"/>
    <n v="1.24"/>
    <x v="1"/>
    <n v="7"/>
    <x v="1"/>
    <n v="27.34"/>
    <x v="2"/>
    <n v="7"/>
    <x v="1"/>
    <x v="1"/>
    <n v="534.27795138888916"/>
    <x v="0"/>
  </r>
  <r>
    <n v="153"/>
    <n v="29"/>
    <x v="2"/>
    <x v="1"/>
    <x v="0"/>
    <x v="2018"/>
    <x v="1"/>
    <n v="3"/>
    <d v="2021-06-02T00:00:00"/>
    <x v="0"/>
    <x v="3"/>
    <s v="02"/>
    <x v="1"/>
    <x v="0"/>
    <n v="1.23"/>
    <x v="1"/>
    <n v="5"/>
    <x v="0"/>
    <n v="154.32"/>
    <x v="1"/>
    <n v="7"/>
    <x v="1"/>
    <x v="3"/>
    <n v="519.76246205733628"/>
    <x v="1"/>
  </r>
  <r>
    <n v="921"/>
    <n v="57"/>
    <x v="3"/>
    <x v="1"/>
    <x v="2"/>
    <x v="2019"/>
    <x v="2"/>
    <n v="2"/>
    <d v="2023-07-10T00:00:00"/>
    <x v="12"/>
    <x v="11"/>
    <s v="10"/>
    <x v="2"/>
    <x v="0"/>
    <n v="1.23"/>
    <x v="1"/>
    <n v="6"/>
    <x v="1"/>
    <n v="83.22"/>
    <x v="0"/>
    <n v="7"/>
    <x v="1"/>
    <x v="4"/>
    <n v="525.21444444444478"/>
    <x v="0"/>
  </r>
  <r>
    <n v="1526"/>
    <n v="55"/>
    <x v="3"/>
    <x v="3"/>
    <x v="0"/>
    <x v="2020"/>
    <x v="0"/>
    <n v="1"/>
    <d v="2025-03-06T00:00:00"/>
    <x v="3"/>
    <x v="9"/>
    <s v="06"/>
    <x v="1"/>
    <x v="1"/>
    <n v="1.23"/>
    <x v="0"/>
    <n v="5"/>
    <x v="0"/>
    <n v="25.49"/>
    <x v="2"/>
    <n v="5"/>
    <x v="0"/>
    <x v="0"/>
    <n v="498.74428330522784"/>
    <x v="0"/>
  </r>
  <r>
    <n v="1737"/>
    <n v="36"/>
    <x v="4"/>
    <x v="3"/>
    <x v="0"/>
    <x v="2021"/>
    <x v="0"/>
    <n v="1"/>
    <d v="2025-10-03T00:00:00"/>
    <x v="3"/>
    <x v="4"/>
    <s v="03"/>
    <x v="1"/>
    <x v="1"/>
    <n v="1.23"/>
    <x v="1"/>
    <n v="9"/>
    <x v="1"/>
    <n v="20.55"/>
    <x v="2"/>
    <n v="5"/>
    <x v="0"/>
    <x v="3"/>
    <n v="519.33702702702783"/>
    <x v="1"/>
  </r>
  <r>
    <n v="2207"/>
    <n v="37"/>
    <x v="4"/>
    <x v="1"/>
    <x v="1"/>
    <x v="2022"/>
    <x v="0"/>
    <n v="1"/>
    <d v="2027-01-16T00:00:00"/>
    <x v="5"/>
    <x v="0"/>
    <s v="16"/>
    <x v="0"/>
    <x v="0"/>
    <n v="1.23"/>
    <x v="0"/>
    <n v="18"/>
    <x v="2"/>
    <n v="12.61"/>
    <x v="2"/>
    <n v="4"/>
    <x v="2"/>
    <x v="1"/>
    <n v="534.87426086956555"/>
    <x v="1"/>
  </r>
  <r>
    <n v="2375"/>
    <n v="62"/>
    <x v="1"/>
    <x v="0"/>
    <x v="2"/>
    <x v="2023"/>
    <x v="0"/>
    <n v="1"/>
    <d v="2027-07-03T00:00:00"/>
    <x v="5"/>
    <x v="11"/>
    <s v="03"/>
    <x v="2"/>
    <x v="0"/>
    <n v="1.23"/>
    <x v="1"/>
    <n v="2"/>
    <x v="0"/>
    <n v="119.14"/>
    <x v="0"/>
    <n v="5"/>
    <x v="0"/>
    <x v="2"/>
    <n v="536.50470881863544"/>
    <x v="1"/>
  </r>
  <r>
    <n v="2453"/>
    <n v="68"/>
    <x v="1"/>
    <x v="2"/>
    <x v="3"/>
    <x v="2024"/>
    <x v="2"/>
    <n v="2"/>
    <d v="2027-09-19T00:00:00"/>
    <x v="5"/>
    <x v="6"/>
    <s v="19"/>
    <x v="1"/>
    <x v="1"/>
    <n v="1.23"/>
    <x v="0"/>
    <n v="4"/>
    <x v="0"/>
    <n v="95.51"/>
    <x v="0"/>
    <n v="7"/>
    <x v="1"/>
    <x v="3"/>
    <n v="519.90280879864713"/>
    <x v="1"/>
  </r>
  <r>
    <n v="2464"/>
    <n v="25"/>
    <x v="2"/>
    <x v="0"/>
    <x v="1"/>
    <x v="2025"/>
    <x v="0"/>
    <n v="1"/>
    <d v="2027-09-30T00:00:00"/>
    <x v="5"/>
    <x v="6"/>
    <s v="30"/>
    <x v="2"/>
    <x v="0"/>
    <n v="1.23"/>
    <x v="1"/>
    <n v="5"/>
    <x v="0"/>
    <n v="18.68"/>
    <x v="2"/>
    <n v="4"/>
    <x v="2"/>
    <x v="3"/>
    <n v="520.1364915254245"/>
    <x v="0"/>
  </r>
  <r>
    <n v="2577"/>
    <n v="29"/>
    <x v="2"/>
    <x v="3"/>
    <x v="1"/>
    <x v="2026"/>
    <x v="1"/>
    <n v="3"/>
    <d v="2028-01-21T00:00:00"/>
    <x v="6"/>
    <x v="0"/>
    <s v="21"/>
    <x v="2"/>
    <x v="0"/>
    <n v="1.23"/>
    <x v="0"/>
    <n v="8"/>
    <x v="1"/>
    <n v="118.83"/>
    <x v="0"/>
    <n v="6"/>
    <x v="0"/>
    <x v="1"/>
    <n v="535.41080139372855"/>
    <x v="0"/>
  </r>
  <r>
    <n v="2711"/>
    <n v="66"/>
    <x v="1"/>
    <x v="1"/>
    <x v="3"/>
    <x v="2027"/>
    <x v="0"/>
    <n v="1"/>
    <d v="2028-06-03T00:00:00"/>
    <x v="6"/>
    <x v="3"/>
    <s v="03"/>
    <x v="3"/>
    <x v="1"/>
    <n v="1.23"/>
    <x v="0"/>
    <n v="17"/>
    <x v="2"/>
    <n v="5.84"/>
    <x v="2"/>
    <n v="4"/>
    <x v="2"/>
    <x v="0"/>
    <n v="499.37143581081102"/>
    <x v="2"/>
  </r>
  <r>
    <n v="2715"/>
    <n v="49"/>
    <x v="0"/>
    <x v="0"/>
    <x v="0"/>
    <x v="2028"/>
    <x v="0"/>
    <n v="1"/>
    <d v="2028-06-07T00:00:00"/>
    <x v="6"/>
    <x v="3"/>
    <s v="07"/>
    <x v="2"/>
    <x v="0"/>
    <n v="1.23"/>
    <x v="1"/>
    <n v="3"/>
    <x v="0"/>
    <n v="72.7"/>
    <x v="0"/>
    <n v="4"/>
    <x v="2"/>
    <x v="4"/>
    <n v="525.25744186046552"/>
    <x v="2"/>
  </r>
  <r>
    <n v="2848"/>
    <n v="40"/>
    <x v="0"/>
    <x v="3"/>
    <x v="0"/>
    <x v="2029"/>
    <x v="2"/>
    <n v="2"/>
    <d v="2028-10-18T00:00:00"/>
    <x v="6"/>
    <x v="4"/>
    <s v="18"/>
    <x v="1"/>
    <x v="1"/>
    <n v="1.23"/>
    <x v="0"/>
    <n v="5"/>
    <x v="0"/>
    <n v="89.16"/>
    <x v="0"/>
    <n v="7"/>
    <x v="1"/>
    <x v="3"/>
    <n v="520.86096774193629"/>
    <x v="1"/>
  </r>
  <r>
    <n v="3309"/>
    <n v="27"/>
    <x v="2"/>
    <x v="1"/>
    <x v="3"/>
    <x v="2030"/>
    <x v="1"/>
    <n v="3"/>
    <d v="2030-01-22T00:00:00"/>
    <x v="7"/>
    <x v="0"/>
    <s v="22"/>
    <x v="1"/>
    <x v="1"/>
    <n v="1.23"/>
    <x v="1"/>
    <n v="3"/>
    <x v="0"/>
    <n v="276.47000000000003"/>
    <x v="1"/>
    <n v="7"/>
    <x v="1"/>
    <x v="0"/>
    <n v="500.04844331641306"/>
    <x v="1"/>
  </r>
  <r>
    <n v="3914"/>
    <n v="27"/>
    <x v="2"/>
    <x v="0"/>
    <x v="0"/>
    <x v="2031"/>
    <x v="1"/>
    <n v="3"/>
    <d v="2031-09-19T00:00:00"/>
    <x v="8"/>
    <x v="6"/>
    <s v="19"/>
    <x v="0"/>
    <x v="1"/>
    <n v="1.23"/>
    <x v="1"/>
    <n v="18"/>
    <x v="2"/>
    <n v="48.96"/>
    <x v="2"/>
    <n v="3"/>
    <x v="2"/>
    <x v="0"/>
    <n v="499.49020338983075"/>
    <x v="2"/>
  </r>
  <r>
    <n v="4017"/>
    <n v="63"/>
    <x v="1"/>
    <x v="1"/>
    <x v="2"/>
    <x v="2032"/>
    <x v="0"/>
    <n v="1"/>
    <d v="2031-12-31T00:00:00"/>
    <x v="8"/>
    <x v="2"/>
    <s v="31"/>
    <x v="2"/>
    <x v="0"/>
    <n v="1.23"/>
    <x v="0"/>
    <n v="17"/>
    <x v="2"/>
    <n v="15.46"/>
    <x v="2"/>
    <n v="5"/>
    <x v="0"/>
    <x v="4"/>
    <n v="525.76853577371094"/>
    <x v="2"/>
  </r>
  <r>
    <n v="4125"/>
    <n v="39"/>
    <x v="4"/>
    <x v="0"/>
    <x v="3"/>
    <x v="2033"/>
    <x v="2"/>
    <n v="2"/>
    <d v="2032-04-17T00:00:00"/>
    <x v="11"/>
    <x v="5"/>
    <s v="17"/>
    <x v="2"/>
    <x v="1"/>
    <n v="1.23"/>
    <x v="1"/>
    <n v="19"/>
    <x v="2"/>
    <n v="21.71"/>
    <x v="2"/>
    <n v="8"/>
    <x v="1"/>
    <x v="2"/>
    <n v="537.00173333333316"/>
    <x v="1"/>
  </r>
  <r>
    <n v="4251"/>
    <n v="66"/>
    <x v="1"/>
    <x v="2"/>
    <x v="2"/>
    <x v="2034"/>
    <x v="2"/>
    <n v="2"/>
    <d v="2032-08-21T00:00:00"/>
    <x v="11"/>
    <x v="8"/>
    <s v="21"/>
    <x v="2"/>
    <x v="0"/>
    <n v="1.23"/>
    <x v="1"/>
    <n v="7"/>
    <x v="1"/>
    <n v="87.73"/>
    <x v="0"/>
    <n v="6"/>
    <x v="0"/>
    <x v="0"/>
    <n v="498.84207130730067"/>
    <x v="0"/>
  </r>
  <r>
    <n v="4517"/>
    <n v="48"/>
    <x v="0"/>
    <x v="0"/>
    <x v="3"/>
    <x v="2035"/>
    <x v="1"/>
    <n v="3"/>
    <d v="2033-05-14T00:00:00"/>
    <x v="9"/>
    <x v="7"/>
    <s v="14"/>
    <x v="2"/>
    <x v="0"/>
    <n v="1.23"/>
    <x v="0"/>
    <n v="14"/>
    <x v="1"/>
    <n v="64.09"/>
    <x v="0"/>
    <n v="7"/>
    <x v="1"/>
    <x v="4"/>
    <n v="526.20681666666701"/>
    <x v="1"/>
  </r>
  <r>
    <n v="4519"/>
    <n v="21"/>
    <x v="2"/>
    <x v="3"/>
    <x v="0"/>
    <x v="2036"/>
    <x v="2"/>
    <n v="2"/>
    <d v="2033-05-16T00:00:00"/>
    <x v="9"/>
    <x v="7"/>
    <s v="16"/>
    <x v="2"/>
    <x v="0"/>
    <n v="1.23"/>
    <x v="0"/>
    <n v="5"/>
    <x v="0"/>
    <n v="112.5"/>
    <x v="0"/>
    <n v="4"/>
    <x v="2"/>
    <x v="1"/>
    <n v="534.68619546247862"/>
    <x v="0"/>
  </r>
  <r>
    <n v="4543"/>
    <n v="31"/>
    <x v="4"/>
    <x v="0"/>
    <x v="1"/>
    <x v="2037"/>
    <x v="0"/>
    <n v="1"/>
    <d v="2033-06-09T00:00:00"/>
    <x v="9"/>
    <x v="3"/>
    <s v="09"/>
    <x v="1"/>
    <x v="0"/>
    <n v="1.23"/>
    <x v="0"/>
    <n v="2"/>
    <x v="0"/>
    <n v="116.44"/>
    <x v="0"/>
    <n v="7"/>
    <x v="1"/>
    <x v="3"/>
    <n v="520.98860544217757"/>
    <x v="1"/>
  </r>
  <r>
    <n v="4644"/>
    <n v="47"/>
    <x v="0"/>
    <x v="3"/>
    <x v="2"/>
    <x v="2038"/>
    <x v="1"/>
    <n v="3"/>
    <d v="2033-09-18T00:00:00"/>
    <x v="9"/>
    <x v="6"/>
    <s v="18"/>
    <x v="1"/>
    <x v="0"/>
    <n v="1.23"/>
    <x v="0"/>
    <n v="3"/>
    <x v="0"/>
    <n v="286.76"/>
    <x v="1"/>
    <n v="4"/>
    <x v="2"/>
    <x v="1"/>
    <n v="534.63753496503546"/>
    <x v="2"/>
  </r>
  <r>
    <n v="4715"/>
    <n v="40"/>
    <x v="0"/>
    <x v="3"/>
    <x v="1"/>
    <x v="2039"/>
    <x v="2"/>
    <n v="2"/>
    <d v="2033-11-28T00:00:00"/>
    <x v="9"/>
    <x v="1"/>
    <s v="28"/>
    <x v="3"/>
    <x v="1"/>
    <n v="1.23"/>
    <x v="0"/>
    <n v="3"/>
    <x v="0"/>
    <n v="159.52000000000001"/>
    <x v="1"/>
    <n v="7"/>
    <x v="1"/>
    <x v="2"/>
    <n v="537.20956594323854"/>
    <x v="2"/>
  </r>
  <r>
    <n v="4838"/>
    <n v="42"/>
    <x v="0"/>
    <x v="1"/>
    <x v="2"/>
    <x v="2040"/>
    <x v="2"/>
    <n v="2"/>
    <d v="2034-03-31T00:00:00"/>
    <x v="13"/>
    <x v="9"/>
    <s v="31"/>
    <x v="3"/>
    <x v="0"/>
    <n v="1.23"/>
    <x v="0"/>
    <n v="18"/>
    <x v="2"/>
    <n v="29.47"/>
    <x v="2"/>
    <n v="5"/>
    <x v="0"/>
    <x v="1"/>
    <n v="534.067215411559"/>
    <x v="1"/>
  </r>
  <r>
    <n v="20"/>
    <n v="41"/>
    <x v="0"/>
    <x v="1"/>
    <x v="2"/>
    <x v="2041"/>
    <x v="1"/>
    <n v="3"/>
    <d v="2021-01-20T00:00:00"/>
    <x v="0"/>
    <x v="0"/>
    <s v="20"/>
    <x v="3"/>
    <x v="1"/>
    <n v="1.22"/>
    <x v="1"/>
    <n v="17"/>
    <x v="2"/>
    <n v="53.37"/>
    <x v="0"/>
    <n v="5"/>
    <x v="0"/>
    <x v="3"/>
    <n v="521.47940374787129"/>
    <x v="2"/>
  </r>
  <r>
    <n v="147"/>
    <n v="19"/>
    <x v="2"/>
    <x v="3"/>
    <x v="0"/>
    <x v="2042"/>
    <x v="1"/>
    <n v="3"/>
    <d v="2021-05-27T00:00:00"/>
    <x v="0"/>
    <x v="7"/>
    <s v="27"/>
    <x v="2"/>
    <x v="0"/>
    <n v="1.22"/>
    <x v="1"/>
    <n v="7"/>
    <x v="1"/>
    <n v="130.9"/>
    <x v="0"/>
    <n v="5"/>
    <x v="0"/>
    <x v="0"/>
    <n v="498.64600340136082"/>
    <x v="0"/>
  </r>
  <r>
    <n v="420"/>
    <n v="48"/>
    <x v="0"/>
    <x v="1"/>
    <x v="2"/>
    <x v="2043"/>
    <x v="0"/>
    <n v="1"/>
    <d v="2022-02-24T00:00:00"/>
    <x v="1"/>
    <x v="10"/>
    <s v="24"/>
    <x v="2"/>
    <x v="0"/>
    <n v="1.22"/>
    <x v="0"/>
    <n v="15"/>
    <x v="1"/>
    <n v="20.74"/>
    <x v="2"/>
    <n v="6"/>
    <x v="0"/>
    <x v="1"/>
    <n v="534.07354385964948"/>
    <x v="2"/>
  </r>
  <r>
    <n v="706"/>
    <n v="23"/>
    <x v="2"/>
    <x v="3"/>
    <x v="3"/>
    <x v="2044"/>
    <x v="0"/>
    <n v="1"/>
    <d v="2022-12-07T00:00:00"/>
    <x v="1"/>
    <x v="2"/>
    <s v="07"/>
    <x v="3"/>
    <x v="0"/>
    <n v="1.22"/>
    <x v="0"/>
    <n v="9"/>
    <x v="1"/>
    <n v="20.63"/>
    <x v="2"/>
    <n v="7"/>
    <x v="1"/>
    <x v="1"/>
    <n v="534.46530755711808"/>
    <x v="2"/>
  </r>
  <r>
    <n v="835"/>
    <n v="37"/>
    <x v="4"/>
    <x v="1"/>
    <x v="3"/>
    <x v="2045"/>
    <x v="1"/>
    <n v="3"/>
    <d v="2023-04-15T00:00:00"/>
    <x v="12"/>
    <x v="5"/>
    <s v="15"/>
    <x v="0"/>
    <x v="0"/>
    <n v="1.22"/>
    <x v="0"/>
    <n v="2"/>
    <x v="0"/>
    <n v="377.82"/>
    <x v="1"/>
    <n v="4"/>
    <x v="2"/>
    <x v="2"/>
    <n v="537.30765886287611"/>
    <x v="1"/>
  </r>
  <r>
    <n v="860"/>
    <n v="41"/>
    <x v="0"/>
    <x v="0"/>
    <x v="2"/>
    <x v="2046"/>
    <x v="0"/>
    <n v="1"/>
    <d v="2023-05-10T00:00:00"/>
    <x v="12"/>
    <x v="7"/>
    <s v="10"/>
    <x v="2"/>
    <x v="1"/>
    <n v="1.22"/>
    <x v="1"/>
    <n v="12"/>
    <x v="1"/>
    <n v="18.37"/>
    <x v="2"/>
    <n v="6"/>
    <x v="0"/>
    <x v="0"/>
    <n v="497.93453151618428"/>
    <x v="0"/>
  </r>
  <r>
    <n v="1161"/>
    <n v="56"/>
    <x v="3"/>
    <x v="0"/>
    <x v="2"/>
    <x v="2047"/>
    <x v="1"/>
    <n v="3"/>
    <d v="2024-03-06T00:00:00"/>
    <x v="2"/>
    <x v="9"/>
    <s v="06"/>
    <x v="0"/>
    <x v="1"/>
    <n v="1.22"/>
    <x v="1"/>
    <n v="5"/>
    <x v="0"/>
    <n v="193.51"/>
    <x v="1"/>
    <n v="8"/>
    <x v="1"/>
    <x v="3"/>
    <n v="520.8209044368607"/>
    <x v="1"/>
  </r>
  <r>
    <n v="1209"/>
    <n v="34"/>
    <x v="4"/>
    <x v="2"/>
    <x v="1"/>
    <x v="2048"/>
    <x v="1"/>
    <n v="3"/>
    <d v="2024-04-23T00:00:00"/>
    <x v="2"/>
    <x v="5"/>
    <s v="23"/>
    <x v="3"/>
    <x v="1"/>
    <n v="1.22"/>
    <x v="0"/>
    <n v="2"/>
    <x v="0"/>
    <n v="443.13"/>
    <x v="1"/>
    <n v="6"/>
    <x v="0"/>
    <x v="2"/>
    <n v="536.94194304857615"/>
    <x v="2"/>
  </r>
  <r>
    <n v="1256"/>
    <n v="45"/>
    <x v="0"/>
    <x v="3"/>
    <x v="2"/>
    <x v="2049"/>
    <x v="2"/>
    <n v="2"/>
    <d v="2024-06-09T00:00:00"/>
    <x v="2"/>
    <x v="3"/>
    <s v="09"/>
    <x v="3"/>
    <x v="1"/>
    <n v="1.22"/>
    <x v="1"/>
    <n v="5"/>
    <x v="0"/>
    <n v="97.8"/>
    <x v="0"/>
    <n v="4"/>
    <x v="2"/>
    <x v="4"/>
    <n v="525.58737896494199"/>
    <x v="0"/>
  </r>
  <r>
    <n v="1434"/>
    <n v="69"/>
    <x v="1"/>
    <x v="3"/>
    <x v="1"/>
    <x v="2050"/>
    <x v="2"/>
    <n v="2"/>
    <d v="2024-12-04T00:00:00"/>
    <x v="2"/>
    <x v="2"/>
    <s v="04"/>
    <x v="2"/>
    <x v="0"/>
    <n v="1.22"/>
    <x v="1"/>
    <n v="6"/>
    <x v="1"/>
    <n v="103.2"/>
    <x v="0"/>
    <n v="4"/>
    <x v="2"/>
    <x v="4"/>
    <n v="525.6485785953181"/>
    <x v="0"/>
  </r>
  <r>
    <n v="1506"/>
    <n v="55"/>
    <x v="3"/>
    <x v="2"/>
    <x v="2"/>
    <x v="2051"/>
    <x v="1"/>
    <n v="3"/>
    <d v="2025-02-14T00:00:00"/>
    <x v="3"/>
    <x v="10"/>
    <s v="14"/>
    <x v="2"/>
    <x v="0"/>
    <n v="1.22"/>
    <x v="0"/>
    <n v="9"/>
    <x v="1"/>
    <n v="72.400000000000006"/>
    <x v="0"/>
    <n v="4"/>
    <x v="2"/>
    <x v="0"/>
    <n v="498.40808873720169"/>
    <x v="1"/>
  </r>
  <r>
    <n v="1612"/>
    <n v="20"/>
    <x v="2"/>
    <x v="3"/>
    <x v="0"/>
    <x v="2052"/>
    <x v="1"/>
    <n v="3"/>
    <d v="2025-05-31T00:00:00"/>
    <x v="3"/>
    <x v="7"/>
    <s v="31"/>
    <x v="1"/>
    <x v="1"/>
    <n v="1.22"/>
    <x v="0"/>
    <n v="17"/>
    <x v="2"/>
    <n v="44.32"/>
    <x v="2"/>
    <n v="4"/>
    <x v="2"/>
    <x v="2"/>
    <n v="536.35583892617444"/>
    <x v="2"/>
  </r>
  <r>
    <n v="1704"/>
    <n v="67"/>
    <x v="1"/>
    <x v="3"/>
    <x v="2"/>
    <x v="2053"/>
    <x v="1"/>
    <n v="3"/>
    <d v="2025-08-31T00:00:00"/>
    <x v="3"/>
    <x v="8"/>
    <s v="31"/>
    <x v="1"/>
    <x v="1"/>
    <n v="1.22"/>
    <x v="0"/>
    <n v="14"/>
    <x v="1"/>
    <n v="49.94"/>
    <x v="2"/>
    <n v="5"/>
    <x v="0"/>
    <x v="3"/>
    <n v="520.0572649572656"/>
    <x v="2"/>
  </r>
  <r>
    <n v="1849"/>
    <n v="39"/>
    <x v="4"/>
    <x v="0"/>
    <x v="1"/>
    <x v="2054"/>
    <x v="0"/>
    <n v="1"/>
    <d v="2026-01-23T00:00:00"/>
    <x v="4"/>
    <x v="0"/>
    <s v="23"/>
    <x v="1"/>
    <x v="0"/>
    <n v="1.22"/>
    <x v="1"/>
    <n v="6"/>
    <x v="1"/>
    <n v="40.96"/>
    <x v="2"/>
    <n v="6"/>
    <x v="0"/>
    <x v="2"/>
    <n v="535.99090756302508"/>
    <x v="0"/>
  </r>
  <r>
    <n v="1863"/>
    <n v="33"/>
    <x v="4"/>
    <x v="2"/>
    <x v="2"/>
    <x v="2055"/>
    <x v="2"/>
    <n v="2"/>
    <d v="2026-02-06T00:00:00"/>
    <x v="4"/>
    <x v="10"/>
    <s v="06"/>
    <x v="2"/>
    <x v="1"/>
    <n v="1.22"/>
    <x v="0"/>
    <n v="11"/>
    <x v="1"/>
    <n v="32.18"/>
    <x v="2"/>
    <n v="4"/>
    <x v="2"/>
    <x v="1"/>
    <n v="535.07943661971865"/>
    <x v="2"/>
  </r>
  <r>
    <n v="2002"/>
    <n v="48"/>
    <x v="0"/>
    <x v="2"/>
    <x v="1"/>
    <x v="2056"/>
    <x v="2"/>
    <n v="2"/>
    <d v="2026-06-25T00:00:00"/>
    <x v="4"/>
    <x v="3"/>
    <s v="25"/>
    <x v="0"/>
    <x v="0"/>
    <n v="1.22"/>
    <x v="1"/>
    <n v="10"/>
    <x v="1"/>
    <n v="54.24"/>
    <x v="0"/>
    <n v="6"/>
    <x v="0"/>
    <x v="2"/>
    <n v="536.47947811447796"/>
    <x v="1"/>
  </r>
  <r>
    <n v="2017"/>
    <n v="29"/>
    <x v="2"/>
    <x v="0"/>
    <x v="1"/>
    <x v="2057"/>
    <x v="0"/>
    <n v="1"/>
    <d v="2026-07-10T00:00:00"/>
    <x v="4"/>
    <x v="11"/>
    <s v="10"/>
    <x v="3"/>
    <x v="1"/>
    <n v="1.22"/>
    <x v="1"/>
    <n v="1"/>
    <x v="0"/>
    <n v="114.89"/>
    <x v="0"/>
    <n v="4"/>
    <x v="2"/>
    <x v="1"/>
    <n v="535.39883597883636"/>
    <x v="0"/>
  </r>
  <r>
    <n v="2115"/>
    <n v="45"/>
    <x v="0"/>
    <x v="2"/>
    <x v="3"/>
    <x v="2058"/>
    <x v="1"/>
    <n v="3"/>
    <d v="2026-10-16T00:00:00"/>
    <x v="4"/>
    <x v="4"/>
    <s v="16"/>
    <x v="0"/>
    <x v="1"/>
    <n v="1.22"/>
    <x v="0"/>
    <n v="5"/>
    <x v="0"/>
    <n v="193.73"/>
    <x v="1"/>
    <n v="8"/>
    <x v="1"/>
    <x v="0"/>
    <n v="498.14620512820539"/>
    <x v="2"/>
  </r>
  <r>
    <n v="2247"/>
    <n v="40"/>
    <x v="0"/>
    <x v="3"/>
    <x v="2"/>
    <x v="2059"/>
    <x v="1"/>
    <n v="3"/>
    <d v="2027-02-25T00:00:00"/>
    <x v="5"/>
    <x v="10"/>
    <s v="25"/>
    <x v="0"/>
    <x v="1"/>
    <n v="1.22"/>
    <x v="0"/>
    <n v="14"/>
    <x v="1"/>
    <n v="53.7"/>
    <x v="0"/>
    <n v="4"/>
    <x v="2"/>
    <x v="2"/>
    <n v="536.46956155143323"/>
    <x v="0"/>
  </r>
  <r>
    <n v="2415"/>
    <n v="22"/>
    <x v="2"/>
    <x v="0"/>
    <x v="0"/>
    <x v="2060"/>
    <x v="0"/>
    <n v="1"/>
    <d v="2027-08-12T00:00:00"/>
    <x v="5"/>
    <x v="8"/>
    <s v="12"/>
    <x v="0"/>
    <x v="1"/>
    <n v="1.22"/>
    <x v="1"/>
    <n v="11"/>
    <x v="1"/>
    <n v="7.42"/>
    <x v="2"/>
    <n v="5"/>
    <x v="0"/>
    <x v="0"/>
    <n v="497.34054794520557"/>
    <x v="0"/>
  </r>
  <r>
    <n v="2706"/>
    <n v="23"/>
    <x v="2"/>
    <x v="0"/>
    <x v="3"/>
    <x v="2061"/>
    <x v="1"/>
    <n v="3"/>
    <d v="2028-05-29T00:00:00"/>
    <x v="6"/>
    <x v="7"/>
    <s v="29"/>
    <x v="2"/>
    <x v="1"/>
    <n v="1.22"/>
    <x v="1"/>
    <n v="19"/>
    <x v="2"/>
    <n v="51.65"/>
    <x v="0"/>
    <n v="5"/>
    <x v="0"/>
    <x v="2"/>
    <n v="536.10579391891872"/>
    <x v="1"/>
  </r>
  <r>
    <n v="2754"/>
    <n v="45"/>
    <x v="0"/>
    <x v="0"/>
    <x v="2"/>
    <x v="2062"/>
    <x v="0"/>
    <n v="1"/>
    <d v="2028-07-16T00:00:00"/>
    <x v="6"/>
    <x v="11"/>
    <s v="16"/>
    <x v="2"/>
    <x v="0"/>
    <n v="1.22"/>
    <x v="0"/>
    <n v="16"/>
    <x v="2"/>
    <n v="12.42"/>
    <x v="2"/>
    <n v="6"/>
    <x v="0"/>
    <x v="2"/>
    <n v="535.35235194585425"/>
    <x v="0"/>
  </r>
  <r>
    <n v="2836"/>
    <n v="33"/>
    <x v="4"/>
    <x v="0"/>
    <x v="1"/>
    <x v="2063"/>
    <x v="1"/>
    <n v="3"/>
    <d v="2028-10-06T00:00:00"/>
    <x v="6"/>
    <x v="4"/>
    <s v="06"/>
    <x v="2"/>
    <x v="0"/>
    <n v="1.22"/>
    <x v="0"/>
    <n v="9"/>
    <x v="1"/>
    <n v="81.319999999999993"/>
    <x v="0"/>
    <n v="4"/>
    <x v="2"/>
    <x v="4"/>
    <n v="525.49185929648297"/>
    <x v="2"/>
  </r>
  <r>
    <n v="3054"/>
    <n v="35"/>
    <x v="4"/>
    <x v="1"/>
    <x v="3"/>
    <x v="2064"/>
    <x v="1"/>
    <n v="3"/>
    <d v="2029-05-12T00:00:00"/>
    <x v="10"/>
    <x v="7"/>
    <s v="12"/>
    <x v="2"/>
    <x v="0"/>
    <n v="1.22"/>
    <x v="0"/>
    <n v="3"/>
    <x v="0"/>
    <n v="261.7"/>
    <x v="1"/>
    <n v="5"/>
    <x v="0"/>
    <x v="0"/>
    <n v="498.05360205831926"/>
    <x v="0"/>
  </r>
  <r>
    <n v="3135"/>
    <n v="61"/>
    <x v="1"/>
    <x v="2"/>
    <x v="3"/>
    <x v="2065"/>
    <x v="1"/>
    <n v="3"/>
    <d v="2029-08-01T00:00:00"/>
    <x v="10"/>
    <x v="8"/>
    <s v="01"/>
    <x v="2"/>
    <x v="0"/>
    <n v="1.22"/>
    <x v="1"/>
    <n v="4"/>
    <x v="0"/>
    <n v="182.46"/>
    <x v="1"/>
    <n v="7"/>
    <x v="1"/>
    <x v="4"/>
    <n v="525.14550335570527"/>
    <x v="2"/>
  </r>
  <r>
    <n v="3693"/>
    <n v="65"/>
    <x v="1"/>
    <x v="1"/>
    <x v="2"/>
    <x v="2066"/>
    <x v="0"/>
    <n v="1"/>
    <d v="2031-02-10T00:00:00"/>
    <x v="8"/>
    <x v="10"/>
    <s v="10"/>
    <x v="2"/>
    <x v="0"/>
    <n v="1.22"/>
    <x v="0"/>
    <n v="5"/>
    <x v="0"/>
    <n v="16.73"/>
    <x v="2"/>
    <n v="7"/>
    <x v="1"/>
    <x v="1"/>
    <n v="536.14178445229709"/>
    <x v="1"/>
  </r>
  <r>
    <n v="3866"/>
    <n v="68"/>
    <x v="1"/>
    <x v="1"/>
    <x v="2"/>
    <x v="2067"/>
    <x v="1"/>
    <n v="3"/>
    <d v="2031-08-02T00:00:00"/>
    <x v="8"/>
    <x v="8"/>
    <s v="02"/>
    <x v="0"/>
    <x v="1"/>
    <n v="1.22"/>
    <x v="1"/>
    <n v="11"/>
    <x v="1"/>
    <n v="87.31"/>
    <x v="0"/>
    <n v="5"/>
    <x v="0"/>
    <x v="2"/>
    <n v="535.92281355932187"/>
    <x v="2"/>
  </r>
  <r>
    <n v="3928"/>
    <n v="63"/>
    <x v="1"/>
    <x v="3"/>
    <x v="1"/>
    <x v="2068"/>
    <x v="1"/>
    <n v="3"/>
    <d v="2031-10-03T00:00:00"/>
    <x v="8"/>
    <x v="4"/>
    <s v="03"/>
    <x v="1"/>
    <x v="1"/>
    <n v="1.22"/>
    <x v="1"/>
    <n v="7"/>
    <x v="1"/>
    <n v="127.3"/>
    <x v="0"/>
    <n v="4"/>
    <x v="2"/>
    <x v="1"/>
    <n v="536.94261946902691"/>
    <x v="2"/>
  </r>
  <r>
    <n v="4279"/>
    <n v="54"/>
    <x v="3"/>
    <x v="1"/>
    <x v="1"/>
    <x v="2069"/>
    <x v="0"/>
    <n v="1"/>
    <d v="2032-09-18T00:00:00"/>
    <x v="11"/>
    <x v="6"/>
    <s v="18"/>
    <x v="2"/>
    <x v="1"/>
    <n v="1.22"/>
    <x v="1"/>
    <n v="4"/>
    <x v="0"/>
    <n v="66.31"/>
    <x v="0"/>
    <n v="5"/>
    <x v="0"/>
    <x v="0"/>
    <n v="497.56041237113419"/>
    <x v="1"/>
  </r>
  <r>
    <n v="4386"/>
    <n v="50"/>
    <x v="3"/>
    <x v="2"/>
    <x v="0"/>
    <x v="2070"/>
    <x v="0"/>
    <n v="1"/>
    <d v="2033-01-03T00:00:00"/>
    <x v="9"/>
    <x v="0"/>
    <s v="03"/>
    <x v="2"/>
    <x v="0"/>
    <n v="1.22"/>
    <x v="1"/>
    <n v="7"/>
    <x v="1"/>
    <n v="40.72"/>
    <x v="2"/>
    <n v="6"/>
    <x v="0"/>
    <x v="3"/>
    <n v="519.75066780821976"/>
    <x v="1"/>
  </r>
  <r>
    <n v="4458"/>
    <n v="61"/>
    <x v="1"/>
    <x v="1"/>
    <x v="2"/>
    <x v="2071"/>
    <x v="1"/>
    <n v="3"/>
    <d v="2033-03-16T00:00:00"/>
    <x v="9"/>
    <x v="9"/>
    <s v="16"/>
    <x v="1"/>
    <x v="1"/>
    <n v="1.22"/>
    <x v="0"/>
    <n v="1"/>
    <x v="0"/>
    <n v="717.42"/>
    <x v="1"/>
    <n v="6"/>
    <x v="0"/>
    <x v="3"/>
    <n v="520.15329331046371"/>
    <x v="1"/>
  </r>
  <r>
    <n v="4707"/>
    <n v="42"/>
    <x v="0"/>
    <x v="2"/>
    <x v="0"/>
    <x v="2072"/>
    <x v="2"/>
    <n v="2"/>
    <d v="2033-11-20T00:00:00"/>
    <x v="9"/>
    <x v="1"/>
    <s v="20"/>
    <x v="1"/>
    <x v="1"/>
    <n v="1.22"/>
    <x v="0"/>
    <n v="2"/>
    <x v="0"/>
    <n v="268.24"/>
    <x v="1"/>
    <n v="7"/>
    <x v="1"/>
    <x v="0"/>
    <n v="497.9602925989675"/>
    <x v="2"/>
  </r>
  <r>
    <n v="4724"/>
    <n v="54"/>
    <x v="3"/>
    <x v="0"/>
    <x v="0"/>
    <x v="2073"/>
    <x v="2"/>
    <n v="2"/>
    <d v="2033-12-07T00:00:00"/>
    <x v="9"/>
    <x v="2"/>
    <s v="07"/>
    <x v="1"/>
    <x v="0"/>
    <n v="1.22"/>
    <x v="1"/>
    <n v="19"/>
    <x v="2"/>
    <n v="29.25"/>
    <x v="2"/>
    <n v="5"/>
    <x v="0"/>
    <x v="1"/>
    <n v="536.31468085106417"/>
    <x v="2"/>
  </r>
  <r>
    <n v="4785"/>
    <n v="48"/>
    <x v="0"/>
    <x v="2"/>
    <x v="1"/>
    <x v="2074"/>
    <x v="0"/>
    <n v="1"/>
    <d v="2034-02-06T00:00:00"/>
    <x v="13"/>
    <x v="10"/>
    <s v="06"/>
    <x v="1"/>
    <x v="0"/>
    <n v="1.22"/>
    <x v="0"/>
    <n v="18"/>
    <x v="2"/>
    <n v="13.72"/>
    <x v="2"/>
    <n v="7"/>
    <x v="1"/>
    <x v="3"/>
    <n v="519.81434707903838"/>
    <x v="0"/>
  </r>
  <r>
    <n v="10"/>
    <n v="68"/>
    <x v="1"/>
    <x v="2"/>
    <x v="2"/>
    <x v="2075"/>
    <x v="0"/>
    <n v="1"/>
    <d v="2021-01-10T00:00:00"/>
    <x v="0"/>
    <x v="0"/>
    <s v="10"/>
    <x v="3"/>
    <x v="1"/>
    <n v="1.21"/>
    <x v="0"/>
    <n v="16"/>
    <x v="2"/>
    <n v="12.91"/>
    <x v="2"/>
    <n v="7"/>
    <x v="1"/>
    <x v="0"/>
    <n v="497.89389655172437"/>
    <x v="0"/>
  </r>
  <r>
    <n v="333"/>
    <n v="61"/>
    <x v="1"/>
    <x v="3"/>
    <x v="0"/>
    <x v="2076"/>
    <x v="1"/>
    <n v="3"/>
    <d v="2021-11-29T00:00:00"/>
    <x v="0"/>
    <x v="1"/>
    <s v="29"/>
    <x v="3"/>
    <x v="0"/>
    <n v="1.21"/>
    <x v="1"/>
    <n v="8"/>
    <x v="1"/>
    <n v="86.25"/>
    <x v="0"/>
    <n v="6"/>
    <x v="0"/>
    <x v="4"/>
    <n v="524.80146218487448"/>
    <x v="0"/>
  </r>
  <r>
    <n v="413"/>
    <n v="36"/>
    <x v="4"/>
    <x v="3"/>
    <x v="2"/>
    <x v="2077"/>
    <x v="1"/>
    <n v="3"/>
    <d v="2022-02-17T00:00:00"/>
    <x v="1"/>
    <x v="10"/>
    <s v="17"/>
    <x v="2"/>
    <x v="0"/>
    <n v="1.21"/>
    <x v="0"/>
    <n v="2"/>
    <x v="0"/>
    <n v="344.26"/>
    <x v="1"/>
    <n v="7"/>
    <x v="1"/>
    <x v="2"/>
    <n v="535.20219015280111"/>
    <x v="2"/>
  </r>
  <r>
    <n v="693"/>
    <n v="63"/>
    <x v="1"/>
    <x v="0"/>
    <x v="0"/>
    <x v="2078"/>
    <x v="2"/>
    <n v="2"/>
    <d v="2022-11-24T00:00:00"/>
    <x v="1"/>
    <x v="1"/>
    <s v="24"/>
    <x v="0"/>
    <x v="0"/>
    <n v="1.21"/>
    <x v="1"/>
    <n v="13"/>
    <x v="1"/>
    <n v="29.64"/>
    <x v="2"/>
    <n v="7"/>
    <x v="1"/>
    <x v="2"/>
    <n v="534.94142857142822"/>
    <x v="0"/>
  </r>
  <r>
    <n v="925"/>
    <n v="54"/>
    <x v="3"/>
    <x v="0"/>
    <x v="1"/>
    <x v="2079"/>
    <x v="2"/>
    <n v="2"/>
    <d v="2023-07-14T00:00:00"/>
    <x v="12"/>
    <x v="11"/>
    <s v="14"/>
    <x v="1"/>
    <x v="1"/>
    <n v="1.21"/>
    <x v="0"/>
    <n v="5"/>
    <x v="0"/>
    <n v="84.43"/>
    <x v="0"/>
    <n v="4"/>
    <x v="2"/>
    <x v="2"/>
    <n v="535.196422487223"/>
    <x v="0"/>
  </r>
  <r>
    <n v="1088"/>
    <n v="22"/>
    <x v="2"/>
    <x v="2"/>
    <x v="0"/>
    <x v="2080"/>
    <x v="1"/>
    <n v="3"/>
    <d v="2023-12-24T00:00:00"/>
    <x v="12"/>
    <x v="2"/>
    <s v="24"/>
    <x v="3"/>
    <x v="1"/>
    <n v="1.21"/>
    <x v="0"/>
    <n v="7"/>
    <x v="1"/>
    <n v="134.96"/>
    <x v="0"/>
    <n v="7"/>
    <x v="1"/>
    <x v="4"/>
    <n v="524.52331649831706"/>
    <x v="2"/>
  </r>
  <r>
    <n v="1190"/>
    <n v="33"/>
    <x v="4"/>
    <x v="0"/>
    <x v="0"/>
    <x v="2081"/>
    <x v="1"/>
    <n v="3"/>
    <d v="2024-04-04T00:00:00"/>
    <x v="2"/>
    <x v="5"/>
    <s v="04"/>
    <x v="2"/>
    <x v="0"/>
    <n v="1.21"/>
    <x v="0"/>
    <n v="5"/>
    <x v="0"/>
    <n v="166.8"/>
    <x v="1"/>
    <n v="7"/>
    <x v="1"/>
    <x v="4"/>
    <n v="523.81477234401393"/>
    <x v="2"/>
  </r>
  <r>
    <n v="1313"/>
    <n v="22"/>
    <x v="2"/>
    <x v="2"/>
    <x v="3"/>
    <x v="2082"/>
    <x v="0"/>
    <n v="1"/>
    <d v="2024-08-05T00:00:00"/>
    <x v="2"/>
    <x v="8"/>
    <s v="05"/>
    <x v="3"/>
    <x v="0"/>
    <n v="1.21"/>
    <x v="0"/>
    <n v="8"/>
    <x v="1"/>
    <n v="33.76"/>
    <x v="2"/>
    <n v="6"/>
    <x v="0"/>
    <x v="1"/>
    <n v="536.28001776198971"/>
    <x v="2"/>
  </r>
  <r>
    <n v="1448"/>
    <n v="54"/>
    <x v="3"/>
    <x v="1"/>
    <x v="2"/>
    <x v="2083"/>
    <x v="0"/>
    <n v="1"/>
    <d v="2024-12-18T00:00:00"/>
    <x v="2"/>
    <x v="2"/>
    <s v="18"/>
    <x v="3"/>
    <x v="1"/>
    <n v="1.21"/>
    <x v="1"/>
    <n v="11"/>
    <x v="1"/>
    <n v="7.78"/>
    <x v="2"/>
    <n v="6"/>
    <x v="0"/>
    <x v="0"/>
    <n v="498.39702936096739"/>
    <x v="1"/>
  </r>
  <r>
    <n v="1542"/>
    <n v="64"/>
    <x v="1"/>
    <x v="3"/>
    <x v="1"/>
    <x v="2084"/>
    <x v="0"/>
    <n v="1"/>
    <d v="2025-03-22T00:00:00"/>
    <x v="3"/>
    <x v="9"/>
    <s v="22"/>
    <x v="0"/>
    <x v="0"/>
    <n v="1.21"/>
    <x v="1"/>
    <n v="17"/>
    <x v="2"/>
    <n v="15.34"/>
    <x v="2"/>
    <n v="6"/>
    <x v="0"/>
    <x v="0"/>
    <n v="499.11129757785488"/>
    <x v="2"/>
  </r>
  <r>
    <n v="1599"/>
    <n v="61"/>
    <x v="1"/>
    <x v="1"/>
    <x v="3"/>
    <x v="2085"/>
    <x v="0"/>
    <n v="1"/>
    <d v="2025-05-18T00:00:00"/>
    <x v="3"/>
    <x v="7"/>
    <s v="18"/>
    <x v="3"/>
    <x v="0"/>
    <n v="1.21"/>
    <x v="0"/>
    <n v="18"/>
    <x v="2"/>
    <n v="14.83"/>
    <x v="2"/>
    <n v="7"/>
    <x v="1"/>
    <x v="2"/>
    <n v="535.38936860068236"/>
    <x v="2"/>
  </r>
  <r>
    <n v="1701"/>
    <n v="35"/>
    <x v="4"/>
    <x v="2"/>
    <x v="3"/>
    <x v="2086"/>
    <x v="1"/>
    <n v="3"/>
    <d v="2025-08-28T00:00:00"/>
    <x v="3"/>
    <x v="8"/>
    <s v="28"/>
    <x v="0"/>
    <x v="0"/>
    <n v="1.21"/>
    <x v="0"/>
    <n v="11"/>
    <x v="1"/>
    <n v="71.459999999999994"/>
    <x v="0"/>
    <n v="7"/>
    <x v="1"/>
    <x v="4"/>
    <n v="523.2907770270275"/>
    <x v="0"/>
  </r>
  <r>
    <n v="1770"/>
    <n v="48"/>
    <x v="0"/>
    <x v="2"/>
    <x v="1"/>
    <x v="2087"/>
    <x v="1"/>
    <n v="3"/>
    <d v="2025-11-05T00:00:00"/>
    <x v="3"/>
    <x v="1"/>
    <s v="05"/>
    <x v="2"/>
    <x v="0"/>
    <n v="1.21"/>
    <x v="0"/>
    <n v="15"/>
    <x v="1"/>
    <n v="44.57"/>
    <x v="2"/>
    <n v="6"/>
    <x v="0"/>
    <x v="0"/>
    <n v="499.5242461005202"/>
    <x v="1"/>
  </r>
  <r>
    <n v="1801"/>
    <n v="43"/>
    <x v="0"/>
    <x v="2"/>
    <x v="0"/>
    <x v="2088"/>
    <x v="1"/>
    <n v="3"/>
    <d v="2025-12-06T00:00:00"/>
    <x v="3"/>
    <x v="2"/>
    <s v="06"/>
    <x v="1"/>
    <x v="1"/>
    <n v="1.21"/>
    <x v="1"/>
    <n v="13"/>
    <x v="1"/>
    <n v="73.209999999999994"/>
    <x v="0"/>
    <n v="7"/>
    <x v="1"/>
    <x v="2"/>
    <n v="535.8483247863245"/>
    <x v="2"/>
  </r>
  <r>
    <n v="2101"/>
    <n v="61"/>
    <x v="1"/>
    <x v="3"/>
    <x v="1"/>
    <x v="2089"/>
    <x v="2"/>
    <n v="2"/>
    <d v="2026-10-02T00:00:00"/>
    <x v="4"/>
    <x v="4"/>
    <s v="02"/>
    <x v="0"/>
    <x v="0"/>
    <n v="1.21"/>
    <x v="1"/>
    <n v="5"/>
    <x v="0"/>
    <n v="127.48"/>
    <x v="0"/>
    <n v="4"/>
    <x v="2"/>
    <x v="0"/>
    <n v="499.23081597222233"/>
    <x v="0"/>
  </r>
  <r>
    <n v="2550"/>
    <n v="25"/>
    <x v="2"/>
    <x v="3"/>
    <x v="2"/>
    <x v="2090"/>
    <x v="0"/>
    <n v="1"/>
    <d v="2027-12-25T00:00:00"/>
    <x v="5"/>
    <x v="2"/>
    <s v="25"/>
    <x v="2"/>
    <x v="1"/>
    <n v="1.21"/>
    <x v="1"/>
    <n v="11"/>
    <x v="1"/>
    <n v="27.65"/>
    <x v="2"/>
    <n v="6"/>
    <x v="0"/>
    <x v="1"/>
    <n v="536.75366548042734"/>
    <x v="0"/>
  </r>
  <r>
    <n v="2551"/>
    <n v="44"/>
    <x v="0"/>
    <x v="0"/>
    <x v="3"/>
    <x v="2091"/>
    <x v="1"/>
    <n v="3"/>
    <d v="2027-12-26T00:00:00"/>
    <x v="5"/>
    <x v="2"/>
    <s v="26"/>
    <x v="1"/>
    <x v="1"/>
    <n v="1.21"/>
    <x v="0"/>
    <n v="6"/>
    <x v="1"/>
    <n v="118.34"/>
    <x v="0"/>
    <n v="6"/>
    <x v="0"/>
    <x v="1"/>
    <n v="537.16827094474183"/>
    <x v="1"/>
  </r>
  <r>
    <n v="2700"/>
    <n v="23"/>
    <x v="2"/>
    <x v="0"/>
    <x v="2"/>
    <x v="2092"/>
    <x v="0"/>
    <n v="1"/>
    <d v="2028-05-23T00:00:00"/>
    <x v="6"/>
    <x v="7"/>
    <s v="23"/>
    <x v="1"/>
    <x v="1"/>
    <n v="1.21"/>
    <x v="1"/>
    <n v="3"/>
    <x v="0"/>
    <n v="115.8"/>
    <x v="0"/>
    <n v="4"/>
    <x v="2"/>
    <x v="4"/>
    <n v="522.8462267343491"/>
    <x v="0"/>
  </r>
  <r>
    <n v="2919"/>
    <n v="45"/>
    <x v="0"/>
    <x v="3"/>
    <x v="3"/>
    <x v="2093"/>
    <x v="1"/>
    <n v="3"/>
    <d v="2028-12-28T00:00:00"/>
    <x v="6"/>
    <x v="2"/>
    <s v="28"/>
    <x v="1"/>
    <x v="0"/>
    <n v="1.21"/>
    <x v="0"/>
    <n v="16"/>
    <x v="2"/>
    <n v="44.74"/>
    <x v="2"/>
    <n v="6"/>
    <x v="0"/>
    <x v="3"/>
    <n v="520.28395869191115"/>
    <x v="0"/>
  </r>
  <r>
    <n v="2982"/>
    <n v="44"/>
    <x v="0"/>
    <x v="2"/>
    <x v="2"/>
    <x v="2094"/>
    <x v="1"/>
    <n v="3"/>
    <d v="2029-03-01T00:00:00"/>
    <x v="10"/>
    <x v="9"/>
    <s v="01"/>
    <x v="1"/>
    <x v="0"/>
    <n v="1.21"/>
    <x v="0"/>
    <n v="9"/>
    <x v="1"/>
    <n v="109.62"/>
    <x v="0"/>
    <n v="5"/>
    <x v="0"/>
    <x v="2"/>
    <n v="535.13618150684908"/>
    <x v="2"/>
  </r>
  <r>
    <n v="3021"/>
    <n v="22"/>
    <x v="2"/>
    <x v="3"/>
    <x v="1"/>
    <x v="2095"/>
    <x v="1"/>
    <n v="3"/>
    <d v="2029-04-09T00:00:00"/>
    <x v="10"/>
    <x v="5"/>
    <s v="09"/>
    <x v="0"/>
    <x v="0"/>
    <n v="1.21"/>
    <x v="0"/>
    <n v="10"/>
    <x v="1"/>
    <n v="66.95"/>
    <x v="0"/>
    <n v="4"/>
    <x v="2"/>
    <x v="2"/>
    <n v="534.36178387650068"/>
    <x v="2"/>
  </r>
  <r>
    <n v="3664"/>
    <n v="21"/>
    <x v="2"/>
    <x v="3"/>
    <x v="2"/>
    <x v="2096"/>
    <x v="1"/>
    <n v="3"/>
    <d v="2031-01-12T00:00:00"/>
    <x v="8"/>
    <x v="0"/>
    <s v="12"/>
    <x v="2"/>
    <x v="1"/>
    <n v="1.21"/>
    <x v="1"/>
    <n v="8"/>
    <x v="1"/>
    <n v="117"/>
    <x v="0"/>
    <n v="7"/>
    <x v="1"/>
    <x v="2"/>
    <n v="534.12963917525758"/>
    <x v="2"/>
  </r>
  <r>
    <n v="3665"/>
    <n v="61"/>
    <x v="1"/>
    <x v="1"/>
    <x v="2"/>
    <x v="2097"/>
    <x v="1"/>
    <n v="3"/>
    <d v="2031-01-13T00:00:00"/>
    <x v="8"/>
    <x v="0"/>
    <s v="13"/>
    <x v="2"/>
    <x v="0"/>
    <n v="1.21"/>
    <x v="1"/>
    <n v="16"/>
    <x v="2"/>
    <n v="53.28"/>
    <x v="0"/>
    <n v="7"/>
    <x v="1"/>
    <x v="4"/>
    <n v="523.14359322033954"/>
    <x v="0"/>
  </r>
  <r>
    <n v="3771"/>
    <n v="57"/>
    <x v="3"/>
    <x v="0"/>
    <x v="1"/>
    <x v="2098"/>
    <x v="0"/>
    <n v="1"/>
    <d v="2031-04-29T00:00:00"/>
    <x v="8"/>
    <x v="5"/>
    <s v="29"/>
    <x v="2"/>
    <x v="0"/>
    <n v="1.21"/>
    <x v="0"/>
    <n v="12"/>
    <x v="1"/>
    <n v="17.989999999999998"/>
    <x v="2"/>
    <n v="6"/>
    <x v="0"/>
    <x v="3"/>
    <n v="519.94667241379386"/>
    <x v="1"/>
  </r>
  <r>
    <n v="4159"/>
    <n v="44"/>
    <x v="0"/>
    <x v="0"/>
    <x v="0"/>
    <x v="2099"/>
    <x v="1"/>
    <n v="3"/>
    <d v="2032-05-21T00:00:00"/>
    <x v="11"/>
    <x v="7"/>
    <s v="21"/>
    <x v="2"/>
    <x v="1"/>
    <n v="1.21"/>
    <x v="0"/>
    <n v="5"/>
    <x v="0"/>
    <n v="178.11"/>
    <x v="1"/>
    <n v="7"/>
    <x v="1"/>
    <x v="3"/>
    <n v="520.47188255613207"/>
    <x v="1"/>
  </r>
  <r>
    <n v="4365"/>
    <n v="27"/>
    <x v="2"/>
    <x v="0"/>
    <x v="0"/>
    <x v="2100"/>
    <x v="0"/>
    <n v="1"/>
    <d v="2032-12-13T00:00:00"/>
    <x v="11"/>
    <x v="2"/>
    <s v="13"/>
    <x v="2"/>
    <x v="1"/>
    <n v="1.21"/>
    <x v="0"/>
    <n v="13"/>
    <x v="1"/>
    <n v="10.97"/>
    <x v="2"/>
    <n v="5"/>
    <x v="0"/>
    <x v="1"/>
    <n v="536.85953571428593"/>
    <x v="2"/>
  </r>
  <r>
    <n v="4401"/>
    <n v="44"/>
    <x v="0"/>
    <x v="1"/>
    <x v="1"/>
    <x v="2101"/>
    <x v="1"/>
    <n v="3"/>
    <d v="2033-01-18T00:00:00"/>
    <x v="9"/>
    <x v="0"/>
    <s v="18"/>
    <x v="0"/>
    <x v="1"/>
    <n v="1.21"/>
    <x v="1"/>
    <n v="15"/>
    <x v="1"/>
    <n v="53.15"/>
    <x v="0"/>
    <n v="4"/>
    <x v="2"/>
    <x v="4"/>
    <n v="522.58432937181715"/>
    <x v="0"/>
  </r>
  <r>
    <n v="4558"/>
    <n v="27"/>
    <x v="2"/>
    <x v="0"/>
    <x v="0"/>
    <x v="2102"/>
    <x v="1"/>
    <n v="3"/>
    <d v="2033-06-24T00:00:00"/>
    <x v="9"/>
    <x v="3"/>
    <s v="24"/>
    <x v="3"/>
    <x v="1"/>
    <n v="1.21"/>
    <x v="1"/>
    <n v="16"/>
    <x v="2"/>
    <n v="60.96"/>
    <x v="0"/>
    <n v="7"/>
    <x v="1"/>
    <x v="3"/>
    <n v="519.83159169550242"/>
    <x v="2"/>
  </r>
  <r>
    <n v="4604"/>
    <n v="36"/>
    <x v="4"/>
    <x v="2"/>
    <x v="0"/>
    <x v="2103"/>
    <x v="0"/>
    <n v="1"/>
    <d v="2033-08-09T00:00:00"/>
    <x v="9"/>
    <x v="8"/>
    <s v="09"/>
    <x v="3"/>
    <x v="1"/>
    <n v="1.21"/>
    <x v="1"/>
    <n v="2"/>
    <x v="0"/>
    <n v="41.53"/>
    <x v="2"/>
    <n v="7"/>
    <x v="1"/>
    <x v="3"/>
    <n v="519.04199306759165"/>
    <x v="1"/>
  </r>
  <r>
    <n v="4641"/>
    <n v="69"/>
    <x v="1"/>
    <x v="2"/>
    <x v="3"/>
    <x v="2104"/>
    <x v="1"/>
    <n v="3"/>
    <d v="2033-09-15T00:00:00"/>
    <x v="9"/>
    <x v="6"/>
    <s v="15"/>
    <x v="0"/>
    <x v="0"/>
    <n v="1.21"/>
    <x v="1"/>
    <n v="13"/>
    <x v="1"/>
    <n v="67.64"/>
    <x v="0"/>
    <n v="7"/>
    <x v="1"/>
    <x v="2"/>
    <n v="533.43791738382083"/>
    <x v="1"/>
  </r>
  <r>
    <n v="4744"/>
    <n v="67"/>
    <x v="1"/>
    <x v="2"/>
    <x v="0"/>
    <x v="2105"/>
    <x v="0"/>
    <n v="1"/>
    <d v="2033-12-27T00:00:00"/>
    <x v="9"/>
    <x v="2"/>
    <s v="27"/>
    <x v="0"/>
    <x v="0"/>
    <n v="1.21"/>
    <x v="1"/>
    <n v="7"/>
    <x v="1"/>
    <n v="23.18"/>
    <x v="2"/>
    <n v="4"/>
    <x v="2"/>
    <x v="3"/>
    <n v="519.79890625000064"/>
    <x v="2"/>
  </r>
  <r>
    <n v="4772"/>
    <n v="47"/>
    <x v="0"/>
    <x v="0"/>
    <x v="0"/>
    <x v="2106"/>
    <x v="2"/>
    <n v="2"/>
    <d v="2034-01-24T00:00:00"/>
    <x v="13"/>
    <x v="0"/>
    <s v="24"/>
    <x v="3"/>
    <x v="1"/>
    <n v="1.21"/>
    <x v="1"/>
    <n v="2"/>
    <x v="0"/>
    <n v="319.64"/>
    <x v="1"/>
    <n v="6"/>
    <x v="0"/>
    <x v="0"/>
    <n v="498.9905217391306"/>
    <x v="2"/>
  </r>
  <r>
    <n v="128"/>
    <n v="18"/>
    <x v="2"/>
    <x v="3"/>
    <x v="2"/>
    <x v="2107"/>
    <x v="1"/>
    <n v="3"/>
    <d v="2021-05-08T00:00:00"/>
    <x v="0"/>
    <x v="7"/>
    <s v="08"/>
    <x v="0"/>
    <x v="1"/>
    <n v="1.2"/>
    <x v="1"/>
    <n v="8"/>
    <x v="1"/>
    <n v="118.96"/>
    <x v="0"/>
    <n v="6"/>
    <x v="0"/>
    <x v="0"/>
    <n v="498.74609756097584"/>
    <x v="2"/>
  </r>
  <r>
    <n v="284"/>
    <n v="23"/>
    <x v="2"/>
    <x v="0"/>
    <x v="1"/>
    <x v="2108"/>
    <x v="0"/>
    <n v="1"/>
    <d v="2021-10-11T00:00:00"/>
    <x v="0"/>
    <x v="4"/>
    <s v="11"/>
    <x v="0"/>
    <x v="1"/>
    <n v="1.2"/>
    <x v="1"/>
    <n v="2"/>
    <x v="0"/>
    <n v="28.06"/>
    <x v="2"/>
    <n v="4"/>
    <x v="2"/>
    <x v="3"/>
    <n v="520.42073043478331"/>
    <x v="2"/>
  </r>
  <r>
    <n v="378"/>
    <n v="32"/>
    <x v="4"/>
    <x v="0"/>
    <x v="1"/>
    <x v="2109"/>
    <x v="1"/>
    <n v="3"/>
    <d v="2022-01-13T00:00:00"/>
    <x v="1"/>
    <x v="0"/>
    <s v="13"/>
    <x v="3"/>
    <x v="1"/>
    <n v="1.2"/>
    <x v="0"/>
    <n v="13"/>
    <x v="1"/>
    <n v="62.92"/>
    <x v="0"/>
    <n v="7"/>
    <x v="1"/>
    <x v="4"/>
    <n v="522.11717687074884"/>
    <x v="2"/>
  </r>
  <r>
    <n v="839"/>
    <n v="21"/>
    <x v="2"/>
    <x v="3"/>
    <x v="3"/>
    <x v="2110"/>
    <x v="1"/>
    <n v="3"/>
    <d v="2023-04-19T00:00:00"/>
    <x v="12"/>
    <x v="5"/>
    <s v="19"/>
    <x v="1"/>
    <x v="0"/>
    <n v="1.2"/>
    <x v="0"/>
    <n v="18"/>
    <x v="2"/>
    <n v="48.42"/>
    <x v="2"/>
    <n v="6"/>
    <x v="0"/>
    <x v="0"/>
    <n v="497.95570680628282"/>
    <x v="1"/>
  </r>
  <r>
    <n v="891"/>
    <n v="36"/>
    <x v="4"/>
    <x v="1"/>
    <x v="3"/>
    <x v="2111"/>
    <x v="0"/>
    <n v="1"/>
    <d v="2023-06-10T00:00:00"/>
    <x v="12"/>
    <x v="3"/>
    <s v="10"/>
    <x v="1"/>
    <x v="1"/>
    <n v="1.2"/>
    <x v="0"/>
    <n v="12"/>
    <x v="1"/>
    <n v="7.08"/>
    <x v="2"/>
    <n v="8"/>
    <x v="1"/>
    <x v="2"/>
    <n v="532.84151724137905"/>
    <x v="1"/>
  </r>
  <r>
    <n v="1119"/>
    <n v="37"/>
    <x v="4"/>
    <x v="3"/>
    <x v="2"/>
    <x v="2112"/>
    <x v="0"/>
    <n v="1"/>
    <d v="2024-01-24T00:00:00"/>
    <x v="2"/>
    <x v="0"/>
    <s v="24"/>
    <x v="2"/>
    <x v="0"/>
    <n v="1.2"/>
    <x v="1"/>
    <n v="6"/>
    <x v="1"/>
    <n v="28.86"/>
    <x v="2"/>
    <n v="4"/>
    <x v="2"/>
    <x v="3"/>
    <n v="521.22961672473934"/>
    <x v="0"/>
  </r>
  <r>
    <n v="1230"/>
    <n v="33"/>
    <x v="4"/>
    <x v="1"/>
    <x v="0"/>
    <x v="2113"/>
    <x v="2"/>
    <n v="2"/>
    <d v="2024-05-14T00:00:00"/>
    <x v="2"/>
    <x v="7"/>
    <s v="14"/>
    <x v="0"/>
    <x v="1"/>
    <n v="1.2"/>
    <x v="1"/>
    <n v="18"/>
    <x v="2"/>
    <n v="35.96"/>
    <x v="2"/>
    <n v="4"/>
    <x v="2"/>
    <x v="1"/>
    <n v="537.56483005366761"/>
    <x v="0"/>
  </r>
  <r>
    <n v="1340"/>
    <n v="28"/>
    <x v="2"/>
    <x v="1"/>
    <x v="0"/>
    <x v="2114"/>
    <x v="0"/>
    <n v="1"/>
    <d v="2024-09-01T00:00:00"/>
    <x v="2"/>
    <x v="6"/>
    <s v="01"/>
    <x v="1"/>
    <x v="1"/>
    <n v="1.2"/>
    <x v="1"/>
    <n v="7"/>
    <x v="1"/>
    <n v="21.51"/>
    <x v="2"/>
    <n v="6"/>
    <x v="0"/>
    <x v="4"/>
    <n v="521.61323679727479"/>
    <x v="1"/>
  </r>
  <r>
    <n v="1793"/>
    <n v="56"/>
    <x v="3"/>
    <x v="3"/>
    <x v="3"/>
    <x v="2115"/>
    <x v="2"/>
    <n v="2"/>
    <d v="2025-11-28T00:00:00"/>
    <x v="3"/>
    <x v="1"/>
    <s v="28"/>
    <x v="2"/>
    <x v="1"/>
    <n v="1.2"/>
    <x v="1"/>
    <n v="5"/>
    <x v="0"/>
    <n v="110.26"/>
    <x v="0"/>
    <n v="5"/>
    <x v="0"/>
    <x v="4"/>
    <n v="522.24636518771376"/>
    <x v="0"/>
  </r>
  <r>
    <n v="1833"/>
    <n v="28"/>
    <x v="2"/>
    <x v="0"/>
    <x v="1"/>
    <x v="2116"/>
    <x v="2"/>
    <n v="2"/>
    <d v="2026-01-07T00:00:00"/>
    <x v="4"/>
    <x v="0"/>
    <s v="07"/>
    <x v="2"/>
    <x v="0"/>
    <n v="1.2"/>
    <x v="1"/>
    <n v="6"/>
    <x v="1"/>
    <n v="105.1"/>
    <x v="0"/>
    <n v="5"/>
    <x v="0"/>
    <x v="3"/>
    <n v="521.83703315881382"/>
    <x v="1"/>
  </r>
  <r>
    <n v="1954"/>
    <n v="55"/>
    <x v="3"/>
    <x v="0"/>
    <x v="2"/>
    <x v="2117"/>
    <x v="2"/>
    <n v="2"/>
    <d v="2026-05-08T00:00:00"/>
    <x v="4"/>
    <x v="7"/>
    <s v="08"/>
    <x v="0"/>
    <x v="1"/>
    <n v="1.2"/>
    <x v="1"/>
    <n v="18"/>
    <x v="2"/>
    <n v="33.39"/>
    <x v="2"/>
    <n v="6"/>
    <x v="0"/>
    <x v="3"/>
    <n v="521.64687062937128"/>
    <x v="1"/>
  </r>
  <r>
    <n v="2018"/>
    <n v="62"/>
    <x v="1"/>
    <x v="1"/>
    <x v="3"/>
    <x v="2118"/>
    <x v="0"/>
    <n v="1"/>
    <d v="2026-07-11T00:00:00"/>
    <x v="4"/>
    <x v="11"/>
    <s v="11"/>
    <x v="2"/>
    <x v="0"/>
    <n v="1.2"/>
    <x v="0"/>
    <n v="3"/>
    <x v="0"/>
    <n v="98.18"/>
    <x v="0"/>
    <n v="5"/>
    <x v="0"/>
    <x v="2"/>
    <n v="533.61507772020695"/>
    <x v="1"/>
  </r>
  <r>
    <n v="2067"/>
    <n v="39"/>
    <x v="4"/>
    <x v="0"/>
    <x v="2"/>
    <x v="2119"/>
    <x v="0"/>
    <n v="1"/>
    <d v="2026-08-29T00:00:00"/>
    <x v="4"/>
    <x v="8"/>
    <s v="29"/>
    <x v="1"/>
    <x v="0"/>
    <n v="1.2"/>
    <x v="1"/>
    <n v="18"/>
    <x v="2"/>
    <n v="17.940000000000001"/>
    <x v="2"/>
    <n v="5"/>
    <x v="0"/>
    <x v="4"/>
    <n v="522.19673504273555"/>
    <x v="1"/>
  </r>
  <r>
    <n v="2419"/>
    <n v="63"/>
    <x v="1"/>
    <x v="1"/>
    <x v="1"/>
    <x v="2120"/>
    <x v="1"/>
    <n v="3"/>
    <d v="2027-08-16T00:00:00"/>
    <x v="5"/>
    <x v="8"/>
    <s v="16"/>
    <x v="1"/>
    <x v="0"/>
    <n v="1.2"/>
    <x v="1"/>
    <n v="13"/>
    <x v="1"/>
    <n v="70.319999999999993"/>
    <x v="0"/>
    <n v="4"/>
    <x v="2"/>
    <x v="3"/>
    <n v="521.50782837127917"/>
    <x v="2"/>
  </r>
  <r>
    <n v="2726"/>
    <n v="49"/>
    <x v="0"/>
    <x v="2"/>
    <x v="2"/>
    <x v="2121"/>
    <x v="2"/>
    <n v="2"/>
    <d v="2028-06-18T00:00:00"/>
    <x v="6"/>
    <x v="3"/>
    <s v="18"/>
    <x v="0"/>
    <x v="1"/>
    <n v="1.2"/>
    <x v="0"/>
    <n v="10"/>
    <x v="1"/>
    <n v="63.16"/>
    <x v="0"/>
    <n v="7"/>
    <x v="1"/>
    <x v="0"/>
    <n v="497.30253496503514"/>
    <x v="0"/>
  </r>
  <r>
    <n v="2864"/>
    <n v="61"/>
    <x v="1"/>
    <x v="2"/>
    <x v="2"/>
    <x v="2122"/>
    <x v="0"/>
    <n v="1"/>
    <d v="2028-11-03T00:00:00"/>
    <x v="6"/>
    <x v="1"/>
    <s v="03"/>
    <x v="2"/>
    <x v="1"/>
    <n v="1.2"/>
    <x v="0"/>
    <n v="6"/>
    <x v="1"/>
    <n v="56.89"/>
    <x v="0"/>
    <n v="6"/>
    <x v="0"/>
    <x v="1"/>
    <n v="537.36813620071712"/>
    <x v="2"/>
  </r>
  <r>
    <n v="2922"/>
    <n v="45"/>
    <x v="0"/>
    <x v="2"/>
    <x v="1"/>
    <x v="1971"/>
    <x v="0"/>
    <n v="1"/>
    <d v="2028-12-31T00:00:00"/>
    <x v="6"/>
    <x v="2"/>
    <s v="31"/>
    <x v="1"/>
    <x v="0"/>
    <n v="1.2"/>
    <x v="1"/>
    <n v="13"/>
    <x v="1"/>
    <n v="12.27"/>
    <x v="2"/>
    <n v="5"/>
    <x v="0"/>
    <x v="0"/>
    <n v="497.06732049036788"/>
    <x v="2"/>
  </r>
  <r>
    <n v="2928"/>
    <n v="48"/>
    <x v="0"/>
    <x v="1"/>
    <x v="2"/>
    <x v="2123"/>
    <x v="2"/>
    <n v="2"/>
    <d v="2029-01-06T00:00:00"/>
    <x v="10"/>
    <x v="0"/>
    <s v="06"/>
    <x v="0"/>
    <x v="0"/>
    <n v="1.2"/>
    <x v="0"/>
    <n v="12"/>
    <x v="1"/>
    <n v="41.03"/>
    <x v="2"/>
    <n v="6"/>
    <x v="0"/>
    <x v="3"/>
    <n v="520.81905263157955"/>
    <x v="2"/>
  </r>
  <r>
    <n v="3197"/>
    <n v="36"/>
    <x v="4"/>
    <x v="2"/>
    <x v="1"/>
    <x v="2124"/>
    <x v="2"/>
    <n v="2"/>
    <d v="2029-10-02T00:00:00"/>
    <x v="10"/>
    <x v="4"/>
    <s v="02"/>
    <x v="3"/>
    <x v="1"/>
    <n v="1.2"/>
    <x v="1"/>
    <n v="15"/>
    <x v="1"/>
    <n v="23.95"/>
    <x v="2"/>
    <n v="8"/>
    <x v="1"/>
    <x v="2"/>
    <n v="534.02871972318314"/>
    <x v="2"/>
  </r>
  <r>
    <n v="3270"/>
    <n v="27"/>
    <x v="2"/>
    <x v="0"/>
    <x v="2"/>
    <x v="2125"/>
    <x v="0"/>
    <n v="1"/>
    <d v="2029-12-14T00:00:00"/>
    <x v="10"/>
    <x v="2"/>
    <s v="14"/>
    <x v="2"/>
    <x v="0"/>
    <n v="1.2"/>
    <x v="0"/>
    <n v="5"/>
    <x v="0"/>
    <n v="59.44"/>
    <x v="0"/>
    <n v="5"/>
    <x v="0"/>
    <x v="2"/>
    <n v="534.33155979202752"/>
    <x v="1"/>
  </r>
  <r>
    <n v="3673"/>
    <n v="47"/>
    <x v="0"/>
    <x v="1"/>
    <x v="3"/>
    <x v="2126"/>
    <x v="2"/>
    <n v="2"/>
    <d v="2031-01-21T00:00:00"/>
    <x v="8"/>
    <x v="0"/>
    <s v="21"/>
    <x v="2"/>
    <x v="1"/>
    <n v="1.2"/>
    <x v="1"/>
    <n v="1"/>
    <x v="0"/>
    <n v="491.38"/>
    <x v="1"/>
    <n v="4"/>
    <x v="2"/>
    <x v="0"/>
    <n v="497.65959649122823"/>
    <x v="0"/>
  </r>
  <r>
    <n v="3830"/>
    <n v="59"/>
    <x v="3"/>
    <x v="1"/>
    <x v="0"/>
    <x v="2127"/>
    <x v="1"/>
    <n v="3"/>
    <d v="2031-06-27T00:00:00"/>
    <x v="8"/>
    <x v="3"/>
    <s v="27"/>
    <x v="0"/>
    <x v="1"/>
    <n v="1.2"/>
    <x v="0"/>
    <n v="17"/>
    <x v="2"/>
    <n v="52.92"/>
    <x v="0"/>
    <n v="7"/>
    <x v="1"/>
    <x v="3"/>
    <n v="520.86912126537845"/>
    <x v="1"/>
  </r>
  <r>
    <n v="3844"/>
    <n v="21"/>
    <x v="2"/>
    <x v="1"/>
    <x v="0"/>
    <x v="2128"/>
    <x v="1"/>
    <n v="3"/>
    <d v="2031-07-11T00:00:00"/>
    <x v="8"/>
    <x v="11"/>
    <s v="11"/>
    <x v="3"/>
    <x v="1"/>
    <n v="1.2"/>
    <x v="0"/>
    <n v="6"/>
    <x v="1"/>
    <n v="147.36000000000001"/>
    <x v="0"/>
    <n v="4"/>
    <x v="2"/>
    <x v="3"/>
    <n v="520.20241197183145"/>
    <x v="0"/>
  </r>
  <r>
    <n v="4149"/>
    <n v="20"/>
    <x v="2"/>
    <x v="2"/>
    <x v="1"/>
    <x v="2129"/>
    <x v="2"/>
    <n v="2"/>
    <d v="2032-05-11T00:00:00"/>
    <x v="11"/>
    <x v="7"/>
    <s v="11"/>
    <x v="0"/>
    <x v="0"/>
    <n v="1.2"/>
    <x v="1"/>
    <n v="12"/>
    <x v="1"/>
    <n v="40.619999999999997"/>
    <x v="2"/>
    <n v="7"/>
    <x v="1"/>
    <x v="2"/>
    <n v="534.74321180555535"/>
    <x v="1"/>
  </r>
  <r>
    <n v="4456"/>
    <n v="51"/>
    <x v="3"/>
    <x v="2"/>
    <x v="2"/>
    <x v="2130"/>
    <x v="1"/>
    <n v="3"/>
    <d v="2033-03-14T00:00:00"/>
    <x v="9"/>
    <x v="9"/>
    <s v="14"/>
    <x v="2"/>
    <x v="0"/>
    <n v="1.2"/>
    <x v="0"/>
    <n v="7"/>
    <x v="1"/>
    <n v="102.87"/>
    <x v="0"/>
    <n v="4"/>
    <x v="2"/>
    <x v="1"/>
    <n v="537.72003590664303"/>
    <x v="2"/>
  </r>
  <r>
    <n v="4575"/>
    <n v="24"/>
    <x v="2"/>
    <x v="0"/>
    <x v="0"/>
    <x v="2131"/>
    <x v="2"/>
    <n v="2"/>
    <d v="2033-07-11T00:00:00"/>
    <x v="9"/>
    <x v="11"/>
    <s v="11"/>
    <x v="3"/>
    <x v="1"/>
    <n v="1.2"/>
    <x v="0"/>
    <n v="2"/>
    <x v="0"/>
    <n v="250.6"/>
    <x v="1"/>
    <n v="7"/>
    <x v="1"/>
    <x v="3"/>
    <n v="519.56049382716094"/>
    <x v="2"/>
  </r>
  <r>
    <n v="4750"/>
    <n v="55"/>
    <x v="3"/>
    <x v="3"/>
    <x v="3"/>
    <x v="2132"/>
    <x v="1"/>
    <n v="3"/>
    <d v="2034-01-02T00:00:00"/>
    <x v="13"/>
    <x v="0"/>
    <s v="02"/>
    <x v="1"/>
    <x v="0"/>
    <n v="1.2"/>
    <x v="1"/>
    <n v="18"/>
    <x v="2"/>
    <n v="52.63"/>
    <x v="0"/>
    <n v="5"/>
    <x v="0"/>
    <x v="1"/>
    <n v="537.39201438848943"/>
    <x v="1"/>
  </r>
  <r>
    <n v="4911"/>
    <n v="65"/>
    <x v="1"/>
    <x v="0"/>
    <x v="3"/>
    <x v="2133"/>
    <x v="1"/>
    <n v="3"/>
    <d v="2034-06-12T00:00:00"/>
    <x v="13"/>
    <x v="3"/>
    <s v="12"/>
    <x v="0"/>
    <x v="1"/>
    <n v="1.2"/>
    <x v="1"/>
    <n v="15"/>
    <x v="1"/>
    <n v="61.2"/>
    <x v="0"/>
    <n v="4"/>
    <x v="2"/>
    <x v="1"/>
    <n v="536.65338738738774"/>
    <x v="1"/>
  </r>
  <r>
    <n v="4917"/>
    <n v="18"/>
    <x v="2"/>
    <x v="0"/>
    <x v="3"/>
    <x v="2134"/>
    <x v="0"/>
    <n v="1"/>
    <d v="2034-06-18T00:00:00"/>
    <x v="13"/>
    <x v="3"/>
    <s v="18"/>
    <x v="0"/>
    <x v="0"/>
    <n v="1.2"/>
    <x v="1"/>
    <n v="3"/>
    <x v="0"/>
    <n v="20.07"/>
    <x v="2"/>
    <n v="7"/>
    <x v="1"/>
    <x v="3"/>
    <n v="519.59295053003586"/>
    <x v="1"/>
  </r>
  <r>
    <n v="29"/>
    <n v="38"/>
    <x v="4"/>
    <x v="3"/>
    <x v="1"/>
    <x v="2135"/>
    <x v="1"/>
    <n v="3"/>
    <d v="2021-01-29T00:00:00"/>
    <x v="0"/>
    <x v="0"/>
    <s v="29"/>
    <x v="2"/>
    <x v="0"/>
    <n v="1.19"/>
    <x v="0"/>
    <n v="15"/>
    <x v="1"/>
    <n v="62.8"/>
    <x v="0"/>
    <n v="6"/>
    <x v="0"/>
    <x v="2"/>
    <n v="534.82546086956495"/>
    <x v="0"/>
  </r>
  <r>
    <n v="326"/>
    <n v="40"/>
    <x v="0"/>
    <x v="2"/>
    <x v="3"/>
    <x v="2136"/>
    <x v="2"/>
    <n v="2"/>
    <d v="2021-11-22T00:00:00"/>
    <x v="0"/>
    <x v="1"/>
    <s v="22"/>
    <x v="0"/>
    <x v="0"/>
    <n v="1.19"/>
    <x v="1"/>
    <n v="6"/>
    <x v="1"/>
    <n v="100.8"/>
    <x v="0"/>
    <n v="5"/>
    <x v="0"/>
    <x v="4"/>
    <n v="522.53792808219237"/>
    <x v="2"/>
  </r>
  <r>
    <n v="643"/>
    <n v="49"/>
    <x v="0"/>
    <x v="0"/>
    <x v="1"/>
    <x v="2137"/>
    <x v="1"/>
    <n v="3"/>
    <d v="2022-10-05T00:00:00"/>
    <x v="1"/>
    <x v="4"/>
    <s v="05"/>
    <x v="2"/>
    <x v="0"/>
    <n v="1.19"/>
    <x v="1"/>
    <n v="4"/>
    <x v="0"/>
    <n v="214.41"/>
    <x v="1"/>
    <n v="7"/>
    <x v="1"/>
    <x v="2"/>
    <n v="534.11609756097528"/>
    <x v="2"/>
  </r>
  <r>
    <n v="867"/>
    <n v="24"/>
    <x v="2"/>
    <x v="0"/>
    <x v="2"/>
    <x v="2138"/>
    <x v="0"/>
    <n v="1"/>
    <d v="2023-05-17T00:00:00"/>
    <x v="12"/>
    <x v="7"/>
    <s v="17"/>
    <x v="2"/>
    <x v="0"/>
    <n v="1.19"/>
    <x v="0"/>
    <n v="13"/>
    <x v="1"/>
    <n v="9.8800000000000008"/>
    <x v="2"/>
    <n v="7"/>
    <x v="1"/>
    <x v="1"/>
    <n v="535.9650902527078"/>
    <x v="1"/>
  </r>
  <r>
    <n v="1038"/>
    <n v="44"/>
    <x v="0"/>
    <x v="1"/>
    <x v="0"/>
    <x v="2139"/>
    <x v="0"/>
    <n v="1"/>
    <d v="2023-11-04T00:00:00"/>
    <x v="12"/>
    <x v="1"/>
    <s v="04"/>
    <x v="2"/>
    <x v="0"/>
    <n v="1.19"/>
    <x v="1"/>
    <n v="12"/>
    <x v="1"/>
    <n v="25.69"/>
    <x v="2"/>
    <n v="6"/>
    <x v="0"/>
    <x v="2"/>
    <n v="533.55148342059317"/>
    <x v="2"/>
  </r>
  <r>
    <n v="1258"/>
    <n v="42"/>
    <x v="0"/>
    <x v="2"/>
    <x v="1"/>
    <x v="2140"/>
    <x v="2"/>
    <n v="2"/>
    <d v="2024-06-11T00:00:00"/>
    <x v="2"/>
    <x v="3"/>
    <s v="11"/>
    <x v="2"/>
    <x v="1"/>
    <n v="1.19"/>
    <x v="1"/>
    <n v="8"/>
    <x v="1"/>
    <n v="71.91"/>
    <x v="0"/>
    <n v="5"/>
    <x v="0"/>
    <x v="0"/>
    <n v="497.67063268892809"/>
    <x v="2"/>
  </r>
  <r>
    <n v="1285"/>
    <n v="59"/>
    <x v="3"/>
    <x v="0"/>
    <x v="2"/>
    <x v="2141"/>
    <x v="1"/>
    <n v="3"/>
    <d v="2024-07-08T00:00:00"/>
    <x v="2"/>
    <x v="11"/>
    <s v="08"/>
    <x v="1"/>
    <x v="0"/>
    <n v="1.19"/>
    <x v="0"/>
    <n v="7"/>
    <x v="1"/>
    <n v="106.36"/>
    <x v="0"/>
    <n v="5"/>
    <x v="0"/>
    <x v="0"/>
    <n v="497.53401408450713"/>
    <x v="0"/>
  </r>
  <r>
    <n v="1437"/>
    <n v="39"/>
    <x v="4"/>
    <x v="0"/>
    <x v="2"/>
    <x v="2142"/>
    <x v="1"/>
    <n v="3"/>
    <d v="2024-12-07T00:00:00"/>
    <x v="2"/>
    <x v="2"/>
    <s v="07"/>
    <x v="2"/>
    <x v="0"/>
    <n v="1.19"/>
    <x v="0"/>
    <n v="4"/>
    <x v="0"/>
    <n v="210.24"/>
    <x v="1"/>
    <n v="5"/>
    <x v="0"/>
    <x v="0"/>
    <n v="497.0983597883598"/>
    <x v="1"/>
  </r>
  <r>
    <n v="1851"/>
    <n v="50"/>
    <x v="3"/>
    <x v="2"/>
    <x v="1"/>
    <x v="2143"/>
    <x v="1"/>
    <n v="3"/>
    <d v="2026-01-25T00:00:00"/>
    <x v="4"/>
    <x v="0"/>
    <s v="25"/>
    <x v="1"/>
    <x v="1"/>
    <n v="1.19"/>
    <x v="0"/>
    <n v="10"/>
    <x v="1"/>
    <n v="85.99"/>
    <x v="0"/>
    <n v="7"/>
    <x v="1"/>
    <x v="2"/>
    <n v="533.94533216783191"/>
    <x v="1"/>
  </r>
  <r>
    <n v="1905"/>
    <n v="42"/>
    <x v="0"/>
    <x v="3"/>
    <x v="1"/>
    <x v="2144"/>
    <x v="2"/>
    <n v="2"/>
    <d v="2026-03-20T00:00:00"/>
    <x v="4"/>
    <x v="9"/>
    <s v="20"/>
    <x v="0"/>
    <x v="0"/>
    <n v="1.19"/>
    <x v="0"/>
    <n v="4"/>
    <x v="0"/>
    <n v="124.1"/>
    <x v="0"/>
    <n v="4"/>
    <x v="2"/>
    <x v="1"/>
    <n v="536.70198915009075"/>
    <x v="1"/>
  </r>
  <r>
    <n v="1949"/>
    <n v="23"/>
    <x v="2"/>
    <x v="0"/>
    <x v="1"/>
    <x v="2145"/>
    <x v="2"/>
    <n v="2"/>
    <d v="2026-05-03T00:00:00"/>
    <x v="4"/>
    <x v="7"/>
    <s v="03"/>
    <x v="1"/>
    <x v="1"/>
    <n v="1.19"/>
    <x v="1"/>
    <n v="14"/>
    <x v="1"/>
    <n v="44.19"/>
    <x v="2"/>
    <n v="7"/>
    <x v="1"/>
    <x v="2"/>
    <n v="533.37451838879122"/>
    <x v="1"/>
  </r>
  <r>
    <n v="1955"/>
    <n v="56"/>
    <x v="3"/>
    <x v="3"/>
    <x v="3"/>
    <x v="2146"/>
    <x v="1"/>
    <n v="3"/>
    <d v="2026-05-09T00:00:00"/>
    <x v="4"/>
    <x v="7"/>
    <s v="09"/>
    <x v="2"/>
    <x v="0"/>
    <n v="1.19"/>
    <x v="1"/>
    <n v="5"/>
    <x v="0"/>
    <n v="167.58"/>
    <x v="1"/>
    <n v="7"/>
    <x v="1"/>
    <x v="3"/>
    <n v="520.40600000000052"/>
    <x v="1"/>
  </r>
  <r>
    <n v="2259"/>
    <n v="25"/>
    <x v="2"/>
    <x v="1"/>
    <x v="3"/>
    <x v="2147"/>
    <x v="0"/>
    <n v="1"/>
    <d v="2027-03-09T00:00:00"/>
    <x v="5"/>
    <x v="9"/>
    <s v="09"/>
    <x v="1"/>
    <x v="1"/>
    <n v="1.19"/>
    <x v="0"/>
    <n v="8"/>
    <x v="1"/>
    <n v="34.57"/>
    <x v="2"/>
    <n v="5"/>
    <x v="0"/>
    <x v="3"/>
    <n v="519.84304964539058"/>
    <x v="1"/>
  </r>
  <r>
    <n v="2387"/>
    <n v="60"/>
    <x v="1"/>
    <x v="2"/>
    <x v="0"/>
    <x v="2148"/>
    <x v="2"/>
    <n v="2"/>
    <d v="2027-07-15T00:00:00"/>
    <x v="5"/>
    <x v="11"/>
    <s v="15"/>
    <x v="2"/>
    <x v="0"/>
    <n v="1.19"/>
    <x v="1"/>
    <n v="19"/>
    <x v="2"/>
    <n v="32.6"/>
    <x v="2"/>
    <n v="7"/>
    <x v="1"/>
    <x v="1"/>
    <n v="536.77501811594232"/>
    <x v="2"/>
  </r>
  <r>
    <n v="2846"/>
    <n v="61"/>
    <x v="1"/>
    <x v="0"/>
    <x v="3"/>
    <x v="2149"/>
    <x v="1"/>
    <n v="3"/>
    <d v="2028-10-16T00:00:00"/>
    <x v="6"/>
    <x v="4"/>
    <s v="16"/>
    <x v="0"/>
    <x v="0"/>
    <n v="1.19"/>
    <x v="0"/>
    <n v="5"/>
    <x v="0"/>
    <n v="149.44"/>
    <x v="0"/>
    <n v="5"/>
    <x v="0"/>
    <x v="1"/>
    <n v="536.62513611615282"/>
    <x v="0"/>
  </r>
  <r>
    <n v="2866"/>
    <n v="69"/>
    <x v="1"/>
    <x v="0"/>
    <x v="1"/>
    <x v="2150"/>
    <x v="2"/>
    <n v="2"/>
    <d v="2028-11-05T00:00:00"/>
    <x v="6"/>
    <x v="1"/>
    <s v="05"/>
    <x v="0"/>
    <x v="1"/>
    <n v="1.19"/>
    <x v="1"/>
    <n v="5"/>
    <x v="0"/>
    <n v="82.63"/>
    <x v="0"/>
    <n v="4"/>
    <x v="2"/>
    <x v="3"/>
    <n v="520.27518650088859"/>
    <x v="2"/>
  </r>
  <r>
    <n v="2984"/>
    <n v="40"/>
    <x v="0"/>
    <x v="3"/>
    <x v="1"/>
    <x v="2151"/>
    <x v="2"/>
    <n v="2"/>
    <d v="2029-03-03T00:00:00"/>
    <x v="10"/>
    <x v="9"/>
    <s v="03"/>
    <x v="2"/>
    <x v="0"/>
    <n v="1.19"/>
    <x v="0"/>
    <n v="7"/>
    <x v="1"/>
    <n v="70.28"/>
    <x v="0"/>
    <n v="5"/>
    <x v="0"/>
    <x v="3"/>
    <n v="520.46576512455567"/>
    <x v="0"/>
  </r>
  <r>
    <n v="3024"/>
    <n v="49"/>
    <x v="0"/>
    <x v="0"/>
    <x v="2"/>
    <x v="2152"/>
    <x v="0"/>
    <n v="1"/>
    <d v="2029-04-12T00:00:00"/>
    <x v="10"/>
    <x v="5"/>
    <s v="12"/>
    <x v="1"/>
    <x v="0"/>
    <n v="1.19"/>
    <x v="1"/>
    <n v="5"/>
    <x v="0"/>
    <n v="23.28"/>
    <x v="2"/>
    <n v="6"/>
    <x v="0"/>
    <x v="2"/>
    <n v="533.22492982456095"/>
    <x v="0"/>
  </r>
  <r>
    <n v="3335"/>
    <n v="47"/>
    <x v="0"/>
    <x v="3"/>
    <x v="0"/>
    <x v="2153"/>
    <x v="1"/>
    <n v="3"/>
    <d v="2030-02-17T00:00:00"/>
    <x v="7"/>
    <x v="10"/>
    <s v="17"/>
    <x v="2"/>
    <x v="0"/>
    <n v="1.19"/>
    <x v="1"/>
    <n v="10"/>
    <x v="1"/>
    <n v="69.62"/>
    <x v="0"/>
    <n v="6"/>
    <x v="0"/>
    <x v="4"/>
    <n v="522.39679245283071"/>
    <x v="1"/>
  </r>
  <r>
    <n v="3586"/>
    <n v="45"/>
    <x v="0"/>
    <x v="0"/>
    <x v="2"/>
    <x v="2154"/>
    <x v="1"/>
    <n v="3"/>
    <d v="2030-10-26T00:00:00"/>
    <x v="7"/>
    <x v="4"/>
    <s v="26"/>
    <x v="0"/>
    <x v="0"/>
    <n v="1.19"/>
    <x v="1"/>
    <n v="6"/>
    <x v="1"/>
    <n v="114.54"/>
    <x v="0"/>
    <n v="4"/>
    <x v="2"/>
    <x v="3"/>
    <n v="520.51657754010739"/>
    <x v="1"/>
  </r>
  <r>
    <n v="3601"/>
    <n v="46"/>
    <x v="0"/>
    <x v="1"/>
    <x v="2"/>
    <x v="2155"/>
    <x v="0"/>
    <n v="1"/>
    <d v="2030-11-10T00:00:00"/>
    <x v="7"/>
    <x v="1"/>
    <s v="10"/>
    <x v="1"/>
    <x v="1"/>
    <n v="1.19"/>
    <x v="0"/>
    <n v="13"/>
    <x v="1"/>
    <n v="22.04"/>
    <x v="2"/>
    <n v="5"/>
    <x v="0"/>
    <x v="3"/>
    <n v="520.21885714285759"/>
    <x v="1"/>
  </r>
  <r>
    <n v="3606"/>
    <n v="48"/>
    <x v="0"/>
    <x v="0"/>
    <x v="2"/>
    <x v="2156"/>
    <x v="0"/>
    <n v="1"/>
    <d v="2030-11-15T00:00:00"/>
    <x v="7"/>
    <x v="1"/>
    <s v="15"/>
    <x v="3"/>
    <x v="0"/>
    <n v="1.19"/>
    <x v="0"/>
    <n v="14"/>
    <x v="1"/>
    <n v="4.29"/>
    <x v="2"/>
    <n v="7"/>
    <x v="1"/>
    <x v="3"/>
    <n v="520.63690518783574"/>
    <x v="2"/>
  </r>
  <r>
    <n v="3635"/>
    <n v="69"/>
    <x v="1"/>
    <x v="2"/>
    <x v="1"/>
    <x v="2157"/>
    <x v="0"/>
    <n v="1"/>
    <d v="2030-12-14T00:00:00"/>
    <x v="7"/>
    <x v="2"/>
    <s v="14"/>
    <x v="2"/>
    <x v="0"/>
    <n v="1.19"/>
    <x v="1"/>
    <n v="3"/>
    <x v="0"/>
    <n v="84.28"/>
    <x v="0"/>
    <n v="7"/>
    <x v="1"/>
    <x v="4"/>
    <n v="522.09821305841967"/>
    <x v="2"/>
  </r>
  <r>
    <n v="4173"/>
    <n v="60"/>
    <x v="1"/>
    <x v="2"/>
    <x v="0"/>
    <x v="2158"/>
    <x v="1"/>
    <n v="3"/>
    <d v="2032-06-04T00:00:00"/>
    <x v="11"/>
    <x v="3"/>
    <s v="04"/>
    <x v="0"/>
    <x v="0"/>
    <n v="1.19"/>
    <x v="0"/>
    <n v="13"/>
    <x v="1"/>
    <n v="64.62"/>
    <x v="0"/>
    <n v="4"/>
    <x v="2"/>
    <x v="0"/>
    <n v="496.49079505300352"/>
    <x v="2"/>
  </r>
  <r>
    <n v="4411"/>
    <n v="20"/>
    <x v="2"/>
    <x v="0"/>
    <x v="1"/>
    <x v="2159"/>
    <x v="0"/>
    <n v="1"/>
    <d v="2033-01-28T00:00:00"/>
    <x v="9"/>
    <x v="0"/>
    <s v="28"/>
    <x v="1"/>
    <x v="1"/>
    <n v="1.19"/>
    <x v="0"/>
    <n v="6"/>
    <x v="1"/>
    <n v="15.26"/>
    <x v="2"/>
    <n v="7"/>
    <x v="1"/>
    <x v="3"/>
    <n v="521.46241935483908"/>
    <x v="1"/>
  </r>
  <r>
    <n v="4421"/>
    <n v="47"/>
    <x v="0"/>
    <x v="2"/>
    <x v="3"/>
    <x v="2160"/>
    <x v="2"/>
    <n v="2"/>
    <d v="2033-02-07T00:00:00"/>
    <x v="9"/>
    <x v="10"/>
    <s v="07"/>
    <x v="2"/>
    <x v="1"/>
    <n v="1.19"/>
    <x v="0"/>
    <n v="16"/>
    <x v="2"/>
    <n v="34.22"/>
    <x v="2"/>
    <n v="5"/>
    <x v="0"/>
    <x v="2"/>
    <n v="533.95752196836509"/>
    <x v="1"/>
  </r>
  <r>
    <n v="4611"/>
    <n v="25"/>
    <x v="2"/>
    <x v="0"/>
    <x v="0"/>
    <x v="2161"/>
    <x v="0"/>
    <n v="1"/>
    <d v="2033-08-16T00:00:00"/>
    <x v="9"/>
    <x v="8"/>
    <s v="16"/>
    <x v="3"/>
    <x v="0"/>
    <n v="1.19"/>
    <x v="0"/>
    <n v="15"/>
    <x v="1"/>
    <n v="15.72"/>
    <x v="2"/>
    <n v="5"/>
    <x v="0"/>
    <x v="1"/>
    <n v="536.24227272727296"/>
    <x v="2"/>
  </r>
  <r>
    <n v="4618"/>
    <n v="52"/>
    <x v="3"/>
    <x v="1"/>
    <x v="2"/>
    <x v="2162"/>
    <x v="1"/>
    <n v="3"/>
    <d v="2033-08-23T00:00:00"/>
    <x v="9"/>
    <x v="8"/>
    <s v="23"/>
    <x v="3"/>
    <x v="0"/>
    <n v="1.19"/>
    <x v="1"/>
    <n v="5"/>
    <x v="0"/>
    <n v="144.84"/>
    <x v="0"/>
    <n v="7"/>
    <x v="1"/>
    <x v="2"/>
    <n v="533.93355633802776"/>
    <x v="1"/>
  </r>
  <r>
    <n v="4674"/>
    <n v="55"/>
    <x v="3"/>
    <x v="1"/>
    <x v="3"/>
    <x v="2163"/>
    <x v="0"/>
    <n v="1"/>
    <d v="2033-10-18T00:00:00"/>
    <x v="9"/>
    <x v="4"/>
    <s v="18"/>
    <x v="0"/>
    <x v="1"/>
    <n v="1.19"/>
    <x v="1"/>
    <n v="3"/>
    <x v="0"/>
    <n v="84.19"/>
    <x v="0"/>
    <n v="7"/>
    <x v="1"/>
    <x v="2"/>
    <n v="533.59800705467342"/>
    <x v="0"/>
  </r>
  <r>
    <n v="4677"/>
    <n v="30"/>
    <x v="4"/>
    <x v="1"/>
    <x v="0"/>
    <x v="2164"/>
    <x v="0"/>
    <n v="1"/>
    <d v="2033-10-21T00:00:00"/>
    <x v="9"/>
    <x v="4"/>
    <s v="21"/>
    <x v="1"/>
    <x v="1"/>
    <n v="1.19"/>
    <x v="1"/>
    <n v="9"/>
    <x v="1"/>
    <n v="9.43"/>
    <x v="2"/>
    <n v="7"/>
    <x v="1"/>
    <x v="1"/>
    <n v="536.78961748633901"/>
    <x v="2"/>
  </r>
  <r>
    <n v="4742"/>
    <n v="25"/>
    <x v="2"/>
    <x v="2"/>
    <x v="3"/>
    <x v="2165"/>
    <x v="1"/>
    <n v="3"/>
    <d v="2033-12-25T00:00:00"/>
    <x v="9"/>
    <x v="2"/>
    <s v="25"/>
    <x v="3"/>
    <x v="0"/>
    <n v="1.19"/>
    <x v="0"/>
    <n v="18"/>
    <x v="2"/>
    <n v="51.06"/>
    <x v="0"/>
    <n v="7"/>
    <x v="1"/>
    <x v="3"/>
    <n v="522.23429084380643"/>
    <x v="1"/>
  </r>
  <r>
    <n v="4799"/>
    <n v="42"/>
    <x v="0"/>
    <x v="3"/>
    <x v="2"/>
    <x v="2166"/>
    <x v="0"/>
    <n v="1"/>
    <d v="2034-02-20T00:00:00"/>
    <x v="13"/>
    <x v="10"/>
    <s v="20"/>
    <x v="1"/>
    <x v="0"/>
    <n v="1.19"/>
    <x v="1"/>
    <n v="14"/>
    <x v="1"/>
    <n v="17.21"/>
    <x v="2"/>
    <n v="7"/>
    <x v="1"/>
    <x v="1"/>
    <n v="537.61434306569367"/>
    <x v="2"/>
  </r>
  <r>
    <n v="4870"/>
    <n v="26"/>
    <x v="2"/>
    <x v="0"/>
    <x v="2"/>
    <x v="2167"/>
    <x v="0"/>
    <n v="1"/>
    <d v="2034-05-02T00:00:00"/>
    <x v="13"/>
    <x v="7"/>
    <s v="02"/>
    <x v="2"/>
    <x v="1"/>
    <n v="1.19"/>
    <x v="0"/>
    <n v="8"/>
    <x v="1"/>
    <n v="15.77"/>
    <x v="2"/>
    <n v="5"/>
    <x v="0"/>
    <x v="3"/>
    <n v="521.52039568345367"/>
    <x v="2"/>
  </r>
  <r>
    <n v="126"/>
    <n v="39"/>
    <x v="4"/>
    <x v="3"/>
    <x v="3"/>
    <x v="2168"/>
    <x v="0"/>
    <n v="1"/>
    <d v="2021-05-06T00:00:00"/>
    <x v="0"/>
    <x v="7"/>
    <s v="06"/>
    <x v="0"/>
    <x v="1"/>
    <n v="1.18"/>
    <x v="1"/>
    <n v="5"/>
    <x v="0"/>
    <n v="46.45"/>
    <x v="2"/>
    <n v="7"/>
    <x v="1"/>
    <x v="0"/>
    <n v="495.88274336283177"/>
    <x v="0"/>
  </r>
  <r>
    <n v="238"/>
    <n v="50"/>
    <x v="3"/>
    <x v="3"/>
    <x v="1"/>
    <x v="2169"/>
    <x v="2"/>
    <n v="2"/>
    <d v="2021-08-26T00:00:00"/>
    <x v="0"/>
    <x v="8"/>
    <s v="26"/>
    <x v="3"/>
    <x v="0"/>
    <n v="1.18"/>
    <x v="0"/>
    <n v="19"/>
    <x v="2"/>
    <n v="29.1"/>
    <x v="2"/>
    <n v="6"/>
    <x v="0"/>
    <x v="2"/>
    <n v="534.09452296819757"/>
    <x v="1"/>
  </r>
  <r>
    <n v="277"/>
    <n v="39"/>
    <x v="4"/>
    <x v="0"/>
    <x v="1"/>
    <x v="2170"/>
    <x v="1"/>
    <n v="3"/>
    <d v="2021-10-04T00:00:00"/>
    <x v="0"/>
    <x v="4"/>
    <s v="04"/>
    <x v="0"/>
    <x v="1"/>
    <n v="1.18"/>
    <x v="0"/>
    <n v="2"/>
    <x v="0"/>
    <n v="458.46"/>
    <x v="1"/>
    <n v="7"/>
    <x v="1"/>
    <x v="0"/>
    <n v="496.35015957446808"/>
    <x v="0"/>
  </r>
  <r>
    <n v="360"/>
    <n v="45"/>
    <x v="0"/>
    <x v="0"/>
    <x v="0"/>
    <x v="2171"/>
    <x v="1"/>
    <n v="3"/>
    <d v="2021-12-26T00:00:00"/>
    <x v="0"/>
    <x v="2"/>
    <s v="26"/>
    <x v="0"/>
    <x v="0"/>
    <n v="1.18"/>
    <x v="1"/>
    <n v="3"/>
    <x v="0"/>
    <n v="271.3"/>
    <x v="1"/>
    <n v="6"/>
    <x v="0"/>
    <x v="0"/>
    <n v="495.60314387211361"/>
    <x v="1"/>
  </r>
  <r>
    <n v="380"/>
    <n v="46"/>
    <x v="0"/>
    <x v="0"/>
    <x v="0"/>
    <x v="2172"/>
    <x v="0"/>
    <n v="1"/>
    <d v="2022-01-15T00:00:00"/>
    <x v="1"/>
    <x v="0"/>
    <s v="15"/>
    <x v="0"/>
    <x v="0"/>
    <n v="1.18"/>
    <x v="1"/>
    <n v="2"/>
    <x v="0"/>
    <n v="82.58"/>
    <x v="0"/>
    <n v="6"/>
    <x v="0"/>
    <x v="1"/>
    <n v="538.15678244972605"/>
    <x v="0"/>
  </r>
  <r>
    <n v="457"/>
    <n v="48"/>
    <x v="0"/>
    <x v="2"/>
    <x v="1"/>
    <x v="2173"/>
    <x v="1"/>
    <n v="3"/>
    <d v="2022-04-02T00:00:00"/>
    <x v="1"/>
    <x v="5"/>
    <s v="02"/>
    <x v="1"/>
    <x v="1"/>
    <n v="1.18"/>
    <x v="1"/>
    <n v="1"/>
    <x v="0"/>
    <n v="843.1"/>
    <x v="1"/>
    <n v="4"/>
    <x v="2"/>
    <x v="2"/>
    <n v="534.06127433628285"/>
    <x v="0"/>
  </r>
  <r>
    <n v="537"/>
    <n v="38"/>
    <x v="4"/>
    <x v="1"/>
    <x v="3"/>
    <x v="2174"/>
    <x v="0"/>
    <n v="1"/>
    <d v="2022-06-21T00:00:00"/>
    <x v="1"/>
    <x v="3"/>
    <s v="21"/>
    <x v="3"/>
    <x v="0"/>
    <n v="1.18"/>
    <x v="0"/>
    <n v="13"/>
    <x v="1"/>
    <n v="18.5"/>
    <x v="2"/>
    <n v="7"/>
    <x v="1"/>
    <x v="1"/>
    <n v="538.83992673992702"/>
    <x v="0"/>
  </r>
  <r>
    <n v="658"/>
    <n v="66"/>
    <x v="1"/>
    <x v="3"/>
    <x v="3"/>
    <x v="2175"/>
    <x v="2"/>
    <n v="2"/>
    <d v="2022-10-20T00:00:00"/>
    <x v="1"/>
    <x v="4"/>
    <s v="20"/>
    <x v="3"/>
    <x v="1"/>
    <n v="1.18"/>
    <x v="1"/>
    <n v="6"/>
    <x v="1"/>
    <n v="76.62"/>
    <x v="0"/>
    <n v="7"/>
    <x v="1"/>
    <x v="3"/>
    <n v="522.23273873873916"/>
    <x v="2"/>
  </r>
  <r>
    <n v="795"/>
    <n v="66"/>
    <x v="1"/>
    <x v="2"/>
    <x v="1"/>
    <x v="2176"/>
    <x v="1"/>
    <n v="3"/>
    <d v="2023-03-06T00:00:00"/>
    <x v="12"/>
    <x v="9"/>
    <s v="06"/>
    <x v="2"/>
    <x v="0"/>
    <n v="1.18"/>
    <x v="1"/>
    <n v="9"/>
    <x v="1"/>
    <n v="87.42"/>
    <x v="0"/>
    <n v="7"/>
    <x v="1"/>
    <x v="1"/>
    <n v="539.38732110091769"/>
    <x v="2"/>
  </r>
  <r>
    <n v="1114"/>
    <n v="52"/>
    <x v="3"/>
    <x v="3"/>
    <x v="0"/>
    <x v="2177"/>
    <x v="1"/>
    <n v="3"/>
    <d v="2024-01-19T00:00:00"/>
    <x v="2"/>
    <x v="0"/>
    <s v="19"/>
    <x v="2"/>
    <x v="1"/>
    <n v="1.18"/>
    <x v="0"/>
    <n v="17"/>
    <x v="2"/>
    <n v="48.74"/>
    <x v="2"/>
    <n v="4"/>
    <x v="2"/>
    <x v="4"/>
    <n v="522.56163511187663"/>
    <x v="1"/>
  </r>
  <r>
    <n v="1377"/>
    <n v="61"/>
    <x v="1"/>
    <x v="3"/>
    <x v="0"/>
    <x v="2178"/>
    <x v="1"/>
    <n v="3"/>
    <d v="2024-10-08T00:00:00"/>
    <x v="2"/>
    <x v="4"/>
    <s v="08"/>
    <x v="1"/>
    <x v="1"/>
    <n v="1.18"/>
    <x v="0"/>
    <n v="4"/>
    <x v="0"/>
    <n v="235.3"/>
    <x v="1"/>
    <n v="7"/>
    <x v="1"/>
    <x v="1"/>
    <n v="538.9325919117648"/>
    <x v="1"/>
  </r>
  <r>
    <n v="1399"/>
    <n v="36"/>
    <x v="4"/>
    <x v="3"/>
    <x v="1"/>
    <x v="2179"/>
    <x v="0"/>
    <n v="1"/>
    <d v="2024-10-30T00:00:00"/>
    <x v="2"/>
    <x v="4"/>
    <s v="30"/>
    <x v="3"/>
    <x v="0"/>
    <n v="1.18"/>
    <x v="1"/>
    <n v="13"/>
    <x v="1"/>
    <n v="17.29"/>
    <x v="2"/>
    <n v="6"/>
    <x v="0"/>
    <x v="2"/>
    <n v="533.51333333333309"/>
    <x v="2"/>
  </r>
  <r>
    <n v="1583"/>
    <n v="25"/>
    <x v="2"/>
    <x v="3"/>
    <x v="1"/>
    <x v="1601"/>
    <x v="0"/>
    <n v="1"/>
    <d v="2025-05-02T00:00:00"/>
    <x v="3"/>
    <x v="7"/>
    <s v="02"/>
    <x v="2"/>
    <x v="0"/>
    <n v="1.18"/>
    <x v="1"/>
    <n v="2"/>
    <x v="0"/>
    <n v="129.77000000000001"/>
    <x v="0"/>
    <n v="4"/>
    <x v="2"/>
    <x v="1"/>
    <n v="538.19180478821374"/>
    <x v="2"/>
  </r>
  <r>
    <n v="1632"/>
    <n v="58"/>
    <x v="3"/>
    <x v="1"/>
    <x v="0"/>
    <x v="2180"/>
    <x v="0"/>
    <n v="1"/>
    <d v="2025-06-20T00:00:00"/>
    <x v="3"/>
    <x v="3"/>
    <s v="20"/>
    <x v="2"/>
    <x v="1"/>
    <n v="1.18"/>
    <x v="0"/>
    <n v="3"/>
    <x v="0"/>
    <n v="105.96"/>
    <x v="0"/>
    <n v="7"/>
    <x v="1"/>
    <x v="4"/>
    <n v="522.03413793103493"/>
    <x v="2"/>
  </r>
  <r>
    <n v="1792"/>
    <n v="32"/>
    <x v="4"/>
    <x v="2"/>
    <x v="1"/>
    <x v="2181"/>
    <x v="1"/>
    <n v="3"/>
    <d v="2025-11-27T00:00:00"/>
    <x v="3"/>
    <x v="1"/>
    <s v="27"/>
    <x v="1"/>
    <x v="1"/>
    <n v="1.18"/>
    <x v="0"/>
    <n v="19"/>
    <x v="2"/>
    <n v="42.21"/>
    <x v="2"/>
    <n v="6"/>
    <x v="0"/>
    <x v="2"/>
    <n v="534.06172291296605"/>
    <x v="2"/>
  </r>
  <r>
    <n v="1953"/>
    <n v="67"/>
    <x v="1"/>
    <x v="0"/>
    <x v="1"/>
    <x v="2182"/>
    <x v="0"/>
    <n v="1"/>
    <d v="2026-05-07T00:00:00"/>
    <x v="4"/>
    <x v="7"/>
    <s v="07"/>
    <x v="1"/>
    <x v="1"/>
    <n v="1.18"/>
    <x v="0"/>
    <n v="10"/>
    <x v="1"/>
    <n v="29.83"/>
    <x v="2"/>
    <n v="3"/>
    <x v="2"/>
    <x v="0"/>
    <n v="495.03679715302468"/>
    <x v="1"/>
  </r>
  <r>
    <n v="2043"/>
    <n v="59"/>
    <x v="3"/>
    <x v="3"/>
    <x v="1"/>
    <x v="2183"/>
    <x v="1"/>
    <n v="3"/>
    <d v="2026-08-05T00:00:00"/>
    <x v="4"/>
    <x v="8"/>
    <s v="05"/>
    <x v="3"/>
    <x v="1"/>
    <n v="1.18"/>
    <x v="1"/>
    <n v="18"/>
    <x v="2"/>
    <n v="48.49"/>
    <x v="2"/>
    <n v="3"/>
    <x v="2"/>
    <x v="2"/>
    <n v="533.58501779359415"/>
    <x v="0"/>
  </r>
  <r>
    <n v="2219"/>
    <n v="29"/>
    <x v="2"/>
    <x v="3"/>
    <x v="3"/>
    <x v="2184"/>
    <x v="2"/>
    <n v="2"/>
    <d v="2027-01-28T00:00:00"/>
    <x v="5"/>
    <x v="0"/>
    <s v="28"/>
    <x v="1"/>
    <x v="0"/>
    <n v="1.18"/>
    <x v="1"/>
    <n v="19"/>
    <x v="2"/>
    <n v="26.9"/>
    <x v="2"/>
    <n v="5"/>
    <x v="0"/>
    <x v="1"/>
    <n v="538.70592250922516"/>
    <x v="1"/>
  </r>
  <r>
    <n v="2461"/>
    <n v="46"/>
    <x v="0"/>
    <x v="1"/>
    <x v="1"/>
    <x v="2185"/>
    <x v="0"/>
    <n v="1"/>
    <d v="2027-09-27T00:00:00"/>
    <x v="5"/>
    <x v="6"/>
    <s v="27"/>
    <x v="3"/>
    <x v="0"/>
    <n v="1.18"/>
    <x v="1"/>
    <n v="17"/>
    <x v="2"/>
    <n v="7.71"/>
    <x v="2"/>
    <n v="5"/>
    <x v="0"/>
    <x v="3"/>
    <n v="522.34552346570445"/>
    <x v="2"/>
  </r>
  <r>
    <n v="2668"/>
    <n v="18"/>
    <x v="2"/>
    <x v="1"/>
    <x v="3"/>
    <x v="2186"/>
    <x v="2"/>
    <n v="2"/>
    <d v="2028-04-21T00:00:00"/>
    <x v="6"/>
    <x v="5"/>
    <s v="21"/>
    <x v="0"/>
    <x v="0"/>
    <n v="1.18"/>
    <x v="1"/>
    <n v="19"/>
    <x v="2"/>
    <n v="21.89"/>
    <x v="2"/>
    <n v="6"/>
    <x v="0"/>
    <x v="0"/>
    <n v="495.38745098039192"/>
    <x v="2"/>
  </r>
  <r>
    <n v="2737"/>
    <n v="34"/>
    <x v="4"/>
    <x v="3"/>
    <x v="1"/>
    <x v="2187"/>
    <x v="0"/>
    <n v="1"/>
    <d v="2028-06-29T00:00:00"/>
    <x v="6"/>
    <x v="3"/>
    <s v="29"/>
    <x v="2"/>
    <x v="0"/>
    <n v="1.18"/>
    <x v="1"/>
    <n v="11"/>
    <x v="1"/>
    <n v="20.99"/>
    <x v="2"/>
    <n v="4"/>
    <x v="2"/>
    <x v="1"/>
    <n v="538.75695009242145"/>
    <x v="2"/>
  </r>
  <r>
    <n v="3057"/>
    <n v="25"/>
    <x v="2"/>
    <x v="0"/>
    <x v="2"/>
    <x v="2188"/>
    <x v="2"/>
    <n v="2"/>
    <d v="2029-05-15T00:00:00"/>
    <x v="10"/>
    <x v="7"/>
    <s v="15"/>
    <x v="2"/>
    <x v="0"/>
    <n v="1.18"/>
    <x v="0"/>
    <n v="9"/>
    <x v="1"/>
    <n v="51.88"/>
    <x v="0"/>
    <n v="5"/>
    <x v="0"/>
    <x v="4"/>
    <n v="522.38675302245304"/>
    <x v="1"/>
  </r>
  <r>
    <n v="3149"/>
    <n v="30"/>
    <x v="4"/>
    <x v="0"/>
    <x v="1"/>
    <x v="2189"/>
    <x v="2"/>
    <n v="2"/>
    <d v="2029-08-15T00:00:00"/>
    <x v="10"/>
    <x v="8"/>
    <s v="15"/>
    <x v="0"/>
    <x v="1"/>
    <n v="1.18"/>
    <x v="0"/>
    <n v="11"/>
    <x v="1"/>
    <n v="35.049999999999997"/>
    <x v="2"/>
    <n v="7"/>
    <x v="1"/>
    <x v="1"/>
    <n v="539.32703703703714"/>
    <x v="0"/>
  </r>
  <r>
    <n v="3283"/>
    <n v="38"/>
    <x v="4"/>
    <x v="3"/>
    <x v="1"/>
    <x v="2190"/>
    <x v="1"/>
    <n v="3"/>
    <d v="2029-12-27T00:00:00"/>
    <x v="10"/>
    <x v="2"/>
    <s v="27"/>
    <x v="3"/>
    <x v="1"/>
    <n v="1.18"/>
    <x v="0"/>
    <n v="15"/>
    <x v="1"/>
    <n v="43.85"/>
    <x v="2"/>
    <n v="5"/>
    <x v="0"/>
    <x v="2"/>
    <n v="532.98030303030282"/>
    <x v="1"/>
  </r>
  <r>
    <n v="3418"/>
    <n v="43"/>
    <x v="0"/>
    <x v="0"/>
    <x v="1"/>
    <x v="2191"/>
    <x v="1"/>
    <n v="3"/>
    <d v="2030-05-11T00:00:00"/>
    <x v="7"/>
    <x v="7"/>
    <s v="11"/>
    <x v="3"/>
    <x v="0"/>
    <n v="1.18"/>
    <x v="1"/>
    <n v="14"/>
    <x v="1"/>
    <n v="52.48"/>
    <x v="0"/>
    <n v="6"/>
    <x v="0"/>
    <x v="3"/>
    <n v="523.0531103074145"/>
    <x v="2"/>
  </r>
  <r>
    <n v="3502"/>
    <n v="26"/>
    <x v="2"/>
    <x v="2"/>
    <x v="1"/>
    <x v="2192"/>
    <x v="1"/>
    <n v="3"/>
    <d v="2030-08-03T00:00:00"/>
    <x v="7"/>
    <x v="8"/>
    <s v="03"/>
    <x v="3"/>
    <x v="0"/>
    <n v="1.18"/>
    <x v="1"/>
    <n v="11"/>
    <x v="1"/>
    <n v="63.31"/>
    <x v="0"/>
    <n v="5"/>
    <x v="0"/>
    <x v="0"/>
    <n v="495.52928571428555"/>
    <x v="1"/>
  </r>
  <r>
    <n v="3675"/>
    <n v="56"/>
    <x v="3"/>
    <x v="3"/>
    <x v="0"/>
    <x v="2193"/>
    <x v="2"/>
    <n v="2"/>
    <d v="2031-01-23T00:00:00"/>
    <x v="8"/>
    <x v="0"/>
    <s v="23"/>
    <x v="2"/>
    <x v="1"/>
    <n v="1.18"/>
    <x v="1"/>
    <n v="13"/>
    <x v="1"/>
    <n v="38.49"/>
    <x v="2"/>
    <n v="7"/>
    <x v="1"/>
    <x v="2"/>
    <n v="532.75749999999982"/>
    <x v="1"/>
  </r>
  <r>
    <n v="3926"/>
    <n v="38"/>
    <x v="4"/>
    <x v="3"/>
    <x v="1"/>
    <x v="2194"/>
    <x v="1"/>
    <n v="3"/>
    <d v="2031-10-01T00:00:00"/>
    <x v="8"/>
    <x v="4"/>
    <s v="01"/>
    <x v="0"/>
    <x v="1"/>
    <n v="1.18"/>
    <x v="0"/>
    <n v="10"/>
    <x v="1"/>
    <n v="74.62"/>
    <x v="0"/>
    <n v="4"/>
    <x v="2"/>
    <x v="2"/>
    <n v="532.8154025044721"/>
    <x v="2"/>
  </r>
  <r>
    <n v="3989"/>
    <n v="38"/>
    <x v="4"/>
    <x v="1"/>
    <x v="2"/>
    <x v="2195"/>
    <x v="1"/>
    <n v="3"/>
    <d v="2031-12-03T00:00:00"/>
    <x v="8"/>
    <x v="2"/>
    <s v="03"/>
    <x v="3"/>
    <x v="1"/>
    <n v="1.18"/>
    <x v="1"/>
    <n v="5"/>
    <x v="0"/>
    <n v="157.43"/>
    <x v="1"/>
    <n v="8"/>
    <x v="1"/>
    <x v="2"/>
    <n v="532.4329032258064"/>
    <x v="0"/>
  </r>
  <r>
    <n v="4087"/>
    <n v="62"/>
    <x v="1"/>
    <x v="3"/>
    <x v="3"/>
    <x v="2196"/>
    <x v="0"/>
    <n v="1"/>
    <d v="2032-03-10T00:00:00"/>
    <x v="11"/>
    <x v="9"/>
    <s v="10"/>
    <x v="1"/>
    <x v="1"/>
    <n v="1.18"/>
    <x v="0"/>
    <n v="11"/>
    <x v="1"/>
    <n v="9.42"/>
    <x v="2"/>
    <n v="4"/>
    <x v="2"/>
    <x v="2"/>
    <n v="531.97556552962294"/>
    <x v="2"/>
  </r>
  <r>
    <n v="4158"/>
    <n v="55"/>
    <x v="3"/>
    <x v="3"/>
    <x v="3"/>
    <x v="2197"/>
    <x v="2"/>
    <n v="2"/>
    <d v="2032-05-20T00:00:00"/>
    <x v="11"/>
    <x v="7"/>
    <s v="20"/>
    <x v="2"/>
    <x v="0"/>
    <n v="1.18"/>
    <x v="0"/>
    <n v="18"/>
    <x v="2"/>
    <n v="22.03"/>
    <x v="2"/>
    <n v="5"/>
    <x v="0"/>
    <x v="2"/>
    <n v="532.74591726618701"/>
    <x v="1"/>
  </r>
  <r>
    <n v="4169"/>
    <n v="27"/>
    <x v="2"/>
    <x v="2"/>
    <x v="1"/>
    <x v="2198"/>
    <x v="0"/>
    <n v="1"/>
    <d v="2032-05-31T00:00:00"/>
    <x v="11"/>
    <x v="7"/>
    <s v="31"/>
    <x v="3"/>
    <x v="0"/>
    <n v="1.18"/>
    <x v="0"/>
    <n v="7"/>
    <x v="1"/>
    <n v="14.76"/>
    <x v="2"/>
    <n v="5"/>
    <x v="0"/>
    <x v="4"/>
    <n v="522.48275086505237"/>
    <x v="2"/>
  </r>
  <r>
    <n v="4258"/>
    <n v="37"/>
    <x v="4"/>
    <x v="0"/>
    <x v="1"/>
    <x v="2199"/>
    <x v="2"/>
    <n v="2"/>
    <d v="2032-08-28T00:00:00"/>
    <x v="11"/>
    <x v="8"/>
    <s v="28"/>
    <x v="3"/>
    <x v="0"/>
    <n v="1.18"/>
    <x v="0"/>
    <n v="10"/>
    <x v="1"/>
    <n v="49.84"/>
    <x v="2"/>
    <n v="5"/>
    <x v="0"/>
    <x v="2"/>
    <n v="532.99144144144134"/>
    <x v="2"/>
  </r>
  <r>
    <n v="4397"/>
    <n v="64"/>
    <x v="1"/>
    <x v="1"/>
    <x v="1"/>
    <x v="2200"/>
    <x v="1"/>
    <n v="3"/>
    <d v="2033-01-14T00:00:00"/>
    <x v="9"/>
    <x v="0"/>
    <s v="14"/>
    <x v="3"/>
    <x v="0"/>
    <n v="1.18"/>
    <x v="1"/>
    <n v="11"/>
    <x v="1"/>
    <n v="67.83"/>
    <x v="0"/>
    <n v="5"/>
    <x v="0"/>
    <x v="4"/>
    <n v="523.2091507798965"/>
    <x v="0"/>
  </r>
  <r>
    <n v="4442"/>
    <n v="40"/>
    <x v="0"/>
    <x v="0"/>
    <x v="0"/>
    <x v="2201"/>
    <x v="2"/>
    <n v="2"/>
    <d v="2033-02-28T00:00:00"/>
    <x v="9"/>
    <x v="10"/>
    <s v="28"/>
    <x v="0"/>
    <x v="0"/>
    <n v="1.18"/>
    <x v="0"/>
    <n v="6"/>
    <x v="1"/>
    <n v="100.67"/>
    <x v="0"/>
    <n v="5"/>
    <x v="0"/>
    <x v="3"/>
    <n v="522.66969202898599"/>
    <x v="0"/>
  </r>
  <r>
    <n v="4521"/>
    <n v="61"/>
    <x v="1"/>
    <x v="1"/>
    <x v="3"/>
    <x v="2202"/>
    <x v="1"/>
    <n v="3"/>
    <d v="2033-05-18T00:00:00"/>
    <x v="9"/>
    <x v="7"/>
    <s v="18"/>
    <x v="3"/>
    <x v="1"/>
    <n v="1.18"/>
    <x v="0"/>
    <n v="17"/>
    <x v="2"/>
    <n v="41.85"/>
    <x v="2"/>
    <n v="4"/>
    <x v="2"/>
    <x v="2"/>
    <n v="533.05391696750894"/>
    <x v="0"/>
  </r>
  <r>
    <n v="4605"/>
    <n v="40"/>
    <x v="0"/>
    <x v="0"/>
    <x v="0"/>
    <x v="2203"/>
    <x v="0"/>
    <n v="1"/>
    <d v="2033-08-10T00:00:00"/>
    <x v="9"/>
    <x v="8"/>
    <s v="10"/>
    <x v="2"/>
    <x v="1"/>
    <n v="1.18"/>
    <x v="0"/>
    <n v="14"/>
    <x v="1"/>
    <n v="24.06"/>
    <x v="2"/>
    <n v="6"/>
    <x v="0"/>
    <x v="0"/>
    <n v="495.16983899821088"/>
    <x v="1"/>
  </r>
  <r>
    <n v="4768"/>
    <n v="36"/>
    <x v="4"/>
    <x v="0"/>
    <x v="2"/>
    <x v="2204"/>
    <x v="1"/>
    <n v="3"/>
    <d v="2034-01-20T00:00:00"/>
    <x v="13"/>
    <x v="0"/>
    <s v="20"/>
    <x v="3"/>
    <x v="1"/>
    <n v="1.18"/>
    <x v="0"/>
    <n v="7"/>
    <x v="1"/>
    <n v="132.19999999999999"/>
    <x v="0"/>
    <n v="4"/>
    <x v="2"/>
    <x v="2"/>
    <n v="532.73121157323681"/>
    <x v="0"/>
  </r>
  <r>
    <n v="4792"/>
    <n v="23"/>
    <x v="2"/>
    <x v="0"/>
    <x v="2"/>
    <x v="2205"/>
    <x v="0"/>
    <n v="1"/>
    <d v="2034-02-13T00:00:00"/>
    <x v="13"/>
    <x v="10"/>
    <s v="13"/>
    <x v="1"/>
    <x v="1"/>
    <n v="1.18"/>
    <x v="0"/>
    <n v="10"/>
    <x v="1"/>
    <n v="22.54"/>
    <x v="2"/>
    <n v="5"/>
    <x v="0"/>
    <x v="1"/>
    <n v="539.61228200371056"/>
    <x v="1"/>
  </r>
  <r>
    <n v="4916"/>
    <n v="38"/>
    <x v="4"/>
    <x v="2"/>
    <x v="1"/>
    <x v="2206"/>
    <x v="2"/>
    <n v="2"/>
    <d v="2034-06-17T00:00:00"/>
    <x v="13"/>
    <x v="3"/>
    <s v="17"/>
    <x v="0"/>
    <x v="1"/>
    <n v="1.18"/>
    <x v="1"/>
    <n v="19"/>
    <x v="2"/>
    <n v="33.29"/>
    <x v="2"/>
    <n v="5"/>
    <x v="0"/>
    <x v="1"/>
    <n v="540.19628252788095"/>
    <x v="0"/>
  </r>
  <r>
    <n v="172"/>
    <n v="61"/>
    <x v="1"/>
    <x v="1"/>
    <x v="0"/>
    <x v="2207"/>
    <x v="2"/>
    <n v="2"/>
    <d v="2021-06-21T00:00:00"/>
    <x v="0"/>
    <x v="3"/>
    <s v="21"/>
    <x v="3"/>
    <x v="1"/>
    <n v="1.17"/>
    <x v="1"/>
    <n v="17"/>
    <x v="2"/>
    <n v="25.48"/>
    <x v="2"/>
    <n v="7"/>
    <x v="1"/>
    <x v="4"/>
    <n v="522.822100694445"/>
    <x v="0"/>
  </r>
  <r>
    <n v="597"/>
    <n v="68"/>
    <x v="1"/>
    <x v="3"/>
    <x v="0"/>
    <x v="2208"/>
    <x v="1"/>
    <n v="3"/>
    <d v="2022-08-20T00:00:00"/>
    <x v="1"/>
    <x v="8"/>
    <s v="20"/>
    <x v="3"/>
    <x v="0"/>
    <n v="1.17"/>
    <x v="0"/>
    <n v="14"/>
    <x v="1"/>
    <n v="68.81"/>
    <x v="0"/>
    <n v="5"/>
    <x v="0"/>
    <x v="1"/>
    <n v="540.02441340782116"/>
    <x v="1"/>
  </r>
  <r>
    <n v="652"/>
    <n v="59"/>
    <x v="3"/>
    <x v="0"/>
    <x v="2"/>
    <x v="2209"/>
    <x v="2"/>
    <n v="2"/>
    <d v="2022-10-14T00:00:00"/>
    <x v="1"/>
    <x v="4"/>
    <s v="14"/>
    <x v="3"/>
    <x v="1"/>
    <n v="1.17"/>
    <x v="0"/>
    <n v="16"/>
    <x v="2"/>
    <n v="29.7"/>
    <x v="2"/>
    <n v="6"/>
    <x v="0"/>
    <x v="2"/>
    <n v="532.01980072463755"/>
    <x v="1"/>
  </r>
  <r>
    <n v="726"/>
    <n v="23"/>
    <x v="2"/>
    <x v="2"/>
    <x v="1"/>
    <x v="2210"/>
    <x v="0"/>
    <n v="1"/>
    <d v="2022-12-27T00:00:00"/>
    <x v="1"/>
    <x v="2"/>
    <s v="27"/>
    <x v="3"/>
    <x v="1"/>
    <n v="1.17"/>
    <x v="0"/>
    <n v="12"/>
    <x v="1"/>
    <n v="4.9400000000000004"/>
    <x v="2"/>
    <n v="6"/>
    <x v="0"/>
    <x v="1"/>
    <n v="539.2347014925374"/>
    <x v="2"/>
  </r>
  <r>
    <n v="778"/>
    <n v="25"/>
    <x v="2"/>
    <x v="2"/>
    <x v="2"/>
    <x v="2211"/>
    <x v="0"/>
    <n v="1"/>
    <d v="2023-02-17T00:00:00"/>
    <x v="12"/>
    <x v="10"/>
    <s v="17"/>
    <x v="1"/>
    <x v="0"/>
    <n v="1.17"/>
    <x v="0"/>
    <n v="11"/>
    <x v="1"/>
    <n v="11.97"/>
    <x v="2"/>
    <n v="7"/>
    <x v="1"/>
    <x v="1"/>
    <n v="540.1317009345795"/>
    <x v="0"/>
  </r>
  <r>
    <n v="904"/>
    <n v="48"/>
    <x v="0"/>
    <x v="1"/>
    <x v="3"/>
    <x v="2212"/>
    <x v="1"/>
    <n v="3"/>
    <d v="2023-06-23T00:00:00"/>
    <x v="12"/>
    <x v="3"/>
    <s v="23"/>
    <x v="0"/>
    <x v="1"/>
    <n v="1.17"/>
    <x v="0"/>
    <n v="3"/>
    <x v="0"/>
    <n v="287.52"/>
    <x v="1"/>
    <n v="3"/>
    <x v="2"/>
    <x v="4"/>
    <n v="522.97808695652225"/>
    <x v="2"/>
  </r>
  <r>
    <n v="1041"/>
    <n v="24"/>
    <x v="2"/>
    <x v="1"/>
    <x v="0"/>
    <x v="2213"/>
    <x v="0"/>
    <n v="1"/>
    <d v="2023-11-07T00:00:00"/>
    <x v="12"/>
    <x v="1"/>
    <s v="07"/>
    <x v="2"/>
    <x v="1"/>
    <n v="1.17"/>
    <x v="1"/>
    <n v="13"/>
    <x v="1"/>
    <n v="4.62"/>
    <x v="2"/>
    <n v="6"/>
    <x v="0"/>
    <x v="4"/>
    <n v="522.3864634146347"/>
    <x v="1"/>
  </r>
  <r>
    <n v="1305"/>
    <n v="60"/>
    <x v="1"/>
    <x v="1"/>
    <x v="0"/>
    <x v="2214"/>
    <x v="0"/>
    <n v="1"/>
    <d v="2024-07-28T00:00:00"/>
    <x v="2"/>
    <x v="11"/>
    <s v="28"/>
    <x v="3"/>
    <x v="0"/>
    <n v="1.17"/>
    <x v="0"/>
    <n v="6"/>
    <x v="1"/>
    <n v="8.75"/>
    <x v="2"/>
    <n v="6"/>
    <x v="0"/>
    <x v="0"/>
    <n v="495.45354838709659"/>
    <x v="0"/>
  </r>
  <r>
    <n v="1641"/>
    <n v="67"/>
    <x v="1"/>
    <x v="3"/>
    <x v="3"/>
    <x v="2215"/>
    <x v="2"/>
    <n v="2"/>
    <d v="2025-06-29T00:00:00"/>
    <x v="3"/>
    <x v="3"/>
    <s v="29"/>
    <x v="1"/>
    <x v="1"/>
    <n v="1.17"/>
    <x v="1"/>
    <n v="16"/>
    <x v="2"/>
    <n v="29.32"/>
    <x v="2"/>
    <n v="4"/>
    <x v="2"/>
    <x v="4"/>
    <n v="523.19326352530595"/>
    <x v="2"/>
  </r>
  <r>
    <n v="1713"/>
    <n v="66"/>
    <x v="1"/>
    <x v="2"/>
    <x v="2"/>
    <x v="2216"/>
    <x v="2"/>
    <n v="2"/>
    <d v="2025-09-09T00:00:00"/>
    <x v="3"/>
    <x v="6"/>
    <s v="09"/>
    <x v="2"/>
    <x v="0"/>
    <n v="1.17"/>
    <x v="1"/>
    <n v="14"/>
    <x v="1"/>
    <n v="30.13"/>
    <x v="2"/>
    <n v="7"/>
    <x v="1"/>
    <x v="2"/>
    <n v="532.12294010889275"/>
    <x v="1"/>
  </r>
  <r>
    <n v="2006"/>
    <n v="68"/>
    <x v="1"/>
    <x v="1"/>
    <x v="3"/>
    <x v="2217"/>
    <x v="0"/>
    <n v="1"/>
    <d v="2026-06-29T00:00:00"/>
    <x v="4"/>
    <x v="3"/>
    <s v="29"/>
    <x v="0"/>
    <x v="1"/>
    <n v="1.17"/>
    <x v="0"/>
    <n v="3"/>
    <x v="0"/>
    <n v="25.8"/>
    <x v="2"/>
    <n v="4"/>
    <x v="2"/>
    <x v="1"/>
    <n v="540.89659176029966"/>
    <x v="0"/>
  </r>
  <r>
    <n v="2079"/>
    <n v="69"/>
    <x v="1"/>
    <x v="3"/>
    <x v="1"/>
    <x v="2218"/>
    <x v="0"/>
    <n v="1"/>
    <d v="2026-09-10T00:00:00"/>
    <x v="4"/>
    <x v="6"/>
    <s v="10"/>
    <x v="2"/>
    <x v="0"/>
    <n v="1.17"/>
    <x v="1"/>
    <n v="8"/>
    <x v="1"/>
    <n v="15.62"/>
    <x v="2"/>
    <n v="8"/>
    <x v="1"/>
    <x v="0"/>
    <n v="496.24879712746838"/>
    <x v="0"/>
  </r>
  <r>
    <n v="2129"/>
    <n v="65"/>
    <x v="1"/>
    <x v="0"/>
    <x v="1"/>
    <x v="2219"/>
    <x v="1"/>
    <n v="3"/>
    <d v="2026-10-30T00:00:00"/>
    <x v="4"/>
    <x v="4"/>
    <s v="30"/>
    <x v="2"/>
    <x v="1"/>
    <n v="1.17"/>
    <x v="1"/>
    <n v="2"/>
    <x v="0"/>
    <n v="351.16"/>
    <x v="1"/>
    <n v="4"/>
    <x v="2"/>
    <x v="4"/>
    <n v="523.28781468531508"/>
    <x v="1"/>
  </r>
  <r>
    <n v="2180"/>
    <n v="56"/>
    <x v="3"/>
    <x v="2"/>
    <x v="2"/>
    <x v="2220"/>
    <x v="1"/>
    <n v="3"/>
    <d v="2026-12-20T00:00:00"/>
    <x v="4"/>
    <x v="2"/>
    <s v="20"/>
    <x v="0"/>
    <x v="1"/>
    <n v="1.17"/>
    <x v="1"/>
    <n v="1"/>
    <x v="0"/>
    <n v="906.5"/>
    <x v="1"/>
    <n v="4"/>
    <x v="2"/>
    <x v="4"/>
    <n v="522.9742907180389"/>
    <x v="2"/>
  </r>
  <r>
    <n v="2640"/>
    <n v="31"/>
    <x v="4"/>
    <x v="1"/>
    <x v="3"/>
    <x v="2221"/>
    <x v="1"/>
    <n v="3"/>
    <d v="2028-03-24T00:00:00"/>
    <x v="6"/>
    <x v="9"/>
    <s v="24"/>
    <x v="0"/>
    <x v="0"/>
    <n v="1.17"/>
    <x v="1"/>
    <n v="18"/>
    <x v="2"/>
    <n v="43.44"/>
    <x v="2"/>
    <n v="4"/>
    <x v="2"/>
    <x v="4"/>
    <n v="522.30143859649172"/>
    <x v="1"/>
  </r>
  <r>
    <n v="3020"/>
    <n v="21"/>
    <x v="2"/>
    <x v="2"/>
    <x v="0"/>
    <x v="2222"/>
    <x v="1"/>
    <n v="3"/>
    <d v="2029-04-08T00:00:00"/>
    <x v="10"/>
    <x v="5"/>
    <s v="08"/>
    <x v="3"/>
    <x v="0"/>
    <n v="1.17"/>
    <x v="1"/>
    <n v="5"/>
    <x v="0"/>
    <n v="192.1"/>
    <x v="1"/>
    <n v="7"/>
    <x v="1"/>
    <x v="2"/>
    <n v="532.32359999999994"/>
    <x v="0"/>
  </r>
  <r>
    <n v="3432"/>
    <n v="61"/>
    <x v="1"/>
    <x v="2"/>
    <x v="2"/>
    <x v="2223"/>
    <x v="0"/>
    <n v="1"/>
    <d v="2030-05-25T00:00:00"/>
    <x v="7"/>
    <x v="7"/>
    <s v="25"/>
    <x v="3"/>
    <x v="0"/>
    <n v="1.17"/>
    <x v="1"/>
    <n v="5"/>
    <x v="0"/>
    <n v="48.54"/>
    <x v="2"/>
    <n v="7"/>
    <x v="1"/>
    <x v="2"/>
    <n v="531.54364298724943"/>
    <x v="0"/>
  </r>
  <r>
    <n v="3746"/>
    <n v="68"/>
    <x v="1"/>
    <x v="2"/>
    <x v="1"/>
    <x v="2224"/>
    <x v="0"/>
    <n v="1"/>
    <d v="2031-04-04T00:00:00"/>
    <x v="8"/>
    <x v="5"/>
    <s v="04"/>
    <x v="0"/>
    <x v="1"/>
    <n v="1.17"/>
    <x v="1"/>
    <n v="18"/>
    <x v="2"/>
    <n v="16.57"/>
    <x v="2"/>
    <n v="7"/>
    <x v="1"/>
    <x v="1"/>
    <n v="541.76621013133206"/>
    <x v="1"/>
  </r>
  <r>
    <n v="3871"/>
    <n v="63"/>
    <x v="1"/>
    <x v="2"/>
    <x v="0"/>
    <x v="2225"/>
    <x v="0"/>
    <n v="1"/>
    <d v="2031-08-07T00:00:00"/>
    <x v="8"/>
    <x v="8"/>
    <s v="07"/>
    <x v="1"/>
    <x v="0"/>
    <n v="1.17"/>
    <x v="1"/>
    <n v="3"/>
    <x v="0"/>
    <n v="62.87"/>
    <x v="0"/>
    <n v="5"/>
    <x v="0"/>
    <x v="2"/>
    <n v="532.07072992700716"/>
    <x v="1"/>
  </r>
  <r>
    <n v="4339"/>
    <n v="25"/>
    <x v="2"/>
    <x v="2"/>
    <x v="1"/>
    <x v="2226"/>
    <x v="2"/>
    <n v="2"/>
    <d v="2032-11-17T00:00:00"/>
    <x v="11"/>
    <x v="1"/>
    <s v="17"/>
    <x v="3"/>
    <x v="0"/>
    <n v="1.17"/>
    <x v="1"/>
    <n v="8"/>
    <x v="1"/>
    <n v="58.85"/>
    <x v="0"/>
    <n v="5"/>
    <x v="0"/>
    <x v="2"/>
    <n v="532.69861060329049"/>
    <x v="2"/>
  </r>
  <r>
    <n v="4417"/>
    <n v="31"/>
    <x v="4"/>
    <x v="2"/>
    <x v="0"/>
    <x v="2227"/>
    <x v="0"/>
    <n v="1"/>
    <d v="2033-02-03T00:00:00"/>
    <x v="9"/>
    <x v="10"/>
    <s v="03"/>
    <x v="3"/>
    <x v="0"/>
    <n v="1.17"/>
    <x v="1"/>
    <n v="3"/>
    <x v="0"/>
    <n v="70.349999999999994"/>
    <x v="0"/>
    <n v="6"/>
    <x v="0"/>
    <x v="0"/>
    <n v="496.91661870503577"/>
    <x v="0"/>
  </r>
  <r>
    <n v="4431"/>
    <n v="22"/>
    <x v="2"/>
    <x v="1"/>
    <x v="3"/>
    <x v="2228"/>
    <x v="1"/>
    <n v="3"/>
    <d v="2033-02-17T00:00:00"/>
    <x v="9"/>
    <x v="10"/>
    <s v="17"/>
    <x v="0"/>
    <x v="0"/>
    <n v="1.17"/>
    <x v="0"/>
    <n v="8"/>
    <x v="1"/>
    <n v="87.92"/>
    <x v="0"/>
    <n v="7"/>
    <x v="1"/>
    <x v="4"/>
    <n v="521.84532513181068"/>
    <x v="1"/>
  </r>
  <r>
    <n v="53"/>
    <n v="41"/>
    <x v="0"/>
    <x v="1"/>
    <x v="0"/>
    <x v="2229"/>
    <x v="0"/>
    <n v="1"/>
    <d v="2021-02-22T00:00:00"/>
    <x v="0"/>
    <x v="10"/>
    <s v="22"/>
    <x v="0"/>
    <x v="0"/>
    <n v="1.1599999999999999"/>
    <x v="1"/>
    <n v="5"/>
    <x v="0"/>
    <n v="49.09"/>
    <x v="2"/>
    <n v="7"/>
    <x v="1"/>
    <x v="4"/>
    <n v="521.52572183098653"/>
    <x v="0"/>
  </r>
  <r>
    <n v="313"/>
    <n v="38"/>
    <x v="4"/>
    <x v="0"/>
    <x v="2"/>
    <x v="2230"/>
    <x v="2"/>
    <n v="2"/>
    <d v="2021-11-09T00:00:00"/>
    <x v="0"/>
    <x v="1"/>
    <s v="09"/>
    <x v="2"/>
    <x v="1"/>
    <n v="1.1599999999999999"/>
    <x v="0"/>
    <n v="2"/>
    <x v="0"/>
    <n v="286.05"/>
    <x v="1"/>
    <n v="6"/>
    <x v="0"/>
    <x v="2"/>
    <n v="532.81192307692299"/>
    <x v="0"/>
  </r>
  <r>
    <n v="356"/>
    <n v="42"/>
    <x v="0"/>
    <x v="3"/>
    <x v="1"/>
    <x v="2231"/>
    <x v="1"/>
    <n v="3"/>
    <d v="2021-12-22T00:00:00"/>
    <x v="0"/>
    <x v="2"/>
    <s v="22"/>
    <x v="0"/>
    <x v="0"/>
    <n v="1.1599999999999999"/>
    <x v="0"/>
    <n v="19"/>
    <x v="2"/>
    <n v="44.67"/>
    <x v="2"/>
    <n v="4"/>
    <x v="2"/>
    <x v="3"/>
    <n v="522.52206896551775"/>
    <x v="1"/>
  </r>
  <r>
    <n v="464"/>
    <n v="47"/>
    <x v="0"/>
    <x v="1"/>
    <x v="1"/>
    <x v="2232"/>
    <x v="0"/>
    <n v="1"/>
    <d v="2022-04-09T00:00:00"/>
    <x v="1"/>
    <x v="5"/>
    <s v="09"/>
    <x v="3"/>
    <x v="0"/>
    <n v="1.1599999999999999"/>
    <x v="1"/>
    <n v="8"/>
    <x v="1"/>
    <n v="16.079999999999998"/>
    <x v="2"/>
    <n v="4"/>
    <x v="2"/>
    <x v="2"/>
    <n v="532.73983486238524"/>
    <x v="0"/>
  </r>
  <r>
    <n v="724"/>
    <n v="32"/>
    <x v="4"/>
    <x v="2"/>
    <x v="2"/>
    <x v="2233"/>
    <x v="1"/>
    <n v="3"/>
    <d v="2022-12-25T00:00:00"/>
    <x v="1"/>
    <x v="2"/>
    <s v="25"/>
    <x v="3"/>
    <x v="1"/>
    <n v="1.1599999999999999"/>
    <x v="1"/>
    <n v="13"/>
    <x v="1"/>
    <n v="67.73"/>
    <x v="0"/>
    <n v="5"/>
    <x v="0"/>
    <x v="4"/>
    <n v="522.01264550264614"/>
    <x v="0"/>
  </r>
  <r>
    <n v="1168"/>
    <n v="55"/>
    <x v="3"/>
    <x v="3"/>
    <x v="3"/>
    <x v="2234"/>
    <x v="1"/>
    <n v="3"/>
    <d v="2024-03-13T00:00:00"/>
    <x v="2"/>
    <x v="9"/>
    <s v="13"/>
    <x v="1"/>
    <x v="0"/>
    <n v="1.1599999999999999"/>
    <x v="0"/>
    <n v="19"/>
    <x v="2"/>
    <n v="48.03"/>
    <x v="2"/>
    <n v="4"/>
    <x v="2"/>
    <x v="1"/>
    <n v="542.22402255639111"/>
    <x v="1"/>
  </r>
  <r>
    <n v="1169"/>
    <n v="25"/>
    <x v="2"/>
    <x v="2"/>
    <x v="1"/>
    <x v="2235"/>
    <x v="0"/>
    <n v="1"/>
    <d v="2024-03-14T00:00:00"/>
    <x v="2"/>
    <x v="9"/>
    <s v="14"/>
    <x v="1"/>
    <x v="0"/>
    <n v="1.1599999999999999"/>
    <x v="1"/>
    <n v="14"/>
    <x v="1"/>
    <n v="4.41"/>
    <x v="2"/>
    <n v="7"/>
    <x v="1"/>
    <x v="1"/>
    <n v="541.52647834274967"/>
    <x v="2"/>
  </r>
  <r>
    <n v="1176"/>
    <n v="57"/>
    <x v="3"/>
    <x v="2"/>
    <x v="3"/>
    <x v="2236"/>
    <x v="1"/>
    <n v="3"/>
    <d v="2024-03-21T00:00:00"/>
    <x v="2"/>
    <x v="9"/>
    <s v="21"/>
    <x v="2"/>
    <x v="1"/>
    <n v="1.1599999999999999"/>
    <x v="0"/>
    <n v="19"/>
    <x v="2"/>
    <n v="34.36"/>
    <x v="2"/>
    <n v="8"/>
    <x v="1"/>
    <x v="4"/>
    <n v="521.37918727915257"/>
    <x v="0"/>
  </r>
  <r>
    <n v="1368"/>
    <n v="46"/>
    <x v="0"/>
    <x v="3"/>
    <x v="0"/>
    <x v="2237"/>
    <x v="0"/>
    <n v="1"/>
    <d v="2024-09-29T00:00:00"/>
    <x v="2"/>
    <x v="6"/>
    <s v="29"/>
    <x v="2"/>
    <x v="0"/>
    <n v="1.1599999999999999"/>
    <x v="0"/>
    <n v="9"/>
    <x v="1"/>
    <n v="6.29"/>
    <x v="2"/>
    <n v="5"/>
    <x v="0"/>
    <x v="4"/>
    <n v="521.14649557522193"/>
    <x v="1"/>
  </r>
  <r>
    <n v="1547"/>
    <n v="33"/>
    <x v="4"/>
    <x v="1"/>
    <x v="0"/>
    <x v="2238"/>
    <x v="0"/>
    <n v="1"/>
    <d v="2025-03-27T00:00:00"/>
    <x v="3"/>
    <x v="9"/>
    <s v="27"/>
    <x v="0"/>
    <x v="0"/>
    <n v="1.1599999999999999"/>
    <x v="0"/>
    <n v="17"/>
    <x v="2"/>
    <n v="5.92"/>
    <x v="2"/>
    <n v="7"/>
    <x v="1"/>
    <x v="2"/>
    <n v="533.48262867647043"/>
    <x v="2"/>
  </r>
  <r>
    <n v="1650"/>
    <n v="50"/>
    <x v="3"/>
    <x v="1"/>
    <x v="1"/>
    <x v="2239"/>
    <x v="2"/>
    <n v="2"/>
    <d v="2025-07-08T00:00:00"/>
    <x v="3"/>
    <x v="11"/>
    <s v="08"/>
    <x v="2"/>
    <x v="0"/>
    <n v="1.1599999999999999"/>
    <x v="1"/>
    <n v="5"/>
    <x v="0"/>
    <n v="102.56"/>
    <x v="0"/>
    <n v="7"/>
    <x v="1"/>
    <x v="2"/>
    <n v="534.27966850828716"/>
    <x v="1"/>
  </r>
  <r>
    <n v="1695"/>
    <n v="22"/>
    <x v="2"/>
    <x v="2"/>
    <x v="3"/>
    <x v="2240"/>
    <x v="2"/>
    <n v="2"/>
    <d v="2025-08-22T00:00:00"/>
    <x v="3"/>
    <x v="8"/>
    <s v="22"/>
    <x v="0"/>
    <x v="1"/>
    <n v="1.1599999999999999"/>
    <x v="0"/>
    <n v="3"/>
    <x v="0"/>
    <n v="161.68"/>
    <x v="1"/>
    <n v="7"/>
    <x v="1"/>
    <x v="0"/>
    <n v="497.43169369369355"/>
    <x v="2"/>
  </r>
  <r>
    <n v="1883"/>
    <n v="34"/>
    <x v="4"/>
    <x v="2"/>
    <x v="0"/>
    <x v="2241"/>
    <x v="2"/>
    <n v="2"/>
    <d v="2026-02-26T00:00:00"/>
    <x v="4"/>
    <x v="10"/>
    <s v="26"/>
    <x v="0"/>
    <x v="1"/>
    <n v="1.1599999999999999"/>
    <x v="1"/>
    <n v="19"/>
    <x v="2"/>
    <n v="24.48"/>
    <x v="2"/>
    <n v="6"/>
    <x v="0"/>
    <x v="3"/>
    <n v="521.92890909090943"/>
    <x v="1"/>
  </r>
  <r>
    <n v="2030"/>
    <n v="47"/>
    <x v="0"/>
    <x v="1"/>
    <x v="0"/>
    <x v="2242"/>
    <x v="0"/>
    <n v="1"/>
    <d v="2026-07-23T00:00:00"/>
    <x v="4"/>
    <x v="11"/>
    <s v="23"/>
    <x v="0"/>
    <x v="0"/>
    <n v="1.1599999999999999"/>
    <x v="0"/>
    <n v="2"/>
    <x v="0"/>
    <n v="90.74"/>
    <x v="0"/>
    <n v="6"/>
    <x v="0"/>
    <x v="0"/>
    <n v="497.45407942238256"/>
    <x v="2"/>
  </r>
  <r>
    <n v="2032"/>
    <n v="28"/>
    <x v="2"/>
    <x v="0"/>
    <x v="2"/>
    <x v="2243"/>
    <x v="2"/>
    <n v="2"/>
    <d v="2026-07-25T00:00:00"/>
    <x v="4"/>
    <x v="11"/>
    <s v="25"/>
    <x v="1"/>
    <x v="1"/>
    <n v="1.1599999999999999"/>
    <x v="1"/>
    <n v="6"/>
    <x v="1"/>
    <n v="99.43"/>
    <x v="0"/>
    <n v="7"/>
    <x v="1"/>
    <x v="2"/>
    <n v="534.31929889298897"/>
    <x v="2"/>
  </r>
  <r>
    <n v="2074"/>
    <n v="40"/>
    <x v="0"/>
    <x v="1"/>
    <x v="1"/>
    <x v="2244"/>
    <x v="2"/>
    <n v="2"/>
    <d v="2026-09-05T00:00:00"/>
    <x v="4"/>
    <x v="6"/>
    <s v="05"/>
    <x v="0"/>
    <x v="0"/>
    <n v="1.1599999999999999"/>
    <x v="0"/>
    <n v="1"/>
    <x v="0"/>
    <n v="622.45000000000005"/>
    <x v="1"/>
    <n v="6"/>
    <x v="0"/>
    <x v="3"/>
    <n v="522.03238615664884"/>
    <x v="2"/>
  </r>
  <r>
    <n v="2155"/>
    <n v="52"/>
    <x v="3"/>
    <x v="0"/>
    <x v="0"/>
    <x v="2245"/>
    <x v="1"/>
    <n v="3"/>
    <d v="2026-11-25T00:00:00"/>
    <x v="4"/>
    <x v="1"/>
    <s v="25"/>
    <x v="2"/>
    <x v="1"/>
    <n v="1.1599999999999999"/>
    <x v="1"/>
    <n v="4"/>
    <x v="0"/>
    <n v="207.4"/>
    <x v="1"/>
    <n v="6"/>
    <x v="0"/>
    <x v="0"/>
    <n v="498.02547920433977"/>
    <x v="2"/>
  </r>
  <r>
    <n v="2156"/>
    <n v="34"/>
    <x v="4"/>
    <x v="3"/>
    <x v="2"/>
    <x v="2246"/>
    <x v="1"/>
    <n v="3"/>
    <d v="2026-11-26T00:00:00"/>
    <x v="4"/>
    <x v="1"/>
    <s v="26"/>
    <x v="1"/>
    <x v="1"/>
    <n v="1.1599999999999999"/>
    <x v="1"/>
    <n v="7"/>
    <x v="1"/>
    <n v="100.21"/>
    <x v="0"/>
    <n v="7"/>
    <x v="1"/>
    <x v="3"/>
    <n v="521.84914233576683"/>
    <x v="1"/>
  </r>
  <r>
    <n v="2264"/>
    <n v="43"/>
    <x v="0"/>
    <x v="1"/>
    <x v="0"/>
    <x v="2247"/>
    <x v="1"/>
    <n v="3"/>
    <d v="2027-03-14T00:00:00"/>
    <x v="5"/>
    <x v="9"/>
    <s v="14"/>
    <x v="1"/>
    <x v="0"/>
    <n v="1.1599999999999999"/>
    <x v="0"/>
    <n v="8"/>
    <x v="1"/>
    <n v="109.04"/>
    <x v="0"/>
    <n v="6"/>
    <x v="0"/>
    <x v="3"/>
    <n v="521.52074954296199"/>
    <x v="1"/>
  </r>
  <r>
    <n v="2520"/>
    <n v="58"/>
    <x v="3"/>
    <x v="1"/>
    <x v="1"/>
    <x v="2248"/>
    <x v="2"/>
    <n v="2"/>
    <d v="2027-11-25T00:00:00"/>
    <x v="5"/>
    <x v="1"/>
    <s v="25"/>
    <x v="2"/>
    <x v="1"/>
    <n v="1.1599999999999999"/>
    <x v="0"/>
    <n v="9"/>
    <x v="1"/>
    <n v="56.93"/>
    <x v="0"/>
    <n v="6"/>
    <x v="0"/>
    <x v="1"/>
    <n v="542.43184905660394"/>
    <x v="1"/>
  </r>
  <r>
    <n v="2657"/>
    <n v="54"/>
    <x v="3"/>
    <x v="3"/>
    <x v="2"/>
    <x v="2249"/>
    <x v="2"/>
    <n v="2"/>
    <d v="2028-04-10T00:00:00"/>
    <x v="6"/>
    <x v="5"/>
    <s v="10"/>
    <x v="2"/>
    <x v="0"/>
    <n v="1.1599999999999999"/>
    <x v="1"/>
    <n v="7"/>
    <x v="1"/>
    <n v="90.16"/>
    <x v="0"/>
    <n v="5"/>
    <x v="0"/>
    <x v="2"/>
    <n v="534.20425138632163"/>
    <x v="2"/>
  </r>
  <r>
    <n v="2732"/>
    <n v="62"/>
    <x v="1"/>
    <x v="0"/>
    <x v="1"/>
    <x v="2250"/>
    <x v="1"/>
    <n v="3"/>
    <d v="2028-06-24T00:00:00"/>
    <x v="6"/>
    <x v="3"/>
    <s v="24"/>
    <x v="3"/>
    <x v="1"/>
    <n v="1.1599999999999999"/>
    <x v="1"/>
    <n v="2"/>
    <x v="0"/>
    <n v="467.1"/>
    <x v="1"/>
    <n v="5"/>
    <x v="0"/>
    <x v="3"/>
    <n v="520.8782417582421"/>
    <x v="1"/>
  </r>
  <r>
    <n v="2784"/>
    <n v="40"/>
    <x v="0"/>
    <x v="3"/>
    <x v="3"/>
    <x v="1908"/>
    <x v="0"/>
    <n v="1"/>
    <d v="2028-08-15T00:00:00"/>
    <x v="6"/>
    <x v="8"/>
    <s v="15"/>
    <x v="0"/>
    <x v="0"/>
    <n v="1.1599999999999999"/>
    <x v="0"/>
    <n v="10"/>
    <x v="1"/>
    <n v="30.34"/>
    <x v="2"/>
    <n v="4"/>
    <x v="2"/>
    <x v="1"/>
    <n v="542.48875236294907"/>
    <x v="1"/>
  </r>
  <r>
    <n v="3474"/>
    <n v="18"/>
    <x v="2"/>
    <x v="0"/>
    <x v="3"/>
    <x v="2251"/>
    <x v="1"/>
    <n v="3"/>
    <d v="2030-07-06T00:00:00"/>
    <x v="7"/>
    <x v="11"/>
    <s v="06"/>
    <x v="0"/>
    <x v="1"/>
    <n v="1.1599999999999999"/>
    <x v="1"/>
    <n v="19"/>
    <x v="2"/>
    <n v="42.98"/>
    <x v="2"/>
    <n v="6"/>
    <x v="0"/>
    <x v="0"/>
    <n v="497.42481884057952"/>
    <x v="1"/>
  </r>
  <r>
    <n v="3726"/>
    <n v="58"/>
    <x v="3"/>
    <x v="3"/>
    <x v="3"/>
    <x v="1286"/>
    <x v="2"/>
    <n v="2"/>
    <d v="2031-03-15T00:00:00"/>
    <x v="8"/>
    <x v="9"/>
    <s v="15"/>
    <x v="3"/>
    <x v="0"/>
    <n v="1.1599999999999999"/>
    <x v="0"/>
    <n v="12"/>
    <x v="1"/>
    <n v="45.35"/>
    <x v="2"/>
    <n v="7"/>
    <x v="1"/>
    <x v="1"/>
    <n v="542.94155303030311"/>
    <x v="1"/>
  </r>
  <r>
    <n v="3729"/>
    <n v="18"/>
    <x v="2"/>
    <x v="3"/>
    <x v="1"/>
    <x v="2252"/>
    <x v="0"/>
    <n v="1"/>
    <d v="2031-03-18T00:00:00"/>
    <x v="8"/>
    <x v="9"/>
    <s v="18"/>
    <x v="1"/>
    <x v="0"/>
    <n v="1.1599999999999999"/>
    <x v="0"/>
    <n v="9"/>
    <x v="1"/>
    <n v="19.29"/>
    <x v="2"/>
    <n v="6"/>
    <x v="0"/>
    <x v="0"/>
    <n v="496.84557168784005"/>
    <x v="2"/>
  </r>
  <r>
    <n v="3759"/>
    <n v="34"/>
    <x v="4"/>
    <x v="0"/>
    <x v="1"/>
    <x v="2253"/>
    <x v="0"/>
    <n v="1"/>
    <d v="2031-04-17T00:00:00"/>
    <x v="8"/>
    <x v="5"/>
    <s v="17"/>
    <x v="3"/>
    <x v="1"/>
    <n v="1.1599999999999999"/>
    <x v="1"/>
    <n v="3"/>
    <x v="0"/>
    <n v="63.13"/>
    <x v="0"/>
    <n v="7"/>
    <x v="1"/>
    <x v="2"/>
    <n v="534.0248148148147"/>
    <x v="1"/>
  </r>
  <r>
    <n v="4060"/>
    <n v="69"/>
    <x v="1"/>
    <x v="2"/>
    <x v="2"/>
    <x v="2254"/>
    <x v="1"/>
    <n v="3"/>
    <d v="2032-02-12T00:00:00"/>
    <x v="11"/>
    <x v="10"/>
    <s v="12"/>
    <x v="1"/>
    <x v="0"/>
    <n v="1.1599999999999999"/>
    <x v="1"/>
    <n v="10"/>
    <x v="1"/>
    <n v="91.68"/>
    <x v="0"/>
    <n v="7"/>
    <x v="1"/>
    <x v="4"/>
    <n v="521.97021276595808"/>
    <x v="1"/>
  </r>
  <r>
    <n v="4141"/>
    <n v="66"/>
    <x v="1"/>
    <x v="1"/>
    <x v="0"/>
    <x v="2255"/>
    <x v="2"/>
    <n v="2"/>
    <d v="2032-05-03T00:00:00"/>
    <x v="11"/>
    <x v="7"/>
    <s v="03"/>
    <x v="2"/>
    <x v="1"/>
    <n v="1.1599999999999999"/>
    <x v="1"/>
    <n v="5"/>
    <x v="0"/>
    <n v="96.86"/>
    <x v="0"/>
    <n v="5"/>
    <x v="0"/>
    <x v="1"/>
    <n v="542.9391271347248"/>
    <x v="2"/>
  </r>
  <r>
    <n v="4348"/>
    <n v="40"/>
    <x v="0"/>
    <x v="0"/>
    <x v="0"/>
    <x v="2256"/>
    <x v="2"/>
    <n v="2"/>
    <d v="2032-11-26T00:00:00"/>
    <x v="11"/>
    <x v="1"/>
    <s v="26"/>
    <x v="2"/>
    <x v="1"/>
    <n v="1.1599999999999999"/>
    <x v="1"/>
    <n v="8"/>
    <x v="1"/>
    <n v="59.01"/>
    <x v="0"/>
    <n v="5"/>
    <x v="0"/>
    <x v="4"/>
    <n v="521.26889875666143"/>
    <x v="1"/>
  </r>
  <r>
    <n v="4509"/>
    <n v="57"/>
    <x v="3"/>
    <x v="0"/>
    <x v="0"/>
    <x v="2257"/>
    <x v="2"/>
    <n v="2"/>
    <d v="2033-05-06T00:00:00"/>
    <x v="9"/>
    <x v="7"/>
    <s v="06"/>
    <x v="3"/>
    <x v="1"/>
    <n v="1.1599999999999999"/>
    <x v="1"/>
    <n v="12"/>
    <x v="1"/>
    <n v="31.71"/>
    <x v="2"/>
    <n v="8"/>
    <x v="1"/>
    <x v="0"/>
    <n v="497.4332909090906"/>
    <x v="2"/>
  </r>
  <r>
    <n v="4553"/>
    <n v="32"/>
    <x v="4"/>
    <x v="1"/>
    <x v="3"/>
    <x v="2258"/>
    <x v="0"/>
    <n v="1"/>
    <d v="2033-06-19T00:00:00"/>
    <x v="9"/>
    <x v="3"/>
    <s v="19"/>
    <x v="2"/>
    <x v="1"/>
    <n v="1.1599999999999999"/>
    <x v="1"/>
    <n v="3"/>
    <x v="0"/>
    <n v="25.26"/>
    <x v="2"/>
    <n v="4"/>
    <x v="2"/>
    <x v="1"/>
    <n v="543.05062737642584"/>
    <x v="1"/>
  </r>
  <r>
    <n v="4669"/>
    <n v="25"/>
    <x v="2"/>
    <x v="0"/>
    <x v="1"/>
    <x v="2259"/>
    <x v="2"/>
    <n v="2"/>
    <d v="2033-10-13T00:00:00"/>
    <x v="9"/>
    <x v="4"/>
    <s v="13"/>
    <x v="1"/>
    <x v="0"/>
    <n v="1.1599999999999999"/>
    <x v="1"/>
    <n v="13"/>
    <x v="1"/>
    <n v="35.729999999999997"/>
    <x v="2"/>
    <n v="7"/>
    <x v="1"/>
    <x v="4"/>
    <n v="521.35644128113938"/>
    <x v="1"/>
  </r>
  <r>
    <n v="137"/>
    <n v="21"/>
    <x v="2"/>
    <x v="0"/>
    <x v="3"/>
    <x v="2260"/>
    <x v="0"/>
    <n v="1"/>
    <d v="2021-05-17T00:00:00"/>
    <x v="0"/>
    <x v="7"/>
    <s v="17"/>
    <x v="1"/>
    <x v="0"/>
    <n v="1.1499999999999999"/>
    <x v="0"/>
    <n v="6"/>
    <x v="1"/>
    <n v="47.94"/>
    <x v="2"/>
    <n v="4"/>
    <x v="2"/>
    <x v="1"/>
    <n v="543.94068571428568"/>
    <x v="1"/>
  </r>
  <r>
    <n v="412"/>
    <n v="61"/>
    <x v="1"/>
    <x v="1"/>
    <x v="0"/>
    <x v="2261"/>
    <x v="0"/>
    <n v="1"/>
    <d v="2022-02-16T00:00:00"/>
    <x v="1"/>
    <x v="10"/>
    <s v="16"/>
    <x v="3"/>
    <x v="1"/>
    <n v="1.1499999999999999"/>
    <x v="0"/>
    <n v="4"/>
    <x v="0"/>
    <n v="37.4"/>
    <x v="2"/>
    <n v="4"/>
    <x v="2"/>
    <x v="1"/>
    <n v="544.42982824427474"/>
    <x v="0"/>
  </r>
  <r>
    <n v="495"/>
    <n v="38"/>
    <x v="4"/>
    <x v="0"/>
    <x v="1"/>
    <x v="2262"/>
    <x v="0"/>
    <n v="1"/>
    <d v="2022-05-10T00:00:00"/>
    <x v="1"/>
    <x v="7"/>
    <s v="10"/>
    <x v="0"/>
    <x v="1"/>
    <n v="1.1499999999999999"/>
    <x v="1"/>
    <n v="11"/>
    <x v="1"/>
    <n v="13.26"/>
    <x v="2"/>
    <n v="7"/>
    <x v="1"/>
    <x v="4"/>
    <n v="521.45791443850328"/>
    <x v="0"/>
  </r>
  <r>
    <n v="786"/>
    <n v="60"/>
    <x v="1"/>
    <x v="1"/>
    <x v="0"/>
    <x v="2263"/>
    <x v="1"/>
    <n v="3"/>
    <d v="2023-02-25T00:00:00"/>
    <x v="12"/>
    <x v="10"/>
    <s v="25"/>
    <x v="0"/>
    <x v="1"/>
    <n v="1.1499999999999999"/>
    <x v="1"/>
    <n v="11"/>
    <x v="1"/>
    <n v="62.53"/>
    <x v="0"/>
    <n v="7"/>
    <x v="1"/>
    <x v="3"/>
    <n v="520.11983486238569"/>
    <x v="1"/>
  </r>
  <r>
    <n v="1002"/>
    <n v="58"/>
    <x v="3"/>
    <x v="1"/>
    <x v="1"/>
    <x v="2264"/>
    <x v="2"/>
    <n v="2"/>
    <d v="2023-09-29T00:00:00"/>
    <x v="12"/>
    <x v="6"/>
    <s v="29"/>
    <x v="2"/>
    <x v="0"/>
    <n v="1.1499999999999999"/>
    <x v="1"/>
    <n v="13"/>
    <x v="1"/>
    <n v="32.06"/>
    <x v="2"/>
    <n v="4"/>
    <x v="2"/>
    <x v="1"/>
    <n v="545.18474187380491"/>
    <x v="1"/>
  </r>
  <r>
    <n v="1055"/>
    <n v="63"/>
    <x v="1"/>
    <x v="3"/>
    <x v="0"/>
    <x v="2265"/>
    <x v="0"/>
    <n v="1"/>
    <d v="2023-11-21T00:00:00"/>
    <x v="12"/>
    <x v="1"/>
    <s v="21"/>
    <x v="1"/>
    <x v="1"/>
    <n v="1.1499999999999999"/>
    <x v="0"/>
    <n v="11"/>
    <x v="1"/>
    <n v="10.47"/>
    <x v="2"/>
    <n v="6"/>
    <x v="0"/>
    <x v="3"/>
    <n v="519.81161764705917"/>
    <x v="0"/>
  </r>
  <r>
    <n v="1482"/>
    <n v="27"/>
    <x v="2"/>
    <x v="3"/>
    <x v="2"/>
    <x v="2266"/>
    <x v="2"/>
    <n v="2"/>
    <d v="2025-01-21T00:00:00"/>
    <x v="3"/>
    <x v="0"/>
    <s v="21"/>
    <x v="2"/>
    <x v="1"/>
    <n v="1.1499999999999999"/>
    <x v="1"/>
    <n v="10"/>
    <x v="1"/>
    <n v="35.53"/>
    <x v="2"/>
    <n v="7"/>
    <x v="1"/>
    <x v="0"/>
    <n v="497.64633879781383"/>
    <x v="2"/>
  </r>
  <r>
    <n v="1496"/>
    <n v="53"/>
    <x v="3"/>
    <x v="1"/>
    <x v="0"/>
    <x v="2267"/>
    <x v="0"/>
    <n v="1"/>
    <d v="2025-02-04T00:00:00"/>
    <x v="3"/>
    <x v="10"/>
    <s v="04"/>
    <x v="0"/>
    <x v="0"/>
    <n v="1.1499999999999999"/>
    <x v="0"/>
    <n v="16"/>
    <x v="2"/>
    <n v="8.48"/>
    <x v="2"/>
    <n v="4"/>
    <x v="2"/>
    <x v="4"/>
    <n v="522.12858928571495"/>
    <x v="0"/>
  </r>
  <r>
    <n v="2273"/>
    <n v="37"/>
    <x v="4"/>
    <x v="2"/>
    <x v="0"/>
    <x v="2268"/>
    <x v="0"/>
    <n v="1"/>
    <d v="2027-03-23T00:00:00"/>
    <x v="5"/>
    <x v="9"/>
    <s v="23"/>
    <x v="2"/>
    <x v="1"/>
    <n v="1.1499999999999999"/>
    <x v="1"/>
    <n v="12"/>
    <x v="1"/>
    <n v="17.440000000000001"/>
    <x v="2"/>
    <n v="5"/>
    <x v="0"/>
    <x v="2"/>
    <n v="534.66423005565855"/>
    <x v="2"/>
  </r>
  <r>
    <n v="2627"/>
    <n v="21"/>
    <x v="2"/>
    <x v="1"/>
    <x v="2"/>
    <x v="2269"/>
    <x v="1"/>
    <n v="3"/>
    <d v="2028-03-11T00:00:00"/>
    <x v="6"/>
    <x v="9"/>
    <s v="11"/>
    <x v="0"/>
    <x v="0"/>
    <n v="1.1499999999999999"/>
    <x v="0"/>
    <n v="4"/>
    <x v="0"/>
    <n v="229.37"/>
    <x v="1"/>
    <n v="4"/>
    <x v="2"/>
    <x v="3"/>
    <n v="520.55686924493591"/>
    <x v="0"/>
  </r>
  <r>
    <n v="2698"/>
    <n v="29"/>
    <x v="2"/>
    <x v="3"/>
    <x v="0"/>
    <x v="2270"/>
    <x v="0"/>
    <n v="1"/>
    <d v="2028-05-21T00:00:00"/>
    <x v="6"/>
    <x v="7"/>
    <s v="21"/>
    <x v="0"/>
    <x v="0"/>
    <n v="1.1499999999999999"/>
    <x v="1"/>
    <n v="5"/>
    <x v="0"/>
    <n v="59.92"/>
    <x v="0"/>
    <n v="4"/>
    <x v="2"/>
    <x v="4"/>
    <n v="522.8199105545624"/>
    <x v="2"/>
  </r>
  <r>
    <n v="2901"/>
    <n v="42"/>
    <x v="0"/>
    <x v="0"/>
    <x v="1"/>
    <x v="2271"/>
    <x v="1"/>
    <n v="3"/>
    <d v="2028-12-10T00:00:00"/>
    <x v="6"/>
    <x v="2"/>
    <s v="10"/>
    <x v="2"/>
    <x v="0"/>
    <n v="1.1499999999999999"/>
    <x v="0"/>
    <n v="12"/>
    <x v="1"/>
    <n v="62.33"/>
    <x v="0"/>
    <n v="7"/>
    <x v="1"/>
    <x v="2"/>
    <n v="535.26892193308549"/>
    <x v="1"/>
  </r>
  <r>
    <n v="2944"/>
    <n v="36"/>
    <x v="4"/>
    <x v="3"/>
    <x v="1"/>
    <x v="2272"/>
    <x v="2"/>
    <n v="2"/>
    <d v="2029-01-22T00:00:00"/>
    <x v="10"/>
    <x v="0"/>
    <s v="22"/>
    <x v="3"/>
    <x v="1"/>
    <n v="1.1499999999999999"/>
    <x v="0"/>
    <n v="15"/>
    <x v="1"/>
    <n v="31.82"/>
    <x v="2"/>
    <n v="6"/>
    <x v="0"/>
    <x v="2"/>
    <n v="534.87283054003717"/>
    <x v="1"/>
  </r>
  <r>
    <n v="2974"/>
    <n v="40"/>
    <x v="0"/>
    <x v="2"/>
    <x v="2"/>
    <x v="2273"/>
    <x v="0"/>
    <n v="1"/>
    <d v="2029-02-21T00:00:00"/>
    <x v="10"/>
    <x v="10"/>
    <s v="21"/>
    <x v="3"/>
    <x v="1"/>
    <n v="1.1499999999999999"/>
    <x v="0"/>
    <n v="12"/>
    <x v="1"/>
    <n v="19.16"/>
    <x v="2"/>
    <n v="7"/>
    <x v="1"/>
    <x v="1"/>
    <n v="545.43078544061314"/>
    <x v="1"/>
  </r>
  <r>
    <n v="3282"/>
    <n v="43"/>
    <x v="0"/>
    <x v="1"/>
    <x v="2"/>
    <x v="2274"/>
    <x v="0"/>
    <n v="1"/>
    <d v="2029-12-26T00:00:00"/>
    <x v="10"/>
    <x v="2"/>
    <s v="26"/>
    <x v="3"/>
    <x v="0"/>
    <n v="1.1499999999999999"/>
    <x v="0"/>
    <n v="17"/>
    <x v="2"/>
    <n v="7.04"/>
    <x v="2"/>
    <n v="4"/>
    <x v="2"/>
    <x v="4"/>
    <n v="523.21996415770684"/>
    <x v="0"/>
  </r>
  <r>
    <n v="3454"/>
    <n v="56"/>
    <x v="3"/>
    <x v="1"/>
    <x v="3"/>
    <x v="2275"/>
    <x v="2"/>
    <n v="2"/>
    <d v="2030-06-16T00:00:00"/>
    <x v="7"/>
    <x v="3"/>
    <s v="16"/>
    <x v="1"/>
    <x v="1"/>
    <n v="1.1499999999999999"/>
    <x v="1"/>
    <n v="14"/>
    <x v="1"/>
    <n v="36.479999999999997"/>
    <x v="2"/>
    <n v="6"/>
    <x v="0"/>
    <x v="4"/>
    <n v="523.94448833034176"/>
    <x v="0"/>
  </r>
  <r>
    <n v="3510"/>
    <n v="35"/>
    <x v="4"/>
    <x v="3"/>
    <x v="2"/>
    <x v="2276"/>
    <x v="1"/>
    <n v="3"/>
    <d v="2030-08-11T00:00:00"/>
    <x v="7"/>
    <x v="8"/>
    <s v="11"/>
    <x v="3"/>
    <x v="1"/>
    <n v="1.1499999999999999"/>
    <x v="1"/>
    <n v="11"/>
    <x v="1"/>
    <n v="75.98"/>
    <x v="0"/>
    <n v="5"/>
    <x v="0"/>
    <x v="4"/>
    <n v="523.96821942446104"/>
    <x v="0"/>
  </r>
  <r>
    <n v="3786"/>
    <n v="20"/>
    <x v="2"/>
    <x v="0"/>
    <x v="2"/>
    <x v="2277"/>
    <x v="1"/>
    <n v="3"/>
    <d v="2031-05-14T00:00:00"/>
    <x v="8"/>
    <x v="7"/>
    <s v="14"/>
    <x v="2"/>
    <x v="0"/>
    <n v="1.1499999999999999"/>
    <x v="0"/>
    <n v="11"/>
    <x v="1"/>
    <n v="90.49"/>
    <x v="0"/>
    <n v="7"/>
    <x v="1"/>
    <x v="3"/>
    <n v="519.82452029520334"/>
    <x v="2"/>
  </r>
  <r>
    <n v="3804"/>
    <n v="27"/>
    <x v="2"/>
    <x v="3"/>
    <x v="3"/>
    <x v="2278"/>
    <x v="2"/>
    <n v="2"/>
    <d v="2031-06-01T00:00:00"/>
    <x v="8"/>
    <x v="3"/>
    <s v="01"/>
    <x v="0"/>
    <x v="0"/>
    <n v="1.1499999999999999"/>
    <x v="1"/>
    <n v="2"/>
    <x v="0"/>
    <n v="178.67"/>
    <x v="1"/>
    <n v="6"/>
    <x v="0"/>
    <x v="3"/>
    <n v="518.94550831793003"/>
    <x v="2"/>
  </r>
  <r>
    <n v="3897"/>
    <n v="45"/>
    <x v="0"/>
    <x v="0"/>
    <x v="0"/>
    <x v="2279"/>
    <x v="0"/>
    <n v="1"/>
    <d v="2031-09-02T00:00:00"/>
    <x v="8"/>
    <x v="6"/>
    <s v="02"/>
    <x v="3"/>
    <x v="0"/>
    <n v="1.1499999999999999"/>
    <x v="1"/>
    <n v="8"/>
    <x v="1"/>
    <n v="27.59"/>
    <x v="2"/>
    <n v="4"/>
    <x v="2"/>
    <x v="1"/>
    <n v="546.03633397312865"/>
    <x v="2"/>
  </r>
  <r>
    <n v="4227"/>
    <n v="50"/>
    <x v="3"/>
    <x v="3"/>
    <x v="0"/>
    <x v="2280"/>
    <x v="2"/>
    <n v="2"/>
    <d v="2032-07-28T00:00:00"/>
    <x v="11"/>
    <x v="11"/>
    <s v="28"/>
    <x v="0"/>
    <x v="1"/>
    <n v="1.1499999999999999"/>
    <x v="0"/>
    <n v="13"/>
    <x v="1"/>
    <n v="28.05"/>
    <x v="2"/>
    <n v="7"/>
    <x v="1"/>
    <x v="2"/>
    <n v="534.98011194029846"/>
    <x v="1"/>
  </r>
  <r>
    <n v="4257"/>
    <n v="32"/>
    <x v="4"/>
    <x v="1"/>
    <x v="3"/>
    <x v="941"/>
    <x v="0"/>
    <n v="1"/>
    <d v="2032-08-27T00:00:00"/>
    <x v="11"/>
    <x v="8"/>
    <s v="27"/>
    <x v="2"/>
    <x v="0"/>
    <n v="1.1499999999999999"/>
    <x v="0"/>
    <n v="3"/>
    <x v="0"/>
    <n v="19.89"/>
    <x v="2"/>
    <n v="5"/>
    <x v="0"/>
    <x v="0"/>
    <n v="497.90614963503617"/>
    <x v="1"/>
  </r>
  <r>
    <n v="4382"/>
    <n v="61"/>
    <x v="1"/>
    <x v="1"/>
    <x v="3"/>
    <x v="2281"/>
    <x v="2"/>
    <n v="2"/>
    <d v="2032-12-30T00:00:00"/>
    <x v="11"/>
    <x v="2"/>
    <s v="30"/>
    <x v="3"/>
    <x v="0"/>
    <n v="1.1499999999999999"/>
    <x v="1"/>
    <n v="8"/>
    <x v="1"/>
    <n v="73.290000000000006"/>
    <x v="0"/>
    <n v="8"/>
    <x v="1"/>
    <x v="1"/>
    <n v="546.66198076923081"/>
    <x v="1"/>
  </r>
  <r>
    <n v="4506"/>
    <n v="64"/>
    <x v="1"/>
    <x v="3"/>
    <x v="0"/>
    <x v="2282"/>
    <x v="2"/>
    <n v="2"/>
    <d v="2033-05-03T00:00:00"/>
    <x v="9"/>
    <x v="7"/>
    <s v="03"/>
    <x v="0"/>
    <x v="0"/>
    <n v="1.1499999999999999"/>
    <x v="0"/>
    <n v="6"/>
    <x v="1"/>
    <n v="59.46"/>
    <x v="0"/>
    <n v="5"/>
    <x v="0"/>
    <x v="0"/>
    <n v="498.70733089579488"/>
    <x v="2"/>
  </r>
  <r>
    <n v="4807"/>
    <n v="18"/>
    <x v="2"/>
    <x v="2"/>
    <x v="1"/>
    <x v="2283"/>
    <x v="2"/>
    <n v="2"/>
    <d v="2034-02-28T00:00:00"/>
    <x v="13"/>
    <x v="10"/>
    <s v="28"/>
    <x v="0"/>
    <x v="1"/>
    <n v="1.1499999999999999"/>
    <x v="1"/>
    <n v="5"/>
    <x v="0"/>
    <n v="77.28"/>
    <x v="0"/>
    <n v="4"/>
    <x v="2"/>
    <x v="3"/>
    <n v="519.24477777777793"/>
    <x v="0"/>
  </r>
  <r>
    <n v="301"/>
    <n v="43"/>
    <x v="0"/>
    <x v="0"/>
    <x v="2"/>
    <x v="2284"/>
    <x v="0"/>
    <n v="1"/>
    <d v="2021-10-28T00:00:00"/>
    <x v="0"/>
    <x v="4"/>
    <s v="28"/>
    <x v="1"/>
    <x v="1"/>
    <n v="1.1399999999999999"/>
    <x v="0"/>
    <n v="3"/>
    <x v="0"/>
    <n v="55.45"/>
    <x v="0"/>
    <n v="6"/>
    <x v="0"/>
    <x v="2"/>
    <n v="535.29844859813068"/>
    <x v="0"/>
  </r>
  <r>
    <n v="436"/>
    <n v="40"/>
    <x v="0"/>
    <x v="3"/>
    <x v="3"/>
    <x v="2285"/>
    <x v="1"/>
    <n v="3"/>
    <d v="2022-03-12T00:00:00"/>
    <x v="1"/>
    <x v="9"/>
    <s v="12"/>
    <x v="3"/>
    <x v="0"/>
    <n v="1.1399999999999999"/>
    <x v="1"/>
    <n v="12"/>
    <x v="1"/>
    <n v="54.73"/>
    <x v="0"/>
    <n v="4"/>
    <x v="2"/>
    <x v="2"/>
    <n v="535.98936329588003"/>
    <x v="0"/>
  </r>
  <r>
    <n v="512"/>
    <n v="19"/>
    <x v="2"/>
    <x v="0"/>
    <x v="0"/>
    <x v="2286"/>
    <x v="0"/>
    <n v="1"/>
    <d v="2022-05-27T00:00:00"/>
    <x v="1"/>
    <x v="7"/>
    <s v="27"/>
    <x v="1"/>
    <x v="1"/>
    <n v="1.1399999999999999"/>
    <x v="1"/>
    <n v="8"/>
    <x v="1"/>
    <n v="34.020000000000003"/>
    <x v="2"/>
    <n v="5"/>
    <x v="0"/>
    <x v="2"/>
    <n v="535.7628330206378"/>
    <x v="1"/>
  </r>
  <r>
    <n v="514"/>
    <n v="18"/>
    <x v="2"/>
    <x v="2"/>
    <x v="1"/>
    <x v="2287"/>
    <x v="2"/>
    <n v="2"/>
    <d v="2022-05-29T00:00:00"/>
    <x v="1"/>
    <x v="7"/>
    <s v="29"/>
    <x v="3"/>
    <x v="0"/>
    <n v="1.1399999999999999"/>
    <x v="0"/>
    <n v="13"/>
    <x v="1"/>
    <n v="33.840000000000003"/>
    <x v="2"/>
    <n v="4"/>
    <x v="2"/>
    <x v="1"/>
    <n v="546.58558766859346"/>
    <x v="1"/>
  </r>
  <r>
    <n v="648"/>
    <n v="68"/>
    <x v="1"/>
    <x v="3"/>
    <x v="0"/>
    <x v="2288"/>
    <x v="2"/>
    <n v="2"/>
    <d v="2022-10-10T00:00:00"/>
    <x v="1"/>
    <x v="4"/>
    <s v="10"/>
    <x v="2"/>
    <x v="1"/>
    <n v="1.1399999999999999"/>
    <x v="0"/>
    <n v="7"/>
    <x v="1"/>
    <n v="73.59"/>
    <x v="0"/>
    <n v="4"/>
    <x v="2"/>
    <x v="4"/>
    <n v="523.40646846846903"/>
    <x v="0"/>
  </r>
  <r>
    <n v="974"/>
    <n v="29"/>
    <x v="2"/>
    <x v="0"/>
    <x v="1"/>
    <x v="2289"/>
    <x v="2"/>
    <n v="2"/>
    <d v="2023-09-01T00:00:00"/>
    <x v="12"/>
    <x v="6"/>
    <s v="01"/>
    <x v="2"/>
    <x v="1"/>
    <n v="1.1399999999999999"/>
    <x v="1"/>
    <n v="9"/>
    <x v="1"/>
    <n v="52.16"/>
    <x v="0"/>
    <n v="4"/>
    <x v="2"/>
    <x v="3"/>
    <n v="519.49124304267184"/>
    <x v="0"/>
  </r>
  <r>
    <n v="993"/>
    <n v="50"/>
    <x v="3"/>
    <x v="3"/>
    <x v="3"/>
    <x v="2290"/>
    <x v="0"/>
    <n v="1"/>
    <d v="2023-09-20T00:00:00"/>
    <x v="12"/>
    <x v="6"/>
    <s v="20"/>
    <x v="3"/>
    <x v="1"/>
    <n v="1.1399999999999999"/>
    <x v="0"/>
    <n v="15"/>
    <x v="1"/>
    <n v="21.88"/>
    <x v="2"/>
    <n v="6"/>
    <x v="0"/>
    <x v="2"/>
    <n v="536.25828947368416"/>
    <x v="2"/>
  </r>
  <r>
    <n v="1175"/>
    <n v="34"/>
    <x v="4"/>
    <x v="2"/>
    <x v="1"/>
    <x v="2291"/>
    <x v="0"/>
    <n v="1"/>
    <d v="2024-03-20T00:00:00"/>
    <x v="2"/>
    <x v="9"/>
    <s v="20"/>
    <x v="0"/>
    <x v="0"/>
    <n v="1.1399999999999999"/>
    <x v="1"/>
    <n v="6"/>
    <x v="1"/>
    <n v="20.81"/>
    <x v="2"/>
    <n v="5"/>
    <x v="0"/>
    <x v="1"/>
    <n v="546.79152509652511"/>
    <x v="1"/>
  </r>
  <r>
    <n v="1570"/>
    <n v="26"/>
    <x v="2"/>
    <x v="0"/>
    <x v="3"/>
    <x v="2292"/>
    <x v="0"/>
    <n v="1"/>
    <d v="2025-04-19T00:00:00"/>
    <x v="3"/>
    <x v="5"/>
    <s v="19"/>
    <x v="1"/>
    <x v="0"/>
    <n v="1.1399999999999999"/>
    <x v="0"/>
    <n v="10"/>
    <x v="1"/>
    <n v="32.68"/>
    <x v="2"/>
    <n v="7"/>
    <x v="1"/>
    <x v="0"/>
    <n v="498.96727106227075"/>
    <x v="1"/>
  </r>
  <r>
    <n v="1824"/>
    <n v="46"/>
    <x v="0"/>
    <x v="0"/>
    <x v="3"/>
    <x v="2293"/>
    <x v="2"/>
    <n v="2"/>
    <d v="2025-12-29T00:00:00"/>
    <x v="3"/>
    <x v="2"/>
    <s v="29"/>
    <x v="2"/>
    <x v="0"/>
    <n v="1.1399999999999999"/>
    <x v="1"/>
    <n v="12"/>
    <x v="1"/>
    <n v="42.58"/>
    <x v="2"/>
    <n v="6"/>
    <x v="0"/>
    <x v="1"/>
    <n v="547.60760154738875"/>
    <x v="0"/>
  </r>
  <r>
    <n v="1835"/>
    <n v="35"/>
    <x v="4"/>
    <x v="3"/>
    <x v="0"/>
    <x v="2294"/>
    <x v="1"/>
    <n v="3"/>
    <d v="2026-01-09T00:00:00"/>
    <x v="4"/>
    <x v="0"/>
    <s v="09"/>
    <x v="3"/>
    <x v="1"/>
    <n v="1.1399999999999999"/>
    <x v="0"/>
    <n v="13"/>
    <x v="1"/>
    <n v="52.4"/>
    <x v="0"/>
    <n v="7"/>
    <x v="1"/>
    <x v="2"/>
    <n v="536.65"/>
    <x v="0"/>
  </r>
  <r>
    <n v="1852"/>
    <n v="68"/>
    <x v="1"/>
    <x v="1"/>
    <x v="1"/>
    <x v="2295"/>
    <x v="2"/>
    <n v="2"/>
    <d v="2026-01-26T00:00:00"/>
    <x v="4"/>
    <x v="0"/>
    <s v="26"/>
    <x v="3"/>
    <x v="1"/>
    <n v="1.1399999999999999"/>
    <x v="0"/>
    <n v="15"/>
    <x v="1"/>
    <n v="28.38"/>
    <x v="2"/>
    <n v="7"/>
    <x v="1"/>
    <x v="4"/>
    <n v="523.42144404332191"/>
    <x v="1"/>
  </r>
  <r>
    <n v="1886"/>
    <n v="40"/>
    <x v="0"/>
    <x v="1"/>
    <x v="0"/>
    <x v="2296"/>
    <x v="0"/>
    <n v="1"/>
    <d v="2026-03-01T00:00:00"/>
    <x v="4"/>
    <x v="9"/>
    <s v="01"/>
    <x v="0"/>
    <x v="0"/>
    <n v="1.1399999999999999"/>
    <x v="0"/>
    <n v="11"/>
    <x v="1"/>
    <n v="8.16"/>
    <x v="2"/>
    <n v="4"/>
    <x v="2"/>
    <x v="2"/>
    <n v="536.37722641509424"/>
    <x v="1"/>
  </r>
  <r>
    <n v="2158"/>
    <n v="36"/>
    <x v="4"/>
    <x v="3"/>
    <x v="3"/>
    <x v="2297"/>
    <x v="2"/>
    <n v="2"/>
    <d v="2026-11-28T00:00:00"/>
    <x v="4"/>
    <x v="1"/>
    <s v="28"/>
    <x v="0"/>
    <x v="0"/>
    <n v="1.1399999999999999"/>
    <x v="1"/>
    <n v="7"/>
    <x v="1"/>
    <n v="69.64"/>
    <x v="0"/>
    <n v="4"/>
    <x v="2"/>
    <x v="0"/>
    <n v="499.28319266055018"/>
    <x v="2"/>
  </r>
  <r>
    <n v="2253"/>
    <n v="40"/>
    <x v="0"/>
    <x v="3"/>
    <x v="0"/>
    <x v="2298"/>
    <x v="1"/>
    <n v="3"/>
    <d v="2027-03-03T00:00:00"/>
    <x v="5"/>
    <x v="9"/>
    <s v="03"/>
    <x v="1"/>
    <x v="1"/>
    <n v="1.1399999999999999"/>
    <x v="1"/>
    <n v="5"/>
    <x v="0"/>
    <n v="152.81"/>
    <x v="1"/>
    <n v="7"/>
    <x v="1"/>
    <x v="0"/>
    <n v="499.30492647058793"/>
    <x v="2"/>
  </r>
  <r>
    <n v="2314"/>
    <n v="55"/>
    <x v="3"/>
    <x v="0"/>
    <x v="3"/>
    <x v="2299"/>
    <x v="2"/>
    <n v="2"/>
    <d v="2027-05-03T00:00:00"/>
    <x v="5"/>
    <x v="7"/>
    <s v="03"/>
    <x v="1"/>
    <x v="1"/>
    <n v="1.1399999999999999"/>
    <x v="0"/>
    <n v="8"/>
    <x v="1"/>
    <n v="58.3"/>
    <x v="0"/>
    <n v="4"/>
    <x v="2"/>
    <x v="4"/>
    <n v="523.59815551537133"/>
    <x v="0"/>
  </r>
  <r>
    <n v="2998"/>
    <n v="69"/>
    <x v="1"/>
    <x v="0"/>
    <x v="3"/>
    <x v="2300"/>
    <x v="1"/>
    <n v="3"/>
    <d v="2029-03-17T00:00:00"/>
    <x v="10"/>
    <x v="9"/>
    <s v="17"/>
    <x v="0"/>
    <x v="1"/>
    <n v="1.1399999999999999"/>
    <x v="1"/>
    <n v="19"/>
    <x v="2"/>
    <n v="50.17"/>
    <x v="0"/>
    <n v="6"/>
    <x v="0"/>
    <x v="1"/>
    <n v="547.67850775193801"/>
    <x v="0"/>
  </r>
  <r>
    <n v="3233"/>
    <n v="52"/>
    <x v="3"/>
    <x v="1"/>
    <x v="1"/>
    <x v="2301"/>
    <x v="1"/>
    <n v="3"/>
    <d v="2029-11-07T00:00:00"/>
    <x v="10"/>
    <x v="1"/>
    <s v="07"/>
    <x v="2"/>
    <x v="0"/>
    <n v="1.1399999999999999"/>
    <x v="0"/>
    <n v="3"/>
    <x v="0"/>
    <n v="308.73"/>
    <x v="1"/>
    <n v="7"/>
    <x v="1"/>
    <x v="0"/>
    <n v="498.81734806629805"/>
    <x v="2"/>
  </r>
  <r>
    <n v="3328"/>
    <n v="29"/>
    <x v="2"/>
    <x v="2"/>
    <x v="0"/>
    <x v="2302"/>
    <x v="2"/>
    <n v="2"/>
    <d v="2030-02-10T00:00:00"/>
    <x v="7"/>
    <x v="10"/>
    <s v="10"/>
    <x v="0"/>
    <x v="0"/>
    <n v="1.1399999999999999"/>
    <x v="1"/>
    <n v="11"/>
    <x v="1"/>
    <n v="42.63"/>
    <x v="2"/>
    <n v="7"/>
    <x v="1"/>
    <x v="2"/>
    <n v="537.22139886578441"/>
    <x v="1"/>
  </r>
  <r>
    <n v="3342"/>
    <n v="57"/>
    <x v="3"/>
    <x v="0"/>
    <x v="1"/>
    <x v="2303"/>
    <x v="2"/>
    <n v="2"/>
    <d v="2030-02-24T00:00:00"/>
    <x v="7"/>
    <x v="10"/>
    <s v="24"/>
    <x v="2"/>
    <x v="1"/>
    <n v="1.1399999999999999"/>
    <x v="0"/>
    <n v="11"/>
    <x v="1"/>
    <n v="56.44"/>
    <x v="0"/>
    <n v="6"/>
    <x v="0"/>
    <x v="3"/>
    <n v="519.58425650557638"/>
    <x v="2"/>
  </r>
  <r>
    <n v="3415"/>
    <n v="66"/>
    <x v="1"/>
    <x v="0"/>
    <x v="0"/>
    <x v="2304"/>
    <x v="1"/>
    <n v="3"/>
    <d v="2030-05-08T00:00:00"/>
    <x v="7"/>
    <x v="7"/>
    <s v="08"/>
    <x v="1"/>
    <x v="0"/>
    <n v="1.1399999999999999"/>
    <x v="0"/>
    <n v="18"/>
    <x v="2"/>
    <n v="36.89"/>
    <x v="2"/>
    <n v="3"/>
    <x v="2"/>
    <x v="1"/>
    <n v="546.89089320388348"/>
    <x v="1"/>
  </r>
  <r>
    <n v="3476"/>
    <n v="30"/>
    <x v="4"/>
    <x v="1"/>
    <x v="0"/>
    <x v="2305"/>
    <x v="0"/>
    <n v="1"/>
    <d v="2030-07-08T00:00:00"/>
    <x v="7"/>
    <x v="11"/>
    <s v="08"/>
    <x v="0"/>
    <x v="0"/>
    <n v="1.1399999999999999"/>
    <x v="1"/>
    <n v="2"/>
    <x v="0"/>
    <n v="56.82"/>
    <x v="0"/>
    <n v="6"/>
    <x v="0"/>
    <x v="3"/>
    <n v="519.39569832402242"/>
    <x v="1"/>
  </r>
  <r>
    <n v="3776"/>
    <n v="22"/>
    <x v="2"/>
    <x v="2"/>
    <x v="1"/>
    <x v="2306"/>
    <x v="0"/>
    <n v="1"/>
    <d v="2031-05-04T00:00:00"/>
    <x v="8"/>
    <x v="7"/>
    <s v="04"/>
    <x v="2"/>
    <x v="0"/>
    <n v="1.1399999999999999"/>
    <x v="1"/>
    <n v="18"/>
    <x v="2"/>
    <n v="12.88"/>
    <x v="2"/>
    <n v="7"/>
    <x v="1"/>
    <x v="1"/>
    <n v="546.6629377431907"/>
    <x v="0"/>
  </r>
  <r>
    <n v="4075"/>
    <n v="23"/>
    <x v="2"/>
    <x v="2"/>
    <x v="3"/>
    <x v="2307"/>
    <x v="1"/>
    <n v="3"/>
    <d v="2032-02-27T00:00:00"/>
    <x v="11"/>
    <x v="10"/>
    <s v="27"/>
    <x v="3"/>
    <x v="0"/>
    <n v="1.1399999999999999"/>
    <x v="1"/>
    <n v="1"/>
    <x v="0"/>
    <n v="980.11"/>
    <x v="1"/>
    <n v="4"/>
    <x v="2"/>
    <x v="2"/>
    <n v="537.35079545454539"/>
    <x v="0"/>
  </r>
  <r>
    <n v="4262"/>
    <n v="41"/>
    <x v="0"/>
    <x v="0"/>
    <x v="2"/>
    <x v="2308"/>
    <x v="1"/>
    <n v="3"/>
    <d v="2032-09-01T00:00:00"/>
    <x v="11"/>
    <x v="6"/>
    <s v="01"/>
    <x v="3"/>
    <x v="1"/>
    <n v="1.1399999999999999"/>
    <x v="1"/>
    <n v="5"/>
    <x v="0"/>
    <n v="187.1"/>
    <x v="1"/>
    <n v="5"/>
    <x v="0"/>
    <x v="3"/>
    <n v="520.15270522388062"/>
    <x v="1"/>
  </r>
  <r>
    <n v="4396"/>
    <n v="58"/>
    <x v="3"/>
    <x v="2"/>
    <x v="0"/>
    <x v="2309"/>
    <x v="0"/>
    <n v="1"/>
    <d v="2033-01-13T00:00:00"/>
    <x v="9"/>
    <x v="0"/>
    <s v="13"/>
    <x v="1"/>
    <x v="0"/>
    <n v="1.1399999999999999"/>
    <x v="1"/>
    <n v="18"/>
    <x v="2"/>
    <n v="14.73"/>
    <x v="2"/>
    <n v="8"/>
    <x v="1"/>
    <x v="2"/>
    <n v="536.51064516129043"/>
    <x v="0"/>
  </r>
  <r>
    <n v="4662"/>
    <n v="18"/>
    <x v="2"/>
    <x v="2"/>
    <x v="0"/>
    <x v="2310"/>
    <x v="1"/>
    <n v="3"/>
    <d v="2033-10-06T00:00:00"/>
    <x v="9"/>
    <x v="4"/>
    <s v="06"/>
    <x v="3"/>
    <x v="0"/>
    <n v="1.1399999999999999"/>
    <x v="0"/>
    <n v="3"/>
    <x v="0"/>
    <n v="250.57"/>
    <x v="1"/>
    <n v="6"/>
    <x v="0"/>
    <x v="1"/>
    <n v="547.27668615984408"/>
    <x v="1"/>
  </r>
  <r>
    <n v="2"/>
    <n v="65"/>
    <x v="1"/>
    <x v="0"/>
    <x v="0"/>
    <x v="2311"/>
    <x v="1"/>
    <n v="3"/>
    <d v="2021-01-02T00:00:00"/>
    <x v="0"/>
    <x v="0"/>
    <s v="02"/>
    <x v="2"/>
    <x v="1"/>
    <n v="1.1299999999999999"/>
    <x v="1"/>
    <n v="16"/>
    <x v="2"/>
    <n v="52.65"/>
    <x v="0"/>
    <n v="7"/>
    <x v="1"/>
    <x v="4"/>
    <n v="523.70172101449327"/>
    <x v="1"/>
  </r>
  <r>
    <n v="65"/>
    <n v="35"/>
    <x v="4"/>
    <x v="0"/>
    <x v="3"/>
    <x v="2312"/>
    <x v="1"/>
    <n v="3"/>
    <d v="2021-03-06T00:00:00"/>
    <x v="0"/>
    <x v="9"/>
    <s v="06"/>
    <x v="2"/>
    <x v="1"/>
    <n v="1.1299999999999999"/>
    <x v="1"/>
    <n v="10"/>
    <x v="1"/>
    <n v="93.4"/>
    <x v="0"/>
    <n v="6"/>
    <x v="0"/>
    <x v="4"/>
    <n v="523.12319419237792"/>
    <x v="0"/>
  </r>
  <r>
    <n v="585"/>
    <n v="47"/>
    <x v="0"/>
    <x v="2"/>
    <x v="0"/>
    <x v="2313"/>
    <x v="2"/>
    <n v="2"/>
    <d v="2022-08-08T00:00:00"/>
    <x v="1"/>
    <x v="8"/>
    <s v="08"/>
    <x v="0"/>
    <x v="1"/>
    <n v="1.1299999999999999"/>
    <x v="1"/>
    <n v="14"/>
    <x v="1"/>
    <n v="39.909999999999997"/>
    <x v="2"/>
    <n v="4"/>
    <x v="2"/>
    <x v="4"/>
    <n v="522.37605454545496"/>
    <x v="1"/>
  </r>
  <r>
    <n v="949"/>
    <n v="55"/>
    <x v="3"/>
    <x v="1"/>
    <x v="1"/>
    <x v="2314"/>
    <x v="2"/>
    <n v="2"/>
    <d v="2023-08-07T00:00:00"/>
    <x v="12"/>
    <x v="8"/>
    <s v="07"/>
    <x v="0"/>
    <x v="0"/>
    <n v="1.1299999999999999"/>
    <x v="0"/>
    <n v="15"/>
    <x v="1"/>
    <n v="31.23"/>
    <x v="2"/>
    <n v="3"/>
    <x v="2"/>
    <x v="0"/>
    <n v="498.02883763837599"/>
    <x v="2"/>
  </r>
  <r>
    <n v="1036"/>
    <n v="55"/>
    <x v="3"/>
    <x v="0"/>
    <x v="1"/>
    <x v="2315"/>
    <x v="1"/>
    <n v="3"/>
    <d v="2023-11-02T00:00:00"/>
    <x v="12"/>
    <x v="1"/>
    <s v="02"/>
    <x v="2"/>
    <x v="1"/>
    <n v="1.1299999999999999"/>
    <x v="0"/>
    <n v="10"/>
    <x v="1"/>
    <n v="98.38"/>
    <x v="0"/>
    <n v="7"/>
    <x v="1"/>
    <x v="4"/>
    <n v="522.30970856102056"/>
    <x v="1"/>
  </r>
  <r>
    <n v="1212"/>
    <n v="51"/>
    <x v="3"/>
    <x v="2"/>
    <x v="2"/>
    <x v="2316"/>
    <x v="2"/>
    <n v="2"/>
    <d v="2024-04-26T00:00:00"/>
    <x v="2"/>
    <x v="5"/>
    <s v="26"/>
    <x v="3"/>
    <x v="0"/>
    <n v="1.1299999999999999"/>
    <x v="0"/>
    <n v="4"/>
    <x v="0"/>
    <n v="129.66"/>
    <x v="0"/>
    <n v="8"/>
    <x v="1"/>
    <x v="2"/>
    <n v="537.02659695817488"/>
    <x v="2"/>
  </r>
  <r>
    <n v="1403"/>
    <n v="53"/>
    <x v="3"/>
    <x v="3"/>
    <x v="3"/>
    <x v="2317"/>
    <x v="1"/>
    <n v="3"/>
    <d v="2024-11-03T00:00:00"/>
    <x v="2"/>
    <x v="1"/>
    <s v="03"/>
    <x v="3"/>
    <x v="1"/>
    <n v="1.1299999999999999"/>
    <x v="1"/>
    <n v="14"/>
    <x v="1"/>
    <n v="63.1"/>
    <x v="0"/>
    <n v="8"/>
    <x v="1"/>
    <x v="1"/>
    <n v="546.87738281249995"/>
    <x v="1"/>
  </r>
  <r>
    <n v="1960"/>
    <n v="39"/>
    <x v="4"/>
    <x v="2"/>
    <x v="2"/>
    <x v="2318"/>
    <x v="1"/>
    <n v="3"/>
    <d v="2026-05-14T00:00:00"/>
    <x v="4"/>
    <x v="7"/>
    <s v="14"/>
    <x v="0"/>
    <x v="0"/>
    <n v="1.1299999999999999"/>
    <x v="1"/>
    <n v="18"/>
    <x v="2"/>
    <n v="43.17"/>
    <x v="2"/>
    <n v="4"/>
    <x v="2"/>
    <x v="4"/>
    <n v="521.46766423357712"/>
    <x v="1"/>
  </r>
  <r>
    <n v="1997"/>
    <n v="63"/>
    <x v="1"/>
    <x v="0"/>
    <x v="0"/>
    <x v="2319"/>
    <x v="2"/>
    <n v="2"/>
    <d v="2026-06-20T00:00:00"/>
    <x v="4"/>
    <x v="3"/>
    <s v="20"/>
    <x v="0"/>
    <x v="0"/>
    <n v="1.1299999999999999"/>
    <x v="1"/>
    <n v="14"/>
    <x v="1"/>
    <n v="44.02"/>
    <x v="2"/>
    <n v="4"/>
    <x v="2"/>
    <x v="3"/>
    <n v="519.37635514018712"/>
    <x v="2"/>
  </r>
  <r>
    <n v="2099"/>
    <n v="65"/>
    <x v="1"/>
    <x v="2"/>
    <x v="0"/>
    <x v="2320"/>
    <x v="0"/>
    <n v="1"/>
    <d v="2026-09-30T00:00:00"/>
    <x v="4"/>
    <x v="6"/>
    <s v="30"/>
    <x v="3"/>
    <x v="0"/>
    <n v="1.1299999999999999"/>
    <x v="0"/>
    <n v="6"/>
    <x v="1"/>
    <n v="17.940000000000001"/>
    <x v="2"/>
    <n v="7"/>
    <x v="1"/>
    <x v="3"/>
    <n v="519.19477528089897"/>
    <x v="2"/>
  </r>
  <r>
    <n v="2384"/>
    <n v="47"/>
    <x v="0"/>
    <x v="1"/>
    <x v="0"/>
    <x v="2321"/>
    <x v="2"/>
    <n v="2"/>
    <d v="2027-07-12T00:00:00"/>
    <x v="5"/>
    <x v="11"/>
    <s v="12"/>
    <x v="2"/>
    <x v="0"/>
    <n v="1.1299999999999999"/>
    <x v="1"/>
    <n v="12"/>
    <x v="1"/>
    <n v="44.61"/>
    <x v="2"/>
    <n v="7"/>
    <x v="1"/>
    <x v="2"/>
    <n v="537.06163809523821"/>
    <x v="0"/>
  </r>
  <r>
    <n v="2709"/>
    <n v="21"/>
    <x v="2"/>
    <x v="2"/>
    <x v="1"/>
    <x v="2322"/>
    <x v="2"/>
    <n v="2"/>
    <d v="2028-06-01T00:00:00"/>
    <x v="6"/>
    <x v="3"/>
    <s v="01"/>
    <x v="0"/>
    <x v="0"/>
    <n v="1.1299999999999999"/>
    <x v="1"/>
    <n v="5"/>
    <x v="0"/>
    <n v="110.74"/>
    <x v="0"/>
    <n v="6"/>
    <x v="0"/>
    <x v="2"/>
    <n v="537.06488549618336"/>
    <x v="2"/>
  </r>
  <r>
    <n v="3037"/>
    <n v="28"/>
    <x v="2"/>
    <x v="3"/>
    <x v="0"/>
    <x v="2323"/>
    <x v="0"/>
    <n v="1"/>
    <d v="2029-04-25T00:00:00"/>
    <x v="10"/>
    <x v="5"/>
    <s v="25"/>
    <x v="3"/>
    <x v="1"/>
    <n v="1.1299999999999999"/>
    <x v="1"/>
    <n v="17"/>
    <x v="2"/>
    <n v="4.45"/>
    <x v="2"/>
    <n v="6"/>
    <x v="0"/>
    <x v="0"/>
    <n v="498.08362292051709"/>
    <x v="1"/>
  </r>
  <r>
    <n v="3383"/>
    <n v="57"/>
    <x v="3"/>
    <x v="3"/>
    <x v="2"/>
    <x v="2324"/>
    <x v="2"/>
    <n v="2"/>
    <d v="2030-04-06T00:00:00"/>
    <x v="7"/>
    <x v="5"/>
    <s v="06"/>
    <x v="0"/>
    <x v="1"/>
    <n v="1.1299999999999999"/>
    <x v="1"/>
    <n v="16"/>
    <x v="2"/>
    <n v="24.04"/>
    <x v="2"/>
    <n v="7"/>
    <x v="1"/>
    <x v="2"/>
    <n v="537.0330975143404"/>
    <x v="1"/>
  </r>
  <r>
    <n v="3503"/>
    <n v="21"/>
    <x v="2"/>
    <x v="2"/>
    <x v="1"/>
    <x v="2325"/>
    <x v="1"/>
    <n v="3"/>
    <d v="2030-08-04T00:00:00"/>
    <x v="7"/>
    <x v="8"/>
    <s v="04"/>
    <x v="0"/>
    <x v="0"/>
    <n v="1.1299999999999999"/>
    <x v="0"/>
    <n v="6"/>
    <x v="1"/>
    <n v="114.48"/>
    <x v="0"/>
    <n v="6"/>
    <x v="0"/>
    <x v="1"/>
    <n v="546.21880626223094"/>
    <x v="1"/>
  </r>
  <r>
    <n v="3599"/>
    <n v="28"/>
    <x v="2"/>
    <x v="1"/>
    <x v="1"/>
    <x v="2326"/>
    <x v="1"/>
    <n v="3"/>
    <d v="2030-11-08T00:00:00"/>
    <x v="7"/>
    <x v="1"/>
    <s v="08"/>
    <x v="0"/>
    <x v="1"/>
    <n v="1.1299999999999999"/>
    <x v="1"/>
    <n v="7"/>
    <x v="1"/>
    <n v="117.61"/>
    <x v="0"/>
    <n v="5"/>
    <x v="0"/>
    <x v="2"/>
    <n v="537.32513409961689"/>
    <x v="2"/>
  </r>
  <r>
    <n v="3801"/>
    <n v="52"/>
    <x v="3"/>
    <x v="1"/>
    <x v="1"/>
    <x v="2327"/>
    <x v="0"/>
    <n v="1"/>
    <d v="2031-05-29T00:00:00"/>
    <x v="8"/>
    <x v="7"/>
    <s v="29"/>
    <x v="2"/>
    <x v="1"/>
    <n v="1.1299999999999999"/>
    <x v="1"/>
    <n v="12"/>
    <x v="1"/>
    <n v="12.49"/>
    <x v="2"/>
    <n v="6"/>
    <x v="0"/>
    <x v="4"/>
    <n v="521.00040219378479"/>
    <x v="2"/>
  </r>
  <r>
    <n v="3857"/>
    <n v="21"/>
    <x v="2"/>
    <x v="2"/>
    <x v="3"/>
    <x v="2328"/>
    <x v="0"/>
    <n v="1"/>
    <d v="2031-07-24T00:00:00"/>
    <x v="8"/>
    <x v="11"/>
    <s v="24"/>
    <x v="2"/>
    <x v="0"/>
    <n v="1.1299999999999999"/>
    <x v="0"/>
    <n v="19"/>
    <x v="2"/>
    <n v="4.26"/>
    <x v="2"/>
    <n v="7"/>
    <x v="1"/>
    <x v="3"/>
    <n v="519.96692307692319"/>
    <x v="1"/>
  </r>
  <r>
    <n v="4214"/>
    <n v="27"/>
    <x v="2"/>
    <x v="3"/>
    <x v="3"/>
    <x v="2329"/>
    <x v="0"/>
    <n v="1"/>
    <d v="2032-07-15T00:00:00"/>
    <x v="11"/>
    <x v="11"/>
    <s v="15"/>
    <x v="3"/>
    <x v="0"/>
    <n v="1.1299999999999999"/>
    <x v="1"/>
    <n v="8"/>
    <x v="1"/>
    <n v="30.48"/>
    <x v="2"/>
    <n v="6"/>
    <x v="0"/>
    <x v="4"/>
    <n v="521.68010989011032"/>
    <x v="1"/>
  </r>
  <r>
    <n v="4246"/>
    <n v="63"/>
    <x v="1"/>
    <x v="2"/>
    <x v="3"/>
    <x v="2330"/>
    <x v="0"/>
    <n v="1"/>
    <d v="2032-08-16T00:00:00"/>
    <x v="11"/>
    <x v="8"/>
    <s v="16"/>
    <x v="0"/>
    <x v="0"/>
    <n v="1.1299999999999999"/>
    <x v="1"/>
    <n v="14"/>
    <x v="1"/>
    <n v="22.03"/>
    <x v="2"/>
    <n v="7"/>
    <x v="1"/>
    <x v="0"/>
    <n v="498.86590740740701"/>
    <x v="0"/>
  </r>
  <r>
    <n v="4282"/>
    <n v="67"/>
    <x v="1"/>
    <x v="1"/>
    <x v="0"/>
    <x v="2331"/>
    <x v="2"/>
    <n v="2"/>
    <d v="2032-09-21T00:00:00"/>
    <x v="11"/>
    <x v="6"/>
    <s v="21"/>
    <x v="3"/>
    <x v="1"/>
    <n v="1.1299999999999999"/>
    <x v="0"/>
    <n v="11"/>
    <x v="1"/>
    <n v="47.19"/>
    <x v="2"/>
    <n v="4"/>
    <x v="2"/>
    <x v="2"/>
    <n v="536.77625719769674"/>
    <x v="1"/>
  </r>
  <r>
    <n v="4319"/>
    <n v="27"/>
    <x v="2"/>
    <x v="3"/>
    <x v="0"/>
    <x v="2332"/>
    <x v="0"/>
    <n v="1"/>
    <d v="2032-10-28T00:00:00"/>
    <x v="11"/>
    <x v="4"/>
    <s v="28"/>
    <x v="3"/>
    <x v="1"/>
    <n v="1.1299999999999999"/>
    <x v="1"/>
    <n v="17"/>
    <x v="2"/>
    <n v="7.82"/>
    <x v="2"/>
    <n v="5"/>
    <x v="0"/>
    <x v="4"/>
    <n v="522.18983486238574"/>
    <x v="0"/>
  </r>
  <r>
    <n v="4523"/>
    <n v="19"/>
    <x v="2"/>
    <x v="3"/>
    <x v="0"/>
    <x v="2333"/>
    <x v="1"/>
    <n v="3"/>
    <d v="2033-05-20T00:00:00"/>
    <x v="9"/>
    <x v="7"/>
    <s v="20"/>
    <x v="2"/>
    <x v="0"/>
    <n v="1.1299999999999999"/>
    <x v="1"/>
    <n v="12"/>
    <x v="1"/>
    <n v="74.94"/>
    <x v="0"/>
    <n v="7"/>
    <x v="1"/>
    <x v="1"/>
    <n v="545.94303921568644"/>
    <x v="1"/>
  </r>
  <r>
    <n v="4554"/>
    <n v="18"/>
    <x v="2"/>
    <x v="0"/>
    <x v="2"/>
    <x v="2334"/>
    <x v="1"/>
    <n v="3"/>
    <d v="2033-06-20T00:00:00"/>
    <x v="9"/>
    <x v="3"/>
    <s v="20"/>
    <x v="2"/>
    <x v="0"/>
    <n v="1.1299999999999999"/>
    <x v="1"/>
    <n v="8"/>
    <x v="1"/>
    <n v="124.99"/>
    <x v="0"/>
    <n v="8"/>
    <x v="1"/>
    <x v="3"/>
    <n v="520.79203007518811"/>
    <x v="2"/>
  </r>
  <r>
    <n v="4895"/>
    <n v="54"/>
    <x v="3"/>
    <x v="1"/>
    <x v="0"/>
    <x v="2335"/>
    <x v="1"/>
    <n v="3"/>
    <d v="2034-05-27T00:00:00"/>
    <x v="13"/>
    <x v="7"/>
    <s v="27"/>
    <x v="2"/>
    <x v="1"/>
    <n v="1.1299999999999999"/>
    <x v="1"/>
    <n v="6"/>
    <x v="1"/>
    <n v="128.84"/>
    <x v="0"/>
    <n v="5"/>
    <x v="0"/>
    <x v="1"/>
    <n v="545.24884086444013"/>
    <x v="0"/>
  </r>
  <r>
    <n v="69"/>
    <n v="60"/>
    <x v="1"/>
    <x v="2"/>
    <x v="1"/>
    <x v="2336"/>
    <x v="0"/>
    <n v="1"/>
    <d v="2021-03-10T00:00:00"/>
    <x v="0"/>
    <x v="9"/>
    <s v="10"/>
    <x v="0"/>
    <x v="0"/>
    <n v="1.1200000000000001"/>
    <x v="0"/>
    <n v="10"/>
    <x v="1"/>
    <n v="32.299999999999997"/>
    <x v="2"/>
    <n v="7"/>
    <x v="1"/>
    <x v="3"/>
    <n v="519.88975517890788"/>
    <x v="2"/>
  </r>
  <r>
    <n v="121"/>
    <n v="52"/>
    <x v="3"/>
    <x v="0"/>
    <x v="0"/>
    <x v="2337"/>
    <x v="2"/>
    <n v="2"/>
    <d v="2021-05-01T00:00:00"/>
    <x v="0"/>
    <x v="7"/>
    <s v="01"/>
    <x v="0"/>
    <x v="1"/>
    <n v="1.1200000000000001"/>
    <x v="0"/>
    <n v="9"/>
    <x v="1"/>
    <n v="47.17"/>
    <x v="2"/>
    <n v="5"/>
    <x v="0"/>
    <x v="4"/>
    <n v="522.90525735294159"/>
    <x v="1"/>
  </r>
  <r>
    <n v="403"/>
    <n v="67"/>
    <x v="1"/>
    <x v="1"/>
    <x v="3"/>
    <x v="2338"/>
    <x v="2"/>
    <n v="2"/>
    <d v="2022-02-07T00:00:00"/>
    <x v="1"/>
    <x v="10"/>
    <s v="07"/>
    <x v="3"/>
    <x v="0"/>
    <n v="1.1200000000000001"/>
    <x v="0"/>
    <n v="3"/>
    <x v="0"/>
    <n v="139.87"/>
    <x v="0"/>
    <n v="7"/>
    <x v="1"/>
    <x v="2"/>
    <n v="536.81017307692309"/>
    <x v="1"/>
  </r>
  <r>
    <n v="520"/>
    <n v="24"/>
    <x v="2"/>
    <x v="2"/>
    <x v="3"/>
    <x v="2339"/>
    <x v="2"/>
    <n v="2"/>
    <d v="2022-06-04T00:00:00"/>
    <x v="1"/>
    <x v="3"/>
    <s v="04"/>
    <x v="1"/>
    <x v="1"/>
    <n v="1.1200000000000001"/>
    <x v="1"/>
    <n v="19"/>
    <x v="2"/>
    <n v="25.53"/>
    <x v="2"/>
    <n v="7"/>
    <x v="1"/>
    <x v="3"/>
    <n v="520.26130188679269"/>
    <x v="0"/>
  </r>
  <r>
    <n v="669"/>
    <n v="55"/>
    <x v="3"/>
    <x v="0"/>
    <x v="2"/>
    <x v="2340"/>
    <x v="2"/>
    <n v="2"/>
    <d v="2022-10-31T00:00:00"/>
    <x v="1"/>
    <x v="4"/>
    <s v="31"/>
    <x v="1"/>
    <x v="1"/>
    <n v="1.1200000000000001"/>
    <x v="1"/>
    <n v="14"/>
    <x v="1"/>
    <n v="33.909999999999997"/>
    <x v="2"/>
    <n v="6"/>
    <x v="0"/>
    <x v="1"/>
    <n v="544.80045275590555"/>
    <x v="0"/>
  </r>
  <r>
    <n v="1225"/>
    <n v="49"/>
    <x v="0"/>
    <x v="0"/>
    <x v="3"/>
    <x v="2341"/>
    <x v="1"/>
    <n v="3"/>
    <d v="2024-05-09T00:00:00"/>
    <x v="2"/>
    <x v="7"/>
    <s v="09"/>
    <x v="2"/>
    <x v="0"/>
    <n v="1.1200000000000001"/>
    <x v="1"/>
    <n v="19"/>
    <x v="2"/>
    <n v="40.57"/>
    <x v="2"/>
    <n v="6"/>
    <x v="0"/>
    <x v="2"/>
    <n v="537.03601156069351"/>
    <x v="2"/>
  </r>
  <r>
    <n v="1234"/>
    <n v="30"/>
    <x v="4"/>
    <x v="1"/>
    <x v="3"/>
    <x v="2342"/>
    <x v="2"/>
    <n v="2"/>
    <d v="2024-05-18T00:00:00"/>
    <x v="2"/>
    <x v="7"/>
    <s v="18"/>
    <x v="0"/>
    <x v="1"/>
    <n v="1.1200000000000001"/>
    <x v="1"/>
    <n v="7"/>
    <x v="1"/>
    <n v="74.2"/>
    <x v="0"/>
    <n v="7"/>
    <x v="1"/>
    <x v="0"/>
    <n v="499.21927643784733"/>
    <x v="0"/>
  </r>
  <r>
    <n v="1247"/>
    <n v="50"/>
    <x v="3"/>
    <x v="0"/>
    <x v="1"/>
    <x v="2343"/>
    <x v="1"/>
    <n v="3"/>
    <d v="2024-05-31T00:00:00"/>
    <x v="2"/>
    <x v="7"/>
    <s v="31"/>
    <x v="3"/>
    <x v="0"/>
    <n v="1.1200000000000001"/>
    <x v="1"/>
    <n v="15"/>
    <x v="1"/>
    <n v="45.58"/>
    <x v="2"/>
    <n v="6"/>
    <x v="0"/>
    <x v="4"/>
    <n v="523.0864640883982"/>
    <x v="1"/>
  </r>
  <r>
    <n v="1407"/>
    <n v="27"/>
    <x v="2"/>
    <x v="0"/>
    <x v="2"/>
    <x v="2344"/>
    <x v="1"/>
    <n v="3"/>
    <d v="2024-11-07T00:00:00"/>
    <x v="2"/>
    <x v="1"/>
    <s v="07"/>
    <x v="1"/>
    <x v="1"/>
    <n v="1.1200000000000001"/>
    <x v="1"/>
    <n v="14"/>
    <x v="1"/>
    <n v="69.98"/>
    <x v="0"/>
    <n v="4"/>
    <x v="2"/>
    <x v="3"/>
    <n v="520.327693761815"/>
    <x v="2"/>
  </r>
  <r>
    <n v="1772"/>
    <n v="34"/>
    <x v="4"/>
    <x v="0"/>
    <x v="2"/>
    <x v="2345"/>
    <x v="0"/>
    <n v="1"/>
    <d v="2025-11-07T00:00:00"/>
    <x v="3"/>
    <x v="1"/>
    <s v="07"/>
    <x v="1"/>
    <x v="0"/>
    <n v="1.1200000000000001"/>
    <x v="0"/>
    <n v="7"/>
    <x v="1"/>
    <n v="34.72"/>
    <x v="2"/>
    <n v="7"/>
    <x v="1"/>
    <x v="2"/>
    <n v="536.584555984556"/>
    <x v="2"/>
  </r>
  <r>
    <n v="1988"/>
    <n v="46"/>
    <x v="0"/>
    <x v="3"/>
    <x v="2"/>
    <x v="2346"/>
    <x v="2"/>
    <n v="2"/>
    <d v="2026-06-11T00:00:00"/>
    <x v="4"/>
    <x v="3"/>
    <s v="11"/>
    <x v="2"/>
    <x v="1"/>
    <n v="1.1200000000000001"/>
    <x v="0"/>
    <n v="19"/>
    <x v="2"/>
    <n v="30.06"/>
    <x v="2"/>
    <n v="7"/>
    <x v="1"/>
    <x v="0"/>
    <n v="499.18176579925614"/>
    <x v="0"/>
  </r>
  <r>
    <n v="2414"/>
    <n v="48"/>
    <x v="0"/>
    <x v="1"/>
    <x v="2"/>
    <x v="2347"/>
    <x v="2"/>
    <n v="2"/>
    <d v="2027-08-11T00:00:00"/>
    <x v="5"/>
    <x v="8"/>
    <s v="11"/>
    <x v="2"/>
    <x v="0"/>
    <n v="1.1200000000000001"/>
    <x v="1"/>
    <n v="14"/>
    <x v="1"/>
    <n v="25.97"/>
    <x v="2"/>
    <n v="7"/>
    <x v="1"/>
    <x v="2"/>
    <n v="537.15237911025145"/>
    <x v="2"/>
  </r>
  <r>
    <n v="2723"/>
    <n v="37"/>
    <x v="4"/>
    <x v="0"/>
    <x v="3"/>
    <x v="2348"/>
    <x v="0"/>
    <n v="1"/>
    <d v="2028-06-15T00:00:00"/>
    <x v="6"/>
    <x v="3"/>
    <s v="15"/>
    <x v="2"/>
    <x v="0"/>
    <n v="1.1200000000000001"/>
    <x v="0"/>
    <n v="13"/>
    <x v="1"/>
    <n v="6.09"/>
    <x v="2"/>
    <n v="7"/>
    <x v="1"/>
    <x v="3"/>
    <n v="519.45757575757602"/>
    <x v="1"/>
  </r>
  <r>
    <n v="2734"/>
    <n v="48"/>
    <x v="0"/>
    <x v="1"/>
    <x v="0"/>
    <x v="2349"/>
    <x v="0"/>
    <n v="1"/>
    <d v="2028-06-26T00:00:00"/>
    <x v="6"/>
    <x v="3"/>
    <s v="26"/>
    <x v="2"/>
    <x v="0"/>
    <n v="1.1200000000000001"/>
    <x v="1"/>
    <n v="16"/>
    <x v="2"/>
    <n v="6.31"/>
    <x v="2"/>
    <n v="5"/>
    <x v="0"/>
    <x v="0"/>
    <n v="499.0478957169455"/>
    <x v="0"/>
  </r>
  <r>
    <n v="2806"/>
    <n v="27"/>
    <x v="2"/>
    <x v="2"/>
    <x v="1"/>
    <x v="2350"/>
    <x v="1"/>
    <n v="3"/>
    <d v="2028-09-06T00:00:00"/>
    <x v="6"/>
    <x v="6"/>
    <s v="06"/>
    <x v="3"/>
    <x v="1"/>
    <n v="1.1200000000000001"/>
    <x v="0"/>
    <n v="14"/>
    <x v="1"/>
    <n v="64.8"/>
    <x v="0"/>
    <n v="6"/>
    <x v="0"/>
    <x v="4"/>
    <n v="522.7900184501849"/>
    <x v="2"/>
  </r>
  <r>
    <n v="3250"/>
    <n v="45"/>
    <x v="0"/>
    <x v="1"/>
    <x v="0"/>
    <x v="2351"/>
    <x v="2"/>
    <n v="2"/>
    <d v="2029-11-24T00:00:00"/>
    <x v="10"/>
    <x v="1"/>
    <s v="24"/>
    <x v="2"/>
    <x v="0"/>
    <n v="1.1200000000000001"/>
    <x v="0"/>
    <n v="11"/>
    <x v="1"/>
    <n v="53.94"/>
    <x v="0"/>
    <n v="7"/>
    <x v="1"/>
    <x v="4"/>
    <n v="522.07959334565658"/>
    <x v="1"/>
  </r>
  <r>
    <n v="3412"/>
    <n v="21"/>
    <x v="2"/>
    <x v="3"/>
    <x v="2"/>
    <x v="2352"/>
    <x v="2"/>
    <n v="2"/>
    <d v="2030-05-05T00:00:00"/>
    <x v="7"/>
    <x v="7"/>
    <s v="05"/>
    <x v="2"/>
    <x v="0"/>
    <n v="1.1200000000000001"/>
    <x v="0"/>
    <n v="14"/>
    <x v="1"/>
    <n v="32.26"/>
    <x v="2"/>
    <n v="6"/>
    <x v="0"/>
    <x v="4"/>
    <n v="521.94770370370418"/>
    <x v="1"/>
  </r>
  <r>
    <n v="3485"/>
    <n v="31"/>
    <x v="4"/>
    <x v="3"/>
    <x v="2"/>
    <x v="2353"/>
    <x v="1"/>
    <n v="3"/>
    <d v="2030-07-17T00:00:00"/>
    <x v="7"/>
    <x v="11"/>
    <s v="17"/>
    <x v="3"/>
    <x v="0"/>
    <n v="1.1200000000000001"/>
    <x v="1"/>
    <n v="3"/>
    <x v="0"/>
    <n v="230.92"/>
    <x v="1"/>
    <n v="6"/>
    <x v="0"/>
    <x v="0"/>
    <n v="499.79046641791001"/>
    <x v="0"/>
  </r>
  <r>
    <n v="3509"/>
    <n v="36"/>
    <x v="4"/>
    <x v="3"/>
    <x v="3"/>
    <x v="2354"/>
    <x v="0"/>
    <n v="1"/>
    <d v="2030-08-10T00:00:00"/>
    <x v="7"/>
    <x v="8"/>
    <s v="10"/>
    <x v="0"/>
    <x v="0"/>
    <n v="1.1200000000000001"/>
    <x v="0"/>
    <n v="6"/>
    <x v="1"/>
    <n v="20.92"/>
    <x v="2"/>
    <n v="5"/>
    <x v="0"/>
    <x v="2"/>
    <n v="537.48881782945728"/>
    <x v="1"/>
  </r>
  <r>
    <n v="3740"/>
    <n v="67"/>
    <x v="1"/>
    <x v="1"/>
    <x v="2"/>
    <x v="2355"/>
    <x v="1"/>
    <n v="3"/>
    <d v="2031-03-29T00:00:00"/>
    <x v="8"/>
    <x v="9"/>
    <s v="29"/>
    <x v="3"/>
    <x v="0"/>
    <n v="1.1200000000000001"/>
    <x v="1"/>
    <n v="13"/>
    <x v="1"/>
    <n v="66.61"/>
    <x v="0"/>
    <n v="5"/>
    <x v="0"/>
    <x v="4"/>
    <n v="522.0780333951767"/>
    <x v="2"/>
  </r>
  <r>
    <n v="3838"/>
    <n v="32"/>
    <x v="4"/>
    <x v="0"/>
    <x v="1"/>
    <x v="2356"/>
    <x v="0"/>
    <n v="1"/>
    <d v="2031-07-05T00:00:00"/>
    <x v="8"/>
    <x v="11"/>
    <s v="05"/>
    <x v="0"/>
    <x v="1"/>
    <n v="1.1200000000000001"/>
    <x v="1"/>
    <n v="4"/>
    <x v="0"/>
    <n v="20.399999999999999"/>
    <x v="2"/>
    <n v="7"/>
    <x v="1"/>
    <x v="2"/>
    <n v="538.28877669902909"/>
    <x v="2"/>
  </r>
  <r>
    <n v="3930"/>
    <n v="68"/>
    <x v="1"/>
    <x v="2"/>
    <x v="0"/>
    <x v="2357"/>
    <x v="2"/>
    <n v="2"/>
    <d v="2031-10-05T00:00:00"/>
    <x v="8"/>
    <x v="4"/>
    <s v="05"/>
    <x v="1"/>
    <x v="0"/>
    <n v="1.1200000000000001"/>
    <x v="0"/>
    <n v="12"/>
    <x v="1"/>
    <n v="37.43"/>
    <x v="2"/>
    <n v="7"/>
    <x v="1"/>
    <x v="1"/>
    <n v="544.93875739644977"/>
    <x v="2"/>
  </r>
  <r>
    <n v="3973"/>
    <n v="65"/>
    <x v="1"/>
    <x v="3"/>
    <x v="3"/>
    <x v="2358"/>
    <x v="1"/>
    <n v="3"/>
    <d v="2031-11-17T00:00:00"/>
    <x v="8"/>
    <x v="1"/>
    <s v="17"/>
    <x v="1"/>
    <x v="0"/>
    <n v="1.1200000000000001"/>
    <x v="0"/>
    <n v="17"/>
    <x v="2"/>
    <n v="46.81"/>
    <x v="2"/>
    <n v="7"/>
    <x v="1"/>
    <x v="0"/>
    <n v="499.42975700934534"/>
    <x v="0"/>
  </r>
  <r>
    <n v="4202"/>
    <n v="48"/>
    <x v="0"/>
    <x v="1"/>
    <x v="1"/>
    <x v="2359"/>
    <x v="1"/>
    <n v="3"/>
    <d v="2032-07-03T00:00:00"/>
    <x v="11"/>
    <x v="11"/>
    <s v="03"/>
    <x v="1"/>
    <x v="1"/>
    <n v="1.1200000000000001"/>
    <x v="0"/>
    <n v="13"/>
    <x v="1"/>
    <n v="56"/>
    <x v="0"/>
    <n v="7"/>
    <x v="1"/>
    <x v="1"/>
    <n v="545.12814229249011"/>
    <x v="2"/>
  </r>
  <r>
    <n v="4232"/>
    <n v="59"/>
    <x v="3"/>
    <x v="1"/>
    <x v="1"/>
    <x v="2360"/>
    <x v="2"/>
    <n v="2"/>
    <d v="2032-08-02T00:00:00"/>
    <x v="11"/>
    <x v="8"/>
    <s v="02"/>
    <x v="0"/>
    <x v="1"/>
    <n v="1.1200000000000001"/>
    <x v="1"/>
    <n v="14"/>
    <x v="1"/>
    <n v="38.89"/>
    <x v="2"/>
    <n v="6"/>
    <x v="0"/>
    <x v="1"/>
    <n v="544.76613861386147"/>
    <x v="2"/>
  </r>
  <r>
    <n v="4288"/>
    <n v="55"/>
    <x v="3"/>
    <x v="1"/>
    <x v="3"/>
    <x v="2361"/>
    <x v="1"/>
    <n v="3"/>
    <d v="2032-09-27T00:00:00"/>
    <x v="11"/>
    <x v="6"/>
    <s v="27"/>
    <x v="2"/>
    <x v="0"/>
    <n v="1.1200000000000001"/>
    <x v="1"/>
    <n v="10"/>
    <x v="1"/>
    <n v="97.75"/>
    <x v="0"/>
    <n v="7"/>
    <x v="1"/>
    <x v="3"/>
    <n v="520.29307400379525"/>
    <x v="1"/>
  </r>
  <r>
    <n v="4317"/>
    <n v="58"/>
    <x v="3"/>
    <x v="2"/>
    <x v="3"/>
    <x v="2362"/>
    <x v="2"/>
    <n v="2"/>
    <d v="2032-10-26T00:00:00"/>
    <x v="11"/>
    <x v="4"/>
    <s v="26"/>
    <x v="3"/>
    <x v="0"/>
    <n v="1.1200000000000001"/>
    <x v="0"/>
    <n v="19"/>
    <x v="2"/>
    <n v="24.62"/>
    <x v="2"/>
    <n v="4"/>
    <x v="2"/>
    <x v="4"/>
    <n v="521.43892193308591"/>
    <x v="1"/>
  </r>
  <r>
    <n v="4511"/>
    <n v="60"/>
    <x v="1"/>
    <x v="2"/>
    <x v="1"/>
    <x v="2363"/>
    <x v="1"/>
    <n v="3"/>
    <d v="2033-05-08T00:00:00"/>
    <x v="9"/>
    <x v="7"/>
    <s v="08"/>
    <x v="0"/>
    <x v="0"/>
    <n v="1.1200000000000001"/>
    <x v="0"/>
    <n v="4"/>
    <x v="0"/>
    <n v="220.47"/>
    <x v="1"/>
    <n v="5"/>
    <x v="0"/>
    <x v="0"/>
    <n v="498.87494382022436"/>
    <x v="0"/>
  </r>
  <r>
    <n v="4626"/>
    <n v="57"/>
    <x v="3"/>
    <x v="2"/>
    <x v="2"/>
    <x v="2364"/>
    <x v="1"/>
    <n v="3"/>
    <d v="2033-08-31T00:00:00"/>
    <x v="9"/>
    <x v="8"/>
    <s v="31"/>
    <x v="3"/>
    <x v="1"/>
    <n v="1.1200000000000001"/>
    <x v="1"/>
    <n v="3"/>
    <x v="0"/>
    <n v="299.64"/>
    <x v="1"/>
    <n v="5"/>
    <x v="0"/>
    <x v="1"/>
    <n v="544.76686507936506"/>
    <x v="1"/>
  </r>
  <r>
    <n v="4797"/>
    <n v="39"/>
    <x v="4"/>
    <x v="0"/>
    <x v="1"/>
    <x v="2365"/>
    <x v="1"/>
    <n v="3"/>
    <d v="2034-02-18T00:00:00"/>
    <x v="13"/>
    <x v="10"/>
    <s v="18"/>
    <x v="3"/>
    <x v="0"/>
    <n v="1.1200000000000001"/>
    <x v="1"/>
    <n v="13"/>
    <x v="1"/>
    <n v="58.15"/>
    <x v="0"/>
    <n v="7"/>
    <x v="1"/>
    <x v="3"/>
    <n v="519.42380228136903"/>
    <x v="1"/>
  </r>
  <r>
    <n v="122"/>
    <n v="60"/>
    <x v="1"/>
    <x v="2"/>
    <x v="3"/>
    <x v="2366"/>
    <x v="1"/>
    <n v="3"/>
    <d v="2021-05-02T00:00:00"/>
    <x v="0"/>
    <x v="7"/>
    <s v="02"/>
    <x v="1"/>
    <x v="1"/>
    <n v="1.1100000000000001"/>
    <x v="0"/>
    <n v="6"/>
    <x v="1"/>
    <n v="130.26"/>
    <x v="0"/>
    <n v="6"/>
    <x v="0"/>
    <x v="1"/>
    <n v="544.06276341948308"/>
    <x v="2"/>
  </r>
  <r>
    <n v="180"/>
    <n v="44"/>
    <x v="0"/>
    <x v="2"/>
    <x v="3"/>
    <x v="2367"/>
    <x v="2"/>
    <n v="2"/>
    <d v="2021-06-29T00:00:00"/>
    <x v="0"/>
    <x v="3"/>
    <s v="29"/>
    <x v="1"/>
    <x v="0"/>
    <n v="1.1100000000000001"/>
    <x v="1"/>
    <n v="13"/>
    <x v="1"/>
    <n v="28.62"/>
    <x v="2"/>
    <n v="5"/>
    <x v="0"/>
    <x v="1"/>
    <n v="543.58972111553783"/>
    <x v="2"/>
  </r>
  <r>
    <n v="653"/>
    <n v="34"/>
    <x v="4"/>
    <x v="1"/>
    <x v="3"/>
    <x v="2368"/>
    <x v="1"/>
    <n v="3"/>
    <d v="2022-10-15T00:00:00"/>
    <x v="1"/>
    <x v="4"/>
    <s v="15"/>
    <x v="0"/>
    <x v="0"/>
    <n v="1.1100000000000001"/>
    <x v="0"/>
    <n v="12"/>
    <x v="1"/>
    <n v="74.27"/>
    <x v="0"/>
    <n v="7"/>
    <x v="1"/>
    <x v="0"/>
    <n v="498.15636022514019"/>
    <x v="2"/>
  </r>
  <r>
    <n v="699"/>
    <n v="55"/>
    <x v="3"/>
    <x v="1"/>
    <x v="0"/>
    <x v="2369"/>
    <x v="2"/>
    <n v="2"/>
    <d v="2022-11-30T00:00:00"/>
    <x v="1"/>
    <x v="1"/>
    <s v="30"/>
    <x v="0"/>
    <x v="0"/>
    <n v="1.1100000000000001"/>
    <x v="1"/>
    <n v="2"/>
    <x v="0"/>
    <n v="234.79"/>
    <x v="1"/>
    <n v="4"/>
    <x v="2"/>
    <x v="1"/>
    <n v="543.93207584830338"/>
    <x v="2"/>
  </r>
  <r>
    <n v="871"/>
    <n v="68"/>
    <x v="1"/>
    <x v="3"/>
    <x v="0"/>
    <x v="2370"/>
    <x v="2"/>
    <n v="2"/>
    <d v="2023-05-21T00:00:00"/>
    <x v="12"/>
    <x v="7"/>
    <s v="21"/>
    <x v="3"/>
    <x v="1"/>
    <n v="1.1100000000000001"/>
    <x v="1"/>
    <n v="3"/>
    <x v="0"/>
    <n v="161.46"/>
    <x v="1"/>
    <n v="7"/>
    <x v="1"/>
    <x v="0"/>
    <n v="497.41740601503716"/>
    <x v="0"/>
  </r>
  <r>
    <n v="913"/>
    <n v="34"/>
    <x v="4"/>
    <x v="2"/>
    <x v="3"/>
    <x v="2371"/>
    <x v="0"/>
    <n v="1"/>
    <d v="2023-07-02T00:00:00"/>
    <x v="12"/>
    <x v="11"/>
    <s v="02"/>
    <x v="3"/>
    <x v="1"/>
    <n v="1.1100000000000001"/>
    <x v="1"/>
    <n v="5"/>
    <x v="0"/>
    <n v="58.42"/>
    <x v="0"/>
    <n v="4"/>
    <x v="2"/>
    <x v="1"/>
    <n v="544.08077999999989"/>
    <x v="2"/>
  </r>
  <r>
    <n v="1007"/>
    <n v="38"/>
    <x v="4"/>
    <x v="0"/>
    <x v="3"/>
    <x v="2372"/>
    <x v="1"/>
    <n v="3"/>
    <d v="2023-10-04T00:00:00"/>
    <x v="12"/>
    <x v="4"/>
    <s v="04"/>
    <x v="0"/>
    <x v="0"/>
    <n v="1.1100000000000001"/>
    <x v="1"/>
    <n v="9"/>
    <x v="1"/>
    <n v="76.59"/>
    <x v="0"/>
    <n v="5"/>
    <x v="0"/>
    <x v="3"/>
    <n v="518.97320000000025"/>
    <x v="0"/>
  </r>
  <r>
    <n v="1416"/>
    <n v="53"/>
    <x v="3"/>
    <x v="2"/>
    <x v="1"/>
    <x v="2373"/>
    <x v="2"/>
    <n v="2"/>
    <d v="2024-11-16T00:00:00"/>
    <x v="2"/>
    <x v="1"/>
    <s v="16"/>
    <x v="0"/>
    <x v="1"/>
    <n v="1.1100000000000001"/>
    <x v="1"/>
    <n v="11"/>
    <x v="1"/>
    <n v="53.08"/>
    <x v="0"/>
    <n v="4"/>
    <x v="2"/>
    <x v="3"/>
    <n v="518.64814885496207"/>
    <x v="1"/>
  </r>
  <r>
    <n v="1478"/>
    <n v="35"/>
    <x v="4"/>
    <x v="0"/>
    <x v="1"/>
    <x v="2374"/>
    <x v="0"/>
    <n v="1"/>
    <d v="2025-01-17T00:00:00"/>
    <x v="3"/>
    <x v="0"/>
    <s v="17"/>
    <x v="2"/>
    <x v="1"/>
    <n v="1.1100000000000001"/>
    <x v="0"/>
    <n v="1"/>
    <x v="0"/>
    <n v="163.05000000000001"/>
    <x v="1"/>
    <n v="7"/>
    <x v="1"/>
    <x v="1"/>
    <n v="544.58571142284563"/>
    <x v="2"/>
  </r>
  <r>
    <n v="1485"/>
    <n v="47"/>
    <x v="0"/>
    <x v="0"/>
    <x v="0"/>
    <x v="2375"/>
    <x v="1"/>
    <n v="3"/>
    <d v="2025-01-24T00:00:00"/>
    <x v="3"/>
    <x v="0"/>
    <s v="24"/>
    <x v="3"/>
    <x v="1"/>
    <n v="1.1100000000000001"/>
    <x v="0"/>
    <n v="9"/>
    <x v="1"/>
    <n v="78.489999999999995"/>
    <x v="0"/>
    <n v="4"/>
    <x v="2"/>
    <x v="1"/>
    <n v="545.3518473895582"/>
    <x v="2"/>
  </r>
  <r>
    <n v="1828"/>
    <n v="43"/>
    <x v="0"/>
    <x v="2"/>
    <x v="1"/>
    <x v="2376"/>
    <x v="0"/>
    <n v="1"/>
    <d v="2026-01-02T00:00:00"/>
    <x v="4"/>
    <x v="0"/>
    <s v="02"/>
    <x v="0"/>
    <x v="1"/>
    <n v="1.1100000000000001"/>
    <x v="1"/>
    <n v="9"/>
    <x v="1"/>
    <n v="36.96"/>
    <x v="2"/>
    <n v="7"/>
    <x v="1"/>
    <x v="2"/>
    <n v="539.17731517509719"/>
    <x v="0"/>
  </r>
  <r>
    <n v="1859"/>
    <n v="36"/>
    <x v="4"/>
    <x v="0"/>
    <x v="2"/>
    <x v="2377"/>
    <x v="2"/>
    <n v="2"/>
    <d v="2026-02-02T00:00:00"/>
    <x v="4"/>
    <x v="10"/>
    <s v="02"/>
    <x v="0"/>
    <x v="0"/>
    <n v="1.1100000000000001"/>
    <x v="1"/>
    <n v="7"/>
    <x v="1"/>
    <n v="62.69"/>
    <x v="0"/>
    <n v="4"/>
    <x v="2"/>
    <x v="2"/>
    <n v="539.57992202729042"/>
    <x v="2"/>
  </r>
  <r>
    <n v="1994"/>
    <n v="35"/>
    <x v="4"/>
    <x v="0"/>
    <x v="3"/>
    <x v="2378"/>
    <x v="0"/>
    <n v="1"/>
    <d v="2026-06-17T00:00:00"/>
    <x v="4"/>
    <x v="3"/>
    <s v="17"/>
    <x v="2"/>
    <x v="0"/>
    <n v="1.1100000000000001"/>
    <x v="0"/>
    <n v="18"/>
    <x v="2"/>
    <n v="10.96"/>
    <x v="2"/>
    <n v="7"/>
    <x v="1"/>
    <x v="1"/>
    <n v="545.02776659959761"/>
    <x v="0"/>
  </r>
  <r>
    <n v="2166"/>
    <n v="57"/>
    <x v="3"/>
    <x v="2"/>
    <x v="1"/>
    <x v="2379"/>
    <x v="2"/>
    <n v="2"/>
    <d v="2026-12-06T00:00:00"/>
    <x v="4"/>
    <x v="2"/>
    <s v="06"/>
    <x v="2"/>
    <x v="1"/>
    <n v="1.1100000000000001"/>
    <x v="0"/>
    <n v="12"/>
    <x v="1"/>
    <n v="36.69"/>
    <x v="2"/>
    <n v="4"/>
    <x v="2"/>
    <x v="3"/>
    <n v="518.52336520076494"/>
    <x v="0"/>
  </r>
  <r>
    <n v="2402"/>
    <n v="57"/>
    <x v="3"/>
    <x v="1"/>
    <x v="1"/>
    <x v="2380"/>
    <x v="2"/>
    <n v="2"/>
    <d v="2027-07-30T00:00:00"/>
    <x v="5"/>
    <x v="11"/>
    <s v="30"/>
    <x v="1"/>
    <x v="0"/>
    <n v="1.1100000000000001"/>
    <x v="0"/>
    <n v="6"/>
    <x v="1"/>
    <n v="90.58"/>
    <x v="0"/>
    <n v="5"/>
    <x v="0"/>
    <x v="1"/>
    <n v="545.72877016129019"/>
    <x v="0"/>
  </r>
  <r>
    <n v="2459"/>
    <n v="53"/>
    <x v="3"/>
    <x v="3"/>
    <x v="0"/>
    <x v="2381"/>
    <x v="0"/>
    <n v="1"/>
    <d v="2027-09-25T00:00:00"/>
    <x v="5"/>
    <x v="6"/>
    <s v="25"/>
    <x v="1"/>
    <x v="1"/>
    <n v="1.1100000000000001"/>
    <x v="1"/>
    <n v="3"/>
    <x v="0"/>
    <n v="38.29"/>
    <x v="2"/>
    <n v="6"/>
    <x v="0"/>
    <x v="2"/>
    <n v="539.77671874999999"/>
    <x v="0"/>
  </r>
  <r>
    <n v="2980"/>
    <n v="63"/>
    <x v="1"/>
    <x v="1"/>
    <x v="0"/>
    <x v="2382"/>
    <x v="0"/>
    <n v="1"/>
    <d v="2029-02-27T00:00:00"/>
    <x v="10"/>
    <x v="10"/>
    <s v="27"/>
    <x v="0"/>
    <x v="1"/>
    <n v="1.1100000000000001"/>
    <x v="0"/>
    <n v="10"/>
    <x v="1"/>
    <n v="15.97"/>
    <x v="2"/>
    <n v="7"/>
    <x v="1"/>
    <x v="0"/>
    <n v="497.44195856873768"/>
    <x v="2"/>
  </r>
  <r>
    <n v="3273"/>
    <n v="30"/>
    <x v="4"/>
    <x v="3"/>
    <x v="3"/>
    <x v="2383"/>
    <x v="2"/>
    <n v="2"/>
    <d v="2029-12-17T00:00:00"/>
    <x v="10"/>
    <x v="2"/>
    <s v="17"/>
    <x v="3"/>
    <x v="0"/>
    <n v="1.1100000000000001"/>
    <x v="0"/>
    <n v="6"/>
    <x v="1"/>
    <n v="64.739999999999995"/>
    <x v="0"/>
    <n v="7"/>
    <x v="1"/>
    <x v="4"/>
    <n v="521.53869646182534"/>
    <x v="0"/>
  </r>
  <r>
    <n v="3336"/>
    <n v="45"/>
    <x v="0"/>
    <x v="3"/>
    <x v="0"/>
    <x v="2384"/>
    <x v="2"/>
    <n v="2"/>
    <d v="2030-02-18T00:00:00"/>
    <x v="7"/>
    <x v="10"/>
    <s v="18"/>
    <x v="0"/>
    <x v="0"/>
    <n v="1.1100000000000001"/>
    <x v="0"/>
    <n v="13"/>
    <x v="1"/>
    <n v="35.49"/>
    <x v="2"/>
    <n v="4"/>
    <x v="2"/>
    <x v="0"/>
    <n v="498.07918867924479"/>
    <x v="0"/>
  </r>
  <r>
    <n v="3496"/>
    <n v="47"/>
    <x v="0"/>
    <x v="0"/>
    <x v="3"/>
    <x v="2385"/>
    <x v="0"/>
    <n v="1"/>
    <d v="2030-07-28T00:00:00"/>
    <x v="7"/>
    <x v="11"/>
    <s v="28"/>
    <x v="1"/>
    <x v="0"/>
    <n v="1.1100000000000001"/>
    <x v="0"/>
    <n v="12"/>
    <x v="1"/>
    <n v="5.03"/>
    <x v="2"/>
    <n v="7"/>
    <x v="1"/>
    <x v="4"/>
    <n v="521.78695895522435"/>
    <x v="2"/>
  </r>
  <r>
    <n v="3893"/>
    <n v="43"/>
    <x v="0"/>
    <x v="1"/>
    <x v="1"/>
    <x v="2386"/>
    <x v="0"/>
    <n v="1"/>
    <d v="2031-08-29T00:00:00"/>
    <x v="8"/>
    <x v="8"/>
    <s v="29"/>
    <x v="3"/>
    <x v="1"/>
    <n v="1.1100000000000001"/>
    <x v="1"/>
    <n v="11"/>
    <x v="1"/>
    <n v="16.64"/>
    <x v="2"/>
    <n v="4"/>
    <x v="2"/>
    <x v="4"/>
    <n v="522.64940186915931"/>
    <x v="1"/>
  </r>
  <r>
    <n v="3974"/>
    <n v="54"/>
    <x v="3"/>
    <x v="3"/>
    <x v="2"/>
    <x v="2387"/>
    <x v="1"/>
    <n v="3"/>
    <d v="2031-11-18T00:00:00"/>
    <x v="8"/>
    <x v="1"/>
    <s v="18"/>
    <x v="3"/>
    <x v="1"/>
    <n v="1.1100000000000001"/>
    <x v="0"/>
    <n v="4"/>
    <x v="0"/>
    <n v="246.45"/>
    <x v="1"/>
    <n v="6"/>
    <x v="0"/>
    <x v="2"/>
    <n v="540.60823874755386"/>
    <x v="2"/>
  </r>
  <r>
    <n v="4640"/>
    <n v="60"/>
    <x v="1"/>
    <x v="3"/>
    <x v="0"/>
    <x v="2388"/>
    <x v="0"/>
    <n v="1"/>
    <d v="2033-09-14T00:00:00"/>
    <x v="9"/>
    <x v="6"/>
    <s v="14"/>
    <x v="3"/>
    <x v="1"/>
    <n v="1.1100000000000001"/>
    <x v="0"/>
    <n v="3"/>
    <x v="0"/>
    <n v="72.89"/>
    <x v="0"/>
    <n v="5"/>
    <x v="0"/>
    <x v="4"/>
    <n v="523.28533707865211"/>
    <x v="0"/>
  </r>
  <r>
    <n v="4946"/>
    <n v="43"/>
    <x v="0"/>
    <x v="3"/>
    <x v="0"/>
    <x v="2389"/>
    <x v="2"/>
    <n v="2"/>
    <d v="2034-07-17T00:00:00"/>
    <x v="13"/>
    <x v="11"/>
    <s v="17"/>
    <x v="3"/>
    <x v="0"/>
    <n v="1.1100000000000001"/>
    <x v="0"/>
    <n v="17"/>
    <x v="2"/>
    <n v="23"/>
    <x v="2"/>
    <n v="3"/>
    <x v="2"/>
    <x v="3"/>
    <n v="518.67316091954035"/>
    <x v="1"/>
  </r>
  <r>
    <n v="4957"/>
    <n v="44"/>
    <x v="0"/>
    <x v="1"/>
    <x v="3"/>
    <x v="2390"/>
    <x v="1"/>
    <n v="3"/>
    <d v="2034-07-28T00:00:00"/>
    <x v="13"/>
    <x v="11"/>
    <s v="28"/>
    <x v="3"/>
    <x v="1"/>
    <n v="1.1100000000000001"/>
    <x v="0"/>
    <n v="8"/>
    <x v="1"/>
    <n v="87.36"/>
    <x v="0"/>
    <n v="4"/>
    <x v="2"/>
    <x v="2"/>
    <n v="539.73529411764707"/>
    <x v="2"/>
  </r>
  <r>
    <n v="7"/>
    <n v="27"/>
    <x v="2"/>
    <x v="0"/>
    <x v="0"/>
    <x v="2391"/>
    <x v="1"/>
    <n v="3"/>
    <d v="2021-01-07T00:00:00"/>
    <x v="0"/>
    <x v="0"/>
    <s v="07"/>
    <x v="2"/>
    <x v="0"/>
    <n v="1.1000000000000001"/>
    <x v="1"/>
    <n v="2"/>
    <x v="0"/>
    <n v="488.22"/>
    <x v="1"/>
    <n v="4"/>
    <x v="2"/>
    <x v="0"/>
    <n v="498.14854442343994"/>
    <x v="0"/>
  </r>
  <r>
    <n v="100"/>
    <n v="41"/>
    <x v="0"/>
    <x v="1"/>
    <x v="2"/>
    <x v="2392"/>
    <x v="2"/>
    <n v="2"/>
    <d v="2021-04-10T00:00:00"/>
    <x v="0"/>
    <x v="5"/>
    <s v="10"/>
    <x v="0"/>
    <x v="1"/>
    <n v="1.1000000000000001"/>
    <x v="1"/>
    <n v="4"/>
    <x v="0"/>
    <n v="114.58"/>
    <x v="0"/>
    <n v="4"/>
    <x v="2"/>
    <x v="3"/>
    <n v="518.91834932821507"/>
    <x v="2"/>
  </r>
  <r>
    <n v="227"/>
    <n v="36"/>
    <x v="4"/>
    <x v="0"/>
    <x v="3"/>
    <x v="2393"/>
    <x v="1"/>
    <n v="3"/>
    <d v="2021-08-15T00:00:00"/>
    <x v="0"/>
    <x v="8"/>
    <s v="15"/>
    <x v="1"/>
    <x v="0"/>
    <n v="1.1000000000000001"/>
    <x v="0"/>
    <n v="17"/>
    <x v="2"/>
    <n v="43.93"/>
    <x v="2"/>
    <n v="4"/>
    <x v="2"/>
    <x v="0"/>
    <n v="497.24270833333281"/>
    <x v="1"/>
  </r>
  <r>
    <n v="314"/>
    <n v="20"/>
    <x v="2"/>
    <x v="2"/>
    <x v="0"/>
    <x v="2394"/>
    <x v="0"/>
    <n v="1"/>
    <d v="2021-11-10T00:00:00"/>
    <x v="0"/>
    <x v="1"/>
    <s v="10"/>
    <x v="2"/>
    <x v="1"/>
    <n v="1.1000000000000001"/>
    <x v="0"/>
    <n v="18"/>
    <x v="2"/>
    <n v="8.81"/>
    <x v="2"/>
    <n v="7"/>
    <x v="1"/>
    <x v="4"/>
    <n v="523.85682926829315"/>
    <x v="1"/>
  </r>
  <r>
    <n v="371"/>
    <n v="18"/>
    <x v="2"/>
    <x v="0"/>
    <x v="0"/>
    <x v="2395"/>
    <x v="2"/>
    <n v="2"/>
    <d v="2022-01-06T00:00:00"/>
    <x v="1"/>
    <x v="0"/>
    <s v="06"/>
    <x v="2"/>
    <x v="1"/>
    <n v="1.1000000000000001"/>
    <x v="0"/>
    <n v="7"/>
    <x v="1"/>
    <n v="92.29"/>
    <x v="0"/>
    <n v="7"/>
    <x v="1"/>
    <x v="0"/>
    <n v="496.76924098671674"/>
    <x v="0"/>
  </r>
  <r>
    <n v="414"/>
    <n v="63"/>
    <x v="1"/>
    <x v="1"/>
    <x v="3"/>
    <x v="2396"/>
    <x v="0"/>
    <n v="1"/>
    <d v="2022-02-18T00:00:00"/>
    <x v="1"/>
    <x v="10"/>
    <s v="18"/>
    <x v="0"/>
    <x v="1"/>
    <n v="1.1000000000000001"/>
    <x v="0"/>
    <n v="14"/>
    <x v="1"/>
    <n v="11.38"/>
    <x v="2"/>
    <n v="7"/>
    <x v="1"/>
    <x v="1"/>
    <n v="545.73327272727261"/>
    <x v="2"/>
  </r>
  <r>
    <n v="425"/>
    <n v="60"/>
    <x v="1"/>
    <x v="0"/>
    <x v="1"/>
    <x v="2397"/>
    <x v="2"/>
    <n v="2"/>
    <d v="2022-03-01T00:00:00"/>
    <x v="1"/>
    <x v="9"/>
    <s v="01"/>
    <x v="2"/>
    <x v="0"/>
    <n v="1.1000000000000001"/>
    <x v="0"/>
    <n v="7"/>
    <x v="1"/>
    <n v="78.260000000000005"/>
    <x v="0"/>
    <n v="5"/>
    <x v="0"/>
    <x v="3"/>
    <n v="519.03490384615384"/>
    <x v="2"/>
  </r>
  <r>
    <n v="501"/>
    <n v="37"/>
    <x v="4"/>
    <x v="1"/>
    <x v="2"/>
    <x v="2398"/>
    <x v="1"/>
    <n v="3"/>
    <d v="2022-05-16T00:00:00"/>
    <x v="1"/>
    <x v="7"/>
    <s v="16"/>
    <x v="0"/>
    <x v="1"/>
    <n v="1.1000000000000001"/>
    <x v="0"/>
    <n v="11"/>
    <x v="1"/>
    <n v="83.39"/>
    <x v="0"/>
    <n v="7"/>
    <x v="1"/>
    <x v="3"/>
    <n v="518.97942196531801"/>
    <x v="2"/>
  </r>
  <r>
    <n v="619"/>
    <n v="28"/>
    <x v="2"/>
    <x v="2"/>
    <x v="3"/>
    <x v="2399"/>
    <x v="0"/>
    <n v="1"/>
    <d v="2022-09-11T00:00:00"/>
    <x v="1"/>
    <x v="6"/>
    <s v="11"/>
    <x v="1"/>
    <x v="0"/>
    <n v="1.1000000000000001"/>
    <x v="1"/>
    <n v="5"/>
    <x v="0"/>
    <n v="12.94"/>
    <x v="2"/>
    <n v="4"/>
    <x v="2"/>
    <x v="4"/>
    <n v="524.54359022556434"/>
    <x v="2"/>
  </r>
  <r>
    <n v="769"/>
    <n v="66"/>
    <x v="1"/>
    <x v="0"/>
    <x v="0"/>
    <x v="2400"/>
    <x v="1"/>
    <n v="3"/>
    <d v="2023-02-08T00:00:00"/>
    <x v="12"/>
    <x v="10"/>
    <s v="08"/>
    <x v="2"/>
    <x v="1"/>
    <n v="1.1000000000000001"/>
    <x v="0"/>
    <n v="2"/>
    <x v="0"/>
    <n v="427.28"/>
    <x v="1"/>
    <n v="5"/>
    <x v="0"/>
    <x v="1"/>
    <n v="546.51544534412949"/>
    <x v="2"/>
  </r>
  <r>
    <n v="924"/>
    <n v="23"/>
    <x v="2"/>
    <x v="3"/>
    <x v="2"/>
    <x v="2401"/>
    <x v="0"/>
    <n v="1"/>
    <d v="2023-07-13T00:00:00"/>
    <x v="12"/>
    <x v="11"/>
    <s v="13"/>
    <x v="1"/>
    <x v="1"/>
    <n v="1.1000000000000001"/>
    <x v="1"/>
    <n v="7"/>
    <x v="1"/>
    <n v="40.79"/>
    <x v="2"/>
    <n v="6"/>
    <x v="0"/>
    <x v="3"/>
    <n v="518.21054054054059"/>
    <x v="2"/>
  </r>
  <r>
    <n v="1336"/>
    <n v="44"/>
    <x v="0"/>
    <x v="2"/>
    <x v="0"/>
    <x v="2402"/>
    <x v="2"/>
    <n v="2"/>
    <d v="2024-08-28T00:00:00"/>
    <x v="2"/>
    <x v="8"/>
    <s v="28"/>
    <x v="0"/>
    <x v="1"/>
    <n v="1.1000000000000001"/>
    <x v="1"/>
    <n v="13"/>
    <x v="1"/>
    <n v="33.96"/>
    <x v="2"/>
    <n v="6"/>
    <x v="0"/>
    <x v="1"/>
    <n v="545.89058823529388"/>
    <x v="1"/>
  </r>
  <r>
    <n v="1354"/>
    <n v="50"/>
    <x v="3"/>
    <x v="1"/>
    <x v="2"/>
    <x v="2403"/>
    <x v="1"/>
    <n v="3"/>
    <d v="2024-09-15T00:00:00"/>
    <x v="2"/>
    <x v="6"/>
    <s v="15"/>
    <x v="0"/>
    <x v="1"/>
    <n v="1.1000000000000001"/>
    <x v="0"/>
    <n v="19"/>
    <x v="2"/>
    <n v="36.380000000000003"/>
    <x v="2"/>
    <n v="7"/>
    <x v="1"/>
    <x v="1"/>
    <n v="546.10292682926809"/>
    <x v="1"/>
  </r>
  <r>
    <n v="1469"/>
    <n v="60"/>
    <x v="1"/>
    <x v="1"/>
    <x v="0"/>
    <x v="2404"/>
    <x v="2"/>
    <n v="2"/>
    <d v="2025-01-08T00:00:00"/>
    <x v="3"/>
    <x v="0"/>
    <s v="08"/>
    <x v="2"/>
    <x v="0"/>
    <n v="1.1000000000000001"/>
    <x v="1"/>
    <n v="12"/>
    <x v="1"/>
    <n v="47.64"/>
    <x v="2"/>
    <n v="7"/>
    <x v="1"/>
    <x v="3"/>
    <n v="518.66056092843326"/>
    <x v="0"/>
  </r>
  <r>
    <n v="2016"/>
    <n v="44"/>
    <x v="0"/>
    <x v="1"/>
    <x v="0"/>
    <x v="2405"/>
    <x v="0"/>
    <n v="1"/>
    <d v="2026-07-09T00:00:00"/>
    <x v="4"/>
    <x v="11"/>
    <s v="09"/>
    <x v="0"/>
    <x v="1"/>
    <n v="1.1000000000000001"/>
    <x v="1"/>
    <n v="16"/>
    <x v="2"/>
    <n v="9.6"/>
    <x v="2"/>
    <n v="5"/>
    <x v="0"/>
    <x v="4"/>
    <n v="525.40954802259932"/>
    <x v="2"/>
  </r>
  <r>
    <n v="2110"/>
    <n v="48"/>
    <x v="0"/>
    <x v="3"/>
    <x v="1"/>
    <x v="2406"/>
    <x v="2"/>
    <n v="2"/>
    <d v="2026-10-11T00:00:00"/>
    <x v="4"/>
    <x v="4"/>
    <s v="11"/>
    <x v="0"/>
    <x v="1"/>
    <n v="1.1000000000000001"/>
    <x v="0"/>
    <n v="16"/>
    <x v="2"/>
    <n v="29.53"/>
    <x v="2"/>
    <n v="4"/>
    <x v="2"/>
    <x v="4"/>
    <n v="526.11092452830235"/>
    <x v="1"/>
  </r>
  <r>
    <n v="2395"/>
    <n v="21"/>
    <x v="2"/>
    <x v="2"/>
    <x v="0"/>
    <x v="2407"/>
    <x v="2"/>
    <n v="2"/>
    <d v="2027-07-23T00:00:00"/>
    <x v="5"/>
    <x v="11"/>
    <s v="23"/>
    <x v="3"/>
    <x v="0"/>
    <n v="1.1000000000000001"/>
    <x v="1"/>
    <n v="5"/>
    <x v="0"/>
    <n v="71.5"/>
    <x v="0"/>
    <n v="7"/>
    <x v="1"/>
    <x v="2"/>
    <n v="539.42257367387026"/>
    <x v="2"/>
  </r>
  <r>
    <n v="2917"/>
    <n v="35"/>
    <x v="4"/>
    <x v="1"/>
    <x v="0"/>
    <x v="2408"/>
    <x v="1"/>
    <n v="3"/>
    <d v="2028-12-26T00:00:00"/>
    <x v="6"/>
    <x v="2"/>
    <s v="26"/>
    <x v="3"/>
    <x v="1"/>
    <n v="1.1000000000000001"/>
    <x v="1"/>
    <n v="16"/>
    <x v="2"/>
    <n v="50.08"/>
    <x v="0"/>
    <n v="4"/>
    <x v="2"/>
    <x v="3"/>
    <n v="518.55779069767436"/>
    <x v="2"/>
  </r>
  <r>
    <n v="2990"/>
    <n v="44"/>
    <x v="0"/>
    <x v="3"/>
    <x v="2"/>
    <x v="2409"/>
    <x v="0"/>
    <n v="1"/>
    <d v="2029-03-09T00:00:00"/>
    <x v="10"/>
    <x v="9"/>
    <s v="09"/>
    <x v="3"/>
    <x v="1"/>
    <n v="1.1000000000000001"/>
    <x v="1"/>
    <n v="6"/>
    <x v="1"/>
    <n v="53.4"/>
    <x v="0"/>
    <n v="6"/>
    <x v="0"/>
    <x v="0"/>
    <n v="496.48543726235692"/>
    <x v="0"/>
  </r>
  <r>
    <n v="2997"/>
    <n v="45"/>
    <x v="0"/>
    <x v="1"/>
    <x v="0"/>
    <x v="2410"/>
    <x v="0"/>
    <n v="1"/>
    <d v="2029-03-16T00:00:00"/>
    <x v="10"/>
    <x v="9"/>
    <s v="16"/>
    <x v="3"/>
    <x v="1"/>
    <n v="1.1000000000000001"/>
    <x v="1"/>
    <n v="3"/>
    <x v="0"/>
    <n v="99.2"/>
    <x v="0"/>
    <n v="7"/>
    <x v="1"/>
    <x v="4"/>
    <n v="526.21221172022729"/>
    <x v="0"/>
  </r>
  <r>
    <n v="3387"/>
    <n v="43"/>
    <x v="0"/>
    <x v="2"/>
    <x v="1"/>
    <x v="2411"/>
    <x v="1"/>
    <n v="3"/>
    <d v="2030-04-10T00:00:00"/>
    <x v="7"/>
    <x v="5"/>
    <s v="10"/>
    <x v="2"/>
    <x v="1"/>
    <n v="1.1000000000000001"/>
    <x v="0"/>
    <n v="11"/>
    <x v="1"/>
    <n v="90.86"/>
    <x v="0"/>
    <n v="5"/>
    <x v="0"/>
    <x v="0"/>
    <n v="496.82079999999951"/>
    <x v="1"/>
  </r>
  <r>
    <n v="3575"/>
    <n v="59"/>
    <x v="3"/>
    <x v="0"/>
    <x v="0"/>
    <x v="2412"/>
    <x v="1"/>
    <n v="3"/>
    <d v="2030-10-15T00:00:00"/>
    <x v="7"/>
    <x v="4"/>
    <s v="15"/>
    <x v="2"/>
    <x v="1"/>
    <n v="1.1000000000000001"/>
    <x v="0"/>
    <n v="7"/>
    <x v="1"/>
    <n v="114.01"/>
    <x v="0"/>
    <n v="5"/>
    <x v="0"/>
    <x v="1"/>
    <n v="545.80747454175128"/>
    <x v="0"/>
  </r>
  <r>
    <n v="3658"/>
    <n v="69"/>
    <x v="1"/>
    <x v="2"/>
    <x v="3"/>
    <x v="2413"/>
    <x v="0"/>
    <n v="1"/>
    <d v="2031-01-06T00:00:00"/>
    <x v="8"/>
    <x v="0"/>
    <s v="06"/>
    <x v="3"/>
    <x v="0"/>
    <n v="1.1000000000000001"/>
    <x v="1"/>
    <n v="17"/>
    <x v="2"/>
    <n v="14.01"/>
    <x v="2"/>
    <n v="7"/>
    <x v="1"/>
    <x v="2"/>
    <n v="539.78066929133865"/>
    <x v="1"/>
  </r>
  <r>
    <n v="3908"/>
    <n v="47"/>
    <x v="0"/>
    <x v="2"/>
    <x v="1"/>
    <x v="2414"/>
    <x v="2"/>
    <n v="2"/>
    <d v="2031-09-13T00:00:00"/>
    <x v="8"/>
    <x v="6"/>
    <s v="13"/>
    <x v="3"/>
    <x v="0"/>
    <n v="1.1000000000000001"/>
    <x v="0"/>
    <n v="10"/>
    <x v="1"/>
    <n v="36.9"/>
    <x v="2"/>
    <n v="5"/>
    <x v="0"/>
    <x v="2"/>
    <n v="540.37552268244565"/>
    <x v="0"/>
  </r>
  <r>
    <n v="3909"/>
    <n v="63"/>
    <x v="1"/>
    <x v="1"/>
    <x v="0"/>
    <x v="2415"/>
    <x v="1"/>
    <n v="3"/>
    <d v="2031-09-14T00:00:00"/>
    <x v="8"/>
    <x v="6"/>
    <s v="14"/>
    <x v="1"/>
    <x v="0"/>
    <n v="1.1000000000000001"/>
    <x v="1"/>
    <n v="4"/>
    <x v="0"/>
    <n v="223.36"/>
    <x v="1"/>
    <n v="6"/>
    <x v="0"/>
    <x v="1"/>
    <n v="545.29269387755073"/>
    <x v="0"/>
  </r>
  <r>
    <n v="3979"/>
    <n v="33"/>
    <x v="4"/>
    <x v="0"/>
    <x v="3"/>
    <x v="2416"/>
    <x v="0"/>
    <n v="1"/>
    <d v="2031-11-23T00:00:00"/>
    <x v="8"/>
    <x v="1"/>
    <s v="23"/>
    <x v="2"/>
    <x v="0"/>
    <n v="1.1000000000000001"/>
    <x v="0"/>
    <n v="5"/>
    <x v="0"/>
    <n v="13.78"/>
    <x v="2"/>
    <n v="4"/>
    <x v="2"/>
    <x v="4"/>
    <n v="526.64517045454591"/>
    <x v="1"/>
  </r>
  <r>
    <n v="4148"/>
    <n v="23"/>
    <x v="2"/>
    <x v="1"/>
    <x v="1"/>
    <x v="2417"/>
    <x v="1"/>
    <n v="3"/>
    <d v="2032-05-10T00:00:00"/>
    <x v="11"/>
    <x v="7"/>
    <s v="10"/>
    <x v="3"/>
    <x v="0"/>
    <n v="1.1000000000000001"/>
    <x v="0"/>
    <n v="7"/>
    <x v="1"/>
    <n v="120.28"/>
    <x v="0"/>
    <n v="7"/>
    <x v="1"/>
    <x v="4"/>
    <n v="527.5137381404179"/>
    <x v="1"/>
  </r>
  <r>
    <n v="4565"/>
    <n v="47"/>
    <x v="0"/>
    <x v="1"/>
    <x v="0"/>
    <x v="2418"/>
    <x v="2"/>
    <n v="2"/>
    <d v="2033-07-01T00:00:00"/>
    <x v="9"/>
    <x v="11"/>
    <s v="01"/>
    <x v="1"/>
    <x v="0"/>
    <n v="1.1000000000000001"/>
    <x v="0"/>
    <n v="11"/>
    <x v="1"/>
    <n v="49.24"/>
    <x v="2"/>
    <n v="5"/>
    <x v="0"/>
    <x v="3"/>
    <n v="518.00869902912621"/>
    <x v="0"/>
  </r>
  <r>
    <n v="4667"/>
    <n v="22"/>
    <x v="2"/>
    <x v="3"/>
    <x v="0"/>
    <x v="2419"/>
    <x v="1"/>
    <n v="3"/>
    <d v="2033-10-11T00:00:00"/>
    <x v="9"/>
    <x v="4"/>
    <s v="11"/>
    <x v="0"/>
    <x v="0"/>
    <n v="1.1000000000000001"/>
    <x v="0"/>
    <n v="12"/>
    <x v="1"/>
    <n v="59.81"/>
    <x v="0"/>
    <n v="5"/>
    <x v="0"/>
    <x v="1"/>
    <n v="544.58069529652323"/>
    <x v="2"/>
  </r>
  <r>
    <n v="170"/>
    <n v="48"/>
    <x v="0"/>
    <x v="3"/>
    <x v="3"/>
    <x v="2420"/>
    <x v="1"/>
    <n v="3"/>
    <d v="2021-06-19T00:00:00"/>
    <x v="0"/>
    <x v="3"/>
    <s v="19"/>
    <x v="1"/>
    <x v="0"/>
    <n v="1.0900000000000001"/>
    <x v="0"/>
    <n v="2"/>
    <x v="0"/>
    <n v="329.47"/>
    <x v="1"/>
    <n v="5"/>
    <x v="0"/>
    <x v="4"/>
    <n v="526.91598859315638"/>
    <x v="0"/>
  </r>
  <r>
    <n v="455"/>
    <n v="67"/>
    <x v="1"/>
    <x v="1"/>
    <x v="2"/>
    <x v="2421"/>
    <x v="2"/>
    <n v="2"/>
    <d v="2022-03-31T00:00:00"/>
    <x v="1"/>
    <x v="9"/>
    <s v="31"/>
    <x v="1"/>
    <x v="1"/>
    <n v="1.0900000000000001"/>
    <x v="0"/>
    <n v="19"/>
    <x v="2"/>
    <n v="23.82"/>
    <x v="2"/>
    <n v="5"/>
    <x v="0"/>
    <x v="4"/>
    <n v="526.66451428571474"/>
    <x v="0"/>
  </r>
  <r>
    <n v="553"/>
    <n v="48"/>
    <x v="0"/>
    <x v="2"/>
    <x v="3"/>
    <x v="2422"/>
    <x v="2"/>
    <n v="2"/>
    <d v="2022-07-07T00:00:00"/>
    <x v="1"/>
    <x v="11"/>
    <s v="07"/>
    <x v="1"/>
    <x v="1"/>
    <n v="1.0900000000000001"/>
    <x v="0"/>
    <n v="13"/>
    <x v="1"/>
    <n v="28.55"/>
    <x v="2"/>
    <n v="7"/>
    <x v="1"/>
    <x v="1"/>
    <n v="544.2257991803275"/>
    <x v="1"/>
  </r>
  <r>
    <n v="933"/>
    <n v="37"/>
    <x v="4"/>
    <x v="2"/>
    <x v="1"/>
    <x v="2423"/>
    <x v="2"/>
    <n v="2"/>
    <d v="2023-07-22T00:00:00"/>
    <x v="12"/>
    <x v="11"/>
    <s v="22"/>
    <x v="1"/>
    <x v="1"/>
    <n v="1.0900000000000001"/>
    <x v="0"/>
    <n v="9"/>
    <x v="1"/>
    <n v="51.59"/>
    <x v="0"/>
    <n v="6"/>
    <x v="0"/>
    <x v="0"/>
    <n v="495.86146946564844"/>
    <x v="1"/>
  </r>
  <r>
    <n v="997"/>
    <n v="19"/>
    <x v="2"/>
    <x v="3"/>
    <x v="0"/>
    <x v="2424"/>
    <x v="2"/>
    <n v="2"/>
    <d v="2023-09-24T00:00:00"/>
    <x v="12"/>
    <x v="6"/>
    <s v="24"/>
    <x v="3"/>
    <x v="1"/>
    <n v="1.0900000000000001"/>
    <x v="0"/>
    <n v="3"/>
    <x v="0"/>
    <n v="173.89"/>
    <x v="1"/>
    <n v="5"/>
    <x v="0"/>
    <x v="4"/>
    <n v="526.80578244274852"/>
    <x v="1"/>
  </r>
  <r>
    <n v="1128"/>
    <n v="43"/>
    <x v="0"/>
    <x v="1"/>
    <x v="3"/>
    <x v="2425"/>
    <x v="1"/>
    <n v="3"/>
    <d v="2024-02-02T00:00:00"/>
    <x v="2"/>
    <x v="10"/>
    <s v="02"/>
    <x v="3"/>
    <x v="1"/>
    <n v="1.0900000000000001"/>
    <x v="1"/>
    <n v="13"/>
    <x v="1"/>
    <n v="67.239999999999995"/>
    <x v="0"/>
    <n v="7"/>
    <x v="1"/>
    <x v="1"/>
    <n v="544.58123203285402"/>
    <x v="1"/>
  </r>
  <r>
    <n v="1242"/>
    <n v="21"/>
    <x v="2"/>
    <x v="3"/>
    <x v="2"/>
    <x v="2426"/>
    <x v="2"/>
    <n v="2"/>
    <d v="2024-05-26T00:00:00"/>
    <x v="2"/>
    <x v="7"/>
    <s v="26"/>
    <x v="0"/>
    <x v="0"/>
    <n v="1.0900000000000001"/>
    <x v="1"/>
    <n v="5"/>
    <x v="0"/>
    <n v="115.75"/>
    <x v="0"/>
    <n v="7"/>
    <x v="1"/>
    <x v="1"/>
    <n v="543.90327160493803"/>
    <x v="2"/>
  </r>
  <r>
    <n v="1343"/>
    <n v="57"/>
    <x v="3"/>
    <x v="1"/>
    <x v="1"/>
    <x v="2427"/>
    <x v="2"/>
    <n v="2"/>
    <d v="2024-09-04T00:00:00"/>
    <x v="2"/>
    <x v="6"/>
    <s v="04"/>
    <x v="3"/>
    <x v="1"/>
    <n v="1.0900000000000001"/>
    <x v="1"/>
    <n v="5"/>
    <x v="0"/>
    <n v="124.32"/>
    <x v="0"/>
    <n v="6"/>
    <x v="0"/>
    <x v="4"/>
    <n v="526.81560229445552"/>
    <x v="1"/>
  </r>
  <r>
    <n v="1750"/>
    <n v="50"/>
    <x v="3"/>
    <x v="3"/>
    <x v="2"/>
    <x v="2428"/>
    <x v="0"/>
    <n v="1"/>
    <d v="2025-10-16T00:00:00"/>
    <x v="3"/>
    <x v="4"/>
    <s v="16"/>
    <x v="2"/>
    <x v="0"/>
    <n v="1.0900000000000001"/>
    <x v="0"/>
    <n v="15"/>
    <x v="1"/>
    <n v="4.25"/>
    <x v="2"/>
    <n v="4"/>
    <x v="2"/>
    <x v="4"/>
    <n v="526.63398467433001"/>
    <x v="0"/>
  </r>
  <r>
    <n v="2065"/>
    <n v="51"/>
    <x v="3"/>
    <x v="1"/>
    <x v="2"/>
    <x v="2429"/>
    <x v="0"/>
    <n v="1"/>
    <d v="2026-08-27T00:00:00"/>
    <x v="4"/>
    <x v="8"/>
    <s v="27"/>
    <x v="2"/>
    <x v="0"/>
    <n v="1.0900000000000001"/>
    <x v="1"/>
    <n v="12"/>
    <x v="1"/>
    <n v="13.64"/>
    <x v="2"/>
    <n v="7"/>
    <x v="1"/>
    <x v="4"/>
    <n v="527.52257197696792"/>
    <x v="0"/>
  </r>
  <r>
    <n v="2077"/>
    <n v="27"/>
    <x v="2"/>
    <x v="1"/>
    <x v="2"/>
    <x v="2430"/>
    <x v="1"/>
    <n v="3"/>
    <d v="2026-09-08T00:00:00"/>
    <x v="4"/>
    <x v="6"/>
    <s v="08"/>
    <x v="2"/>
    <x v="0"/>
    <n v="1.0900000000000001"/>
    <x v="1"/>
    <n v="12"/>
    <x v="1"/>
    <n v="54.3"/>
    <x v="0"/>
    <n v="7"/>
    <x v="1"/>
    <x v="2"/>
    <n v="540.71418972332015"/>
    <x v="1"/>
  </r>
  <r>
    <n v="2896"/>
    <n v="63"/>
    <x v="1"/>
    <x v="3"/>
    <x v="3"/>
    <x v="2431"/>
    <x v="0"/>
    <n v="1"/>
    <d v="2028-12-05T00:00:00"/>
    <x v="6"/>
    <x v="2"/>
    <s v="05"/>
    <x v="1"/>
    <x v="0"/>
    <n v="1.0900000000000001"/>
    <x v="1"/>
    <n v="16"/>
    <x v="2"/>
    <n v="8.2100000000000009"/>
    <x v="2"/>
    <n v="5"/>
    <x v="0"/>
    <x v="4"/>
    <n v="528.22236538461596"/>
    <x v="1"/>
  </r>
  <r>
    <n v="3039"/>
    <n v="60"/>
    <x v="1"/>
    <x v="1"/>
    <x v="0"/>
    <x v="2432"/>
    <x v="1"/>
    <n v="3"/>
    <d v="2029-04-27T00:00:00"/>
    <x v="10"/>
    <x v="5"/>
    <s v="27"/>
    <x v="2"/>
    <x v="1"/>
    <n v="1.0900000000000001"/>
    <x v="1"/>
    <n v="13"/>
    <x v="1"/>
    <n v="58.06"/>
    <x v="0"/>
    <n v="4"/>
    <x v="2"/>
    <x v="1"/>
    <n v="543.83146391752553"/>
    <x v="0"/>
  </r>
  <r>
    <n v="3271"/>
    <n v="27"/>
    <x v="2"/>
    <x v="2"/>
    <x v="2"/>
    <x v="2433"/>
    <x v="2"/>
    <n v="2"/>
    <d v="2029-12-15T00:00:00"/>
    <x v="10"/>
    <x v="2"/>
    <s v="15"/>
    <x v="1"/>
    <x v="0"/>
    <n v="1.0900000000000001"/>
    <x v="0"/>
    <n v="19"/>
    <x v="2"/>
    <n v="31.14"/>
    <x v="2"/>
    <n v="5"/>
    <x v="0"/>
    <x v="2"/>
    <n v="540.49469306930689"/>
    <x v="0"/>
  </r>
  <r>
    <n v="3361"/>
    <n v="49"/>
    <x v="0"/>
    <x v="1"/>
    <x v="0"/>
    <x v="2434"/>
    <x v="0"/>
    <n v="1"/>
    <d v="2030-03-15T00:00:00"/>
    <x v="7"/>
    <x v="9"/>
    <s v="15"/>
    <x v="1"/>
    <x v="0"/>
    <n v="1.0900000000000001"/>
    <x v="0"/>
    <n v="2"/>
    <x v="0"/>
    <n v="116.75"/>
    <x v="0"/>
    <n v="4"/>
    <x v="2"/>
    <x v="0"/>
    <n v="495.92187380497091"/>
    <x v="1"/>
  </r>
  <r>
    <n v="3487"/>
    <n v="35"/>
    <x v="4"/>
    <x v="0"/>
    <x v="3"/>
    <x v="2435"/>
    <x v="2"/>
    <n v="2"/>
    <d v="2030-07-19T00:00:00"/>
    <x v="7"/>
    <x v="11"/>
    <s v="19"/>
    <x v="2"/>
    <x v="1"/>
    <n v="1.0900000000000001"/>
    <x v="1"/>
    <n v="11"/>
    <x v="1"/>
    <n v="57.6"/>
    <x v="0"/>
    <n v="6"/>
    <x v="0"/>
    <x v="2"/>
    <n v="540.39325396825404"/>
    <x v="1"/>
  </r>
  <r>
    <n v="3705"/>
    <n v="18"/>
    <x v="2"/>
    <x v="1"/>
    <x v="1"/>
    <x v="2436"/>
    <x v="2"/>
    <n v="2"/>
    <d v="2031-02-22T00:00:00"/>
    <x v="8"/>
    <x v="10"/>
    <s v="22"/>
    <x v="0"/>
    <x v="0"/>
    <n v="1.0900000000000001"/>
    <x v="0"/>
    <n v="18"/>
    <x v="2"/>
    <n v="24.14"/>
    <x v="2"/>
    <n v="4"/>
    <x v="2"/>
    <x v="3"/>
    <n v="517.96262645914396"/>
    <x v="0"/>
  </r>
  <r>
    <n v="3962"/>
    <n v="66"/>
    <x v="1"/>
    <x v="3"/>
    <x v="1"/>
    <x v="655"/>
    <x v="2"/>
    <n v="2"/>
    <d v="2031-11-06T00:00:00"/>
    <x v="8"/>
    <x v="1"/>
    <s v="06"/>
    <x v="1"/>
    <x v="1"/>
    <n v="1.0900000000000001"/>
    <x v="0"/>
    <n v="14"/>
    <x v="1"/>
    <n v="27.18"/>
    <x v="2"/>
    <n v="5"/>
    <x v="0"/>
    <x v="2"/>
    <n v="540.20803180914504"/>
    <x v="2"/>
  </r>
  <r>
    <n v="4212"/>
    <n v="67"/>
    <x v="1"/>
    <x v="1"/>
    <x v="2"/>
    <x v="2437"/>
    <x v="0"/>
    <n v="1"/>
    <d v="2032-07-13T00:00:00"/>
    <x v="11"/>
    <x v="11"/>
    <s v="13"/>
    <x v="3"/>
    <x v="1"/>
    <n v="1.0900000000000001"/>
    <x v="0"/>
    <n v="17"/>
    <x v="2"/>
    <n v="17.920000000000002"/>
    <x v="2"/>
    <n v="6"/>
    <x v="0"/>
    <x v="3"/>
    <n v="518.12543859649122"/>
    <x v="2"/>
  </r>
  <r>
    <n v="4285"/>
    <n v="53"/>
    <x v="3"/>
    <x v="3"/>
    <x v="1"/>
    <x v="2438"/>
    <x v="0"/>
    <n v="1"/>
    <d v="2032-09-24T00:00:00"/>
    <x v="11"/>
    <x v="6"/>
    <s v="24"/>
    <x v="0"/>
    <x v="0"/>
    <n v="1.0900000000000001"/>
    <x v="1"/>
    <n v="9"/>
    <x v="1"/>
    <n v="36.340000000000003"/>
    <x v="2"/>
    <n v="6"/>
    <x v="0"/>
    <x v="2"/>
    <n v="540.52625498007967"/>
    <x v="2"/>
  </r>
  <r>
    <n v="4613"/>
    <n v="28"/>
    <x v="2"/>
    <x v="3"/>
    <x v="2"/>
    <x v="2439"/>
    <x v="1"/>
    <n v="3"/>
    <d v="2033-08-18T00:00:00"/>
    <x v="9"/>
    <x v="8"/>
    <s v="18"/>
    <x v="3"/>
    <x v="0"/>
    <n v="1.0900000000000001"/>
    <x v="1"/>
    <n v="12"/>
    <x v="1"/>
    <n v="60.95"/>
    <x v="0"/>
    <n v="4"/>
    <x v="2"/>
    <x v="0"/>
    <n v="496.42459770114903"/>
    <x v="2"/>
  </r>
  <r>
    <n v="4624"/>
    <n v="45"/>
    <x v="0"/>
    <x v="2"/>
    <x v="3"/>
    <x v="2440"/>
    <x v="0"/>
    <n v="1"/>
    <d v="2033-08-29T00:00:00"/>
    <x v="9"/>
    <x v="8"/>
    <s v="29"/>
    <x v="0"/>
    <x v="0"/>
    <n v="1.0900000000000001"/>
    <x v="1"/>
    <n v="13"/>
    <x v="1"/>
    <n v="26.21"/>
    <x v="2"/>
    <n v="6"/>
    <x v="0"/>
    <x v="1"/>
    <n v="543.39557851239647"/>
    <x v="1"/>
  </r>
  <r>
    <n v="4966"/>
    <n v="50"/>
    <x v="3"/>
    <x v="0"/>
    <x v="1"/>
    <x v="2441"/>
    <x v="1"/>
    <n v="3"/>
    <d v="2034-08-06T00:00:00"/>
    <x v="13"/>
    <x v="8"/>
    <s v="06"/>
    <x v="0"/>
    <x v="0"/>
    <n v="1.0900000000000001"/>
    <x v="0"/>
    <n v="19"/>
    <x v="2"/>
    <n v="42.35"/>
    <x v="2"/>
    <n v="7"/>
    <x v="1"/>
    <x v="2"/>
    <n v="540.95237524950107"/>
    <x v="2"/>
  </r>
  <r>
    <n v="4994"/>
    <n v="56"/>
    <x v="3"/>
    <x v="3"/>
    <x v="1"/>
    <x v="2442"/>
    <x v="0"/>
    <n v="1"/>
    <d v="2034-09-03T00:00:00"/>
    <x v="13"/>
    <x v="6"/>
    <s v="03"/>
    <x v="0"/>
    <x v="1"/>
    <n v="1.0900000000000001"/>
    <x v="0"/>
    <n v="12"/>
    <x v="1"/>
    <n v="25.69"/>
    <x v="2"/>
    <n v="3"/>
    <x v="2"/>
    <x v="4"/>
    <n v="528.98695568400819"/>
    <x v="0"/>
  </r>
  <r>
    <n v="157"/>
    <n v="50"/>
    <x v="3"/>
    <x v="1"/>
    <x v="1"/>
    <x v="2443"/>
    <x v="2"/>
    <n v="2"/>
    <d v="2021-06-06T00:00:00"/>
    <x v="0"/>
    <x v="3"/>
    <s v="06"/>
    <x v="2"/>
    <x v="1"/>
    <n v="1.08"/>
    <x v="0"/>
    <n v="9"/>
    <x v="1"/>
    <n v="49.73"/>
    <x v="2"/>
    <n v="6"/>
    <x v="0"/>
    <x v="3"/>
    <n v="518.54230468750006"/>
    <x v="0"/>
  </r>
  <r>
    <n v="233"/>
    <n v="53"/>
    <x v="3"/>
    <x v="3"/>
    <x v="0"/>
    <x v="2444"/>
    <x v="2"/>
    <n v="2"/>
    <d v="2021-08-21T00:00:00"/>
    <x v="0"/>
    <x v="8"/>
    <s v="21"/>
    <x v="1"/>
    <x v="0"/>
    <n v="1.08"/>
    <x v="1"/>
    <n v="19"/>
    <x v="2"/>
    <n v="29.23"/>
    <x v="2"/>
    <n v="5"/>
    <x v="0"/>
    <x v="4"/>
    <n v="529.41297297297353"/>
    <x v="0"/>
  </r>
  <r>
    <n v="368"/>
    <n v="41"/>
    <x v="0"/>
    <x v="1"/>
    <x v="1"/>
    <x v="2445"/>
    <x v="0"/>
    <n v="1"/>
    <d v="2022-01-03T00:00:00"/>
    <x v="1"/>
    <x v="0"/>
    <s v="03"/>
    <x v="1"/>
    <x v="0"/>
    <n v="1.08"/>
    <x v="0"/>
    <n v="19"/>
    <x v="2"/>
    <n v="11.9"/>
    <x v="2"/>
    <n v="6"/>
    <x v="0"/>
    <x v="1"/>
    <n v="543.81513457556912"/>
    <x v="0"/>
  </r>
  <r>
    <n v="1182"/>
    <n v="42"/>
    <x v="0"/>
    <x v="0"/>
    <x v="1"/>
    <x v="2446"/>
    <x v="0"/>
    <n v="1"/>
    <d v="2024-03-27T00:00:00"/>
    <x v="2"/>
    <x v="9"/>
    <s v="27"/>
    <x v="3"/>
    <x v="0"/>
    <n v="1.08"/>
    <x v="1"/>
    <n v="1"/>
    <x v="0"/>
    <n v="165.07"/>
    <x v="1"/>
    <n v="4"/>
    <x v="2"/>
    <x v="0"/>
    <n v="495.973666026871"/>
    <x v="1"/>
  </r>
  <r>
    <n v="1298"/>
    <n v="28"/>
    <x v="2"/>
    <x v="3"/>
    <x v="3"/>
    <x v="2447"/>
    <x v="0"/>
    <n v="1"/>
    <d v="2024-07-21T00:00:00"/>
    <x v="2"/>
    <x v="11"/>
    <s v="21"/>
    <x v="2"/>
    <x v="0"/>
    <n v="1.08"/>
    <x v="1"/>
    <n v="4"/>
    <x v="0"/>
    <n v="78.180000000000007"/>
    <x v="0"/>
    <n v="4"/>
    <x v="2"/>
    <x v="2"/>
    <n v="540.42509999999993"/>
    <x v="2"/>
  </r>
  <r>
    <n v="1503"/>
    <n v="56"/>
    <x v="3"/>
    <x v="1"/>
    <x v="2"/>
    <x v="2448"/>
    <x v="0"/>
    <n v="1"/>
    <d v="2025-02-11T00:00:00"/>
    <x v="3"/>
    <x v="10"/>
    <s v="11"/>
    <x v="2"/>
    <x v="1"/>
    <n v="1.08"/>
    <x v="0"/>
    <n v="11"/>
    <x v="1"/>
    <n v="14.49"/>
    <x v="2"/>
    <n v="4"/>
    <x v="2"/>
    <x v="0"/>
    <n v="496.61001923076878"/>
    <x v="1"/>
  </r>
  <r>
    <n v="1769"/>
    <n v="25"/>
    <x v="2"/>
    <x v="0"/>
    <x v="2"/>
    <x v="2449"/>
    <x v="2"/>
    <n v="2"/>
    <d v="2025-11-04T00:00:00"/>
    <x v="3"/>
    <x v="1"/>
    <s v="04"/>
    <x v="0"/>
    <x v="0"/>
    <n v="1.08"/>
    <x v="0"/>
    <n v="14"/>
    <x v="1"/>
    <n v="26.01"/>
    <x v="2"/>
    <n v="5"/>
    <x v="0"/>
    <x v="0"/>
    <n v="497.25973025048125"/>
    <x v="2"/>
  </r>
  <r>
    <n v="1921"/>
    <n v="33"/>
    <x v="4"/>
    <x v="1"/>
    <x v="1"/>
    <x v="2450"/>
    <x v="0"/>
    <n v="1"/>
    <d v="2026-04-05T00:00:00"/>
    <x v="4"/>
    <x v="5"/>
    <s v="05"/>
    <x v="0"/>
    <x v="1"/>
    <n v="1.08"/>
    <x v="0"/>
    <n v="3"/>
    <x v="0"/>
    <n v="102.66"/>
    <x v="0"/>
    <n v="6"/>
    <x v="0"/>
    <x v="1"/>
    <n v="544.47414937759322"/>
    <x v="1"/>
  </r>
  <r>
    <n v="1959"/>
    <n v="35"/>
    <x v="4"/>
    <x v="2"/>
    <x v="2"/>
    <x v="2451"/>
    <x v="1"/>
    <n v="3"/>
    <d v="2026-05-13T00:00:00"/>
    <x v="4"/>
    <x v="7"/>
    <s v="13"/>
    <x v="1"/>
    <x v="0"/>
    <n v="1.08"/>
    <x v="1"/>
    <n v="13"/>
    <x v="1"/>
    <n v="64.39"/>
    <x v="0"/>
    <n v="4"/>
    <x v="2"/>
    <x v="4"/>
    <n v="529.36266924564848"/>
    <x v="2"/>
  </r>
  <r>
    <n v="2164"/>
    <n v="44"/>
    <x v="0"/>
    <x v="3"/>
    <x v="2"/>
    <x v="2452"/>
    <x v="1"/>
    <n v="3"/>
    <d v="2026-12-04T00:00:00"/>
    <x v="4"/>
    <x v="2"/>
    <s v="04"/>
    <x v="2"/>
    <x v="1"/>
    <n v="1.08"/>
    <x v="1"/>
    <n v="15"/>
    <x v="1"/>
    <n v="47.28"/>
    <x v="2"/>
    <n v="5"/>
    <x v="0"/>
    <x v="3"/>
    <n v="518.68121330724068"/>
    <x v="0"/>
  </r>
  <r>
    <n v="2231"/>
    <n v="61"/>
    <x v="1"/>
    <x v="3"/>
    <x v="1"/>
    <x v="2453"/>
    <x v="1"/>
    <n v="3"/>
    <d v="2027-02-09T00:00:00"/>
    <x v="5"/>
    <x v="10"/>
    <s v="09"/>
    <x v="1"/>
    <x v="0"/>
    <n v="1.08"/>
    <x v="1"/>
    <n v="2"/>
    <x v="0"/>
    <n v="339.76"/>
    <x v="1"/>
    <n v="4"/>
    <x v="2"/>
    <x v="0"/>
    <n v="497.51675675675637"/>
    <x v="1"/>
  </r>
  <r>
    <n v="2339"/>
    <n v="18"/>
    <x v="2"/>
    <x v="3"/>
    <x v="2"/>
    <x v="2454"/>
    <x v="0"/>
    <n v="1"/>
    <d v="2027-05-28T00:00:00"/>
    <x v="5"/>
    <x v="7"/>
    <s v="28"/>
    <x v="3"/>
    <x v="1"/>
    <n v="1.08"/>
    <x v="0"/>
    <n v="19"/>
    <x v="2"/>
    <n v="4.38"/>
    <x v="2"/>
    <n v="5"/>
    <x v="0"/>
    <x v="3"/>
    <n v="518.30758823529402"/>
    <x v="0"/>
  </r>
  <r>
    <n v="2553"/>
    <n v="55"/>
    <x v="3"/>
    <x v="0"/>
    <x v="1"/>
    <x v="2455"/>
    <x v="2"/>
    <n v="2"/>
    <d v="2027-12-28T00:00:00"/>
    <x v="5"/>
    <x v="2"/>
    <s v="28"/>
    <x v="3"/>
    <x v="0"/>
    <n v="1.08"/>
    <x v="1"/>
    <n v="5"/>
    <x v="0"/>
    <n v="106.46"/>
    <x v="0"/>
    <n v="7"/>
    <x v="1"/>
    <x v="4"/>
    <n v="528.76639534883759"/>
    <x v="1"/>
  </r>
  <r>
    <n v="2837"/>
    <n v="45"/>
    <x v="0"/>
    <x v="0"/>
    <x v="1"/>
    <x v="2456"/>
    <x v="1"/>
    <n v="3"/>
    <d v="2028-10-07T00:00:00"/>
    <x v="6"/>
    <x v="4"/>
    <s v="07"/>
    <x v="1"/>
    <x v="0"/>
    <n v="1.08"/>
    <x v="1"/>
    <n v="11"/>
    <x v="1"/>
    <n v="71.72"/>
    <x v="0"/>
    <n v="4"/>
    <x v="2"/>
    <x v="2"/>
    <n v="540.88138276553093"/>
    <x v="2"/>
  </r>
  <r>
    <n v="3463"/>
    <n v="34"/>
    <x v="4"/>
    <x v="1"/>
    <x v="0"/>
    <x v="2457"/>
    <x v="2"/>
    <n v="2"/>
    <d v="2030-06-25T00:00:00"/>
    <x v="7"/>
    <x v="3"/>
    <s v="25"/>
    <x v="2"/>
    <x v="0"/>
    <n v="1.08"/>
    <x v="1"/>
    <n v="1"/>
    <x v="0"/>
    <n v="558.07000000000005"/>
    <x v="1"/>
    <n v="3"/>
    <x v="2"/>
    <x v="2"/>
    <n v="540.38337349397591"/>
    <x v="1"/>
  </r>
  <r>
    <n v="3724"/>
    <n v="60"/>
    <x v="1"/>
    <x v="1"/>
    <x v="3"/>
    <x v="2458"/>
    <x v="2"/>
    <n v="2"/>
    <d v="2031-03-13T00:00:00"/>
    <x v="8"/>
    <x v="9"/>
    <s v="13"/>
    <x v="3"/>
    <x v="0"/>
    <n v="1.08"/>
    <x v="0"/>
    <n v="10"/>
    <x v="1"/>
    <n v="49.43"/>
    <x v="2"/>
    <n v="5"/>
    <x v="0"/>
    <x v="3"/>
    <n v="519.16222003929261"/>
    <x v="0"/>
  </r>
  <r>
    <n v="4082"/>
    <n v="32"/>
    <x v="4"/>
    <x v="3"/>
    <x v="2"/>
    <x v="2459"/>
    <x v="2"/>
    <n v="2"/>
    <d v="2032-03-05T00:00:00"/>
    <x v="11"/>
    <x v="9"/>
    <s v="05"/>
    <x v="1"/>
    <x v="1"/>
    <n v="1.08"/>
    <x v="1"/>
    <n v="17"/>
    <x v="2"/>
    <n v="22.73"/>
    <x v="2"/>
    <n v="5"/>
    <x v="0"/>
    <x v="1"/>
    <n v="544.96582120582104"/>
    <x v="2"/>
  </r>
  <r>
    <n v="4106"/>
    <n v="48"/>
    <x v="0"/>
    <x v="3"/>
    <x v="2"/>
    <x v="2460"/>
    <x v="1"/>
    <n v="3"/>
    <d v="2032-03-29T00:00:00"/>
    <x v="11"/>
    <x v="9"/>
    <s v="29"/>
    <x v="3"/>
    <x v="0"/>
    <n v="1.08"/>
    <x v="1"/>
    <n v="17"/>
    <x v="2"/>
    <n v="50.45"/>
    <x v="0"/>
    <n v="4"/>
    <x v="2"/>
    <x v="0"/>
    <n v="497.16470019342313"/>
    <x v="1"/>
  </r>
  <r>
    <n v="4161"/>
    <n v="33"/>
    <x v="4"/>
    <x v="3"/>
    <x v="1"/>
    <x v="2461"/>
    <x v="1"/>
    <n v="3"/>
    <d v="2032-05-23T00:00:00"/>
    <x v="11"/>
    <x v="7"/>
    <s v="23"/>
    <x v="2"/>
    <x v="1"/>
    <n v="1.08"/>
    <x v="1"/>
    <n v="5"/>
    <x v="0"/>
    <n v="186.94"/>
    <x v="1"/>
    <n v="6"/>
    <x v="0"/>
    <x v="4"/>
    <n v="528.75953398058289"/>
    <x v="0"/>
  </r>
  <r>
    <n v="4166"/>
    <n v="34"/>
    <x v="4"/>
    <x v="3"/>
    <x v="1"/>
    <x v="2462"/>
    <x v="0"/>
    <n v="1"/>
    <d v="2032-05-28T00:00:00"/>
    <x v="11"/>
    <x v="7"/>
    <s v="28"/>
    <x v="0"/>
    <x v="0"/>
    <n v="1.08"/>
    <x v="1"/>
    <n v="8"/>
    <x v="1"/>
    <n v="14.67"/>
    <x v="2"/>
    <n v="7"/>
    <x v="1"/>
    <x v="0"/>
    <n v="496.46594961240265"/>
    <x v="2"/>
  </r>
  <r>
    <n v="4463"/>
    <n v="48"/>
    <x v="0"/>
    <x v="0"/>
    <x v="3"/>
    <x v="2463"/>
    <x v="1"/>
    <n v="3"/>
    <d v="2033-03-21T00:00:00"/>
    <x v="9"/>
    <x v="9"/>
    <s v="21"/>
    <x v="0"/>
    <x v="0"/>
    <n v="1.08"/>
    <x v="1"/>
    <n v="2"/>
    <x v="0"/>
    <n v="448.28"/>
    <x v="1"/>
    <n v="5"/>
    <x v="0"/>
    <x v="1"/>
    <n v="545.29597916666648"/>
    <x v="1"/>
  </r>
  <r>
    <n v="4896"/>
    <n v="30"/>
    <x v="4"/>
    <x v="0"/>
    <x v="2"/>
    <x v="2464"/>
    <x v="2"/>
    <n v="2"/>
    <d v="2034-05-28T00:00:00"/>
    <x v="13"/>
    <x v="7"/>
    <s v="28"/>
    <x v="2"/>
    <x v="1"/>
    <n v="1.08"/>
    <x v="1"/>
    <n v="18"/>
    <x v="2"/>
    <n v="20.73"/>
    <x v="2"/>
    <n v="6"/>
    <x v="0"/>
    <x v="0"/>
    <n v="497.2020194174753"/>
    <x v="0"/>
  </r>
  <r>
    <n v="943"/>
    <n v="21"/>
    <x v="2"/>
    <x v="2"/>
    <x v="1"/>
    <x v="2465"/>
    <x v="2"/>
    <n v="2"/>
    <d v="2023-08-01T00:00:00"/>
    <x v="12"/>
    <x v="8"/>
    <s v="01"/>
    <x v="2"/>
    <x v="1"/>
    <n v="1.07"/>
    <x v="1"/>
    <n v="3"/>
    <x v="0"/>
    <n v="183.69"/>
    <x v="1"/>
    <n v="7"/>
    <x v="1"/>
    <x v="4"/>
    <n v="527.96974708171228"/>
    <x v="1"/>
  </r>
  <r>
    <n v="962"/>
    <n v="41"/>
    <x v="0"/>
    <x v="0"/>
    <x v="3"/>
    <x v="2466"/>
    <x v="0"/>
    <n v="1"/>
    <d v="2023-08-20T00:00:00"/>
    <x v="12"/>
    <x v="8"/>
    <s v="20"/>
    <x v="1"/>
    <x v="0"/>
    <n v="1.07"/>
    <x v="1"/>
    <n v="6"/>
    <x v="1"/>
    <n v="44.37"/>
    <x v="2"/>
    <n v="7"/>
    <x v="1"/>
    <x v="1"/>
    <n v="544.56265135699357"/>
    <x v="1"/>
  </r>
  <r>
    <n v="1031"/>
    <n v="19"/>
    <x v="2"/>
    <x v="2"/>
    <x v="1"/>
    <x v="2467"/>
    <x v="0"/>
    <n v="1"/>
    <d v="2023-10-28T00:00:00"/>
    <x v="12"/>
    <x v="4"/>
    <s v="28"/>
    <x v="0"/>
    <x v="0"/>
    <n v="1.07"/>
    <x v="1"/>
    <n v="7"/>
    <x v="1"/>
    <n v="25.37"/>
    <x v="2"/>
    <n v="4"/>
    <x v="2"/>
    <x v="1"/>
    <n v="545.14497907949772"/>
    <x v="2"/>
  </r>
  <r>
    <n v="1246"/>
    <n v="68"/>
    <x v="1"/>
    <x v="0"/>
    <x v="3"/>
    <x v="2468"/>
    <x v="2"/>
    <n v="2"/>
    <d v="2024-05-30T00:00:00"/>
    <x v="2"/>
    <x v="7"/>
    <s v="30"/>
    <x v="3"/>
    <x v="0"/>
    <n v="1.07"/>
    <x v="0"/>
    <n v="14"/>
    <x v="1"/>
    <n v="26.17"/>
    <x v="2"/>
    <n v="8"/>
    <x v="1"/>
    <x v="3"/>
    <n v="519.21110236220454"/>
    <x v="2"/>
  </r>
  <r>
    <n v="1333"/>
    <n v="69"/>
    <x v="1"/>
    <x v="3"/>
    <x v="2"/>
    <x v="2469"/>
    <x v="0"/>
    <n v="1"/>
    <d v="2024-08-25T00:00:00"/>
    <x v="2"/>
    <x v="8"/>
    <s v="25"/>
    <x v="2"/>
    <x v="0"/>
    <n v="1.07"/>
    <x v="1"/>
    <n v="13"/>
    <x v="1"/>
    <n v="17.440000000000001"/>
    <x v="2"/>
    <n v="6"/>
    <x v="0"/>
    <x v="1"/>
    <n v="545.91555555555533"/>
    <x v="2"/>
  </r>
  <r>
    <n v="1364"/>
    <n v="46"/>
    <x v="0"/>
    <x v="1"/>
    <x v="3"/>
    <x v="2470"/>
    <x v="1"/>
    <n v="3"/>
    <d v="2024-09-25T00:00:00"/>
    <x v="2"/>
    <x v="6"/>
    <s v="25"/>
    <x v="2"/>
    <x v="0"/>
    <n v="1.07"/>
    <x v="0"/>
    <n v="3"/>
    <x v="0"/>
    <n v="311.26"/>
    <x v="1"/>
    <n v="4"/>
    <x v="2"/>
    <x v="1"/>
    <n v="546.5862605042015"/>
    <x v="1"/>
  </r>
  <r>
    <n v="1493"/>
    <n v="34"/>
    <x v="4"/>
    <x v="2"/>
    <x v="2"/>
    <x v="2471"/>
    <x v="0"/>
    <n v="1"/>
    <d v="2025-02-01T00:00:00"/>
    <x v="3"/>
    <x v="10"/>
    <s v="01"/>
    <x v="1"/>
    <x v="0"/>
    <n v="1.07"/>
    <x v="0"/>
    <n v="16"/>
    <x v="2"/>
    <n v="3.33"/>
    <x v="2"/>
    <n v="5"/>
    <x v="0"/>
    <x v="0"/>
    <n v="497.44342412451317"/>
    <x v="0"/>
  </r>
  <r>
    <n v="1850"/>
    <n v="20"/>
    <x v="2"/>
    <x v="1"/>
    <x v="2"/>
    <x v="2472"/>
    <x v="2"/>
    <n v="2"/>
    <d v="2026-01-24T00:00:00"/>
    <x v="4"/>
    <x v="0"/>
    <s v="24"/>
    <x v="2"/>
    <x v="1"/>
    <n v="1.07"/>
    <x v="1"/>
    <n v="14"/>
    <x v="1"/>
    <n v="44.84"/>
    <x v="2"/>
    <n v="6"/>
    <x v="0"/>
    <x v="3"/>
    <n v="519.51246548323456"/>
    <x v="2"/>
  </r>
  <r>
    <n v="1958"/>
    <n v="42"/>
    <x v="0"/>
    <x v="3"/>
    <x v="2"/>
    <x v="2473"/>
    <x v="2"/>
    <n v="2"/>
    <d v="2026-05-12T00:00:00"/>
    <x v="4"/>
    <x v="7"/>
    <s v="12"/>
    <x v="3"/>
    <x v="0"/>
    <n v="1.07"/>
    <x v="0"/>
    <n v="7"/>
    <x v="1"/>
    <n v="54.7"/>
    <x v="0"/>
    <n v="4"/>
    <x v="2"/>
    <x v="0"/>
    <n v="498.30931773879098"/>
    <x v="2"/>
  </r>
  <r>
    <n v="2218"/>
    <n v="55"/>
    <x v="3"/>
    <x v="3"/>
    <x v="0"/>
    <x v="2474"/>
    <x v="2"/>
    <n v="2"/>
    <d v="2027-01-27T00:00:00"/>
    <x v="5"/>
    <x v="0"/>
    <s v="27"/>
    <x v="2"/>
    <x v="0"/>
    <n v="1.07"/>
    <x v="0"/>
    <n v="8"/>
    <x v="1"/>
    <n v="72.38"/>
    <x v="0"/>
    <n v="4"/>
    <x v="2"/>
    <x v="2"/>
    <n v="540.34778672032189"/>
    <x v="1"/>
  </r>
  <r>
    <n v="2229"/>
    <n v="53"/>
    <x v="3"/>
    <x v="0"/>
    <x v="2"/>
    <x v="2475"/>
    <x v="1"/>
    <n v="3"/>
    <d v="2027-02-07T00:00:00"/>
    <x v="5"/>
    <x v="10"/>
    <s v="07"/>
    <x v="3"/>
    <x v="0"/>
    <n v="1.07"/>
    <x v="0"/>
    <n v="3"/>
    <x v="0"/>
    <n v="328.35"/>
    <x v="1"/>
    <n v="6"/>
    <x v="0"/>
    <x v="2"/>
    <n v="540.26973790322575"/>
    <x v="2"/>
  </r>
  <r>
    <n v="2242"/>
    <n v="22"/>
    <x v="2"/>
    <x v="1"/>
    <x v="3"/>
    <x v="2476"/>
    <x v="0"/>
    <n v="1"/>
    <d v="2027-02-20T00:00:00"/>
    <x v="5"/>
    <x v="10"/>
    <s v="20"/>
    <x v="0"/>
    <x v="0"/>
    <n v="1.07"/>
    <x v="0"/>
    <n v="2"/>
    <x v="0"/>
    <n v="169.48"/>
    <x v="1"/>
    <n v="7"/>
    <x v="1"/>
    <x v="2"/>
    <n v="539.37117171717171"/>
    <x v="1"/>
  </r>
  <r>
    <n v="2900"/>
    <n v="67"/>
    <x v="1"/>
    <x v="2"/>
    <x v="2"/>
    <x v="2477"/>
    <x v="1"/>
    <n v="3"/>
    <d v="2028-12-09T00:00:00"/>
    <x v="6"/>
    <x v="2"/>
    <s v="09"/>
    <x v="1"/>
    <x v="0"/>
    <n v="1.07"/>
    <x v="0"/>
    <n v="12"/>
    <x v="1"/>
    <n v="66.25"/>
    <x v="0"/>
    <n v="5"/>
    <x v="0"/>
    <x v="4"/>
    <n v="527.92471734892808"/>
    <x v="0"/>
  </r>
  <r>
    <n v="3350"/>
    <n v="29"/>
    <x v="2"/>
    <x v="2"/>
    <x v="2"/>
    <x v="2478"/>
    <x v="1"/>
    <n v="3"/>
    <d v="2030-03-04T00:00:00"/>
    <x v="7"/>
    <x v="9"/>
    <s v="04"/>
    <x v="2"/>
    <x v="0"/>
    <n v="1.07"/>
    <x v="1"/>
    <n v="13"/>
    <x v="1"/>
    <n v="63.12"/>
    <x v="0"/>
    <n v="7"/>
    <x v="1"/>
    <x v="1"/>
    <n v="545.77113684210508"/>
    <x v="2"/>
  </r>
  <r>
    <n v="3544"/>
    <n v="58"/>
    <x v="3"/>
    <x v="3"/>
    <x v="0"/>
    <x v="2479"/>
    <x v="1"/>
    <n v="3"/>
    <d v="2030-09-14T00:00:00"/>
    <x v="7"/>
    <x v="6"/>
    <s v="14"/>
    <x v="2"/>
    <x v="1"/>
    <n v="1.07"/>
    <x v="0"/>
    <n v="3"/>
    <x v="0"/>
    <n v="258.66000000000003"/>
    <x v="1"/>
    <n v="4"/>
    <x v="2"/>
    <x v="4"/>
    <n v="527.40300781250016"/>
    <x v="1"/>
  </r>
  <r>
    <n v="3602"/>
    <n v="64"/>
    <x v="1"/>
    <x v="1"/>
    <x v="3"/>
    <x v="2480"/>
    <x v="2"/>
    <n v="2"/>
    <d v="2030-11-11T00:00:00"/>
    <x v="7"/>
    <x v="1"/>
    <s v="11"/>
    <x v="0"/>
    <x v="0"/>
    <n v="1.07"/>
    <x v="1"/>
    <n v="3"/>
    <x v="0"/>
    <n v="145.46"/>
    <x v="0"/>
    <n v="6"/>
    <x v="0"/>
    <x v="0"/>
    <n v="498.53470703124952"/>
    <x v="1"/>
  </r>
  <r>
    <n v="3649"/>
    <n v="59"/>
    <x v="3"/>
    <x v="2"/>
    <x v="2"/>
    <x v="2481"/>
    <x v="1"/>
    <n v="3"/>
    <d v="2030-12-28T00:00:00"/>
    <x v="7"/>
    <x v="2"/>
    <s v="28"/>
    <x v="3"/>
    <x v="1"/>
    <n v="1.07"/>
    <x v="1"/>
    <n v="14"/>
    <x v="1"/>
    <n v="69.430000000000007"/>
    <x v="0"/>
    <n v="6"/>
    <x v="0"/>
    <x v="4"/>
    <n v="526.91655577299423"/>
    <x v="0"/>
  </r>
  <r>
    <n v="3854"/>
    <n v="64"/>
    <x v="1"/>
    <x v="3"/>
    <x v="1"/>
    <x v="2482"/>
    <x v="2"/>
    <n v="2"/>
    <d v="2031-07-21T00:00:00"/>
    <x v="8"/>
    <x v="11"/>
    <s v="21"/>
    <x v="0"/>
    <x v="0"/>
    <n v="1.07"/>
    <x v="0"/>
    <n v="3"/>
    <x v="0"/>
    <n v="195.03"/>
    <x v="1"/>
    <n v="5"/>
    <x v="0"/>
    <x v="4"/>
    <n v="526.04382352941195"/>
    <x v="0"/>
  </r>
  <r>
    <n v="4048"/>
    <n v="40"/>
    <x v="0"/>
    <x v="1"/>
    <x v="0"/>
    <x v="2483"/>
    <x v="2"/>
    <n v="2"/>
    <d v="2032-01-31T00:00:00"/>
    <x v="11"/>
    <x v="0"/>
    <s v="31"/>
    <x v="3"/>
    <x v="1"/>
    <n v="1.07"/>
    <x v="0"/>
    <n v="4"/>
    <x v="0"/>
    <n v="97.78"/>
    <x v="0"/>
    <n v="6"/>
    <x v="0"/>
    <x v="1"/>
    <n v="545.19132911392376"/>
    <x v="0"/>
  </r>
  <r>
    <n v="4142"/>
    <n v="50"/>
    <x v="3"/>
    <x v="0"/>
    <x v="2"/>
    <x v="2484"/>
    <x v="2"/>
    <n v="2"/>
    <d v="2032-05-04T00:00:00"/>
    <x v="11"/>
    <x v="7"/>
    <s v="04"/>
    <x v="2"/>
    <x v="1"/>
    <n v="1.07"/>
    <x v="0"/>
    <n v="5"/>
    <x v="0"/>
    <n v="74.510000000000005"/>
    <x v="0"/>
    <n v="5"/>
    <x v="0"/>
    <x v="3"/>
    <n v="519.29863636363609"/>
    <x v="2"/>
  </r>
  <r>
    <n v="4238"/>
    <n v="39"/>
    <x v="4"/>
    <x v="1"/>
    <x v="0"/>
    <x v="2485"/>
    <x v="1"/>
    <n v="3"/>
    <d v="2032-08-08T00:00:00"/>
    <x v="11"/>
    <x v="8"/>
    <s v="08"/>
    <x v="0"/>
    <x v="0"/>
    <n v="1.07"/>
    <x v="1"/>
    <n v="1"/>
    <x v="0"/>
    <n v="719.57"/>
    <x v="1"/>
    <n v="4"/>
    <x v="2"/>
    <x v="0"/>
    <n v="498.65636007827743"/>
    <x v="2"/>
  </r>
  <r>
    <n v="4748"/>
    <n v="55"/>
    <x v="3"/>
    <x v="1"/>
    <x v="1"/>
    <x v="2486"/>
    <x v="1"/>
    <n v="3"/>
    <d v="2033-12-31T00:00:00"/>
    <x v="9"/>
    <x v="2"/>
    <s v="31"/>
    <x v="2"/>
    <x v="1"/>
    <n v="1.07"/>
    <x v="0"/>
    <n v="12"/>
    <x v="1"/>
    <n v="81.260000000000005"/>
    <x v="0"/>
    <n v="4"/>
    <x v="2"/>
    <x v="3"/>
    <n v="519.58926732673251"/>
    <x v="2"/>
  </r>
  <r>
    <n v="4971"/>
    <n v="65"/>
    <x v="1"/>
    <x v="0"/>
    <x v="2"/>
    <x v="2487"/>
    <x v="1"/>
    <n v="3"/>
    <d v="2034-08-11T00:00:00"/>
    <x v="13"/>
    <x v="8"/>
    <s v="11"/>
    <x v="3"/>
    <x v="1"/>
    <n v="1.07"/>
    <x v="1"/>
    <n v="11"/>
    <x v="1"/>
    <n v="71.790000000000006"/>
    <x v="0"/>
    <n v="4"/>
    <x v="2"/>
    <x v="4"/>
    <n v="525.92783889980365"/>
    <x v="2"/>
  </r>
  <r>
    <n v="184"/>
    <n v="32"/>
    <x v="4"/>
    <x v="3"/>
    <x v="1"/>
    <x v="2488"/>
    <x v="0"/>
    <n v="1"/>
    <d v="2021-07-03T00:00:00"/>
    <x v="0"/>
    <x v="11"/>
    <s v="03"/>
    <x v="0"/>
    <x v="1"/>
    <n v="1.06"/>
    <x v="0"/>
    <n v="5"/>
    <x v="0"/>
    <n v="53.21"/>
    <x v="0"/>
    <n v="7"/>
    <x v="1"/>
    <x v="1"/>
    <n v="545.51701902748391"/>
    <x v="0"/>
  </r>
  <r>
    <n v="210"/>
    <n v="25"/>
    <x v="2"/>
    <x v="3"/>
    <x v="3"/>
    <x v="2489"/>
    <x v="1"/>
    <n v="3"/>
    <d v="2021-07-29T00:00:00"/>
    <x v="0"/>
    <x v="11"/>
    <s v="29"/>
    <x v="3"/>
    <x v="1"/>
    <n v="1.06"/>
    <x v="0"/>
    <n v="6"/>
    <x v="1"/>
    <n v="138.12"/>
    <x v="0"/>
    <n v="7"/>
    <x v="1"/>
    <x v="1"/>
    <n v="546.10911016949126"/>
    <x v="1"/>
  </r>
  <r>
    <n v="271"/>
    <n v="27"/>
    <x v="2"/>
    <x v="1"/>
    <x v="2"/>
    <x v="2490"/>
    <x v="1"/>
    <n v="3"/>
    <d v="2021-09-28T00:00:00"/>
    <x v="0"/>
    <x v="6"/>
    <s v="28"/>
    <x v="0"/>
    <x v="1"/>
    <n v="1.06"/>
    <x v="0"/>
    <n v="18"/>
    <x v="2"/>
    <n v="39.92"/>
    <x v="2"/>
    <n v="7"/>
    <x v="1"/>
    <x v="0"/>
    <n v="498.22319607843082"/>
    <x v="0"/>
  </r>
  <r>
    <n v="275"/>
    <n v="25"/>
    <x v="2"/>
    <x v="3"/>
    <x v="0"/>
    <x v="2491"/>
    <x v="2"/>
    <n v="2"/>
    <d v="2021-10-02T00:00:00"/>
    <x v="0"/>
    <x v="4"/>
    <s v="02"/>
    <x v="0"/>
    <x v="1"/>
    <n v="1.06"/>
    <x v="0"/>
    <n v="17"/>
    <x v="2"/>
    <n v="32.130000000000003"/>
    <x v="2"/>
    <n v="4"/>
    <x v="2"/>
    <x v="2"/>
    <n v="539.7768421052632"/>
    <x v="1"/>
  </r>
  <r>
    <n v="581"/>
    <n v="68"/>
    <x v="1"/>
    <x v="2"/>
    <x v="3"/>
    <x v="2492"/>
    <x v="2"/>
    <n v="2"/>
    <d v="2022-08-04T00:00:00"/>
    <x v="1"/>
    <x v="8"/>
    <s v="04"/>
    <x v="3"/>
    <x v="1"/>
    <n v="1.06"/>
    <x v="1"/>
    <n v="17"/>
    <x v="2"/>
    <n v="29.46"/>
    <x v="2"/>
    <n v="8"/>
    <x v="1"/>
    <x v="3"/>
    <n v="518.68551587301556"/>
    <x v="2"/>
  </r>
  <r>
    <n v="660"/>
    <n v="45"/>
    <x v="0"/>
    <x v="3"/>
    <x v="3"/>
    <x v="2493"/>
    <x v="1"/>
    <n v="3"/>
    <d v="2022-10-22T00:00:00"/>
    <x v="1"/>
    <x v="4"/>
    <s v="22"/>
    <x v="1"/>
    <x v="0"/>
    <n v="1.06"/>
    <x v="1"/>
    <n v="1"/>
    <x v="0"/>
    <n v="749.81"/>
    <x v="1"/>
    <n v="5"/>
    <x v="0"/>
    <x v="0"/>
    <n v="497.79025540275001"/>
    <x v="1"/>
  </r>
  <r>
    <n v="1071"/>
    <n v="28"/>
    <x v="2"/>
    <x v="2"/>
    <x v="0"/>
    <x v="2494"/>
    <x v="1"/>
    <n v="3"/>
    <d v="2023-12-07T00:00:00"/>
    <x v="12"/>
    <x v="2"/>
    <s v="07"/>
    <x v="3"/>
    <x v="0"/>
    <n v="1.06"/>
    <x v="1"/>
    <n v="6"/>
    <x v="1"/>
    <n v="127.92"/>
    <x v="0"/>
    <n v="8"/>
    <x v="1"/>
    <x v="0"/>
    <n v="497.29415354330661"/>
    <x v="1"/>
  </r>
  <r>
    <n v="1332"/>
    <n v="58"/>
    <x v="3"/>
    <x v="1"/>
    <x v="2"/>
    <x v="2495"/>
    <x v="1"/>
    <n v="3"/>
    <d v="2024-08-24T00:00:00"/>
    <x v="2"/>
    <x v="8"/>
    <s v="24"/>
    <x v="1"/>
    <x v="1"/>
    <n v="1.06"/>
    <x v="0"/>
    <n v="18"/>
    <x v="2"/>
    <n v="53.04"/>
    <x v="0"/>
    <n v="7"/>
    <x v="1"/>
    <x v="0"/>
    <n v="496.76112426035456"/>
    <x v="0"/>
  </r>
  <r>
    <n v="1375"/>
    <n v="50"/>
    <x v="3"/>
    <x v="3"/>
    <x v="0"/>
    <x v="2496"/>
    <x v="2"/>
    <n v="2"/>
    <d v="2024-10-06T00:00:00"/>
    <x v="2"/>
    <x v="4"/>
    <s v="06"/>
    <x v="2"/>
    <x v="1"/>
    <n v="1.06"/>
    <x v="1"/>
    <n v="2"/>
    <x v="0"/>
    <n v="250.42"/>
    <x v="1"/>
    <n v="5"/>
    <x v="0"/>
    <x v="3"/>
    <n v="518.72089463220641"/>
    <x v="0"/>
  </r>
  <r>
    <n v="1400"/>
    <n v="55"/>
    <x v="3"/>
    <x v="0"/>
    <x v="3"/>
    <x v="2497"/>
    <x v="1"/>
    <n v="3"/>
    <d v="2024-10-31T00:00:00"/>
    <x v="2"/>
    <x v="4"/>
    <s v="31"/>
    <x v="1"/>
    <x v="1"/>
    <n v="1.06"/>
    <x v="1"/>
    <n v="16"/>
    <x v="2"/>
    <n v="57.7"/>
    <x v="0"/>
    <n v="7"/>
    <x v="1"/>
    <x v="4"/>
    <n v="525.40854330708669"/>
    <x v="1"/>
  </r>
  <r>
    <n v="1498"/>
    <n v="20"/>
    <x v="2"/>
    <x v="3"/>
    <x v="1"/>
    <x v="2498"/>
    <x v="0"/>
    <n v="1"/>
    <d v="2025-02-06T00:00:00"/>
    <x v="3"/>
    <x v="10"/>
    <s v="06"/>
    <x v="3"/>
    <x v="1"/>
    <n v="1.06"/>
    <x v="0"/>
    <n v="7"/>
    <x v="1"/>
    <n v="31.54"/>
    <x v="2"/>
    <n v="6"/>
    <x v="0"/>
    <x v="1"/>
    <n v="545.50906581740946"/>
    <x v="2"/>
  </r>
  <r>
    <n v="1521"/>
    <n v="33"/>
    <x v="4"/>
    <x v="3"/>
    <x v="0"/>
    <x v="2499"/>
    <x v="0"/>
    <n v="1"/>
    <d v="2025-03-01T00:00:00"/>
    <x v="3"/>
    <x v="9"/>
    <s v="01"/>
    <x v="2"/>
    <x v="0"/>
    <n v="1.06"/>
    <x v="1"/>
    <n v="14"/>
    <x v="1"/>
    <n v="4.7699999999999996"/>
    <x v="2"/>
    <n v="8"/>
    <x v="1"/>
    <x v="0"/>
    <n v="495.85610671936718"/>
    <x v="1"/>
  </r>
  <r>
    <n v="1539"/>
    <n v="44"/>
    <x v="0"/>
    <x v="3"/>
    <x v="2"/>
    <x v="2500"/>
    <x v="2"/>
    <n v="2"/>
    <d v="2025-03-19T00:00:00"/>
    <x v="3"/>
    <x v="9"/>
    <s v="19"/>
    <x v="2"/>
    <x v="1"/>
    <n v="1.06"/>
    <x v="0"/>
    <n v="11"/>
    <x v="1"/>
    <n v="47.44"/>
    <x v="2"/>
    <n v="4"/>
    <x v="2"/>
    <x v="0"/>
    <n v="496.70588118811838"/>
    <x v="1"/>
  </r>
  <r>
    <n v="1640"/>
    <n v="66"/>
    <x v="1"/>
    <x v="2"/>
    <x v="3"/>
    <x v="2501"/>
    <x v="0"/>
    <n v="1"/>
    <d v="2025-06-28T00:00:00"/>
    <x v="3"/>
    <x v="3"/>
    <s v="28"/>
    <x v="0"/>
    <x v="1"/>
    <n v="1.06"/>
    <x v="0"/>
    <n v="3"/>
    <x v="0"/>
    <n v="79.03"/>
    <x v="0"/>
    <n v="7"/>
    <x v="1"/>
    <x v="1"/>
    <n v="546.19991489361678"/>
    <x v="0"/>
  </r>
  <r>
    <n v="1683"/>
    <n v="58"/>
    <x v="3"/>
    <x v="2"/>
    <x v="0"/>
    <x v="2502"/>
    <x v="0"/>
    <n v="1"/>
    <d v="2025-08-10T00:00:00"/>
    <x v="3"/>
    <x v="8"/>
    <s v="10"/>
    <x v="2"/>
    <x v="1"/>
    <n v="1.06"/>
    <x v="0"/>
    <n v="18"/>
    <x v="2"/>
    <n v="7.75"/>
    <x v="2"/>
    <n v="8"/>
    <x v="1"/>
    <x v="3"/>
    <n v="518.75653386454155"/>
    <x v="2"/>
  </r>
  <r>
    <n v="2014"/>
    <n v="68"/>
    <x v="1"/>
    <x v="2"/>
    <x v="3"/>
    <x v="2004"/>
    <x v="1"/>
    <n v="3"/>
    <d v="2026-07-07T00:00:00"/>
    <x v="4"/>
    <x v="11"/>
    <s v="07"/>
    <x v="1"/>
    <x v="1"/>
    <n v="1.06"/>
    <x v="1"/>
    <n v="12"/>
    <x v="1"/>
    <n v="66.73"/>
    <x v="0"/>
    <n v="7"/>
    <x v="1"/>
    <x v="2"/>
    <n v="539.76395537525354"/>
    <x v="1"/>
  </r>
  <r>
    <n v="2198"/>
    <n v="63"/>
    <x v="1"/>
    <x v="1"/>
    <x v="0"/>
    <x v="2503"/>
    <x v="2"/>
    <n v="2"/>
    <d v="2027-01-07T00:00:00"/>
    <x v="5"/>
    <x v="0"/>
    <s v="07"/>
    <x v="2"/>
    <x v="1"/>
    <n v="1.06"/>
    <x v="1"/>
    <n v="16"/>
    <x v="2"/>
    <n v="29.58"/>
    <x v="2"/>
    <n v="4"/>
    <x v="2"/>
    <x v="2"/>
    <n v="539.23359756097557"/>
    <x v="2"/>
  </r>
  <r>
    <n v="2441"/>
    <n v="38"/>
    <x v="4"/>
    <x v="2"/>
    <x v="2"/>
    <x v="2504"/>
    <x v="1"/>
    <n v="3"/>
    <d v="2027-09-07T00:00:00"/>
    <x v="5"/>
    <x v="6"/>
    <s v="07"/>
    <x v="1"/>
    <x v="0"/>
    <n v="1.06"/>
    <x v="1"/>
    <n v="6"/>
    <x v="1"/>
    <n v="136.31"/>
    <x v="0"/>
    <n v="5"/>
    <x v="0"/>
    <x v="4"/>
    <n v="524.62382642998034"/>
    <x v="2"/>
  </r>
  <r>
    <n v="2456"/>
    <n v="35"/>
    <x v="4"/>
    <x v="1"/>
    <x v="2"/>
    <x v="2505"/>
    <x v="1"/>
    <n v="3"/>
    <d v="2027-09-22T00:00:00"/>
    <x v="5"/>
    <x v="6"/>
    <s v="22"/>
    <x v="1"/>
    <x v="1"/>
    <n v="1.06"/>
    <x v="1"/>
    <n v="15"/>
    <x v="1"/>
    <n v="66.48"/>
    <x v="0"/>
    <n v="6"/>
    <x v="0"/>
    <x v="3"/>
    <n v="519.51363273453069"/>
    <x v="1"/>
  </r>
  <r>
    <n v="2558"/>
    <n v="46"/>
    <x v="0"/>
    <x v="1"/>
    <x v="0"/>
    <x v="2506"/>
    <x v="2"/>
    <n v="2"/>
    <d v="2028-01-02T00:00:00"/>
    <x v="6"/>
    <x v="0"/>
    <s v="02"/>
    <x v="2"/>
    <x v="1"/>
    <n v="1.06"/>
    <x v="1"/>
    <n v="16"/>
    <x v="2"/>
    <n v="35.340000000000003"/>
    <x v="2"/>
    <n v="7"/>
    <x v="1"/>
    <x v="3"/>
    <n v="518.55839999999978"/>
    <x v="1"/>
  </r>
  <r>
    <n v="2845"/>
    <n v="56"/>
    <x v="3"/>
    <x v="2"/>
    <x v="0"/>
    <x v="2507"/>
    <x v="1"/>
    <n v="3"/>
    <d v="2028-10-15T00:00:00"/>
    <x v="6"/>
    <x v="4"/>
    <s v="15"/>
    <x v="1"/>
    <x v="1"/>
    <n v="1.06"/>
    <x v="1"/>
    <n v="4"/>
    <x v="0"/>
    <n v="165.19"/>
    <x v="1"/>
    <n v="4"/>
    <x v="2"/>
    <x v="0"/>
    <n v="496.65609126984089"/>
    <x v="2"/>
  </r>
  <r>
    <n v="3075"/>
    <n v="51"/>
    <x v="3"/>
    <x v="0"/>
    <x v="0"/>
    <x v="2508"/>
    <x v="2"/>
    <n v="2"/>
    <d v="2029-06-02T00:00:00"/>
    <x v="10"/>
    <x v="3"/>
    <s v="02"/>
    <x v="3"/>
    <x v="1"/>
    <n v="1.06"/>
    <x v="0"/>
    <n v="14"/>
    <x v="1"/>
    <n v="44.75"/>
    <x v="2"/>
    <n v="4"/>
    <x v="2"/>
    <x v="0"/>
    <n v="496.32984095427395"/>
    <x v="2"/>
  </r>
  <r>
    <n v="3144"/>
    <n v="68"/>
    <x v="1"/>
    <x v="2"/>
    <x v="2"/>
    <x v="2509"/>
    <x v="1"/>
    <n v="3"/>
    <d v="2029-08-10T00:00:00"/>
    <x v="10"/>
    <x v="8"/>
    <s v="10"/>
    <x v="2"/>
    <x v="0"/>
    <n v="1.06"/>
    <x v="1"/>
    <n v="18"/>
    <x v="2"/>
    <n v="37.72"/>
    <x v="2"/>
    <n v="7"/>
    <x v="1"/>
    <x v="2"/>
    <n v="539.36792260692471"/>
    <x v="0"/>
  </r>
  <r>
    <n v="3222"/>
    <n v="36"/>
    <x v="4"/>
    <x v="1"/>
    <x v="2"/>
    <x v="2510"/>
    <x v="0"/>
    <n v="1"/>
    <d v="2029-10-27T00:00:00"/>
    <x v="10"/>
    <x v="4"/>
    <s v="27"/>
    <x v="0"/>
    <x v="0"/>
    <n v="1.06"/>
    <x v="0"/>
    <n v="6"/>
    <x v="1"/>
    <n v="10.6"/>
    <x v="2"/>
    <n v="7"/>
    <x v="1"/>
    <x v="0"/>
    <n v="496.07065737051755"/>
    <x v="0"/>
  </r>
  <r>
    <n v="3554"/>
    <n v="65"/>
    <x v="1"/>
    <x v="2"/>
    <x v="0"/>
    <x v="2511"/>
    <x v="1"/>
    <n v="3"/>
    <d v="2030-09-24T00:00:00"/>
    <x v="7"/>
    <x v="6"/>
    <s v="24"/>
    <x v="3"/>
    <x v="1"/>
    <n v="1.06"/>
    <x v="0"/>
    <n v="10"/>
    <x v="1"/>
    <n v="95.38"/>
    <x v="0"/>
    <n v="7"/>
    <x v="1"/>
    <x v="3"/>
    <n v="518.46440881763499"/>
    <x v="2"/>
  </r>
  <r>
    <n v="3574"/>
    <n v="23"/>
    <x v="2"/>
    <x v="0"/>
    <x v="2"/>
    <x v="2512"/>
    <x v="1"/>
    <n v="3"/>
    <d v="2030-10-14T00:00:00"/>
    <x v="7"/>
    <x v="4"/>
    <s v="14"/>
    <x v="3"/>
    <x v="1"/>
    <n v="1.06"/>
    <x v="0"/>
    <n v="7"/>
    <x v="1"/>
    <n v="129.31"/>
    <x v="0"/>
    <n v="4"/>
    <x v="2"/>
    <x v="0"/>
    <n v="496.93393213572813"/>
    <x v="1"/>
  </r>
  <r>
    <n v="3597"/>
    <n v="52"/>
    <x v="3"/>
    <x v="3"/>
    <x v="2"/>
    <x v="2513"/>
    <x v="1"/>
    <n v="3"/>
    <d v="2030-11-06T00:00:00"/>
    <x v="7"/>
    <x v="1"/>
    <s v="06"/>
    <x v="1"/>
    <x v="1"/>
    <n v="1.06"/>
    <x v="0"/>
    <n v="17"/>
    <x v="2"/>
    <n v="58.75"/>
    <x v="0"/>
    <n v="7"/>
    <x v="1"/>
    <x v="4"/>
    <n v="524.04428853754951"/>
    <x v="0"/>
  </r>
  <r>
    <n v="3653"/>
    <n v="21"/>
    <x v="2"/>
    <x v="1"/>
    <x v="0"/>
    <x v="2514"/>
    <x v="0"/>
    <n v="1"/>
    <d v="2031-01-01T00:00:00"/>
    <x v="8"/>
    <x v="0"/>
    <s v="01"/>
    <x v="1"/>
    <x v="1"/>
    <n v="1.06"/>
    <x v="1"/>
    <n v="2"/>
    <x v="0"/>
    <n v="147.82"/>
    <x v="0"/>
    <n v="5"/>
    <x v="0"/>
    <x v="3"/>
    <n v="517.59020080321261"/>
    <x v="0"/>
  </r>
  <r>
    <n v="3820"/>
    <n v="50"/>
    <x v="3"/>
    <x v="3"/>
    <x v="3"/>
    <x v="2515"/>
    <x v="0"/>
    <n v="1"/>
    <d v="2031-06-17T00:00:00"/>
    <x v="8"/>
    <x v="3"/>
    <s v="17"/>
    <x v="2"/>
    <x v="1"/>
    <n v="1.06"/>
    <x v="1"/>
    <n v="9"/>
    <x v="1"/>
    <n v="27.67"/>
    <x v="2"/>
    <n v="4"/>
    <x v="2"/>
    <x v="2"/>
    <n v="539.08299999999986"/>
    <x v="2"/>
  </r>
  <r>
    <n v="3832"/>
    <n v="35"/>
    <x v="4"/>
    <x v="3"/>
    <x v="0"/>
    <x v="2516"/>
    <x v="0"/>
    <n v="1"/>
    <d v="2031-06-29T00:00:00"/>
    <x v="8"/>
    <x v="3"/>
    <s v="29"/>
    <x v="2"/>
    <x v="0"/>
    <n v="1.06"/>
    <x v="1"/>
    <n v="1"/>
    <x v="0"/>
    <n v="100.13"/>
    <x v="0"/>
    <n v="7"/>
    <x v="1"/>
    <x v="0"/>
    <n v="496.11751999999956"/>
    <x v="1"/>
  </r>
  <r>
    <n v="3833"/>
    <n v="60"/>
    <x v="1"/>
    <x v="0"/>
    <x v="3"/>
    <x v="2517"/>
    <x v="0"/>
    <n v="1"/>
    <d v="2031-06-30T00:00:00"/>
    <x v="8"/>
    <x v="3"/>
    <s v="30"/>
    <x v="3"/>
    <x v="1"/>
    <n v="1.06"/>
    <x v="1"/>
    <n v="9"/>
    <x v="1"/>
    <n v="17.809999999999999"/>
    <x v="2"/>
    <n v="6"/>
    <x v="0"/>
    <x v="2"/>
    <n v="539.67607361963189"/>
    <x v="1"/>
  </r>
  <r>
    <n v="4263"/>
    <n v="31"/>
    <x v="4"/>
    <x v="1"/>
    <x v="1"/>
    <x v="2518"/>
    <x v="2"/>
    <n v="2"/>
    <d v="2032-09-02T00:00:00"/>
    <x v="11"/>
    <x v="6"/>
    <s v="02"/>
    <x v="3"/>
    <x v="1"/>
    <n v="1.06"/>
    <x v="1"/>
    <n v="4"/>
    <x v="0"/>
    <n v="98.87"/>
    <x v="0"/>
    <n v="6"/>
    <x v="0"/>
    <x v="4"/>
    <n v="523.10413861386144"/>
    <x v="2"/>
  </r>
  <r>
    <n v="4343"/>
    <n v="59"/>
    <x v="3"/>
    <x v="0"/>
    <x v="0"/>
    <x v="2519"/>
    <x v="0"/>
    <n v="1"/>
    <d v="2032-11-21T00:00:00"/>
    <x v="11"/>
    <x v="1"/>
    <s v="21"/>
    <x v="3"/>
    <x v="1"/>
    <n v="1.06"/>
    <x v="0"/>
    <n v="17"/>
    <x v="2"/>
    <n v="14.03"/>
    <x v="2"/>
    <n v="6"/>
    <x v="0"/>
    <x v="4"/>
    <n v="523.35736111111123"/>
    <x v="1"/>
  </r>
  <r>
    <n v="4465"/>
    <n v="33"/>
    <x v="4"/>
    <x v="0"/>
    <x v="1"/>
    <x v="2520"/>
    <x v="1"/>
    <n v="3"/>
    <d v="2033-03-23T00:00:00"/>
    <x v="9"/>
    <x v="9"/>
    <s v="23"/>
    <x v="0"/>
    <x v="0"/>
    <n v="1.06"/>
    <x v="0"/>
    <n v="15"/>
    <x v="1"/>
    <n v="56.08"/>
    <x v="0"/>
    <n v="7"/>
    <x v="1"/>
    <x v="2"/>
    <n v="540.45358606557375"/>
    <x v="2"/>
  </r>
  <r>
    <n v="4817"/>
    <n v="30"/>
    <x v="4"/>
    <x v="1"/>
    <x v="0"/>
    <x v="2521"/>
    <x v="0"/>
    <n v="1"/>
    <d v="2034-03-10T00:00:00"/>
    <x v="13"/>
    <x v="9"/>
    <s v="10"/>
    <x v="3"/>
    <x v="0"/>
    <n v="1.06"/>
    <x v="0"/>
    <n v="1"/>
    <x v="0"/>
    <n v="138.75"/>
    <x v="0"/>
    <n v="3"/>
    <x v="2"/>
    <x v="3"/>
    <n v="518.03678068410431"/>
    <x v="0"/>
  </r>
  <r>
    <n v="4940"/>
    <n v="32"/>
    <x v="4"/>
    <x v="2"/>
    <x v="3"/>
    <x v="2522"/>
    <x v="1"/>
    <n v="3"/>
    <d v="2034-07-11T00:00:00"/>
    <x v="13"/>
    <x v="11"/>
    <s v="11"/>
    <x v="3"/>
    <x v="1"/>
    <n v="1.06"/>
    <x v="1"/>
    <n v="12"/>
    <x v="1"/>
    <n v="66.239999999999995"/>
    <x v="0"/>
    <n v="6"/>
    <x v="0"/>
    <x v="3"/>
    <n v="518.80147177419326"/>
    <x v="2"/>
  </r>
  <r>
    <n v="4991"/>
    <n v="63"/>
    <x v="1"/>
    <x v="1"/>
    <x v="0"/>
    <x v="2523"/>
    <x v="2"/>
    <n v="2"/>
    <d v="2034-08-31T00:00:00"/>
    <x v="13"/>
    <x v="8"/>
    <s v="31"/>
    <x v="1"/>
    <x v="1"/>
    <n v="1.06"/>
    <x v="0"/>
    <n v="19"/>
    <x v="2"/>
    <n v="31.4"/>
    <x v="2"/>
    <n v="5"/>
    <x v="0"/>
    <x v="3"/>
    <n v="518.24375757575729"/>
    <x v="0"/>
  </r>
  <r>
    <n v="134"/>
    <n v="52"/>
    <x v="3"/>
    <x v="2"/>
    <x v="2"/>
    <x v="2524"/>
    <x v="0"/>
    <n v="1"/>
    <d v="2021-05-14T00:00:00"/>
    <x v="0"/>
    <x v="7"/>
    <s v="14"/>
    <x v="3"/>
    <x v="0"/>
    <n v="1.05"/>
    <x v="1"/>
    <n v="9"/>
    <x v="1"/>
    <n v="34.26"/>
    <x v="2"/>
    <n v="5"/>
    <x v="0"/>
    <x v="4"/>
    <n v="523.92363817097419"/>
    <x v="0"/>
  </r>
  <r>
    <n v="191"/>
    <n v="31"/>
    <x v="4"/>
    <x v="3"/>
    <x v="0"/>
    <x v="2525"/>
    <x v="2"/>
    <n v="2"/>
    <d v="2021-07-10T00:00:00"/>
    <x v="0"/>
    <x v="11"/>
    <s v="10"/>
    <x v="0"/>
    <x v="0"/>
    <n v="1.05"/>
    <x v="1"/>
    <n v="9"/>
    <x v="1"/>
    <n v="65.959999999999994"/>
    <x v="0"/>
    <n v="5"/>
    <x v="0"/>
    <x v="4"/>
    <n v="524.35312749003992"/>
    <x v="0"/>
  </r>
  <r>
    <n v="837"/>
    <n v="18"/>
    <x v="2"/>
    <x v="0"/>
    <x v="1"/>
    <x v="2526"/>
    <x v="2"/>
    <n v="2"/>
    <d v="2023-04-17T00:00:00"/>
    <x v="12"/>
    <x v="5"/>
    <s v="17"/>
    <x v="2"/>
    <x v="0"/>
    <n v="1.05"/>
    <x v="0"/>
    <n v="6"/>
    <x v="1"/>
    <n v="74.180000000000007"/>
    <x v="0"/>
    <n v="8"/>
    <x v="1"/>
    <x v="3"/>
    <n v="518.08528340080943"/>
    <x v="0"/>
  </r>
  <r>
    <n v="985"/>
    <n v="66"/>
    <x v="1"/>
    <x v="2"/>
    <x v="1"/>
    <x v="2527"/>
    <x v="2"/>
    <n v="2"/>
    <d v="2023-09-12T00:00:00"/>
    <x v="12"/>
    <x v="6"/>
    <s v="12"/>
    <x v="1"/>
    <x v="0"/>
    <n v="1.05"/>
    <x v="0"/>
    <n v="7"/>
    <x v="1"/>
    <n v="56.3"/>
    <x v="0"/>
    <n v="6"/>
    <x v="0"/>
    <x v="3"/>
    <n v="518.23336713995911"/>
    <x v="1"/>
  </r>
  <r>
    <n v="1590"/>
    <n v="50"/>
    <x v="3"/>
    <x v="0"/>
    <x v="3"/>
    <x v="2528"/>
    <x v="1"/>
    <n v="3"/>
    <d v="2025-05-09T00:00:00"/>
    <x v="3"/>
    <x v="7"/>
    <s v="09"/>
    <x v="1"/>
    <x v="0"/>
    <n v="1.05"/>
    <x v="0"/>
    <n v="7"/>
    <x v="1"/>
    <n v="127.52"/>
    <x v="0"/>
    <n v="7"/>
    <x v="1"/>
    <x v="4"/>
    <n v="524.21483033932134"/>
    <x v="0"/>
  </r>
  <r>
    <n v="2089"/>
    <n v="69"/>
    <x v="1"/>
    <x v="3"/>
    <x v="1"/>
    <x v="2529"/>
    <x v="1"/>
    <n v="3"/>
    <d v="2026-09-20T00:00:00"/>
    <x v="4"/>
    <x v="6"/>
    <s v="20"/>
    <x v="3"/>
    <x v="0"/>
    <n v="1.05"/>
    <x v="0"/>
    <n v="5"/>
    <x v="0"/>
    <n v="147.41999999999999"/>
    <x v="0"/>
    <n v="7"/>
    <x v="1"/>
    <x v="4"/>
    <n v="523.47802000000001"/>
    <x v="1"/>
  </r>
  <r>
    <n v="2222"/>
    <n v="21"/>
    <x v="2"/>
    <x v="0"/>
    <x v="3"/>
    <x v="2530"/>
    <x v="1"/>
    <n v="3"/>
    <d v="2027-01-31T00:00:00"/>
    <x v="5"/>
    <x v="0"/>
    <s v="31"/>
    <x v="0"/>
    <x v="0"/>
    <n v="1.05"/>
    <x v="0"/>
    <n v="9"/>
    <x v="1"/>
    <n v="93.74"/>
    <x v="0"/>
    <n v="7"/>
    <x v="1"/>
    <x v="3"/>
    <n v="518.48560975609735"/>
    <x v="0"/>
  </r>
  <r>
    <n v="2258"/>
    <n v="48"/>
    <x v="0"/>
    <x v="3"/>
    <x v="0"/>
    <x v="2531"/>
    <x v="0"/>
    <n v="1"/>
    <d v="2027-03-08T00:00:00"/>
    <x v="5"/>
    <x v="9"/>
    <s v="08"/>
    <x v="3"/>
    <x v="0"/>
    <n v="1.05"/>
    <x v="0"/>
    <n v="17"/>
    <x v="2"/>
    <n v="11.3"/>
    <x v="2"/>
    <n v="5"/>
    <x v="0"/>
    <x v="4"/>
    <n v="523.04991983967932"/>
    <x v="2"/>
  </r>
  <r>
    <n v="2606"/>
    <n v="26"/>
    <x v="2"/>
    <x v="3"/>
    <x v="1"/>
    <x v="2532"/>
    <x v="2"/>
    <n v="2"/>
    <d v="2028-02-19T00:00:00"/>
    <x v="6"/>
    <x v="10"/>
    <s v="19"/>
    <x v="1"/>
    <x v="1"/>
    <n v="1.05"/>
    <x v="1"/>
    <n v="17"/>
    <x v="2"/>
    <n v="21.53"/>
    <x v="2"/>
    <n v="8"/>
    <x v="1"/>
    <x v="4"/>
    <n v="523.71459839357431"/>
    <x v="2"/>
  </r>
  <r>
    <n v="2719"/>
    <n v="51"/>
    <x v="3"/>
    <x v="2"/>
    <x v="3"/>
    <x v="2533"/>
    <x v="1"/>
    <n v="3"/>
    <d v="2028-06-11T00:00:00"/>
    <x v="6"/>
    <x v="3"/>
    <s v="11"/>
    <x v="3"/>
    <x v="0"/>
    <n v="1.05"/>
    <x v="1"/>
    <n v="2"/>
    <x v="0"/>
    <n v="353.72"/>
    <x v="1"/>
    <n v="5"/>
    <x v="0"/>
    <x v="0"/>
    <n v="496.91108216432821"/>
    <x v="1"/>
  </r>
  <r>
    <n v="2823"/>
    <n v="37"/>
    <x v="4"/>
    <x v="2"/>
    <x v="2"/>
    <x v="2534"/>
    <x v="2"/>
    <n v="2"/>
    <d v="2028-09-23T00:00:00"/>
    <x v="6"/>
    <x v="6"/>
    <s v="23"/>
    <x v="3"/>
    <x v="0"/>
    <n v="1.05"/>
    <x v="0"/>
    <n v="9"/>
    <x v="1"/>
    <n v="54.89"/>
    <x v="0"/>
    <n v="6"/>
    <x v="0"/>
    <x v="0"/>
    <n v="496.48833333333289"/>
    <x v="0"/>
  </r>
  <r>
    <n v="2839"/>
    <n v="56"/>
    <x v="3"/>
    <x v="1"/>
    <x v="3"/>
    <x v="2535"/>
    <x v="0"/>
    <n v="1"/>
    <d v="2028-10-09T00:00:00"/>
    <x v="6"/>
    <x v="4"/>
    <s v="09"/>
    <x v="1"/>
    <x v="1"/>
    <n v="1.05"/>
    <x v="0"/>
    <n v="12"/>
    <x v="1"/>
    <n v="29"/>
    <x v="2"/>
    <n v="7"/>
    <x v="1"/>
    <x v="2"/>
    <n v="539.83616016427095"/>
    <x v="1"/>
  </r>
  <r>
    <n v="2897"/>
    <n v="29"/>
    <x v="2"/>
    <x v="3"/>
    <x v="0"/>
    <x v="2536"/>
    <x v="0"/>
    <n v="1"/>
    <d v="2028-12-06T00:00:00"/>
    <x v="6"/>
    <x v="2"/>
    <s v="06"/>
    <x v="0"/>
    <x v="1"/>
    <n v="1.05"/>
    <x v="1"/>
    <n v="4"/>
    <x v="0"/>
    <n v="44.97"/>
    <x v="2"/>
    <n v="6"/>
    <x v="0"/>
    <x v="0"/>
    <n v="496.49338028168967"/>
    <x v="0"/>
  </r>
  <r>
    <n v="3036"/>
    <n v="63"/>
    <x v="1"/>
    <x v="1"/>
    <x v="3"/>
    <x v="2537"/>
    <x v="0"/>
    <n v="1"/>
    <d v="2029-04-24T00:00:00"/>
    <x v="10"/>
    <x v="5"/>
    <s v="24"/>
    <x v="3"/>
    <x v="0"/>
    <n v="1.05"/>
    <x v="1"/>
    <n v="9"/>
    <x v="1"/>
    <n v="38.79"/>
    <x v="2"/>
    <n v="4"/>
    <x v="2"/>
    <x v="4"/>
    <n v="524.03179074446678"/>
    <x v="1"/>
  </r>
  <r>
    <n v="3294"/>
    <n v="67"/>
    <x v="1"/>
    <x v="1"/>
    <x v="3"/>
    <x v="2538"/>
    <x v="0"/>
    <n v="1"/>
    <d v="2030-01-07T00:00:00"/>
    <x v="7"/>
    <x v="0"/>
    <s v="07"/>
    <x v="1"/>
    <x v="0"/>
    <n v="1.05"/>
    <x v="1"/>
    <n v="9"/>
    <x v="1"/>
    <n v="17.32"/>
    <x v="2"/>
    <n v="7"/>
    <x v="1"/>
    <x v="4"/>
    <n v="524.38441532258059"/>
    <x v="2"/>
  </r>
  <r>
    <n v="3358"/>
    <n v="60"/>
    <x v="1"/>
    <x v="1"/>
    <x v="2"/>
    <x v="2539"/>
    <x v="2"/>
    <n v="2"/>
    <d v="2030-03-12T00:00:00"/>
    <x v="7"/>
    <x v="9"/>
    <s v="12"/>
    <x v="1"/>
    <x v="0"/>
    <n v="1.05"/>
    <x v="0"/>
    <n v="14"/>
    <x v="1"/>
    <n v="31.94"/>
    <x v="2"/>
    <n v="5"/>
    <x v="0"/>
    <x v="3"/>
    <n v="517.82325865580424"/>
    <x v="1"/>
  </r>
  <r>
    <n v="3889"/>
    <n v="59"/>
    <x v="3"/>
    <x v="0"/>
    <x v="1"/>
    <x v="2540"/>
    <x v="2"/>
    <n v="2"/>
    <d v="2031-08-25T00:00:00"/>
    <x v="8"/>
    <x v="8"/>
    <s v="25"/>
    <x v="2"/>
    <x v="1"/>
    <n v="1.05"/>
    <x v="1"/>
    <n v="1"/>
    <x v="0"/>
    <n v="542.22"/>
    <x v="1"/>
    <n v="7"/>
    <x v="1"/>
    <x v="0"/>
    <n v="497.13169354838658"/>
    <x v="0"/>
  </r>
  <r>
    <n v="4236"/>
    <n v="25"/>
    <x v="2"/>
    <x v="1"/>
    <x v="0"/>
    <x v="2541"/>
    <x v="2"/>
    <n v="2"/>
    <d v="2032-08-06T00:00:00"/>
    <x v="11"/>
    <x v="8"/>
    <s v="06"/>
    <x v="1"/>
    <x v="0"/>
    <n v="1.05"/>
    <x v="0"/>
    <n v="9"/>
    <x v="1"/>
    <n v="69.23"/>
    <x v="0"/>
    <n v="6"/>
    <x v="0"/>
    <x v="2"/>
    <n v="540.23094650205758"/>
    <x v="2"/>
  </r>
  <r>
    <n v="4274"/>
    <n v="56"/>
    <x v="3"/>
    <x v="3"/>
    <x v="0"/>
    <x v="2542"/>
    <x v="2"/>
    <n v="2"/>
    <d v="2032-09-13T00:00:00"/>
    <x v="11"/>
    <x v="6"/>
    <s v="13"/>
    <x v="2"/>
    <x v="0"/>
    <n v="1.05"/>
    <x v="0"/>
    <n v="18"/>
    <x v="2"/>
    <n v="22.52"/>
    <x v="2"/>
    <n v="5"/>
    <x v="0"/>
    <x v="2"/>
    <n v="540.06020618556693"/>
    <x v="0"/>
  </r>
  <r>
    <n v="4295"/>
    <n v="21"/>
    <x v="2"/>
    <x v="3"/>
    <x v="3"/>
    <x v="2543"/>
    <x v="0"/>
    <n v="1"/>
    <d v="2032-10-04T00:00:00"/>
    <x v="11"/>
    <x v="4"/>
    <s v="04"/>
    <x v="0"/>
    <x v="1"/>
    <n v="1.05"/>
    <x v="1"/>
    <n v="14"/>
    <x v="1"/>
    <n v="8.67"/>
    <x v="2"/>
    <n v="6"/>
    <x v="0"/>
    <x v="4"/>
    <n v="525.12890909090913"/>
    <x v="2"/>
  </r>
  <r>
    <n v="4697"/>
    <n v="53"/>
    <x v="3"/>
    <x v="3"/>
    <x v="1"/>
    <x v="2544"/>
    <x v="0"/>
    <n v="1"/>
    <d v="2033-11-10T00:00:00"/>
    <x v="9"/>
    <x v="1"/>
    <s v="10"/>
    <x v="2"/>
    <x v="0"/>
    <n v="1.05"/>
    <x v="0"/>
    <n v="16"/>
    <x v="2"/>
    <n v="5.53"/>
    <x v="2"/>
    <n v="7"/>
    <x v="1"/>
    <x v="3"/>
    <n v="517.96761224489762"/>
    <x v="1"/>
  </r>
  <r>
    <n v="4700"/>
    <n v="26"/>
    <x v="2"/>
    <x v="3"/>
    <x v="0"/>
    <x v="2545"/>
    <x v="1"/>
    <n v="3"/>
    <d v="2033-11-13T00:00:00"/>
    <x v="9"/>
    <x v="1"/>
    <s v="13"/>
    <x v="1"/>
    <x v="0"/>
    <n v="1.05"/>
    <x v="1"/>
    <n v="5"/>
    <x v="0"/>
    <n v="192.25"/>
    <x v="1"/>
    <n v="6"/>
    <x v="0"/>
    <x v="4"/>
    <n v="525.94625506072873"/>
    <x v="0"/>
  </r>
  <r>
    <n v="4708"/>
    <n v="42"/>
    <x v="0"/>
    <x v="1"/>
    <x v="1"/>
    <x v="2546"/>
    <x v="2"/>
    <n v="2"/>
    <d v="2033-11-21T00:00:00"/>
    <x v="9"/>
    <x v="1"/>
    <s v="21"/>
    <x v="2"/>
    <x v="0"/>
    <n v="1.05"/>
    <x v="0"/>
    <n v="5"/>
    <x v="0"/>
    <n v="98.04"/>
    <x v="0"/>
    <n v="6"/>
    <x v="0"/>
    <x v="1"/>
    <n v="546.85899786780362"/>
    <x v="0"/>
  </r>
  <r>
    <n v="13"/>
    <n v="24"/>
    <x v="2"/>
    <x v="1"/>
    <x v="1"/>
    <x v="2547"/>
    <x v="0"/>
    <n v="1"/>
    <d v="2021-01-13T00:00:00"/>
    <x v="0"/>
    <x v="0"/>
    <s v="13"/>
    <x v="1"/>
    <x v="0"/>
    <n v="1.04"/>
    <x v="1"/>
    <n v="12"/>
    <x v="1"/>
    <n v="17.22"/>
    <x v="2"/>
    <n v="6"/>
    <x v="0"/>
    <x v="3"/>
    <n v="518.84605316973386"/>
    <x v="0"/>
  </r>
  <r>
    <n v="36"/>
    <n v="18"/>
    <x v="2"/>
    <x v="3"/>
    <x v="1"/>
    <x v="2548"/>
    <x v="1"/>
    <n v="3"/>
    <d v="2021-02-05T00:00:00"/>
    <x v="0"/>
    <x v="10"/>
    <s v="05"/>
    <x v="1"/>
    <x v="1"/>
    <n v="1.04"/>
    <x v="1"/>
    <n v="3"/>
    <x v="0"/>
    <n v="325.02"/>
    <x v="1"/>
    <n v="7"/>
    <x v="1"/>
    <x v="1"/>
    <n v="546.9800427350425"/>
    <x v="1"/>
  </r>
  <r>
    <n v="62"/>
    <n v="23"/>
    <x v="2"/>
    <x v="2"/>
    <x v="3"/>
    <x v="2549"/>
    <x v="0"/>
    <n v="1"/>
    <d v="2021-03-03T00:00:00"/>
    <x v="0"/>
    <x v="9"/>
    <s v="03"/>
    <x v="2"/>
    <x v="1"/>
    <n v="1.04"/>
    <x v="0"/>
    <n v="10"/>
    <x v="1"/>
    <n v="6.75"/>
    <x v="2"/>
    <n v="6"/>
    <x v="0"/>
    <x v="0"/>
    <n v="497.04060606060563"/>
    <x v="2"/>
  </r>
  <r>
    <n v="108"/>
    <n v="53"/>
    <x v="3"/>
    <x v="1"/>
    <x v="0"/>
    <x v="2550"/>
    <x v="0"/>
    <n v="1"/>
    <d v="2021-04-18T00:00:00"/>
    <x v="0"/>
    <x v="5"/>
    <s v="18"/>
    <x v="3"/>
    <x v="1"/>
    <n v="1.04"/>
    <x v="1"/>
    <n v="6"/>
    <x v="1"/>
    <n v="48.84"/>
    <x v="2"/>
    <n v="7"/>
    <x v="1"/>
    <x v="0"/>
    <n v="497.91008097165945"/>
    <x v="0"/>
  </r>
  <r>
    <n v="510"/>
    <n v="30"/>
    <x v="4"/>
    <x v="0"/>
    <x v="1"/>
    <x v="2551"/>
    <x v="1"/>
    <n v="3"/>
    <d v="2022-05-25T00:00:00"/>
    <x v="1"/>
    <x v="7"/>
    <s v="25"/>
    <x v="3"/>
    <x v="1"/>
    <n v="1.04"/>
    <x v="0"/>
    <n v="10"/>
    <x v="1"/>
    <n v="81.98"/>
    <x v="0"/>
    <n v="5"/>
    <x v="0"/>
    <x v="4"/>
    <n v="525.06332657200812"/>
    <x v="2"/>
  </r>
  <r>
    <n v="799"/>
    <n v="20"/>
    <x v="2"/>
    <x v="3"/>
    <x v="1"/>
    <x v="2552"/>
    <x v="2"/>
    <n v="2"/>
    <d v="2023-03-10T00:00:00"/>
    <x v="12"/>
    <x v="9"/>
    <s v="10"/>
    <x v="0"/>
    <x v="1"/>
    <n v="1.04"/>
    <x v="0"/>
    <n v="3"/>
    <x v="0"/>
    <n v="160.01"/>
    <x v="1"/>
    <n v="7"/>
    <x v="1"/>
    <x v="4"/>
    <n v="524.46432926829266"/>
    <x v="0"/>
  </r>
  <r>
    <n v="1073"/>
    <n v="56"/>
    <x v="3"/>
    <x v="1"/>
    <x v="3"/>
    <x v="2553"/>
    <x v="1"/>
    <n v="3"/>
    <d v="2023-12-09T00:00:00"/>
    <x v="12"/>
    <x v="2"/>
    <s v="09"/>
    <x v="0"/>
    <x v="1"/>
    <n v="1.04"/>
    <x v="0"/>
    <n v="7"/>
    <x v="1"/>
    <n v="118.98"/>
    <x v="0"/>
    <n v="7"/>
    <x v="1"/>
    <x v="1"/>
    <n v="546.06338329764435"/>
    <x v="1"/>
  </r>
  <r>
    <n v="1589"/>
    <n v="45"/>
    <x v="0"/>
    <x v="0"/>
    <x v="3"/>
    <x v="2554"/>
    <x v="2"/>
    <n v="2"/>
    <d v="2025-05-08T00:00:00"/>
    <x v="3"/>
    <x v="7"/>
    <s v="08"/>
    <x v="1"/>
    <x v="0"/>
    <n v="1.04"/>
    <x v="1"/>
    <n v="11"/>
    <x v="1"/>
    <n v="33.61"/>
    <x v="2"/>
    <n v="5"/>
    <x v="0"/>
    <x v="2"/>
    <n v="540.33838842975194"/>
    <x v="2"/>
  </r>
  <r>
    <n v="1806"/>
    <n v="64"/>
    <x v="1"/>
    <x v="0"/>
    <x v="3"/>
    <x v="2555"/>
    <x v="2"/>
    <n v="2"/>
    <d v="2025-12-11T00:00:00"/>
    <x v="3"/>
    <x v="2"/>
    <s v="11"/>
    <x v="2"/>
    <x v="0"/>
    <n v="1.04"/>
    <x v="1"/>
    <n v="6"/>
    <x v="1"/>
    <n v="108.26"/>
    <x v="0"/>
    <n v="3"/>
    <x v="2"/>
    <x v="2"/>
    <n v="540.69171842650087"/>
    <x v="2"/>
  </r>
  <r>
    <n v="2080"/>
    <n v="36"/>
    <x v="4"/>
    <x v="3"/>
    <x v="3"/>
    <x v="2556"/>
    <x v="0"/>
    <n v="1"/>
    <d v="2026-09-11T00:00:00"/>
    <x v="4"/>
    <x v="6"/>
    <s v="11"/>
    <x v="0"/>
    <x v="1"/>
    <n v="1.04"/>
    <x v="0"/>
    <n v="3"/>
    <x v="0"/>
    <n v="105.61"/>
    <x v="0"/>
    <n v="5"/>
    <x v="0"/>
    <x v="4"/>
    <n v="524.55484725050917"/>
    <x v="1"/>
  </r>
  <r>
    <n v="2254"/>
    <n v="36"/>
    <x v="4"/>
    <x v="0"/>
    <x v="1"/>
    <x v="2557"/>
    <x v="1"/>
    <n v="3"/>
    <d v="2027-03-04T00:00:00"/>
    <x v="5"/>
    <x v="9"/>
    <s v="04"/>
    <x v="2"/>
    <x v="1"/>
    <n v="1.04"/>
    <x v="1"/>
    <n v="15"/>
    <x v="1"/>
    <n v="58.6"/>
    <x v="0"/>
    <n v="7"/>
    <x v="1"/>
    <x v="0"/>
    <n v="498.32561866125712"/>
    <x v="0"/>
  </r>
  <r>
    <n v="2303"/>
    <n v="36"/>
    <x v="4"/>
    <x v="2"/>
    <x v="0"/>
    <x v="2558"/>
    <x v="0"/>
    <n v="1"/>
    <d v="2027-04-22T00:00:00"/>
    <x v="5"/>
    <x v="5"/>
    <s v="22"/>
    <x v="3"/>
    <x v="0"/>
    <n v="1.04"/>
    <x v="0"/>
    <n v="3"/>
    <x v="0"/>
    <n v="58.36"/>
    <x v="0"/>
    <n v="3"/>
    <x v="2"/>
    <x v="3"/>
    <n v="519.48584016393409"/>
    <x v="2"/>
  </r>
  <r>
    <n v="2568"/>
    <n v="48"/>
    <x v="0"/>
    <x v="0"/>
    <x v="1"/>
    <x v="2559"/>
    <x v="1"/>
    <n v="3"/>
    <d v="2028-01-12T00:00:00"/>
    <x v="6"/>
    <x v="0"/>
    <s v="12"/>
    <x v="2"/>
    <x v="0"/>
    <n v="1.04"/>
    <x v="0"/>
    <n v="1"/>
    <x v="0"/>
    <n v="875.94"/>
    <x v="1"/>
    <n v="4"/>
    <x v="2"/>
    <x v="0"/>
    <n v="497.55193089430844"/>
    <x v="0"/>
  </r>
  <r>
    <n v="2582"/>
    <n v="44"/>
    <x v="0"/>
    <x v="1"/>
    <x v="1"/>
    <x v="2560"/>
    <x v="2"/>
    <n v="2"/>
    <d v="2028-01-26T00:00:00"/>
    <x v="6"/>
    <x v="0"/>
    <s v="26"/>
    <x v="1"/>
    <x v="0"/>
    <n v="1.04"/>
    <x v="0"/>
    <n v="3"/>
    <x v="0"/>
    <n v="200.73"/>
    <x v="1"/>
    <n v="7"/>
    <x v="1"/>
    <x v="1"/>
    <n v="545.44787553648041"/>
    <x v="1"/>
  </r>
  <r>
    <n v="3102"/>
    <n v="59"/>
    <x v="3"/>
    <x v="1"/>
    <x v="2"/>
    <x v="2561"/>
    <x v="2"/>
    <n v="2"/>
    <d v="2029-06-29T00:00:00"/>
    <x v="10"/>
    <x v="3"/>
    <s v="29"/>
    <x v="3"/>
    <x v="0"/>
    <n v="1.04"/>
    <x v="1"/>
    <n v="17"/>
    <x v="2"/>
    <n v="34.94"/>
    <x v="2"/>
    <n v="4"/>
    <x v="2"/>
    <x v="2"/>
    <n v="540.46589211618243"/>
    <x v="0"/>
  </r>
  <r>
    <n v="3446"/>
    <n v="56"/>
    <x v="3"/>
    <x v="1"/>
    <x v="3"/>
    <x v="2562"/>
    <x v="1"/>
    <n v="3"/>
    <d v="2030-06-08T00:00:00"/>
    <x v="7"/>
    <x v="3"/>
    <s v="08"/>
    <x v="2"/>
    <x v="0"/>
    <n v="1.04"/>
    <x v="1"/>
    <n v="15"/>
    <x v="1"/>
    <n v="47.83"/>
    <x v="2"/>
    <n v="5"/>
    <x v="0"/>
    <x v="1"/>
    <n v="545.32584946236534"/>
    <x v="0"/>
  </r>
  <r>
    <n v="3620"/>
    <n v="45"/>
    <x v="0"/>
    <x v="1"/>
    <x v="3"/>
    <x v="2563"/>
    <x v="0"/>
    <n v="1"/>
    <d v="2030-11-29T00:00:00"/>
    <x v="7"/>
    <x v="1"/>
    <s v="29"/>
    <x v="2"/>
    <x v="1"/>
    <n v="1.04"/>
    <x v="0"/>
    <n v="18"/>
    <x v="2"/>
    <n v="17.89"/>
    <x v="2"/>
    <n v="6"/>
    <x v="0"/>
    <x v="4"/>
    <n v="524.97877551020406"/>
    <x v="1"/>
  </r>
  <r>
    <n v="3698"/>
    <n v="33"/>
    <x v="4"/>
    <x v="1"/>
    <x v="1"/>
    <x v="2564"/>
    <x v="1"/>
    <n v="3"/>
    <d v="2031-02-15T00:00:00"/>
    <x v="8"/>
    <x v="10"/>
    <s v="15"/>
    <x v="1"/>
    <x v="1"/>
    <n v="1.04"/>
    <x v="1"/>
    <n v="5"/>
    <x v="0"/>
    <n v="177.27"/>
    <x v="1"/>
    <n v="5"/>
    <x v="0"/>
    <x v="1"/>
    <n v="544.95502155172392"/>
    <x v="2"/>
  </r>
  <r>
    <n v="4091"/>
    <n v="18"/>
    <x v="2"/>
    <x v="1"/>
    <x v="0"/>
    <x v="2565"/>
    <x v="0"/>
    <n v="1"/>
    <d v="2032-03-14T00:00:00"/>
    <x v="11"/>
    <x v="9"/>
    <s v="14"/>
    <x v="1"/>
    <x v="0"/>
    <n v="1.04"/>
    <x v="1"/>
    <n v="4"/>
    <x v="0"/>
    <n v="45.91"/>
    <x v="2"/>
    <n v="4"/>
    <x v="2"/>
    <x v="2"/>
    <n v="540.35451143451132"/>
    <x v="2"/>
  </r>
  <r>
    <n v="4210"/>
    <n v="46"/>
    <x v="0"/>
    <x v="1"/>
    <x v="0"/>
    <x v="2566"/>
    <x v="2"/>
    <n v="2"/>
    <d v="2032-07-11T00:00:00"/>
    <x v="11"/>
    <x v="11"/>
    <s v="11"/>
    <x v="1"/>
    <x v="0"/>
    <n v="1.04"/>
    <x v="0"/>
    <n v="8"/>
    <x v="1"/>
    <n v="55.43"/>
    <x v="0"/>
    <n v="7"/>
    <x v="1"/>
    <x v="1"/>
    <n v="544.21771058315312"/>
    <x v="2"/>
  </r>
  <r>
    <n v="4695"/>
    <n v="50"/>
    <x v="3"/>
    <x v="3"/>
    <x v="3"/>
    <x v="2567"/>
    <x v="0"/>
    <n v="1"/>
    <d v="2033-11-08T00:00:00"/>
    <x v="9"/>
    <x v="1"/>
    <s v="08"/>
    <x v="2"/>
    <x v="1"/>
    <n v="1.04"/>
    <x v="0"/>
    <n v="19"/>
    <x v="2"/>
    <n v="5.88"/>
    <x v="2"/>
    <n v="7"/>
    <x v="1"/>
    <x v="4"/>
    <n v="525.39374233128831"/>
    <x v="1"/>
  </r>
  <r>
    <n v="90"/>
    <n v="22"/>
    <x v="2"/>
    <x v="3"/>
    <x v="3"/>
    <x v="2568"/>
    <x v="1"/>
    <n v="3"/>
    <d v="2021-03-31T00:00:00"/>
    <x v="0"/>
    <x v="9"/>
    <s v="31"/>
    <x v="0"/>
    <x v="0"/>
    <n v="1.03"/>
    <x v="1"/>
    <n v="14"/>
    <x v="1"/>
    <n v="53.32"/>
    <x v="0"/>
    <n v="5"/>
    <x v="0"/>
    <x v="2"/>
    <n v="541.09768749999989"/>
    <x v="1"/>
  </r>
  <r>
    <n v="120"/>
    <n v="21"/>
    <x v="2"/>
    <x v="3"/>
    <x v="3"/>
    <x v="2569"/>
    <x v="0"/>
    <n v="1"/>
    <d v="2021-04-30T00:00:00"/>
    <x v="0"/>
    <x v="5"/>
    <s v="30"/>
    <x v="2"/>
    <x v="1"/>
    <n v="1.03"/>
    <x v="0"/>
    <n v="10"/>
    <x v="1"/>
    <n v="7.22"/>
    <x v="2"/>
    <n v="4"/>
    <x v="2"/>
    <x v="3"/>
    <n v="520.19301848049258"/>
    <x v="1"/>
  </r>
  <r>
    <n v="240"/>
    <n v="58"/>
    <x v="3"/>
    <x v="1"/>
    <x v="2"/>
    <x v="2570"/>
    <x v="1"/>
    <n v="3"/>
    <d v="2021-08-28T00:00:00"/>
    <x v="0"/>
    <x v="8"/>
    <s v="28"/>
    <x v="2"/>
    <x v="1"/>
    <n v="1.03"/>
    <x v="0"/>
    <n v="11"/>
    <x v="1"/>
    <n v="86.42"/>
    <x v="0"/>
    <n v="5"/>
    <x v="0"/>
    <x v="0"/>
    <n v="496.78128309572253"/>
    <x v="2"/>
  </r>
  <r>
    <n v="638"/>
    <n v="46"/>
    <x v="0"/>
    <x v="1"/>
    <x v="1"/>
    <x v="2090"/>
    <x v="0"/>
    <n v="1"/>
    <d v="2022-09-30T00:00:00"/>
    <x v="1"/>
    <x v="6"/>
    <s v="30"/>
    <x v="1"/>
    <x v="1"/>
    <n v="1.03"/>
    <x v="1"/>
    <n v="4"/>
    <x v="0"/>
    <n v="76.040000000000006"/>
    <x v="0"/>
    <n v="7"/>
    <x v="1"/>
    <x v="4"/>
    <n v="526.24155737704916"/>
    <x v="2"/>
  </r>
  <r>
    <n v="655"/>
    <n v="26"/>
    <x v="2"/>
    <x v="1"/>
    <x v="1"/>
    <x v="2571"/>
    <x v="1"/>
    <n v="3"/>
    <d v="2022-10-17T00:00:00"/>
    <x v="1"/>
    <x v="4"/>
    <s v="17"/>
    <x v="2"/>
    <x v="1"/>
    <n v="1.03"/>
    <x v="0"/>
    <n v="7"/>
    <x v="1"/>
    <n v="93.27"/>
    <x v="0"/>
    <n v="6"/>
    <x v="0"/>
    <x v="0"/>
    <n v="495.85504081632598"/>
    <x v="0"/>
  </r>
  <r>
    <n v="681"/>
    <n v="46"/>
    <x v="0"/>
    <x v="2"/>
    <x v="2"/>
    <x v="2572"/>
    <x v="1"/>
    <n v="3"/>
    <d v="2022-11-12T00:00:00"/>
    <x v="1"/>
    <x v="1"/>
    <s v="12"/>
    <x v="0"/>
    <x v="1"/>
    <n v="1.03"/>
    <x v="0"/>
    <n v="15"/>
    <x v="1"/>
    <n v="49.72"/>
    <x v="2"/>
    <n v="3"/>
    <x v="2"/>
    <x v="0"/>
    <n v="495.53392638036757"/>
    <x v="0"/>
  </r>
  <r>
    <n v="792"/>
    <n v="46"/>
    <x v="0"/>
    <x v="1"/>
    <x v="1"/>
    <x v="2573"/>
    <x v="0"/>
    <n v="1"/>
    <d v="2023-03-03T00:00:00"/>
    <x v="12"/>
    <x v="9"/>
    <s v="03"/>
    <x v="2"/>
    <x v="0"/>
    <n v="1.03"/>
    <x v="0"/>
    <n v="15"/>
    <x v="1"/>
    <n v="13.45"/>
    <x v="2"/>
    <n v="6"/>
    <x v="0"/>
    <x v="2"/>
    <n v="540.66906054279741"/>
    <x v="0"/>
  </r>
  <r>
    <n v="803"/>
    <n v="54"/>
    <x v="3"/>
    <x v="0"/>
    <x v="1"/>
    <x v="2574"/>
    <x v="0"/>
    <n v="1"/>
    <d v="2023-03-14T00:00:00"/>
    <x v="12"/>
    <x v="9"/>
    <s v="14"/>
    <x v="1"/>
    <x v="0"/>
    <n v="1.03"/>
    <x v="1"/>
    <n v="18"/>
    <x v="2"/>
    <n v="5.46"/>
    <x v="2"/>
    <n v="7"/>
    <x v="1"/>
    <x v="2"/>
    <n v="541.37824267782423"/>
    <x v="1"/>
  </r>
  <r>
    <n v="1408"/>
    <n v="68"/>
    <x v="1"/>
    <x v="0"/>
    <x v="3"/>
    <x v="2575"/>
    <x v="2"/>
    <n v="2"/>
    <d v="2024-11-08T00:00:00"/>
    <x v="2"/>
    <x v="1"/>
    <s v="08"/>
    <x v="3"/>
    <x v="0"/>
    <n v="1.03"/>
    <x v="0"/>
    <n v="5"/>
    <x v="0"/>
    <n v="71.680000000000007"/>
    <x v="0"/>
    <n v="5"/>
    <x v="0"/>
    <x v="0"/>
    <n v="495.02114754098307"/>
    <x v="1"/>
  </r>
  <r>
    <n v="1674"/>
    <n v="68"/>
    <x v="1"/>
    <x v="3"/>
    <x v="3"/>
    <x v="2576"/>
    <x v="1"/>
    <n v="3"/>
    <d v="2025-08-01T00:00:00"/>
    <x v="3"/>
    <x v="8"/>
    <s v="01"/>
    <x v="2"/>
    <x v="1"/>
    <n v="1.03"/>
    <x v="1"/>
    <n v="7"/>
    <x v="1"/>
    <n v="106.72"/>
    <x v="0"/>
    <n v="5"/>
    <x v="0"/>
    <x v="4"/>
    <n v="526.69757700205344"/>
    <x v="1"/>
  </r>
  <r>
    <n v="1832"/>
    <n v="60"/>
    <x v="1"/>
    <x v="2"/>
    <x v="1"/>
    <x v="2577"/>
    <x v="2"/>
    <n v="2"/>
    <d v="2026-01-06T00:00:00"/>
    <x v="4"/>
    <x v="0"/>
    <s v="06"/>
    <x v="3"/>
    <x v="1"/>
    <n v="1.03"/>
    <x v="0"/>
    <n v="3"/>
    <x v="0"/>
    <n v="155.03"/>
    <x v="1"/>
    <n v="5"/>
    <x v="0"/>
    <x v="3"/>
    <n v="521.11475308641946"/>
    <x v="1"/>
  </r>
  <r>
    <n v="1948"/>
    <n v="32"/>
    <x v="4"/>
    <x v="1"/>
    <x v="0"/>
    <x v="2578"/>
    <x v="1"/>
    <n v="3"/>
    <d v="2026-05-02T00:00:00"/>
    <x v="4"/>
    <x v="7"/>
    <s v="02"/>
    <x v="1"/>
    <x v="1"/>
    <n v="1.03"/>
    <x v="0"/>
    <n v="7"/>
    <x v="1"/>
    <n v="136.81"/>
    <x v="0"/>
    <n v="4"/>
    <x v="2"/>
    <x v="4"/>
    <n v="526.24413580246915"/>
    <x v="2"/>
  </r>
  <r>
    <n v="2171"/>
    <n v="61"/>
    <x v="1"/>
    <x v="2"/>
    <x v="3"/>
    <x v="2579"/>
    <x v="1"/>
    <n v="3"/>
    <d v="2026-12-11T00:00:00"/>
    <x v="4"/>
    <x v="2"/>
    <s v="11"/>
    <x v="3"/>
    <x v="0"/>
    <n v="1.03"/>
    <x v="0"/>
    <n v="8"/>
    <x v="1"/>
    <n v="84.05"/>
    <x v="0"/>
    <n v="3"/>
    <x v="2"/>
    <x v="3"/>
    <n v="521.23024742268012"/>
    <x v="1"/>
  </r>
  <r>
    <n v="2312"/>
    <n v="64"/>
    <x v="1"/>
    <x v="0"/>
    <x v="2"/>
    <x v="2580"/>
    <x v="1"/>
    <n v="3"/>
    <d v="2027-05-01T00:00:00"/>
    <x v="5"/>
    <x v="7"/>
    <s v="01"/>
    <x v="3"/>
    <x v="0"/>
    <n v="1.03"/>
    <x v="0"/>
    <n v="19"/>
    <x v="2"/>
    <n v="50.87"/>
    <x v="0"/>
    <n v="6"/>
    <x v="0"/>
    <x v="3"/>
    <n v="520.91789256198308"/>
    <x v="2"/>
  </r>
  <r>
    <n v="2841"/>
    <n v="57"/>
    <x v="3"/>
    <x v="1"/>
    <x v="1"/>
    <x v="2581"/>
    <x v="0"/>
    <n v="1"/>
    <d v="2028-10-11T00:00:00"/>
    <x v="6"/>
    <x v="4"/>
    <s v="11"/>
    <x v="1"/>
    <x v="1"/>
    <n v="1.03"/>
    <x v="1"/>
    <n v="10"/>
    <x v="1"/>
    <n v="22.15"/>
    <x v="2"/>
    <n v="6"/>
    <x v="0"/>
    <x v="4"/>
    <n v="525.35459793814425"/>
    <x v="0"/>
  </r>
  <r>
    <n v="2854"/>
    <n v="31"/>
    <x v="4"/>
    <x v="3"/>
    <x v="2"/>
    <x v="2582"/>
    <x v="1"/>
    <n v="3"/>
    <d v="2028-10-24T00:00:00"/>
    <x v="6"/>
    <x v="4"/>
    <s v="24"/>
    <x v="0"/>
    <x v="1"/>
    <n v="1.03"/>
    <x v="1"/>
    <n v="6"/>
    <x v="1"/>
    <n v="153.21"/>
    <x v="1"/>
    <n v="7"/>
    <x v="1"/>
    <x v="3"/>
    <n v="519.99546583850906"/>
    <x v="0"/>
  </r>
  <r>
    <n v="3108"/>
    <n v="24"/>
    <x v="2"/>
    <x v="1"/>
    <x v="1"/>
    <x v="2583"/>
    <x v="1"/>
    <n v="3"/>
    <d v="2029-07-05T00:00:00"/>
    <x v="10"/>
    <x v="11"/>
    <s v="05"/>
    <x v="0"/>
    <x v="0"/>
    <n v="1.03"/>
    <x v="1"/>
    <n v="4"/>
    <x v="0"/>
    <n v="203.29"/>
    <x v="1"/>
    <n v="6"/>
    <x v="0"/>
    <x v="4"/>
    <n v="525.98245867768583"/>
    <x v="1"/>
  </r>
  <r>
    <n v="3266"/>
    <n v="60"/>
    <x v="1"/>
    <x v="0"/>
    <x v="1"/>
    <x v="2584"/>
    <x v="1"/>
    <n v="3"/>
    <d v="2029-12-10T00:00:00"/>
    <x v="10"/>
    <x v="2"/>
    <s v="10"/>
    <x v="3"/>
    <x v="0"/>
    <n v="1.03"/>
    <x v="1"/>
    <n v="8"/>
    <x v="1"/>
    <n v="116.85"/>
    <x v="0"/>
    <n v="6"/>
    <x v="0"/>
    <x v="3"/>
    <n v="519.16711618257227"/>
    <x v="0"/>
  </r>
  <r>
    <n v="3783"/>
    <n v="62"/>
    <x v="1"/>
    <x v="2"/>
    <x v="0"/>
    <x v="2585"/>
    <x v="2"/>
    <n v="2"/>
    <d v="2031-05-11T00:00:00"/>
    <x v="8"/>
    <x v="7"/>
    <s v="11"/>
    <x v="1"/>
    <x v="0"/>
    <n v="1.03"/>
    <x v="0"/>
    <n v="2"/>
    <x v="0"/>
    <n v="235.13"/>
    <x v="1"/>
    <n v="7"/>
    <x v="1"/>
    <x v="3"/>
    <n v="518.30295218295191"/>
    <x v="1"/>
  </r>
  <r>
    <n v="3991"/>
    <n v="47"/>
    <x v="0"/>
    <x v="1"/>
    <x v="0"/>
    <x v="2586"/>
    <x v="1"/>
    <n v="3"/>
    <d v="2031-12-05T00:00:00"/>
    <x v="8"/>
    <x v="2"/>
    <s v="05"/>
    <x v="2"/>
    <x v="1"/>
    <n v="1.03"/>
    <x v="0"/>
    <n v="4"/>
    <x v="0"/>
    <n v="211.02"/>
    <x v="1"/>
    <n v="4"/>
    <x v="2"/>
    <x v="3"/>
    <n v="518.40304166666635"/>
    <x v="1"/>
  </r>
  <r>
    <n v="4015"/>
    <n v="39"/>
    <x v="4"/>
    <x v="1"/>
    <x v="3"/>
    <x v="2587"/>
    <x v="1"/>
    <n v="3"/>
    <d v="2031-12-29T00:00:00"/>
    <x v="8"/>
    <x v="2"/>
    <s v="29"/>
    <x v="0"/>
    <x v="0"/>
    <n v="1.03"/>
    <x v="0"/>
    <n v="1"/>
    <x v="0"/>
    <n v="670"/>
    <x v="1"/>
    <n v="5"/>
    <x v="0"/>
    <x v="1"/>
    <n v="544.43584415584382"/>
    <x v="0"/>
  </r>
  <r>
    <n v="4199"/>
    <n v="18"/>
    <x v="2"/>
    <x v="1"/>
    <x v="0"/>
    <x v="2588"/>
    <x v="1"/>
    <n v="3"/>
    <d v="2032-06-30T00:00:00"/>
    <x v="11"/>
    <x v="3"/>
    <s v="30"/>
    <x v="2"/>
    <x v="0"/>
    <n v="1.03"/>
    <x v="0"/>
    <n v="16"/>
    <x v="2"/>
    <n v="51.05"/>
    <x v="0"/>
    <n v="6"/>
    <x v="0"/>
    <x v="2"/>
    <n v="542.3071278825995"/>
    <x v="0"/>
  </r>
  <r>
    <n v="4231"/>
    <n v="48"/>
    <x v="0"/>
    <x v="2"/>
    <x v="2"/>
    <x v="2589"/>
    <x v="2"/>
    <n v="2"/>
    <d v="2032-08-01T00:00:00"/>
    <x v="11"/>
    <x v="8"/>
    <s v="01"/>
    <x v="1"/>
    <x v="0"/>
    <n v="1.03"/>
    <x v="1"/>
    <n v="17"/>
    <x v="2"/>
    <n v="31.42"/>
    <x v="2"/>
    <n v="7"/>
    <x v="1"/>
    <x v="2"/>
    <n v="541.7303151260503"/>
    <x v="2"/>
  </r>
  <r>
    <n v="4234"/>
    <n v="68"/>
    <x v="1"/>
    <x v="2"/>
    <x v="0"/>
    <x v="2590"/>
    <x v="1"/>
    <n v="3"/>
    <d v="2032-08-04T00:00:00"/>
    <x v="11"/>
    <x v="8"/>
    <s v="04"/>
    <x v="0"/>
    <x v="0"/>
    <n v="1.03"/>
    <x v="1"/>
    <n v="2"/>
    <x v="0"/>
    <n v="346.28"/>
    <x v="1"/>
    <n v="6"/>
    <x v="0"/>
    <x v="0"/>
    <n v="495.3017248459953"/>
    <x v="0"/>
  </r>
  <r>
    <n v="4239"/>
    <n v="48"/>
    <x v="0"/>
    <x v="0"/>
    <x v="0"/>
    <x v="2591"/>
    <x v="2"/>
    <n v="2"/>
    <d v="2032-08-09T00:00:00"/>
    <x v="11"/>
    <x v="8"/>
    <s v="09"/>
    <x v="3"/>
    <x v="0"/>
    <n v="1.03"/>
    <x v="1"/>
    <n v="16"/>
    <x v="2"/>
    <n v="38.590000000000003"/>
    <x v="2"/>
    <n v="3"/>
    <x v="2"/>
    <x v="0"/>
    <n v="494.89584362139857"/>
    <x v="2"/>
  </r>
  <r>
    <n v="4249"/>
    <n v="45"/>
    <x v="0"/>
    <x v="3"/>
    <x v="2"/>
    <x v="2592"/>
    <x v="2"/>
    <n v="2"/>
    <d v="2032-08-19T00:00:00"/>
    <x v="11"/>
    <x v="8"/>
    <s v="19"/>
    <x v="2"/>
    <x v="0"/>
    <n v="1.03"/>
    <x v="0"/>
    <n v="19"/>
    <x v="2"/>
    <n v="19.62"/>
    <x v="2"/>
    <n v="4"/>
    <x v="2"/>
    <x v="0"/>
    <n v="494.64311340206126"/>
    <x v="2"/>
  </r>
  <r>
    <n v="4304"/>
    <n v="25"/>
    <x v="2"/>
    <x v="3"/>
    <x v="1"/>
    <x v="2593"/>
    <x v="1"/>
    <n v="3"/>
    <d v="2032-10-13T00:00:00"/>
    <x v="11"/>
    <x v="4"/>
    <s v="13"/>
    <x v="0"/>
    <x v="0"/>
    <n v="1.03"/>
    <x v="1"/>
    <n v="11"/>
    <x v="1"/>
    <n v="67.97"/>
    <x v="0"/>
    <n v="5"/>
    <x v="0"/>
    <x v="0"/>
    <n v="494.89489669421431"/>
    <x v="1"/>
  </r>
  <r>
    <n v="4712"/>
    <n v="30"/>
    <x v="4"/>
    <x v="0"/>
    <x v="1"/>
    <x v="2594"/>
    <x v="1"/>
    <n v="3"/>
    <d v="2033-11-25T00:00:00"/>
    <x v="9"/>
    <x v="1"/>
    <s v="25"/>
    <x v="0"/>
    <x v="1"/>
    <n v="1.03"/>
    <x v="0"/>
    <n v="4"/>
    <x v="0"/>
    <n v="173.86"/>
    <x v="1"/>
    <n v="4"/>
    <x v="2"/>
    <x v="0"/>
    <n v="494.37163561076551"/>
    <x v="2"/>
  </r>
  <r>
    <n v="4759"/>
    <n v="31"/>
    <x v="4"/>
    <x v="3"/>
    <x v="0"/>
    <x v="2595"/>
    <x v="1"/>
    <n v="3"/>
    <d v="2034-01-11T00:00:00"/>
    <x v="13"/>
    <x v="0"/>
    <s v="11"/>
    <x v="3"/>
    <x v="1"/>
    <n v="1.03"/>
    <x v="1"/>
    <n v="12"/>
    <x v="1"/>
    <n v="80.33"/>
    <x v="0"/>
    <n v="7"/>
    <x v="1"/>
    <x v="4"/>
    <n v="525.38788819875776"/>
    <x v="2"/>
  </r>
  <r>
    <n v="4951"/>
    <n v="66"/>
    <x v="1"/>
    <x v="0"/>
    <x v="2"/>
    <x v="2596"/>
    <x v="0"/>
    <n v="1"/>
    <d v="2034-07-22T00:00:00"/>
    <x v="13"/>
    <x v="11"/>
    <s v="22"/>
    <x v="1"/>
    <x v="0"/>
    <n v="1.03"/>
    <x v="1"/>
    <n v="11"/>
    <x v="1"/>
    <n v="5.95"/>
    <x v="2"/>
    <n v="5"/>
    <x v="0"/>
    <x v="0"/>
    <n v="493.95452282157623"/>
    <x v="2"/>
  </r>
  <r>
    <n v="185"/>
    <n v="50"/>
    <x v="3"/>
    <x v="3"/>
    <x v="1"/>
    <x v="2597"/>
    <x v="2"/>
    <n v="2"/>
    <d v="2021-07-04T00:00:00"/>
    <x v="0"/>
    <x v="11"/>
    <s v="04"/>
    <x v="0"/>
    <x v="1"/>
    <n v="1.02"/>
    <x v="0"/>
    <n v="14"/>
    <x v="1"/>
    <n v="38.61"/>
    <x v="2"/>
    <n v="3"/>
    <x v="2"/>
    <x v="3"/>
    <n v="517.72315240083481"/>
    <x v="0"/>
  </r>
  <r>
    <n v="296"/>
    <n v="53"/>
    <x v="3"/>
    <x v="3"/>
    <x v="0"/>
    <x v="2598"/>
    <x v="1"/>
    <n v="3"/>
    <d v="2021-10-23T00:00:00"/>
    <x v="0"/>
    <x v="4"/>
    <s v="23"/>
    <x v="0"/>
    <x v="0"/>
    <n v="1.02"/>
    <x v="1"/>
    <n v="11"/>
    <x v="1"/>
    <n v="70.52"/>
    <x v="0"/>
    <n v="6"/>
    <x v="0"/>
    <x v="1"/>
    <n v="544.16347071583493"/>
    <x v="0"/>
  </r>
  <r>
    <n v="374"/>
    <n v="54"/>
    <x v="3"/>
    <x v="3"/>
    <x v="3"/>
    <x v="2599"/>
    <x v="0"/>
    <n v="1"/>
    <d v="2022-01-09T00:00:00"/>
    <x v="1"/>
    <x v="0"/>
    <s v="09"/>
    <x v="1"/>
    <x v="0"/>
    <n v="1.02"/>
    <x v="1"/>
    <n v="18"/>
    <x v="2"/>
    <n v="3.25"/>
    <x v="2"/>
    <n v="4"/>
    <x v="2"/>
    <x v="2"/>
    <n v="541.74614736842091"/>
    <x v="2"/>
  </r>
  <r>
    <n v="523"/>
    <n v="58"/>
    <x v="3"/>
    <x v="3"/>
    <x v="2"/>
    <x v="2600"/>
    <x v="1"/>
    <n v="3"/>
    <d v="2022-06-07T00:00:00"/>
    <x v="1"/>
    <x v="3"/>
    <s v="07"/>
    <x v="3"/>
    <x v="1"/>
    <n v="1.02"/>
    <x v="1"/>
    <n v="6"/>
    <x v="1"/>
    <n v="122.35"/>
    <x v="0"/>
    <n v="6"/>
    <x v="0"/>
    <x v="4"/>
    <n v="524.47798755186716"/>
    <x v="2"/>
  </r>
  <r>
    <n v="567"/>
    <n v="43"/>
    <x v="0"/>
    <x v="2"/>
    <x v="3"/>
    <x v="2601"/>
    <x v="0"/>
    <n v="1"/>
    <d v="2022-07-21T00:00:00"/>
    <x v="1"/>
    <x v="11"/>
    <s v="21"/>
    <x v="1"/>
    <x v="0"/>
    <n v="1.02"/>
    <x v="1"/>
    <n v="13"/>
    <x v="1"/>
    <n v="10.49"/>
    <x v="2"/>
    <n v="7"/>
    <x v="1"/>
    <x v="3"/>
    <n v="517.67546025104582"/>
    <x v="1"/>
  </r>
  <r>
    <n v="677"/>
    <n v="69"/>
    <x v="1"/>
    <x v="0"/>
    <x v="1"/>
    <x v="2602"/>
    <x v="2"/>
    <n v="2"/>
    <d v="2022-11-08T00:00:00"/>
    <x v="1"/>
    <x v="1"/>
    <s v="08"/>
    <x v="3"/>
    <x v="0"/>
    <n v="1.02"/>
    <x v="1"/>
    <n v="16"/>
    <x v="2"/>
    <n v="34.29"/>
    <x v="2"/>
    <n v="7"/>
    <x v="1"/>
    <x v="0"/>
    <n v="494.84538461538409"/>
    <x v="0"/>
  </r>
  <r>
    <n v="957"/>
    <n v="51"/>
    <x v="3"/>
    <x v="2"/>
    <x v="0"/>
    <x v="2603"/>
    <x v="0"/>
    <n v="1"/>
    <d v="2023-08-15T00:00:00"/>
    <x v="12"/>
    <x v="8"/>
    <s v="15"/>
    <x v="1"/>
    <x v="0"/>
    <n v="1.02"/>
    <x v="1"/>
    <n v="15"/>
    <x v="1"/>
    <n v="8.35"/>
    <x v="2"/>
    <n v="7"/>
    <x v="1"/>
    <x v="0"/>
    <n v="494.73322916666615"/>
    <x v="0"/>
  </r>
  <r>
    <n v="994"/>
    <n v="35"/>
    <x v="4"/>
    <x v="1"/>
    <x v="1"/>
    <x v="2604"/>
    <x v="1"/>
    <n v="3"/>
    <d v="2023-09-21T00:00:00"/>
    <x v="12"/>
    <x v="6"/>
    <s v="21"/>
    <x v="1"/>
    <x v="1"/>
    <n v="1.02"/>
    <x v="1"/>
    <n v="10"/>
    <x v="1"/>
    <n v="70.3"/>
    <x v="0"/>
    <n v="8"/>
    <x v="1"/>
    <x v="0"/>
    <n v="495.50444676409131"/>
    <x v="2"/>
  </r>
  <r>
    <n v="1170"/>
    <n v="47"/>
    <x v="0"/>
    <x v="1"/>
    <x v="3"/>
    <x v="2605"/>
    <x v="1"/>
    <n v="3"/>
    <d v="2024-03-15T00:00:00"/>
    <x v="2"/>
    <x v="9"/>
    <s v="15"/>
    <x v="1"/>
    <x v="1"/>
    <n v="1.02"/>
    <x v="0"/>
    <n v="5"/>
    <x v="0"/>
    <n v="168.91"/>
    <x v="1"/>
    <n v="7"/>
    <x v="1"/>
    <x v="4"/>
    <n v="524.04214137214137"/>
    <x v="2"/>
  </r>
  <r>
    <n v="1219"/>
    <n v="60"/>
    <x v="1"/>
    <x v="3"/>
    <x v="3"/>
    <x v="2606"/>
    <x v="2"/>
    <n v="2"/>
    <d v="2024-05-03T00:00:00"/>
    <x v="2"/>
    <x v="7"/>
    <s v="03"/>
    <x v="1"/>
    <x v="0"/>
    <n v="1.02"/>
    <x v="1"/>
    <n v="10"/>
    <x v="1"/>
    <n v="59.51"/>
    <x v="0"/>
    <n v="7"/>
    <x v="1"/>
    <x v="3"/>
    <n v="518.47492662473769"/>
    <x v="0"/>
  </r>
  <r>
    <n v="1449"/>
    <n v="52"/>
    <x v="3"/>
    <x v="2"/>
    <x v="1"/>
    <x v="2607"/>
    <x v="1"/>
    <n v="3"/>
    <d v="2024-12-19T00:00:00"/>
    <x v="2"/>
    <x v="2"/>
    <s v="19"/>
    <x v="0"/>
    <x v="0"/>
    <n v="1.02"/>
    <x v="1"/>
    <n v="2"/>
    <x v="0"/>
    <n v="449.72"/>
    <x v="1"/>
    <n v="7"/>
    <x v="1"/>
    <x v="2"/>
    <n v="542.76563291139234"/>
    <x v="1"/>
  </r>
  <r>
    <n v="1610"/>
    <n v="39"/>
    <x v="4"/>
    <x v="1"/>
    <x v="3"/>
    <x v="2608"/>
    <x v="2"/>
    <n v="2"/>
    <d v="2025-05-29T00:00:00"/>
    <x v="3"/>
    <x v="7"/>
    <s v="29"/>
    <x v="3"/>
    <x v="1"/>
    <n v="1.02"/>
    <x v="1"/>
    <n v="12"/>
    <x v="1"/>
    <n v="52.49"/>
    <x v="0"/>
    <n v="7"/>
    <x v="1"/>
    <x v="2"/>
    <n v="542.01156448202948"/>
    <x v="1"/>
  </r>
  <r>
    <n v="1658"/>
    <n v="34"/>
    <x v="4"/>
    <x v="0"/>
    <x v="1"/>
    <x v="2609"/>
    <x v="0"/>
    <n v="1"/>
    <d v="2025-07-16T00:00:00"/>
    <x v="3"/>
    <x v="11"/>
    <s v="16"/>
    <x v="2"/>
    <x v="0"/>
    <n v="1.02"/>
    <x v="0"/>
    <n v="1"/>
    <x v="0"/>
    <n v="126.23"/>
    <x v="0"/>
    <n v="6"/>
    <x v="0"/>
    <x v="0"/>
    <n v="495.07029288702881"/>
    <x v="1"/>
  </r>
  <r>
    <n v="1834"/>
    <n v="38"/>
    <x v="4"/>
    <x v="3"/>
    <x v="2"/>
    <x v="2610"/>
    <x v="0"/>
    <n v="1"/>
    <d v="2026-01-08T00:00:00"/>
    <x v="4"/>
    <x v="0"/>
    <s v="08"/>
    <x v="1"/>
    <x v="1"/>
    <n v="1.02"/>
    <x v="1"/>
    <n v="19"/>
    <x v="2"/>
    <n v="9.9499999999999993"/>
    <x v="2"/>
    <n v="4"/>
    <x v="2"/>
    <x v="2"/>
    <n v="541.82536016949143"/>
    <x v="1"/>
  </r>
  <r>
    <n v="1917"/>
    <n v="26"/>
    <x v="2"/>
    <x v="3"/>
    <x v="3"/>
    <x v="2611"/>
    <x v="1"/>
    <n v="3"/>
    <d v="2026-04-01T00:00:00"/>
    <x v="4"/>
    <x v="5"/>
    <s v="01"/>
    <x v="2"/>
    <x v="0"/>
    <n v="1.02"/>
    <x v="1"/>
    <n v="5"/>
    <x v="0"/>
    <n v="170.95"/>
    <x v="1"/>
    <n v="7"/>
    <x v="1"/>
    <x v="2"/>
    <n v="542.57422505307852"/>
    <x v="0"/>
  </r>
  <r>
    <n v="2500"/>
    <n v="29"/>
    <x v="2"/>
    <x v="2"/>
    <x v="2"/>
    <x v="2612"/>
    <x v="0"/>
    <n v="1"/>
    <d v="2027-11-05T00:00:00"/>
    <x v="5"/>
    <x v="1"/>
    <s v="05"/>
    <x v="3"/>
    <x v="1"/>
    <n v="1.02"/>
    <x v="0"/>
    <n v="18"/>
    <x v="2"/>
    <n v="14.57"/>
    <x v="2"/>
    <n v="5"/>
    <x v="0"/>
    <x v="2"/>
    <n v="541.91002127659567"/>
    <x v="1"/>
  </r>
  <r>
    <n v="2541"/>
    <n v="35"/>
    <x v="4"/>
    <x v="1"/>
    <x v="2"/>
    <x v="2613"/>
    <x v="2"/>
    <n v="2"/>
    <d v="2027-12-16T00:00:00"/>
    <x v="5"/>
    <x v="2"/>
    <s v="16"/>
    <x v="3"/>
    <x v="0"/>
    <n v="1.02"/>
    <x v="0"/>
    <n v="18"/>
    <x v="2"/>
    <n v="28.91"/>
    <x v="2"/>
    <n v="4"/>
    <x v="2"/>
    <x v="2"/>
    <n v="542.50611940298506"/>
    <x v="2"/>
  </r>
  <r>
    <n v="2592"/>
    <n v="56"/>
    <x v="3"/>
    <x v="2"/>
    <x v="0"/>
    <x v="2614"/>
    <x v="0"/>
    <n v="1"/>
    <d v="2028-02-05T00:00:00"/>
    <x v="6"/>
    <x v="10"/>
    <s v="05"/>
    <x v="0"/>
    <x v="1"/>
    <n v="1.02"/>
    <x v="1"/>
    <n v="9"/>
    <x v="1"/>
    <n v="28.05"/>
    <x v="2"/>
    <n v="5"/>
    <x v="0"/>
    <x v="0"/>
    <n v="495.84354297693869"/>
    <x v="2"/>
  </r>
  <r>
    <n v="2607"/>
    <n v="35"/>
    <x v="4"/>
    <x v="2"/>
    <x v="3"/>
    <x v="2615"/>
    <x v="0"/>
    <n v="1"/>
    <d v="2028-02-20T00:00:00"/>
    <x v="6"/>
    <x v="10"/>
    <s v="20"/>
    <x v="2"/>
    <x v="1"/>
    <n v="1.02"/>
    <x v="0"/>
    <n v="2"/>
    <x v="0"/>
    <n v="94.97"/>
    <x v="0"/>
    <n v="4"/>
    <x v="2"/>
    <x v="0"/>
    <n v="496.35495798319278"/>
    <x v="2"/>
  </r>
  <r>
    <n v="2655"/>
    <n v="55"/>
    <x v="3"/>
    <x v="0"/>
    <x v="1"/>
    <x v="2616"/>
    <x v="0"/>
    <n v="1"/>
    <d v="2028-04-08T00:00:00"/>
    <x v="6"/>
    <x v="5"/>
    <s v="08"/>
    <x v="0"/>
    <x v="0"/>
    <n v="1.02"/>
    <x v="1"/>
    <n v="12"/>
    <x v="1"/>
    <n v="18.98"/>
    <x v="2"/>
    <n v="5"/>
    <x v="0"/>
    <x v="0"/>
    <n v="497.00004210526265"/>
    <x v="0"/>
  </r>
  <r>
    <n v="2699"/>
    <n v="62"/>
    <x v="1"/>
    <x v="2"/>
    <x v="1"/>
    <x v="2617"/>
    <x v="0"/>
    <n v="1"/>
    <d v="2028-05-22T00:00:00"/>
    <x v="6"/>
    <x v="7"/>
    <s v="22"/>
    <x v="3"/>
    <x v="1"/>
    <n v="1.02"/>
    <x v="0"/>
    <n v="5"/>
    <x v="0"/>
    <n v="15.67"/>
    <x v="2"/>
    <n v="4"/>
    <x v="2"/>
    <x v="2"/>
    <n v="542.55352564102566"/>
    <x v="2"/>
  </r>
  <r>
    <n v="2843"/>
    <n v="41"/>
    <x v="0"/>
    <x v="2"/>
    <x v="0"/>
    <x v="2618"/>
    <x v="2"/>
    <n v="2"/>
    <d v="2028-10-13T00:00:00"/>
    <x v="6"/>
    <x v="4"/>
    <s v="13"/>
    <x v="3"/>
    <x v="1"/>
    <n v="1.02"/>
    <x v="0"/>
    <n v="4"/>
    <x v="0"/>
    <n v="97.36"/>
    <x v="0"/>
    <n v="5"/>
    <x v="0"/>
    <x v="0"/>
    <n v="497.56795358649737"/>
    <x v="1"/>
  </r>
  <r>
    <n v="2929"/>
    <n v="59"/>
    <x v="3"/>
    <x v="3"/>
    <x v="0"/>
    <x v="2619"/>
    <x v="2"/>
    <n v="2"/>
    <d v="2029-01-07T00:00:00"/>
    <x v="10"/>
    <x v="0"/>
    <s v="07"/>
    <x v="3"/>
    <x v="1"/>
    <n v="1.02"/>
    <x v="1"/>
    <n v="18"/>
    <x v="2"/>
    <n v="34.200000000000003"/>
    <x v="2"/>
    <n v="5"/>
    <x v="0"/>
    <x v="1"/>
    <n v="543.66013043478233"/>
    <x v="1"/>
  </r>
  <r>
    <n v="2943"/>
    <n v="58"/>
    <x v="3"/>
    <x v="3"/>
    <x v="0"/>
    <x v="2620"/>
    <x v="1"/>
    <n v="3"/>
    <d v="2029-01-21T00:00:00"/>
    <x v="10"/>
    <x v="0"/>
    <s v="21"/>
    <x v="1"/>
    <x v="0"/>
    <n v="1.02"/>
    <x v="0"/>
    <n v="6"/>
    <x v="1"/>
    <n v="124.97"/>
    <x v="0"/>
    <n v="6"/>
    <x v="0"/>
    <x v="4"/>
    <n v="523.37439583333321"/>
    <x v="0"/>
  </r>
  <r>
    <n v="3053"/>
    <n v="62"/>
    <x v="1"/>
    <x v="0"/>
    <x v="2"/>
    <x v="2621"/>
    <x v="0"/>
    <n v="1"/>
    <d v="2029-05-11T00:00:00"/>
    <x v="10"/>
    <x v="7"/>
    <s v="11"/>
    <x v="3"/>
    <x v="1"/>
    <n v="1.02"/>
    <x v="0"/>
    <n v="16"/>
    <x v="2"/>
    <n v="6.32"/>
    <x v="2"/>
    <n v="4"/>
    <x v="2"/>
    <x v="3"/>
    <n v="518.31386554621827"/>
    <x v="0"/>
  </r>
  <r>
    <n v="3058"/>
    <n v="22"/>
    <x v="2"/>
    <x v="1"/>
    <x v="1"/>
    <x v="2622"/>
    <x v="2"/>
    <n v="2"/>
    <d v="2029-05-16T00:00:00"/>
    <x v="10"/>
    <x v="7"/>
    <s v="16"/>
    <x v="3"/>
    <x v="1"/>
    <n v="1.02"/>
    <x v="0"/>
    <n v="13"/>
    <x v="1"/>
    <n v="46.03"/>
    <x v="2"/>
    <n v="7"/>
    <x v="1"/>
    <x v="2"/>
    <n v="543.54758029978586"/>
    <x v="2"/>
  </r>
  <r>
    <n v="3140"/>
    <n v="30"/>
    <x v="4"/>
    <x v="0"/>
    <x v="0"/>
    <x v="2623"/>
    <x v="2"/>
    <n v="2"/>
    <d v="2029-08-06T00:00:00"/>
    <x v="10"/>
    <x v="8"/>
    <s v="06"/>
    <x v="3"/>
    <x v="0"/>
    <n v="1.02"/>
    <x v="1"/>
    <n v="9"/>
    <x v="1"/>
    <n v="52.2"/>
    <x v="0"/>
    <n v="7"/>
    <x v="1"/>
    <x v="3"/>
    <n v="519.19216842105243"/>
    <x v="2"/>
  </r>
  <r>
    <n v="3316"/>
    <n v="34"/>
    <x v="4"/>
    <x v="3"/>
    <x v="3"/>
    <x v="2624"/>
    <x v="1"/>
    <n v="3"/>
    <d v="2030-01-29T00:00:00"/>
    <x v="7"/>
    <x v="0"/>
    <s v="29"/>
    <x v="2"/>
    <x v="1"/>
    <n v="1.02"/>
    <x v="0"/>
    <n v="11"/>
    <x v="1"/>
    <n v="74.83"/>
    <x v="0"/>
    <n v="5"/>
    <x v="0"/>
    <x v="3"/>
    <n v="519.29637130801666"/>
    <x v="0"/>
  </r>
  <r>
    <n v="3414"/>
    <n v="41"/>
    <x v="0"/>
    <x v="0"/>
    <x v="1"/>
    <x v="2360"/>
    <x v="2"/>
    <n v="2"/>
    <d v="2030-05-07T00:00:00"/>
    <x v="7"/>
    <x v="7"/>
    <s v="07"/>
    <x v="2"/>
    <x v="1"/>
    <n v="1.02"/>
    <x v="1"/>
    <n v="4"/>
    <x v="0"/>
    <n v="136.1"/>
    <x v="0"/>
    <n v="4"/>
    <x v="2"/>
    <x v="3"/>
    <n v="518.65408033826611"/>
    <x v="2"/>
  </r>
  <r>
    <n v="3426"/>
    <n v="65"/>
    <x v="1"/>
    <x v="3"/>
    <x v="3"/>
    <x v="2625"/>
    <x v="1"/>
    <n v="3"/>
    <d v="2030-05-19T00:00:00"/>
    <x v="7"/>
    <x v="7"/>
    <s v="19"/>
    <x v="2"/>
    <x v="1"/>
    <n v="1.02"/>
    <x v="1"/>
    <n v="19"/>
    <x v="2"/>
    <n v="44.39"/>
    <x v="2"/>
    <n v="7"/>
    <x v="1"/>
    <x v="4"/>
    <n v="522.90162839248433"/>
    <x v="2"/>
  </r>
  <r>
    <n v="3737"/>
    <n v="30"/>
    <x v="4"/>
    <x v="3"/>
    <x v="0"/>
    <x v="2626"/>
    <x v="1"/>
    <n v="3"/>
    <d v="2031-03-26T00:00:00"/>
    <x v="8"/>
    <x v="9"/>
    <s v="26"/>
    <x v="1"/>
    <x v="1"/>
    <n v="1.02"/>
    <x v="0"/>
    <n v="10"/>
    <x v="1"/>
    <n v="95.2"/>
    <x v="0"/>
    <n v="4"/>
    <x v="2"/>
    <x v="0"/>
    <n v="497.79653276955554"/>
    <x v="0"/>
  </r>
  <r>
    <n v="3942"/>
    <n v="58"/>
    <x v="3"/>
    <x v="0"/>
    <x v="1"/>
    <x v="2627"/>
    <x v="2"/>
    <n v="2"/>
    <d v="2031-10-17T00:00:00"/>
    <x v="8"/>
    <x v="4"/>
    <s v="17"/>
    <x v="2"/>
    <x v="1"/>
    <n v="1.02"/>
    <x v="0"/>
    <n v="10"/>
    <x v="1"/>
    <n v="62.68"/>
    <x v="0"/>
    <n v="5"/>
    <x v="0"/>
    <x v="4"/>
    <n v="522.23098326359832"/>
    <x v="0"/>
  </r>
  <r>
    <n v="4010"/>
    <n v="52"/>
    <x v="3"/>
    <x v="0"/>
    <x v="2"/>
    <x v="2628"/>
    <x v="2"/>
    <n v="2"/>
    <d v="2031-12-24T00:00:00"/>
    <x v="8"/>
    <x v="2"/>
    <s v="24"/>
    <x v="0"/>
    <x v="1"/>
    <n v="1.02"/>
    <x v="1"/>
    <n v="15"/>
    <x v="1"/>
    <n v="26.99"/>
    <x v="2"/>
    <n v="7"/>
    <x v="1"/>
    <x v="1"/>
    <n v="543.50328976034825"/>
    <x v="1"/>
  </r>
  <r>
    <n v="4114"/>
    <n v="66"/>
    <x v="1"/>
    <x v="2"/>
    <x v="0"/>
    <x v="2629"/>
    <x v="0"/>
    <n v="1"/>
    <d v="2032-04-06T00:00:00"/>
    <x v="11"/>
    <x v="5"/>
    <s v="06"/>
    <x v="0"/>
    <x v="0"/>
    <n v="1.02"/>
    <x v="1"/>
    <n v="14"/>
    <x v="1"/>
    <n v="14.95"/>
    <x v="2"/>
    <n v="7"/>
    <x v="1"/>
    <x v="1"/>
    <n v="543.80602620087313"/>
    <x v="1"/>
  </r>
  <r>
    <n v="4146"/>
    <n v="41"/>
    <x v="0"/>
    <x v="1"/>
    <x v="1"/>
    <x v="2630"/>
    <x v="2"/>
    <n v="2"/>
    <d v="2032-05-08T00:00:00"/>
    <x v="11"/>
    <x v="7"/>
    <s v="08"/>
    <x v="1"/>
    <x v="1"/>
    <n v="1.02"/>
    <x v="1"/>
    <n v="15"/>
    <x v="1"/>
    <n v="36.76"/>
    <x v="2"/>
    <n v="5"/>
    <x v="0"/>
    <x v="3"/>
    <n v="518.59953389830491"/>
    <x v="2"/>
  </r>
  <r>
    <n v="4256"/>
    <n v="49"/>
    <x v="0"/>
    <x v="0"/>
    <x v="0"/>
    <x v="2631"/>
    <x v="0"/>
    <n v="1"/>
    <d v="2032-08-26T00:00:00"/>
    <x v="11"/>
    <x v="8"/>
    <s v="26"/>
    <x v="1"/>
    <x v="0"/>
    <n v="1.02"/>
    <x v="0"/>
    <n v="12"/>
    <x v="1"/>
    <n v="13.92"/>
    <x v="2"/>
    <n v="6"/>
    <x v="0"/>
    <x v="3"/>
    <n v="518.52999999999975"/>
    <x v="0"/>
  </r>
  <r>
    <n v="4269"/>
    <n v="59"/>
    <x v="3"/>
    <x v="3"/>
    <x v="3"/>
    <x v="2632"/>
    <x v="1"/>
    <n v="3"/>
    <d v="2032-09-08T00:00:00"/>
    <x v="11"/>
    <x v="6"/>
    <s v="08"/>
    <x v="3"/>
    <x v="0"/>
    <n v="1.02"/>
    <x v="1"/>
    <n v="1"/>
    <x v="0"/>
    <n v="778.48"/>
    <x v="1"/>
    <n v="5"/>
    <x v="0"/>
    <x v="0"/>
    <n v="496.83423728813511"/>
    <x v="0"/>
  </r>
  <r>
    <n v="4359"/>
    <n v="20"/>
    <x v="2"/>
    <x v="3"/>
    <x v="3"/>
    <x v="2633"/>
    <x v="0"/>
    <n v="1"/>
    <d v="2032-12-07T00:00:00"/>
    <x v="11"/>
    <x v="2"/>
    <s v="07"/>
    <x v="0"/>
    <x v="1"/>
    <n v="1.02"/>
    <x v="1"/>
    <n v="2"/>
    <x v="0"/>
    <n v="171.48"/>
    <x v="1"/>
    <n v="4"/>
    <x v="2"/>
    <x v="2"/>
    <n v="543.42997854077248"/>
    <x v="2"/>
  </r>
  <r>
    <n v="4381"/>
    <n v="47"/>
    <x v="0"/>
    <x v="1"/>
    <x v="0"/>
    <x v="2634"/>
    <x v="2"/>
    <n v="2"/>
    <d v="2032-12-29T00:00:00"/>
    <x v="11"/>
    <x v="2"/>
    <s v="29"/>
    <x v="1"/>
    <x v="1"/>
    <n v="1.02"/>
    <x v="0"/>
    <n v="5"/>
    <x v="0"/>
    <n v="105.74"/>
    <x v="0"/>
    <n v="7"/>
    <x v="1"/>
    <x v="0"/>
    <n v="496.23626326963864"/>
    <x v="2"/>
  </r>
  <r>
    <n v="4532"/>
    <n v="46"/>
    <x v="0"/>
    <x v="2"/>
    <x v="3"/>
    <x v="2635"/>
    <x v="2"/>
    <n v="2"/>
    <d v="2033-05-29T00:00:00"/>
    <x v="9"/>
    <x v="7"/>
    <s v="29"/>
    <x v="2"/>
    <x v="1"/>
    <n v="1.02"/>
    <x v="0"/>
    <n v="15"/>
    <x v="1"/>
    <n v="42.28"/>
    <x v="2"/>
    <n v="7"/>
    <x v="1"/>
    <x v="0"/>
    <n v="496.16719148936124"/>
    <x v="0"/>
  </r>
  <r>
    <n v="4839"/>
    <n v="54"/>
    <x v="3"/>
    <x v="0"/>
    <x v="3"/>
    <x v="2636"/>
    <x v="1"/>
    <n v="3"/>
    <d v="2034-04-01T00:00:00"/>
    <x v="13"/>
    <x v="5"/>
    <s v="01"/>
    <x v="2"/>
    <x v="0"/>
    <n v="1.02"/>
    <x v="1"/>
    <n v="13"/>
    <x v="1"/>
    <n v="68.7"/>
    <x v="0"/>
    <n v="7"/>
    <x v="1"/>
    <x v="4"/>
    <n v="522.01178197064985"/>
    <x v="2"/>
  </r>
  <r>
    <n v="255"/>
    <n v="38"/>
    <x v="4"/>
    <x v="0"/>
    <x v="1"/>
    <x v="1018"/>
    <x v="2"/>
    <n v="2"/>
    <d v="2021-09-12T00:00:00"/>
    <x v="0"/>
    <x v="6"/>
    <s v="12"/>
    <x v="0"/>
    <x v="0"/>
    <n v="1.01"/>
    <x v="1"/>
    <n v="10"/>
    <x v="1"/>
    <n v="40.92"/>
    <x v="2"/>
    <n v="6"/>
    <x v="0"/>
    <x v="2"/>
    <n v="543.86109677419358"/>
    <x v="1"/>
  </r>
  <r>
    <n v="267"/>
    <n v="68"/>
    <x v="1"/>
    <x v="3"/>
    <x v="0"/>
    <x v="2637"/>
    <x v="2"/>
    <n v="2"/>
    <d v="2021-09-24T00:00:00"/>
    <x v="0"/>
    <x v="6"/>
    <s v="24"/>
    <x v="1"/>
    <x v="1"/>
    <n v="1.01"/>
    <x v="0"/>
    <n v="6"/>
    <x v="1"/>
    <n v="78.08"/>
    <x v="0"/>
    <n v="6"/>
    <x v="0"/>
    <x v="3"/>
    <n v="519.27772340425508"/>
    <x v="0"/>
  </r>
  <r>
    <n v="397"/>
    <n v="57"/>
    <x v="3"/>
    <x v="2"/>
    <x v="2"/>
    <x v="2638"/>
    <x v="1"/>
    <n v="3"/>
    <d v="2022-02-01T00:00:00"/>
    <x v="1"/>
    <x v="10"/>
    <s v="01"/>
    <x v="3"/>
    <x v="0"/>
    <n v="1.01"/>
    <x v="1"/>
    <n v="15"/>
    <x v="1"/>
    <n v="47.4"/>
    <x v="2"/>
    <n v="4"/>
    <x v="2"/>
    <x v="3"/>
    <n v="519.38607675906155"/>
    <x v="1"/>
  </r>
  <r>
    <n v="729"/>
    <n v="23"/>
    <x v="2"/>
    <x v="2"/>
    <x v="2"/>
    <x v="2639"/>
    <x v="1"/>
    <n v="3"/>
    <d v="2022-12-30T00:00:00"/>
    <x v="1"/>
    <x v="2"/>
    <s v="30"/>
    <x v="0"/>
    <x v="0"/>
    <n v="1.01"/>
    <x v="1"/>
    <n v="5"/>
    <x v="0"/>
    <n v="172.62"/>
    <x v="1"/>
    <n v="5"/>
    <x v="0"/>
    <x v="4"/>
    <n v="521.23222689075624"/>
    <x v="2"/>
  </r>
  <r>
    <n v="832"/>
    <n v="36"/>
    <x v="4"/>
    <x v="2"/>
    <x v="1"/>
    <x v="2640"/>
    <x v="2"/>
    <n v="2"/>
    <d v="2023-04-12T00:00:00"/>
    <x v="12"/>
    <x v="5"/>
    <s v="12"/>
    <x v="2"/>
    <x v="1"/>
    <n v="1.01"/>
    <x v="0"/>
    <n v="18"/>
    <x v="2"/>
    <n v="22.13"/>
    <x v="2"/>
    <n v="4"/>
    <x v="2"/>
    <x v="0"/>
    <n v="495.8728997867799"/>
    <x v="0"/>
  </r>
  <r>
    <n v="842"/>
    <n v="53"/>
    <x v="3"/>
    <x v="3"/>
    <x v="3"/>
    <x v="2641"/>
    <x v="2"/>
    <n v="2"/>
    <d v="2023-04-22T00:00:00"/>
    <x v="12"/>
    <x v="5"/>
    <s v="22"/>
    <x v="3"/>
    <x v="0"/>
    <n v="1.01"/>
    <x v="1"/>
    <n v="13"/>
    <x v="1"/>
    <n v="37.979999999999997"/>
    <x v="2"/>
    <n v="3"/>
    <x v="2"/>
    <x v="0"/>
    <n v="496.08141025640975"/>
    <x v="2"/>
  </r>
  <r>
    <n v="886"/>
    <n v="33"/>
    <x v="4"/>
    <x v="2"/>
    <x v="0"/>
    <x v="2642"/>
    <x v="1"/>
    <n v="3"/>
    <d v="2023-06-05T00:00:00"/>
    <x v="12"/>
    <x v="3"/>
    <s v="05"/>
    <x v="0"/>
    <x v="0"/>
    <n v="1.01"/>
    <x v="0"/>
    <n v="12"/>
    <x v="1"/>
    <n v="54.66"/>
    <x v="0"/>
    <n v="5"/>
    <x v="0"/>
    <x v="0"/>
    <n v="496.08642398286895"/>
    <x v="0"/>
  </r>
  <r>
    <n v="900"/>
    <n v="54"/>
    <x v="3"/>
    <x v="2"/>
    <x v="3"/>
    <x v="2643"/>
    <x v="1"/>
    <n v="3"/>
    <d v="2023-06-19T00:00:00"/>
    <x v="12"/>
    <x v="3"/>
    <s v="19"/>
    <x v="2"/>
    <x v="1"/>
    <n v="1.01"/>
    <x v="1"/>
    <n v="7"/>
    <x v="1"/>
    <n v="96.38"/>
    <x v="0"/>
    <n v="4"/>
    <x v="2"/>
    <x v="4"/>
    <n v="520.51250526315789"/>
    <x v="2"/>
  </r>
  <r>
    <n v="1018"/>
    <n v="58"/>
    <x v="3"/>
    <x v="0"/>
    <x v="2"/>
    <x v="2644"/>
    <x v="2"/>
    <n v="2"/>
    <d v="2023-10-15T00:00:00"/>
    <x v="12"/>
    <x v="4"/>
    <s v="15"/>
    <x v="2"/>
    <x v="0"/>
    <n v="1.01"/>
    <x v="1"/>
    <n v="10"/>
    <x v="1"/>
    <n v="44.9"/>
    <x v="2"/>
    <n v="4"/>
    <x v="2"/>
    <x v="3"/>
    <n v="518.97662393162364"/>
    <x v="0"/>
  </r>
  <r>
    <n v="1197"/>
    <n v="32"/>
    <x v="4"/>
    <x v="3"/>
    <x v="0"/>
    <x v="2645"/>
    <x v="2"/>
    <n v="2"/>
    <d v="2024-04-11T00:00:00"/>
    <x v="2"/>
    <x v="5"/>
    <s v="11"/>
    <x v="1"/>
    <x v="0"/>
    <n v="1.01"/>
    <x v="0"/>
    <n v="13"/>
    <x v="1"/>
    <n v="48.58"/>
    <x v="2"/>
    <n v="5"/>
    <x v="0"/>
    <x v="3"/>
    <n v="519.12657387580282"/>
    <x v="0"/>
  </r>
  <r>
    <n v="1299"/>
    <n v="52"/>
    <x v="3"/>
    <x v="3"/>
    <x v="3"/>
    <x v="2646"/>
    <x v="0"/>
    <n v="1"/>
    <d v="2024-07-22T00:00:00"/>
    <x v="2"/>
    <x v="11"/>
    <s v="22"/>
    <x v="1"/>
    <x v="0"/>
    <n v="1.01"/>
    <x v="1"/>
    <n v="3"/>
    <x v="0"/>
    <n v="111.58"/>
    <x v="0"/>
    <n v="7"/>
    <x v="1"/>
    <x v="4"/>
    <n v="520.18734177215185"/>
    <x v="0"/>
  </r>
  <r>
    <n v="1518"/>
    <n v="42"/>
    <x v="0"/>
    <x v="1"/>
    <x v="3"/>
    <x v="2647"/>
    <x v="2"/>
    <n v="2"/>
    <d v="2025-02-26T00:00:00"/>
    <x v="3"/>
    <x v="10"/>
    <s v="26"/>
    <x v="1"/>
    <x v="0"/>
    <n v="1.01"/>
    <x v="1"/>
    <n v="1"/>
    <x v="0"/>
    <n v="447.85"/>
    <x v="1"/>
    <n v="7"/>
    <x v="1"/>
    <x v="2"/>
    <n v="544.15129310344821"/>
    <x v="1"/>
  </r>
  <r>
    <n v="1619"/>
    <n v="19"/>
    <x v="2"/>
    <x v="1"/>
    <x v="3"/>
    <x v="2648"/>
    <x v="1"/>
    <n v="3"/>
    <d v="2025-06-07T00:00:00"/>
    <x v="3"/>
    <x v="3"/>
    <s v="07"/>
    <x v="2"/>
    <x v="1"/>
    <n v="1.01"/>
    <x v="1"/>
    <n v="4"/>
    <x v="0"/>
    <n v="172.58"/>
    <x v="1"/>
    <n v="4"/>
    <x v="2"/>
    <x v="2"/>
    <n v="544.35928725701945"/>
    <x v="0"/>
  </r>
  <r>
    <n v="1882"/>
    <n v="34"/>
    <x v="4"/>
    <x v="3"/>
    <x v="0"/>
    <x v="2649"/>
    <x v="2"/>
    <n v="2"/>
    <d v="2026-02-25T00:00:00"/>
    <x v="4"/>
    <x v="10"/>
    <s v="25"/>
    <x v="1"/>
    <x v="0"/>
    <n v="1.01"/>
    <x v="1"/>
    <n v="7"/>
    <x v="1"/>
    <n v="61.8"/>
    <x v="0"/>
    <n v="4"/>
    <x v="2"/>
    <x v="4"/>
    <n v="520.57940803382655"/>
    <x v="0"/>
  </r>
  <r>
    <n v="1900"/>
    <n v="25"/>
    <x v="2"/>
    <x v="3"/>
    <x v="3"/>
    <x v="2650"/>
    <x v="0"/>
    <n v="1"/>
    <d v="2026-03-15T00:00:00"/>
    <x v="4"/>
    <x v="9"/>
    <s v="15"/>
    <x v="0"/>
    <x v="1"/>
    <n v="1.01"/>
    <x v="1"/>
    <n v="11"/>
    <x v="1"/>
    <n v="26.12"/>
    <x v="2"/>
    <n v="6"/>
    <x v="0"/>
    <x v="0"/>
    <n v="495.74351931330438"/>
    <x v="1"/>
  </r>
  <r>
    <n v="1942"/>
    <n v="28"/>
    <x v="2"/>
    <x v="0"/>
    <x v="2"/>
    <x v="2651"/>
    <x v="2"/>
    <n v="2"/>
    <d v="2026-04-26T00:00:00"/>
    <x v="4"/>
    <x v="5"/>
    <s v="26"/>
    <x v="2"/>
    <x v="1"/>
    <n v="1.01"/>
    <x v="1"/>
    <n v="5"/>
    <x v="0"/>
    <n v="116.25"/>
    <x v="0"/>
    <n v="7"/>
    <x v="1"/>
    <x v="3"/>
    <n v="518.88536480686673"/>
    <x v="2"/>
  </r>
  <r>
    <n v="2295"/>
    <n v="68"/>
    <x v="1"/>
    <x v="3"/>
    <x v="0"/>
    <x v="2652"/>
    <x v="2"/>
    <n v="2"/>
    <d v="2027-04-14T00:00:00"/>
    <x v="5"/>
    <x v="5"/>
    <s v="14"/>
    <x v="3"/>
    <x v="1"/>
    <n v="1.01"/>
    <x v="0"/>
    <n v="14"/>
    <x v="1"/>
    <n v="45.44"/>
    <x v="2"/>
    <n v="4"/>
    <x v="2"/>
    <x v="0"/>
    <n v="496.19184946236527"/>
    <x v="1"/>
  </r>
  <r>
    <n v="2335"/>
    <n v="62"/>
    <x v="1"/>
    <x v="0"/>
    <x v="3"/>
    <x v="2653"/>
    <x v="1"/>
    <n v="3"/>
    <d v="2027-05-24T00:00:00"/>
    <x v="5"/>
    <x v="7"/>
    <s v="24"/>
    <x v="0"/>
    <x v="1"/>
    <n v="1.01"/>
    <x v="0"/>
    <n v="7"/>
    <x v="1"/>
    <n v="121.99"/>
    <x v="0"/>
    <n v="7"/>
    <x v="1"/>
    <x v="1"/>
    <n v="544.53807439824914"/>
    <x v="1"/>
  </r>
  <r>
    <n v="2437"/>
    <n v="48"/>
    <x v="0"/>
    <x v="0"/>
    <x v="2"/>
    <x v="2654"/>
    <x v="2"/>
    <n v="2"/>
    <d v="2027-09-03T00:00:00"/>
    <x v="5"/>
    <x v="6"/>
    <s v="03"/>
    <x v="1"/>
    <x v="1"/>
    <n v="1.01"/>
    <x v="0"/>
    <n v="1"/>
    <x v="0"/>
    <n v="456.17"/>
    <x v="1"/>
    <n v="5"/>
    <x v="0"/>
    <x v="4"/>
    <n v="520.76574152542366"/>
    <x v="0"/>
  </r>
  <r>
    <n v="2562"/>
    <n v="56"/>
    <x v="3"/>
    <x v="1"/>
    <x v="1"/>
    <x v="2655"/>
    <x v="1"/>
    <n v="3"/>
    <d v="2028-01-06T00:00:00"/>
    <x v="6"/>
    <x v="0"/>
    <s v="06"/>
    <x v="3"/>
    <x v="0"/>
    <n v="1.01"/>
    <x v="0"/>
    <n v="1"/>
    <x v="0"/>
    <n v="786.35"/>
    <x v="1"/>
    <n v="4"/>
    <x v="2"/>
    <x v="2"/>
    <n v="544.04333333333329"/>
    <x v="0"/>
  </r>
  <r>
    <n v="2678"/>
    <n v="66"/>
    <x v="1"/>
    <x v="0"/>
    <x v="2"/>
    <x v="2656"/>
    <x v="2"/>
    <n v="2"/>
    <d v="2028-05-01T00:00:00"/>
    <x v="6"/>
    <x v="7"/>
    <s v="01"/>
    <x v="2"/>
    <x v="0"/>
    <n v="1.01"/>
    <x v="0"/>
    <n v="17"/>
    <x v="2"/>
    <n v="29.69"/>
    <x v="2"/>
    <n v="4"/>
    <x v="2"/>
    <x v="1"/>
    <n v="543.85958333333303"/>
    <x v="0"/>
  </r>
  <r>
    <n v="2762"/>
    <n v="30"/>
    <x v="4"/>
    <x v="2"/>
    <x v="0"/>
    <x v="2657"/>
    <x v="0"/>
    <n v="1"/>
    <d v="2028-07-24T00:00:00"/>
    <x v="6"/>
    <x v="11"/>
    <s v="24"/>
    <x v="1"/>
    <x v="1"/>
    <n v="1.01"/>
    <x v="1"/>
    <n v="13"/>
    <x v="1"/>
    <n v="14.71"/>
    <x v="2"/>
    <n v="6"/>
    <x v="0"/>
    <x v="2"/>
    <n v="543.51772234273312"/>
    <x v="0"/>
  </r>
  <r>
    <n v="3042"/>
    <n v="33"/>
    <x v="4"/>
    <x v="2"/>
    <x v="1"/>
    <x v="2658"/>
    <x v="1"/>
    <n v="3"/>
    <d v="2029-04-30T00:00:00"/>
    <x v="10"/>
    <x v="5"/>
    <s v="30"/>
    <x v="0"/>
    <x v="0"/>
    <n v="1.01"/>
    <x v="1"/>
    <n v="10"/>
    <x v="1"/>
    <n v="75.27"/>
    <x v="0"/>
    <n v="6"/>
    <x v="0"/>
    <x v="1"/>
    <n v="543.94551648351614"/>
    <x v="1"/>
  </r>
  <r>
    <n v="3190"/>
    <n v="21"/>
    <x v="2"/>
    <x v="2"/>
    <x v="2"/>
    <x v="2659"/>
    <x v="2"/>
    <n v="2"/>
    <d v="2029-09-25T00:00:00"/>
    <x v="10"/>
    <x v="6"/>
    <s v="25"/>
    <x v="2"/>
    <x v="0"/>
    <n v="1.01"/>
    <x v="0"/>
    <n v="10"/>
    <x v="1"/>
    <n v="41.14"/>
    <x v="2"/>
    <n v="6"/>
    <x v="0"/>
    <x v="1"/>
    <n v="543.48570484581455"/>
    <x v="2"/>
  </r>
  <r>
    <n v="3652"/>
    <n v="58"/>
    <x v="3"/>
    <x v="1"/>
    <x v="1"/>
    <x v="2660"/>
    <x v="2"/>
    <n v="2"/>
    <d v="2030-12-31T00:00:00"/>
    <x v="7"/>
    <x v="2"/>
    <s v="31"/>
    <x v="3"/>
    <x v="0"/>
    <n v="1.01"/>
    <x v="1"/>
    <n v="7"/>
    <x v="1"/>
    <n v="54.97"/>
    <x v="0"/>
    <n v="5"/>
    <x v="0"/>
    <x v="3"/>
    <n v="518.75120430107506"/>
    <x v="0"/>
  </r>
  <r>
    <n v="3848"/>
    <n v="22"/>
    <x v="2"/>
    <x v="0"/>
    <x v="3"/>
    <x v="2661"/>
    <x v="2"/>
    <n v="2"/>
    <d v="2031-07-15T00:00:00"/>
    <x v="8"/>
    <x v="11"/>
    <s v="15"/>
    <x v="0"/>
    <x v="1"/>
    <n v="1.01"/>
    <x v="0"/>
    <n v="4"/>
    <x v="0"/>
    <n v="126.72"/>
    <x v="0"/>
    <n v="4"/>
    <x v="2"/>
    <x v="1"/>
    <n v="543.77737306843233"/>
    <x v="1"/>
  </r>
  <r>
    <n v="3881"/>
    <n v="58"/>
    <x v="3"/>
    <x v="2"/>
    <x v="2"/>
    <x v="2662"/>
    <x v="1"/>
    <n v="3"/>
    <d v="2031-08-17T00:00:00"/>
    <x v="8"/>
    <x v="8"/>
    <s v="17"/>
    <x v="3"/>
    <x v="1"/>
    <n v="1.01"/>
    <x v="0"/>
    <n v="2"/>
    <x v="0"/>
    <n v="378.11"/>
    <x v="1"/>
    <n v="5"/>
    <x v="0"/>
    <x v="1"/>
    <n v="543.8590486725659"/>
    <x v="1"/>
  </r>
  <r>
    <n v="3901"/>
    <n v="41"/>
    <x v="0"/>
    <x v="1"/>
    <x v="3"/>
    <x v="2663"/>
    <x v="1"/>
    <n v="3"/>
    <d v="2031-09-06T00:00:00"/>
    <x v="8"/>
    <x v="6"/>
    <s v="06"/>
    <x v="3"/>
    <x v="0"/>
    <n v="1.01"/>
    <x v="0"/>
    <n v="14"/>
    <x v="1"/>
    <n v="56.62"/>
    <x v="0"/>
    <n v="7"/>
    <x v="1"/>
    <x v="2"/>
    <n v="544.28343478260865"/>
    <x v="2"/>
  </r>
  <r>
    <n v="4069"/>
    <n v="21"/>
    <x v="2"/>
    <x v="1"/>
    <x v="3"/>
    <x v="2664"/>
    <x v="2"/>
    <n v="2"/>
    <d v="2032-02-21T00:00:00"/>
    <x v="11"/>
    <x v="10"/>
    <s v="21"/>
    <x v="2"/>
    <x v="1"/>
    <n v="1.01"/>
    <x v="0"/>
    <n v="11"/>
    <x v="1"/>
    <n v="42.36"/>
    <x v="2"/>
    <n v="7"/>
    <x v="1"/>
    <x v="3"/>
    <n v="519.03995689655153"/>
    <x v="1"/>
  </r>
  <r>
    <n v="4393"/>
    <n v="62"/>
    <x v="1"/>
    <x v="3"/>
    <x v="3"/>
    <x v="2665"/>
    <x v="0"/>
    <n v="1"/>
    <d v="2033-01-10T00:00:00"/>
    <x v="9"/>
    <x v="0"/>
    <s v="10"/>
    <x v="2"/>
    <x v="0"/>
    <n v="1.01"/>
    <x v="0"/>
    <n v="19"/>
    <x v="2"/>
    <n v="14.52"/>
    <x v="2"/>
    <n v="6"/>
    <x v="0"/>
    <x v="2"/>
    <n v="543.74239651416121"/>
    <x v="2"/>
  </r>
  <r>
    <n v="4576"/>
    <n v="23"/>
    <x v="2"/>
    <x v="1"/>
    <x v="2"/>
    <x v="2666"/>
    <x v="1"/>
    <n v="3"/>
    <d v="2033-07-12T00:00:00"/>
    <x v="9"/>
    <x v="11"/>
    <s v="12"/>
    <x v="3"/>
    <x v="1"/>
    <n v="1.01"/>
    <x v="0"/>
    <n v="17"/>
    <x v="2"/>
    <n v="46.56"/>
    <x v="2"/>
    <n v="5"/>
    <x v="0"/>
    <x v="2"/>
    <n v="544.32716157205232"/>
    <x v="2"/>
  </r>
  <r>
    <n v="485"/>
    <n v="34"/>
    <x v="4"/>
    <x v="3"/>
    <x v="0"/>
    <x v="2667"/>
    <x v="2"/>
    <n v="2"/>
    <d v="2022-04-30T00:00:00"/>
    <x v="1"/>
    <x v="5"/>
    <s v="30"/>
    <x v="0"/>
    <x v="1"/>
    <n v="1"/>
    <x v="0"/>
    <n v="11"/>
    <x v="1"/>
    <n v="32.51"/>
    <x v="2"/>
    <n v="7"/>
    <x v="1"/>
    <x v="3"/>
    <n v="519.15449244060449"/>
    <x v="1"/>
  </r>
  <r>
    <n v="533"/>
    <n v="51"/>
    <x v="3"/>
    <x v="2"/>
    <x v="3"/>
    <x v="2668"/>
    <x v="1"/>
    <n v="3"/>
    <d v="2022-06-17T00:00:00"/>
    <x v="1"/>
    <x v="3"/>
    <s v="17"/>
    <x v="1"/>
    <x v="0"/>
    <n v="1"/>
    <x v="0"/>
    <n v="14"/>
    <x v="1"/>
    <n v="54.68"/>
    <x v="0"/>
    <n v="6"/>
    <x v="0"/>
    <x v="3"/>
    <n v="519.50417748917721"/>
    <x v="2"/>
  </r>
  <r>
    <n v="746"/>
    <n v="66"/>
    <x v="1"/>
    <x v="3"/>
    <x v="1"/>
    <x v="2669"/>
    <x v="1"/>
    <n v="3"/>
    <d v="2023-01-16T00:00:00"/>
    <x v="12"/>
    <x v="0"/>
    <s v="16"/>
    <x v="1"/>
    <x v="1"/>
    <n v="1"/>
    <x v="1"/>
    <n v="9"/>
    <x v="1"/>
    <n v="86.8"/>
    <x v="0"/>
    <n v="5"/>
    <x v="0"/>
    <x v="0"/>
    <n v="495.89015086206865"/>
    <x v="0"/>
  </r>
  <r>
    <n v="767"/>
    <n v="25"/>
    <x v="2"/>
    <x v="2"/>
    <x v="0"/>
    <x v="2670"/>
    <x v="0"/>
    <n v="1"/>
    <d v="2023-02-06T00:00:00"/>
    <x v="12"/>
    <x v="10"/>
    <s v="06"/>
    <x v="2"/>
    <x v="0"/>
    <n v="1"/>
    <x v="1"/>
    <n v="13"/>
    <x v="1"/>
    <n v="19.82"/>
    <x v="2"/>
    <n v="6"/>
    <x v="0"/>
    <x v="1"/>
    <n v="543.38818181818135"/>
    <x v="2"/>
  </r>
  <r>
    <n v="846"/>
    <n v="68"/>
    <x v="1"/>
    <x v="0"/>
    <x v="1"/>
    <x v="2671"/>
    <x v="0"/>
    <n v="1"/>
    <d v="2023-04-26T00:00:00"/>
    <x v="12"/>
    <x v="5"/>
    <s v="26"/>
    <x v="0"/>
    <x v="1"/>
    <n v="1"/>
    <x v="0"/>
    <n v="12"/>
    <x v="1"/>
    <n v="5.04"/>
    <x v="2"/>
    <n v="7"/>
    <x v="1"/>
    <x v="0"/>
    <n v="495.27386609071243"/>
    <x v="2"/>
  </r>
  <r>
    <n v="958"/>
    <n v="22"/>
    <x v="2"/>
    <x v="1"/>
    <x v="2"/>
    <x v="2672"/>
    <x v="0"/>
    <n v="1"/>
    <d v="2023-08-16T00:00:00"/>
    <x v="12"/>
    <x v="8"/>
    <s v="16"/>
    <x v="0"/>
    <x v="1"/>
    <n v="1"/>
    <x v="1"/>
    <n v="8"/>
    <x v="1"/>
    <n v="30.87"/>
    <x v="2"/>
    <n v="4"/>
    <x v="2"/>
    <x v="0"/>
    <n v="496.21493506493471"/>
    <x v="0"/>
  </r>
  <r>
    <n v="1049"/>
    <n v="61"/>
    <x v="1"/>
    <x v="1"/>
    <x v="0"/>
    <x v="2673"/>
    <x v="1"/>
    <n v="3"/>
    <d v="2023-11-15T00:00:00"/>
    <x v="12"/>
    <x v="1"/>
    <s v="15"/>
    <x v="0"/>
    <x v="0"/>
    <n v="1"/>
    <x v="1"/>
    <n v="7"/>
    <x v="1"/>
    <n v="108.45"/>
    <x v="0"/>
    <n v="7"/>
    <x v="1"/>
    <x v="4"/>
    <n v="520.90288747346062"/>
    <x v="2"/>
  </r>
  <r>
    <n v="1063"/>
    <n v="65"/>
    <x v="1"/>
    <x v="1"/>
    <x v="0"/>
    <x v="2674"/>
    <x v="2"/>
    <n v="2"/>
    <d v="2023-11-29T00:00:00"/>
    <x v="12"/>
    <x v="1"/>
    <s v="29"/>
    <x v="1"/>
    <x v="1"/>
    <n v="1"/>
    <x v="1"/>
    <n v="15"/>
    <x v="1"/>
    <n v="23.87"/>
    <x v="2"/>
    <n v="5"/>
    <x v="0"/>
    <x v="0"/>
    <n v="496.75557483730984"/>
    <x v="1"/>
  </r>
  <r>
    <n v="1261"/>
    <n v="36"/>
    <x v="4"/>
    <x v="3"/>
    <x v="2"/>
    <x v="2675"/>
    <x v="1"/>
    <n v="3"/>
    <d v="2024-06-14T00:00:00"/>
    <x v="2"/>
    <x v="3"/>
    <s v="14"/>
    <x v="2"/>
    <x v="1"/>
    <n v="1"/>
    <x v="0"/>
    <n v="13"/>
    <x v="1"/>
    <n v="64.94"/>
    <x v="0"/>
    <n v="4"/>
    <x v="2"/>
    <x v="1"/>
    <n v="544.023244444444"/>
    <x v="0"/>
  </r>
  <r>
    <n v="1309"/>
    <n v="57"/>
    <x v="3"/>
    <x v="0"/>
    <x v="3"/>
    <x v="2676"/>
    <x v="0"/>
    <n v="1"/>
    <d v="2024-08-01T00:00:00"/>
    <x v="2"/>
    <x v="8"/>
    <s v="01"/>
    <x v="3"/>
    <x v="0"/>
    <n v="1"/>
    <x v="1"/>
    <n v="13"/>
    <x v="1"/>
    <n v="12.61"/>
    <x v="2"/>
    <n v="4"/>
    <x v="2"/>
    <x v="0"/>
    <n v="497.0570869565214"/>
    <x v="1"/>
  </r>
  <r>
    <n v="1507"/>
    <n v="60"/>
    <x v="1"/>
    <x v="3"/>
    <x v="3"/>
    <x v="2677"/>
    <x v="0"/>
    <n v="1"/>
    <d v="2025-02-15T00:00:00"/>
    <x v="3"/>
    <x v="10"/>
    <s v="15"/>
    <x v="3"/>
    <x v="1"/>
    <n v="1"/>
    <x v="0"/>
    <n v="18"/>
    <x v="2"/>
    <n v="6.45"/>
    <x v="2"/>
    <n v="7"/>
    <x v="1"/>
    <x v="1"/>
    <n v="543.35478841870781"/>
    <x v="1"/>
  </r>
  <r>
    <n v="1699"/>
    <n v="23"/>
    <x v="2"/>
    <x v="0"/>
    <x v="1"/>
    <x v="2678"/>
    <x v="2"/>
    <n v="2"/>
    <d v="2025-08-26T00:00:00"/>
    <x v="3"/>
    <x v="8"/>
    <s v="26"/>
    <x v="2"/>
    <x v="0"/>
    <n v="1"/>
    <x v="1"/>
    <n v="3"/>
    <x v="0"/>
    <n v="130.79"/>
    <x v="0"/>
    <n v="6"/>
    <x v="0"/>
    <x v="3"/>
    <n v="518.97065075921887"/>
    <x v="0"/>
  </r>
  <r>
    <n v="1702"/>
    <n v="22"/>
    <x v="2"/>
    <x v="1"/>
    <x v="0"/>
    <x v="2679"/>
    <x v="1"/>
    <n v="3"/>
    <d v="2025-08-29T00:00:00"/>
    <x v="3"/>
    <x v="8"/>
    <s v="29"/>
    <x v="2"/>
    <x v="1"/>
    <n v="1"/>
    <x v="1"/>
    <n v="18"/>
    <x v="2"/>
    <n v="46.08"/>
    <x v="2"/>
    <n v="7"/>
    <x v="1"/>
    <x v="3"/>
    <n v="519.24584782608679"/>
    <x v="1"/>
  </r>
  <r>
    <n v="1963"/>
    <n v="43"/>
    <x v="0"/>
    <x v="3"/>
    <x v="3"/>
    <x v="2680"/>
    <x v="2"/>
    <n v="2"/>
    <d v="2026-05-17T00:00:00"/>
    <x v="4"/>
    <x v="7"/>
    <s v="17"/>
    <x v="0"/>
    <x v="1"/>
    <n v="1"/>
    <x v="1"/>
    <n v="4"/>
    <x v="0"/>
    <n v="154.72"/>
    <x v="1"/>
    <n v="6"/>
    <x v="0"/>
    <x v="4"/>
    <n v="520.39597872340414"/>
    <x v="1"/>
  </r>
  <r>
    <n v="2662"/>
    <n v="42"/>
    <x v="0"/>
    <x v="3"/>
    <x v="1"/>
    <x v="2681"/>
    <x v="2"/>
    <n v="2"/>
    <d v="2028-04-15T00:00:00"/>
    <x v="6"/>
    <x v="5"/>
    <s v="15"/>
    <x v="0"/>
    <x v="1"/>
    <n v="1"/>
    <x v="0"/>
    <n v="7"/>
    <x v="1"/>
    <n v="86.09"/>
    <x v="0"/>
    <n v="5"/>
    <x v="0"/>
    <x v="3"/>
    <n v="518.56999999999971"/>
    <x v="2"/>
  </r>
  <r>
    <n v="2681"/>
    <n v="59"/>
    <x v="3"/>
    <x v="2"/>
    <x v="1"/>
    <x v="2682"/>
    <x v="1"/>
    <n v="3"/>
    <d v="2028-05-04T00:00:00"/>
    <x v="6"/>
    <x v="7"/>
    <s v="04"/>
    <x v="3"/>
    <x v="1"/>
    <n v="1"/>
    <x v="1"/>
    <n v="17"/>
    <x v="2"/>
    <n v="43.1"/>
    <x v="2"/>
    <n v="7"/>
    <x v="1"/>
    <x v="0"/>
    <n v="497.78291938997785"/>
    <x v="0"/>
  </r>
  <r>
    <n v="2707"/>
    <n v="41"/>
    <x v="0"/>
    <x v="2"/>
    <x v="3"/>
    <x v="2683"/>
    <x v="0"/>
    <n v="1"/>
    <d v="2028-05-30T00:00:00"/>
    <x v="6"/>
    <x v="7"/>
    <s v="30"/>
    <x v="3"/>
    <x v="0"/>
    <n v="1"/>
    <x v="1"/>
    <n v="11"/>
    <x v="1"/>
    <n v="31.26"/>
    <x v="2"/>
    <n v="7"/>
    <x v="1"/>
    <x v="0"/>
    <n v="497.26989082969396"/>
    <x v="0"/>
  </r>
  <r>
    <n v="2911"/>
    <n v="67"/>
    <x v="1"/>
    <x v="2"/>
    <x v="2"/>
    <x v="1260"/>
    <x v="2"/>
    <n v="2"/>
    <d v="2028-12-20T00:00:00"/>
    <x v="6"/>
    <x v="2"/>
    <s v="20"/>
    <x v="1"/>
    <x v="1"/>
    <n v="1"/>
    <x v="1"/>
    <n v="18"/>
    <x v="2"/>
    <n v="31"/>
    <x v="2"/>
    <n v="6"/>
    <x v="0"/>
    <x v="3"/>
    <n v="518.38648471615693"/>
    <x v="0"/>
  </r>
  <r>
    <n v="3091"/>
    <n v="32"/>
    <x v="4"/>
    <x v="3"/>
    <x v="1"/>
    <x v="2684"/>
    <x v="2"/>
    <n v="2"/>
    <d v="2029-06-18T00:00:00"/>
    <x v="10"/>
    <x v="3"/>
    <s v="18"/>
    <x v="3"/>
    <x v="1"/>
    <n v="1"/>
    <x v="0"/>
    <n v="6"/>
    <x v="1"/>
    <n v="108.08"/>
    <x v="0"/>
    <n v="6"/>
    <x v="0"/>
    <x v="2"/>
    <n v="543.78632385120341"/>
    <x v="2"/>
  </r>
  <r>
    <n v="3165"/>
    <n v="31"/>
    <x v="4"/>
    <x v="0"/>
    <x v="2"/>
    <x v="2685"/>
    <x v="2"/>
    <n v="2"/>
    <d v="2029-08-31T00:00:00"/>
    <x v="10"/>
    <x v="8"/>
    <s v="31"/>
    <x v="2"/>
    <x v="0"/>
    <n v="1"/>
    <x v="1"/>
    <n v="1"/>
    <x v="0"/>
    <n v="587.17999999999995"/>
    <x v="1"/>
    <n v="6"/>
    <x v="0"/>
    <x v="4"/>
    <n v="520.18599147121529"/>
    <x v="2"/>
  </r>
  <r>
    <n v="3175"/>
    <n v="63"/>
    <x v="1"/>
    <x v="1"/>
    <x v="2"/>
    <x v="2686"/>
    <x v="0"/>
    <n v="1"/>
    <d v="2029-09-10T00:00:00"/>
    <x v="10"/>
    <x v="6"/>
    <s v="10"/>
    <x v="2"/>
    <x v="1"/>
    <n v="1"/>
    <x v="0"/>
    <n v="6"/>
    <x v="1"/>
    <n v="31.16"/>
    <x v="2"/>
    <n v="6"/>
    <x v="0"/>
    <x v="0"/>
    <n v="497.60562363238478"/>
    <x v="1"/>
  </r>
  <r>
    <n v="3352"/>
    <n v="53"/>
    <x v="3"/>
    <x v="0"/>
    <x v="1"/>
    <x v="2687"/>
    <x v="0"/>
    <n v="1"/>
    <d v="2030-03-06T00:00:00"/>
    <x v="7"/>
    <x v="9"/>
    <s v="06"/>
    <x v="0"/>
    <x v="0"/>
    <n v="1"/>
    <x v="1"/>
    <n v="11"/>
    <x v="1"/>
    <n v="16.739999999999998"/>
    <x v="2"/>
    <n v="7"/>
    <x v="1"/>
    <x v="1"/>
    <n v="544.30837053571383"/>
    <x v="2"/>
  </r>
  <r>
    <n v="3465"/>
    <n v="51"/>
    <x v="3"/>
    <x v="0"/>
    <x v="2"/>
    <x v="2688"/>
    <x v="1"/>
    <n v="3"/>
    <d v="2030-06-27T00:00:00"/>
    <x v="7"/>
    <x v="3"/>
    <s v="27"/>
    <x v="2"/>
    <x v="1"/>
    <n v="1"/>
    <x v="1"/>
    <n v="2"/>
    <x v="0"/>
    <n v="478.04"/>
    <x v="1"/>
    <n v="6"/>
    <x v="0"/>
    <x v="0"/>
    <n v="498.28690789473649"/>
    <x v="2"/>
  </r>
  <r>
    <n v="3557"/>
    <n v="64"/>
    <x v="1"/>
    <x v="0"/>
    <x v="3"/>
    <x v="2689"/>
    <x v="2"/>
    <n v="2"/>
    <d v="2030-09-27T00:00:00"/>
    <x v="7"/>
    <x v="6"/>
    <s v="27"/>
    <x v="1"/>
    <x v="1"/>
    <n v="1"/>
    <x v="1"/>
    <n v="17"/>
    <x v="2"/>
    <n v="32.4"/>
    <x v="2"/>
    <n v="5"/>
    <x v="0"/>
    <x v="2"/>
    <n v="543.55675438596484"/>
    <x v="1"/>
  </r>
  <r>
    <n v="3622"/>
    <n v="63"/>
    <x v="1"/>
    <x v="3"/>
    <x v="1"/>
    <x v="1029"/>
    <x v="2"/>
    <n v="2"/>
    <d v="2030-12-01T00:00:00"/>
    <x v="7"/>
    <x v="2"/>
    <s v="01"/>
    <x v="2"/>
    <x v="1"/>
    <n v="1"/>
    <x v="1"/>
    <n v="4"/>
    <x v="0"/>
    <n v="102.12"/>
    <x v="0"/>
    <n v="8"/>
    <x v="1"/>
    <x v="2"/>
    <n v="543.54068131868132"/>
    <x v="2"/>
  </r>
  <r>
    <n v="3721"/>
    <n v="45"/>
    <x v="0"/>
    <x v="1"/>
    <x v="3"/>
    <x v="1792"/>
    <x v="0"/>
    <n v="1"/>
    <d v="2031-03-10T00:00:00"/>
    <x v="8"/>
    <x v="9"/>
    <s v="10"/>
    <x v="3"/>
    <x v="1"/>
    <n v="1"/>
    <x v="0"/>
    <n v="5"/>
    <x v="0"/>
    <n v="48"/>
    <x v="2"/>
    <n v="5"/>
    <x v="0"/>
    <x v="2"/>
    <n v="543.83812775330387"/>
    <x v="0"/>
  </r>
  <r>
    <n v="4068"/>
    <n v="49"/>
    <x v="0"/>
    <x v="2"/>
    <x v="2"/>
    <x v="2690"/>
    <x v="0"/>
    <n v="1"/>
    <d v="2032-02-20T00:00:00"/>
    <x v="11"/>
    <x v="10"/>
    <s v="20"/>
    <x v="2"/>
    <x v="0"/>
    <n v="1"/>
    <x v="1"/>
    <n v="15"/>
    <x v="1"/>
    <n v="10.69"/>
    <x v="2"/>
    <n v="6"/>
    <x v="0"/>
    <x v="0"/>
    <n v="497.28074725274683"/>
    <x v="1"/>
  </r>
  <r>
    <n v="4072"/>
    <n v="20"/>
    <x v="2"/>
    <x v="1"/>
    <x v="1"/>
    <x v="2691"/>
    <x v="1"/>
    <n v="3"/>
    <d v="2032-02-24T00:00:00"/>
    <x v="11"/>
    <x v="10"/>
    <s v="24"/>
    <x v="3"/>
    <x v="0"/>
    <n v="1"/>
    <x v="1"/>
    <n v="13"/>
    <x v="1"/>
    <n v="67.739999999999995"/>
    <x v="0"/>
    <n v="6"/>
    <x v="0"/>
    <x v="3"/>
    <n v="518.29980306345715"/>
    <x v="1"/>
  </r>
  <r>
    <n v="4123"/>
    <n v="52"/>
    <x v="3"/>
    <x v="2"/>
    <x v="1"/>
    <x v="2692"/>
    <x v="1"/>
    <n v="3"/>
    <d v="2032-04-15T00:00:00"/>
    <x v="11"/>
    <x v="5"/>
    <s v="15"/>
    <x v="1"/>
    <x v="1"/>
    <n v="1"/>
    <x v="1"/>
    <n v="9"/>
    <x v="1"/>
    <n v="83.64"/>
    <x v="0"/>
    <n v="6"/>
    <x v="0"/>
    <x v="0"/>
    <n v="498.02290748898639"/>
    <x v="1"/>
  </r>
  <r>
    <n v="4337"/>
    <n v="20"/>
    <x v="2"/>
    <x v="0"/>
    <x v="1"/>
    <x v="2693"/>
    <x v="2"/>
    <n v="2"/>
    <d v="2032-11-15T00:00:00"/>
    <x v="11"/>
    <x v="1"/>
    <s v="15"/>
    <x v="0"/>
    <x v="0"/>
    <n v="1"/>
    <x v="1"/>
    <n v="15"/>
    <x v="1"/>
    <n v="37.619999999999997"/>
    <x v="2"/>
    <n v="7"/>
    <x v="1"/>
    <x v="1"/>
    <n v="545.11411633109572"/>
    <x v="2"/>
  </r>
  <r>
    <n v="4344"/>
    <n v="33"/>
    <x v="4"/>
    <x v="2"/>
    <x v="1"/>
    <x v="2694"/>
    <x v="0"/>
    <n v="1"/>
    <d v="2032-11-22T00:00:00"/>
    <x v="11"/>
    <x v="1"/>
    <s v="22"/>
    <x v="0"/>
    <x v="0"/>
    <n v="1"/>
    <x v="1"/>
    <n v="10"/>
    <x v="1"/>
    <n v="25.76"/>
    <x v="2"/>
    <n v="5"/>
    <x v="0"/>
    <x v="2"/>
    <n v="544.50880794701982"/>
    <x v="2"/>
  </r>
  <r>
    <n v="4373"/>
    <n v="59"/>
    <x v="3"/>
    <x v="1"/>
    <x v="3"/>
    <x v="2695"/>
    <x v="1"/>
    <n v="3"/>
    <d v="2032-12-21T00:00:00"/>
    <x v="11"/>
    <x v="2"/>
    <s v="21"/>
    <x v="3"/>
    <x v="1"/>
    <n v="1"/>
    <x v="1"/>
    <n v="9"/>
    <x v="1"/>
    <n v="101.46"/>
    <x v="0"/>
    <n v="4"/>
    <x v="2"/>
    <x v="1"/>
    <n v="545.07125560538066"/>
    <x v="1"/>
  </r>
  <r>
    <n v="416"/>
    <n v="19"/>
    <x v="2"/>
    <x v="2"/>
    <x v="3"/>
    <x v="2696"/>
    <x v="0"/>
    <n v="1"/>
    <d v="2022-02-20T00:00:00"/>
    <x v="1"/>
    <x v="10"/>
    <s v="20"/>
    <x v="2"/>
    <x v="1"/>
    <n v="0.99"/>
    <x v="0"/>
    <n v="14"/>
    <x v="1"/>
    <n v="11.01"/>
    <x v="2"/>
    <n v="6"/>
    <x v="0"/>
    <x v="4"/>
    <n v="520.04284188034183"/>
    <x v="0"/>
  </r>
  <r>
    <n v="435"/>
    <n v="34"/>
    <x v="4"/>
    <x v="1"/>
    <x v="0"/>
    <x v="2697"/>
    <x v="1"/>
    <n v="3"/>
    <d v="2022-03-11T00:00:00"/>
    <x v="1"/>
    <x v="9"/>
    <s v="11"/>
    <x v="3"/>
    <x v="0"/>
    <n v="0.99"/>
    <x v="0"/>
    <n v="18"/>
    <x v="2"/>
    <n v="45.74"/>
    <x v="2"/>
    <n v="7"/>
    <x v="1"/>
    <x v="4"/>
    <n v="520.82627408993574"/>
    <x v="2"/>
  </r>
  <r>
    <n v="532"/>
    <n v="23"/>
    <x v="2"/>
    <x v="1"/>
    <x v="2"/>
    <x v="2698"/>
    <x v="0"/>
    <n v="1"/>
    <d v="2022-06-16T00:00:00"/>
    <x v="1"/>
    <x v="3"/>
    <s v="16"/>
    <x v="2"/>
    <x v="1"/>
    <n v="0.99"/>
    <x v="0"/>
    <n v="16"/>
    <x v="2"/>
    <n v="12.35"/>
    <x v="2"/>
    <n v="7"/>
    <x v="1"/>
    <x v="0"/>
    <n v="497.46061810154487"/>
    <x v="1"/>
  </r>
  <r>
    <n v="582"/>
    <n v="63"/>
    <x v="1"/>
    <x v="0"/>
    <x v="2"/>
    <x v="2699"/>
    <x v="0"/>
    <n v="1"/>
    <d v="2022-08-05T00:00:00"/>
    <x v="1"/>
    <x v="8"/>
    <s v="05"/>
    <x v="3"/>
    <x v="0"/>
    <n v="0.99"/>
    <x v="1"/>
    <n v="14"/>
    <x v="1"/>
    <n v="22.46"/>
    <x v="2"/>
    <n v="5"/>
    <x v="0"/>
    <x v="3"/>
    <n v="517.50524122806996"/>
    <x v="2"/>
  </r>
  <r>
    <n v="1220"/>
    <n v="37"/>
    <x v="4"/>
    <x v="2"/>
    <x v="2"/>
    <x v="2700"/>
    <x v="0"/>
    <n v="1"/>
    <d v="2024-05-04T00:00:00"/>
    <x v="2"/>
    <x v="7"/>
    <s v="04"/>
    <x v="3"/>
    <x v="0"/>
    <n v="0.99"/>
    <x v="0"/>
    <n v="11"/>
    <x v="1"/>
    <n v="15.79"/>
    <x v="2"/>
    <n v="6"/>
    <x v="0"/>
    <x v="0"/>
    <n v="498.12407079645982"/>
    <x v="2"/>
  </r>
  <r>
    <n v="1280"/>
    <n v="19"/>
    <x v="2"/>
    <x v="1"/>
    <x v="3"/>
    <x v="2701"/>
    <x v="2"/>
    <n v="2"/>
    <d v="2024-07-03T00:00:00"/>
    <x v="2"/>
    <x v="11"/>
    <s v="03"/>
    <x v="0"/>
    <x v="1"/>
    <n v="0.99"/>
    <x v="0"/>
    <n v="12"/>
    <x v="1"/>
    <n v="43.16"/>
    <x v="2"/>
    <n v="7"/>
    <x v="1"/>
    <x v="4"/>
    <n v="520.1769527896995"/>
    <x v="1"/>
  </r>
  <r>
    <n v="1325"/>
    <n v="25"/>
    <x v="2"/>
    <x v="3"/>
    <x v="0"/>
    <x v="2702"/>
    <x v="0"/>
    <n v="1"/>
    <d v="2024-08-17T00:00:00"/>
    <x v="2"/>
    <x v="8"/>
    <s v="17"/>
    <x v="3"/>
    <x v="0"/>
    <n v="0.99"/>
    <x v="0"/>
    <n v="11"/>
    <x v="1"/>
    <n v="9.57"/>
    <x v="2"/>
    <n v="7"/>
    <x v="1"/>
    <x v="2"/>
    <n v="545.14347345132728"/>
    <x v="1"/>
  </r>
  <r>
    <n v="1441"/>
    <n v="47"/>
    <x v="0"/>
    <x v="2"/>
    <x v="2"/>
    <x v="2703"/>
    <x v="2"/>
    <n v="2"/>
    <d v="2024-12-11T00:00:00"/>
    <x v="2"/>
    <x v="2"/>
    <s v="11"/>
    <x v="0"/>
    <x v="0"/>
    <n v="0.99"/>
    <x v="1"/>
    <n v="13"/>
    <x v="1"/>
    <n v="45.16"/>
    <x v="2"/>
    <n v="7"/>
    <x v="1"/>
    <x v="4"/>
    <n v="520.18169892473111"/>
    <x v="0"/>
  </r>
  <r>
    <n v="1609"/>
    <n v="23"/>
    <x v="2"/>
    <x v="2"/>
    <x v="2"/>
    <x v="2704"/>
    <x v="0"/>
    <n v="1"/>
    <d v="2025-05-28T00:00:00"/>
    <x v="3"/>
    <x v="7"/>
    <s v="28"/>
    <x v="0"/>
    <x v="0"/>
    <n v="0.99"/>
    <x v="0"/>
    <n v="12"/>
    <x v="1"/>
    <n v="25.42"/>
    <x v="2"/>
    <n v="6"/>
    <x v="0"/>
    <x v="3"/>
    <n v="517.95169230769204"/>
    <x v="0"/>
  </r>
  <r>
    <n v="1678"/>
    <n v="48"/>
    <x v="0"/>
    <x v="2"/>
    <x v="0"/>
    <x v="2705"/>
    <x v="1"/>
    <n v="3"/>
    <d v="2025-08-05T00:00:00"/>
    <x v="3"/>
    <x v="8"/>
    <s v="05"/>
    <x v="1"/>
    <x v="1"/>
    <n v="0.99"/>
    <x v="0"/>
    <n v="19"/>
    <x v="2"/>
    <n v="35.46"/>
    <x v="2"/>
    <n v="7"/>
    <x v="1"/>
    <x v="3"/>
    <n v="518.42057268722454"/>
    <x v="1"/>
  </r>
  <r>
    <n v="2192"/>
    <n v="59"/>
    <x v="3"/>
    <x v="0"/>
    <x v="3"/>
    <x v="2706"/>
    <x v="0"/>
    <n v="1"/>
    <d v="2027-01-01T00:00:00"/>
    <x v="5"/>
    <x v="0"/>
    <s v="01"/>
    <x v="0"/>
    <x v="0"/>
    <n v="0.99"/>
    <x v="1"/>
    <n v="5"/>
    <x v="0"/>
    <n v="65.069999999999993"/>
    <x v="0"/>
    <n v="7"/>
    <x v="1"/>
    <x v="4"/>
    <n v="520.03762931034476"/>
    <x v="2"/>
  </r>
  <r>
    <n v="2583"/>
    <n v="57"/>
    <x v="3"/>
    <x v="0"/>
    <x v="0"/>
    <x v="2707"/>
    <x v="0"/>
    <n v="1"/>
    <d v="2028-01-27T00:00:00"/>
    <x v="6"/>
    <x v="0"/>
    <s v="27"/>
    <x v="3"/>
    <x v="0"/>
    <n v="0.99"/>
    <x v="0"/>
    <n v="5"/>
    <x v="0"/>
    <n v="17.78"/>
    <x v="2"/>
    <n v="4"/>
    <x v="2"/>
    <x v="2"/>
    <n v="546.11878048780477"/>
    <x v="2"/>
  </r>
  <r>
    <n v="2639"/>
    <n v="45"/>
    <x v="0"/>
    <x v="3"/>
    <x v="1"/>
    <x v="2708"/>
    <x v="1"/>
    <n v="3"/>
    <d v="2028-03-23T00:00:00"/>
    <x v="6"/>
    <x v="9"/>
    <s v="23"/>
    <x v="3"/>
    <x v="1"/>
    <n v="0.99"/>
    <x v="1"/>
    <n v="9"/>
    <x v="1"/>
    <n v="97.34"/>
    <x v="0"/>
    <n v="6"/>
    <x v="0"/>
    <x v="3"/>
    <n v="518.07785871964654"/>
    <x v="1"/>
  </r>
  <r>
    <n v="2963"/>
    <n v="21"/>
    <x v="2"/>
    <x v="0"/>
    <x v="1"/>
    <x v="2709"/>
    <x v="0"/>
    <n v="1"/>
    <d v="2029-02-10T00:00:00"/>
    <x v="10"/>
    <x v="10"/>
    <s v="10"/>
    <x v="1"/>
    <x v="1"/>
    <n v="0.99"/>
    <x v="1"/>
    <n v="17"/>
    <x v="2"/>
    <n v="10.09"/>
    <x v="2"/>
    <n v="5"/>
    <x v="0"/>
    <x v="3"/>
    <n v="517.28584070796444"/>
    <x v="0"/>
  </r>
  <r>
    <n v="3303"/>
    <n v="41"/>
    <x v="0"/>
    <x v="0"/>
    <x v="0"/>
    <x v="2710"/>
    <x v="1"/>
    <n v="3"/>
    <d v="2030-01-16T00:00:00"/>
    <x v="7"/>
    <x v="0"/>
    <s v="16"/>
    <x v="3"/>
    <x v="0"/>
    <n v="0.99"/>
    <x v="0"/>
    <n v="4"/>
    <x v="0"/>
    <n v="249.91"/>
    <x v="1"/>
    <n v="7"/>
    <x v="1"/>
    <x v="2"/>
    <n v="547.13479999999993"/>
    <x v="0"/>
  </r>
  <r>
    <n v="3488"/>
    <n v="22"/>
    <x v="2"/>
    <x v="1"/>
    <x v="1"/>
    <x v="272"/>
    <x v="2"/>
    <n v="2"/>
    <d v="2030-07-20T00:00:00"/>
    <x v="7"/>
    <x v="11"/>
    <s v="20"/>
    <x v="3"/>
    <x v="1"/>
    <n v="0.99"/>
    <x v="0"/>
    <n v="4"/>
    <x v="0"/>
    <n v="94.3"/>
    <x v="0"/>
    <n v="5"/>
    <x v="0"/>
    <x v="0"/>
    <n v="498.84334811529897"/>
    <x v="1"/>
  </r>
  <r>
    <n v="3650"/>
    <n v="42"/>
    <x v="0"/>
    <x v="2"/>
    <x v="3"/>
    <x v="2711"/>
    <x v="1"/>
    <n v="3"/>
    <d v="2030-12-29T00:00:00"/>
    <x v="7"/>
    <x v="2"/>
    <s v="29"/>
    <x v="0"/>
    <x v="0"/>
    <n v="0.99"/>
    <x v="1"/>
    <n v="2"/>
    <x v="0"/>
    <n v="366.62"/>
    <x v="1"/>
    <n v="4"/>
    <x v="2"/>
    <x v="0"/>
    <n v="499.11371111111077"/>
    <x v="2"/>
  </r>
  <r>
    <n v="3678"/>
    <n v="68"/>
    <x v="1"/>
    <x v="0"/>
    <x v="0"/>
    <x v="2712"/>
    <x v="1"/>
    <n v="3"/>
    <d v="2031-01-26T00:00:00"/>
    <x v="8"/>
    <x v="0"/>
    <s v="26"/>
    <x v="2"/>
    <x v="1"/>
    <n v="0.99"/>
    <x v="0"/>
    <n v="14"/>
    <x v="1"/>
    <n v="57.54"/>
    <x v="0"/>
    <n v="7"/>
    <x v="1"/>
    <x v="0"/>
    <n v="498.59227171492165"/>
    <x v="2"/>
  </r>
  <r>
    <n v="4073"/>
    <n v="43"/>
    <x v="0"/>
    <x v="1"/>
    <x v="0"/>
    <x v="2713"/>
    <x v="1"/>
    <n v="3"/>
    <d v="2032-02-25T00:00:00"/>
    <x v="11"/>
    <x v="10"/>
    <s v="25"/>
    <x v="3"/>
    <x v="0"/>
    <n v="0.99"/>
    <x v="1"/>
    <n v="15"/>
    <x v="1"/>
    <n v="44.53"/>
    <x v="2"/>
    <n v="6"/>
    <x v="0"/>
    <x v="0"/>
    <n v="497.90694196428524"/>
    <x v="0"/>
  </r>
  <r>
    <n v="4298"/>
    <n v="50"/>
    <x v="3"/>
    <x v="0"/>
    <x v="2"/>
    <x v="2714"/>
    <x v="2"/>
    <n v="2"/>
    <d v="2032-10-07T00:00:00"/>
    <x v="11"/>
    <x v="4"/>
    <s v="07"/>
    <x v="0"/>
    <x v="1"/>
    <n v="0.99"/>
    <x v="1"/>
    <n v="17"/>
    <x v="2"/>
    <n v="25.2"/>
    <x v="2"/>
    <n v="6"/>
    <x v="0"/>
    <x v="2"/>
    <n v="546.12697104677045"/>
    <x v="2"/>
  </r>
  <r>
    <n v="4930"/>
    <n v="35"/>
    <x v="4"/>
    <x v="0"/>
    <x v="2"/>
    <x v="2715"/>
    <x v="2"/>
    <n v="2"/>
    <d v="2034-07-01T00:00:00"/>
    <x v="13"/>
    <x v="11"/>
    <s v="01"/>
    <x v="1"/>
    <x v="1"/>
    <n v="0.99"/>
    <x v="0"/>
    <n v="8"/>
    <x v="1"/>
    <n v="76.92"/>
    <x v="0"/>
    <n v="6"/>
    <x v="0"/>
    <x v="4"/>
    <n v="520.4580993520517"/>
    <x v="1"/>
  </r>
  <r>
    <n v="82"/>
    <n v="32"/>
    <x v="4"/>
    <x v="3"/>
    <x v="3"/>
    <x v="2716"/>
    <x v="0"/>
    <n v="1"/>
    <d v="2021-03-23T00:00:00"/>
    <x v="0"/>
    <x v="9"/>
    <s v="23"/>
    <x v="1"/>
    <x v="0"/>
    <n v="0.98"/>
    <x v="0"/>
    <n v="4"/>
    <x v="0"/>
    <n v="78.599999999999994"/>
    <x v="0"/>
    <n v="5"/>
    <x v="0"/>
    <x v="1"/>
    <n v="544.24415730337034"/>
    <x v="0"/>
  </r>
  <r>
    <n v="104"/>
    <n v="66"/>
    <x v="1"/>
    <x v="1"/>
    <x v="2"/>
    <x v="2717"/>
    <x v="2"/>
    <n v="2"/>
    <d v="2021-04-14T00:00:00"/>
    <x v="0"/>
    <x v="5"/>
    <s v="14"/>
    <x v="1"/>
    <x v="1"/>
    <n v="0.98"/>
    <x v="0"/>
    <n v="6"/>
    <x v="1"/>
    <n v="72.03"/>
    <x v="0"/>
    <n v="4"/>
    <x v="2"/>
    <x v="3"/>
    <n v="518.05248337028797"/>
    <x v="0"/>
  </r>
  <r>
    <n v="401"/>
    <n v="28"/>
    <x v="2"/>
    <x v="2"/>
    <x v="0"/>
    <x v="2718"/>
    <x v="0"/>
    <n v="1"/>
    <d v="2022-02-05T00:00:00"/>
    <x v="1"/>
    <x v="10"/>
    <s v="05"/>
    <x v="1"/>
    <x v="0"/>
    <n v="0.98"/>
    <x v="0"/>
    <n v="4"/>
    <x v="0"/>
    <n v="30.59"/>
    <x v="2"/>
    <n v="7"/>
    <x v="1"/>
    <x v="3"/>
    <n v="518.24328888888863"/>
    <x v="2"/>
  </r>
  <r>
    <n v="723"/>
    <n v="21"/>
    <x v="2"/>
    <x v="3"/>
    <x v="0"/>
    <x v="2719"/>
    <x v="1"/>
    <n v="3"/>
    <d v="2022-12-24T00:00:00"/>
    <x v="1"/>
    <x v="2"/>
    <s v="24"/>
    <x v="3"/>
    <x v="0"/>
    <n v="0.98"/>
    <x v="1"/>
    <n v="12"/>
    <x v="1"/>
    <n v="77.75"/>
    <x v="0"/>
    <n v="7"/>
    <x v="1"/>
    <x v="2"/>
    <n v="546.38982142857128"/>
    <x v="1"/>
  </r>
  <r>
    <n v="914"/>
    <n v="50"/>
    <x v="3"/>
    <x v="3"/>
    <x v="1"/>
    <x v="2720"/>
    <x v="0"/>
    <n v="1"/>
    <d v="2023-07-03T00:00:00"/>
    <x v="12"/>
    <x v="11"/>
    <s v="03"/>
    <x v="1"/>
    <x v="1"/>
    <n v="0.98"/>
    <x v="0"/>
    <n v="16"/>
    <x v="2"/>
    <n v="21.48"/>
    <x v="2"/>
    <n v="4"/>
    <x v="2"/>
    <x v="4"/>
    <n v="520.25259740259719"/>
    <x v="0"/>
  </r>
  <r>
    <n v="1066"/>
    <n v="36"/>
    <x v="4"/>
    <x v="2"/>
    <x v="3"/>
    <x v="812"/>
    <x v="1"/>
    <n v="3"/>
    <d v="2023-12-02T00:00:00"/>
    <x v="12"/>
    <x v="2"/>
    <s v="02"/>
    <x v="2"/>
    <x v="0"/>
    <n v="0.98"/>
    <x v="0"/>
    <n v="4"/>
    <x v="0"/>
    <n v="183.31"/>
    <x v="1"/>
    <n v="6"/>
    <x v="0"/>
    <x v="0"/>
    <n v="497.52644295301968"/>
    <x v="2"/>
  </r>
  <r>
    <n v="1520"/>
    <n v="65"/>
    <x v="1"/>
    <x v="2"/>
    <x v="2"/>
    <x v="2721"/>
    <x v="2"/>
    <n v="2"/>
    <d v="2025-02-28T00:00:00"/>
    <x v="3"/>
    <x v="10"/>
    <s v="28"/>
    <x v="0"/>
    <x v="1"/>
    <n v="0.98"/>
    <x v="0"/>
    <n v="18"/>
    <x v="2"/>
    <n v="22.31"/>
    <x v="2"/>
    <n v="7"/>
    <x v="1"/>
    <x v="0"/>
    <n v="496.99791479820584"/>
    <x v="1"/>
  </r>
  <r>
    <n v="1975"/>
    <n v="19"/>
    <x v="2"/>
    <x v="0"/>
    <x v="3"/>
    <x v="2722"/>
    <x v="0"/>
    <n v="1"/>
    <d v="2026-05-29T00:00:00"/>
    <x v="4"/>
    <x v="7"/>
    <s v="29"/>
    <x v="2"/>
    <x v="0"/>
    <n v="0.98"/>
    <x v="0"/>
    <n v="18"/>
    <x v="2"/>
    <n v="19.25"/>
    <x v="2"/>
    <n v="6"/>
    <x v="0"/>
    <x v="4"/>
    <n v="520.63577006507569"/>
    <x v="2"/>
  </r>
  <r>
    <n v="2133"/>
    <n v="27"/>
    <x v="2"/>
    <x v="3"/>
    <x v="2"/>
    <x v="2723"/>
    <x v="1"/>
    <n v="3"/>
    <d v="2026-11-03T00:00:00"/>
    <x v="4"/>
    <x v="1"/>
    <s v="03"/>
    <x v="0"/>
    <x v="0"/>
    <n v="0.98"/>
    <x v="0"/>
    <n v="8"/>
    <x v="1"/>
    <n v="116.22"/>
    <x v="0"/>
    <n v="5"/>
    <x v="0"/>
    <x v="2"/>
    <n v="545.52501118568227"/>
    <x v="2"/>
  </r>
  <r>
    <n v="2717"/>
    <n v="65"/>
    <x v="1"/>
    <x v="1"/>
    <x v="3"/>
    <x v="1521"/>
    <x v="1"/>
    <n v="3"/>
    <d v="2028-06-09T00:00:00"/>
    <x v="6"/>
    <x v="3"/>
    <s v="09"/>
    <x v="3"/>
    <x v="0"/>
    <n v="0.98"/>
    <x v="0"/>
    <n v="18"/>
    <x v="2"/>
    <n v="42.58"/>
    <x v="2"/>
    <n v="7"/>
    <x v="1"/>
    <x v="0"/>
    <n v="497.21229213483099"/>
    <x v="1"/>
  </r>
  <r>
    <n v="3378"/>
    <n v="20"/>
    <x v="2"/>
    <x v="0"/>
    <x v="1"/>
    <x v="2724"/>
    <x v="2"/>
    <n v="2"/>
    <d v="2030-04-01T00:00:00"/>
    <x v="7"/>
    <x v="5"/>
    <s v="01"/>
    <x v="2"/>
    <x v="1"/>
    <n v="0.98"/>
    <x v="0"/>
    <n v="6"/>
    <x v="1"/>
    <n v="70.14"/>
    <x v="0"/>
    <n v="4"/>
    <x v="2"/>
    <x v="2"/>
    <n v="544.66356502242138"/>
    <x v="2"/>
  </r>
  <r>
    <n v="3642"/>
    <n v="20"/>
    <x v="2"/>
    <x v="0"/>
    <x v="0"/>
    <x v="2725"/>
    <x v="2"/>
    <n v="2"/>
    <d v="2030-12-21T00:00:00"/>
    <x v="7"/>
    <x v="2"/>
    <s v="21"/>
    <x v="2"/>
    <x v="0"/>
    <n v="0.98"/>
    <x v="0"/>
    <n v="7"/>
    <x v="1"/>
    <n v="51.97"/>
    <x v="0"/>
    <n v="6"/>
    <x v="0"/>
    <x v="3"/>
    <n v="519.12501113585722"/>
    <x v="0"/>
  </r>
  <r>
    <n v="3977"/>
    <n v="60"/>
    <x v="1"/>
    <x v="2"/>
    <x v="0"/>
    <x v="2726"/>
    <x v="0"/>
    <n v="1"/>
    <d v="2031-11-21T00:00:00"/>
    <x v="8"/>
    <x v="1"/>
    <s v="21"/>
    <x v="1"/>
    <x v="1"/>
    <n v="0.98"/>
    <x v="1"/>
    <n v="5"/>
    <x v="0"/>
    <n v="66.69"/>
    <x v="0"/>
    <n v="6"/>
    <x v="0"/>
    <x v="2"/>
    <n v="544.94182022471898"/>
    <x v="1"/>
  </r>
  <r>
    <n v="4567"/>
    <n v="35"/>
    <x v="4"/>
    <x v="1"/>
    <x v="0"/>
    <x v="2727"/>
    <x v="0"/>
    <n v="1"/>
    <d v="2033-07-03T00:00:00"/>
    <x v="9"/>
    <x v="11"/>
    <s v="03"/>
    <x v="3"/>
    <x v="0"/>
    <n v="0.98"/>
    <x v="0"/>
    <n v="17"/>
    <x v="2"/>
    <n v="4.82"/>
    <x v="2"/>
    <n v="7"/>
    <x v="1"/>
    <x v="0"/>
    <n v="496.60578828828784"/>
    <x v="2"/>
  </r>
  <r>
    <n v="4671"/>
    <n v="69"/>
    <x v="1"/>
    <x v="3"/>
    <x v="3"/>
    <x v="2728"/>
    <x v="2"/>
    <n v="2"/>
    <d v="2033-10-15T00:00:00"/>
    <x v="9"/>
    <x v="4"/>
    <s v="15"/>
    <x v="1"/>
    <x v="0"/>
    <n v="0.98"/>
    <x v="0"/>
    <n v="3"/>
    <x v="0"/>
    <n v="190.8"/>
    <x v="1"/>
    <n v="7"/>
    <x v="1"/>
    <x v="4"/>
    <n v="521.01415217391286"/>
    <x v="2"/>
  </r>
  <r>
    <n v="4747"/>
    <n v="63"/>
    <x v="1"/>
    <x v="3"/>
    <x v="1"/>
    <x v="2729"/>
    <x v="1"/>
    <n v="3"/>
    <d v="2033-12-30T00:00:00"/>
    <x v="9"/>
    <x v="2"/>
    <s v="30"/>
    <x v="1"/>
    <x v="0"/>
    <n v="0.98"/>
    <x v="1"/>
    <n v="13"/>
    <x v="1"/>
    <n v="70.75"/>
    <x v="0"/>
    <n v="7"/>
    <x v="1"/>
    <x v="2"/>
    <n v="545.41815315315307"/>
    <x v="1"/>
  </r>
  <r>
    <n v="4841"/>
    <n v="38"/>
    <x v="4"/>
    <x v="0"/>
    <x v="2"/>
    <x v="2730"/>
    <x v="1"/>
    <n v="3"/>
    <d v="2034-04-03T00:00:00"/>
    <x v="13"/>
    <x v="5"/>
    <s v="03"/>
    <x v="3"/>
    <x v="0"/>
    <n v="0.98"/>
    <x v="0"/>
    <n v="3"/>
    <x v="0"/>
    <n v="219.86"/>
    <x v="1"/>
    <n v="7"/>
    <x v="1"/>
    <x v="4"/>
    <n v="520.90220043572958"/>
    <x v="1"/>
  </r>
  <r>
    <n v="4861"/>
    <n v="69"/>
    <x v="1"/>
    <x v="0"/>
    <x v="2"/>
    <x v="2731"/>
    <x v="1"/>
    <n v="3"/>
    <d v="2034-04-23T00:00:00"/>
    <x v="13"/>
    <x v="5"/>
    <s v="23"/>
    <x v="1"/>
    <x v="1"/>
    <n v="0.98"/>
    <x v="0"/>
    <n v="10"/>
    <x v="1"/>
    <n v="99.24"/>
    <x v="0"/>
    <n v="5"/>
    <x v="0"/>
    <x v="1"/>
    <n v="544.76182432432381"/>
    <x v="0"/>
  </r>
  <r>
    <n v="109"/>
    <n v="18"/>
    <x v="2"/>
    <x v="1"/>
    <x v="2"/>
    <x v="2732"/>
    <x v="1"/>
    <n v="3"/>
    <d v="2021-04-19T00:00:00"/>
    <x v="0"/>
    <x v="5"/>
    <s v="19"/>
    <x v="3"/>
    <x v="1"/>
    <n v="0.97"/>
    <x v="1"/>
    <n v="12"/>
    <x v="1"/>
    <n v="74.510000000000005"/>
    <x v="0"/>
    <n v="4"/>
    <x v="2"/>
    <x v="1"/>
    <n v="543.7512866817151"/>
    <x v="1"/>
  </r>
  <r>
    <n v="334"/>
    <n v="37"/>
    <x v="4"/>
    <x v="3"/>
    <x v="2"/>
    <x v="2733"/>
    <x v="2"/>
    <n v="2"/>
    <d v="2021-11-30T00:00:00"/>
    <x v="0"/>
    <x v="1"/>
    <s v="30"/>
    <x v="1"/>
    <x v="1"/>
    <n v="0.97"/>
    <x v="0"/>
    <n v="7"/>
    <x v="1"/>
    <n v="52.28"/>
    <x v="0"/>
    <n v="4"/>
    <x v="2"/>
    <x v="1"/>
    <n v="542.95866515837054"/>
    <x v="1"/>
  </r>
  <r>
    <n v="386"/>
    <n v="37"/>
    <x v="4"/>
    <x v="0"/>
    <x v="2"/>
    <x v="2734"/>
    <x v="1"/>
    <n v="3"/>
    <d v="2022-01-21T00:00:00"/>
    <x v="1"/>
    <x v="0"/>
    <s v="21"/>
    <x v="3"/>
    <x v="1"/>
    <n v="0.97"/>
    <x v="0"/>
    <n v="6"/>
    <x v="1"/>
    <n v="144.13"/>
    <x v="0"/>
    <n v="3"/>
    <x v="2"/>
    <x v="2"/>
    <n v="544.57320541760714"/>
    <x v="2"/>
  </r>
  <r>
    <n v="530"/>
    <n v="69"/>
    <x v="1"/>
    <x v="1"/>
    <x v="1"/>
    <x v="2735"/>
    <x v="1"/>
    <n v="3"/>
    <d v="2022-06-14T00:00:00"/>
    <x v="1"/>
    <x v="3"/>
    <s v="14"/>
    <x v="1"/>
    <x v="0"/>
    <n v="0.97"/>
    <x v="0"/>
    <n v="4"/>
    <x v="0"/>
    <n v="175.12"/>
    <x v="1"/>
    <n v="3"/>
    <x v="2"/>
    <x v="3"/>
    <n v="519.47180803571405"/>
    <x v="2"/>
  </r>
  <r>
    <n v="879"/>
    <n v="27"/>
    <x v="2"/>
    <x v="1"/>
    <x v="0"/>
    <x v="2736"/>
    <x v="2"/>
    <n v="2"/>
    <d v="2023-05-29T00:00:00"/>
    <x v="12"/>
    <x v="7"/>
    <s v="29"/>
    <x v="2"/>
    <x v="1"/>
    <n v="0.97"/>
    <x v="1"/>
    <n v="6"/>
    <x v="1"/>
    <n v="102.76"/>
    <x v="0"/>
    <n v="4"/>
    <x v="2"/>
    <x v="3"/>
    <n v="519.06682326621899"/>
    <x v="1"/>
  </r>
  <r>
    <n v="1659"/>
    <n v="35"/>
    <x v="4"/>
    <x v="2"/>
    <x v="1"/>
    <x v="2737"/>
    <x v="2"/>
    <n v="2"/>
    <d v="2025-07-17T00:00:00"/>
    <x v="3"/>
    <x v="11"/>
    <s v="17"/>
    <x v="0"/>
    <x v="1"/>
    <n v="0.97"/>
    <x v="1"/>
    <n v="16"/>
    <x v="2"/>
    <n v="27.58"/>
    <x v="2"/>
    <n v="4"/>
    <x v="2"/>
    <x v="4"/>
    <n v="520.59938864628805"/>
    <x v="2"/>
  </r>
  <r>
    <n v="1804"/>
    <n v="45"/>
    <x v="0"/>
    <x v="2"/>
    <x v="1"/>
    <x v="2738"/>
    <x v="1"/>
    <n v="3"/>
    <d v="2025-12-09T00:00:00"/>
    <x v="3"/>
    <x v="2"/>
    <s v="09"/>
    <x v="2"/>
    <x v="0"/>
    <n v="0.97"/>
    <x v="1"/>
    <n v="5"/>
    <x v="0"/>
    <n v="191.57"/>
    <x v="1"/>
    <n v="5"/>
    <x v="0"/>
    <x v="3"/>
    <n v="518.84827354260062"/>
    <x v="2"/>
  </r>
  <r>
    <n v="1969"/>
    <n v="60"/>
    <x v="1"/>
    <x v="2"/>
    <x v="2"/>
    <x v="2739"/>
    <x v="2"/>
    <n v="2"/>
    <d v="2026-05-23T00:00:00"/>
    <x v="4"/>
    <x v="7"/>
    <s v="23"/>
    <x v="0"/>
    <x v="1"/>
    <n v="0.97"/>
    <x v="1"/>
    <n v="17"/>
    <x v="2"/>
    <n v="21.83"/>
    <x v="2"/>
    <n v="6"/>
    <x v="0"/>
    <x v="1"/>
    <n v="543.35997732426256"/>
    <x v="1"/>
  </r>
  <r>
    <n v="1985"/>
    <n v="21"/>
    <x v="2"/>
    <x v="2"/>
    <x v="1"/>
    <x v="2740"/>
    <x v="0"/>
    <n v="1"/>
    <d v="2026-06-08T00:00:00"/>
    <x v="4"/>
    <x v="3"/>
    <s v="08"/>
    <x v="0"/>
    <x v="1"/>
    <n v="0.97"/>
    <x v="0"/>
    <n v="17"/>
    <x v="2"/>
    <n v="15.07"/>
    <x v="2"/>
    <n v="5"/>
    <x v="0"/>
    <x v="2"/>
    <n v="543.84880090497722"/>
    <x v="2"/>
  </r>
  <r>
    <n v="2136"/>
    <n v="27"/>
    <x v="2"/>
    <x v="1"/>
    <x v="0"/>
    <x v="2741"/>
    <x v="0"/>
    <n v="1"/>
    <d v="2026-11-06T00:00:00"/>
    <x v="4"/>
    <x v="1"/>
    <s v="06"/>
    <x v="3"/>
    <x v="0"/>
    <n v="0.97"/>
    <x v="1"/>
    <n v="17"/>
    <x v="2"/>
    <n v="17.03"/>
    <x v="2"/>
    <n v="4"/>
    <x v="2"/>
    <x v="3"/>
    <n v="517.86170786516823"/>
    <x v="2"/>
  </r>
  <r>
    <n v="2197"/>
    <n v="59"/>
    <x v="3"/>
    <x v="2"/>
    <x v="3"/>
    <x v="2742"/>
    <x v="0"/>
    <n v="1"/>
    <d v="2027-01-06T00:00:00"/>
    <x v="5"/>
    <x v="0"/>
    <s v="06"/>
    <x v="0"/>
    <x v="1"/>
    <n v="0.97"/>
    <x v="1"/>
    <n v="14"/>
    <x v="1"/>
    <n v="19.43"/>
    <x v="2"/>
    <n v="7"/>
    <x v="1"/>
    <x v="3"/>
    <n v="518.37612612612577"/>
    <x v="1"/>
  </r>
  <r>
    <n v="2225"/>
    <n v="46"/>
    <x v="0"/>
    <x v="0"/>
    <x v="3"/>
    <x v="2743"/>
    <x v="1"/>
    <n v="3"/>
    <d v="2027-02-03T00:00:00"/>
    <x v="5"/>
    <x v="10"/>
    <s v="03"/>
    <x v="0"/>
    <x v="0"/>
    <n v="0.97"/>
    <x v="1"/>
    <n v="1"/>
    <x v="0"/>
    <n v="880.91"/>
    <x v="1"/>
    <n v="4"/>
    <x v="2"/>
    <x v="0"/>
    <n v="497.54196388261806"/>
    <x v="0"/>
  </r>
  <r>
    <n v="2263"/>
    <n v="25"/>
    <x v="2"/>
    <x v="3"/>
    <x v="1"/>
    <x v="2744"/>
    <x v="0"/>
    <n v="1"/>
    <d v="2027-03-13T00:00:00"/>
    <x v="5"/>
    <x v="9"/>
    <s v="13"/>
    <x v="3"/>
    <x v="0"/>
    <n v="0.97"/>
    <x v="0"/>
    <n v="3"/>
    <x v="0"/>
    <n v="57.84"/>
    <x v="0"/>
    <n v="6"/>
    <x v="0"/>
    <x v="1"/>
    <n v="543.75161363636312"/>
    <x v="1"/>
  </r>
  <r>
    <n v="2281"/>
    <n v="52"/>
    <x v="3"/>
    <x v="2"/>
    <x v="0"/>
    <x v="2745"/>
    <x v="0"/>
    <n v="1"/>
    <d v="2027-03-31T00:00:00"/>
    <x v="5"/>
    <x v="9"/>
    <s v="31"/>
    <x v="0"/>
    <x v="0"/>
    <n v="0.97"/>
    <x v="0"/>
    <n v="12"/>
    <x v="1"/>
    <n v="7.04"/>
    <x v="2"/>
    <n v="5"/>
    <x v="0"/>
    <x v="1"/>
    <n v="544.59498861047791"/>
    <x v="0"/>
  </r>
  <r>
    <n v="2438"/>
    <n v="40"/>
    <x v="0"/>
    <x v="1"/>
    <x v="2"/>
    <x v="2746"/>
    <x v="2"/>
    <n v="2"/>
    <d v="2027-09-04T00:00:00"/>
    <x v="5"/>
    <x v="6"/>
    <s v="04"/>
    <x v="1"/>
    <x v="1"/>
    <n v="0.97"/>
    <x v="0"/>
    <n v="10"/>
    <x v="1"/>
    <n v="58.74"/>
    <x v="0"/>
    <n v="7"/>
    <x v="1"/>
    <x v="0"/>
    <n v="496.67461538461492"/>
    <x v="1"/>
  </r>
  <r>
    <n v="2877"/>
    <n v="51"/>
    <x v="3"/>
    <x v="1"/>
    <x v="1"/>
    <x v="2747"/>
    <x v="1"/>
    <n v="3"/>
    <d v="2028-11-16T00:00:00"/>
    <x v="6"/>
    <x v="1"/>
    <s v="16"/>
    <x v="2"/>
    <x v="0"/>
    <n v="0.97"/>
    <x v="0"/>
    <n v="17"/>
    <x v="2"/>
    <n v="53.17"/>
    <x v="0"/>
    <n v="5"/>
    <x v="0"/>
    <x v="2"/>
    <n v="544.50113378684796"/>
    <x v="2"/>
  </r>
  <r>
    <n v="3112"/>
    <n v="56"/>
    <x v="3"/>
    <x v="0"/>
    <x v="3"/>
    <x v="2748"/>
    <x v="1"/>
    <n v="3"/>
    <d v="2029-07-09T00:00:00"/>
    <x v="10"/>
    <x v="11"/>
    <s v="09"/>
    <x v="1"/>
    <x v="0"/>
    <n v="0.97"/>
    <x v="1"/>
    <n v="1"/>
    <x v="0"/>
    <n v="926.35"/>
    <x v="1"/>
    <n v="8"/>
    <x v="1"/>
    <x v="1"/>
    <n v="545.64545662100397"/>
    <x v="2"/>
  </r>
  <r>
    <n v="3214"/>
    <n v="53"/>
    <x v="3"/>
    <x v="1"/>
    <x v="3"/>
    <x v="2749"/>
    <x v="0"/>
    <n v="1"/>
    <d v="2029-10-19T00:00:00"/>
    <x v="10"/>
    <x v="4"/>
    <s v="19"/>
    <x v="1"/>
    <x v="1"/>
    <n v="0.97"/>
    <x v="1"/>
    <n v="12"/>
    <x v="1"/>
    <n v="19.34"/>
    <x v="2"/>
    <n v="7"/>
    <x v="1"/>
    <x v="2"/>
    <n v="543.68445454545451"/>
    <x v="0"/>
  </r>
  <r>
    <n v="4324"/>
    <n v="66"/>
    <x v="1"/>
    <x v="3"/>
    <x v="2"/>
    <x v="2750"/>
    <x v="0"/>
    <n v="1"/>
    <d v="2032-11-02T00:00:00"/>
    <x v="11"/>
    <x v="1"/>
    <s v="02"/>
    <x v="3"/>
    <x v="1"/>
    <n v="0.97"/>
    <x v="1"/>
    <n v="14"/>
    <x v="1"/>
    <n v="9.41"/>
    <x v="2"/>
    <n v="6"/>
    <x v="0"/>
    <x v="1"/>
    <n v="544.77427917620082"/>
    <x v="1"/>
  </r>
  <r>
    <n v="4782"/>
    <n v="65"/>
    <x v="1"/>
    <x v="3"/>
    <x v="1"/>
    <x v="2751"/>
    <x v="1"/>
    <n v="3"/>
    <d v="2034-02-03T00:00:00"/>
    <x v="13"/>
    <x v="10"/>
    <s v="03"/>
    <x v="0"/>
    <x v="0"/>
    <n v="0.97"/>
    <x v="1"/>
    <n v="11"/>
    <x v="1"/>
    <n v="74.290000000000006"/>
    <x v="0"/>
    <n v="5"/>
    <x v="0"/>
    <x v="2"/>
    <n v="544.39412300683364"/>
    <x v="0"/>
  </r>
  <r>
    <n v="80"/>
    <n v="45"/>
    <x v="0"/>
    <x v="0"/>
    <x v="1"/>
    <x v="2752"/>
    <x v="2"/>
    <n v="2"/>
    <d v="2021-03-21T00:00:00"/>
    <x v="0"/>
    <x v="9"/>
    <s v="21"/>
    <x v="2"/>
    <x v="0"/>
    <n v="0.96"/>
    <x v="0"/>
    <n v="13"/>
    <x v="1"/>
    <n v="42.08"/>
    <x v="2"/>
    <n v="5"/>
    <x v="0"/>
    <x v="3"/>
    <n v="518.93227990970627"/>
    <x v="1"/>
  </r>
  <r>
    <n v="85"/>
    <n v="60"/>
    <x v="1"/>
    <x v="2"/>
    <x v="2"/>
    <x v="2753"/>
    <x v="2"/>
    <n v="2"/>
    <d v="2021-03-26T00:00:00"/>
    <x v="0"/>
    <x v="9"/>
    <s v="26"/>
    <x v="0"/>
    <x v="0"/>
    <n v="0.96"/>
    <x v="0"/>
    <n v="2"/>
    <x v="0"/>
    <n v="202.5"/>
    <x v="1"/>
    <n v="5"/>
    <x v="0"/>
    <x v="1"/>
    <n v="545.72169724770595"/>
    <x v="2"/>
  </r>
  <r>
    <n v="160"/>
    <n v="37"/>
    <x v="4"/>
    <x v="3"/>
    <x v="1"/>
    <x v="2754"/>
    <x v="1"/>
    <n v="3"/>
    <d v="2021-06-09T00:00:00"/>
    <x v="0"/>
    <x v="3"/>
    <s v="09"/>
    <x v="3"/>
    <x v="0"/>
    <n v="0.96"/>
    <x v="1"/>
    <n v="19"/>
    <x v="2"/>
    <n v="43.44"/>
    <x v="2"/>
    <n v="7"/>
    <x v="1"/>
    <x v="2"/>
    <n v="543.77123287671225"/>
    <x v="2"/>
  </r>
  <r>
    <n v="188"/>
    <n v="63"/>
    <x v="1"/>
    <x v="1"/>
    <x v="3"/>
    <x v="2755"/>
    <x v="0"/>
    <n v="1"/>
    <d v="2021-07-07T00:00:00"/>
    <x v="0"/>
    <x v="11"/>
    <s v="07"/>
    <x v="3"/>
    <x v="1"/>
    <n v="0.96"/>
    <x v="1"/>
    <n v="5"/>
    <x v="0"/>
    <n v="59.44"/>
    <x v="0"/>
    <n v="3"/>
    <x v="2"/>
    <x v="0"/>
    <n v="496.46888888888839"/>
    <x v="0"/>
  </r>
  <r>
    <n v="215"/>
    <n v="58"/>
    <x v="3"/>
    <x v="0"/>
    <x v="0"/>
    <x v="2756"/>
    <x v="0"/>
    <n v="1"/>
    <d v="2021-08-03T00:00:00"/>
    <x v="0"/>
    <x v="8"/>
    <s v="03"/>
    <x v="0"/>
    <x v="0"/>
    <n v="0.96"/>
    <x v="0"/>
    <n v="1"/>
    <x v="0"/>
    <n v="325.26"/>
    <x v="1"/>
    <n v="4"/>
    <x v="2"/>
    <x v="3"/>
    <n v="518.86861990950194"/>
    <x v="1"/>
  </r>
  <r>
    <n v="384"/>
    <n v="40"/>
    <x v="0"/>
    <x v="0"/>
    <x v="0"/>
    <x v="2757"/>
    <x v="2"/>
    <n v="2"/>
    <d v="2022-01-19T00:00:00"/>
    <x v="1"/>
    <x v="0"/>
    <s v="19"/>
    <x v="0"/>
    <x v="0"/>
    <n v="0.96"/>
    <x v="1"/>
    <n v="13"/>
    <x v="1"/>
    <n v="29.67"/>
    <x v="2"/>
    <n v="8"/>
    <x v="1"/>
    <x v="3"/>
    <n v="519.30764172335569"/>
    <x v="1"/>
  </r>
  <r>
    <n v="540"/>
    <n v="39"/>
    <x v="4"/>
    <x v="0"/>
    <x v="2"/>
    <x v="2758"/>
    <x v="1"/>
    <n v="3"/>
    <d v="2022-06-24T00:00:00"/>
    <x v="1"/>
    <x v="3"/>
    <s v="24"/>
    <x v="1"/>
    <x v="1"/>
    <n v="0.96"/>
    <x v="0"/>
    <n v="14"/>
    <x v="1"/>
    <n v="53.59"/>
    <x v="0"/>
    <n v="5"/>
    <x v="0"/>
    <x v="3"/>
    <n v="519.61134090909059"/>
    <x v="0"/>
  </r>
  <r>
    <n v="747"/>
    <n v="51"/>
    <x v="3"/>
    <x v="0"/>
    <x v="3"/>
    <x v="2759"/>
    <x v="1"/>
    <n v="3"/>
    <d v="2023-01-17T00:00:00"/>
    <x v="12"/>
    <x v="0"/>
    <s v="17"/>
    <x v="0"/>
    <x v="0"/>
    <n v="0.96"/>
    <x v="0"/>
    <n v="1"/>
    <x v="0"/>
    <n v="991.45"/>
    <x v="1"/>
    <n v="7"/>
    <x v="1"/>
    <x v="1"/>
    <n v="546.0451954022983"/>
    <x v="0"/>
  </r>
  <r>
    <n v="764"/>
    <n v="27"/>
    <x v="2"/>
    <x v="2"/>
    <x v="0"/>
    <x v="2760"/>
    <x v="1"/>
    <n v="3"/>
    <d v="2023-02-03T00:00:00"/>
    <x v="12"/>
    <x v="10"/>
    <s v="03"/>
    <x v="0"/>
    <x v="1"/>
    <n v="0.96"/>
    <x v="0"/>
    <n v="15"/>
    <x v="1"/>
    <n v="52.11"/>
    <x v="0"/>
    <n v="6"/>
    <x v="0"/>
    <x v="2"/>
    <n v="543.1269336384438"/>
    <x v="0"/>
  </r>
  <r>
    <n v="951"/>
    <n v="35"/>
    <x v="4"/>
    <x v="0"/>
    <x v="3"/>
    <x v="2761"/>
    <x v="0"/>
    <n v="1"/>
    <d v="2023-08-09T00:00:00"/>
    <x v="12"/>
    <x v="8"/>
    <s v="09"/>
    <x v="1"/>
    <x v="1"/>
    <n v="0.96"/>
    <x v="0"/>
    <n v="6"/>
    <x v="1"/>
    <n v="45.47"/>
    <x v="2"/>
    <n v="6"/>
    <x v="0"/>
    <x v="4"/>
    <n v="520.7728227571115"/>
    <x v="1"/>
  </r>
  <r>
    <n v="1189"/>
    <n v="35"/>
    <x v="4"/>
    <x v="1"/>
    <x v="1"/>
    <x v="2762"/>
    <x v="2"/>
    <n v="2"/>
    <d v="2024-04-03T00:00:00"/>
    <x v="2"/>
    <x v="5"/>
    <s v="03"/>
    <x v="0"/>
    <x v="1"/>
    <n v="0.96"/>
    <x v="0"/>
    <n v="8"/>
    <x v="1"/>
    <n v="48.1"/>
    <x v="2"/>
    <n v="5"/>
    <x v="0"/>
    <x v="0"/>
    <n v="496.92179545454496"/>
    <x v="2"/>
  </r>
  <r>
    <n v="1446"/>
    <n v="34"/>
    <x v="4"/>
    <x v="0"/>
    <x v="3"/>
    <x v="2763"/>
    <x v="1"/>
    <n v="3"/>
    <d v="2024-12-16T00:00:00"/>
    <x v="2"/>
    <x v="2"/>
    <s v="16"/>
    <x v="2"/>
    <x v="1"/>
    <n v="0.96"/>
    <x v="0"/>
    <n v="6"/>
    <x v="1"/>
    <n v="122.27"/>
    <x v="0"/>
    <n v="4"/>
    <x v="2"/>
    <x v="3"/>
    <n v="519.0858314350794"/>
    <x v="0"/>
  </r>
  <r>
    <n v="1847"/>
    <n v="46"/>
    <x v="0"/>
    <x v="3"/>
    <x v="3"/>
    <x v="2764"/>
    <x v="0"/>
    <n v="1"/>
    <d v="2026-01-21T00:00:00"/>
    <x v="4"/>
    <x v="0"/>
    <s v="21"/>
    <x v="1"/>
    <x v="0"/>
    <n v="0.96"/>
    <x v="1"/>
    <n v="17"/>
    <x v="2"/>
    <n v="3.09"/>
    <x v="2"/>
    <n v="4"/>
    <x v="2"/>
    <x v="0"/>
    <n v="497.17715261958944"/>
    <x v="2"/>
  </r>
  <r>
    <n v="2128"/>
    <n v="66"/>
    <x v="1"/>
    <x v="1"/>
    <x v="3"/>
    <x v="2765"/>
    <x v="0"/>
    <n v="1"/>
    <d v="2026-10-29T00:00:00"/>
    <x v="4"/>
    <x v="4"/>
    <s v="29"/>
    <x v="2"/>
    <x v="1"/>
    <n v="0.96"/>
    <x v="1"/>
    <n v="18"/>
    <x v="2"/>
    <n v="9.5500000000000007"/>
    <x v="2"/>
    <n v="7"/>
    <x v="1"/>
    <x v="2"/>
    <n v="542.57981651376133"/>
    <x v="1"/>
  </r>
  <r>
    <n v="2327"/>
    <n v="59"/>
    <x v="3"/>
    <x v="3"/>
    <x v="1"/>
    <x v="2766"/>
    <x v="1"/>
    <n v="3"/>
    <d v="2027-05-16T00:00:00"/>
    <x v="5"/>
    <x v="7"/>
    <s v="16"/>
    <x v="2"/>
    <x v="0"/>
    <n v="0.96"/>
    <x v="0"/>
    <n v="14"/>
    <x v="1"/>
    <n v="65.8"/>
    <x v="0"/>
    <n v="7"/>
    <x v="1"/>
    <x v="3"/>
    <n v="518.59602739725995"/>
    <x v="0"/>
  </r>
  <r>
    <n v="2576"/>
    <n v="43"/>
    <x v="0"/>
    <x v="2"/>
    <x v="1"/>
    <x v="2767"/>
    <x v="2"/>
    <n v="2"/>
    <d v="2028-01-20T00:00:00"/>
    <x v="6"/>
    <x v="0"/>
    <s v="20"/>
    <x v="3"/>
    <x v="1"/>
    <n v="0.96"/>
    <x v="1"/>
    <n v="8"/>
    <x v="1"/>
    <n v="51.22"/>
    <x v="0"/>
    <n v="7"/>
    <x v="1"/>
    <x v="0"/>
    <n v="498.19221461187163"/>
    <x v="2"/>
  </r>
  <r>
    <n v="2704"/>
    <n v="34"/>
    <x v="4"/>
    <x v="0"/>
    <x v="0"/>
    <x v="2768"/>
    <x v="1"/>
    <n v="3"/>
    <d v="2028-05-27T00:00:00"/>
    <x v="6"/>
    <x v="7"/>
    <s v="27"/>
    <x v="0"/>
    <x v="0"/>
    <n v="0.96"/>
    <x v="1"/>
    <n v="2"/>
    <x v="0"/>
    <n v="414.76"/>
    <x v="1"/>
    <n v="4"/>
    <x v="2"/>
    <x v="4"/>
    <n v="521.31662280701744"/>
    <x v="1"/>
  </r>
  <r>
    <n v="2813"/>
    <n v="63"/>
    <x v="1"/>
    <x v="1"/>
    <x v="0"/>
    <x v="2769"/>
    <x v="2"/>
    <n v="2"/>
    <d v="2028-09-13T00:00:00"/>
    <x v="6"/>
    <x v="6"/>
    <s v="13"/>
    <x v="3"/>
    <x v="0"/>
    <n v="0.96"/>
    <x v="0"/>
    <n v="6"/>
    <x v="1"/>
    <n v="85.86"/>
    <x v="0"/>
    <n v="7"/>
    <x v="1"/>
    <x v="3"/>
    <n v="517.67473684210495"/>
    <x v="2"/>
  </r>
  <r>
    <n v="2817"/>
    <n v="21"/>
    <x v="2"/>
    <x v="0"/>
    <x v="0"/>
    <x v="2770"/>
    <x v="1"/>
    <n v="3"/>
    <d v="2028-09-17T00:00:00"/>
    <x v="6"/>
    <x v="6"/>
    <s v="17"/>
    <x v="1"/>
    <x v="1"/>
    <n v="0.96"/>
    <x v="1"/>
    <n v="14"/>
    <x v="1"/>
    <n v="46.77"/>
    <x v="2"/>
    <n v="4"/>
    <x v="2"/>
    <x v="3"/>
    <n v="517.68055045871529"/>
    <x v="0"/>
  </r>
  <r>
    <n v="2893"/>
    <n v="30"/>
    <x v="4"/>
    <x v="0"/>
    <x v="3"/>
    <x v="2771"/>
    <x v="2"/>
    <n v="2"/>
    <d v="2028-12-02T00:00:00"/>
    <x v="6"/>
    <x v="2"/>
    <s v="02"/>
    <x v="2"/>
    <x v="1"/>
    <n v="0.96"/>
    <x v="1"/>
    <n v="16"/>
    <x v="2"/>
    <n v="27.89"/>
    <x v="2"/>
    <n v="7"/>
    <x v="1"/>
    <x v="1"/>
    <n v="545.01891705069079"/>
    <x v="1"/>
  </r>
  <r>
    <n v="3353"/>
    <n v="22"/>
    <x v="2"/>
    <x v="1"/>
    <x v="1"/>
    <x v="2772"/>
    <x v="2"/>
    <n v="2"/>
    <d v="2030-03-07T00:00:00"/>
    <x v="7"/>
    <x v="9"/>
    <s v="07"/>
    <x v="0"/>
    <x v="0"/>
    <n v="0.96"/>
    <x v="0"/>
    <n v="11"/>
    <x v="1"/>
    <n v="58.34"/>
    <x v="0"/>
    <n v="5"/>
    <x v="0"/>
    <x v="4"/>
    <n v="520.63927472527462"/>
    <x v="1"/>
  </r>
  <r>
    <n v="3639"/>
    <n v="22"/>
    <x v="2"/>
    <x v="1"/>
    <x v="1"/>
    <x v="2773"/>
    <x v="1"/>
    <n v="3"/>
    <d v="2030-12-18T00:00:00"/>
    <x v="7"/>
    <x v="2"/>
    <s v="18"/>
    <x v="0"/>
    <x v="1"/>
    <n v="0.96"/>
    <x v="1"/>
    <n v="12"/>
    <x v="1"/>
    <n v="78.39"/>
    <x v="0"/>
    <n v="7"/>
    <x v="1"/>
    <x v="1"/>
    <n v="545.24699769053063"/>
    <x v="0"/>
  </r>
  <r>
    <n v="3794"/>
    <n v="22"/>
    <x v="2"/>
    <x v="1"/>
    <x v="2"/>
    <x v="2774"/>
    <x v="1"/>
    <n v="3"/>
    <d v="2031-05-22T00:00:00"/>
    <x v="8"/>
    <x v="7"/>
    <s v="22"/>
    <x v="0"/>
    <x v="0"/>
    <n v="0.96"/>
    <x v="0"/>
    <n v="2"/>
    <x v="0"/>
    <n v="431.58"/>
    <x v="1"/>
    <n v="7"/>
    <x v="1"/>
    <x v="0"/>
    <n v="498.39450800915279"/>
    <x v="0"/>
  </r>
  <r>
    <n v="3847"/>
    <n v="36"/>
    <x v="4"/>
    <x v="2"/>
    <x v="0"/>
    <x v="2775"/>
    <x v="2"/>
    <n v="2"/>
    <d v="2031-07-14T00:00:00"/>
    <x v="8"/>
    <x v="11"/>
    <s v="14"/>
    <x v="3"/>
    <x v="0"/>
    <n v="0.96"/>
    <x v="1"/>
    <n v="12"/>
    <x v="1"/>
    <n v="41.4"/>
    <x v="2"/>
    <n v="5"/>
    <x v="0"/>
    <x v="1"/>
    <n v="544.33157407407361"/>
    <x v="1"/>
  </r>
  <r>
    <n v="4273"/>
    <n v="25"/>
    <x v="2"/>
    <x v="3"/>
    <x v="0"/>
    <x v="2776"/>
    <x v="0"/>
    <n v="1"/>
    <d v="2032-09-12T00:00:00"/>
    <x v="11"/>
    <x v="6"/>
    <s v="12"/>
    <x v="3"/>
    <x v="0"/>
    <n v="0.96"/>
    <x v="0"/>
    <n v="8"/>
    <x v="1"/>
    <n v="43.08"/>
    <x v="2"/>
    <n v="5"/>
    <x v="0"/>
    <x v="0"/>
    <n v="497.55788990825641"/>
    <x v="1"/>
  </r>
  <r>
    <n v="4361"/>
    <n v="57"/>
    <x v="3"/>
    <x v="0"/>
    <x v="0"/>
    <x v="2777"/>
    <x v="0"/>
    <n v="1"/>
    <d v="2032-12-09T00:00:00"/>
    <x v="11"/>
    <x v="2"/>
    <s v="09"/>
    <x v="0"/>
    <x v="0"/>
    <n v="0.96"/>
    <x v="0"/>
    <n v="18"/>
    <x v="2"/>
    <n v="4.38"/>
    <x v="2"/>
    <n v="5"/>
    <x v="0"/>
    <x v="0"/>
    <n v="497.90949425287312"/>
    <x v="2"/>
  </r>
  <r>
    <n v="4416"/>
    <n v="48"/>
    <x v="0"/>
    <x v="3"/>
    <x v="1"/>
    <x v="2778"/>
    <x v="2"/>
    <n v="2"/>
    <d v="2033-02-02T00:00:00"/>
    <x v="9"/>
    <x v="10"/>
    <s v="02"/>
    <x v="0"/>
    <x v="0"/>
    <n v="0.96"/>
    <x v="0"/>
    <n v="13"/>
    <x v="1"/>
    <n v="43.95"/>
    <x v="2"/>
    <n v="7"/>
    <x v="1"/>
    <x v="4"/>
    <n v="520.37248898678399"/>
    <x v="1"/>
  </r>
  <r>
    <n v="4718"/>
    <n v="50"/>
    <x v="3"/>
    <x v="2"/>
    <x v="0"/>
    <x v="2779"/>
    <x v="1"/>
    <n v="3"/>
    <d v="2033-12-01T00:00:00"/>
    <x v="9"/>
    <x v="2"/>
    <s v="01"/>
    <x v="1"/>
    <x v="1"/>
    <n v="0.96"/>
    <x v="0"/>
    <n v="14"/>
    <x v="1"/>
    <n v="53.25"/>
    <x v="0"/>
    <n v="5"/>
    <x v="0"/>
    <x v="2"/>
    <n v="543.43188505747116"/>
    <x v="2"/>
  </r>
  <r>
    <n v="4729"/>
    <n v="56"/>
    <x v="3"/>
    <x v="3"/>
    <x v="3"/>
    <x v="2780"/>
    <x v="1"/>
    <n v="3"/>
    <d v="2033-12-12T00:00:00"/>
    <x v="9"/>
    <x v="2"/>
    <s v="12"/>
    <x v="3"/>
    <x v="1"/>
    <n v="0.96"/>
    <x v="0"/>
    <n v="11"/>
    <x v="1"/>
    <n v="69.12"/>
    <x v="0"/>
    <n v="6"/>
    <x v="0"/>
    <x v="0"/>
    <n v="498.87516129032213"/>
    <x v="2"/>
  </r>
  <r>
    <n v="4881"/>
    <n v="28"/>
    <x v="2"/>
    <x v="1"/>
    <x v="0"/>
    <x v="2781"/>
    <x v="1"/>
    <n v="3"/>
    <d v="2034-05-13T00:00:00"/>
    <x v="13"/>
    <x v="7"/>
    <s v="13"/>
    <x v="0"/>
    <x v="0"/>
    <n v="0.96"/>
    <x v="0"/>
    <n v="13"/>
    <x v="1"/>
    <n v="71.11"/>
    <x v="0"/>
    <n v="5"/>
    <x v="0"/>
    <x v="2"/>
    <n v="542.96624423963124"/>
    <x v="1"/>
  </r>
  <r>
    <n v="4945"/>
    <n v="29"/>
    <x v="2"/>
    <x v="2"/>
    <x v="0"/>
    <x v="2782"/>
    <x v="2"/>
    <n v="2"/>
    <d v="2034-07-16T00:00:00"/>
    <x v="13"/>
    <x v="11"/>
    <s v="16"/>
    <x v="3"/>
    <x v="0"/>
    <n v="0.96"/>
    <x v="1"/>
    <n v="14"/>
    <x v="1"/>
    <n v="40.369999999999997"/>
    <x v="2"/>
    <n v="6"/>
    <x v="0"/>
    <x v="0"/>
    <n v="498.27138568129283"/>
    <x v="2"/>
  </r>
  <r>
    <n v="142"/>
    <n v="35"/>
    <x v="4"/>
    <x v="3"/>
    <x v="0"/>
    <x v="2783"/>
    <x v="0"/>
    <n v="1"/>
    <d v="2021-05-22T00:00:00"/>
    <x v="0"/>
    <x v="7"/>
    <s v="22"/>
    <x v="3"/>
    <x v="0"/>
    <n v="0.95"/>
    <x v="0"/>
    <n v="9"/>
    <x v="1"/>
    <n v="20.64"/>
    <x v="2"/>
    <n v="5"/>
    <x v="0"/>
    <x v="4"/>
    <n v="520.25984547461348"/>
    <x v="0"/>
  </r>
  <r>
    <n v="181"/>
    <n v="20"/>
    <x v="2"/>
    <x v="1"/>
    <x v="3"/>
    <x v="2784"/>
    <x v="0"/>
    <n v="1"/>
    <d v="2021-06-30T00:00:00"/>
    <x v="0"/>
    <x v="3"/>
    <s v="30"/>
    <x v="2"/>
    <x v="1"/>
    <n v="0.95"/>
    <x v="1"/>
    <n v="5"/>
    <x v="0"/>
    <n v="10.56"/>
    <x v="2"/>
    <n v="5"/>
    <x v="0"/>
    <x v="2"/>
    <n v="542.0852886836027"/>
    <x v="0"/>
  </r>
  <r>
    <n v="308"/>
    <n v="67"/>
    <x v="1"/>
    <x v="2"/>
    <x v="3"/>
    <x v="2785"/>
    <x v="1"/>
    <n v="3"/>
    <d v="2021-11-04T00:00:00"/>
    <x v="0"/>
    <x v="1"/>
    <s v="04"/>
    <x v="1"/>
    <x v="1"/>
    <n v="0.95"/>
    <x v="0"/>
    <n v="12"/>
    <x v="1"/>
    <n v="75.16"/>
    <x v="0"/>
    <n v="4"/>
    <x v="2"/>
    <x v="4"/>
    <n v="520.99984513274319"/>
    <x v="0"/>
  </r>
  <r>
    <n v="351"/>
    <n v="40"/>
    <x v="0"/>
    <x v="2"/>
    <x v="1"/>
    <x v="2786"/>
    <x v="0"/>
    <n v="1"/>
    <d v="2021-12-17T00:00:00"/>
    <x v="0"/>
    <x v="2"/>
    <s v="17"/>
    <x v="1"/>
    <x v="1"/>
    <n v="0.95"/>
    <x v="1"/>
    <n v="7"/>
    <x v="1"/>
    <n v="12.43"/>
    <x v="2"/>
    <n v="7"/>
    <x v="1"/>
    <x v="3"/>
    <n v="517.3653563218387"/>
    <x v="2"/>
  </r>
  <r>
    <n v="777"/>
    <n v="67"/>
    <x v="1"/>
    <x v="3"/>
    <x v="0"/>
    <x v="2787"/>
    <x v="2"/>
    <n v="2"/>
    <d v="2023-02-16T00:00:00"/>
    <x v="12"/>
    <x v="10"/>
    <s v="16"/>
    <x v="1"/>
    <x v="1"/>
    <n v="0.95"/>
    <x v="1"/>
    <n v="19"/>
    <x v="2"/>
    <n v="19.059999999999999"/>
    <x v="2"/>
    <n v="4"/>
    <x v="2"/>
    <x v="0"/>
    <n v="498.11648148148112"/>
    <x v="2"/>
  </r>
  <r>
    <n v="1111"/>
    <n v="54"/>
    <x v="3"/>
    <x v="0"/>
    <x v="2"/>
    <x v="2788"/>
    <x v="1"/>
    <n v="3"/>
    <d v="2024-01-16T00:00:00"/>
    <x v="2"/>
    <x v="0"/>
    <s v="16"/>
    <x v="2"/>
    <x v="1"/>
    <n v="0.95"/>
    <x v="1"/>
    <n v="19"/>
    <x v="2"/>
    <n v="37.76"/>
    <x v="2"/>
    <n v="3"/>
    <x v="2"/>
    <x v="0"/>
    <n v="498.43185614849148"/>
    <x v="0"/>
  </r>
  <r>
    <n v="1323"/>
    <n v="20"/>
    <x v="2"/>
    <x v="2"/>
    <x v="0"/>
    <x v="2789"/>
    <x v="2"/>
    <n v="2"/>
    <d v="2024-08-15T00:00:00"/>
    <x v="2"/>
    <x v="8"/>
    <s v="15"/>
    <x v="3"/>
    <x v="0"/>
    <n v="0.95"/>
    <x v="0"/>
    <n v="18"/>
    <x v="2"/>
    <n v="30.52"/>
    <x v="2"/>
    <n v="7"/>
    <x v="1"/>
    <x v="3"/>
    <n v="518.35695852534525"/>
    <x v="1"/>
  </r>
  <r>
    <n v="1327"/>
    <n v="27"/>
    <x v="2"/>
    <x v="1"/>
    <x v="2"/>
    <x v="2790"/>
    <x v="1"/>
    <n v="3"/>
    <d v="2024-08-19T00:00:00"/>
    <x v="2"/>
    <x v="8"/>
    <s v="19"/>
    <x v="3"/>
    <x v="1"/>
    <n v="0.95"/>
    <x v="0"/>
    <n v="5"/>
    <x v="0"/>
    <n v="189.11"/>
    <x v="1"/>
    <n v="5"/>
    <x v="0"/>
    <x v="2"/>
    <n v="543.21791666666661"/>
    <x v="1"/>
  </r>
  <r>
    <n v="1671"/>
    <n v="54"/>
    <x v="3"/>
    <x v="3"/>
    <x v="3"/>
    <x v="2791"/>
    <x v="1"/>
    <n v="3"/>
    <d v="2025-07-29T00:00:00"/>
    <x v="3"/>
    <x v="11"/>
    <s v="29"/>
    <x v="3"/>
    <x v="0"/>
    <n v="0.95"/>
    <x v="1"/>
    <n v="16"/>
    <x v="2"/>
    <n v="54.09"/>
    <x v="0"/>
    <n v="4"/>
    <x v="2"/>
    <x v="1"/>
    <n v="544.4419489559159"/>
    <x v="0"/>
  </r>
  <r>
    <n v="1762"/>
    <n v="51"/>
    <x v="3"/>
    <x v="2"/>
    <x v="2"/>
    <x v="2792"/>
    <x v="2"/>
    <n v="2"/>
    <d v="2025-10-28T00:00:00"/>
    <x v="3"/>
    <x v="4"/>
    <s v="28"/>
    <x v="2"/>
    <x v="0"/>
    <n v="0.95"/>
    <x v="0"/>
    <n v="12"/>
    <x v="1"/>
    <n v="37.01"/>
    <x v="2"/>
    <n v="7"/>
    <x v="1"/>
    <x v="3"/>
    <n v="518.28556581986106"/>
    <x v="0"/>
  </r>
  <r>
    <n v="1823"/>
    <n v="49"/>
    <x v="0"/>
    <x v="2"/>
    <x v="2"/>
    <x v="2793"/>
    <x v="1"/>
    <n v="3"/>
    <d v="2025-12-28T00:00:00"/>
    <x v="3"/>
    <x v="2"/>
    <s v="28"/>
    <x v="2"/>
    <x v="1"/>
    <n v="0.95"/>
    <x v="1"/>
    <n v="3"/>
    <x v="0"/>
    <n v="284.10000000000002"/>
    <x v="1"/>
    <n v="5"/>
    <x v="0"/>
    <x v="2"/>
    <n v="542.28440835266815"/>
    <x v="2"/>
  </r>
  <r>
    <n v="2012"/>
    <n v="55"/>
    <x v="3"/>
    <x v="1"/>
    <x v="0"/>
    <x v="2794"/>
    <x v="1"/>
    <n v="3"/>
    <d v="2026-07-05T00:00:00"/>
    <x v="4"/>
    <x v="11"/>
    <s v="05"/>
    <x v="3"/>
    <x v="1"/>
    <n v="0.95"/>
    <x v="0"/>
    <n v="5"/>
    <x v="0"/>
    <n v="175.34"/>
    <x v="1"/>
    <n v="7"/>
    <x v="1"/>
    <x v="2"/>
    <n v="541.56346511627908"/>
    <x v="0"/>
  </r>
  <r>
    <n v="2196"/>
    <n v="26"/>
    <x v="2"/>
    <x v="2"/>
    <x v="0"/>
    <x v="2795"/>
    <x v="1"/>
    <n v="3"/>
    <d v="2027-01-05T00:00:00"/>
    <x v="5"/>
    <x v="0"/>
    <s v="05"/>
    <x v="2"/>
    <x v="0"/>
    <n v="0.95"/>
    <x v="1"/>
    <n v="16"/>
    <x v="2"/>
    <n v="61.72"/>
    <x v="0"/>
    <n v="7"/>
    <x v="1"/>
    <x v="4"/>
    <n v="520.15532150776039"/>
    <x v="0"/>
  </r>
  <r>
    <n v="2224"/>
    <n v="45"/>
    <x v="0"/>
    <x v="1"/>
    <x v="1"/>
    <x v="2796"/>
    <x v="0"/>
    <n v="1"/>
    <d v="2027-02-02T00:00:00"/>
    <x v="5"/>
    <x v="10"/>
    <s v="02"/>
    <x v="2"/>
    <x v="0"/>
    <n v="0.95"/>
    <x v="0"/>
    <n v="12"/>
    <x v="1"/>
    <n v="6.5"/>
    <x v="2"/>
    <n v="7"/>
    <x v="1"/>
    <x v="0"/>
    <n v="497.92260465116243"/>
    <x v="0"/>
  </r>
  <r>
    <n v="2287"/>
    <n v="51"/>
    <x v="3"/>
    <x v="0"/>
    <x v="1"/>
    <x v="2797"/>
    <x v="2"/>
    <n v="2"/>
    <d v="2027-04-06T00:00:00"/>
    <x v="5"/>
    <x v="5"/>
    <s v="06"/>
    <x v="2"/>
    <x v="1"/>
    <n v="0.95"/>
    <x v="1"/>
    <n v="14"/>
    <x v="1"/>
    <n v="43.28"/>
    <x v="2"/>
    <n v="4"/>
    <x v="2"/>
    <x v="1"/>
    <n v="543.69544186046448"/>
    <x v="0"/>
  </r>
  <r>
    <n v="2294"/>
    <n v="51"/>
    <x v="3"/>
    <x v="3"/>
    <x v="3"/>
    <x v="2798"/>
    <x v="1"/>
    <n v="3"/>
    <d v="2027-04-13T00:00:00"/>
    <x v="5"/>
    <x v="5"/>
    <s v="13"/>
    <x v="3"/>
    <x v="0"/>
    <n v="0.95"/>
    <x v="0"/>
    <n v="3"/>
    <x v="0"/>
    <n v="326.56"/>
    <x v="1"/>
    <n v="5"/>
    <x v="0"/>
    <x v="3"/>
    <n v="518.45722222222196"/>
    <x v="2"/>
  </r>
  <r>
    <n v="2341"/>
    <n v="47"/>
    <x v="0"/>
    <x v="1"/>
    <x v="0"/>
    <x v="2799"/>
    <x v="0"/>
    <n v="1"/>
    <d v="2027-05-30T00:00:00"/>
    <x v="5"/>
    <x v="7"/>
    <s v="30"/>
    <x v="2"/>
    <x v="1"/>
    <n v="0.95"/>
    <x v="1"/>
    <n v="15"/>
    <x v="1"/>
    <n v="19.2"/>
    <x v="2"/>
    <n v="7"/>
    <x v="1"/>
    <x v="0"/>
    <n v="498.90135198135164"/>
    <x v="2"/>
  </r>
  <r>
    <n v="2601"/>
    <n v="52"/>
    <x v="3"/>
    <x v="0"/>
    <x v="3"/>
    <x v="2800"/>
    <x v="1"/>
    <n v="3"/>
    <d v="2028-02-14T00:00:00"/>
    <x v="6"/>
    <x v="10"/>
    <s v="14"/>
    <x v="2"/>
    <x v="1"/>
    <n v="0.95"/>
    <x v="0"/>
    <n v="8"/>
    <x v="1"/>
    <n v="119.13"/>
    <x v="0"/>
    <n v="5"/>
    <x v="0"/>
    <x v="2"/>
    <n v="540.78228438228427"/>
    <x v="0"/>
  </r>
  <r>
    <n v="2624"/>
    <n v="18"/>
    <x v="2"/>
    <x v="3"/>
    <x v="2"/>
    <x v="2801"/>
    <x v="1"/>
    <n v="3"/>
    <d v="2028-03-08T00:00:00"/>
    <x v="6"/>
    <x v="9"/>
    <s v="08"/>
    <x v="3"/>
    <x v="1"/>
    <n v="0.95"/>
    <x v="0"/>
    <n v="12"/>
    <x v="1"/>
    <n v="62.19"/>
    <x v="0"/>
    <n v="7"/>
    <x v="1"/>
    <x v="1"/>
    <n v="543.55037296037233"/>
    <x v="1"/>
  </r>
  <r>
    <n v="2892"/>
    <n v="64"/>
    <x v="1"/>
    <x v="1"/>
    <x v="2"/>
    <x v="2802"/>
    <x v="0"/>
    <n v="1"/>
    <d v="2028-12-01T00:00:00"/>
    <x v="6"/>
    <x v="2"/>
    <s v="01"/>
    <x v="3"/>
    <x v="0"/>
    <n v="0.95"/>
    <x v="0"/>
    <n v="7"/>
    <x v="1"/>
    <n v="44.47"/>
    <x v="2"/>
    <n v="7"/>
    <x v="1"/>
    <x v="4"/>
    <n v="519.11682222222214"/>
    <x v="1"/>
  </r>
  <r>
    <n v="3231"/>
    <n v="53"/>
    <x v="3"/>
    <x v="3"/>
    <x v="0"/>
    <x v="2803"/>
    <x v="0"/>
    <n v="1"/>
    <d v="2029-11-05T00:00:00"/>
    <x v="10"/>
    <x v="1"/>
    <s v="05"/>
    <x v="2"/>
    <x v="1"/>
    <n v="0.95"/>
    <x v="1"/>
    <n v="13"/>
    <x v="1"/>
    <n v="4.13"/>
    <x v="2"/>
    <n v="4"/>
    <x v="2"/>
    <x v="3"/>
    <n v="517.38709976798111"/>
    <x v="0"/>
  </r>
  <r>
    <n v="3263"/>
    <n v="23"/>
    <x v="2"/>
    <x v="2"/>
    <x v="1"/>
    <x v="2804"/>
    <x v="1"/>
    <n v="3"/>
    <d v="2029-12-07T00:00:00"/>
    <x v="10"/>
    <x v="2"/>
    <s v="07"/>
    <x v="3"/>
    <x v="1"/>
    <n v="0.95"/>
    <x v="1"/>
    <n v="12"/>
    <x v="1"/>
    <n v="59.43"/>
    <x v="0"/>
    <n v="4"/>
    <x v="2"/>
    <x v="3"/>
    <n v="518.46558139534852"/>
    <x v="2"/>
  </r>
  <r>
    <n v="3456"/>
    <n v="24"/>
    <x v="2"/>
    <x v="1"/>
    <x v="0"/>
    <x v="2805"/>
    <x v="1"/>
    <n v="3"/>
    <d v="2030-06-18T00:00:00"/>
    <x v="7"/>
    <x v="3"/>
    <s v="18"/>
    <x v="3"/>
    <x v="0"/>
    <n v="0.95"/>
    <x v="1"/>
    <n v="1"/>
    <x v="0"/>
    <n v="745.73"/>
    <x v="1"/>
    <n v="7"/>
    <x v="1"/>
    <x v="2"/>
    <n v="539.81904205607464"/>
    <x v="1"/>
  </r>
  <r>
    <n v="3688"/>
    <n v="66"/>
    <x v="1"/>
    <x v="3"/>
    <x v="0"/>
    <x v="2806"/>
    <x v="0"/>
    <n v="1"/>
    <d v="2031-02-05T00:00:00"/>
    <x v="8"/>
    <x v="10"/>
    <s v="05"/>
    <x v="0"/>
    <x v="0"/>
    <n v="0.95"/>
    <x v="1"/>
    <n v="18"/>
    <x v="2"/>
    <n v="6.81"/>
    <x v="2"/>
    <n v="5"/>
    <x v="0"/>
    <x v="3"/>
    <n v="518.01181818181794"/>
    <x v="2"/>
  </r>
  <r>
    <n v="3793"/>
    <n v="19"/>
    <x v="2"/>
    <x v="2"/>
    <x v="2"/>
    <x v="2807"/>
    <x v="2"/>
    <n v="2"/>
    <d v="2031-05-21T00:00:00"/>
    <x v="8"/>
    <x v="7"/>
    <s v="21"/>
    <x v="0"/>
    <x v="1"/>
    <n v="0.95"/>
    <x v="0"/>
    <n v="1"/>
    <x v="0"/>
    <n v="541.38"/>
    <x v="1"/>
    <n v="7"/>
    <x v="1"/>
    <x v="3"/>
    <n v="518.93560747663525"/>
    <x v="0"/>
  </r>
  <r>
    <n v="3919"/>
    <n v="54"/>
    <x v="3"/>
    <x v="0"/>
    <x v="0"/>
    <x v="2808"/>
    <x v="2"/>
    <n v="2"/>
    <d v="2031-09-24T00:00:00"/>
    <x v="8"/>
    <x v="6"/>
    <s v="24"/>
    <x v="1"/>
    <x v="1"/>
    <n v="0.95"/>
    <x v="1"/>
    <n v="16"/>
    <x v="2"/>
    <n v="26.09"/>
    <x v="2"/>
    <n v="6"/>
    <x v="0"/>
    <x v="1"/>
    <n v="543.07679906542"/>
    <x v="2"/>
  </r>
  <r>
    <n v="4313"/>
    <n v="51"/>
    <x v="3"/>
    <x v="3"/>
    <x v="1"/>
    <x v="2809"/>
    <x v="2"/>
    <n v="2"/>
    <d v="2032-10-22T00:00:00"/>
    <x v="11"/>
    <x v="4"/>
    <s v="22"/>
    <x v="3"/>
    <x v="1"/>
    <n v="0.95"/>
    <x v="1"/>
    <n v="9"/>
    <x v="1"/>
    <n v="49.11"/>
    <x v="2"/>
    <n v="5"/>
    <x v="0"/>
    <x v="4"/>
    <n v="519.57962138084622"/>
    <x v="1"/>
  </r>
  <r>
    <n v="4703"/>
    <n v="32"/>
    <x v="4"/>
    <x v="0"/>
    <x v="0"/>
    <x v="2810"/>
    <x v="1"/>
    <n v="3"/>
    <d v="2033-11-16T00:00:00"/>
    <x v="9"/>
    <x v="1"/>
    <s v="16"/>
    <x v="3"/>
    <x v="0"/>
    <n v="0.95"/>
    <x v="0"/>
    <n v="6"/>
    <x v="1"/>
    <n v="148.6"/>
    <x v="0"/>
    <n v="5"/>
    <x v="0"/>
    <x v="1"/>
    <n v="543.37103044496428"/>
    <x v="0"/>
  </r>
  <r>
    <n v="4776"/>
    <n v="35"/>
    <x v="4"/>
    <x v="0"/>
    <x v="2"/>
    <x v="2811"/>
    <x v="0"/>
    <n v="1"/>
    <d v="2034-01-28T00:00:00"/>
    <x v="13"/>
    <x v="0"/>
    <s v="28"/>
    <x v="1"/>
    <x v="0"/>
    <n v="0.95"/>
    <x v="1"/>
    <n v="1"/>
    <x v="0"/>
    <n v="82.02"/>
    <x v="0"/>
    <n v="8"/>
    <x v="1"/>
    <x v="0"/>
    <n v="499.39427570093426"/>
    <x v="0"/>
  </r>
  <r>
    <n v="4893"/>
    <n v="38"/>
    <x v="4"/>
    <x v="0"/>
    <x v="0"/>
    <x v="2812"/>
    <x v="0"/>
    <n v="1"/>
    <d v="2034-05-25T00:00:00"/>
    <x v="13"/>
    <x v="7"/>
    <s v="25"/>
    <x v="3"/>
    <x v="1"/>
    <n v="0.95"/>
    <x v="0"/>
    <n v="19"/>
    <x v="2"/>
    <n v="10.51"/>
    <x v="2"/>
    <n v="5"/>
    <x v="0"/>
    <x v="3"/>
    <n v="518.88304449648683"/>
    <x v="1"/>
  </r>
  <r>
    <n v="194"/>
    <n v="34"/>
    <x v="4"/>
    <x v="3"/>
    <x v="3"/>
    <x v="1867"/>
    <x v="0"/>
    <n v="1"/>
    <d v="2021-07-13T00:00:00"/>
    <x v="0"/>
    <x v="11"/>
    <s v="13"/>
    <x v="0"/>
    <x v="1"/>
    <n v="0.94"/>
    <x v="0"/>
    <n v="2"/>
    <x v="0"/>
    <n v="158.97999999999999"/>
    <x v="1"/>
    <n v="7"/>
    <x v="1"/>
    <x v="3"/>
    <n v="519.6324178403753"/>
    <x v="2"/>
  </r>
  <r>
    <n v="603"/>
    <n v="53"/>
    <x v="3"/>
    <x v="0"/>
    <x v="0"/>
    <x v="2813"/>
    <x v="1"/>
    <n v="3"/>
    <d v="2022-08-26T00:00:00"/>
    <x v="1"/>
    <x v="8"/>
    <s v="26"/>
    <x v="3"/>
    <x v="1"/>
    <n v="0.94"/>
    <x v="0"/>
    <n v="8"/>
    <x v="1"/>
    <n v="84.44"/>
    <x v="0"/>
    <n v="7"/>
    <x v="1"/>
    <x v="3"/>
    <n v="520.10694117647029"/>
    <x v="1"/>
  </r>
  <r>
    <n v="742"/>
    <n v="67"/>
    <x v="1"/>
    <x v="2"/>
    <x v="0"/>
    <x v="2814"/>
    <x v="0"/>
    <n v="1"/>
    <d v="2023-01-12T00:00:00"/>
    <x v="12"/>
    <x v="0"/>
    <s v="12"/>
    <x v="0"/>
    <x v="0"/>
    <n v="0.94"/>
    <x v="1"/>
    <n v="2"/>
    <x v="0"/>
    <n v="161.36000000000001"/>
    <x v="1"/>
    <n v="7"/>
    <x v="1"/>
    <x v="3"/>
    <n v="519.74035377358462"/>
    <x v="2"/>
  </r>
  <r>
    <n v="922"/>
    <n v="40"/>
    <x v="0"/>
    <x v="0"/>
    <x v="0"/>
    <x v="2815"/>
    <x v="2"/>
    <n v="2"/>
    <d v="2023-07-11T00:00:00"/>
    <x v="12"/>
    <x v="11"/>
    <s v="11"/>
    <x v="2"/>
    <x v="1"/>
    <n v="0.94"/>
    <x v="0"/>
    <n v="5"/>
    <x v="0"/>
    <n v="109.54"/>
    <x v="0"/>
    <n v="4"/>
    <x v="2"/>
    <x v="2"/>
    <n v="539.33681498829026"/>
    <x v="2"/>
  </r>
  <r>
    <n v="937"/>
    <n v="34"/>
    <x v="4"/>
    <x v="0"/>
    <x v="2"/>
    <x v="2816"/>
    <x v="0"/>
    <n v="1"/>
    <d v="2023-07-26T00:00:00"/>
    <x v="12"/>
    <x v="11"/>
    <s v="26"/>
    <x v="2"/>
    <x v="1"/>
    <n v="0.94"/>
    <x v="0"/>
    <n v="15"/>
    <x v="1"/>
    <n v="21.8"/>
    <x v="2"/>
    <n v="3"/>
    <x v="2"/>
    <x v="0"/>
    <n v="500.37173302107692"/>
    <x v="1"/>
  </r>
  <r>
    <n v="938"/>
    <n v="47"/>
    <x v="0"/>
    <x v="1"/>
    <x v="2"/>
    <x v="2817"/>
    <x v="2"/>
    <n v="2"/>
    <d v="2023-07-27T00:00:00"/>
    <x v="12"/>
    <x v="11"/>
    <s v="27"/>
    <x v="0"/>
    <x v="1"/>
    <n v="0.94"/>
    <x v="1"/>
    <n v="19"/>
    <x v="2"/>
    <n v="24.36"/>
    <x v="2"/>
    <n v="4"/>
    <x v="2"/>
    <x v="4"/>
    <n v="519.75281249999989"/>
    <x v="1"/>
  </r>
  <r>
    <n v="1052"/>
    <n v="37"/>
    <x v="4"/>
    <x v="3"/>
    <x v="1"/>
    <x v="2818"/>
    <x v="2"/>
    <n v="2"/>
    <d v="2023-11-18T00:00:00"/>
    <x v="12"/>
    <x v="1"/>
    <s v="18"/>
    <x v="2"/>
    <x v="1"/>
    <n v="0.94"/>
    <x v="1"/>
    <n v="12"/>
    <x v="1"/>
    <n v="29.6"/>
    <x v="2"/>
    <n v="6"/>
    <x v="0"/>
    <x v="1"/>
    <n v="542.55363849765206"/>
    <x v="0"/>
  </r>
  <r>
    <n v="1330"/>
    <n v="66"/>
    <x v="1"/>
    <x v="1"/>
    <x v="2"/>
    <x v="2819"/>
    <x v="1"/>
    <n v="3"/>
    <d v="2024-08-22T00:00:00"/>
    <x v="2"/>
    <x v="8"/>
    <s v="22"/>
    <x v="3"/>
    <x v="1"/>
    <n v="0.94"/>
    <x v="1"/>
    <n v="1"/>
    <x v="0"/>
    <n v="913.44"/>
    <x v="1"/>
    <n v="5"/>
    <x v="0"/>
    <x v="2"/>
    <n v="539.31715962441297"/>
    <x v="1"/>
  </r>
  <r>
    <n v="1460"/>
    <n v="67"/>
    <x v="1"/>
    <x v="1"/>
    <x v="0"/>
    <x v="2820"/>
    <x v="0"/>
    <n v="1"/>
    <d v="2024-12-30T00:00:00"/>
    <x v="2"/>
    <x v="2"/>
    <s v="30"/>
    <x v="3"/>
    <x v="1"/>
    <n v="0.94"/>
    <x v="0"/>
    <n v="2"/>
    <x v="0"/>
    <n v="118.86"/>
    <x v="0"/>
    <n v="6"/>
    <x v="0"/>
    <x v="3"/>
    <n v="520.20609929077989"/>
    <x v="1"/>
  </r>
  <r>
    <n v="1973"/>
    <n v="32"/>
    <x v="4"/>
    <x v="0"/>
    <x v="3"/>
    <x v="2821"/>
    <x v="2"/>
    <n v="2"/>
    <d v="2026-05-27T00:00:00"/>
    <x v="4"/>
    <x v="7"/>
    <s v="27"/>
    <x v="1"/>
    <x v="1"/>
    <n v="0.94"/>
    <x v="1"/>
    <n v="3"/>
    <x v="0"/>
    <n v="157.69"/>
    <x v="1"/>
    <n v="5"/>
    <x v="0"/>
    <x v="2"/>
    <n v="538.43687058823514"/>
    <x v="2"/>
  </r>
  <r>
    <n v="2163"/>
    <n v="53"/>
    <x v="3"/>
    <x v="1"/>
    <x v="1"/>
    <x v="2822"/>
    <x v="2"/>
    <n v="2"/>
    <d v="2026-12-03T00:00:00"/>
    <x v="4"/>
    <x v="2"/>
    <s v="03"/>
    <x v="1"/>
    <x v="0"/>
    <n v="0.94"/>
    <x v="1"/>
    <n v="8"/>
    <x v="1"/>
    <n v="61.49"/>
    <x v="0"/>
    <n v="5"/>
    <x v="0"/>
    <x v="0"/>
    <n v="500.77859154929541"/>
    <x v="0"/>
  </r>
  <r>
    <n v="2194"/>
    <n v="58"/>
    <x v="3"/>
    <x v="2"/>
    <x v="3"/>
    <x v="2823"/>
    <x v="0"/>
    <n v="1"/>
    <d v="2027-01-03T00:00:00"/>
    <x v="5"/>
    <x v="0"/>
    <s v="03"/>
    <x v="3"/>
    <x v="0"/>
    <n v="0.94"/>
    <x v="1"/>
    <n v="10"/>
    <x v="1"/>
    <n v="19.559999999999999"/>
    <x v="2"/>
    <n v="6"/>
    <x v="0"/>
    <x v="1"/>
    <n v="542.99447058823478"/>
    <x v="0"/>
  </r>
  <r>
    <n v="2383"/>
    <n v="23"/>
    <x v="2"/>
    <x v="1"/>
    <x v="1"/>
    <x v="2824"/>
    <x v="2"/>
    <n v="2"/>
    <d v="2027-07-11T00:00:00"/>
    <x v="5"/>
    <x v="11"/>
    <s v="11"/>
    <x v="1"/>
    <x v="0"/>
    <n v="0.94"/>
    <x v="0"/>
    <n v="8"/>
    <x v="1"/>
    <n v="63.37"/>
    <x v="0"/>
    <n v="5"/>
    <x v="0"/>
    <x v="4"/>
    <n v="519.88031319910499"/>
    <x v="0"/>
  </r>
  <r>
    <n v="2571"/>
    <n v="23"/>
    <x v="2"/>
    <x v="2"/>
    <x v="1"/>
    <x v="2825"/>
    <x v="2"/>
    <n v="2"/>
    <d v="2028-01-15T00:00:00"/>
    <x v="6"/>
    <x v="0"/>
    <s v="15"/>
    <x v="0"/>
    <x v="0"/>
    <n v="0.94"/>
    <x v="1"/>
    <n v="7"/>
    <x v="1"/>
    <n v="81.03"/>
    <x v="0"/>
    <n v="5"/>
    <x v="0"/>
    <x v="4"/>
    <n v="519.90928251121068"/>
    <x v="1"/>
  </r>
  <r>
    <n v="2764"/>
    <n v="65"/>
    <x v="1"/>
    <x v="2"/>
    <x v="0"/>
    <x v="2826"/>
    <x v="2"/>
    <n v="2"/>
    <d v="2028-07-26T00:00:00"/>
    <x v="6"/>
    <x v="11"/>
    <s v="26"/>
    <x v="3"/>
    <x v="0"/>
    <n v="0.94"/>
    <x v="1"/>
    <n v="8"/>
    <x v="1"/>
    <n v="50.56"/>
    <x v="0"/>
    <n v="7"/>
    <x v="1"/>
    <x v="3"/>
    <n v="520.87552132701398"/>
    <x v="0"/>
  </r>
  <r>
    <n v="2818"/>
    <n v="29"/>
    <x v="2"/>
    <x v="2"/>
    <x v="0"/>
    <x v="2827"/>
    <x v="2"/>
    <n v="2"/>
    <d v="2028-09-18T00:00:00"/>
    <x v="6"/>
    <x v="6"/>
    <s v="18"/>
    <x v="1"/>
    <x v="0"/>
    <n v="0.94"/>
    <x v="0"/>
    <n v="19"/>
    <x v="2"/>
    <n v="31.04"/>
    <x v="2"/>
    <n v="3"/>
    <x v="2"/>
    <x v="1"/>
    <n v="543.81370283018816"/>
    <x v="2"/>
  </r>
  <r>
    <n v="2822"/>
    <n v="32"/>
    <x v="4"/>
    <x v="1"/>
    <x v="0"/>
    <x v="2828"/>
    <x v="2"/>
    <n v="2"/>
    <d v="2028-09-22T00:00:00"/>
    <x v="6"/>
    <x v="6"/>
    <s v="22"/>
    <x v="0"/>
    <x v="0"/>
    <n v="0.94"/>
    <x v="0"/>
    <n v="19"/>
    <x v="2"/>
    <n v="32.24"/>
    <x v="2"/>
    <n v="7"/>
    <x v="1"/>
    <x v="0"/>
    <n v="500.79950588235261"/>
    <x v="1"/>
  </r>
  <r>
    <n v="2914"/>
    <n v="43"/>
    <x v="0"/>
    <x v="0"/>
    <x v="0"/>
    <x v="2829"/>
    <x v="1"/>
    <n v="3"/>
    <d v="2028-12-23T00:00:00"/>
    <x v="6"/>
    <x v="2"/>
    <s v="23"/>
    <x v="3"/>
    <x v="0"/>
    <n v="0.94"/>
    <x v="0"/>
    <n v="5"/>
    <x v="0"/>
    <n v="133.91"/>
    <x v="0"/>
    <n v="6"/>
    <x v="0"/>
    <x v="4"/>
    <n v="519.8029213483145"/>
    <x v="1"/>
  </r>
  <r>
    <n v="2970"/>
    <n v="34"/>
    <x v="4"/>
    <x v="0"/>
    <x v="2"/>
    <x v="2830"/>
    <x v="0"/>
    <n v="1"/>
    <d v="2029-02-17T00:00:00"/>
    <x v="10"/>
    <x v="10"/>
    <s v="17"/>
    <x v="0"/>
    <x v="0"/>
    <n v="0.94"/>
    <x v="1"/>
    <n v="7"/>
    <x v="1"/>
    <n v="40.33"/>
    <x v="2"/>
    <n v="7"/>
    <x v="1"/>
    <x v="4"/>
    <n v="519.4656981981982"/>
    <x v="2"/>
  </r>
  <r>
    <n v="3074"/>
    <n v="43"/>
    <x v="0"/>
    <x v="1"/>
    <x v="2"/>
    <x v="2831"/>
    <x v="0"/>
    <n v="1"/>
    <d v="2029-06-01T00:00:00"/>
    <x v="10"/>
    <x v="3"/>
    <s v="01"/>
    <x v="3"/>
    <x v="0"/>
    <n v="0.94"/>
    <x v="1"/>
    <n v="10"/>
    <x v="1"/>
    <n v="27.59"/>
    <x v="2"/>
    <n v="5"/>
    <x v="0"/>
    <x v="1"/>
    <n v="543.70489361702073"/>
    <x v="2"/>
  </r>
  <r>
    <n v="3100"/>
    <n v="23"/>
    <x v="2"/>
    <x v="0"/>
    <x v="2"/>
    <x v="2832"/>
    <x v="2"/>
    <n v="2"/>
    <d v="2029-06-27T00:00:00"/>
    <x v="10"/>
    <x v="3"/>
    <s v="27"/>
    <x v="3"/>
    <x v="1"/>
    <n v="0.94"/>
    <x v="0"/>
    <n v="17"/>
    <x v="2"/>
    <n v="37.18"/>
    <x v="2"/>
    <n v="4"/>
    <x v="2"/>
    <x v="4"/>
    <n v="520.00097065462751"/>
    <x v="1"/>
  </r>
  <r>
    <n v="3972"/>
    <n v="59"/>
    <x v="3"/>
    <x v="0"/>
    <x v="0"/>
    <x v="2833"/>
    <x v="1"/>
    <n v="3"/>
    <d v="2031-11-16T00:00:00"/>
    <x v="8"/>
    <x v="1"/>
    <s v="16"/>
    <x v="3"/>
    <x v="1"/>
    <n v="0.94"/>
    <x v="1"/>
    <n v="11"/>
    <x v="1"/>
    <n v="89.92"/>
    <x v="0"/>
    <n v="7"/>
    <x v="1"/>
    <x v="4"/>
    <n v="519.74748868778272"/>
    <x v="0"/>
  </r>
  <r>
    <n v="4005"/>
    <n v="52"/>
    <x v="3"/>
    <x v="0"/>
    <x v="3"/>
    <x v="2834"/>
    <x v="1"/>
    <n v="3"/>
    <d v="2031-12-19T00:00:00"/>
    <x v="8"/>
    <x v="2"/>
    <s v="19"/>
    <x v="3"/>
    <x v="1"/>
    <n v="0.94"/>
    <x v="1"/>
    <n v="1"/>
    <x v="0"/>
    <n v="978.99"/>
    <x v="1"/>
    <n v="5"/>
    <x v="0"/>
    <x v="1"/>
    <n v="544.33959715639753"/>
    <x v="1"/>
  </r>
  <r>
    <n v="4099"/>
    <n v="18"/>
    <x v="2"/>
    <x v="2"/>
    <x v="0"/>
    <x v="2835"/>
    <x v="1"/>
    <n v="3"/>
    <d v="2032-03-22T00:00:00"/>
    <x v="11"/>
    <x v="9"/>
    <s v="22"/>
    <x v="0"/>
    <x v="1"/>
    <n v="0.94"/>
    <x v="1"/>
    <n v="9"/>
    <x v="1"/>
    <n v="78.38"/>
    <x v="0"/>
    <n v="7"/>
    <x v="1"/>
    <x v="4"/>
    <n v="518.68310657596362"/>
    <x v="0"/>
  </r>
  <r>
    <n v="4215"/>
    <n v="42"/>
    <x v="0"/>
    <x v="3"/>
    <x v="0"/>
    <x v="2836"/>
    <x v="2"/>
    <n v="2"/>
    <d v="2032-07-16T00:00:00"/>
    <x v="11"/>
    <x v="11"/>
    <s v="16"/>
    <x v="3"/>
    <x v="0"/>
    <n v="0.94"/>
    <x v="0"/>
    <n v="19"/>
    <x v="2"/>
    <n v="26.97"/>
    <x v="2"/>
    <n v="7"/>
    <x v="1"/>
    <x v="4"/>
    <n v="518.25877272727269"/>
    <x v="1"/>
  </r>
  <r>
    <n v="4247"/>
    <n v="67"/>
    <x v="1"/>
    <x v="1"/>
    <x v="2"/>
    <x v="2837"/>
    <x v="2"/>
    <n v="2"/>
    <d v="2032-08-17T00:00:00"/>
    <x v="11"/>
    <x v="8"/>
    <s v="17"/>
    <x v="2"/>
    <x v="0"/>
    <n v="0.94"/>
    <x v="0"/>
    <n v="2"/>
    <x v="0"/>
    <n v="263.62"/>
    <x v="1"/>
    <n v="8"/>
    <x v="1"/>
    <x v="2"/>
    <n v="538.59101415094324"/>
    <x v="2"/>
  </r>
  <r>
    <n v="4409"/>
    <n v="18"/>
    <x v="2"/>
    <x v="1"/>
    <x v="2"/>
    <x v="2838"/>
    <x v="1"/>
    <n v="3"/>
    <d v="2033-01-26T00:00:00"/>
    <x v="9"/>
    <x v="0"/>
    <s v="26"/>
    <x v="0"/>
    <x v="0"/>
    <n v="0.94"/>
    <x v="0"/>
    <n v="4"/>
    <x v="0"/>
    <n v="207.61"/>
    <x v="1"/>
    <n v="4"/>
    <x v="2"/>
    <x v="2"/>
    <n v="538.61787234042538"/>
    <x v="2"/>
  </r>
  <r>
    <n v="4987"/>
    <n v="41"/>
    <x v="0"/>
    <x v="1"/>
    <x v="0"/>
    <x v="2839"/>
    <x v="1"/>
    <n v="3"/>
    <d v="2034-08-27T00:00:00"/>
    <x v="13"/>
    <x v="8"/>
    <s v="27"/>
    <x v="1"/>
    <x v="0"/>
    <n v="0.94"/>
    <x v="0"/>
    <n v="2"/>
    <x v="0"/>
    <n v="354.36"/>
    <x v="1"/>
    <n v="6"/>
    <x v="0"/>
    <x v="2"/>
    <n v="537.92635071090035"/>
    <x v="0"/>
  </r>
  <r>
    <n v="190"/>
    <n v="40"/>
    <x v="0"/>
    <x v="2"/>
    <x v="1"/>
    <x v="2840"/>
    <x v="1"/>
    <n v="3"/>
    <d v="2021-07-09T00:00:00"/>
    <x v="0"/>
    <x v="11"/>
    <s v="09"/>
    <x v="2"/>
    <x v="1"/>
    <n v="0.93"/>
    <x v="0"/>
    <n v="1"/>
    <x v="0"/>
    <n v="851.14"/>
    <x v="1"/>
    <n v="4"/>
    <x v="2"/>
    <x v="0"/>
    <n v="500.53577830188641"/>
    <x v="1"/>
  </r>
  <r>
    <n v="244"/>
    <n v="55"/>
    <x v="3"/>
    <x v="2"/>
    <x v="3"/>
    <x v="2841"/>
    <x v="1"/>
    <n v="3"/>
    <d v="2021-09-01T00:00:00"/>
    <x v="0"/>
    <x v="6"/>
    <s v="01"/>
    <x v="3"/>
    <x v="0"/>
    <n v="0.93"/>
    <x v="1"/>
    <n v="18"/>
    <x v="2"/>
    <n v="40.020000000000003"/>
    <x v="2"/>
    <n v="7"/>
    <x v="1"/>
    <x v="0"/>
    <n v="499.70692671394755"/>
    <x v="0"/>
  </r>
  <r>
    <n v="248"/>
    <n v="20"/>
    <x v="2"/>
    <x v="0"/>
    <x v="2"/>
    <x v="2842"/>
    <x v="2"/>
    <n v="2"/>
    <d v="2021-09-05T00:00:00"/>
    <x v="0"/>
    <x v="6"/>
    <s v="05"/>
    <x v="0"/>
    <x v="1"/>
    <n v="0.93"/>
    <x v="0"/>
    <n v="13"/>
    <x v="1"/>
    <n v="49.78"/>
    <x v="2"/>
    <n v="6"/>
    <x v="0"/>
    <x v="3"/>
    <n v="521.1519952494059"/>
    <x v="2"/>
  </r>
  <r>
    <n v="254"/>
    <n v="64"/>
    <x v="1"/>
    <x v="2"/>
    <x v="3"/>
    <x v="2843"/>
    <x v="0"/>
    <n v="1"/>
    <d v="2021-09-11T00:00:00"/>
    <x v="0"/>
    <x v="6"/>
    <s v="11"/>
    <x v="2"/>
    <x v="0"/>
    <n v="0.93"/>
    <x v="1"/>
    <n v="3"/>
    <x v="0"/>
    <n v="24.8"/>
    <x v="2"/>
    <n v="4"/>
    <x v="2"/>
    <x v="0"/>
    <n v="499.18386255924128"/>
    <x v="2"/>
  </r>
  <r>
    <n v="827"/>
    <n v="42"/>
    <x v="0"/>
    <x v="0"/>
    <x v="1"/>
    <x v="2844"/>
    <x v="1"/>
    <n v="3"/>
    <d v="2023-04-07T00:00:00"/>
    <x v="12"/>
    <x v="5"/>
    <s v="07"/>
    <x v="3"/>
    <x v="0"/>
    <n v="0.93"/>
    <x v="0"/>
    <n v="8"/>
    <x v="1"/>
    <n v="81.94"/>
    <x v="0"/>
    <n v="5"/>
    <x v="0"/>
    <x v="3"/>
    <n v="520.85199999999975"/>
    <x v="1"/>
  </r>
  <r>
    <n v="857"/>
    <n v="30"/>
    <x v="4"/>
    <x v="0"/>
    <x v="2"/>
    <x v="2845"/>
    <x v="1"/>
    <n v="3"/>
    <d v="2023-05-07T00:00:00"/>
    <x v="12"/>
    <x v="7"/>
    <s v="07"/>
    <x v="2"/>
    <x v="1"/>
    <n v="0.93"/>
    <x v="1"/>
    <n v="8"/>
    <x v="1"/>
    <n v="103.19"/>
    <x v="0"/>
    <n v="7"/>
    <x v="1"/>
    <x v="4"/>
    <n v="518.27184510250561"/>
    <x v="1"/>
  </r>
  <r>
    <n v="1058"/>
    <n v="51"/>
    <x v="3"/>
    <x v="3"/>
    <x v="0"/>
    <x v="2846"/>
    <x v="0"/>
    <n v="1"/>
    <d v="2023-11-24T00:00:00"/>
    <x v="12"/>
    <x v="1"/>
    <s v="24"/>
    <x v="0"/>
    <x v="0"/>
    <n v="0.93"/>
    <x v="1"/>
    <n v="5"/>
    <x v="0"/>
    <n v="51.71"/>
    <x v="0"/>
    <n v="7"/>
    <x v="1"/>
    <x v="1"/>
    <n v="543.3071733966741"/>
    <x v="1"/>
  </r>
  <r>
    <n v="1123"/>
    <n v="43"/>
    <x v="0"/>
    <x v="3"/>
    <x v="0"/>
    <x v="2847"/>
    <x v="1"/>
    <n v="3"/>
    <d v="2024-01-28T00:00:00"/>
    <x v="2"/>
    <x v="0"/>
    <s v="28"/>
    <x v="3"/>
    <x v="1"/>
    <n v="0.93"/>
    <x v="0"/>
    <n v="14"/>
    <x v="1"/>
    <n v="51.19"/>
    <x v="0"/>
    <n v="7"/>
    <x v="1"/>
    <x v="4"/>
    <n v="517.57043378995422"/>
    <x v="2"/>
  </r>
  <r>
    <n v="1470"/>
    <n v="50"/>
    <x v="3"/>
    <x v="2"/>
    <x v="0"/>
    <x v="2848"/>
    <x v="1"/>
    <n v="3"/>
    <d v="2025-01-09T00:00:00"/>
    <x v="3"/>
    <x v="0"/>
    <s v="09"/>
    <x v="3"/>
    <x v="1"/>
    <n v="0.93"/>
    <x v="0"/>
    <n v="14"/>
    <x v="1"/>
    <n v="57.19"/>
    <x v="0"/>
    <n v="7"/>
    <x v="1"/>
    <x v="1"/>
    <n v="543.98519047618993"/>
    <x v="1"/>
  </r>
  <r>
    <n v="2007"/>
    <n v="19"/>
    <x v="2"/>
    <x v="0"/>
    <x v="0"/>
    <x v="2849"/>
    <x v="2"/>
    <n v="2"/>
    <d v="2026-06-30T00:00:00"/>
    <x v="4"/>
    <x v="3"/>
    <s v="30"/>
    <x v="0"/>
    <x v="1"/>
    <n v="0.93"/>
    <x v="1"/>
    <n v="4"/>
    <x v="0"/>
    <n v="150.41"/>
    <x v="1"/>
    <n v="7"/>
    <x v="1"/>
    <x v="2"/>
    <n v="537.52066508313533"/>
    <x v="1"/>
  </r>
  <r>
    <n v="2061"/>
    <n v="26"/>
    <x v="2"/>
    <x v="1"/>
    <x v="2"/>
    <x v="2850"/>
    <x v="1"/>
    <n v="3"/>
    <d v="2026-08-23T00:00:00"/>
    <x v="4"/>
    <x v="8"/>
    <s v="23"/>
    <x v="1"/>
    <x v="1"/>
    <n v="0.93"/>
    <x v="1"/>
    <n v="10"/>
    <x v="1"/>
    <n v="69.25"/>
    <x v="0"/>
    <n v="4"/>
    <x v="2"/>
    <x v="4"/>
    <n v="517.11478260869558"/>
    <x v="2"/>
  </r>
  <r>
    <n v="2062"/>
    <n v="26"/>
    <x v="2"/>
    <x v="3"/>
    <x v="2"/>
    <x v="2851"/>
    <x v="0"/>
    <n v="1"/>
    <d v="2026-08-24T00:00:00"/>
    <x v="4"/>
    <x v="8"/>
    <s v="24"/>
    <x v="0"/>
    <x v="0"/>
    <n v="0.93"/>
    <x v="0"/>
    <n v="17"/>
    <x v="2"/>
    <n v="8.77"/>
    <x v="2"/>
    <n v="4"/>
    <x v="2"/>
    <x v="3"/>
    <n v="520.53062052505925"/>
    <x v="2"/>
  </r>
  <r>
    <n v="2104"/>
    <n v="22"/>
    <x v="2"/>
    <x v="1"/>
    <x v="2"/>
    <x v="2852"/>
    <x v="1"/>
    <n v="3"/>
    <d v="2026-10-05T00:00:00"/>
    <x v="4"/>
    <x v="4"/>
    <s v="05"/>
    <x v="2"/>
    <x v="0"/>
    <n v="0.93"/>
    <x v="0"/>
    <n v="6"/>
    <x v="1"/>
    <n v="161.06"/>
    <x v="1"/>
    <n v="7"/>
    <x v="1"/>
    <x v="0"/>
    <n v="500.19285035629412"/>
    <x v="1"/>
  </r>
  <r>
    <n v="2212"/>
    <n v="47"/>
    <x v="0"/>
    <x v="0"/>
    <x v="0"/>
    <x v="2853"/>
    <x v="0"/>
    <n v="1"/>
    <d v="2027-01-21T00:00:00"/>
    <x v="5"/>
    <x v="0"/>
    <s v="21"/>
    <x v="0"/>
    <x v="0"/>
    <n v="0.93"/>
    <x v="0"/>
    <n v="7"/>
    <x v="1"/>
    <n v="33.270000000000003"/>
    <x v="2"/>
    <n v="7"/>
    <x v="1"/>
    <x v="4"/>
    <n v="516.71259174311911"/>
    <x v="1"/>
  </r>
  <r>
    <n v="2304"/>
    <n v="39"/>
    <x v="4"/>
    <x v="1"/>
    <x v="1"/>
    <x v="1757"/>
    <x v="2"/>
    <n v="2"/>
    <d v="2027-04-23T00:00:00"/>
    <x v="5"/>
    <x v="5"/>
    <s v="23"/>
    <x v="0"/>
    <x v="1"/>
    <n v="0.93"/>
    <x v="1"/>
    <n v="14"/>
    <x v="1"/>
    <n v="45.95"/>
    <x v="2"/>
    <n v="6"/>
    <x v="0"/>
    <x v="4"/>
    <n v="517.36508045976996"/>
    <x v="2"/>
  </r>
  <r>
    <n v="2811"/>
    <n v="24"/>
    <x v="2"/>
    <x v="0"/>
    <x v="1"/>
    <x v="2854"/>
    <x v="1"/>
    <n v="3"/>
    <d v="2028-09-11T00:00:00"/>
    <x v="6"/>
    <x v="6"/>
    <s v="11"/>
    <x v="1"/>
    <x v="1"/>
    <n v="0.93"/>
    <x v="0"/>
    <n v="7"/>
    <x v="1"/>
    <n v="93.26"/>
    <x v="0"/>
    <n v="5"/>
    <x v="0"/>
    <x v="3"/>
    <n v="521.41918660287047"/>
    <x v="1"/>
  </r>
  <r>
    <n v="2835"/>
    <n v="69"/>
    <x v="1"/>
    <x v="2"/>
    <x v="3"/>
    <x v="2855"/>
    <x v="2"/>
    <n v="2"/>
    <d v="2028-10-05T00:00:00"/>
    <x v="6"/>
    <x v="4"/>
    <s v="05"/>
    <x v="2"/>
    <x v="0"/>
    <n v="0.93"/>
    <x v="1"/>
    <n v="8"/>
    <x v="1"/>
    <n v="77.540000000000006"/>
    <x v="0"/>
    <n v="7"/>
    <x v="1"/>
    <x v="1"/>
    <n v="543.37252983293502"/>
    <x v="2"/>
  </r>
  <r>
    <n v="2885"/>
    <n v="31"/>
    <x v="4"/>
    <x v="2"/>
    <x v="1"/>
    <x v="2856"/>
    <x v="1"/>
    <n v="3"/>
    <d v="2028-11-24T00:00:00"/>
    <x v="6"/>
    <x v="1"/>
    <s v="24"/>
    <x v="2"/>
    <x v="0"/>
    <n v="0.93"/>
    <x v="1"/>
    <n v="19"/>
    <x v="2"/>
    <n v="34.909999999999997"/>
    <x v="2"/>
    <n v="7"/>
    <x v="1"/>
    <x v="2"/>
    <n v="537.36802380952372"/>
    <x v="1"/>
  </r>
  <r>
    <n v="3291"/>
    <n v="33"/>
    <x v="4"/>
    <x v="2"/>
    <x v="3"/>
    <x v="2857"/>
    <x v="1"/>
    <n v="3"/>
    <d v="2030-01-04T00:00:00"/>
    <x v="7"/>
    <x v="0"/>
    <s v="04"/>
    <x v="1"/>
    <x v="0"/>
    <n v="0.93"/>
    <x v="1"/>
    <n v="8"/>
    <x v="1"/>
    <n v="92.28"/>
    <x v="0"/>
    <n v="7"/>
    <x v="1"/>
    <x v="4"/>
    <n v="517.07499999999993"/>
    <x v="1"/>
  </r>
  <r>
    <n v="3347"/>
    <n v="50"/>
    <x v="3"/>
    <x v="2"/>
    <x v="0"/>
    <x v="2858"/>
    <x v="0"/>
    <n v="1"/>
    <d v="2030-03-01T00:00:00"/>
    <x v="7"/>
    <x v="9"/>
    <s v="01"/>
    <x v="2"/>
    <x v="0"/>
    <n v="0.93"/>
    <x v="0"/>
    <n v="14"/>
    <x v="1"/>
    <n v="18.260000000000002"/>
    <x v="2"/>
    <n v="5"/>
    <x v="0"/>
    <x v="0"/>
    <n v="499.08292857142811"/>
    <x v="2"/>
  </r>
  <r>
    <n v="3626"/>
    <n v="58"/>
    <x v="3"/>
    <x v="2"/>
    <x v="2"/>
    <x v="2859"/>
    <x v="0"/>
    <n v="1"/>
    <d v="2030-12-05T00:00:00"/>
    <x v="7"/>
    <x v="2"/>
    <s v="05"/>
    <x v="1"/>
    <x v="0"/>
    <n v="0.93"/>
    <x v="1"/>
    <n v="6"/>
    <x v="1"/>
    <n v="49.88"/>
    <x v="2"/>
    <n v="6"/>
    <x v="0"/>
    <x v="4"/>
    <n v="516.56418013856796"/>
    <x v="0"/>
  </r>
  <r>
    <n v="3637"/>
    <n v="60"/>
    <x v="1"/>
    <x v="0"/>
    <x v="3"/>
    <x v="2860"/>
    <x v="2"/>
    <n v="2"/>
    <d v="2030-12-16T00:00:00"/>
    <x v="7"/>
    <x v="2"/>
    <s v="16"/>
    <x v="3"/>
    <x v="0"/>
    <n v="0.93"/>
    <x v="1"/>
    <n v="4"/>
    <x v="0"/>
    <n v="99.02"/>
    <x v="0"/>
    <n v="7"/>
    <x v="1"/>
    <x v="1"/>
    <n v="543.18849282296594"/>
    <x v="0"/>
  </r>
  <r>
    <n v="3661"/>
    <n v="29"/>
    <x v="2"/>
    <x v="3"/>
    <x v="0"/>
    <x v="2861"/>
    <x v="2"/>
    <n v="2"/>
    <d v="2031-01-09T00:00:00"/>
    <x v="8"/>
    <x v="0"/>
    <s v="09"/>
    <x v="3"/>
    <x v="0"/>
    <n v="0.93"/>
    <x v="0"/>
    <n v="18"/>
    <x v="2"/>
    <n v="26.77"/>
    <x v="2"/>
    <n v="4"/>
    <x v="2"/>
    <x v="2"/>
    <n v="537.0672792362767"/>
    <x v="0"/>
  </r>
  <r>
    <n v="3745"/>
    <n v="66"/>
    <x v="1"/>
    <x v="3"/>
    <x v="0"/>
    <x v="2862"/>
    <x v="0"/>
    <n v="1"/>
    <d v="2031-04-03T00:00:00"/>
    <x v="8"/>
    <x v="5"/>
    <s v="03"/>
    <x v="3"/>
    <x v="1"/>
    <n v="0.93"/>
    <x v="0"/>
    <n v="5"/>
    <x v="0"/>
    <n v="53.75"/>
    <x v="0"/>
    <n v="7"/>
    <x v="1"/>
    <x v="0"/>
    <n v="499.66393794749365"/>
    <x v="1"/>
  </r>
  <r>
    <n v="3748"/>
    <n v="58"/>
    <x v="3"/>
    <x v="2"/>
    <x v="3"/>
    <x v="2863"/>
    <x v="2"/>
    <n v="2"/>
    <d v="2031-04-06T00:00:00"/>
    <x v="8"/>
    <x v="5"/>
    <s v="06"/>
    <x v="3"/>
    <x v="0"/>
    <n v="0.93"/>
    <x v="0"/>
    <n v="3"/>
    <x v="0"/>
    <n v="214.14"/>
    <x v="1"/>
    <n v="6"/>
    <x v="0"/>
    <x v="0"/>
    <n v="500.21636363636321"/>
    <x v="0"/>
  </r>
  <r>
    <n v="3807"/>
    <n v="59"/>
    <x v="3"/>
    <x v="2"/>
    <x v="3"/>
    <x v="2864"/>
    <x v="2"/>
    <n v="2"/>
    <d v="2031-06-04T00:00:00"/>
    <x v="8"/>
    <x v="3"/>
    <s v="04"/>
    <x v="1"/>
    <x v="1"/>
    <n v="0.93"/>
    <x v="1"/>
    <n v="10"/>
    <x v="1"/>
    <n v="35.479999999999997"/>
    <x v="2"/>
    <n v="5"/>
    <x v="0"/>
    <x v="4"/>
    <n v="517.06708333333313"/>
    <x v="0"/>
  </r>
  <r>
    <n v="3963"/>
    <n v="30"/>
    <x v="4"/>
    <x v="2"/>
    <x v="2"/>
    <x v="2865"/>
    <x v="1"/>
    <n v="3"/>
    <d v="2031-11-07T00:00:00"/>
    <x v="8"/>
    <x v="1"/>
    <s v="07"/>
    <x v="1"/>
    <x v="0"/>
    <n v="0.93"/>
    <x v="0"/>
    <n v="7"/>
    <x v="1"/>
    <n v="115.5"/>
    <x v="0"/>
    <n v="6"/>
    <x v="0"/>
    <x v="4"/>
    <n v="517.44345707656589"/>
    <x v="0"/>
  </r>
  <r>
    <n v="4488"/>
    <n v="45"/>
    <x v="0"/>
    <x v="2"/>
    <x v="0"/>
    <x v="2866"/>
    <x v="1"/>
    <n v="3"/>
    <d v="2033-04-15T00:00:00"/>
    <x v="9"/>
    <x v="5"/>
    <s v="15"/>
    <x v="1"/>
    <x v="0"/>
    <n v="0.93"/>
    <x v="1"/>
    <n v="11"/>
    <x v="1"/>
    <n v="85.2"/>
    <x v="0"/>
    <n v="5"/>
    <x v="0"/>
    <x v="1"/>
    <n v="543.54129496402822"/>
    <x v="0"/>
  </r>
  <r>
    <n v="4692"/>
    <n v="42"/>
    <x v="0"/>
    <x v="0"/>
    <x v="2"/>
    <x v="2867"/>
    <x v="0"/>
    <n v="1"/>
    <d v="2033-11-05T00:00:00"/>
    <x v="9"/>
    <x v="1"/>
    <s v="05"/>
    <x v="1"/>
    <x v="0"/>
    <n v="0.93"/>
    <x v="1"/>
    <n v="17"/>
    <x v="2"/>
    <n v="18.440000000000001"/>
    <x v="2"/>
    <n v="8"/>
    <x v="1"/>
    <x v="4"/>
    <n v="516.76665116279048"/>
    <x v="1"/>
  </r>
  <r>
    <n v="4857"/>
    <n v="55"/>
    <x v="3"/>
    <x v="0"/>
    <x v="3"/>
    <x v="2868"/>
    <x v="0"/>
    <n v="1"/>
    <d v="2034-04-19T00:00:00"/>
    <x v="13"/>
    <x v="5"/>
    <s v="19"/>
    <x v="2"/>
    <x v="1"/>
    <n v="0.93"/>
    <x v="0"/>
    <n v="1"/>
    <x v="0"/>
    <n v="325.02999999999997"/>
    <x v="1"/>
    <n v="4"/>
    <x v="2"/>
    <x v="4"/>
    <n v="517.2403962703961"/>
    <x v="0"/>
  </r>
  <r>
    <n v="4909"/>
    <n v="25"/>
    <x v="2"/>
    <x v="2"/>
    <x v="3"/>
    <x v="2869"/>
    <x v="2"/>
    <n v="2"/>
    <d v="2034-06-10T00:00:00"/>
    <x v="13"/>
    <x v="3"/>
    <s v="10"/>
    <x v="3"/>
    <x v="0"/>
    <n v="0.93"/>
    <x v="0"/>
    <n v="9"/>
    <x v="1"/>
    <n v="41.51"/>
    <x v="2"/>
    <n v="7"/>
    <x v="1"/>
    <x v="3"/>
    <n v="521.10414868105477"/>
    <x v="1"/>
  </r>
  <r>
    <n v="72"/>
    <n v="19"/>
    <x v="2"/>
    <x v="1"/>
    <x v="3"/>
    <x v="2870"/>
    <x v="0"/>
    <n v="1"/>
    <d v="2021-03-13T00:00:00"/>
    <x v="0"/>
    <x v="9"/>
    <s v="13"/>
    <x v="0"/>
    <x v="1"/>
    <n v="0.92"/>
    <x v="0"/>
    <n v="15"/>
    <x v="1"/>
    <n v="15.93"/>
    <x v="2"/>
    <n v="7"/>
    <x v="1"/>
    <x v="0"/>
    <n v="499.87537170263749"/>
    <x v="0"/>
  </r>
  <r>
    <n v="779"/>
    <n v="44"/>
    <x v="0"/>
    <x v="1"/>
    <x v="1"/>
    <x v="2871"/>
    <x v="1"/>
    <n v="3"/>
    <d v="2023-02-18T00:00:00"/>
    <x v="12"/>
    <x v="10"/>
    <s v="18"/>
    <x v="3"/>
    <x v="0"/>
    <n v="0.92"/>
    <x v="1"/>
    <n v="17"/>
    <x v="2"/>
    <n v="55.73"/>
    <x v="0"/>
    <n v="4"/>
    <x v="2"/>
    <x v="3"/>
    <n v="521.4588461538458"/>
    <x v="1"/>
  </r>
  <r>
    <n v="826"/>
    <n v="43"/>
    <x v="0"/>
    <x v="0"/>
    <x v="1"/>
    <x v="2872"/>
    <x v="0"/>
    <n v="1"/>
    <d v="2023-04-06T00:00:00"/>
    <x v="12"/>
    <x v="5"/>
    <s v="06"/>
    <x v="0"/>
    <x v="0"/>
    <n v="0.92"/>
    <x v="0"/>
    <n v="9"/>
    <x v="1"/>
    <n v="12.09"/>
    <x v="2"/>
    <n v="3"/>
    <x v="2"/>
    <x v="1"/>
    <n v="542.59490384615322"/>
    <x v="0"/>
  </r>
  <r>
    <n v="1126"/>
    <n v="63"/>
    <x v="1"/>
    <x v="2"/>
    <x v="3"/>
    <x v="2873"/>
    <x v="2"/>
    <n v="2"/>
    <d v="2024-01-31T00:00:00"/>
    <x v="2"/>
    <x v="0"/>
    <s v="31"/>
    <x v="0"/>
    <x v="1"/>
    <n v="0.92"/>
    <x v="1"/>
    <n v="3"/>
    <x v="0"/>
    <n v="136.86000000000001"/>
    <x v="0"/>
    <n v="5"/>
    <x v="0"/>
    <x v="4"/>
    <n v="517.68948598130817"/>
    <x v="0"/>
  </r>
  <r>
    <n v="1259"/>
    <n v="30"/>
    <x v="4"/>
    <x v="3"/>
    <x v="0"/>
    <x v="2874"/>
    <x v="1"/>
    <n v="3"/>
    <d v="2024-06-12T00:00:00"/>
    <x v="2"/>
    <x v="3"/>
    <s v="12"/>
    <x v="0"/>
    <x v="1"/>
    <n v="0.92"/>
    <x v="1"/>
    <n v="17"/>
    <x v="2"/>
    <n v="42.6"/>
    <x v="2"/>
    <n v="8"/>
    <x v="1"/>
    <x v="1"/>
    <n v="543.64024096385481"/>
    <x v="0"/>
  </r>
  <r>
    <n v="1355"/>
    <n v="35"/>
    <x v="4"/>
    <x v="1"/>
    <x v="2"/>
    <x v="2875"/>
    <x v="2"/>
    <n v="2"/>
    <d v="2024-09-16T00:00:00"/>
    <x v="2"/>
    <x v="6"/>
    <s v="16"/>
    <x v="2"/>
    <x v="0"/>
    <n v="0.92"/>
    <x v="0"/>
    <n v="3"/>
    <x v="0"/>
    <n v="198.24"/>
    <x v="1"/>
    <n v="5"/>
    <x v="0"/>
    <x v="4"/>
    <n v="517.94032786885214"/>
    <x v="1"/>
  </r>
  <r>
    <n v="1517"/>
    <n v="25"/>
    <x v="2"/>
    <x v="2"/>
    <x v="0"/>
    <x v="2876"/>
    <x v="0"/>
    <n v="1"/>
    <d v="2025-02-25T00:00:00"/>
    <x v="3"/>
    <x v="10"/>
    <s v="25"/>
    <x v="2"/>
    <x v="1"/>
    <n v="0.92"/>
    <x v="1"/>
    <n v="3"/>
    <x v="0"/>
    <n v="63.73"/>
    <x v="0"/>
    <n v="6"/>
    <x v="0"/>
    <x v="3"/>
    <n v="520.43262650602367"/>
    <x v="1"/>
  </r>
  <r>
    <n v="1601"/>
    <n v="26"/>
    <x v="2"/>
    <x v="1"/>
    <x v="2"/>
    <x v="2877"/>
    <x v="2"/>
    <n v="2"/>
    <d v="2025-05-20T00:00:00"/>
    <x v="3"/>
    <x v="7"/>
    <s v="20"/>
    <x v="0"/>
    <x v="0"/>
    <n v="0.92"/>
    <x v="0"/>
    <n v="11"/>
    <x v="1"/>
    <n v="34.06"/>
    <x v="2"/>
    <n v="7"/>
    <x v="1"/>
    <x v="3"/>
    <n v="521.22792270531363"/>
    <x v="2"/>
  </r>
  <r>
    <n v="1910"/>
    <n v="63"/>
    <x v="1"/>
    <x v="2"/>
    <x v="0"/>
    <x v="2878"/>
    <x v="2"/>
    <n v="2"/>
    <d v="2026-03-25T00:00:00"/>
    <x v="4"/>
    <x v="9"/>
    <s v="25"/>
    <x v="2"/>
    <x v="0"/>
    <n v="0.92"/>
    <x v="1"/>
    <n v="6"/>
    <x v="1"/>
    <n v="76.959999999999994"/>
    <x v="0"/>
    <n v="7"/>
    <x v="1"/>
    <x v="2"/>
    <n v="537.19935406698551"/>
    <x v="2"/>
  </r>
  <r>
    <n v="2053"/>
    <n v="35"/>
    <x v="4"/>
    <x v="3"/>
    <x v="1"/>
    <x v="2879"/>
    <x v="1"/>
    <n v="3"/>
    <d v="2026-08-15T00:00:00"/>
    <x v="4"/>
    <x v="8"/>
    <s v="15"/>
    <x v="1"/>
    <x v="1"/>
    <n v="0.92"/>
    <x v="0"/>
    <n v="13"/>
    <x v="1"/>
    <n v="68.55"/>
    <x v="0"/>
    <n v="7"/>
    <x v="1"/>
    <x v="2"/>
    <n v="537.38019184652273"/>
    <x v="2"/>
  </r>
  <r>
    <n v="2316"/>
    <n v="34"/>
    <x v="4"/>
    <x v="0"/>
    <x v="1"/>
    <x v="2880"/>
    <x v="2"/>
    <n v="2"/>
    <d v="2027-05-05T00:00:00"/>
    <x v="5"/>
    <x v="7"/>
    <s v="05"/>
    <x v="3"/>
    <x v="0"/>
    <n v="0.92"/>
    <x v="0"/>
    <n v="17"/>
    <x v="2"/>
    <n v="29.47"/>
    <x v="2"/>
    <n v="5"/>
    <x v="0"/>
    <x v="4"/>
    <n v="517.76007042253491"/>
    <x v="0"/>
  </r>
  <r>
    <n v="2671"/>
    <n v="62"/>
    <x v="1"/>
    <x v="1"/>
    <x v="1"/>
    <x v="2881"/>
    <x v="0"/>
    <n v="1"/>
    <d v="2028-04-24T00:00:00"/>
    <x v="6"/>
    <x v="5"/>
    <s v="24"/>
    <x v="0"/>
    <x v="0"/>
    <n v="0.92"/>
    <x v="0"/>
    <n v="15"/>
    <x v="1"/>
    <n v="11.65"/>
    <x v="2"/>
    <n v="7"/>
    <x v="1"/>
    <x v="4"/>
    <n v="517.79969411764682"/>
    <x v="1"/>
  </r>
  <r>
    <n v="3019"/>
    <n v="42"/>
    <x v="0"/>
    <x v="1"/>
    <x v="0"/>
    <x v="2882"/>
    <x v="2"/>
    <n v="2"/>
    <d v="2029-04-07T00:00:00"/>
    <x v="10"/>
    <x v="5"/>
    <s v="07"/>
    <x v="2"/>
    <x v="0"/>
    <n v="0.92"/>
    <x v="0"/>
    <n v="15"/>
    <x v="1"/>
    <n v="28.75"/>
    <x v="2"/>
    <n v="5"/>
    <x v="0"/>
    <x v="1"/>
    <n v="543.20429951690767"/>
    <x v="1"/>
  </r>
  <r>
    <n v="3348"/>
    <n v="22"/>
    <x v="2"/>
    <x v="1"/>
    <x v="1"/>
    <x v="2883"/>
    <x v="2"/>
    <n v="2"/>
    <d v="2030-03-02T00:00:00"/>
    <x v="7"/>
    <x v="9"/>
    <s v="02"/>
    <x v="1"/>
    <x v="1"/>
    <n v="0.92"/>
    <x v="1"/>
    <n v="18"/>
    <x v="2"/>
    <n v="29.49"/>
    <x v="2"/>
    <n v="6"/>
    <x v="0"/>
    <x v="2"/>
    <n v="536.5298076923076"/>
    <x v="1"/>
  </r>
  <r>
    <n v="3615"/>
    <n v="64"/>
    <x v="1"/>
    <x v="1"/>
    <x v="0"/>
    <x v="2884"/>
    <x v="2"/>
    <n v="2"/>
    <d v="2030-11-24T00:00:00"/>
    <x v="7"/>
    <x v="1"/>
    <s v="24"/>
    <x v="1"/>
    <x v="0"/>
    <n v="0.92"/>
    <x v="1"/>
    <n v="13"/>
    <x v="1"/>
    <n v="43.79"/>
    <x v="2"/>
    <n v="5"/>
    <x v="0"/>
    <x v="3"/>
    <n v="521.58290556900693"/>
    <x v="2"/>
  </r>
  <r>
    <n v="3978"/>
    <n v="41"/>
    <x v="0"/>
    <x v="2"/>
    <x v="3"/>
    <x v="2127"/>
    <x v="1"/>
    <n v="3"/>
    <d v="2031-11-22T00:00:00"/>
    <x v="8"/>
    <x v="1"/>
    <s v="22"/>
    <x v="2"/>
    <x v="0"/>
    <n v="0.92"/>
    <x v="1"/>
    <n v="17"/>
    <x v="2"/>
    <n v="52.92"/>
    <x v="0"/>
    <n v="6"/>
    <x v="0"/>
    <x v="1"/>
    <n v="543.47530266343779"/>
    <x v="2"/>
  </r>
  <r>
    <n v="4119"/>
    <n v="61"/>
    <x v="1"/>
    <x v="3"/>
    <x v="0"/>
    <x v="2885"/>
    <x v="2"/>
    <n v="2"/>
    <d v="2032-04-11T00:00:00"/>
    <x v="11"/>
    <x v="5"/>
    <s v="11"/>
    <x v="1"/>
    <x v="1"/>
    <n v="0.92"/>
    <x v="0"/>
    <n v="11"/>
    <x v="1"/>
    <n v="48.77"/>
    <x v="2"/>
    <n v="6"/>
    <x v="0"/>
    <x v="2"/>
    <n v="536.54356626506012"/>
    <x v="1"/>
  </r>
  <r>
    <n v="4131"/>
    <n v="43"/>
    <x v="0"/>
    <x v="1"/>
    <x v="1"/>
    <x v="2886"/>
    <x v="1"/>
    <n v="3"/>
    <d v="2032-04-23T00:00:00"/>
    <x v="11"/>
    <x v="5"/>
    <s v="23"/>
    <x v="1"/>
    <x v="1"/>
    <n v="0.92"/>
    <x v="0"/>
    <n v="19"/>
    <x v="2"/>
    <n v="44.29"/>
    <x v="2"/>
    <n v="4"/>
    <x v="2"/>
    <x v="0"/>
    <n v="500.50264423076885"/>
    <x v="1"/>
  </r>
  <r>
    <n v="4486"/>
    <n v="42"/>
    <x v="0"/>
    <x v="3"/>
    <x v="3"/>
    <x v="2887"/>
    <x v="0"/>
    <n v="1"/>
    <d v="2033-04-13T00:00:00"/>
    <x v="9"/>
    <x v="5"/>
    <s v="13"/>
    <x v="2"/>
    <x v="0"/>
    <n v="0.92"/>
    <x v="1"/>
    <n v="4"/>
    <x v="0"/>
    <n v="29.8"/>
    <x v="2"/>
    <n v="4"/>
    <x v="2"/>
    <x v="1"/>
    <n v="542.61101941747518"/>
    <x v="2"/>
  </r>
  <r>
    <n v="4784"/>
    <n v="67"/>
    <x v="1"/>
    <x v="3"/>
    <x v="0"/>
    <x v="2438"/>
    <x v="0"/>
    <n v="1"/>
    <d v="2034-02-05T00:00:00"/>
    <x v="13"/>
    <x v="10"/>
    <s v="05"/>
    <x v="3"/>
    <x v="1"/>
    <n v="0.92"/>
    <x v="1"/>
    <n v="9"/>
    <x v="1"/>
    <n v="36.340000000000003"/>
    <x v="2"/>
    <n v="7"/>
    <x v="1"/>
    <x v="2"/>
    <n v="536.5436231884056"/>
    <x v="2"/>
  </r>
  <r>
    <n v="256"/>
    <n v="47"/>
    <x v="0"/>
    <x v="1"/>
    <x v="2"/>
    <x v="2888"/>
    <x v="0"/>
    <n v="1"/>
    <d v="2021-09-13T00:00:00"/>
    <x v="0"/>
    <x v="6"/>
    <s v="13"/>
    <x v="2"/>
    <x v="0"/>
    <n v="0.91"/>
    <x v="0"/>
    <n v="3"/>
    <x v="0"/>
    <n v="39.74"/>
    <x v="2"/>
    <n v="4"/>
    <x v="2"/>
    <x v="4"/>
    <n v="518.60879716981117"/>
    <x v="0"/>
  </r>
  <r>
    <n v="279"/>
    <n v="62"/>
    <x v="1"/>
    <x v="2"/>
    <x v="0"/>
    <x v="2889"/>
    <x v="0"/>
    <n v="1"/>
    <d v="2021-10-06T00:00:00"/>
    <x v="0"/>
    <x v="4"/>
    <s v="06"/>
    <x v="2"/>
    <x v="1"/>
    <n v="0.91"/>
    <x v="0"/>
    <n v="2"/>
    <x v="0"/>
    <n v="170.34"/>
    <x v="1"/>
    <n v="4"/>
    <x v="2"/>
    <x v="3"/>
    <n v="521.46706310679576"/>
    <x v="0"/>
  </r>
  <r>
    <n v="613"/>
    <n v="56"/>
    <x v="3"/>
    <x v="0"/>
    <x v="2"/>
    <x v="2890"/>
    <x v="2"/>
    <n v="2"/>
    <d v="2022-09-05T00:00:00"/>
    <x v="1"/>
    <x v="6"/>
    <s v="05"/>
    <x v="2"/>
    <x v="0"/>
    <n v="0.91"/>
    <x v="0"/>
    <n v="7"/>
    <x v="1"/>
    <n v="64.709999999999994"/>
    <x v="0"/>
    <n v="7"/>
    <x v="1"/>
    <x v="4"/>
    <n v="519.55300236406606"/>
    <x v="2"/>
  </r>
  <r>
    <n v="1240"/>
    <n v="39"/>
    <x v="4"/>
    <x v="0"/>
    <x v="2"/>
    <x v="2891"/>
    <x v="2"/>
    <n v="2"/>
    <d v="2024-05-24T00:00:00"/>
    <x v="2"/>
    <x v="7"/>
    <s v="24"/>
    <x v="1"/>
    <x v="0"/>
    <n v="0.91"/>
    <x v="1"/>
    <n v="15"/>
    <x v="1"/>
    <n v="40.26"/>
    <x v="2"/>
    <n v="5"/>
    <x v="0"/>
    <x v="0"/>
    <n v="499.68077108433698"/>
    <x v="1"/>
  </r>
  <r>
    <n v="1296"/>
    <n v="40"/>
    <x v="0"/>
    <x v="0"/>
    <x v="2"/>
    <x v="2892"/>
    <x v="1"/>
    <n v="3"/>
    <d v="2024-07-19T00:00:00"/>
    <x v="2"/>
    <x v="11"/>
    <s v="19"/>
    <x v="1"/>
    <x v="0"/>
    <n v="0.91"/>
    <x v="0"/>
    <n v="9"/>
    <x v="1"/>
    <n v="108.38"/>
    <x v="0"/>
    <n v="7"/>
    <x v="1"/>
    <x v="2"/>
    <n v="537.05089588377712"/>
    <x v="1"/>
  </r>
  <r>
    <n v="1531"/>
    <n v="50"/>
    <x v="3"/>
    <x v="2"/>
    <x v="1"/>
    <x v="2893"/>
    <x v="0"/>
    <n v="1"/>
    <d v="2025-03-11T00:00:00"/>
    <x v="3"/>
    <x v="9"/>
    <s v="11"/>
    <x v="0"/>
    <x v="0"/>
    <n v="0.91"/>
    <x v="1"/>
    <n v="2"/>
    <x v="0"/>
    <n v="82.25"/>
    <x v="0"/>
    <n v="6"/>
    <x v="0"/>
    <x v="0"/>
    <n v="499.42891304347791"/>
    <x v="2"/>
  </r>
  <r>
    <n v="2096"/>
    <n v="25"/>
    <x v="2"/>
    <x v="1"/>
    <x v="3"/>
    <x v="2894"/>
    <x v="1"/>
    <n v="3"/>
    <d v="2026-09-27T00:00:00"/>
    <x v="4"/>
    <x v="6"/>
    <s v="27"/>
    <x v="2"/>
    <x v="0"/>
    <n v="0.91"/>
    <x v="0"/>
    <n v="3"/>
    <x v="0"/>
    <n v="290.58999999999997"/>
    <x v="1"/>
    <n v="5"/>
    <x v="0"/>
    <x v="2"/>
    <n v="535.98694174757259"/>
    <x v="0"/>
  </r>
  <r>
    <n v="2271"/>
    <n v="38"/>
    <x v="4"/>
    <x v="0"/>
    <x v="0"/>
    <x v="2895"/>
    <x v="1"/>
    <n v="3"/>
    <d v="2027-03-21T00:00:00"/>
    <x v="5"/>
    <x v="9"/>
    <s v="21"/>
    <x v="1"/>
    <x v="1"/>
    <n v="0.91"/>
    <x v="0"/>
    <n v="9"/>
    <x v="1"/>
    <n v="92.65"/>
    <x v="0"/>
    <n v="4"/>
    <x v="2"/>
    <x v="3"/>
    <n v="521.90695863746919"/>
    <x v="1"/>
  </r>
  <r>
    <n v="2353"/>
    <n v="19"/>
    <x v="2"/>
    <x v="0"/>
    <x v="1"/>
    <x v="2896"/>
    <x v="1"/>
    <n v="3"/>
    <d v="2027-06-11T00:00:00"/>
    <x v="5"/>
    <x v="3"/>
    <s v="11"/>
    <x v="0"/>
    <x v="0"/>
    <n v="0.91"/>
    <x v="1"/>
    <n v="6"/>
    <x v="1"/>
    <n v="152.91999999999999"/>
    <x v="1"/>
    <n v="4"/>
    <x v="2"/>
    <x v="0"/>
    <n v="500.23987893462436"/>
    <x v="1"/>
  </r>
  <r>
    <n v="2533"/>
    <n v="35"/>
    <x v="4"/>
    <x v="2"/>
    <x v="2"/>
    <x v="2897"/>
    <x v="2"/>
    <n v="2"/>
    <d v="2027-12-08T00:00:00"/>
    <x v="5"/>
    <x v="2"/>
    <s v="08"/>
    <x v="0"/>
    <x v="1"/>
    <n v="0.91"/>
    <x v="0"/>
    <n v="5"/>
    <x v="0"/>
    <n v="102.4"/>
    <x v="0"/>
    <n v="5"/>
    <x v="0"/>
    <x v="4"/>
    <n v="519.71078199052113"/>
    <x v="0"/>
  </r>
  <r>
    <n v="2543"/>
    <n v="61"/>
    <x v="1"/>
    <x v="0"/>
    <x v="1"/>
    <x v="2898"/>
    <x v="2"/>
    <n v="2"/>
    <d v="2027-12-18T00:00:00"/>
    <x v="5"/>
    <x v="2"/>
    <s v="18"/>
    <x v="0"/>
    <x v="1"/>
    <n v="0.91"/>
    <x v="1"/>
    <n v="11"/>
    <x v="1"/>
    <n v="43.41"/>
    <x v="2"/>
    <n v="5"/>
    <x v="0"/>
    <x v="1"/>
    <n v="543.64126520681214"/>
    <x v="1"/>
  </r>
  <r>
    <n v="2545"/>
    <n v="48"/>
    <x v="0"/>
    <x v="0"/>
    <x v="2"/>
    <x v="2899"/>
    <x v="2"/>
    <n v="2"/>
    <d v="2027-12-20T00:00:00"/>
    <x v="5"/>
    <x v="2"/>
    <s v="20"/>
    <x v="2"/>
    <x v="0"/>
    <n v="0.91"/>
    <x v="0"/>
    <n v="3"/>
    <x v="0"/>
    <n v="201.05"/>
    <x v="1"/>
    <n v="7"/>
    <x v="1"/>
    <x v="2"/>
    <n v="535.16997566909959"/>
    <x v="2"/>
  </r>
  <r>
    <n v="2773"/>
    <n v="56"/>
    <x v="3"/>
    <x v="2"/>
    <x v="3"/>
    <x v="2900"/>
    <x v="0"/>
    <n v="1"/>
    <d v="2028-08-04T00:00:00"/>
    <x v="6"/>
    <x v="8"/>
    <s v="04"/>
    <x v="1"/>
    <x v="1"/>
    <n v="0.91"/>
    <x v="0"/>
    <n v="9"/>
    <x v="1"/>
    <n v="15.96"/>
    <x v="2"/>
    <n v="6"/>
    <x v="0"/>
    <x v="1"/>
    <n v="543.80256097560925"/>
    <x v="1"/>
  </r>
  <r>
    <n v="2776"/>
    <n v="66"/>
    <x v="1"/>
    <x v="2"/>
    <x v="0"/>
    <x v="2901"/>
    <x v="0"/>
    <n v="1"/>
    <d v="2028-08-07T00:00:00"/>
    <x v="6"/>
    <x v="8"/>
    <s v="07"/>
    <x v="2"/>
    <x v="1"/>
    <n v="0.91"/>
    <x v="1"/>
    <n v="4"/>
    <x v="0"/>
    <n v="20.350000000000001"/>
    <x v="2"/>
    <n v="4"/>
    <x v="2"/>
    <x v="4"/>
    <n v="519.72907363420404"/>
    <x v="1"/>
  </r>
  <r>
    <n v="2987"/>
    <n v="61"/>
    <x v="1"/>
    <x v="1"/>
    <x v="2"/>
    <x v="2902"/>
    <x v="1"/>
    <n v="3"/>
    <d v="2029-03-06T00:00:00"/>
    <x v="10"/>
    <x v="9"/>
    <s v="06"/>
    <x v="2"/>
    <x v="0"/>
    <n v="0.91"/>
    <x v="0"/>
    <n v="14"/>
    <x v="1"/>
    <n v="69.12"/>
    <x v="0"/>
    <n v="6"/>
    <x v="0"/>
    <x v="3"/>
    <n v="521.14614634146301"/>
    <x v="0"/>
  </r>
  <r>
    <n v="3122"/>
    <n v="67"/>
    <x v="1"/>
    <x v="1"/>
    <x v="3"/>
    <x v="2903"/>
    <x v="1"/>
    <n v="3"/>
    <d v="2029-07-19T00:00:00"/>
    <x v="10"/>
    <x v="11"/>
    <s v="19"/>
    <x v="3"/>
    <x v="1"/>
    <n v="0.91"/>
    <x v="0"/>
    <n v="7"/>
    <x v="1"/>
    <n v="136.75"/>
    <x v="0"/>
    <n v="6"/>
    <x v="0"/>
    <x v="1"/>
    <n v="544.78102689486491"/>
    <x v="1"/>
  </r>
  <r>
    <n v="3162"/>
    <n v="38"/>
    <x v="4"/>
    <x v="0"/>
    <x v="2"/>
    <x v="2904"/>
    <x v="2"/>
    <n v="2"/>
    <d v="2029-08-28T00:00:00"/>
    <x v="10"/>
    <x v="8"/>
    <s v="28"/>
    <x v="2"/>
    <x v="1"/>
    <n v="0.91"/>
    <x v="1"/>
    <n v="15"/>
    <x v="1"/>
    <n v="42.32"/>
    <x v="2"/>
    <n v="7"/>
    <x v="1"/>
    <x v="0"/>
    <n v="499.22706310679564"/>
    <x v="1"/>
  </r>
  <r>
    <n v="3220"/>
    <n v="55"/>
    <x v="3"/>
    <x v="3"/>
    <x v="3"/>
    <x v="2905"/>
    <x v="2"/>
    <n v="2"/>
    <d v="2029-10-25T00:00:00"/>
    <x v="10"/>
    <x v="4"/>
    <s v="25"/>
    <x v="2"/>
    <x v="0"/>
    <n v="0.91"/>
    <x v="1"/>
    <n v="6"/>
    <x v="1"/>
    <n v="76.900000000000006"/>
    <x v="0"/>
    <n v="7"/>
    <x v="1"/>
    <x v="4"/>
    <n v="520.77271428571407"/>
    <x v="1"/>
  </r>
  <r>
    <n v="3295"/>
    <n v="62"/>
    <x v="1"/>
    <x v="2"/>
    <x v="2"/>
    <x v="2906"/>
    <x v="2"/>
    <n v="2"/>
    <d v="2030-01-08T00:00:00"/>
    <x v="7"/>
    <x v="0"/>
    <s v="08"/>
    <x v="0"/>
    <x v="1"/>
    <n v="0.91"/>
    <x v="0"/>
    <n v="10"/>
    <x v="1"/>
    <n v="64.510000000000005"/>
    <x v="0"/>
    <n v="8"/>
    <x v="1"/>
    <x v="2"/>
    <n v="535.00414634146318"/>
    <x v="0"/>
  </r>
  <r>
    <n v="3345"/>
    <n v="65"/>
    <x v="1"/>
    <x v="0"/>
    <x v="3"/>
    <x v="2907"/>
    <x v="2"/>
    <n v="2"/>
    <d v="2030-02-27T00:00:00"/>
    <x v="7"/>
    <x v="10"/>
    <s v="27"/>
    <x v="2"/>
    <x v="1"/>
    <n v="0.91"/>
    <x v="1"/>
    <n v="13"/>
    <x v="1"/>
    <n v="39.47"/>
    <x v="2"/>
    <n v="4"/>
    <x v="2"/>
    <x v="2"/>
    <n v="534.73493887530549"/>
    <x v="1"/>
  </r>
  <r>
    <n v="3725"/>
    <n v="22"/>
    <x v="2"/>
    <x v="2"/>
    <x v="1"/>
    <x v="2908"/>
    <x v="2"/>
    <n v="2"/>
    <d v="2031-03-14T00:00:00"/>
    <x v="8"/>
    <x v="9"/>
    <s v="14"/>
    <x v="3"/>
    <x v="0"/>
    <n v="0.91"/>
    <x v="0"/>
    <n v="2"/>
    <x v="0"/>
    <n v="259.12"/>
    <x v="1"/>
    <n v="7"/>
    <x v="1"/>
    <x v="1"/>
    <n v="543.77007352941132"/>
    <x v="1"/>
  </r>
  <r>
    <n v="3792"/>
    <n v="65"/>
    <x v="1"/>
    <x v="2"/>
    <x v="1"/>
    <x v="2909"/>
    <x v="1"/>
    <n v="3"/>
    <d v="2031-05-20T00:00:00"/>
    <x v="8"/>
    <x v="7"/>
    <s v="20"/>
    <x v="0"/>
    <x v="0"/>
    <n v="0.91"/>
    <x v="0"/>
    <n v="10"/>
    <x v="1"/>
    <n v="84.83"/>
    <x v="0"/>
    <n v="7"/>
    <x v="1"/>
    <x v="4"/>
    <n v="520.91436754176584"/>
    <x v="2"/>
  </r>
  <r>
    <n v="3907"/>
    <n v="19"/>
    <x v="2"/>
    <x v="0"/>
    <x v="0"/>
    <x v="2910"/>
    <x v="0"/>
    <n v="1"/>
    <d v="2031-09-12T00:00:00"/>
    <x v="8"/>
    <x v="6"/>
    <s v="12"/>
    <x v="1"/>
    <x v="0"/>
    <n v="0.91"/>
    <x v="1"/>
    <n v="16"/>
    <x v="2"/>
    <n v="7.47"/>
    <x v="2"/>
    <n v="5"/>
    <x v="0"/>
    <x v="0"/>
    <n v="498.89722627737194"/>
    <x v="2"/>
  </r>
  <r>
    <n v="3956"/>
    <n v="48"/>
    <x v="0"/>
    <x v="3"/>
    <x v="2"/>
    <x v="2911"/>
    <x v="1"/>
    <n v="3"/>
    <d v="2031-10-31T00:00:00"/>
    <x v="8"/>
    <x v="4"/>
    <s v="31"/>
    <x v="3"/>
    <x v="1"/>
    <n v="0.91"/>
    <x v="0"/>
    <n v="15"/>
    <x v="1"/>
    <n v="56.21"/>
    <x v="0"/>
    <n v="6"/>
    <x v="0"/>
    <x v="4"/>
    <n v="520.13112440191355"/>
    <x v="2"/>
  </r>
  <r>
    <n v="4070"/>
    <n v="20"/>
    <x v="2"/>
    <x v="1"/>
    <x v="1"/>
    <x v="1843"/>
    <x v="1"/>
    <n v="3"/>
    <d v="2032-02-22T00:00:00"/>
    <x v="11"/>
    <x v="10"/>
    <s v="22"/>
    <x v="1"/>
    <x v="0"/>
    <n v="0.91"/>
    <x v="1"/>
    <n v="17"/>
    <x v="2"/>
    <n v="44.38"/>
    <x v="2"/>
    <n v="7"/>
    <x v="1"/>
    <x v="2"/>
    <n v="534.78799019607834"/>
    <x v="0"/>
  </r>
  <r>
    <n v="4468"/>
    <n v="58"/>
    <x v="3"/>
    <x v="1"/>
    <x v="3"/>
    <x v="2912"/>
    <x v="1"/>
    <n v="3"/>
    <d v="2033-03-26T00:00:00"/>
    <x v="9"/>
    <x v="9"/>
    <s v="26"/>
    <x v="0"/>
    <x v="0"/>
    <n v="0.91"/>
    <x v="0"/>
    <n v="13"/>
    <x v="1"/>
    <n v="75.040000000000006"/>
    <x v="0"/>
    <n v="4"/>
    <x v="2"/>
    <x v="4"/>
    <n v="519.35633093525155"/>
    <x v="0"/>
  </r>
  <r>
    <n v="4555"/>
    <n v="68"/>
    <x v="1"/>
    <x v="1"/>
    <x v="3"/>
    <x v="2913"/>
    <x v="1"/>
    <n v="3"/>
    <d v="2033-06-21T00:00:00"/>
    <x v="9"/>
    <x v="3"/>
    <s v="21"/>
    <x v="1"/>
    <x v="1"/>
    <n v="0.91"/>
    <x v="0"/>
    <n v="4"/>
    <x v="0"/>
    <n v="220.86"/>
    <x v="1"/>
    <n v="5"/>
    <x v="0"/>
    <x v="2"/>
    <n v="534.24842751842743"/>
    <x v="2"/>
  </r>
  <r>
    <n v="4854"/>
    <n v="59"/>
    <x v="3"/>
    <x v="1"/>
    <x v="3"/>
    <x v="2914"/>
    <x v="2"/>
    <n v="2"/>
    <d v="2034-04-16T00:00:00"/>
    <x v="13"/>
    <x v="5"/>
    <s v="16"/>
    <x v="0"/>
    <x v="1"/>
    <n v="0.91"/>
    <x v="1"/>
    <n v="12"/>
    <x v="1"/>
    <n v="40.81"/>
    <x v="2"/>
    <n v="4"/>
    <x v="2"/>
    <x v="4"/>
    <n v="518.25975961538438"/>
    <x v="1"/>
  </r>
  <r>
    <n v="23"/>
    <n v="35"/>
    <x v="4"/>
    <x v="3"/>
    <x v="0"/>
    <x v="2915"/>
    <x v="1"/>
    <n v="3"/>
    <d v="2021-01-23T00:00:00"/>
    <x v="0"/>
    <x v="0"/>
    <s v="23"/>
    <x v="3"/>
    <x v="0"/>
    <n v="0.9"/>
    <x v="1"/>
    <n v="1"/>
    <x v="0"/>
    <n v="792.6"/>
    <x v="1"/>
    <n v="4"/>
    <x v="2"/>
    <x v="3"/>
    <n v="520.05435207823928"/>
    <x v="2"/>
  </r>
  <r>
    <n v="291"/>
    <n v="34"/>
    <x v="4"/>
    <x v="2"/>
    <x v="2"/>
    <x v="2916"/>
    <x v="1"/>
    <n v="3"/>
    <d v="2021-10-18T00:00:00"/>
    <x v="0"/>
    <x v="4"/>
    <s v="18"/>
    <x v="3"/>
    <x v="1"/>
    <n v="0.9"/>
    <x v="1"/>
    <n v="16"/>
    <x v="2"/>
    <n v="52.76"/>
    <x v="0"/>
    <n v="5"/>
    <x v="0"/>
    <x v="1"/>
    <n v="543.83280098280056"/>
    <x v="0"/>
  </r>
  <r>
    <n v="381"/>
    <n v="38"/>
    <x v="4"/>
    <x v="1"/>
    <x v="0"/>
    <x v="2917"/>
    <x v="1"/>
    <n v="3"/>
    <d v="2022-01-16T00:00:00"/>
    <x v="1"/>
    <x v="0"/>
    <s v="16"/>
    <x v="1"/>
    <x v="0"/>
    <n v="0.9"/>
    <x v="1"/>
    <n v="1"/>
    <x v="0"/>
    <n v="886.8"/>
    <x v="1"/>
    <n v="6"/>
    <x v="0"/>
    <x v="2"/>
    <n v="533.38837438423639"/>
    <x v="2"/>
  </r>
  <r>
    <n v="715"/>
    <n v="23"/>
    <x v="2"/>
    <x v="2"/>
    <x v="3"/>
    <x v="2918"/>
    <x v="0"/>
    <n v="1"/>
    <d v="2022-12-16T00:00:00"/>
    <x v="1"/>
    <x v="2"/>
    <s v="16"/>
    <x v="2"/>
    <x v="1"/>
    <n v="0.9"/>
    <x v="1"/>
    <n v="5"/>
    <x v="0"/>
    <n v="42.45"/>
    <x v="2"/>
    <n v="7"/>
    <x v="1"/>
    <x v="4"/>
    <n v="518.32848192771053"/>
    <x v="2"/>
  </r>
  <r>
    <n v="1388"/>
    <n v="57"/>
    <x v="3"/>
    <x v="3"/>
    <x v="3"/>
    <x v="2919"/>
    <x v="2"/>
    <n v="2"/>
    <d v="2024-10-19T00:00:00"/>
    <x v="2"/>
    <x v="4"/>
    <s v="19"/>
    <x v="3"/>
    <x v="0"/>
    <n v="0.9"/>
    <x v="1"/>
    <n v="15"/>
    <x v="1"/>
    <n v="29.43"/>
    <x v="2"/>
    <n v="7"/>
    <x v="1"/>
    <x v="2"/>
    <n v="532.51575308641964"/>
    <x v="1"/>
  </r>
  <r>
    <n v="1634"/>
    <n v="33"/>
    <x v="4"/>
    <x v="1"/>
    <x v="1"/>
    <x v="2233"/>
    <x v="1"/>
    <n v="3"/>
    <d v="2025-06-22T00:00:00"/>
    <x v="3"/>
    <x v="3"/>
    <s v="22"/>
    <x v="3"/>
    <x v="0"/>
    <n v="0.9"/>
    <x v="1"/>
    <n v="18"/>
    <x v="2"/>
    <n v="48.92"/>
    <x v="2"/>
    <n v="7"/>
    <x v="1"/>
    <x v="1"/>
    <n v="543.09298029556601"/>
    <x v="0"/>
  </r>
  <r>
    <n v="1687"/>
    <n v="59"/>
    <x v="3"/>
    <x v="3"/>
    <x v="1"/>
    <x v="2920"/>
    <x v="0"/>
    <n v="1"/>
    <d v="2025-08-14T00:00:00"/>
    <x v="3"/>
    <x v="8"/>
    <s v="14"/>
    <x v="0"/>
    <x v="0"/>
    <n v="0.9"/>
    <x v="1"/>
    <n v="18"/>
    <x v="2"/>
    <n v="8.82"/>
    <x v="2"/>
    <n v="5"/>
    <x v="0"/>
    <x v="2"/>
    <n v="532.74116336633654"/>
    <x v="1"/>
  </r>
  <r>
    <n v="1725"/>
    <n v="26"/>
    <x v="2"/>
    <x v="1"/>
    <x v="1"/>
    <x v="2921"/>
    <x v="2"/>
    <n v="2"/>
    <d v="2025-09-21T00:00:00"/>
    <x v="3"/>
    <x v="6"/>
    <s v="21"/>
    <x v="1"/>
    <x v="0"/>
    <n v="0.9"/>
    <x v="1"/>
    <n v="7"/>
    <x v="1"/>
    <n v="59.91"/>
    <x v="0"/>
    <n v="4"/>
    <x v="2"/>
    <x v="2"/>
    <n v="533.66893300248137"/>
    <x v="0"/>
  </r>
  <r>
    <n v="1870"/>
    <n v="35"/>
    <x v="4"/>
    <x v="2"/>
    <x v="0"/>
    <x v="2922"/>
    <x v="2"/>
    <n v="2"/>
    <d v="2026-02-13T00:00:00"/>
    <x v="4"/>
    <x v="10"/>
    <s v="13"/>
    <x v="0"/>
    <x v="1"/>
    <n v="0.9"/>
    <x v="0"/>
    <n v="12"/>
    <x v="1"/>
    <n v="33.17"/>
    <x v="2"/>
    <n v="7"/>
    <x v="1"/>
    <x v="1"/>
    <n v="542.25975308641932"/>
    <x v="2"/>
  </r>
  <r>
    <n v="2238"/>
    <n v="50"/>
    <x v="3"/>
    <x v="3"/>
    <x v="2"/>
    <x v="2923"/>
    <x v="2"/>
    <n v="2"/>
    <d v="2027-02-16T00:00:00"/>
    <x v="5"/>
    <x v="10"/>
    <s v="16"/>
    <x v="2"/>
    <x v="1"/>
    <n v="0.9"/>
    <x v="1"/>
    <n v="15"/>
    <x v="1"/>
    <n v="30.75"/>
    <x v="2"/>
    <n v="4"/>
    <x v="2"/>
    <x v="4"/>
    <n v="519.06777777777745"/>
    <x v="1"/>
  </r>
  <r>
    <n v="2329"/>
    <n v="62"/>
    <x v="1"/>
    <x v="1"/>
    <x v="1"/>
    <x v="2924"/>
    <x v="2"/>
    <n v="2"/>
    <d v="2027-05-18T00:00:00"/>
    <x v="5"/>
    <x v="7"/>
    <s v="18"/>
    <x v="3"/>
    <x v="1"/>
    <n v="0.9"/>
    <x v="0"/>
    <n v="7"/>
    <x v="1"/>
    <n v="65.91"/>
    <x v="0"/>
    <n v="5"/>
    <x v="0"/>
    <x v="4"/>
    <n v="519.20779661016923"/>
    <x v="1"/>
  </r>
  <r>
    <n v="2333"/>
    <n v="18"/>
    <x v="2"/>
    <x v="1"/>
    <x v="1"/>
    <x v="2925"/>
    <x v="1"/>
    <n v="3"/>
    <d v="2027-05-22T00:00:00"/>
    <x v="5"/>
    <x v="7"/>
    <s v="22"/>
    <x v="3"/>
    <x v="1"/>
    <n v="0.9"/>
    <x v="0"/>
    <n v="5"/>
    <x v="0"/>
    <n v="159.47999999999999"/>
    <x v="1"/>
    <n v="7"/>
    <x v="1"/>
    <x v="2"/>
    <n v="533.95323383084576"/>
    <x v="0"/>
  </r>
  <r>
    <n v="2426"/>
    <n v="29"/>
    <x v="2"/>
    <x v="2"/>
    <x v="2"/>
    <x v="2926"/>
    <x v="2"/>
    <n v="2"/>
    <d v="2027-08-23T00:00:00"/>
    <x v="5"/>
    <x v="8"/>
    <s v="23"/>
    <x v="2"/>
    <x v="0"/>
    <n v="0.9"/>
    <x v="1"/>
    <n v="8"/>
    <x v="1"/>
    <n v="63.92"/>
    <x v="0"/>
    <n v="7"/>
    <x v="1"/>
    <x v="3"/>
    <n v="519.38634803921536"/>
    <x v="0"/>
  </r>
  <r>
    <n v="2527"/>
    <n v="61"/>
    <x v="1"/>
    <x v="0"/>
    <x v="2"/>
    <x v="2927"/>
    <x v="1"/>
    <n v="3"/>
    <d v="2027-12-02T00:00:00"/>
    <x v="5"/>
    <x v="2"/>
    <s v="02"/>
    <x v="0"/>
    <x v="1"/>
    <n v="0.9"/>
    <x v="1"/>
    <n v="10"/>
    <x v="1"/>
    <n v="65.37"/>
    <x v="0"/>
    <n v="7"/>
    <x v="1"/>
    <x v="3"/>
    <n v="519.40599508599473"/>
    <x v="0"/>
  </r>
  <r>
    <n v="2632"/>
    <n v="26"/>
    <x v="2"/>
    <x v="1"/>
    <x v="1"/>
    <x v="2928"/>
    <x v="0"/>
    <n v="1"/>
    <d v="2028-03-16T00:00:00"/>
    <x v="6"/>
    <x v="9"/>
    <s v="16"/>
    <x v="1"/>
    <x v="0"/>
    <n v="0.9"/>
    <x v="1"/>
    <n v="15"/>
    <x v="1"/>
    <n v="19.03"/>
    <x v="2"/>
    <n v="6"/>
    <x v="0"/>
    <x v="1"/>
    <n v="542.61668316831629"/>
    <x v="0"/>
  </r>
  <r>
    <n v="2649"/>
    <n v="58"/>
    <x v="3"/>
    <x v="0"/>
    <x v="2"/>
    <x v="2929"/>
    <x v="0"/>
    <n v="1"/>
    <d v="2028-04-02T00:00:00"/>
    <x v="6"/>
    <x v="5"/>
    <s v="02"/>
    <x v="1"/>
    <x v="1"/>
    <n v="0.9"/>
    <x v="1"/>
    <n v="4"/>
    <x v="0"/>
    <n v="80.86"/>
    <x v="0"/>
    <n v="6"/>
    <x v="0"/>
    <x v="0"/>
    <n v="499.82246341463377"/>
    <x v="1"/>
  </r>
  <r>
    <n v="2937"/>
    <n v="25"/>
    <x v="2"/>
    <x v="2"/>
    <x v="2"/>
    <x v="2930"/>
    <x v="1"/>
    <n v="3"/>
    <d v="2029-01-15T00:00:00"/>
    <x v="10"/>
    <x v="0"/>
    <s v="15"/>
    <x v="2"/>
    <x v="0"/>
    <n v="0.9"/>
    <x v="1"/>
    <n v="12"/>
    <x v="1"/>
    <n v="68.27"/>
    <x v="0"/>
    <n v="6"/>
    <x v="0"/>
    <x v="1"/>
    <n v="543.25483870967685"/>
    <x v="0"/>
  </r>
  <r>
    <n v="2952"/>
    <n v="32"/>
    <x v="4"/>
    <x v="0"/>
    <x v="1"/>
    <x v="2931"/>
    <x v="0"/>
    <n v="1"/>
    <d v="2029-01-30T00:00:00"/>
    <x v="10"/>
    <x v="0"/>
    <s v="30"/>
    <x v="3"/>
    <x v="1"/>
    <n v="0.9"/>
    <x v="0"/>
    <n v="19"/>
    <x v="2"/>
    <n v="8.9"/>
    <x v="2"/>
    <n v="7"/>
    <x v="1"/>
    <x v="2"/>
    <n v="533.29623441396507"/>
    <x v="1"/>
  </r>
  <r>
    <n v="3120"/>
    <n v="56"/>
    <x v="3"/>
    <x v="3"/>
    <x v="0"/>
    <x v="2932"/>
    <x v="0"/>
    <n v="1"/>
    <d v="2029-07-17T00:00:00"/>
    <x v="10"/>
    <x v="11"/>
    <s v="17"/>
    <x v="2"/>
    <x v="0"/>
    <n v="0.9"/>
    <x v="1"/>
    <n v="7"/>
    <x v="1"/>
    <n v="49.06"/>
    <x v="2"/>
    <n v="6"/>
    <x v="0"/>
    <x v="4"/>
    <n v="519.34810679611621"/>
    <x v="2"/>
  </r>
  <r>
    <n v="4151"/>
    <n v="27"/>
    <x v="2"/>
    <x v="2"/>
    <x v="2"/>
    <x v="2933"/>
    <x v="1"/>
    <n v="3"/>
    <d v="2032-05-13T00:00:00"/>
    <x v="11"/>
    <x v="7"/>
    <s v="13"/>
    <x v="3"/>
    <x v="1"/>
    <n v="0.9"/>
    <x v="0"/>
    <n v="12"/>
    <x v="1"/>
    <n v="73.28"/>
    <x v="0"/>
    <n v="4"/>
    <x v="2"/>
    <x v="0"/>
    <n v="500.25369193154"/>
    <x v="0"/>
  </r>
  <r>
    <n v="4224"/>
    <n v="18"/>
    <x v="2"/>
    <x v="3"/>
    <x v="2"/>
    <x v="2934"/>
    <x v="1"/>
    <n v="3"/>
    <d v="2032-07-25T00:00:00"/>
    <x v="11"/>
    <x v="11"/>
    <s v="25"/>
    <x v="2"/>
    <x v="1"/>
    <n v="0.9"/>
    <x v="0"/>
    <n v="2"/>
    <x v="0"/>
    <n v="418.48"/>
    <x v="1"/>
    <n v="6"/>
    <x v="0"/>
    <x v="4"/>
    <n v="519.7762043795617"/>
    <x v="0"/>
  </r>
  <r>
    <n v="4315"/>
    <n v="42"/>
    <x v="0"/>
    <x v="0"/>
    <x v="2"/>
    <x v="2935"/>
    <x v="0"/>
    <n v="1"/>
    <d v="2032-10-24T00:00:00"/>
    <x v="11"/>
    <x v="4"/>
    <s v="24"/>
    <x v="3"/>
    <x v="0"/>
    <n v="0.9"/>
    <x v="0"/>
    <n v="7"/>
    <x v="1"/>
    <n v="32.909999999999997"/>
    <x v="2"/>
    <n v="5"/>
    <x v="0"/>
    <x v="1"/>
    <n v="542.56828358208895"/>
    <x v="2"/>
  </r>
  <r>
    <n v="4354"/>
    <n v="24"/>
    <x v="2"/>
    <x v="1"/>
    <x v="2"/>
    <x v="2936"/>
    <x v="1"/>
    <n v="3"/>
    <d v="2032-12-02T00:00:00"/>
    <x v="11"/>
    <x v="2"/>
    <s v="02"/>
    <x v="1"/>
    <x v="0"/>
    <n v="0.9"/>
    <x v="0"/>
    <n v="18"/>
    <x v="2"/>
    <n v="36.44"/>
    <x v="2"/>
    <n v="4"/>
    <x v="2"/>
    <x v="1"/>
    <n v="543.34683291770523"/>
    <x v="1"/>
  </r>
  <r>
    <n v="4561"/>
    <n v="58"/>
    <x v="3"/>
    <x v="0"/>
    <x v="2"/>
    <x v="2937"/>
    <x v="0"/>
    <n v="1"/>
    <d v="2033-06-27T00:00:00"/>
    <x v="9"/>
    <x v="3"/>
    <s v="27"/>
    <x v="0"/>
    <x v="1"/>
    <n v="0.9"/>
    <x v="0"/>
    <n v="14"/>
    <x v="1"/>
    <n v="24.18"/>
    <x v="2"/>
    <n v="4"/>
    <x v="2"/>
    <x v="0"/>
    <n v="499.32450980392122"/>
    <x v="0"/>
  </r>
  <r>
    <n v="141"/>
    <n v="38"/>
    <x v="4"/>
    <x v="0"/>
    <x v="0"/>
    <x v="2938"/>
    <x v="0"/>
    <n v="1"/>
    <d v="2021-05-21T00:00:00"/>
    <x v="0"/>
    <x v="7"/>
    <s v="21"/>
    <x v="3"/>
    <x v="1"/>
    <n v="0.89"/>
    <x v="0"/>
    <n v="17"/>
    <x v="2"/>
    <n v="11.81"/>
    <x v="2"/>
    <n v="5"/>
    <x v="0"/>
    <x v="3"/>
    <n v="519.07532019704388"/>
    <x v="1"/>
  </r>
  <r>
    <n v="410"/>
    <n v="69"/>
    <x v="1"/>
    <x v="2"/>
    <x v="1"/>
    <x v="2939"/>
    <x v="1"/>
    <n v="3"/>
    <d v="2022-02-14T00:00:00"/>
    <x v="1"/>
    <x v="10"/>
    <s v="14"/>
    <x v="2"/>
    <x v="1"/>
    <n v="0.89"/>
    <x v="0"/>
    <n v="4"/>
    <x v="0"/>
    <n v="196.1"/>
    <x v="1"/>
    <n v="6"/>
    <x v="0"/>
    <x v="0"/>
    <n v="499.71945945945913"/>
    <x v="0"/>
  </r>
  <r>
    <n v="1032"/>
    <n v="41"/>
    <x v="0"/>
    <x v="0"/>
    <x v="3"/>
    <x v="2940"/>
    <x v="1"/>
    <n v="3"/>
    <d v="2023-10-29T00:00:00"/>
    <x v="12"/>
    <x v="4"/>
    <s v="29"/>
    <x v="2"/>
    <x v="1"/>
    <n v="0.89"/>
    <x v="0"/>
    <n v="13"/>
    <x v="1"/>
    <n v="61.69"/>
    <x v="0"/>
    <n v="7"/>
    <x v="1"/>
    <x v="3"/>
    <n v="519.86108641975261"/>
    <x v="1"/>
  </r>
  <r>
    <n v="1167"/>
    <n v="21"/>
    <x v="2"/>
    <x v="0"/>
    <x v="0"/>
    <x v="2941"/>
    <x v="1"/>
    <n v="3"/>
    <d v="2024-03-12T00:00:00"/>
    <x v="2"/>
    <x v="9"/>
    <s v="12"/>
    <x v="0"/>
    <x v="1"/>
    <n v="0.89"/>
    <x v="1"/>
    <n v="5"/>
    <x v="0"/>
    <n v="131.22"/>
    <x v="0"/>
    <n v="6"/>
    <x v="0"/>
    <x v="1"/>
    <n v="543.06519999999955"/>
    <x v="1"/>
  </r>
  <r>
    <n v="2266"/>
    <n v="37"/>
    <x v="4"/>
    <x v="3"/>
    <x v="1"/>
    <x v="2942"/>
    <x v="2"/>
    <n v="2"/>
    <d v="2027-03-16T00:00:00"/>
    <x v="5"/>
    <x v="9"/>
    <s v="16"/>
    <x v="2"/>
    <x v="0"/>
    <n v="0.89"/>
    <x v="0"/>
    <n v="13"/>
    <x v="1"/>
    <n v="33.89"/>
    <x v="2"/>
    <n v="7"/>
    <x v="1"/>
    <x v="1"/>
    <n v="542.78187969924772"/>
    <x v="2"/>
  </r>
  <r>
    <n v="2515"/>
    <n v="66"/>
    <x v="1"/>
    <x v="2"/>
    <x v="0"/>
    <x v="2943"/>
    <x v="0"/>
    <n v="1"/>
    <d v="2027-11-20T00:00:00"/>
    <x v="5"/>
    <x v="1"/>
    <s v="20"/>
    <x v="2"/>
    <x v="0"/>
    <n v="0.89"/>
    <x v="1"/>
    <n v="3"/>
    <x v="0"/>
    <n v="111.13"/>
    <x v="0"/>
    <n v="6"/>
    <x v="0"/>
    <x v="0"/>
    <n v="499.01830049261054"/>
    <x v="0"/>
  </r>
  <r>
    <n v="2767"/>
    <n v="26"/>
    <x v="2"/>
    <x v="0"/>
    <x v="0"/>
    <x v="2944"/>
    <x v="0"/>
    <n v="1"/>
    <d v="2028-07-29T00:00:00"/>
    <x v="6"/>
    <x v="11"/>
    <s v="29"/>
    <x v="0"/>
    <x v="0"/>
    <n v="0.89"/>
    <x v="0"/>
    <n v="17"/>
    <x v="2"/>
    <n v="5.83"/>
    <x v="2"/>
    <n v="6"/>
    <x v="0"/>
    <x v="3"/>
    <n v="519.16287128712827"/>
    <x v="1"/>
  </r>
  <r>
    <n v="3260"/>
    <n v="29"/>
    <x v="2"/>
    <x v="1"/>
    <x v="0"/>
    <x v="2945"/>
    <x v="0"/>
    <n v="1"/>
    <d v="2029-12-04T00:00:00"/>
    <x v="10"/>
    <x v="2"/>
    <s v="04"/>
    <x v="3"/>
    <x v="0"/>
    <n v="0.89"/>
    <x v="0"/>
    <n v="14"/>
    <x v="1"/>
    <n v="19.91"/>
    <x v="2"/>
    <n v="7"/>
    <x v="1"/>
    <x v="3"/>
    <n v="520.20506203473894"/>
    <x v="1"/>
  </r>
  <r>
    <n v="3332"/>
    <n v="49"/>
    <x v="0"/>
    <x v="0"/>
    <x v="3"/>
    <x v="2946"/>
    <x v="2"/>
    <n v="2"/>
    <d v="2030-02-14T00:00:00"/>
    <x v="7"/>
    <x v="10"/>
    <s v="14"/>
    <x v="1"/>
    <x v="1"/>
    <n v="0.89"/>
    <x v="0"/>
    <n v="18"/>
    <x v="2"/>
    <n v="23.64"/>
    <x v="2"/>
    <n v="4"/>
    <x v="2"/>
    <x v="1"/>
    <n v="543.03879396984871"/>
    <x v="0"/>
  </r>
  <r>
    <n v="3366"/>
    <n v="50"/>
    <x v="3"/>
    <x v="2"/>
    <x v="3"/>
    <x v="1055"/>
    <x v="2"/>
    <n v="2"/>
    <d v="2030-03-20T00:00:00"/>
    <x v="7"/>
    <x v="9"/>
    <s v="20"/>
    <x v="3"/>
    <x v="1"/>
    <n v="0.89"/>
    <x v="1"/>
    <n v="7"/>
    <x v="1"/>
    <n v="63.16"/>
    <x v="0"/>
    <n v="7"/>
    <x v="1"/>
    <x v="1"/>
    <n v="543.33471032745547"/>
    <x v="1"/>
  </r>
  <r>
    <n v="3394"/>
    <n v="65"/>
    <x v="1"/>
    <x v="0"/>
    <x v="1"/>
    <x v="2947"/>
    <x v="1"/>
    <n v="3"/>
    <d v="2030-04-17T00:00:00"/>
    <x v="7"/>
    <x v="5"/>
    <s v="17"/>
    <x v="3"/>
    <x v="1"/>
    <n v="0.89"/>
    <x v="0"/>
    <n v="14"/>
    <x v="1"/>
    <n v="54.8"/>
    <x v="0"/>
    <n v="7"/>
    <x v="1"/>
    <x v="1"/>
    <n v="543.59027777777737"/>
    <x v="2"/>
  </r>
  <r>
    <n v="3422"/>
    <n v="22"/>
    <x v="2"/>
    <x v="0"/>
    <x v="0"/>
    <x v="2948"/>
    <x v="0"/>
    <n v="1"/>
    <d v="2030-05-15T00:00:00"/>
    <x v="7"/>
    <x v="7"/>
    <s v="15"/>
    <x v="3"/>
    <x v="1"/>
    <n v="0.89"/>
    <x v="1"/>
    <n v="18"/>
    <x v="2"/>
    <n v="5.95"/>
    <x v="2"/>
    <n v="7"/>
    <x v="1"/>
    <x v="0"/>
    <n v="499.42728395061698"/>
    <x v="0"/>
  </r>
  <r>
    <n v="3621"/>
    <n v="23"/>
    <x v="2"/>
    <x v="0"/>
    <x v="2"/>
    <x v="2949"/>
    <x v="2"/>
    <n v="2"/>
    <d v="2030-11-30T00:00:00"/>
    <x v="7"/>
    <x v="1"/>
    <s v="30"/>
    <x v="2"/>
    <x v="1"/>
    <n v="0.89"/>
    <x v="1"/>
    <n v="16"/>
    <x v="2"/>
    <n v="24.71"/>
    <x v="2"/>
    <n v="7"/>
    <x v="1"/>
    <x v="2"/>
    <n v="534.20685000000003"/>
    <x v="1"/>
  </r>
  <r>
    <n v="3624"/>
    <n v="63"/>
    <x v="1"/>
    <x v="0"/>
    <x v="2"/>
    <x v="2950"/>
    <x v="2"/>
    <n v="2"/>
    <d v="2030-12-03T00:00:00"/>
    <x v="7"/>
    <x v="2"/>
    <s v="03"/>
    <x v="0"/>
    <x v="0"/>
    <n v="0.89"/>
    <x v="0"/>
    <n v="9"/>
    <x v="1"/>
    <n v="70.69"/>
    <x v="0"/>
    <n v="7"/>
    <x v="1"/>
    <x v="1"/>
    <n v="543.02430379746795"/>
    <x v="2"/>
  </r>
  <r>
    <n v="4489"/>
    <n v="21"/>
    <x v="2"/>
    <x v="1"/>
    <x v="1"/>
    <x v="2951"/>
    <x v="1"/>
    <n v="3"/>
    <d v="2033-04-16T00:00:00"/>
    <x v="9"/>
    <x v="5"/>
    <s v="16"/>
    <x v="0"/>
    <x v="0"/>
    <n v="0.89"/>
    <x v="0"/>
    <n v="15"/>
    <x v="1"/>
    <n v="48.17"/>
    <x v="2"/>
    <n v="8"/>
    <x v="1"/>
    <x v="3"/>
    <n v="520.80569651741246"/>
    <x v="1"/>
  </r>
  <r>
    <n v="4588"/>
    <n v="24"/>
    <x v="2"/>
    <x v="3"/>
    <x v="2"/>
    <x v="2952"/>
    <x v="1"/>
    <n v="3"/>
    <d v="2033-07-24T00:00:00"/>
    <x v="9"/>
    <x v="11"/>
    <s v="24"/>
    <x v="2"/>
    <x v="1"/>
    <n v="0.89"/>
    <x v="0"/>
    <n v="17"/>
    <x v="2"/>
    <n v="58.04"/>
    <x v="0"/>
    <n v="4"/>
    <x v="2"/>
    <x v="4"/>
    <n v="519.00256097560941"/>
    <x v="0"/>
  </r>
  <r>
    <n v="68"/>
    <n v="59"/>
    <x v="3"/>
    <x v="0"/>
    <x v="3"/>
    <x v="2953"/>
    <x v="1"/>
    <n v="3"/>
    <d v="2021-03-09T00:00:00"/>
    <x v="0"/>
    <x v="9"/>
    <s v="09"/>
    <x v="0"/>
    <x v="0"/>
    <n v="0.88"/>
    <x v="0"/>
    <n v="13"/>
    <x v="1"/>
    <n v="66.83"/>
    <x v="0"/>
    <n v="6"/>
    <x v="0"/>
    <x v="0"/>
    <n v="500.39826732673237"/>
    <x v="1"/>
  </r>
  <r>
    <n v="427"/>
    <n v="62"/>
    <x v="1"/>
    <x v="1"/>
    <x v="2"/>
    <x v="2954"/>
    <x v="1"/>
    <n v="3"/>
    <d v="2022-03-03T00:00:00"/>
    <x v="1"/>
    <x v="9"/>
    <s v="03"/>
    <x v="0"/>
    <x v="1"/>
    <n v="0.88"/>
    <x v="0"/>
    <n v="9"/>
    <x v="1"/>
    <n v="75.61"/>
    <x v="0"/>
    <n v="6"/>
    <x v="0"/>
    <x v="2"/>
    <n v="534.5549874686717"/>
    <x v="2"/>
  </r>
  <r>
    <n v="456"/>
    <n v="41"/>
    <x v="0"/>
    <x v="0"/>
    <x v="1"/>
    <x v="2955"/>
    <x v="2"/>
    <n v="2"/>
    <d v="2022-04-01T00:00:00"/>
    <x v="1"/>
    <x v="5"/>
    <s v="01"/>
    <x v="2"/>
    <x v="1"/>
    <n v="0.88"/>
    <x v="0"/>
    <n v="17"/>
    <x v="2"/>
    <n v="28.33"/>
    <x v="2"/>
    <n v="5"/>
    <x v="0"/>
    <x v="2"/>
    <n v="534.18829145728648"/>
    <x v="1"/>
  </r>
  <r>
    <n v="588"/>
    <n v="53"/>
    <x v="3"/>
    <x v="3"/>
    <x v="1"/>
    <x v="2956"/>
    <x v="1"/>
    <n v="3"/>
    <d v="2022-08-11T00:00:00"/>
    <x v="1"/>
    <x v="8"/>
    <s v="11"/>
    <x v="3"/>
    <x v="1"/>
    <n v="0.88"/>
    <x v="1"/>
    <n v="4"/>
    <x v="0"/>
    <n v="204.76"/>
    <x v="1"/>
    <n v="5"/>
    <x v="0"/>
    <x v="4"/>
    <n v="517.85929095354493"/>
    <x v="2"/>
  </r>
  <r>
    <n v="630"/>
    <n v="61"/>
    <x v="1"/>
    <x v="2"/>
    <x v="3"/>
    <x v="2957"/>
    <x v="2"/>
    <n v="2"/>
    <d v="2022-09-22T00:00:00"/>
    <x v="1"/>
    <x v="6"/>
    <s v="22"/>
    <x v="0"/>
    <x v="1"/>
    <n v="0.88"/>
    <x v="0"/>
    <n v="18"/>
    <x v="2"/>
    <n v="23.81"/>
    <x v="2"/>
    <n v="5"/>
    <x v="0"/>
    <x v="1"/>
    <n v="542.78781725888291"/>
    <x v="2"/>
  </r>
  <r>
    <n v="642"/>
    <n v="54"/>
    <x v="3"/>
    <x v="2"/>
    <x v="1"/>
    <x v="2958"/>
    <x v="1"/>
    <n v="3"/>
    <d v="2022-10-04T00:00:00"/>
    <x v="1"/>
    <x v="4"/>
    <s v="04"/>
    <x v="1"/>
    <x v="0"/>
    <n v="0.88"/>
    <x v="0"/>
    <n v="15"/>
    <x v="1"/>
    <n v="62.94"/>
    <x v="0"/>
    <n v="7"/>
    <x v="1"/>
    <x v="4"/>
    <n v="517.12112745098011"/>
    <x v="2"/>
  </r>
  <r>
    <n v="823"/>
    <n v="46"/>
    <x v="0"/>
    <x v="2"/>
    <x v="3"/>
    <x v="2541"/>
    <x v="2"/>
    <n v="2"/>
    <d v="2023-04-03T00:00:00"/>
    <x v="12"/>
    <x v="5"/>
    <s v="03"/>
    <x v="3"/>
    <x v="0"/>
    <n v="0.88"/>
    <x v="0"/>
    <n v="15"/>
    <x v="1"/>
    <n v="41.54"/>
    <x v="2"/>
    <n v="5"/>
    <x v="0"/>
    <x v="1"/>
    <n v="543.07839694656445"/>
    <x v="1"/>
  </r>
  <r>
    <n v="1092"/>
    <n v="20"/>
    <x v="2"/>
    <x v="0"/>
    <x v="1"/>
    <x v="2959"/>
    <x v="1"/>
    <n v="3"/>
    <d v="2023-12-28T00:00:00"/>
    <x v="12"/>
    <x v="2"/>
    <s v="28"/>
    <x v="1"/>
    <x v="1"/>
    <n v="0.88"/>
    <x v="0"/>
    <n v="3"/>
    <x v="0"/>
    <n v="322.70999999999998"/>
    <x v="1"/>
    <n v="4"/>
    <x v="2"/>
    <x v="2"/>
    <n v="534.3206549118388"/>
    <x v="2"/>
  </r>
  <r>
    <n v="1463"/>
    <n v="30"/>
    <x v="4"/>
    <x v="3"/>
    <x v="0"/>
    <x v="2960"/>
    <x v="2"/>
    <n v="2"/>
    <d v="2025-01-02T00:00:00"/>
    <x v="3"/>
    <x v="0"/>
    <s v="02"/>
    <x v="0"/>
    <x v="1"/>
    <n v="0.88"/>
    <x v="0"/>
    <n v="11"/>
    <x v="1"/>
    <n v="40.049999999999997"/>
    <x v="2"/>
    <n v="7"/>
    <x v="1"/>
    <x v="2"/>
    <n v="533.22517676767677"/>
    <x v="2"/>
  </r>
  <r>
    <n v="1494"/>
    <n v="41"/>
    <x v="0"/>
    <x v="3"/>
    <x v="2"/>
    <x v="2961"/>
    <x v="2"/>
    <n v="2"/>
    <d v="2025-02-02T00:00:00"/>
    <x v="3"/>
    <x v="10"/>
    <s v="02"/>
    <x v="2"/>
    <x v="0"/>
    <n v="0.88"/>
    <x v="0"/>
    <n v="5"/>
    <x v="0"/>
    <n v="70.72"/>
    <x v="0"/>
    <n v="7"/>
    <x v="1"/>
    <x v="2"/>
    <n v="533.45972151898729"/>
    <x v="0"/>
  </r>
  <r>
    <n v="1502"/>
    <n v="62"/>
    <x v="1"/>
    <x v="3"/>
    <x v="0"/>
    <x v="2962"/>
    <x v="1"/>
    <n v="3"/>
    <d v="2025-02-10T00:00:00"/>
    <x v="3"/>
    <x v="10"/>
    <s v="10"/>
    <x v="0"/>
    <x v="0"/>
    <n v="0.88"/>
    <x v="1"/>
    <n v="17"/>
    <x v="2"/>
    <n v="56.58"/>
    <x v="0"/>
    <n v="4"/>
    <x v="2"/>
    <x v="4"/>
    <n v="516.07213759213732"/>
    <x v="0"/>
  </r>
  <r>
    <n v="1890"/>
    <n v="59"/>
    <x v="3"/>
    <x v="1"/>
    <x v="3"/>
    <x v="2963"/>
    <x v="2"/>
    <n v="2"/>
    <d v="2026-03-05T00:00:00"/>
    <x v="4"/>
    <x v="9"/>
    <s v="05"/>
    <x v="0"/>
    <x v="0"/>
    <n v="0.88"/>
    <x v="1"/>
    <n v="6"/>
    <x v="1"/>
    <n v="98.78"/>
    <x v="0"/>
    <n v="5"/>
    <x v="0"/>
    <x v="2"/>
    <n v="533.91621827411177"/>
    <x v="0"/>
  </r>
  <r>
    <n v="2125"/>
    <n v="37"/>
    <x v="4"/>
    <x v="0"/>
    <x v="2"/>
    <x v="2964"/>
    <x v="0"/>
    <n v="1"/>
    <d v="2026-10-26T00:00:00"/>
    <x v="4"/>
    <x v="4"/>
    <s v="26"/>
    <x v="1"/>
    <x v="1"/>
    <n v="0.88"/>
    <x v="1"/>
    <n v="9"/>
    <x v="1"/>
    <n v="28.02"/>
    <x v="2"/>
    <n v="7"/>
    <x v="1"/>
    <x v="1"/>
    <n v="542.87441326530575"/>
    <x v="0"/>
  </r>
  <r>
    <n v="2317"/>
    <n v="29"/>
    <x v="2"/>
    <x v="3"/>
    <x v="0"/>
    <x v="2965"/>
    <x v="1"/>
    <n v="3"/>
    <d v="2027-05-06T00:00:00"/>
    <x v="5"/>
    <x v="7"/>
    <s v="06"/>
    <x v="2"/>
    <x v="1"/>
    <n v="0.88"/>
    <x v="1"/>
    <n v="2"/>
    <x v="0"/>
    <n v="343.08"/>
    <x v="1"/>
    <n v="7"/>
    <x v="1"/>
    <x v="4"/>
    <n v="514.97421182265975"/>
    <x v="0"/>
  </r>
  <r>
    <n v="2513"/>
    <n v="31"/>
    <x v="4"/>
    <x v="3"/>
    <x v="0"/>
    <x v="2966"/>
    <x v="0"/>
    <n v="1"/>
    <d v="2027-11-18T00:00:00"/>
    <x v="5"/>
    <x v="1"/>
    <s v="18"/>
    <x v="0"/>
    <x v="1"/>
    <n v="0.88"/>
    <x v="0"/>
    <n v="19"/>
    <x v="2"/>
    <n v="4.68"/>
    <x v="2"/>
    <n v="7"/>
    <x v="1"/>
    <x v="0"/>
    <n v="499.48409429280366"/>
    <x v="2"/>
  </r>
  <r>
    <n v="2796"/>
    <n v="27"/>
    <x v="2"/>
    <x v="3"/>
    <x v="1"/>
    <x v="2967"/>
    <x v="1"/>
    <n v="3"/>
    <d v="2028-08-27T00:00:00"/>
    <x v="6"/>
    <x v="8"/>
    <s v="27"/>
    <x v="3"/>
    <x v="0"/>
    <n v="0.88"/>
    <x v="0"/>
    <n v="14"/>
    <x v="1"/>
    <n v="63.52"/>
    <x v="0"/>
    <n v="5"/>
    <x v="0"/>
    <x v="3"/>
    <n v="520.3025187032415"/>
    <x v="1"/>
  </r>
  <r>
    <n v="2899"/>
    <n v="59"/>
    <x v="3"/>
    <x v="1"/>
    <x v="3"/>
    <x v="2968"/>
    <x v="0"/>
    <n v="1"/>
    <d v="2028-12-08T00:00:00"/>
    <x v="6"/>
    <x v="2"/>
    <s v="08"/>
    <x v="3"/>
    <x v="1"/>
    <n v="0.88"/>
    <x v="0"/>
    <n v="19"/>
    <x v="2"/>
    <n v="5.55"/>
    <x v="2"/>
    <n v="6"/>
    <x v="0"/>
    <x v="3"/>
    <n v="519.37989999999957"/>
    <x v="1"/>
  </r>
  <r>
    <n v="3126"/>
    <n v="58"/>
    <x v="3"/>
    <x v="3"/>
    <x v="3"/>
    <x v="2969"/>
    <x v="0"/>
    <n v="1"/>
    <d v="2029-07-23T00:00:00"/>
    <x v="10"/>
    <x v="11"/>
    <s v="23"/>
    <x v="1"/>
    <x v="1"/>
    <n v="0.88"/>
    <x v="1"/>
    <n v="1"/>
    <x v="0"/>
    <n v="324.23"/>
    <x v="1"/>
    <n v="3"/>
    <x v="2"/>
    <x v="2"/>
    <n v="533.76676844783719"/>
    <x v="0"/>
  </r>
  <r>
    <n v="3292"/>
    <n v="39"/>
    <x v="4"/>
    <x v="3"/>
    <x v="0"/>
    <x v="2970"/>
    <x v="1"/>
    <n v="3"/>
    <d v="2030-01-05T00:00:00"/>
    <x v="7"/>
    <x v="0"/>
    <s v="05"/>
    <x v="0"/>
    <x v="0"/>
    <n v="0.88"/>
    <x v="1"/>
    <n v="8"/>
    <x v="1"/>
    <n v="85.47"/>
    <x v="0"/>
    <n v="5"/>
    <x v="0"/>
    <x v="3"/>
    <n v="520.41741854636552"/>
    <x v="2"/>
  </r>
  <r>
    <n v="3644"/>
    <n v="23"/>
    <x v="2"/>
    <x v="1"/>
    <x v="2"/>
    <x v="2971"/>
    <x v="0"/>
    <n v="1"/>
    <d v="2030-12-23T00:00:00"/>
    <x v="7"/>
    <x v="2"/>
    <s v="23"/>
    <x v="3"/>
    <x v="1"/>
    <n v="0.88"/>
    <x v="1"/>
    <n v="4"/>
    <x v="0"/>
    <n v="18.43"/>
    <x v="2"/>
    <n v="7"/>
    <x v="1"/>
    <x v="2"/>
    <n v="534.30130102040823"/>
    <x v="1"/>
  </r>
  <r>
    <n v="3691"/>
    <n v="60"/>
    <x v="1"/>
    <x v="1"/>
    <x v="0"/>
    <x v="2972"/>
    <x v="1"/>
    <n v="3"/>
    <d v="2031-02-08T00:00:00"/>
    <x v="8"/>
    <x v="10"/>
    <s v="08"/>
    <x v="2"/>
    <x v="0"/>
    <n v="0.88"/>
    <x v="0"/>
    <n v="12"/>
    <x v="1"/>
    <n v="72.150000000000006"/>
    <x v="0"/>
    <n v="5"/>
    <x v="0"/>
    <x v="0"/>
    <n v="500.50519900497483"/>
    <x v="1"/>
  </r>
  <r>
    <n v="3730"/>
    <n v="57"/>
    <x v="3"/>
    <x v="1"/>
    <x v="2"/>
    <x v="2973"/>
    <x v="2"/>
    <n v="2"/>
    <d v="2031-03-19T00:00:00"/>
    <x v="8"/>
    <x v="9"/>
    <s v="19"/>
    <x v="3"/>
    <x v="1"/>
    <n v="0.88"/>
    <x v="1"/>
    <n v="6"/>
    <x v="1"/>
    <n v="80.8"/>
    <x v="0"/>
    <n v="4"/>
    <x v="2"/>
    <x v="0"/>
    <n v="499.59433915211946"/>
    <x v="1"/>
  </r>
  <r>
    <n v="4760"/>
    <n v="43"/>
    <x v="0"/>
    <x v="2"/>
    <x v="0"/>
    <x v="2974"/>
    <x v="1"/>
    <n v="3"/>
    <d v="2034-01-12T00:00:00"/>
    <x v="13"/>
    <x v="0"/>
    <s v="12"/>
    <x v="2"/>
    <x v="0"/>
    <n v="0.88"/>
    <x v="0"/>
    <n v="11"/>
    <x v="1"/>
    <n v="64.12"/>
    <x v="0"/>
    <n v="4"/>
    <x v="2"/>
    <x v="0"/>
    <n v="499.63134999999966"/>
    <x v="0"/>
  </r>
  <r>
    <n v="1013"/>
    <n v="47"/>
    <x v="0"/>
    <x v="3"/>
    <x v="1"/>
    <x v="1831"/>
    <x v="0"/>
    <n v="1"/>
    <d v="2023-10-10T00:00:00"/>
    <x v="12"/>
    <x v="4"/>
    <s v="10"/>
    <x v="2"/>
    <x v="0"/>
    <n v="0.87"/>
    <x v="0"/>
    <n v="10"/>
    <x v="1"/>
    <n v="15.93"/>
    <x v="2"/>
    <n v="7"/>
    <x v="1"/>
    <x v="3"/>
    <n v="520.00708542713517"/>
    <x v="2"/>
  </r>
  <r>
    <n v="1359"/>
    <n v="32"/>
    <x v="4"/>
    <x v="0"/>
    <x v="3"/>
    <x v="2975"/>
    <x v="2"/>
    <n v="2"/>
    <d v="2024-09-20T00:00:00"/>
    <x v="2"/>
    <x v="6"/>
    <s v="20"/>
    <x v="0"/>
    <x v="1"/>
    <n v="0.87"/>
    <x v="0"/>
    <n v="6"/>
    <x v="1"/>
    <n v="95.33"/>
    <x v="0"/>
    <n v="4"/>
    <x v="2"/>
    <x v="2"/>
    <n v="535.47920716112537"/>
    <x v="2"/>
  </r>
  <r>
    <n v="1562"/>
    <n v="57"/>
    <x v="3"/>
    <x v="3"/>
    <x v="2"/>
    <x v="2976"/>
    <x v="2"/>
    <n v="2"/>
    <d v="2025-04-11T00:00:00"/>
    <x v="3"/>
    <x v="5"/>
    <s v="11"/>
    <x v="2"/>
    <x v="0"/>
    <n v="0.87"/>
    <x v="1"/>
    <n v="4"/>
    <x v="0"/>
    <n v="117.15"/>
    <x v="0"/>
    <n v="6"/>
    <x v="0"/>
    <x v="0"/>
    <n v="499.11578947368378"/>
    <x v="1"/>
  </r>
  <r>
    <n v="1564"/>
    <n v="67"/>
    <x v="1"/>
    <x v="2"/>
    <x v="3"/>
    <x v="2977"/>
    <x v="1"/>
    <n v="3"/>
    <d v="2025-04-13T00:00:00"/>
    <x v="3"/>
    <x v="5"/>
    <s v="13"/>
    <x v="3"/>
    <x v="0"/>
    <n v="0.87"/>
    <x v="0"/>
    <n v="18"/>
    <x v="2"/>
    <n v="49.2"/>
    <x v="2"/>
    <n v="7"/>
    <x v="1"/>
    <x v="0"/>
    <n v="499.19246231155745"/>
    <x v="0"/>
  </r>
  <r>
    <n v="1703"/>
    <n v="50"/>
    <x v="3"/>
    <x v="3"/>
    <x v="0"/>
    <x v="2978"/>
    <x v="0"/>
    <n v="1"/>
    <d v="2025-08-30T00:00:00"/>
    <x v="3"/>
    <x v="8"/>
    <s v="30"/>
    <x v="3"/>
    <x v="1"/>
    <n v="0.87"/>
    <x v="0"/>
    <n v="11"/>
    <x v="1"/>
    <n v="24.89"/>
    <x v="2"/>
    <n v="5"/>
    <x v="0"/>
    <x v="3"/>
    <n v="520.91576826196422"/>
    <x v="0"/>
  </r>
  <r>
    <n v="1967"/>
    <n v="58"/>
    <x v="3"/>
    <x v="1"/>
    <x v="2"/>
    <x v="2979"/>
    <x v="2"/>
    <n v="2"/>
    <d v="2026-05-21T00:00:00"/>
    <x v="4"/>
    <x v="7"/>
    <s v="21"/>
    <x v="3"/>
    <x v="0"/>
    <n v="0.87"/>
    <x v="1"/>
    <n v="3"/>
    <x v="0"/>
    <n v="166.18"/>
    <x v="1"/>
    <n v="6"/>
    <x v="0"/>
    <x v="0"/>
    <n v="498.21911838790902"/>
    <x v="2"/>
  </r>
  <r>
    <n v="1982"/>
    <n v="30"/>
    <x v="4"/>
    <x v="0"/>
    <x v="0"/>
    <x v="2980"/>
    <x v="0"/>
    <n v="1"/>
    <d v="2026-06-05T00:00:00"/>
    <x v="4"/>
    <x v="3"/>
    <s v="05"/>
    <x v="3"/>
    <x v="1"/>
    <n v="0.87"/>
    <x v="1"/>
    <n v="11"/>
    <x v="1"/>
    <n v="17.920000000000002"/>
    <x v="2"/>
    <n v="3"/>
    <x v="2"/>
    <x v="0"/>
    <n v="498.21828282828255"/>
    <x v="0"/>
  </r>
  <r>
    <n v="2147"/>
    <n v="20"/>
    <x v="2"/>
    <x v="0"/>
    <x v="1"/>
    <x v="2981"/>
    <x v="2"/>
    <n v="2"/>
    <d v="2026-11-17T00:00:00"/>
    <x v="4"/>
    <x v="1"/>
    <s v="17"/>
    <x v="1"/>
    <x v="0"/>
    <n v="0.87"/>
    <x v="0"/>
    <n v="12"/>
    <x v="1"/>
    <n v="50.34"/>
    <x v="0"/>
    <n v="7"/>
    <x v="1"/>
    <x v="2"/>
    <n v="535.38564102564112"/>
    <x v="0"/>
  </r>
  <r>
    <n v="2321"/>
    <n v="23"/>
    <x v="2"/>
    <x v="3"/>
    <x v="3"/>
    <x v="2982"/>
    <x v="1"/>
    <n v="3"/>
    <d v="2027-05-10T00:00:00"/>
    <x v="5"/>
    <x v="7"/>
    <s v="10"/>
    <x v="0"/>
    <x v="0"/>
    <n v="0.87"/>
    <x v="0"/>
    <n v="6"/>
    <x v="1"/>
    <n v="124.71"/>
    <x v="0"/>
    <n v="7"/>
    <x v="1"/>
    <x v="0"/>
    <n v="498.98045569620223"/>
    <x v="0"/>
  </r>
  <r>
    <n v="2334"/>
    <n v="47"/>
    <x v="0"/>
    <x v="3"/>
    <x v="3"/>
    <x v="2983"/>
    <x v="2"/>
    <n v="2"/>
    <d v="2027-05-23T00:00:00"/>
    <x v="5"/>
    <x v="7"/>
    <s v="23"/>
    <x v="0"/>
    <x v="0"/>
    <n v="0.87"/>
    <x v="0"/>
    <n v="5"/>
    <x v="0"/>
    <n v="101.83"/>
    <x v="0"/>
    <n v="8"/>
    <x v="1"/>
    <x v="3"/>
    <n v="521.53987373737323"/>
    <x v="2"/>
  </r>
  <r>
    <n v="2546"/>
    <n v="46"/>
    <x v="0"/>
    <x v="1"/>
    <x v="3"/>
    <x v="2984"/>
    <x v="0"/>
    <n v="1"/>
    <d v="2027-12-21T00:00:00"/>
    <x v="5"/>
    <x v="2"/>
    <s v="21"/>
    <x v="3"/>
    <x v="0"/>
    <n v="0.87"/>
    <x v="1"/>
    <n v="3"/>
    <x v="0"/>
    <n v="89.26"/>
    <x v="0"/>
    <n v="4"/>
    <x v="2"/>
    <x v="0"/>
    <n v="498.34771573604024"/>
    <x v="1"/>
  </r>
  <r>
    <n v="2956"/>
    <n v="19"/>
    <x v="2"/>
    <x v="1"/>
    <x v="0"/>
    <x v="2985"/>
    <x v="0"/>
    <n v="1"/>
    <d v="2029-02-03T00:00:00"/>
    <x v="10"/>
    <x v="10"/>
    <s v="03"/>
    <x v="1"/>
    <x v="0"/>
    <n v="0.87"/>
    <x v="1"/>
    <n v="4"/>
    <x v="0"/>
    <n v="67.11"/>
    <x v="0"/>
    <n v="7"/>
    <x v="1"/>
    <x v="3"/>
    <n v="521.57126582278431"/>
    <x v="0"/>
  </r>
  <r>
    <n v="3099"/>
    <n v="18"/>
    <x v="2"/>
    <x v="3"/>
    <x v="1"/>
    <x v="2986"/>
    <x v="2"/>
    <n v="2"/>
    <d v="2029-06-26T00:00:00"/>
    <x v="10"/>
    <x v="3"/>
    <s v="26"/>
    <x v="0"/>
    <x v="1"/>
    <n v="0.87"/>
    <x v="1"/>
    <n v="11"/>
    <x v="1"/>
    <n v="49.29"/>
    <x v="2"/>
    <n v="3"/>
    <x v="2"/>
    <x v="1"/>
    <n v="543.61790281329888"/>
    <x v="1"/>
  </r>
  <r>
    <n v="3315"/>
    <n v="45"/>
    <x v="0"/>
    <x v="2"/>
    <x v="1"/>
    <x v="2987"/>
    <x v="0"/>
    <n v="1"/>
    <d v="2030-01-28T00:00:00"/>
    <x v="7"/>
    <x v="0"/>
    <s v="28"/>
    <x v="1"/>
    <x v="1"/>
    <n v="0.87"/>
    <x v="1"/>
    <n v="17"/>
    <x v="2"/>
    <n v="11.46"/>
    <x v="2"/>
    <n v="7"/>
    <x v="1"/>
    <x v="2"/>
    <n v="535.2089460154242"/>
    <x v="2"/>
  </r>
  <r>
    <n v="3397"/>
    <n v="49"/>
    <x v="0"/>
    <x v="0"/>
    <x v="0"/>
    <x v="2988"/>
    <x v="1"/>
    <n v="3"/>
    <d v="2030-04-20T00:00:00"/>
    <x v="7"/>
    <x v="5"/>
    <s v="20"/>
    <x v="0"/>
    <x v="0"/>
    <n v="0.87"/>
    <x v="1"/>
    <n v="19"/>
    <x v="2"/>
    <n v="50.81"/>
    <x v="0"/>
    <n v="4"/>
    <x v="2"/>
    <x v="2"/>
    <n v="536.0861340206186"/>
    <x v="1"/>
  </r>
  <r>
    <n v="3447"/>
    <n v="30"/>
    <x v="4"/>
    <x v="1"/>
    <x v="1"/>
    <x v="2989"/>
    <x v="2"/>
    <n v="2"/>
    <d v="2030-06-09T00:00:00"/>
    <x v="7"/>
    <x v="3"/>
    <s v="09"/>
    <x v="0"/>
    <x v="0"/>
    <n v="0.87"/>
    <x v="0"/>
    <n v="11"/>
    <x v="1"/>
    <n v="56.54"/>
    <x v="0"/>
    <n v="6"/>
    <x v="0"/>
    <x v="0"/>
    <n v="498.93437659033049"/>
    <x v="0"/>
  </r>
  <r>
    <n v="3591"/>
    <n v="25"/>
    <x v="2"/>
    <x v="3"/>
    <x v="3"/>
    <x v="2990"/>
    <x v="1"/>
    <n v="3"/>
    <d v="2030-10-31T00:00:00"/>
    <x v="7"/>
    <x v="4"/>
    <s v="31"/>
    <x v="0"/>
    <x v="1"/>
    <n v="0.87"/>
    <x v="1"/>
    <n v="16"/>
    <x v="2"/>
    <n v="51.44"/>
    <x v="0"/>
    <n v="7"/>
    <x v="1"/>
    <x v="3"/>
    <n v="522.21368020304521"/>
    <x v="2"/>
  </r>
  <r>
    <n v="3604"/>
    <n v="37"/>
    <x v="4"/>
    <x v="3"/>
    <x v="0"/>
    <x v="2991"/>
    <x v="2"/>
    <n v="2"/>
    <d v="2030-11-13T00:00:00"/>
    <x v="7"/>
    <x v="1"/>
    <s v="13"/>
    <x v="3"/>
    <x v="0"/>
    <n v="0.87"/>
    <x v="0"/>
    <n v="13"/>
    <x v="1"/>
    <n v="35.979999999999997"/>
    <x v="2"/>
    <n v="6"/>
    <x v="0"/>
    <x v="1"/>
    <n v="543.62146153846118"/>
    <x v="1"/>
  </r>
  <r>
    <n v="3903"/>
    <n v="23"/>
    <x v="2"/>
    <x v="0"/>
    <x v="3"/>
    <x v="2992"/>
    <x v="1"/>
    <n v="3"/>
    <d v="2031-09-08T00:00:00"/>
    <x v="8"/>
    <x v="6"/>
    <s v="08"/>
    <x v="3"/>
    <x v="1"/>
    <n v="0.87"/>
    <x v="0"/>
    <n v="11"/>
    <x v="1"/>
    <n v="82.72"/>
    <x v="0"/>
    <n v="6"/>
    <x v="0"/>
    <x v="1"/>
    <n v="543.81655526992245"/>
    <x v="0"/>
  </r>
  <r>
    <n v="3939"/>
    <n v="67"/>
    <x v="1"/>
    <x v="1"/>
    <x v="3"/>
    <x v="2993"/>
    <x v="0"/>
    <n v="1"/>
    <d v="2031-10-14T00:00:00"/>
    <x v="8"/>
    <x v="4"/>
    <s v="14"/>
    <x v="1"/>
    <x v="1"/>
    <n v="0.87"/>
    <x v="1"/>
    <n v="8"/>
    <x v="1"/>
    <n v="22.26"/>
    <x v="2"/>
    <n v="6"/>
    <x v="0"/>
    <x v="3"/>
    <n v="521.44842239185698"/>
    <x v="2"/>
  </r>
  <r>
    <n v="3988"/>
    <n v="31"/>
    <x v="4"/>
    <x v="1"/>
    <x v="0"/>
    <x v="2994"/>
    <x v="2"/>
    <n v="2"/>
    <d v="2031-12-02T00:00:00"/>
    <x v="8"/>
    <x v="2"/>
    <s v="02"/>
    <x v="0"/>
    <x v="0"/>
    <n v="0.87"/>
    <x v="1"/>
    <n v="9"/>
    <x v="1"/>
    <n v="69.739999999999995"/>
    <x v="0"/>
    <n v="7"/>
    <x v="1"/>
    <x v="0"/>
    <n v="498.62048469387713"/>
    <x v="0"/>
  </r>
  <r>
    <n v="4056"/>
    <n v="22"/>
    <x v="2"/>
    <x v="2"/>
    <x v="0"/>
    <x v="2995"/>
    <x v="2"/>
    <n v="2"/>
    <d v="2032-02-08T00:00:00"/>
    <x v="11"/>
    <x v="10"/>
    <s v="08"/>
    <x v="0"/>
    <x v="1"/>
    <n v="0.87"/>
    <x v="0"/>
    <n v="19"/>
    <x v="2"/>
    <n v="32.53"/>
    <x v="2"/>
    <n v="6"/>
    <x v="0"/>
    <x v="2"/>
    <n v="534.97682170542646"/>
    <x v="0"/>
  </r>
  <r>
    <n v="4152"/>
    <n v="25"/>
    <x v="2"/>
    <x v="2"/>
    <x v="3"/>
    <x v="2996"/>
    <x v="0"/>
    <n v="1"/>
    <d v="2032-05-14T00:00:00"/>
    <x v="11"/>
    <x v="7"/>
    <s v="14"/>
    <x v="3"/>
    <x v="0"/>
    <n v="0.87"/>
    <x v="1"/>
    <n v="9"/>
    <x v="1"/>
    <n v="21.43"/>
    <x v="2"/>
    <n v="3"/>
    <x v="2"/>
    <x v="3"/>
    <n v="522.32446428571382"/>
    <x v="1"/>
  </r>
  <r>
    <n v="4352"/>
    <n v="18"/>
    <x v="2"/>
    <x v="0"/>
    <x v="3"/>
    <x v="2997"/>
    <x v="0"/>
    <n v="1"/>
    <d v="2032-11-30T00:00:00"/>
    <x v="11"/>
    <x v="1"/>
    <s v="30"/>
    <x v="2"/>
    <x v="0"/>
    <n v="0.87"/>
    <x v="0"/>
    <n v="5"/>
    <x v="0"/>
    <n v="37.67"/>
    <x v="2"/>
    <n v="6"/>
    <x v="0"/>
    <x v="1"/>
    <n v="542.873067010309"/>
    <x v="0"/>
  </r>
  <r>
    <n v="4520"/>
    <n v="51"/>
    <x v="3"/>
    <x v="3"/>
    <x v="2"/>
    <x v="2998"/>
    <x v="1"/>
    <n v="3"/>
    <d v="2033-05-17T00:00:00"/>
    <x v="9"/>
    <x v="7"/>
    <s v="17"/>
    <x v="3"/>
    <x v="1"/>
    <n v="0.87"/>
    <x v="0"/>
    <n v="9"/>
    <x v="1"/>
    <n v="109.89"/>
    <x v="0"/>
    <n v="6"/>
    <x v="0"/>
    <x v="1"/>
    <n v="543.78912144702815"/>
    <x v="2"/>
  </r>
  <r>
    <n v="4579"/>
    <n v="58"/>
    <x v="3"/>
    <x v="2"/>
    <x v="2"/>
    <x v="2999"/>
    <x v="2"/>
    <n v="2"/>
    <d v="2033-07-15T00:00:00"/>
    <x v="9"/>
    <x v="11"/>
    <s v="15"/>
    <x v="0"/>
    <x v="0"/>
    <n v="0.87"/>
    <x v="0"/>
    <n v="6"/>
    <x v="1"/>
    <n v="107.4"/>
    <x v="0"/>
    <n v="5"/>
    <x v="0"/>
    <x v="0"/>
    <n v="498.29053708439864"/>
    <x v="0"/>
  </r>
  <r>
    <n v="4627"/>
    <n v="39"/>
    <x v="4"/>
    <x v="1"/>
    <x v="2"/>
    <x v="3000"/>
    <x v="1"/>
    <n v="3"/>
    <d v="2033-09-01T00:00:00"/>
    <x v="9"/>
    <x v="6"/>
    <s v="01"/>
    <x v="2"/>
    <x v="0"/>
    <n v="0.87"/>
    <x v="1"/>
    <n v="8"/>
    <x v="1"/>
    <n v="97.1"/>
    <x v="0"/>
    <n v="6"/>
    <x v="0"/>
    <x v="3"/>
    <n v="523.1670843989765"/>
    <x v="0"/>
  </r>
  <r>
    <n v="4664"/>
    <n v="42"/>
    <x v="0"/>
    <x v="0"/>
    <x v="1"/>
    <x v="3001"/>
    <x v="2"/>
    <n v="2"/>
    <d v="2033-10-08T00:00:00"/>
    <x v="9"/>
    <x v="4"/>
    <s v="08"/>
    <x v="3"/>
    <x v="1"/>
    <n v="0.87"/>
    <x v="1"/>
    <n v="2"/>
    <x v="0"/>
    <n v="294.58"/>
    <x v="1"/>
    <n v="7"/>
    <x v="1"/>
    <x v="4"/>
    <n v="514.55153086419728"/>
    <x v="2"/>
  </r>
  <r>
    <n v="4921"/>
    <n v="20"/>
    <x v="2"/>
    <x v="1"/>
    <x v="3"/>
    <x v="3002"/>
    <x v="0"/>
    <n v="1"/>
    <d v="2034-06-22T00:00:00"/>
    <x v="13"/>
    <x v="3"/>
    <s v="22"/>
    <x v="2"/>
    <x v="1"/>
    <n v="0.87"/>
    <x v="0"/>
    <n v="11"/>
    <x v="1"/>
    <n v="25.67"/>
    <x v="2"/>
    <n v="7"/>
    <x v="1"/>
    <x v="1"/>
    <n v="542.63559585492192"/>
    <x v="2"/>
  </r>
  <r>
    <n v="192"/>
    <n v="63"/>
    <x v="1"/>
    <x v="1"/>
    <x v="0"/>
    <x v="3003"/>
    <x v="1"/>
    <n v="3"/>
    <d v="2021-07-11T00:00:00"/>
    <x v="0"/>
    <x v="11"/>
    <s v="11"/>
    <x v="0"/>
    <x v="0"/>
    <n v="0.86"/>
    <x v="0"/>
    <n v="8"/>
    <x v="1"/>
    <n v="100.53"/>
    <x v="0"/>
    <n v="5"/>
    <x v="0"/>
    <x v="1"/>
    <n v="543.31153246753217"/>
    <x v="1"/>
  </r>
  <r>
    <n v="300"/>
    <n v="66"/>
    <x v="1"/>
    <x v="0"/>
    <x v="1"/>
    <x v="3004"/>
    <x v="2"/>
    <n v="2"/>
    <d v="2021-10-27T00:00:00"/>
    <x v="0"/>
    <x v="4"/>
    <s v="27"/>
    <x v="2"/>
    <x v="1"/>
    <n v="0.86"/>
    <x v="1"/>
    <n v="3"/>
    <x v="0"/>
    <n v="169.76"/>
    <x v="1"/>
    <n v="4"/>
    <x v="2"/>
    <x v="4"/>
    <n v="514.3668564356434"/>
    <x v="2"/>
  </r>
  <r>
    <n v="440"/>
    <n v="53"/>
    <x v="3"/>
    <x v="2"/>
    <x v="0"/>
    <x v="3005"/>
    <x v="0"/>
    <n v="1"/>
    <d v="2022-03-16T00:00:00"/>
    <x v="1"/>
    <x v="9"/>
    <s v="16"/>
    <x v="2"/>
    <x v="0"/>
    <n v="0.86"/>
    <x v="0"/>
    <n v="2"/>
    <x v="0"/>
    <n v="133.13"/>
    <x v="0"/>
    <n v="8"/>
    <x v="1"/>
    <x v="1"/>
    <n v="542.632005208333"/>
    <x v="2"/>
  </r>
  <r>
    <n v="670"/>
    <n v="61"/>
    <x v="1"/>
    <x v="2"/>
    <x v="1"/>
    <x v="3006"/>
    <x v="2"/>
    <n v="2"/>
    <d v="2022-11-01T00:00:00"/>
    <x v="1"/>
    <x v="1"/>
    <s v="01"/>
    <x v="3"/>
    <x v="0"/>
    <n v="0.86"/>
    <x v="0"/>
    <n v="16"/>
    <x v="2"/>
    <n v="31.6"/>
    <x v="2"/>
    <n v="7"/>
    <x v="1"/>
    <x v="4"/>
    <n v="514.37947890818839"/>
    <x v="2"/>
  </r>
  <r>
    <n v="1003"/>
    <n v="40"/>
    <x v="0"/>
    <x v="2"/>
    <x v="2"/>
    <x v="3007"/>
    <x v="1"/>
    <n v="3"/>
    <d v="2023-09-30T00:00:00"/>
    <x v="12"/>
    <x v="6"/>
    <s v="30"/>
    <x v="2"/>
    <x v="1"/>
    <n v="0.86"/>
    <x v="1"/>
    <n v="5"/>
    <x v="0"/>
    <n v="170.19"/>
    <x v="1"/>
    <n v="5"/>
    <x v="0"/>
    <x v="0"/>
    <n v="497.91589743589702"/>
    <x v="2"/>
  </r>
  <r>
    <n v="1012"/>
    <n v="55"/>
    <x v="3"/>
    <x v="0"/>
    <x v="1"/>
    <x v="3008"/>
    <x v="1"/>
    <n v="3"/>
    <d v="2023-10-09T00:00:00"/>
    <x v="12"/>
    <x v="4"/>
    <s v="09"/>
    <x v="2"/>
    <x v="1"/>
    <n v="0.86"/>
    <x v="1"/>
    <n v="13"/>
    <x v="1"/>
    <n v="58.5"/>
    <x v="0"/>
    <n v="7"/>
    <x v="1"/>
    <x v="4"/>
    <n v="514.40134328358181"/>
    <x v="0"/>
  </r>
  <r>
    <n v="1074"/>
    <n v="56"/>
    <x v="3"/>
    <x v="0"/>
    <x v="2"/>
    <x v="3009"/>
    <x v="2"/>
    <n v="2"/>
    <d v="2023-12-10T00:00:00"/>
    <x v="12"/>
    <x v="2"/>
    <s v="10"/>
    <x v="3"/>
    <x v="1"/>
    <n v="0.86"/>
    <x v="1"/>
    <n v="4"/>
    <x v="0"/>
    <n v="144.05000000000001"/>
    <x v="0"/>
    <n v="3"/>
    <x v="2"/>
    <x v="3"/>
    <n v="522.5166666666662"/>
    <x v="1"/>
  </r>
  <r>
    <n v="1129"/>
    <n v="42"/>
    <x v="0"/>
    <x v="2"/>
    <x v="1"/>
    <x v="3010"/>
    <x v="0"/>
    <n v="1"/>
    <d v="2024-02-03T00:00:00"/>
    <x v="2"/>
    <x v="10"/>
    <s v="03"/>
    <x v="3"/>
    <x v="1"/>
    <n v="0.86"/>
    <x v="1"/>
    <n v="6"/>
    <x v="1"/>
    <n v="8.5"/>
    <x v="2"/>
    <n v="4"/>
    <x v="2"/>
    <x v="4"/>
    <n v="513.78758104738131"/>
    <x v="2"/>
  </r>
  <r>
    <n v="1171"/>
    <n v="32"/>
    <x v="4"/>
    <x v="3"/>
    <x v="2"/>
    <x v="3011"/>
    <x v="0"/>
    <n v="1"/>
    <d v="2024-03-16T00:00:00"/>
    <x v="2"/>
    <x v="9"/>
    <s v="16"/>
    <x v="0"/>
    <x v="0"/>
    <n v="0.86"/>
    <x v="1"/>
    <n v="19"/>
    <x v="2"/>
    <n v="3.58"/>
    <x v="2"/>
    <n v="5"/>
    <x v="0"/>
    <x v="0"/>
    <n v="497.00830334190181"/>
    <x v="0"/>
  </r>
  <r>
    <n v="1262"/>
    <n v="32"/>
    <x v="4"/>
    <x v="0"/>
    <x v="2"/>
    <x v="3012"/>
    <x v="0"/>
    <n v="1"/>
    <d v="2024-06-15T00:00:00"/>
    <x v="2"/>
    <x v="3"/>
    <s v="15"/>
    <x v="2"/>
    <x v="0"/>
    <n v="0.86"/>
    <x v="1"/>
    <n v="7"/>
    <x v="1"/>
    <n v="45.18"/>
    <x v="2"/>
    <n v="6"/>
    <x v="0"/>
    <x v="1"/>
    <n v="543.35360313315891"/>
    <x v="2"/>
  </r>
  <r>
    <n v="1411"/>
    <n v="67"/>
    <x v="1"/>
    <x v="2"/>
    <x v="2"/>
    <x v="3013"/>
    <x v="1"/>
    <n v="3"/>
    <d v="2024-11-11T00:00:00"/>
    <x v="2"/>
    <x v="1"/>
    <s v="11"/>
    <x v="1"/>
    <x v="1"/>
    <n v="0.86"/>
    <x v="0"/>
    <n v="8"/>
    <x v="1"/>
    <n v="90.7"/>
    <x v="0"/>
    <n v="5"/>
    <x v="0"/>
    <x v="0"/>
    <n v="498.11399484536031"/>
    <x v="2"/>
  </r>
  <r>
    <n v="1602"/>
    <n v="37"/>
    <x v="4"/>
    <x v="1"/>
    <x v="3"/>
    <x v="3014"/>
    <x v="2"/>
    <n v="2"/>
    <d v="2025-05-21T00:00:00"/>
    <x v="3"/>
    <x v="7"/>
    <s v="21"/>
    <x v="1"/>
    <x v="1"/>
    <n v="0.86"/>
    <x v="1"/>
    <n v="14"/>
    <x v="1"/>
    <n v="32.35"/>
    <x v="2"/>
    <n v="8"/>
    <x v="1"/>
    <x v="1"/>
    <n v="543.94806282722482"/>
    <x v="0"/>
  </r>
  <r>
    <n v="1807"/>
    <n v="61"/>
    <x v="1"/>
    <x v="0"/>
    <x v="3"/>
    <x v="3015"/>
    <x v="1"/>
    <n v="3"/>
    <d v="2025-12-12T00:00:00"/>
    <x v="3"/>
    <x v="2"/>
    <s v="12"/>
    <x v="2"/>
    <x v="1"/>
    <n v="0.86"/>
    <x v="0"/>
    <n v="9"/>
    <x v="1"/>
    <n v="97.01"/>
    <x v="0"/>
    <n v="6"/>
    <x v="0"/>
    <x v="3"/>
    <n v="522.37868894601502"/>
    <x v="1"/>
  </r>
  <r>
    <n v="1860"/>
    <n v="56"/>
    <x v="3"/>
    <x v="1"/>
    <x v="2"/>
    <x v="3016"/>
    <x v="1"/>
    <n v="3"/>
    <d v="2026-02-03T00:00:00"/>
    <x v="4"/>
    <x v="10"/>
    <s v="03"/>
    <x v="1"/>
    <x v="1"/>
    <n v="0.86"/>
    <x v="1"/>
    <n v="18"/>
    <x v="2"/>
    <n v="47.45"/>
    <x v="2"/>
    <n v="7"/>
    <x v="1"/>
    <x v="0"/>
    <n v="497.5262532299738"/>
    <x v="2"/>
  </r>
  <r>
    <n v="1995"/>
    <n v="41"/>
    <x v="0"/>
    <x v="3"/>
    <x v="2"/>
    <x v="3017"/>
    <x v="0"/>
    <n v="1"/>
    <d v="2026-06-18T00:00:00"/>
    <x v="4"/>
    <x v="3"/>
    <s v="18"/>
    <x v="1"/>
    <x v="1"/>
    <n v="0.86"/>
    <x v="1"/>
    <n v="2"/>
    <x v="0"/>
    <n v="45.24"/>
    <x v="2"/>
    <n v="6"/>
    <x v="0"/>
    <x v="0"/>
    <n v="496.60230569948152"/>
    <x v="1"/>
  </r>
  <r>
    <n v="3206"/>
    <n v="40"/>
    <x v="0"/>
    <x v="2"/>
    <x v="0"/>
    <x v="3018"/>
    <x v="0"/>
    <n v="1"/>
    <d v="2029-10-11T00:00:00"/>
    <x v="10"/>
    <x v="4"/>
    <s v="11"/>
    <x v="3"/>
    <x v="1"/>
    <n v="0.86"/>
    <x v="1"/>
    <n v="8"/>
    <x v="1"/>
    <n v="40.75"/>
    <x v="2"/>
    <n v="4"/>
    <x v="2"/>
    <x v="1"/>
    <n v="544.18711286089206"/>
    <x v="1"/>
  </r>
  <r>
    <n v="3254"/>
    <n v="28"/>
    <x v="2"/>
    <x v="2"/>
    <x v="0"/>
    <x v="3019"/>
    <x v="0"/>
    <n v="1"/>
    <d v="2029-11-28T00:00:00"/>
    <x v="10"/>
    <x v="1"/>
    <s v="28"/>
    <x v="3"/>
    <x v="1"/>
    <n v="0.86"/>
    <x v="0"/>
    <n v="10"/>
    <x v="1"/>
    <n v="8.94"/>
    <x v="2"/>
    <n v="7"/>
    <x v="1"/>
    <x v="2"/>
    <n v="534.76152849740947"/>
    <x v="1"/>
  </r>
  <r>
    <n v="3370"/>
    <n v="48"/>
    <x v="0"/>
    <x v="3"/>
    <x v="2"/>
    <x v="882"/>
    <x v="2"/>
    <n v="2"/>
    <d v="2030-03-24T00:00:00"/>
    <x v="7"/>
    <x v="9"/>
    <s v="24"/>
    <x v="2"/>
    <x v="0"/>
    <n v="0.86"/>
    <x v="0"/>
    <n v="13"/>
    <x v="1"/>
    <n v="29.72"/>
    <x v="2"/>
    <n v="4"/>
    <x v="2"/>
    <x v="4"/>
    <n v="514.94449999999972"/>
    <x v="1"/>
  </r>
  <r>
    <n v="3565"/>
    <n v="63"/>
    <x v="1"/>
    <x v="1"/>
    <x v="3"/>
    <x v="3020"/>
    <x v="1"/>
    <n v="3"/>
    <d v="2030-10-05T00:00:00"/>
    <x v="7"/>
    <x v="4"/>
    <s v="05"/>
    <x v="1"/>
    <x v="0"/>
    <n v="0.86"/>
    <x v="1"/>
    <n v="19"/>
    <x v="2"/>
    <n v="46.69"/>
    <x v="2"/>
    <n v="6"/>
    <x v="0"/>
    <x v="1"/>
    <n v="544.76128947368397"/>
    <x v="1"/>
  </r>
  <r>
    <n v="3643"/>
    <n v="48"/>
    <x v="0"/>
    <x v="2"/>
    <x v="1"/>
    <x v="3021"/>
    <x v="1"/>
    <n v="3"/>
    <d v="2030-12-22T00:00:00"/>
    <x v="7"/>
    <x v="2"/>
    <s v="22"/>
    <x v="0"/>
    <x v="0"/>
    <n v="0.86"/>
    <x v="0"/>
    <n v="11"/>
    <x v="1"/>
    <n v="60.3"/>
    <x v="0"/>
    <n v="5"/>
    <x v="0"/>
    <x v="0"/>
    <n v="497.65714285714256"/>
    <x v="1"/>
  </r>
  <r>
    <n v="4312"/>
    <n v="53"/>
    <x v="3"/>
    <x v="2"/>
    <x v="1"/>
    <x v="3022"/>
    <x v="0"/>
    <n v="1"/>
    <d v="2032-10-21T00:00:00"/>
    <x v="11"/>
    <x v="4"/>
    <s v="21"/>
    <x v="1"/>
    <x v="1"/>
    <n v="0.86"/>
    <x v="1"/>
    <n v="1"/>
    <x v="0"/>
    <n v="304.01"/>
    <x v="1"/>
    <n v="6"/>
    <x v="0"/>
    <x v="1"/>
    <n v="543.85788918205765"/>
    <x v="0"/>
  </r>
  <r>
    <n v="4347"/>
    <n v="49"/>
    <x v="0"/>
    <x v="0"/>
    <x v="2"/>
    <x v="3023"/>
    <x v="2"/>
    <n v="2"/>
    <d v="2032-11-25T00:00:00"/>
    <x v="11"/>
    <x v="1"/>
    <s v="25"/>
    <x v="0"/>
    <x v="1"/>
    <n v="0.86"/>
    <x v="0"/>
    <n v="16"/>
    <x v="2"/>
    <n v="33.67"/>
    <x v="2"/>
    <n v="6"/>
    <x v="0"/>
    <x v="4"/>
    <n v="515.26691729323284"/>
    <x v="0"/>
  </r>
  <r>
    <n v="4392"/>
    <n v="60"/>
    <x v="1"/>
    <x v="0"/>
    <x v="2"/>
    <x v="3024"/>
    <x v="0"/>
    <n v="1"/>
    <d v="2033-01-09T00:00:00"/>
    <x v="9"/>
    <x v="0"/>
    <s v="09"/>
    <x v="0"/>
    <x v="0"/>
    <n v="0.86"/>
    <x v="0"/>
    <n v="15"/>
    <x v="1"/>
    <n v="22.49"/>
    <x v="2"/>
    <n v="6"/>
    <x v="0"/>
    <x v="2"/>
    <n v="535.91825974025983"/>
    <x v="0"/>
  </r>
  <r>
    <n v="4400"/>
    <n v="63"/>
    <x v="1"/>
    <x v="0"/>
    <x v="2"/>
    <x v="3025"/>
    <x v="2"/>
    <n v="2"/>
    <d v="2033-01-17T00:00:00"/>
    <x v="9"/>
    <x v="0"/>
    <s v="17"/>
    <x v="1"/>
    <x v="1"/>
    <n v="0.86"/>
    <x v="0"/>
    <n v="12"/>
    <x v="1"/>
    <n v="49.27"/>
    <x v="2"/>
    <n v="5"/>
    <x v="0"/>
    <x v="2"/>
    <n v="536.43549479166677"/>
    <x v="2"/>
  </r>
  <r>
    <n v="4852"/>
    <n v="51"/>
    <x v="3"/>
    <x v="3"/>
    <x v="3"/>
    <x v="3026"/>
    <x v="0"/>
    <n v="1"/>
    <d v="2034-04-14T00:00:00"/>
    <x v="13"/>
    <x v="5"/>
    <s v="14"/>
    <x v="1"/>
    <x v="1"/>
    <n v="0.86"/>
    <x v="1"/>
    <n v="18"/>
    <x v="2"/>
    <n v="19.22"/>
    <x v="2"/>
    <n v="4"/>
    <x v="2"/>
    <x v="3"/>
    <n v="521.47484536082425"/>
    <x v="1"/>
  </r>
  <r>
    <n v="4856"/>
    <n v="40"/>
    <x v="0"/>
    <x v="3"/>
    <x v="2"/>
    <x v="3027"/>
    <x v="1"/>
    <n v="3"/>
    <d v="2034-04-18T00:00:00"/>
    <x v="13"/>
    <x v="5"/>
    <s v="18"/>
    <x v="3"/>
    <x v="0"/>
    <n v="0.86"/>
    <x v="1"/>
    <n v="5"/>
    <x v="0"/>
    <n v="160.4"/>
    <x v="1"/>
    <n v="4"/>
    <x v="2"/>
    <x v="4"/>
    <n v="515.20791457286418"/>
    <x v="1"/>
  </r>
  <r>
    <n v="4863"/>
    <n v="46"/>
    <x v="0"/>
    <x v="1"/>
    <x v="2"/>
    <x v="3028"/>
    <x v="1"/>
    <n v="3"/>
    <d v="2034-04-25T00:00:00"/>
    <x v="13"/>
    <x v="5"/>
    <s v="25"/>
    <x v="2"/>
    <x v="1"/>
    <n v="0.86"/>
    <x v="0"/>
    <n v="10"/>
    <x v="1"/>
    <n v="71.31"/>
    <x v="0"/>
    <n v="6"/>
    <x v="0"/>
    <x v="1"/>
    <n v="544.49240740740709"/>
    <x v="1"/>
  </r>
  <r>
    <n v="24"/>
    <n v="55"/>
    <x v="3"/>
    <x v="1"/>
    <x v="2"/>
    <x v="3029"/>
    <x v="1"/>
    <n v="3"/>
    <d v="2021-01-24T00:00:00"/>
    <x v="0"/>
    <x v="0"/>
    <s v="24"/>
    <x v="0"/>
    <x v="1"/>
    <n v="0.85"/>
    <x v="0"/>
    <n v="13"/>
    <x v="1"/>
    <n v="63.18"/>
    <x v="0"/>
    <n v="4"/>
    <x v="2"/>
    <x v="0"/>
    <n v="497.22578124999967"/>
    <x v="1"/>
  </r>
  <r>
    <n v="95"/>
    <n v="58"/>
    <x v="3"/>
    <x v="2"/>
    <x v="2"/>
    <x v="3030"/>
    <x v="2"/>
    <n v="2"/>
    <d v="2021-04-05T00:00:00"/>
    <x v="0"/>
    <x v="5"/>
    <s v="05"/>
    <x v="1"/>
    <x v="1"/>
    <n v="0.85"/>
    <x v="0"/>
    <n v="14"/>
    <x v="1"/>
    <n v="33.869999999999997"/>
    <x v="2"/>
    <n v="5"/>
    <x v="0"/>
    <x v="1"/>
    <n v="544.04511936339497"/>
    <x v="0"/>
  </r>
  <r>
    <n v="920"/>
    <n v="44"/>
    <x v="0"/>
    <x v="0"/>
    <x v="2"/>
    <x v="3031"/>
    <x v="0"/>
    <n v="1"/>
    <d v="2023-07-09T00:00:00"/>
    <x v="12"/>
    <x v="11"/>
    <s v="09"/>
    <x v="3"/>
    <x v="1"/>
    <n v="0.85"/>
    <x v="0"/>
    <n v="14"/>
    <x v="1"/>
    <n v="19.72"/>
    <x v="2"/>
    <n v="4"/>
    <x v="2"/>
    <x v="4"/>
    <n v="514.48556675062957"/>
    <x v="2"/>
  </r>
  <r>
    <n v="1075"/>
    <n v="54"/>
    <x v="3"/>
    <x v="3"/>
    <x v="0"/>
    <x v="3032"/>
    <x v="0"/>
    <n v="1"/>
    <d v="2023-12-11T00:00:00"/>
    <x v="12"/>
    <x v="2"/>
    <s v="11"/>
    <x v="2"/>
    <x v="1"/>
    <n v="0.85"/>
    <x v="1"/>
    <n v="17"/>
    <x v="2"/>
    <n v="11.11"/>
    <x v="2"/>
    <n v="5"/>
    <x v="0"/>
    <x v="2"/>
    <n v="536.29242819843353"/>
    <x v="0"/>
  </r>
  <r>
    <n v="1795"/>
    <n v="22"/>
    <x v="2"/>
    <x v="1"/>
    <x v="2"/>
    <x v="3033"/>
    <x v="0"/>
    <n v="1"/>
    <d v="2025-11-30T00:00:00"/>
    <x v="3"/>
    <x v="1"/>
    <s v="30"/>
    <x v="2"/>
    <x v="0"/>
    <n v="0.85"/>
    <x v="1"/>
    <n v="17"/>
    <x v="2"/>
    <n v="15.83"/>
    <x v="2"/>
    <n v="7"/>
    <x v="1"/>
    <x v="0"/>
    <n v="496.37958224543053"/>
    <x v="0"/>
  </r>
  <r>
    <n v="1920"/>
    <n v="33"/>
    <x v="4"/>
    <x v="2"/>
    <x v="1"/>
    <x v="3034"/>
    <x v="0"/>
    <n v="1"/>
    <d v="2026-04-04T00:00:00"/>
    <x v="4"/>
    <x v="5"/>
    <s v="04"/>
    <x v="1"/>
    <x v="1"/>
    <n v="0.85"/>
    <x v="0"/>
    <n v="4"/>
    <x v="0"/>
    <n v="25.52"/>
    <x v="2"/>
    <n v="7"/>
    <x v="1"/>
    <x v="0"/>
    <n v="496.97468586387402"/>
    <x v="2"/>
  </r>
  <r>
    <n v="2148"/>
    <n v="55"/>
    <x v="3"/>
    <x v="1"/>
    <x v="2"/>
    <x v="3035"/>
    <x v="0"/>
    <n v="1"/>
    <d v="2026-11-18T00:00:00"/>
    <x v="4"/>
    <x v="1"/>
    <s v="18"/>
    <x v="2"/>
    <x v="1"/>
    <n v="0.85"/>
    <x v="0"/>
    <n v="2"/>
    <x v="0"/>
    <n v="154.69999999999999"/>
    <x v="1"/>
    <n v="5"/>
    <x v="0"/>
    <x v="0"/>
    <n v="498.01115485564276"/>
    <x v="1"/>
  </r>
  <r>
    <n v="2758"/>
    <n v="61"/>
    <x v="1"/>
    <x v="3"/>
    <x v="3"/>
    <x v="3036"/>
    <x v="0"/>
    <n v="1"/>
    <d v="2028-07-20T00:00:00"/>
    <x v="6"/>
    <x v="11"/>
    <s v="20"/>
    <x v="2"/>
    <x v="0"/>
    <n v="0.85"/>
    <x v="1"/>
    <n v="10"/>
    <x v="1"/>
    <n v="6.78"/>
    <x v="2"/>
    <n v="6"/>
    <x v="0"/>
    <x v="4"/>
    <n v="515.08755050505044"/>
    <x v="2"/>
  </r>
  <r>
    <n v="2879"/>
    <n v="28"/>
    <x v="2"/>
    <x v="2"/>
    <x v="1"/>
    <x v="3037"/>
    <x v="1"/>
    <n v="3"/>
    <d v="2028-11-18T00:00:00"/>
    <x v="6"/>
    <x v="1"/>
    <s v="18"/>
    <x v="0"/>
    <x v="0"/>
    <n v="0.85"/>
    <x v="1"/>
    <n v="2"/>
    <x v="0"/>
    <n v="381.26"/>
    <x v="1"/>
    <n v="7"/>
    <x v="1"/>
    <x v="1"/>
    <n v="544.23082446808485"/>
    <x v="0"/>
  </r>
  <r>
    <n v="3210"/>
    <n v="41"/>
    <x v="0"/>
    <x v="2"/>
    <x v="0"/>
    <x v="3038"/>
    <x v="0"/>
    <n v="1"/>
    <d v="2029-10-15T00:00:00"/>
    <x v="10"/>
    <x v="4"/>
    <s v="15"/>
    <x v="2"/>
    <x v="0"/>
    <n v="0.85"/>
    <x v="1"/>
    <n v="5"/>
    <x v="0"/>
    <n v="40.72"/>
    <x v="2"/>
    <n v="7"/>
    <x v="1"/>
    <x v="1"/>
    <n v="543.64871999999968"/>
    <x v="1"/>
  </r>
  <r>
    <n v="3327"/>
    <n v="53"/>
    <x v="3"/>
    <x v="3"/>
    <x v="3"/>
    <x v="3039"/>
    <x v="1"/>
    <n v="3"/>
    <d v="2030-02-09T00:00:00"/>
    <x v="7"/>
    <x v="10"/>
    <s v="09"/>
    <x v="2"/>
    <x v="0"/>
    <n v="0.85"/>
    <x v="1"/>
    <n v="2"/>
    <x v="0"/>
    <n v="388.24"/>
    <x v="1"/>
    <n v="6"/>
    <x v="0"/>
    <x v="3"/>
    <n v="521.92829457364303"/>
    <x v="1"/>
  </r>
  <r>
    <n v="3407"/>
    <n v="59"/>
    <x v="3"/>
    <x v="2"/>
    <x v="0"/>
    <x v="3040"/>
    <x v="2"/>
    <n v="2"/>
    <d v="2030-04-30T00:00:00"/>
    <x v="7"/>
    <x v="5"/>
    <s v="30"/>
    <x v="2"/>
    <x v="0"/>
    <n v="0.85"/>
    <x v="1"/>
    <n v="2"/>
    <x v="0"/>
    <n v="269.27999999999997"/>
    <x v="1"/>
    <n v="7"/>
    <x v="1"/>
    <x v="1"/>
    <n v="544.55791443850239"/>
    <x v="1"/>
  </r>
  <r>
    <n v="3468"/>
    <n v="47"/>
    <x v="0"/>
    <x v="3"/>
    <x v="1"/>
    <x v="3041"/>
    <x v="0"/>
    <n v="1"/>
    <d v="2030-06-30T00:00:00"/>
    <x v="7"/>
    <x v="3"/>
    <s v="30"/>
    <x v="1"/>
    <x v="1"/>
    <n v="0.85"/>
    <x v="0"/>
    <n v="19"/>
    <x v="2"/>
    <n v="12.33"/>
    <x v="2"/>
    <n v="7"/>
    <x v="1"/>
    <x v="2"/>
    <n v="537.2018062827226"/>
    <x v="2"/>
  </r>
  <r>
    <n v="3589"/>
    <n v="37"/>
    <x v="4"/>
    <x v="3"/>
    <x v="0"/>
    <x v="3042"/>
    <x v="1"/>
    <n v="3"/>
    <d v="2030-10-29T00:00:00"/>
    <x v="7"/>
    <x v="4"/>
    <s v="29"/>
    <x v="2"/>
    <x v="1"/>
    <n v="0.85"/>
    <x v="1"/>
    <n v="5"/>
    <x v="0"/>
    <n v="171.93"/>
    <x v="1"/>
    <n v="3"/>
    <x v="2"/>
    <x v="2"/>
    <n v="537.99698162729658"/>
    <x v="1"/>
  </r>
  <r>
    <n v="3607"/>
    <n v="49"/>
    <x v="0"/>
    <x v="1"/>
    <x v="3"/>
    <x v="3043"/>
    <x v="0"/>
    <n v="1"/>
    <d v="2030-11-16T00:00:00"/>
    <x v="7"/>
    <x v="1"/>
    <s v="16"/>
    <x v="2"/>
    <x v="0"/>
    <n v="0.85"/>
    <x v="0"/>
    <n v="2"/>
    <x v="0"/>
    <n v="43.81"/>
    <x v="2"/>
    <n v="4"/>
    <x v="2"/>
    <x v="0"/>
    <n v="498.50749999999971"/>
    <x v="2"/>
  </r>
  <r>
    <n v="3672"/>
    <n v="58"/>
    <x v="3"/>
    <x v="2"/>
    <x v="1"/>
    <x v="3044"/>
    <x v="0"/>
    <n v="1"/>
    <d v="2031-01-20T00:00:00"/>
    <x v="8"/>
    <x v="0"/>
    <s v="20"/>
    <x v="2"/>
    <x v="1"/>
    <n v="0.85"/>
    <x v="1"/>
    <n v="15"/>
    <x v="1"/>
    <n v="17.47"/>
    <x v="2"/>
    <n v="6"/>
    <x v="0"/>
    <x v="0"/>
    <n v="499.59163588390476"/>
    <x v="2"/>
  </r>
  <r>
    <n v="3876"/>
    <n v="61"/>
    <x v="1"/>
    <x v="2"/>
    <x v="3"/>
    <x v="3045"/>
    <x v="0"/>
    <n v="1"/>
    <d v="2031-08-12T00:00:00"/>
    <x v="8"/>
    <x v="8"/>
    <s v="12"/>
    <x v="0"/>
    <x v="0"/>
    <n v="0.85"/>
    <x v="1"/>
    <n v="1"/>
    <x v="0"/>
    <n v="177.55"/>
    <x v="1"/>
    <n v="7"/>
    <x v="1"/>
    <x v="4"/>
    <n v="516.22002531645558"/>
    <x v="2"/>
  </r>
  <r>
    <n v="3968"/>
    <n v="43"/>
    <x v="0"/>
    <x v="1"/>
    <x v="2"/>
    <x v="3046"/>
    <x v="0"/>
    <n v="1"/>
    <d v="2031-11-12T00:00:00"/>
    <x v="8"/>
    <x v="1"/>
    <s v="12"/>
    <x v="3"/>
    <x v="0"/>
    <n v="0.85"/>
    <x v="0"/>
    <n v="7"/>
    <x v="1"/>
    <n v="32.67"/>
    <x v="2"/>
    <n v="4"/>
    <x v="2"/>
    <x v="4"/>
    <n v="517.07959390862936"/>
    <x v="0"/>
  </r>
  <r>
    <n v="4191"/>
    <n v="52"/>
    <x v="3"/>
    <x v="2"/>
    <x v="0"/>
    <x v="3047"/>
    <x v="1"/>
    <n v="3"/>
    <d v="2032-06-22T00:00:00"/>
    <x v="11"/>
    <x v="3"/>
    <s v="22"/>
    <x v="0"/>
    <x v="1"/>
    <n v="0.85"/>
    <x v="1"/>
    <n v="15"/>
    <x v="1"/>
    <n v="47.16"/>
    <x v="2"/>
    <n v="4"/>
    <x v="2"/>
    <x v="0"/>
    <n v="500.2202116402114"/>
    <x v="0"/>
  </r>
  <r>
    <n v="4248"/>
    <n v="18"/>
    <x v="2"/>
    <x v="0"/>
    <x v="2"/>
    <x v="3048"/>
    <x v="0"/>
    <n v="1"/>
    <d v="2032-08-18T00:00:00"/>
    <x v="11"/>
    <x v="8"/>
    <s v="18"/>
    <x v="0"/>
    <x v="0"/>
    <n v="0.85"/>
    <x v="0"/>
    <n v="4"/>
    <x v="0"/>
    <n v="32.72"/>
    <x v="2"/>
    <n v="5"/>
    <x v="0"/>
    <x v="3"/>
    <n v="521.26886010362659"/>
    <x v="2"/>
  </r>
  <r>
    <n v="4477"/>
    <n v="38"/>
    <x v="4"/>
    <x v="1"/>
    <x v="3"/>
    <x v="3049"/>
    <x v="2"/>
    <n v="2"/>
    <d v="2033-04-04T00:00:00"/>
    <x v="9"/>
    <x v="5"/>
    <s v="04"/>
    <x v="1"/>
    <x v="0"/>
    <n v="0.85"/>
    <x v="0"/>
    <n v="18"/>
    <x v="2"/>
    <n v="29.29"/>
    <x v="2"/>
    <n v="7"/>
    <x v="1"/>
    <x v="3"/>
    <n v="522.28288311688277"/>
    <x v="2"/>
  </r>
  <r>
    <n v="4728"/>
    <n v="63"/>
    <x v="1"/>
    <x v="2"/>
    <x v="2"/>
    <x v="3050"/>
    <x v="0"/>
    <n v="1"/>
    <d v="2033-12-11T00:00:00"/>
    <x v="9"/>
    <x v="2"/>
    <s v="11"/>
    <x v="1"/>
    <x v="0"/>
    <n v="0.85"/>
    <x v="1"/>
    <n v="18"/>
    <x v="2"/>
    <n v="16.91"/>
    <x v="2"/>
    <n v="7"/>
    <x v="1"/>
    <x v="4"/>
    <n v="517.81348600508886"/>
    <x v="0"/>
  </r>
  <r>
    <n v="4733"/>
    <n v="66"/>
    <x v="1"/>
    <x v="1"/>
    <x v="0"/>
    <x v="3051"/>
    <x v="1"/>
    <n v="3"/>
    <d v="2033-12-16T00:00:00"/>
    <x v="9"/>
    <x v="2"/>
    <s v="16"/>
    <x v="3"/>
    <x v="1"/>
    <n v="0.85"/>
    <x v="1"/>
    <n v="19"/>
    <x v="2"/>
    <n v="47.15"/>
    <x v="2"/>
    <n v="4"/>
    <x v="2"/>
    <x v="3"/>
    <n v="522.26986979166634"/>
    <x v="1"/>
  </r>
  <r>
    <n v="4850"/>
    <n v="56"/>
    <x v="3"/>
    <x v="1"/>
    <x v="1"/>
    <x v="1776"/>
    <x v="1"/>
    <n v="3"/>
    <d v="2034-04-12T00:00:00"/>
    <x v="13"/>
    <x v="5"/>
    <s v="12"/>
    <x v="3"/>
    <x v="1"/>
    <n v="0.85"/>
    <x v="0"/>
    <n v="3"/>
    <x v="0"/>
    <n v="218.46"/>
    <x v="1"/>
    <n v="6"/>
    <x v="0"/>
    <x v="3"/>
    <n v="521.29438642297623"/>
    <x v="0"/>
  </r>
  <r>
    <n v="151"/>
    <n v="61"/>
    <x v="1"/>
    <x v="3"/>
    <x v="1"/>
    <x v="3052"/>
    <x v="2"/>
    <n v="2"/>
    <d v="2021-05-31T00:00:00"/>
    <x v="0"/>
    <x v="7"/>
    <s v="31"/>
    <x v="0"/>
    <x v="1"/>
    <n v="0.84"/>
    <x v="1"/>
    <n v="12"/>
    <x v="1"/>
    <n v="52.75"/>
    <x v="0"/>
    <n v="7"/>
    <x v="1"/>
    <x v="0"/>
    <n v="499.67068965517211"/>
    <x v="0"/>
  </r>
  <r>
    <n v="402"/>
    <n v="64"/>
    <x v="1"/>
    <x v="0"/>
    <x v="3"/>
    <x v="3053"/>
    <x v="1"/>
    <n v="3"/>
    <d v="2022-02-06T00:00:00"/>
    <x v="1"/>
    <x v="10"/>
    <s v="06"/>
    <x v="1"/>
    <x v="0"/>
    <n v="0.84"/>
    <x v="0"/>
    <n v="3"/>
    <x v="0"/>
    <n v="318.92"/>
    <x v="1"/>
    <n v="7"/>
    <x v="1"/>
    <x v="4"/>
    <n v="518.35775510204064"/>
    <x v="2"/>
  </r>
  <r>
    <n v="683"/>
    <n v="55"/>
    <x v="3"/>
    <x v="3"/>
    <x v="0"/>
    <x v="3054"/>
    <x v="0"/>
    <n v="1"/>
    <d v="2022-11-14T00:00:00"/>
    <x v="1"/>
    <x v="1"/>
    <s v="14"/>
    <x v="1"/>
    <x v="1"/>
    <n v="0.84"/>
    <x v="0"/>
    <n v="4"/>
    <x v="0"/>
    <n v="42.41"/>
    <x v="2"/>
    <n v="6"/>
    <x v="0"/>
    <x v="1"/>
    <n v="544.57399463806939"/>
    <x v="1"/>
  </r>
  <r>
    <n v="930"/>
    <n v="30"/>
    <x v="4"/>
    <x v="1"/>
    <x v="3"/>
    <x v="3055"/>
    <x v="0"/>
    <n v="1"/>
    <d v="2023-07-19T00:00:00"/>
    <x v="12"/>
    <x v="11"/>
    <s v="19"/>
    <x v="2"/>
    <x v="1"/>
    <n v="0.84"/>
    <x v="0"/>
    <n v="14"/>
    <x v="1"/>
    <n v="16.25"/>
    <x v="2"/>
    <n v="6"/>
    <x v="0"/>
    <x v="2"/>
    <n v="537.15052631578942"/>
    <x v="1"/>
  </r>
  <r>
    <n v="1083"/>
    <n v="67"/>
    <x v="1"/>
    <x v="1"/>
    <x v="2"/>
    <x v="3056"/>
    <x v="1"/>
    <n v="3"/>
    <d v="2023-12-19T00:00:00"/>
    <x v="12"/>
    <x v="2"/>
    <s v="19"/>
    <x v="1"/>
    <x v="0"/>
    <n v="0.84"/>
    <x v="1"/>
    <n v="1"/>
    <x v="0"/>
    <n v="835.62"/>
    <x v="1"/>
    <n v="6"/>
    <x v="0"/>
    <x v="0"/>
    <n v="499.31614361702105"/>
    <x v="0"/>
  </r>
  <r>
    <n v="1249"/>
    <n v="36"/>
    <x v="4"/>
    <x v="2"/>
    <x v="0"/>
    <x v="3057"/>
    <x v="0"/>
    <n v="1"/>
    <d v="2024-06-02T00:00:00"/>
    <x v="2"/>
    <x v="3"/>
    <s v="02"/>
    <x v="0"/>
    <x v="1"/>
    <n v="0.84"/>
    <x v="0"/>
    <n v="15"/>
    <x v="1"/>
    <n v="15.78"/>
    <x v="2"/>
    <n v="5"/>
    <x v="0"/>
    <x v="4"/>
    <n v="517.23654731457771"/>
    <x v="2"/>
  </r>
  <r>
    <n v="1386"/>
    <n v="55"/>
    <x v="3"/>
    <x v="3"/>
    <x v="2"/>
    <x v="3058"/>
    <x v="1"/>
    <n v="3"/>
    <d v="2024-10-17T00:00:00"/>
    <x v="2"/>
    <x v="4"/>
    <s v="17"/>
    <x v="1"/>
    <x v="0"/>
    <n v="0.84"/>
    <x v="1"/>
    <n v="2"/>
    <x v="0"/>
    <n v="486.4"/>
    <x v="1"/>
    <n v="4"/>
    <x v="2"/>
    <x v="2"/>
    <n v="537.96751978891825"/>
    <x v="2"/>
  </r>
  <r>
    <n v="1429"/>
    <n v="21"/>
    <x v="2"/>
    <x v="2"/>
    <x v="0"/>
    <x v="3059"/>
    <x v="2"/>
    <n v="2"/>
    <d v="2024-11-29T00:00:00"/>
    <x v="2"/>
    <x v="1"/>
    <s v="29"/>
    <x v="3"/>
    <x v="1"/>
    <n v="0.84"/>
    <x v="0"/>
    <n v="12"/>
    <x v="1"/>
    <n v="32.83"/>
    <x v="2"/>
    <n v="7"/>
    <x v="1"/>
    <x v="3"/>
    <n v="520.94340314136093"/>
    <x v="2"/>
  </r>
  <r>
    <n v="1746"/>
    <n v="65"/>
    <x v="1"/>
    <x v="2"/>
    <x v="0"/>
    <x v="3060"/>
    <x v="2"/>
    <n v="2"/>
    <d v="2025-10-12T00:00:00"/>
    <x v="3"/>
    <x v="4"/>
    <s v="12"/>
    <x v="3"/>
    <x v="0"/>
    <n v="0.84"/>
    <x v="0"/>
    <n v="3"/>
    <x v="0"/>
    <n v="175.01"/>
    <x v="1"/>
    <n v="5"/>
    <x v="0"/>
    <x v="1"/>
    <n v="545.58185483870932"/>
    <x v="1"/>
  </r>
  <r>
    <n v="1751"/>
    <n v="45"/>
    <x v="0"/>
    <x v="0"/>
    <x v="2"/>
    <x v="3061"/>
    <x v="2"/>
    <n v="2"/>
    <d v="2025-10-17T00:00:00"/>
    <x v="3"/>
    <x v="4"/>
    <s v="17"/>
    <x v="2"/>
    <x v="0"/>
    <n v="0.84"/>
    <x v="1"/>
    <n v="10"/>
    <x v="1"/>
    <n v="36.9"/>
    <x v="2"/>
    <n v="4"/>
    <x v="2"/>
    <x v="4"/>
    <n v="517.95571794871773"/>
    <x v="1"/>
  </r>
  <r>
    <n v="1765"/>
    <n v="65"/>
    <x v="1"/>
    <x v="2"/>
    <x v="3"/>
    <x v="3062"/>
    <x v="0"/>
    <n v="1"/>
    <d v="2025-10-31T00:00:00"/>
    <x v="3"/>
    <x v="4"/>
    <s v="31"/>
    <x v="2"/>
    <x v="0"/>
    <n v="0.84"/>
    <x v="0"/>
    <n v="15"/>
    <x v="1"/>
    <n v="20.53"/>
    <x v="2"/>
    <n v="5"/>
    <x v="0"/>
    <x v="0"/>
    <n v="498.4193333333331"/>
    <x v="2"/>
  </r>
  <r>
    <n v="2003"/>
    <n v="37"/>
    <x v="4"/>
    <x v="1"/>
    <x v="0"/>
    <x v="3063"/>
    <x v="2"/>
    <n v="2"/>
    <d v="2026-06-26T00:00:00"/>
    <x v="4"/>
    <x v="3"/>
    <s v="26"/>
    <x v="2"/>
    <x v="1"/>
    <n v="0.84"/>
    <x v="1"/>
    <n v="10"/>
    <x v="1"/>
    <n v="55.79"/>
    <x v="0"/>
    <n v="7"/>
    <x v="1"/>
    <x v="0"/>
    <n v="498.9285561497324"/>
    <x v="2"/>
  </r>
  <r>
    <n v="2069"/>
    <n v="49"/>
    <x v="0"/>
    <x v="2"/>
    <x v="0"/>
    <x v="3064"/>
    <x v="0"/>
    <n v="1"/>
    <d v="2026-08-31T00:00:00"/>
    <x v="4"/>
    <x v="8"/>
    <s v="31"/>
    <x v="3"/>
    <x v="1"/>
    <n v="0.84"/>
    <x v="1"/>
    <n v="11"/>
    <x v="1"/>
    <n v="9.81"/>
    <x v="2"/>
    <n v="7"/>
    <x v="1"/>
    <x v="0"/>
    <n v="498.77037533512032"/>
    <x v="2"/>
  </r>
  <r>
    <n v="2249"/>
    <n v="44"/>
    <x v="0"/>
    <x v="1"/>
    <x v="3"/>
    <x v="3065"/>
    <x v="2"/>
    <n v="2"/>
    <d v="2027-02-27T00:00:00"/>
    <x v="5"/>
    <x v="10"/>
    <s v="27"/>
    <x v="2"/>
    <x v="0"/>
    <n v="0.84"/>
    <x v="1"/>
    <n v="6"/>
    <x v="1"/>
    <n v="78.94"/>
    <x v="0"/>
    <n v="3"/>
    <x v="2"/>
    <x v="1"/>
    <n v="545.63725067385406"/>
    <x v="2"/>
  </r>
  <r>
    <n v="2389"/>
    <n v="45"/>
    <x v="0"/>
    <x v="3"/>
    <x v="1"/>
    <x v="3066"/>
    <x v="0"/>
    <n v="1"/>
    <d v="2027-07-17T00:00:00"/>
    <x v="5"/>
    <x v="11"/>
    <s v="17"/>
    <x v="0"/>
    <x v="1"/>
    <n v="0.84"/>
    <x v="0"/>
    <n v="4"/>
    <x v="0"/>
    <n v="29.07"/>
    <x v="2"/>
    <n v="7"/>
    <x v="1"/>
    <x v="2"/>
    <n v="536.81716931216931"/>
    <x v="2"/>
  </r>
  <r>
    <n v="2643"/>
    <n v="26"/>
    <x v="2"/>
    <x v="3"/>
    <x v="0"/>
    <x v="3067"/>
    <x v="1"/>
    <n v="3"/>
    <d v="2028-03-27T00:00:00"/>
    <x v="6"/>
    <x v="9"/>
    <s v="27"/>
    <x v="3"/>
    <x v="1"/>
    <n v="0.84"/>
    <x v="0"/>
    <n v="18"/>
    <x v="2"/>
    <n v="53.86"/>
    <x v="0"/>
    <n v="3"/>
    <x v="2"/>
    <x v="3"/>
    <n v="521.27666666666642"/>
    <x v="1"/>
  </r>
  <r>
    <n v="2748"/>
    <n v="24"/>
    <x v="2"/>
    <x v="0"/>
    <x v="0"/>
    <x v="3068"/>
    <x v="0"/>
    <n v="1"/>
    <d v="2028-07-10T00:00:00"/>
    <x v="6"/>
    <x v="11"/>
    <s v="10"/>
    <x v="2"/>
    <x v="1"/>
    <n v="0.84"/>
    <x v="0"/>
    <n v="10"/>
    <x v="1"/>
    <n v="6.57"/>
    <x v="2"/>
    <n v="4"/>
    <x v="2"/>
    <x v="2"/>
    <n v="537.93262599469494"/>
    <x v="2"/>
  </r>
  <r>
    <n v="2792"/>
    <n v="64"/>
    <x v="1"/>
    <x v="0"/>
    <x v="1"/>
    <x v="3069"/>
    <x v="1"/>
    <n v="3"/>
    <d v="2028-08-23T00:00:00"/>
    <x v="6"/>
    <x v="8"/>
    <s v="23"/>
    <x v="2"/>
    <x v="1"/>
    <n v="0.84"/>
    <x v="1"/>
    <n v="12"/>
    <x v="1"/>
    <n v="72.42"/>
    <x v="0"/>
    <n v="7"/>
    <x v="1"/>
    <x v="1"/>
    <n v="545.83178378378352"/>
    <x v="1"/>
  </r>
  <r>
    <n v="2840"/>
    <n v="39"/>
    <x v="4"/>
    <x v="2"/>
    <x v="2"/>
    <x v="3070"/>
    <x v="2"/>
    <n v="2"/>
    <d v="2028-10-10T00:00:00"/>
    <x v="6"/>
    <x v="4"/>
    <s v="10"/>
    <x v="0"/>
    <x v="0"/>
    <n v="0.84"/>
    <x v="0"/>
    <n v="3"/>
    <x v="0"/>
    <n v="168.52"/>
    <x v="1"/>
    <n v="5"/>
    <x v="0"/>
    <x v="2"/>
    <n v="539.18864361702128"/>
    <x v="2"/>
  </r>
  <r>
    <n v="2906"/>
    <n v="34"/>
    <x v="4"/>
    <x v="0"/>
    <x v="1"/>
    <x v="3071"/>
    <x v="2"/>
    <n v="2"/>
    <d v="2028-12-15T00:00:00"/>
    <x v="6"/>
    <x v="2"/>
    <s v="15"/>
    <x v="1"/>
    <x v="0"/>
    <n v="0.84"/>
    <x v="1"/>
    <n v="12"/>
    <x v="1"/>
    <n v="39.43"/>
    <x v="2"/>
    <n v="4"/>
    <x v="2"/>
    <x v="4"/>
    <n v="518.33874035989697"/>
    <x v="2"/>
  </r>
  <r>
    <n v="3068"/>
    <n v="47"/>
    <x v="0"/>
    <x v="3"/>
    <x v="0"/>
    <x v="3072"/>
    <x v="2"/>
    <n v="2"/>
    <d v="2029-05-26T00:00:00"/>
    <x v="10"/>
    <x v="7"/>
    <s v="26"/>
    <x v="2"/>
    <x v="1"/>
    <n v="0.84"/>
    <x v="1"/>
    <n v="6"/>
    <x v="1"/>
    <n v="62.78"/>
    <x v="0"/>
    <n v="4"/>
    <x v="2"/>
    <x v="2"/>
    <n v="539.27834666666672"/>
    <x v="2"/>
  </r>
  <r>
    <n v="3545"/>
    <n v="39"/>
    <x v="4"/>
    <x v="0"/>
    <x v="3"/>
    <x v="3073"/>
    <x v="1"/>
    <n v="3"/>
    <d v="2030-09-15T00:00:00"/>
    <x v="7"/>
    <x v="6"/>
    <s v="15"/>
    <x v="3"/>
    <x v="1"/>
    <n v="0.84"/>
    <x v="1"/>
    <n v="10"/>
    <x v="1"/>
    <n v="86.4"/>
    <x v="0"/>
    <n v="7"/>
    <x v="1"/>
    <x v="3"/>
    <n v="520.0973421052629"/>
    <x v="1"/>
  </r>
  <r>
    <n v="3817"/>
    <n v="48"/>
    <x v="0"/>
    <x v="3"/>
    <x v="1"/>
    <x v="3074"/>
    <x v="0"/>
    <n v="1"/>
    <d v="2031-06-14T00:00:00"/>
    <x v="8"/>
    <x v="3"/>
    <s v="14"/>
    <x v="1"/>
    <x v="0"/>
    <n v="0.84"/>
    <x v="0"/>
    <n v="7"/>
    <x v="1"/>
    <n v="19"/>
    <x v="2"/>
    <n v="4"/>
    <x v="2"/>
    <x v="0"/>
    <n v="499.82118279569863"/>
    <x v="2"/>
  </r>
  <r>
    <n v="3912"/>
    <n v="60"/>
    <x v="1"/>
    <x v="1"/>
    <x v="3"/>
    <x v="3075"/>
    <x v="2"/>
    <n v="2"/>
    <d v="2031-09-17T00:00:00"/>
    <x v="8"/>
    <x v="6"/>
    <s v="17"/>
    <x v="1"/>
    <x v="1"/>
    <n v="0.84"/>
    <x v="0"/>
    <n v="3"/>
    <x v="0"/>
    <n v="162.29"/>
    <x v="1"/>
    <n v="5"/>
    <x v="0"/>
    <x v="0"/>
    <n v="500.80986522911024"/>
    <x v="2"/>
  </r>
  <r>
    <n v="4514"/>
    <n v="55"/>
    <x v="3"/>
    <x v="2"/>
    <x v="1"/>
    <x v="3076"/>
    <x v="0"/>
    <n v="1"/>
    <d v="2033-05-11T00:00:00"/>
    <x v="9"/>
    <x v="7"/>
    <s v="11"/>
    <x v="0"/>
    <x v="1"/>
    <n v="0.84"/>
    <x v="1"/>
    <n v="17"/>
    <x v="2"/>
    <n v="11.08"/>
    <x v="2"/>
    <n v="3"/>
    <x v="2"/>
    <x v="4"/>
    <n v="518.45518041237096"/>
    <x v="1"/>
  </r>
  <r>
    <n v="4531"/>
    <n v="65"/>
    <x v="1"/>
    <x v="1"/>
    <x v="0"/>
    <x v="3077"/>
    <x v="1"/>
    <n v="3"/>
    <d v="2033-05-28T00:00:00"/>
    <x v="9"/>
    <x v="7"/>
    <s v="28"/>
    <x v="2"/>
    <x v="1"/>
    <n v="0.84"/>
    <x v="0"/>
    <n v="15"/>
    <x v="1"/>
    <n v="49.75"/>
    <x v="2"/>
    <n v="5"/>
    <x v="0"/>
    <x v="4"/>
    <n v="519.30829457364325"/>
    <x v="0"/>
  </r>
  <r>
    <n v="4702"/>
    <n v="54"/>
    <x v="3"/>
    <x v="1"/>
    <x v="0"/>
    <x v="3078"/>
    <x v="0"/>
    <n v="1"/>
    <d v="2033-11-15T00:00:00"/>
    <x v="9"/>
    <x v="1"/>
    <s v="15"/>
    <x v="1"/>
    <x v="0"/>
    <n v="0.84"/>
    <x v="1"/>
    <n v="6"/>
    <x v="1"/>
    <n v="25.58"/>
    <x v="2"/>
    <n v="5"/>
    <x v="0"/>
    <x v="0"/>
    <n v="500.84754054054019"/>
    <x v="2"/>
  </r>
  <r>
    <n v="4709"/>
    <n v="53"/>
    <x v="3"/>
    <x v="2"/>
    <x v="1"/>
    <x v="3079"/>
    <x v="1"/>
    <n v="3"/>
    <d v="2033-11-22T00:00:00"/>
    <x v="9"/>
    <x v="1"/>
    <s v="22"/>
    <x v="3"/>
    <x v="1"/>
    <n v="0.84"/>
    <x v="1"/>
    <n v="1"/>
    <x v="0"/>
    <n v="746.59"/>
    <x v="1"/>
    <n v="5"/>
    <x v="0"/>
    <x v="4"/>
    <n v="518.72033678756463"/>
    <x v="2"/>
  </r>
  <r>
    <n v="388"/>
    <n v="26"/>
    <x v="2"/>
    <x v="0"/>
    <x v="2"/>
    <x v="3080"/>
    <x v="1"/>
    <n v="3"/>
    <d v="2022-01-23T00:00:00"/>
    <x v="1"/>
    <x v="0"/>
    <s v="23"/>
    <x v="3"/>
    <x v="1"/>
    <n v="0.83"/>
    <x v="0"/>
    <n v="4"/>
    <x v="0"/>
    <n v="164.35"/>
    <x v="1"/>
    <n v="5"/>
    <x v="0"/>
    <x v="2"/>
    <n v="539.71312834224602"/>
    <x v="2"/>
  </r>
  <r>
    <n v="430"/>
    <n v="56"/>
    <x v="3"/>
    <x v="1"/>
    <x v="0"/>
    <x v="3081"/>
    <x v="0"/>
    <n v="1"/>
    <d v="2022-03-06T00:00:00"/>
    <x v="1"/>
    <x v="9"/>
    <s v="06"/>
    <x v="2"/>
    <x v="0"/>
    <n v="0.83"/>
    <x v="1"/>
    <n v="4"/>
    <x v="0"/>
    <n v="38.01"/>
    <x v="2"/>
    <n v="5"/>
    <x v="0"/>
    <x v="4"/>
    <n v="518.12846753246731"/>
    <x v="0"/>
  </r>
  <r>
    <n v="493"/>
    <n v="61"/>
    <x v="1"/>
    <x v="3"/>
    <x v="0"/>
    <x v="3082"/>
    <x v="2"/>
    <n v="2"/>
    <d v="2022-05-08T00:00:00"/>
    <x v="1"/>
    <x v="7"/>
    <s v="08"/>
    <x v="1"/>
    <x v="1"/>
    <n v="0.83"/>
    <x v="1"/>
    <n v="3"/>
    <x v="0"/>
    <n v="182.31"/>
    <x v="1"/>
    <n v="5"/>
    <x v="0"/>
    <x v="2"/>
    <n v="539.39761394101879"/>
    <x v="2"/>
  </r>
  <r>
    <n v="685"/>
    <n v="63"/>
    <x v="1"/>
    <x v="0"/>
    <x v="1"/>
    <x v="3083"/>
    <x v="0"/>
    <n v="1"/>
    <d v="2022-11-16T00:00:00"/>
    <x v="1"/>
    <x v="1"/>
    <s v="16"/>
    <x v="2"/>
    <x v="0"/>
    <n v="0.83"/>
    <x v="0"/>
    <n v="6"/>
    <x v="1"/>
    <n v="20.13"/>
    <x v="2"/>
    <n v="5"/>
    <x v="0"/>
    <x v="1"/>
    <n v="544.95604336043334"/>
    <x v="0"/>
  </r>
  <r>
    <n v="691"/>
    <n v="35"/>
    <x v="4"/>
    <x v="1"/>
    <x v="1"/>
    <x v="3084"/>
    <x v="1"/>
    <n v="3"/>
    <d v="2022-11-22T00:00:00"/>
    <x v="1"/>
    <x v="1"/>
    <s v="22"/>
    <x v="2"/>
    <x v="1"/>
    <n v="0.83"/>
    <x v="0"/>
    <n v="6"/>
    <x v="1"/>
    <n v="138.96"/>
    <x v="0"/>
    <n v="4"/>
    <x v="2"/>
    <x v="1"/>
    <n v="546.10874999999976"/>
    <x v="2"/>
  </r>
  <r>
    <n v="728"/>
    <n v="35"/>
    <x v="4"/>
    <x v="2"/>
    <x v="1"/>
    <x v="3085"/>
    <x v="1"/>
    <n v="3"/>
    <d v="2022-12-29T00:00:00"/>
    <x v="1"/>
    <x v="2"/>
    <s v="29"/>
    <x v="0"/>
    <x v="0"/>
    <n v="0.83"/>
    <x v="0"/>
    <n v="16"/>
    <x v="2"/>
    <n v="45.01"/>
    <x v="2"/>
    <n v="8"/>
    <x v="1"/>
    <x v="1"/>
    <n v="545.32504087193433"/>
    <x v="0"/>
  </r>
  <r>
    <n v="735"/>
    <n v="54"/>
    <x v="3"/>
    <x v="1"/>
    <x v="1"/>
    <x v="3086"/>
    <x v="1"/>
    <n v="3"/>
    <d v="2023-01-05T00:00:00"/>
    <x v="12"/>
    <x v="0"/>
    <s v="05"/>
    <x v="0"/>
    <x v="1"/>
    <n v="0.83"/>
    <x v="1"/>
    <n v="14"/>
    <x v="1"/>
    <n v="48.02"/>
    <x v="2"/>
    <n v="5"/>
    <x v="0"/>
    <x v="1"/>
    <n v="544.84734972677575"/>
    <x v="0"/>
  </r>
  <r>
    <n v="834"/>
    <n v="62"/>
    <x v="1"/>
    <x v="3"/>
    <x v="3"/>
    <x v="3087"/>
    <x v="2"/>
    <n v="2"/>
    <d v="2023-04-14T00:00:00"/>
    <x v="12"/>
    <x v="5"/>
    <s v="14"/>
    <x v="0"/>
    <x v="1"/>
    <n v="0.83"/>
    <x v="0"/>
    <n v="16"/>
    <x v="2"/>
    <n v="24.2"/>
    <x v="2"/>
    <n v="5"/>
    <x v="0"/>
    <x v="1"/>
    <n v="544.49824657534214"/>
    <x v="0"/>
  </r>
  <r>
    <n v="1056"/>
    <n v="29"/>
    <x v="2"/>
    <x v="3"/>
    <x v="0"/>
    <x v="3088"/>
    <x v="0"/>
    <n v="1"/>
    <d v="2023-11-22T00:00:00"/>
    <x v="12"/>
    <x v="1"/>
    <s v="22"/>
    <x v="0"/>
    <x v="1"/>
    <n v="0.83"/>
    <x v="1"/>
    <n v="10"/>
    <x v="1"/>
    <n v="6.87"/>
    <x v="2"/>
    <n v="7"/>
    <x v="1"/>
    <x v="2"/>
    <n v="539.37736559139796"/>
    <x v="2"/>
  </r>
  <r>
    <n v="1061"/>
    <n v="66"/>
    <x v="1"/>
    <x v="1"/>
    <x v="3"/>
    <x v="3089"/>
    <x v="2"/>
    <n v="2"/>
    <d v="2023-11-27T00:00:00"/>
    <x v="12"/>
    <x v="1"/>
    <s v="27"/>
    <x v="1"/>
    <x v="0"/>
    <n v="0.83"/>
    <x v="1"/>
    <n v="19"/>
    <x v="2"/>
    <n v="33.630000000000003"/>
    <x v="2"/>
    <n v="5"/>
    <x v="0"/>
    <x v="0"/>
    <n v="501.78886178861757"/>
    <x v="2"/>
  </r>
  <r>
    <n v="1086"/>
    <n v="68"/>
    <x v="1"/>
    <x v="1"/>
    <x v="0"/>
    <x v="3090"/>
    <x v="1"/>
    <n v="3"/>
    <d v="2023-12-22T00:00:00"/>
    <x v="12"/>
    <x v="2"/>
    <s v="22"/>
    <x v="0"/>
    <x v="1"/>
    <n v="0.83"/>
    <x v="1"/>
    <n v="15"/>
    <x v="1"/>
    <n v="56.84"/>
    <x v="0"/>
    <n v="7"/>
    <x v="1"/>
    <x v="4"/>
    <n v="519.08182291666651"/>
    <x v="0"/>
  </r>
  <r>
    <n v="1098"/>
    <n v="54"/>
    <x v="3"/>
    <x v="2"/>
    <x v="1"/>
    <x v="3091"/>
    <x v="2"/>
    <n v="2"/>
    <d v="2024-01-03T00:00:00"/>
    <x v="2"/>
    <x v="0"/>
    <s v="03"/>
    <x v="3"/>
    <x v="0"/>
    <n v="0.83"/>
    <x v="0"/>
    <n v="8"/>
    <x v="1"/>
    <n v="73.53"/>
    <x v="0"/>
    <n v="6"/>
    <x v="0"/>
    <x v="4"/>
    <n v="518.2108877284594"/>
    <x v="1"/>
  </r>
  <r>
    <n v="1202"/>
    <n v="43"/>
    <x v="0"/>
    <x v="3"/>
    <x v="3"/>
    <x v="3092"/>
    <x v="0"/>
    <n v="1"/>
    <d v="2024-04-16T00:00:00"/>
    <x v="2"/>
    <x v="5"/>
    <s v="16"/>
    <x v="2"/>
    <x v="0"/>
    <n v="0.83"/>
    <x v="0"/>
    <n v="12"/>
    <x v="1"/>
    <n v="27.56"/>
    <x v="2"/>
    <n v="5"/>
    <x v="0"/>
    <x v="1"/>
    <n v="544.9304120879118"/>
    <x v="2"/>
  </r>
  <r>
    <n v="1217"/>
    <n v="26"/>
    <x v="2"/>
    <x v="0"/>
    <x v="3"/>
    <x v="3093"/>
    <x v="1"/>
    <n v="3"/>
    <d v="2024-05-01T00:00:00"/>
    <x v="2"/>
    <x v="7"/>
    <s v="01"/>
    <x v="3"/>
    <x v="0"/>
    <n v="0.83"/>
    <x v="0"/>
    <n v="3"/>
    <x v="0"/>
    <n v="253.2"/>
    <x v="1"/>
    <n v="6"/>
    <x v="0"/>
    <x v="0"/>
    <n v="501.41630434782581"/>
    <x v="1"/>
  </r>
  <r>
    <n v="1232"/>
    <n v="33"/>
    <x v="4"/>
    <x v="2"/>
    <x v="0"/>
    <x v="3094"/>
    <x v="1"/>
    <n v="3"/>
    <d v="2024-05-16T00:00:00"/>
    <x v="2"/>
    <x v="7"/>
    <s v="16"/>
    <x v="1"/>
    <x v="0"/>
    <n v="0.83"/>
    <x v="1"/>
    <n v="6"/>
    <x v="1"/>
    <n v="147.85"/>
    <x v="0"/>
    <n v="7"/>
    <x v="1"/>
    <x v="1"/>
    <n v="545.52049586776832"/>
    <x v="0"/>
  </r>
  <r>
    <n v="1740"/>
    <n v="44"/>
    <x v="0"/>
    <x v="1"/>
    <x v="1"/>
    <x v="3095"/>
    <x v="1"/>
    <n v="3"/>
    <d v="2025-10-06T00:00:00"/>
    <x v="3"/>
    <x v="4"/>
    <s v="06"/>
    <x v="2"/>
    <x v="1"/>
    <n v="0.83"/>
    <x v="1"/>
    <n v="9"/>
    <x v="1"/>
    <n v="79.819999999999993"/>
    <x v="0"/>
    <n v="7"/>
    <x v="1"/>
    <x v="1"/>
    <n v="544.57685082872911"/>
    <x v="0"/>
  </r>
  <r>
    <n v="1783"/>
    <n v="22"/>
    <x v="2"/>
    <x v="2"/>
    <x v="3"/>
    <x v="3096"/>
    <x v="2"/>
    <n v="2"/>
    <d v="2025-11-18T00:00:00"/>
    <x v="3"/>
    <x v="1"/>
    <s v="18"/>
    <x v="3"/>
    <x v="1"/>
    <n v="0.83"/>
    <x v="0"/>
    <n v="3"/>
    <x v="0"/>
    <n v="143.38999999999999"/>
    <x v="0"/>
    <n v="5"/>
    <x v="0"/>
    <x v="1"/>
    <n v="544.09542936288062"/>
    <x v="1"/>
  </r>
  <r>
    <n v="1853"/>
    <n v="24"/>
    <x v="2"/>
    <x v="1"/>
    <x v="2"/>
    <x v="3097"/>
    <x v="2"/>
    <n v="2"/>
    <d v="2026-01-27T00:00:00"/>
    <x v="4"/>
    <x v="0"/>
    <s v="27"/>
    <x v="0"/>
    <x v="1"/>
    <n v="0.83"/>
    <x v="0"/>
    <n v="15"/>
    <x v="1"/>
    <n v="33.4"/>
    <x v="2"/>
    <n v="6"/>
    <x v="0"/>
    <x v="2"/>
    <n v="540.64592991913753"/>
    <x v="2"/>
  </r>
  <r>
    <n v="2015"/>
    <n v="52"/>
    <x v="3"/>
    <x v="2"/>
    <x v="2"/>
    <x v="3098"/>
    <x v="2"/>
    <n v="2"/>
    <d v="2026-07-08T00:00:00"/>
    <x v="4"/>
    <x v="11"/>
    <s v="08"/>
    <x v="1"/>
    <x v="1"/>
    <n v="0.83"/>
    <x v="1"/>
    <n v="7"/>
    <x v="1"/>
    <n v="80.19"/>
    <x v="0"/>
    <n v="4"/>
    <x v="2"/>
    <x v="3"/>
    <n v="519.18997361477545"/>
    <x v="0"/>
  </r>
  <r>
    <n v="2239"/>
    <n v="19"/>
    <x v="2"/>
    <x v="1"/>
    <x v="2"/>
    <x v="3099"/>
    <x v="1"/>
    <n v="3"/>
    <d v="2027-02-17T00:00:00"/>
    <x v="5"/>
    <x v="10"/>
    <s v="17"/>
    <x v="0"/>
    <x v="0"/>
    <n v="0.83"/>
    <x v="1"/>
    <n v="8"/>
    <x v="1"/>
    <n v="120.59"/>
    <x v="0"/>
    <n v="7"/>
    <x v="1"/>
    <x v="3"/>
    <n v="519.07854497354469"/>
    <x v="2"/>
  </r>
  <r>
    <n v="2320"/>
    <n v="20"/>
    <x v="2"/>
    <x v="1"/>
    <x v="0"/>
    <x v="3100"/>
    <x v="0"/>
    <n v="1"/>
    <d v="2027-05-09T00:00:00"/>
    <x v="5"/>
    <x v="7"/>
    <s v="09"/>
    <x v="2"/>
    <x v="0"/>
    <n v="0.83"/>
    <x v="1"/>
    <n v="2"/>
    <x v="0"/>
    <n v="153.01"/>
    <x v="1"/>
    <n v="6"/>
    <x v="0"/>
    <x v="4"/>
    <n v="518.0276439790573"/>
    <x v="2"/>
  </r>
  <r>
    <n v="2393"/>
    <n v="26"/>
    <x v="2"/>
    <x v="1"/>
    <x v="2"/>
    <x v="3101"/>
    <x v="1"/>
    <n v="3"/>
    <d v="2027-07-21T00:00:00"/>
    <x v="5"/>
    <x v="11"/>
    <s v="21"/>
    <x v="0"/>
    <x v="1"/>
    <n v="0.83"/>
    <x v="0"/>
    <n v="11"/>
    <x v="1"/>
    <n v="89.16"/>
    <x v="0"/>
    <n v="6"/>
    <x v="0"/>
    <x v="3"/>
    <n v="517.89639257294402"/>
    <x v="2"/>
  </r>
  <r>
    <n v="2514"/>
    <n v="44"/>
    <x v="0"/>
    <x v="3"/>
    <x v="0"/>
    <x v="3102"/>
    <x v="0"/>
    <n v="1"/>
    <d v="2027-11-19T00:00:00"/>
    <x v="5"/>
    <x v="1"/>
    <s v="19"/>
    <x v="1"/>
    <x v="0"/>
    <n v="0.83"/>
    <x v="1"/>
    <n v="7"/>
    <x v="1"/>
    <n v="22.68"/>
    <x v="2"/>
    <n v="7"/>
    <x v="1"/>
    <x v="0"/>
    <n v="500.71283378746568"/>
    <x v="2"/>
  </r>
  <r>
    <n v="2580"/>
    <n v="49"/>
    <x v="0"/>
    <x v="3"/>
    <x v="1"/>
    <x v="3103"/>
    <x v="2"/>
    <n v="2"/>
    <d v="2028-01-24T00:00:00"/>
    <x v="6"/>
    <x v="0"/>
    <s v="24"/>
    <x v="3"/>
    <x v="0"/>
    <n v="0.83"/>
    <x v="1"/>
    <n v="18"/>
    <x v="2"/>
    <n v="33.72"/>
    <x v="2"/>
    <n v="6"/>
    <x v="0"/>
    <x v="1"/>
    <n v="544.41186111111097"/>
    <x v="2"/>
  </r>
  <r>
    <n v="2653"/>
    <n v="47"/>
    <x v="0"/>
    <x v="3"/>
    <x v="2"/>
    <x v="3104"/>
    <x v="1"/>
    <n v="3"/>
    <d v="2028-04-06T00:00:00"/>
    <x v="6"/>
    <x v="5"/>
    <s v="06"/>
    <x v="1"/>
    <x v="0"/>
    <n v="0.83"/>
    <x v="0"/>
    <n v="14"/>
    <x v="1"/>
    <n v="64.55"/>
    <x v="0"/>
    <n v="7"/>
    <x v="1"/>
    <x v="4"/>
    <n v="518.58406824146959"/>
    <x v="0"/>
  </r>
  <r>
    <n v="2664"/>
    <n v="35"/>
    <x v="4"/>
    <x v="0"/>
    <x v="3"/>
    <x v="3105"/>
    <x v="0"/>
    <n v="1"/>
    <d v="2028-04-17T00:00:00"/>
    <x v="6"/>
    <x v="5"/>
    <s v="17"/>
    <x v="1"/>
    <x v="1"/>
    <n v="0.83"/>
    <x v="1"/>
    <n v="4"/>
    <x v="0"/>
    <n v="58.14"/>
    <x v="0"/>
    <n v="5"/>
    <x v="0"/>
    <x v="4"/>
    <n v="517.57042105263133"/>
    <x v="0"/>
  </r>
  <r>
    <n v="2746"/>
    <n v="44"/>
    <x v="0"/>
    <x v="2"/>
    <x v="1"/>
    <x v="3106"/>
    <x v="0"/>
    <n v="1"/>
    <d v="2028-07-08T00:00:00"/>
    <x v="6"/>
    <x v="11"/>
    <s v="08"/>
    <x v="0"/>
    <x v="0"/>
    <n v="0.83"/>
    <x v="0"/>
    <n v="18"/>
    <x v="2"/>
    <n v="18.77"/>
    <x v="2"/>
    <n v="6"/>
    <x v="0"/>
    <x v="3"/>
    <n v="516.66531914893596"/>
    <x v="1"/>
  </r>
  <r>
    <n v="2882"/>
    <n v="26"/>
    <x v="2"/>
    <x v="3"/>
    <x v="1"/>
    <x v="3107"/>
    <x v="0"/>
    <n v="1"/>
    <d v="2028-11-21T00:00:00"/>
    <x v="6"/>
    <x v="1"/>
    <s v="21"/>
    <x v="2"/>
    <x v="1"/>
    <n v="0.83"/>
    <x v="0"/>
    <n v="2"/>
    <x v="0"/>
    <n v="120.18"/>
    <x v="0"/>
    <n v="7"/>
    <x v="1"/>
    <x v="1"/>
    <n v="544.23743732590503"/>
    <x v="2"/>
  </r>
  <r>
    <n v="3023"/>
    <n v="58"/>
    <x v="3"/>
    <x v="3"/>
    <x v="2"/>
    <x v="3108"/>
    <x v="1"/>
    <n v="3"/>
    <d v="2029-04-11T00:00:00"/>
    <x v="10"/>
    <x v="5"/>
    <s v="11"/>
    <x v="0"/>
    <x v="0"/>
    <n v="0.83"/>
    <x v="0"/>
    <n v="10"/>
    <x v="1"/>
    <n v="99.13"/>
    <x v="0"/>
    <n v="4"/>
    <x v="2"/>
    <x v="4"/>
    <n v="518.32242744063308"/>
    <x v="2"/>
  </r>
  <r>
    <n v="3080"/>
    <n v="67"/>
    <x v="1"/>
    <x v="2"/>
    <x v="2"/>
    <x v="852"/>
    <x v="1"/>
    <n v="3"/>
    <d v="2029-06-07T00:00:00"/>
    <x v="10"/>
    <x v="3"/>
    <s v="07"/>
    <x v="3"/>
    <x v="1"/>
    <n v="0.83"/>
    <x v="0"/>
    <n v="4"/>
    <x v="0"/>
    <n v="165.69"/>
    <x v="1"/>
    <n v="4"/>
    <x v="2"/>
    <x v="1"/>
    <n v="545.08625698323988"/>
    <x v="0"/>
  </r>
  <r>
    <n v="3240"/>
    <n v="69"/>
    <x v="1"/>
    <x v="2"/>
    <x v="0"/>
    <x v="3109"/>
    <x v="2"/>
    <n v="2"/>
    <d v="2029-11-14T00:00:00"/>
    <x v="10"/>
    <x v="1"/>
    <s v="14"/>
    <x v="3"/>
    <x v="1"/>
    <n v="0.83"/>
    <x v="0"/>
    <n v="7"/>
    <x v="1"/>
    <n v="79.59"/>
    <x v="0"/>
    <n v="4"/>
    <x v="2"/>
    <x v="1"/>
    <n v="544.75663865546198"/>
    <x v="0"/>
  </r>
  <r>
    <n v="3629"/>
    <n v="45"/>
    <x v="0"/>
    <x v="3"/>
    <x v="2"/>
    <x v="3110"/>
    <x v="1"/>
    <n v="3"/>
    <d v="2030-12-08T00:00:00"/>
    <x v="7"/>
    <x v="2"/>
    <s v="08"/>
    <x v="2"/>
    <x v="1"/>
    <n v="0.83"/>
    <x v="1"/>
    <n v="17"/>
    <x v="2"/>
    <n v="53.06"/>
    <x v="0"/>
    <n v="4"/>
    <x v="2"/>
    <x v="2"/>
    <n v="540.75300000000016"/>
    <x v="2"/>
  </r>
  <r>
    <n v="4325"/>
    <n v="43"/>
    <x v="0"/>
    <x v="0"/>
    <x v="0"/>
    <x v="3111"/>
    <x v="1"/>
    <n v="3"/>
    <d v="2032-11-03T00:00:00"/>
    <x v="11"/>
    <x v="1"/>
    <s v="03"/>
    <x v="1"/>
    <x v="0"/>
    <n v="0.83"/>
    <x v="1"/>
    <n v="9"/>
    <x v="1"/>
    <n v="93.29"/>
    <x v="0"/>
    <n v="8"/>
    <x v="1"/>
    <x v="2"/>
    <n v="539.77373983739847"/>
    <x v="2"/>
  </r>
  <r>
    <n v="4976"/>
    <n v="21"/>
    <x v="2"/>
    <x v="0"/>
    <x v="1"/>
    <x v="97"/>
    <x v="1"/>
    <n v="3"/>
    <d v="2034-08-16T00:00:00"/>
    <x v="13"/>
    <x v="8"/>
    <s v="16"/>
    <x v="2"/>
    <x v="0"/>
    <n v="0.83"/>
    <x v="1"/>
    <n v="10"/>
    <x v="1"/>
    <n v="83.33"/>
    <x v="0"/>
    <n v="8"/>
    <x v="1"/>
    <x v="4"/>
    <n v="517.07111111111089"/>
    <x v="1"/>
  </r>
  <r>
    <n v="253"/>
    <n v="69"/>
    <x v="1"/>
    <x v="1"/>
    <x v="2"/>
    <x v="3112"/>
    <x v="2"/>
    <n v="2"/>
    <d v="2021-09-10T00:00:00"/>
    <x v="0"/>
    <x v="6"/>
    <s v="10"/>
    <x v="1"/>
    <x v="1"/>
    <n v="0.82"/>
    <x v="1"/>
    <n v="2"/>
    <x v="0"/>
    <n v="201.92"/>
    <x v="1"/>
    <n v="7"/>
    <x v="1"/>
    <x v="2"/>
    <n v="538.95896739130444"/>
    <x v="2"/>
  </r>
  <r>
    <n v="576"/>
    <n v="50"/>
    <x v="3"/>
    <x v="3"/>
    <x v="1"/>
    <x v="3113"/>
    <x v="1"/>
    <n v="3"/>
    <d v="2022-07-30T00:00:00"/>
    <x v="1"/>
    <x v="11"/>
    <s v="30"/>
    <x v="2"/>
    <x v="1"/>
    <n v="0.82"/>
    <x v="1"/>
    <n v="1"/>
    <x v="0"/>
    <n v="843.5"/>
    <x v="1"/>
    <n v="7"/>
    <x v="1"/>
    <x v="4"/>
    <n v="516.23241379310332"/>
    <x v="1"/>
  </r>
  <r>
    <n v="594"/>
    <n v="59"/>
    <x v="3"/>
    <x v="3"/>
    <x v="0"/>
    <x v="3114"/>
    <x v="1"/>
    <n v="3"/>
    <d v="2022-08-17T00:00:00"/>
    <x v="1"/>
    <x v="8"/>
    <s v="17"/>
    <x v="1"/>
    <x v="0"/>
    <n v="0.82"/>
    <x v="0"/>
    <n v="5"/>
    <x v="0"/>
    <n v="172.83"/>
    <x v="1"/>
    <n v="7"/>
    <x v="1"/>
    <x v="3"/>
    <n v="517.1419466666664"/>
    <x v="1"/>
  </r>
  <r>
    <n v="928"/>
    <n v="23"/>
    <x v="2"/>
    <x v="2"/>
    <x v="1"/>
    <x v="3115"/>
    <x v="1"/>
    <n v="3"/>
    <d v="2023-07-17T00:00:00"/>
    <x v="12"/>
    <x v="11"/>
    <s v="17"/>
    <x v="3"/>
    <x v="1"/>
    <n v="0.82"/>
    <x v="0"/>
    <n v="8"/>
    <x v="1"/>
    <n v="110.06"/>
    <x v="0"/>
    <n v="5"/>
    <x v="0"/>
    <x v="0"/>
    <n v="501.64715846994505"/>
    <x v="2"/>
  </r>
  <r>
    <n v="1148"/>
    <n v="69"/>
    <x v="1"/>
    <x v="0"/>
    <x v="3"/>
    <x v="3116"/>
    <x v="2"/>
    <n v="2"/>
    <d v="2024-02-22T00:00:00"/>
    <x v="2"/>
    <x v="10"/>
    <s v="22"/>
    <x v="0"/>
    <x v="0"/>
    <n v="0.82"/>
    <x v="1"/>
    <n v="10"/>
    <x v="1"/>
    <n v="51.2"/>
    <x v="0"/>
    <n v="4"/>
    <x v="2"/>
    <x v="3"/>
    <n v="516.21417112299446"/>
    <x v="0"/>
  </r>
  <r>
    <n v="1353"/>
    <n v="24"/>
    <x v="2"/>
    <x v="1"/>
    <x v="2"/>
    <x v="3117"/>
    <x v="0"/>
    <n v="1"/>
    <d v="2024-09-14T00:00:00"/>
    <x v="2"/>
    <x v="6"/>
    <s v="14"/>
    <x v="2"/>
    <x v="0"/>
    <n v="0.82"/>
    <x v="0"/>
    <n v="6"/>
    <x v="1"/>
    <n v="43.16"/>
    <x v="2"/>
    <n v="5"/>
    <x v="0"/>
    <x v="3"/>
    <n v="516.22546916890064"/>
    <x v="0"/>
  </r>
  <r>
    <n v="1444"/>
    <n v="42"/>
    <x v="0"/>
    <x v="1"/>
    <x v="0"/>
    <x v="3118"/>
    <x v="2"/>
    <n v="2"/>
    <d v="2024-12-14T00:00:00"/>
    <x v="2"/>
    <x v="2"/>
    <s v="14"/>
    <x v="3"/>
    <x v="0"/>
    <n v="0.82"/>
    <x v="0"/>
    <n v="8"/>
    <x v="1"/>
    <n v="50.37"/>
    <x v="0"/>
    <n v="7"/>
    <x v="1"/>
    <x v="4"/>
    <n v="515.36202127659556"/>
    <x v="0"/>
  </r>
  <r>
    <n v="1513"/>
    <n v="40"/>
    <x v="0"/>
    <x v="0"/>
    <x v="2"/>
    <x v="3119"/>
    <x v="0"/>
    <n v="1"/>
    <d v="2025-02-21T00:00:00"/>
    <x v="3"/>
    <x v="10"/>
    <s v="21"/>
    <x v="1"/>
    <x v="1"/>
    <n v="0.82"/>
    <x v="1"/>
    <n v="10"/>
    <x v="1"/>
    <n v="30.09"/>
    <x v="2"/>
    <n v="5"/>
    <x v="0"/>
    <x v="1"/>
    <n v="544.72185393258394"/>
    <x v="1"/>
  </r>
  <r>
    <n v="2042"/>
    <n v="69"/>
    <x v="1"/>
    <x v="0"/>
    <x v="3"/>
    <x v="3120"/>
    <x v="1"/>
    <n v="3"/>
    <d v="2026-08-04T00:00:00"/>
    <x v="4"/>
    <x v="8"/>
    <s v="04"/>
    <x v="0"/>
    <x v="1"/>
    <n v="0.82"/>
    <x v="0"/>
    <n v="17"/>
    <x v="2"/>
    <n v="58.12"/>
    <x v="0"/>
    <n v="5"/>
    <x v="0"/>
    <x v="1"/>
    <n v="545.40859154929558"/>
    <x v="1"/>
  </r>
  <r>
    <n v="2169"/>
    <n v="23"/>
    <x v="2"/>
    <x v="2"/>
    <x v="1"/>
    <x v="3121"/>
    <x v="0"/>
    <n v="1"/>
    <d v="2026-12-09T00:00:00"/>
    <x v="4"/>
    <x v="2"/>
    <s v="09"/>
    <x v="0"/>
    <x v="0"/>
    <n v="0.82"/>
    <x v="1"/>
    <n v="10"/>
    <x v="1"/>
    <n v="25.99"/>
    <x v="2"/>
    <n v="5"/>
    <x v="0"/>
    <x v="2"/>
    <n v="539.32716621253417"/>
    <x v="0"/>
  </r>
  <r>
    <n v="2358"/>
    <n v="35"/>
    <x v="4"/>
    <x v="1"/>
    <x v="3"/>
    <x v="3122"/>
    <x v="1"/>
    <n v="3"/>
    <d v="2027-06-16T00:00:00"/>
    <x v="5"/>
    <x v="3"/>
    <s v="16"/>
    <x v="3"/>
    <x v="0"/>
    <n v="0.82"/>
    <x v="1"/>
    <n v="11"/>
    <x v="1"/>
    <n v="72.42"/>
    <x v="0"/>
    <n v="7"/>
    <x v="1"/>
    <x v="2"/>
    <n v="540.09049180327872"/>
    <x v="2"/>
  </r>
  <r>
    <n v="2451"/>
    <n v="44"/>
    <x v="0"/>
    <x v="2"/>
    <x v="2"/>
    <x v="3123"/>
    <x v="0"/>
    <n v="1"/>
    <d v="2027-09-17T00:00:00"/>
    <x v="5"/>
    <x v="6"/>
    <s v="17"/>
    <x v="3"/>
    <x v="1"/>
    <n v="0.82"/>
    <x v="1"/>
    <n v="12"/>
    <x v="1"/>
    <n v="24.54"/>
    <x v="2"/>
    <n v="4"/>
    <x v="2"/>
    <x v="4"/>
    <n v="515.66183999999987"/>
    <x v="2"/>
  </r>
  <r>
    <n v="2470"/>
    <n v="51"/>
    <x v="3"/>
    <x v="1"/>
    <x v="0"/>
    <x v="3124"/>
    <x v="0"/>
    <n v="1"/>
    <d v="2027-10-06T00:00:00"/>
    <x v="5"/>
    <x v="4"/>
    <s v="06"/>
    <x v="0"/>
    <x v="1"/>
    <n v="0.82"/>
    <x v="0"/>
    <n v="4"/>
    <x v="0"/>
    <n v="59.06"/>
    <x v="0"/>
    <n v="5"/>
    <x v="0"/>
    <x v="4"/>
    <n v="516.2531818181817"/>
    <x v="2"/>
  </r>
  <r>
    <n v="2599"/>
    <n v="29"/>
    <x v="2"/>
    <x v="0"/>
    <x v="3"/>
    <x v="3125"/>
    <x v="0"/>
    <n v="1"/>
    <d v="2028-02-12T00:00:00"/>
    <x v="6"/>
    <x v="10"/>
    <s v="12"/>
    <x v="2"/>
    <x v="0"/>
    <n v="0.82"/>
    <x v="0"/>
    <n v="6"/>
    <x v="1"/>
    <n v="49.73"/>
    <x v="2"/>
    <n v="4"/>
    <x v="2"/>
    <x v="0"/>
    <n v="500.6092328767121"/>
    <x v="2"/>
  </r>
  <r>
    <n v="2827"/>
    <n v="53"/>
    <x v="3"/>
    <x v="0"/>
    <x v="0"/>
    <x v="3126"/>
    <x v="0"/>
    <n v="1"/>
    <d v="2028-09-27T00:00:00"/>
    <x v="6"/>
    <x v="6"/>
    <s v="27"/>
    <x v="0"/>
    <x v="0"/>
    <n v="0.82"/>
    <x v="0"/>
    <n v="18"/>
    <x v="2"/>
    <n v="14.86"/>
    <x v="2"/>
    <n v="7"/>
    <x v="1"/>
    <x v="1"/>
    <n v="544.15802259886993"/>
    <x v="1"/>
  </r>
  <r>
    <n v="2908"/>
    <n v="69"/>
    <x v="1"/>
    <x v="0"/>
    <x v="1"/>
    <x v="3127"/>
    <x v="0"/>
    <n v="1"/>
    <d v="2028-12-17T00:00:00"/>
    <x v="6"/>
    <x v="2"/>
    <s v="17"/>
    <x v="2"/>
    <x v="0"/>
    <n v="0.82"/>
    <x v="0"/>
    <n v="18"/>
    <x v="2"/>
    <n v="8.83"/>
    <x v="2"/>
    <n v="4"/>
    <x v="2"/>
    <x v="1"/>
    <n v="544.94203966005648"/>
    <x v="2"/>
  </r>
  <r>
    <n v="3773"/>
    <n v="42"/>
    <x v="0"/>
    <x v="3"/>
    <x v="2"/>
    <x v="3128"/>
    <x v="2"/>
    <n v="2"/>
    <d v="2031-05-01T00:00:00"/>
    <x v="8"/>
    <x v="7"/>
    <s v="01"/>
    <x v="3"/>
    <x v="1"/>
    <n v="0.82"/>
    <x v="1"/>
    <n v="3"/>
    <x v="0"/>
    <n v="166.55"/>
    <x v="1"/>
    <n v="6"/>
    <x v="0"/>
    <x v="3"/>
    <n v="516.91712365591388"/>
    <x v="0"/>
  </r>
  <r>
    <n v="3799"/>
    <n v="61"/>
    <x v="1"/>
    <x v="0"/>
    <x v="0"/>
    <x v="888"/>
    <x v="1"/>
    <n v="3"/>
    <d v="2031-05-27T00:00:00"/>
    <x v="8"/>
    <x v="7"/>
    <s v="27"/>
    <x v="3"/>
    <x v="0"/>
    <n v="0.82"/>
    <x v="0"/>
    <n v="15"/>
    <x v="1"/>
    <n v="66.13"/>
    <x v="0"/>
    <n v="6"/>
    <x v="0"/>
    <x v="2"/>
    <n v="539.38756164383574"/>
    <x v="2"/>
  </r>
  <r>
    <n v="4357"/>
    <n v="50"/>
    <x v="3"/>
    <x v="3"/>
    <x v="1"/>
    <x v="3129"/>
    <x v="2"/>
    <n v="2"/>
    <d v="2032-12-05T00:00:00"/>
    <x v="11"/>
    <x v="2"/>
    <s v="05"/>
    <x v="2"/>
    <x v="0"/>
    <n v="0.82"/>
    <x v="0"/>
    <n v="13"/>
    <x v="1"/>
    <n v="34.97"/>
    <x v="2"/>
    <n v="7"/>
    <x v="1"/>
    <x v="4"/>
    <n v="517.00394101876657"/>
    <x v="0"/>
  </r>
  <r>
    <n v="4491"/>
    <n v="30"/>
    <x v="4"/>
    <x v="3"/>
    <x v="0"/>
    <x v="3130"/>
    <x v="0"/>
    <n v="1"/>
    <d v="2033-04-18T00:00:00"/>
    <x v="9"/>
    <x v="5"/>
    <s v="18"/>
    <x v="0"/>
    <x v="0"/>
    <n v="0.82"/>
    <x v="0"/>
    <n v="4"/>
    <x v="0"/>
    <n v="50.09"/>
    <x v="0"/>
    <n v="7"/>
    <x v="1"/>
    <x v="4"/>
    <n v="517.17150537634393"/>
    <x v="1"/>
  </r>
  <r>
    <n v="4544"/>
    <n v="51"/>
    <x v="3"/>
    <x v="1"/>
    <x v="1"/>
    <x v="3131"/>
    <x v="1"/>
    <n v="3"/>
    <d v="2033-06-10T00:00:00"/>
    <x v="9"/>
    <x v="3"/>
    <s v="10"/>
    <x v="0"/>
    <x v="0"/>
    <n v="0.82"/>
    <x v="1"/>
    <n v="4"/>
    <x v="0"/>
    <n v="193.73"/>
    <x v="1"/>
    <n v="6"/>
    <x v="0"/>
    <x v="3"/>
    <n v="516.96363881401601"/>
    <x v="0"/>
  </r>
  <r>
    <n v="4630"/>
    <n v="61"/>
    <x v="1"/>
    <x v="1"/>
    <x v="1"/>
    <x v="3132"/>
    <x v="0"/>
    <n v="1"/>
    <d v="2033-09-04T00:00:00"/>
    <x v="9"/>
    <x v="6"/>
    <s v="04"/>
    <x v="0"/>
    <x v="0"/>
    <n v="0.82"/>
    <x v="1"/>
    <n v="14"/>
    <x v="1"/>
    <n v="8.5399999999999991"/>
    <x v="2"/>
    <n v="7"/>
    <x v="1"/>
    <x v="0"/>
    <n v="501.16478021977991"/>
    <x v="2"/>
  </r>
  <r>
    <n v="4732"/>
    <n v="34"/>
    <x v="4"/>
    <x v="2"/>
    <x v="1"/>
    <x v="3133"/>
    <x v="1"/>
    <n v="3"/>
    <d v="2033-12-15T00:00:00"/>
    <x v="9"/>
    <x v="2"/>
    <s v="15"/>
    <x v="1"/>
    <x v="0"/>
    <n v="0.82"/>
    <x v="1"/>
    <n v="4"/>
    <x v="0"/>
    <n v="219.6"/>
    <x v="1"/>
    <n v="5"/>
    <x v="0"/>
    <x v="0"/>
    <n v="502.21600550964155"/>
    <x v="1"/>
  </r>
  <r>
    <n v="12"/>
    <n v="41"/>
    <x v="0"/>
    <x v="1"/>
    <x v="0"/>
    <x v="3134"/>
    <x v="1"/>
    <n v="3"/>
    <d v="2021-01-12T00:00:00"/>
    <x v="0"/>
    <x v="0"/>
    <s v="12"/>
    <x v="2"/>
    <x v="0"/>
    <n v="0.81"/>
    <x v="0"/>
    <n v="18"/>
    <x v="2"/>
    <n v="38.32"/>
    <x v="2"/>
    <n v="4"/>
    <x v="2"/>
    <x v="3"/>
    <n v="516.26645945945938"/>
    <x v="1"/>
  </r>
  <r>
    <n v="46"/>
    <n v="57"/>
    <x v="3"/>
    <x v="2"/>
    <x v="0"/>
    <x v="3135"/>
    <x v="0"/>
    <n v="1"/>
    <d v="2021-02-15T00:00:00"/>
    <x v="0"/>
    <x v="10"/>
    <s v="15"/>
    <x v="1"/>
    <x v="0"/>
    <n v="0.81"/>
    <x v="1"/>
    <n v="12"/>
    <x v="1"/>
    <n v="12.01"/>
    <x v="2"/>
    <n v="5"/>
    <x v="0"/>
    <x v="4"/>
    <n v="518.02544474393528"/>
    <x v="0"/>
  </r>
  <r>
    <n v="328"/>
    <n v="35"/>
    <x v="4"/>
    <x v="0"/>
    <x v="0"/>
    <x v="3136"/>
    <x v="0"/>
    <n v="1"/>
    <d v="2021-11-24T00:00:00"/>
    <x v="0"/>
    <x v="1"/>
    <s v="24"/>
    <x v="2"/>
    <x v="1"/>
    <n v="0.81"/>
    <x v="0"/>
    <n v="1"/>
    <x v="0"/>
    <n v="149.49"/>
    <x v="0"/>
    <n v="6"/>
    <x v="0"/>
    <x v="2"/>
    <n v="538.14431318681329"/>
    <x v="1"/>
  </r>
  <r>
    <n v="342"/>
    <n v="68"/>
    <x v="1"/>
    <x v="2"/>
    <x v="3"/>
    <x v="1072"/>
    <x v="1"/>
    <n v="3"/>
    <d v="2021-12-08T00:00:00"/>
    <x v="0"/>
    <x v="2"/>
    <s v="08"/>
    <x v="0"/>
    <x v="0"/>
    <n v="0.81"/>
    <x v="1"/>
    <n v="18"/>
    <x v="2"/>
    <n v="49.97"/>
    <x v="2"/>
    <n v="5"/>
    <x v="0"/>
    <x v="1"/>
    <n v="546.03857954545435"/>
    <x v="0"/>
  </r>
  <r>
    <n v="734"/>
    <n v="58"/>
    <x v="3"/>
    <x v="1"/>
    <x v="3"/>
    <x v="3137"/>
    <x v="2"/>
    <n v="2"/>
    <d v="2023-01-04T00:00:00"/>
    <x v="12"/>
    <x v="0"/>
    <s v="04"/>
    <x v="1"/>
    <x v="0"/>
    <n v="0.81"/>
    <x v="1"/>
    <n v="17"/>
    <x v="2"/>
    <n v="36.57"/>
    <x v="2"/>
    <n v="6"/>
    <x v="0"/>
    <x v="3"/>
    <n v="515.79634146341448"/>
    <x v="0"/>
  </r>
  <r>
    <n v="784"/>
    <n v="28"/>
    <x v="2"/>
    <x v="0"/>
    <x v="0"/>
    <x v="3138"/>
    <x v="1"/>
    <n v="3"/>
    <d v="2023-02-23T00:00:00"/>
    <x v="12"/>
    <x v="10"/>
    <s v="23"/>
    <x v="3"/>
    <x v="1"/>
    <n v="0.81"/>
    <x v="0"/>
    <n v="18"/>
    <x v="2"/>
    <n v="54.61"/>
    <x v="0"/>
    <n v="4"/>
    <x v="2"/>
    <x v="1"/>
    <n v="545.03176638176615"/>
    <x v="2"/>
  </r>
  <r>
    <n v="961"/>
    <n v="25"/>
    <x v="2"/>
    <x v="2"/>
    <x v="0"/>
    <x v="3095"/>
    <x v="1"/>
    <n v="3"/>
    <d v="2023-08-19T00:00:00"/>
    <x v="12"/>
    <x v="8"/>
    <s v="19"/>
    <x v="2"/>
    <x v="0"/>
    <n v="0.81"/>
    <x v="0"/>
    <n v="5"/>
    <x v="0"/>
    <n v="143.66999999999999"/>
    <x v="0"/>
    <n v="7"/>
    <x v="1"/>
    <x v="0"/>
    <n v="501.17682320441969"/>
    <x v="2"/>
  </r>
  <r>
    <n v="1089"/>
    <n v="67"/>
    <x v="1"/>
    <x v="0"/>
    <x v="1"/>
    <x v="3139"/>
    <x v="0"/>
    <n v="1"/>
    <d v="2023-12-25T00:00:00"/>
    <x v="12"/>
    <x v="2"/>
    <s v="25"/>
    <x v="3"/>
    <x v="1"/>
    <n v="0.81"/>
    <x v="0"/>
    <n v="9"/>
    <x v="1"/>
    <n v="7.23"/>
    <x v="2"/>
    <n v="7"/>
    <x v="1"/>
    <x v="3"/>
    <n v="515.50842391304332"/>
    <x v="0"/>
  </r>
  <r>
    <n v="1139"/>
    <n v="47"/>
    <x v="0"/>
    <x v="3"/>
    <x v="0"/>
    <x v="3140"/>
    <x v="2"/>
    <n v="2"/>
    <d v="2024-02-13T00:00:00"/>
    <x v="2"/>
    <x v="10"/>
    <s v="13"/>
    <x v="0"/>
    <x v="0"/>
    <n v="0.81"/>
    <x v="0"/>
    <n v="9"/>
    <x v="1"/>
    <n v="66.8"/>
    <x v="0"/>
    <n v="7"/>
    <x v="1"/>
    <x v="4"/>
    <n v="519.03599999999994"/>
    <x v="0"/>
  </r>
  <r>
    <n v="1195"/>
    <n v="46"/>
    <x v="0"/>
    <x v="2"/>
    <x v="3"/>
    <x v="3141"/>
    <x v="1"/>
    <n v="3"/>
    <d v="2024-04-09T00:00:00"/>
    <x v="2"/>
    <x v="5"/>
    <s v="09"/>
    <x v="2"/>
    <x v="0"/>
    <n v="0.81"/>
    <x v="1"/>
    <n v="3"/>
    <x v="0"/>
    <n v="292.64999999999998"/>
    <x v="1"/>
    <n v="7"/>
    <x v="1"/>
    <x v="0"/>
    <n v="500.57518005540146"/>
    <x v="1"/>
  </r>
  <r>
    <n v="1624"/>
    <n v="39"/>
    <x v="4"/>
    <x v="1"/>
    <x v="3"/>
    <x v="3142"/>
    <x v="2"/>
    <n v="2"/>
    <d v="2025-06-12T00:00:00"/>
    <x v="3"/>
    <x v="3"/>
    <s v="12"/>
    <x v="3"/>
    <x v="1"/>
    <n v="0.81"/>
    <x v="0"/>
    <n v="3"/>
    <x v="0"/>
    <n v="201.18"/>
    <x v="1"/>
    <n v="4"/>
    <x v="2"/>
    <x v="3"/>
    <n v="516.73588555858294"/>
    <x v="0"/>
  </r>
  <r>
    <n v="1691"/>
    <n v="52"/>
    <x v="3"/>
    <x v="2"/>
    <x v="2"/>
    <x v="3143"/>
    <x v="1"/>
    <n v="3"/>
    <d v="2025-08-18T00:00:00"/>
    <x v="3"/>
    <x v="8"/>
    <s v="18"/>
    <x v="0"/>
    <x v="0"/>
    <n v="0.81"/>
    <x v="0"/>
    <n v="14"/>
    <x v="1"/>
    <n v="64.2"/>
    <x v="0"/>
    <n v="5"/>
    <x v="0"/>
    <x v="2"/>
    <n v="539.21498622589536"/>
    <x v="0"/>
  </r>
  <r>
    <n v="1909"/>
    <n v="32"/>
    <x v="4"/>
    <x v="0"/>
    <x v="1"/>
    <x v="3144"/>
    <x v="2"/>
    <n v="2"/>
    <d v="2026-03-24T00:00:00"/>
    <x v="4"/>
    <x v="9"/>
    <s v="24"/>
    <x v="3"/>
    <x v="1"/>
    <n v="0.81"/>
    <x v="0"/>
    <n v="11"/>
    <x v="1"/>
    <n v="42.08"/>
    <x v="2"/>
    <n v="7"/>
    <x v="1"/>
    <x v="1"/>
    <n v="543.78039999999976"/>
    <x v="2"/>
  </r>
  <r>
    <n v="2130"/>
    <n v="24"/>
    <x v="2"/>
    <x v="2"/>
    <x v="0"/>
    <x v="3145"/>
    <x v="1"/>
    <n v="3"/>
    <d v="2026-10-31T00:00:00"/>
    <x v="4"/>
    <x v="4"/>
    <s v="31"/>
    <x v="0"/>
    <x v="0"/>
    <n v="0.81"/>
    <x v="0"/>
    <n v="10"/>
    <x v="1"/>
    <n v="88.23"/>
    <x v="0"/>
    <n v="4"/>
    <x v="2"/>
    <x v="1"/>
    <n v="544.01232091690531"/>
    <x v="2"/>
  </r>
  <r>
    <n v="2260"/>
    <n v="48"/>
    <x v="0"/>
    <x v="3"/>
    <x v="2"/>
    <x v="3146"/>
    <x v="2"/>
    <n v="2"/>
    <d v="2027-03-10T00:00:00"/>
    <x v="5"/>
    <x v="9"/>
    <s v="10"/>
    <x v="3"/>
    <x v="1"/>
    <n v="0.81"/>
    <x v="1"/>
    <n v="2"/>
    <x v="0"/>
    <n v="311.01"/>
    <x v="1"/>
    <n v="6"/>
    <x v="0"/>
    <x v="4"/>
    <n v="518.81325203252027"/>
    <x v="1"/>
  </r>
  <r>
    <n v="2807"/>
    <n v="45"/>
    <x v="0"/>
    <x v="1"/>
    <x v="1"/>
    <x v="3147"/>
    <x v="1"/>
    <n v="3"/>
    <d v="2028-09-07T00:00:00"/>
    <x v="6"/>
    <x v="6"/>
    <s v="07"/>
    <x v="2"/>
    <x v="0"/>
    <n v="0.81"/>
    <x v="0"/>
    <n v="6"/>
    <x v="1"/>
    <n v="160.07"/>
    <x v="1"/>
    <n v="7"/>
    <x v="1"/>
    <x v="3"/>
    <n v="516.49874316939872"/>
    <x v="0"/>
  </r>
  <r>
    <n v="2889"/>
    <n v="58"/>
    <x v="3"/>
    <x v="3"/>
    <x v="1"/>
    <x v="3148"/>
    <x v="0"/>
    <n v="1"/>
    <d v="2028-11-28T00:00:00"/>
    <x v="6"/>
    <x v="1"/>
    <s v="28"/>
    <x v="3"/>
    <x v="1"/>
    <n v="0.81"/>
    <x v="0"/>
    <n v="19"/>
    <x v="2"/>
    <n v="14.97"/>
    <x v="2"/>
    <n v="5"/>
    <x v="0"/>
    <x v="4"/>
    <n v="518.53279891304339"/>
    <x v="1"/>
  </r>
  <r>
    <n v="3008"/>
    <n v="55"/>
    <x v="3"/>
    <x v="1"/>
    <x v="0"/>
    <x v="3149"/>
    <x v="2"/>
    <n v="2"/>
    <d v="2029-03-27T00:00:00"/>
    <x v="10"/>
    <x v="9"/>
    <s v="27"/>
    <x v="3"/>
    <x v="0"/>
    <n v="0.81"/>
    <x v="1"/>
    <n v="1"/>
    <x v="0"/>
    <n v="397.96"/>
    <x v="1"/>
    <n v="5"/>
    <x v="0"/>
    <x v="0"/>
    <n v="499.52688888888872"/>
    <x v="0"/>
  </r>
  <r>
    <n v="3470"/>
    <n v="43"/>
    <x v="0"/>
    <x v="0"/>
    <x v="0"/>
    <x v="3150"/>
    <x v="1"/>
    <n v="3"/>
    <d v="2030-07-02T00:00:00"/>
    <x v="7"/>
    <x v="11"/>
    <s v="02"/>
    <x v="1"/>
    <x v="1"/>
    <n v="0.81"/>
    <x v="1"/>
    <n v="5"/>
    <x v="0"/>
    <n v="173.77"/>
    <x v="1"/>
    <n v="6"/>
    <x v="0"/>
    <x v="4"/>
    <n v="519.17079019073572"/>
    <x v="1"/>
  </r>
  <r>
    <n v="3683"/>
    <n v="47"/>
    <x v="0"/>
    <x v="3"/>
    <x v="1"/>
    <x v="3151"/>
    <x v="1"/>
    <n v="3"/>
    <d v="2031-01-31T00:00:00"/>
    <x v="8"/>
    <x v="0"/>
    <s v="31"/>
    <x v="2"/>
    <x v="1"/>
    <n v="0.81"/>
    <x v="1"/>
    <n v="6"/>
    <x v="1"/>
    <n v="145.05000000000001"/>
    <x v="0"/>
    <n v="4"/>
    <x v="2"/>
    <x v="2"/>
    <n v="538.22171270718229"/>
    <x v="0"/>
  </r>
  <r>
    <n v="3728"/>
    <n v="33"/>
    <x v="4"/>
    <x v="1"/>
    <x v="3"/>
    <x v="3152"/>
    <x v="0"/>
    <n v="1"/>
    <d v="2031-03-17T00:00:00"/>
    <x v="8"/>
    <x v="9"/>
    <s v="17"/>
    <x v="0"/>
    <x v="1"/>
    <n v="0.81"/>
    <x v="0"/>
    <n v="16"/>
    <x v="2"/>
    <n v="4.22"/>
    <x v="2"/>
    <n v="7"/>
    <x v="1"/>
    <x v="0"/>
    <n v="499.80980501392742"/>
    <x v="0"/>
  </r>
  <r>
    <n v="3738"/>
    <n v="18"/>
    <x v="2"/>
    <x v="3"/>
    <x v="0"/>
    <x v="3153"/>
    <x v="0"/>
    <n v="1"/>
    <d v="2031-03-27T00:00:00"/>
    <x v="8"/>
    <x v="9"/>
    <s v="27"/>
    <x v="0"/>
    <x v="0"/>
    <n v="0.81"/>
    <x v="1"/>
    <n v="10"/>
    <x v="1"/>
    <n v="12.19"/>
    <x v="2"/>
    <n v="6"/>
    <x v="0"/>
    <x v="2"/>
    <n v="537.30177285318564"/>
    <x v="2"/>
  </r>
  <r>
    <n v="3924"/>
    <n v="41"/>
    <x v="0"/>
    <x v="0"/>
    <x v="0"/>
    <x v="3154"/>
    <x v="2"/>
    <n v="2"/>
    <d v="2031-09-29T00:00:00"/>
    <x v="8"/>
    <x v="6"/>
    <s v="29"/>
    <x v="2"/>
    <x v="0"/>
    <n v="0.81"/>
    <x v="0"/>
    <n v="16"/>
    <x v="2"/>
    <n v="39.42"/>
    <x v="2"/>
    <n v="7"/>
    <x v="1"/>
    <x v="2"/>
    <n v="538.45566666666673"/>
    <x v="2"/>
  </r>
  <r>
    <n v="4379"/>
    <n v="29"/>
    <x v="2"/>
    <x v="0"/>
    <x v="0"/>
    <x v="3155"/>
    <x v="2"/>
    <n v="2"/>
    <d v="2032-12-27T00:00:00"/>
    <x v="11"/>
    <x v="2"/>
    <s v="27"/>
    <x v="1"/>
    <x v="1"/>
    <n v="0.81"/>
    <x v="1"/>
    <n v="4"/>
    <x v="0"/>
    <n v="97.12"/>
    <x v="0"/>
    <n v="7"/>
    <x v="1"/>
    <x v="4"/>
    <n v="518.21532786885234"/>
    <x v="0"/>
  </r>
  <r>
    <n v="4526"/>
    <n v="57"/>
    <x v="3"/>
    <x v="1"/>
    <x v="1"/>
    <x v="3156"/>
    <x v="0"/>
    <n v="1"/>
    <d v="2033-05-23T00:00:00"/>
    <x v="9"/>
    <x v="7"/>
    <s v="23"/>
    <x v="0"/>
    <x v="0"/>
    <n v="0.81"/>
    <x v="1"/>
    <n v="11"/>
    <x v="1"/>
    <n v="10.25"/>
    <x v="2"/>
    <n v="7"/>
    <x v="1"/>
    <x v="2"/>
    <n v="538.19888579387191"/>
    <x v="2"/>
  </r>
  <r>
    <n v="4827"/>
    <n v="39"/>
    <x v="4"/>
    <x v="1"/>
    <x v="3"/>
    <x v="3157"/>
    <x v="2"/>
    <n v="2"/>
    <d v="2034-03-20T00:00:00"/>
    <x v="13"/>
    <x v="9"/>
    <s v="20"/>
    <x v="0"/>
    <x v="0"/>
    <n v="0.81"/>
    <x v="1"/>
    <n v="11"/>
    <x v="1"/>
    <n v="44.82"/>
    <x v="2"/>
    <n v="7"/>
    <x v="1"/>
    <x v="2"/>
    <n v="539.387374301676"/>
    <x v="1"/>
  </r>
  <r>
    <n v="4829"/>
    <n v="19"/>
    <x v="2"/>
    <x v="0"/>
    <x v="3"/>
    <x v="3158"/>
    <x v="1"/>
    <n v="3"/>
    <d v="2034-03-22T00:00:00"/>
    <x v="13"/>
    <x v="9"/>
    <s v="22"/>
    <x v="0"/>
    <x v="0"/>
    <n v="0.81"/>
    <x v="1"/>
    <n v="10"/>
    <x v="1"/>
    <n v="90.21"/>
    <x v="0"/>
    <n v="7"/>
    <x v="1"/>
    <x v="2"/>
    <n v="539.51714285714286"/>
    <x v="0"/>
  </r>
  <r>
    <n v="33"/>
    <n v="23"/>
    <x v="2"/>
    <x v="0"/>
    <x v="2"/>
    <x v="3159"/>
    <x v="1"/>
    <n v="3"/>
    <d v="2021-02-02T00:00:00"/>
    <x v="0"/>
    <x v="10"/>
    <s v="02"/>
    <x v="3"/>
    <x v="1"/>
    <n v="0.8"/>
    <x v="1"/>
    <n v="7"/>
    <x v="1"/>
    <n v="142.38999999999999"/>
    <x v="0"/>
    <n v="7"/>
    <x v="1"/>
    <x v="4"/>
    <n v="518.57082191780819"/>
    <x v="1"/>
  </r>
  <r>
    <n v="114"/>
    <n v="67"/>
    <x v="1"/>
    <x v="3"/>
    <x v="0"/>
    <x v="3160"/>
    <x v="1"/>
    <n v="3"/>
    <d v="2021-04-24T00:00:00"/>
    <x v="0"/>
    <x v="5"/>
    <s v="24"/>
    <x v="1"/>
    <x v="1"/>
    <n v="0.8"/>
    <x v="0"/>
    <n v="9"/>
    <x v="1"/>
    <n v="92.08"/>
    <x v="0"/>
    <n v="4"/>
    <x v="2"/>
    <x v="3"/>
    <n v="515.28246575342439"/>
    <x v="2"/>
  </r>
  <r>
    <n v="132"/>
    <n v="41"/>
    <x v="0"/>
    <x v="1"/>
    <x v="1"/>
    <x v="3161"/>
    <x v="1"/>
    <n v="3"/>
    <d v="2021-05-12T00:00:00"/>
    <x v="0"/>
    <x v="7"/>
    <s v="12"/>
    <x v="0"/>
    <x v="1"/>
    <n v="0.8"/>
    <x v="1"/>
    <n v="15"/>
    <x v="1"/>
    <n v="57.32"/>
    <x v="0"/>
    <n v="7"/>
    <x v="1"/>
    <x v="3"/>
    <n v="514.4212912087911"/>
    <x v="2"/>
  </r>
  <r>
    <n v="276"/>
    <n v="57"/>
    <x v="3"/>
    <x v="1"/>
    <x v="1"/>
    <x v="3162"/>
    <x v="1"/>
    <n v="3"/>
    <d v="2021-10-03T00:00:00"/>
    <x v="0"/>
    <x v="4"/>
    <s v="03"/>
    <x v="1"/>
    <x v="1"/>
    <n v="0.8"/>
    <x v="1"/>
    <n v="1"/>
    <x v="0"/>
    <n v="775.58"/>
    <x v="1"/>
    <n v="5"/>
    <x v="0"/>
    <x v="3"/>
    <n v="513.46988980716219"/>
    <x v="1"/>
  </r>
  <r>
    <n v="316"/>
    <n v="55"/>
    <x v="3"/>
    <x v="1"/>
    <x v="3"/>
    <x v="3163"/>
    <x v="1"/>
    <n v="3"/>
    <d v="2021-11-12T00:00:00"/>
    <x v="0"/>
    <x v="1"/>
    <s v="12"/>
    <x v="0"/>
    <x v="0"/>
    <n v="0.8"/>
    <x v="1"/>
    <n v="7"/>
    <x v="1"/>
    <n v="136.62"/>
    <x v="0"/>
    <n v="7"/>
    <x v="1"/>
    <x v="2"/>
    <n v="538.49853932584267"/>
    <x v="1"/>
  </r>
  <r>
    <n v="592"/>
    <n v="33"/>
    <x v="4"/>
    <x v="2"/>
    <x v="2"/>
    <x v="3164"/>
    <x v="1"/>
    <n v="3"/>
    <d v="2022-08-15T00:00:00"/>
    <x v="1"/>
    <x v="8"/>
    <s v="15"/>
    <x v="1"/>
    <x v="0"/>
    <n v="0.8"/>
    <x v="1"/>
    <n v="11"/>
    <x v="1"/>
    <n v="64.430000000000007"/>
    <x v="0"/>
    <n v="5"/>
    <x v="0"/>
    <x v="3"/>
    <n v="512.74582872928147"/>
    <x v="1"/>
  </r>
  <r>
    <n v="1177"/>
    <n v="19"/>
    <x v="2"/>
    <x v="1"/>
    <x v="1"/>
    <x v="3165"/>
    <x v="0"/>
    <n v="1"/>
    <d v="2024-03-22T00:00:00"/>
    <x v="2"/>
    <x v="9"/>
    <s v="22"/>
    <x v="0"/>
    <x v="0"/>
    <n v="0.8"/>
    <x v="1"/>
    <n v="11"/>
    <x v="1"/>
    <n v="24.08"/>
    <x v="2"/>
    <n v="7"/>
    <x v="1"/>
    <x v="2"/>
    <n v="537.32160563380273"/>
    <x v="0"/>
  </r>
  <r>
    <n v="1453"/>
    <n v="20"/>
    <x v="2"/>
    <x v="1"/>
    <x v="2"/>
    <x v="3166"/>
    <x v="2"/>
    <n v="2"/>
    <d v="2024-12-23T00:00:00"/>
    <x v="2"/>
    <x v="2"/>
    <s v="23"/>
    <x v="1"/>
    <x v="0"/>
    <n v="0.8"/>
    <x v="0"/>
    <n v="13"/>
    <x v="1"/>
    <n v="45.25"/>
    <x v="2"/>
    <n v="7"/>
    <x v="1"/>
    <x v="1"/>
    <n v="543.04031609195397"/>
    <x v="1"/>
  </r>
  <r>
    <n v="1760"/>
    <n v="67"/>
    <x v="1"/>
    <x v="1"/>
    <x v="0"/>
    <x v="3167"/>
    <x v="0"/>
    <n v="1"/>
    <d v="2025-10-26T00:00:00"/>
    <x v="3"/>
    <x v="4"/>
    <s v="26"/>
    <x v="3"/>
    <x v="0"/>
    <n v="0.8"/>
    <x v="0"/>
    <n v="17"/>
    <x v="2"/>
    <n v="7.55"/>
    <x v="2"/>
    <n v="4"/>
    <x v="2"/>
    <x v="3"/>
    <n v="512.20282548476416"/>
    <x v="0"/>
  </r>
  <r>
    <n v="2236"/>
    <n v="41"/>
    <x v="0"/>
    <x v="1"/>
    <x v="1"/>
    <x v="3168"/>
    <x v="1"/>
    <n v="3"/>
    <d v="2027-02-14T00:00:00"/>
    <x v="5"/>
    <x v="10"/>
    <s v="14"/>
    <x v="1"/>
    <x v="1"/>
    <n v="0.8"/>
    <x v="1"/>
    <n v="16"/>
    <x v="2"/>
    <n v="50.9"/>
    <x v="0"/>
    <n v="5"/>
    <x v="0"/>
    <x v="1"/>
    <n v="542.91005763688747"/>
    <x v="1"/>
  </r>
  <r>
    <n v="2404"/>
    <n v="47"/>
    <x v="0"/>
    <x v="2"/>
    <x v="1"/>
    <x v="3169"/>
    <x v="2"/>
    <n v="2"/>
    <d v="2027-08-01T00:00:00"/>
    <x v="5"/>
    <x v="8"/>
    <s v="01"/>
    <x v="3"/>
    <x v="1"/>
    <n v="0.8"/>
    <x v="0"/>
    <n v="14"/>
    <x v="1"/>
    <n v="32"/>
    <x v="2"/>
    <n v="3"/>
    <x v="2"/>
    <x v="1"/>
    <n v="542.12520231213853"/>
    <x v="1"/>
  </r>
  <r>
    <n v="2472"/>
    <n v="64"/>
    <x v="1"/>
    <x v="1"/>
    <x v="0"/>
    <x v="3170"/>
    <x v="1"/>
    <n v="3"/>
    <d v="2027-10-08T00:00:00"/>
    <x v="5"/>
    <x v="4"/>
    <s v="08"/>
    <x v="0"/>
    <x v="1"/>
    <n v="0.8"/>
    <x v="0"/>
    <n v="9"/>
    <x v="1"/>
    <n v="94.89"/>
    <x v="0"/>
    <n v="4"/>
    <x v="2"/>
    <x v="0"/>
    <n v="501.01726256983221"/>
    <x v="0"/>
  </r>
  <r>
    <n v="2765"/>
    <n v="27"/>
    <x v="2"/>
    <x v="2"/>
    <x v="3"/>
    <x v="3171"/>
    <x v="2"/>
    <n v="2"/>
    <d v="2028-07-27T00:00:00"/>
    <x v="6"/>
    <x v="11"/>
    <s v="27"/>
    <x v="2"/>
    <x v="0"/>
    <n v="0.8"/>
    <x v="1"/>
    <n v="14"/>
    <x v="1"/>
    <n v="35.700000000000003"/>
    <x v="2"/>
    <n v="7"/>
    <x v="1"/>
    <x v="0"/>
    <n v="500.02848739495778"/>
    <x v="0"/>
  </r>
  <r>
    <n v="2870"/>
    <n v="31"/>
    <x v="4"/>
    <x v="2"/>
    <x v="1"/>
    <x v="3172"/>
    <x v="1"/>
    <n v="3"/>
    <d v="2028-11-09T00:00:00"/>
    <x v="6"/>
    <x v="1"/>
    <s v="09"/>
    <x v="2"/>
    <x v="1"/>
    <n v="0.8"/>
    <x v="1"/>
    <n v="6"/>
    <x v="1"/>
    <n v="139.96"/>
    <x v="0"/>
    <n v="7"/>
    <x v="1"/>
    <x v="2"/>
    <n v="538.09135593220333"/>
    <x v="0"/>
  </r>
  <r>
    <n v="2878"/>
    <n v="22"/>
    <x v="2"/>
    <x v="3"/>
    <x v="0"/>
    <x v="3173"/>
    <x v="1"/>
    <n v="3"/>
    <d v="2028-11-17T00:00:00"/>
    <x v="6"/>
    <x v="1"/>
    <s v="17"/>
    <x v="3"/>
    <x v="0"/>
    <n v="0.8"/>
    <x v="1"/>
    <n v="18"/>
    <x v="2"/>
    <n v="40.19"/>
    <x v="2"/>
    <n v="3"/>
    <x v="2"/>
    <x v="2"/>
    <n v="537.23682719546741"/>
    <x v="1"/>
  </r>
  <r>
    <n v="3040"/>
    <n v="21"/>
    <x v="2"/>
    <x v="2"/>
    <x v="2"/>
    <x v="3174"/>
    <x v="1"/>
    <n v="3"/>
    <d v="2029-04-28T00:00:00"/>
    <x v="10"/>
    <x v="5"/>
    <s v="28"/>
    <x v="2"/>
    <x v="1"/>
    <n v="0.8"/>
    <x v="0"/>
    <n v="10"/>
    <x v="1"/>
    <n v="84.53"/>
    <x v="0"/>
    <n v="3"/>
    <x v="2"/>
    <x v="4"/>
    <n v="517.25722527472533"/>
    <x v="2"/>
  </r>
  <r>
    <n v="3067"/>
    <n v="36"/>
    <x v="4"/>
    <x v="1"/>
    <x v="1"/>
    <x v="3175"/>
    <x v="1"/>
    <n v="3"/>
    <d v="2029-05-25T00:00:00"/>
    <x v="10"/>
    <x v="7"/>
    <s v="25"/>
    <x v="3"/>
    <x v="0"/>
    <n v="0.8"/>
    <x v="1"/>
    <n v="17"/>
    <x v="2"/>
    <n v="45.35"/>
    <x v="2"/>
    <n v="6"/>
    <x v="0"/>
    <x v="1"/>
    <n v="542.39799999999991"/>
    <x v="1"/>
  </r>
  <r>
    <n v="3323"/>
    <n v="55"/>
    <x v="3"/>
    <x v="0"/>
    <x v="0"/>
    <x v="3176"/>
    <x v="1"/>
    <n v="3"/>
    <d v="2030-02-05T00:00:00"/>
    <x v="7"/>
    <x v="10"/>
    <s v="05"/>
    <x v="1"/>
    <x v="0"/>
    <n v="0.8"/>
    <x v="0"/>
    <n v="19"/>
    <x v="2"/>
    <n v="44.12"/>
    <x v="2"/>
    <n v="7"/>
    <x v="1"/>
    <x v="1"/>
    <n v="541.73348837209289"/>
    <x v="1"/>
  </r>
  <r>
    <n v="3459"/>
    <n v="39"/>
    <x v="4"/>
    <x v="3"/>
    <x v="3"/>
    <x v="3177"/>
    <x v="0"/>
    <n v="1"/>
    <d v="2030-06-21T00:00:00"/>
    <x v="7"/>
    <x v="3"/>
    <s v="21"/>
    <x v="3"/>
    <x v="0"/>
    <n v="0.8"/>
    <x v="1"/>
    <n v="18"/>
    <x v="2"/>
    <n v="7.26"/>
    <x v="2"/>
    <n v="5"/>
    <x v="0"/>
    <x v="4"/>
    <n v="516.35349862258954"/>
    <x v="1"/>
  </r>
  <r>
    <n v="4039"/>
    <n v="55"/>
    <x v="3"/>
    <x v="3"/>
    <x v="1"/>
    <x v="3178"/>
    <x v="0"/>
    <n v="1"/>
    <d v="2032-01-22T00:00:00"/>
    <x v="11"/>
    <x v="0"/>
    <s v="22"/>
    <x v="3"/>
    <x v="1"/>
    <n v="0.8"/>
    <x v="0"/>
    <n v="4"/>
    <x v="0"/>
    <n v="74.22"/>
    <x v="0"/>
    <n v="6"/>
    <x v="0"/>
    <x v="1"/>
    <n v="540.86886297376077"/>
    <x v="2"/>
  </r>
  <r>
    <n v="4052"/>
    <n v="19"/>
    <x v="2"/>
    <x v="2"/>
    <x v="2"/>
    <x v="3179"/>
    <x v="2"/>
    <n v="2"/>
    <d v="2032-02-04T00:00:00"/>
    <x v="11"/>
    <x v="10"/>
    <s v="04"/>
    <x v="1"/>
    <x v="0"/>
    <n v="0.8"/>
    <x v="1"/>
    <n v="14"/>
    <x v="1"/>
    <n v="25.28"/>
    <x v="2"/>
    <n v="5"/>
    <x v="0"/>
    <x v="2"/>
    <n v="536.70786931818179"/>
    <x v="0"/>
  </r>
  <r>
    <n v="4406"/>
    <n v="34"/>
    <x v="4"/>
    <x v="0"/>
    <x v="1"/>
    <x v="3180"/>
    <x v="1"/>
    <n v="3"/>
    <d v="2033-01-23T00:00:00"/>
    <x v="9"/>
    <x v="0"/>
    <s v="23"/>
    <x v="2"/>
    <x v="1"/>
    <n v="0.8"/>
    <x v="1"/>
    <n v="17"/>
    <x v="2"/>
    <n v="41.98"/>
    <x v="2"/>
    <n v="7"/>
    <x v="1"/>
    <x v="1"/>
    <n v="541.58225146198811"/>
    <x v="0"/>
  </r>
  <r>
    <n v="4439"/>
    <n v="24"/>
    <x v="2"/>
    <x v="3"/>
    <x v="1"/>
    <x v="3181"/>
    <x v="0"/>
    <n v="1"/>
    <d v="2033-02-25T00:00:00"/>
    <x v="9"/>
    <x v="10"/>
    <s v="25"/>
    <x v="1"/>
    <x v="1"/>
    <n v="0.8"/>
    <x v="0"/>
    <n v="15"/>
    <x v="1"/>
    <n v="20.61"/>
    <x v="2"/>
    <n v="7"/>
    <x v="1"/>
    <x v="3"/>
    <n v="513.26899999999955"/>
    <x v="2"/>
  </r>
  <r>
    <n v="4778"/>
    <n v="57"/>
    <x v="3"/>
    <x v="1"/>
    <x v="3"/>
    <x v="3182"/>
    <x v="2"/>
    <n v="2"/>
    <d v="2034-01-30T00:00:00"/>
    <x v="13"/>
    <x v="0"/>
    <s v="30"/>
    <x v="3"/>
    <x v="0"/>
    <n v="0.8"/>
    <x v="1"/>
    <n v="1"/>
    <x v="0"/>
    <n v="494.4"/>
    <x v="1"/>
    <n v="3"/>
    <x v="2"/>
    <x v="4"/>
    <n v="517.41903314917124"/>
    <x v="1"/>
  </r>
  <r>
    <n v="4846"/>
    <n v="21"/>
    <x v="2"/>
    <x v="0"/>
    <x v="2"/>
    <x v="3183"/>
    <x v="1"/>
    <n v="3"/>
    <d v="2034-04-08T00:00:00"/>
    <x v="13"/>
    <x v="5"/>
    <s v="08"/>
    <x v="3"/>
    <x v="1"/>
    <n v="0.8"/>
    <x v="1"/>
    <n v="13"/>
    <x v="1"/>
    <n v="76.61"/>
    <x v="0"/>
    <n v="6"/>
    <x v="0"/>
    <x v="2"/>
    <n v="537.22871794871799"/>
    <x v="0"/>
  </r>
  <r>
    <n v="4860"/>
    <n v="64"/>
    <x v="1"/>
    <x v="3"/>
    <x v="2"/>
    <x v="3184"/>
    <x v="0"/>
    <n v="1"/>
    <d v="2034-04-22T00:00:00"/>
    <x v="13"/>
    <x v="5"/>
    <s v="22"/>
    <x v="2"/>
    <x v="1"/>
    <n v="0.8"/>
    <x v="0"/>
    <n v="3"/>
    <x v="0"/>
    <n v="79.209999999999994"/>
    <x v="0"/>
    <n v="4"/>
    <x v="2"/>
    <x v="0"/>
    <n v="500.02912921348297"/>
    <x v="2"/>
  </r>
  <r>
    <n v="4984"/>
    <n v="30"/>
    <x v="4"/>
    <x v="0"/>
    <x v="3"/>
    <x v="3185"/>
    <x v="1"/>
    <n v="3"/>
    <d v="2034-08-24T00:00:00"/>
    <x v="13"/>
    <x v="8"/>
    <s v="24"/>
    <x v="0"/>
    <x v="0"/>
    <n v="0.8"/>
    <x v="0"/>
    <n v="17"/>
    <x v="2"/>
    <n v="40.19"/>
    <x v="2"/>
    <n v="7"/>
    <x v="1"/>
    <x v="3"/>
    <n v="513.8374930362113"/>
    <x v="0"/>
  </r>
  <r>
    <n v="98"/>
    <n v="38"/>
    <x v="4"/>
    <x v="1"/>
    <x v="0"/>
    <x v="3186"/>
    <x v="0"/>
    <n v="1"/>
    <d v="2021-04-08T00:00:00"/>
    <x v="0"/>
    <x v="5"/>
    <s v="08"/>
    <x v="3"/>
    <x v="1"/>
    <n v="0.79"/>
    <x v="0"/>
    <n v="2"/>
    <x v="0"/>
    <n v="30.53"/>
    <x v="2"/>
    <n v="7"/>
    <x v="1"/>
    <x v="3"/>
    <n v="513.36432960893819"/>
    <x v="2"/>
  </r>
  <r>
    <n v="197"/>
    <n v="39"/>
    <x v="4"/>
    <x v="0"/>
    <x v="2"/>
    <x v="3187"/>
    <x v="1"/>
    <n v="3"/>
    <d v="2021-07-16T00:00:00"/>
    <x v="0"/>
    <x v="11"/>
    <s v="16"/>
    <x v="0"/>
    <x v="1"/>
    <n v="0.79"/>
    <x v="0"/>
    <n v="2"/>
    <x v="0"/>
    <n v="364.11"/>
    <x v="1"/>
    <n v="6"/>
    <x v="0"/>
    <x v="0"/>
    <n v="500.76825352112655"/>
    <x v="0"/>
  </r>
  <r>
    <n v="317"/>
    <n v="30"/>
    <x v="4"/>
    <x v="0"/>
    <x v="3"/>
    <x v="3188"/>
    <x v="2"/>
    <n v="2"/>
    <d v="2021-11-13T00:00:00"/>
    <x v="0"/>
    <x v="1"/>
    <s v="13"/>
    <x v="3"/>
    <x v="1"/>
    <n v="0.79"/>
    <x v="0"/>
    <n v="7"/>
    <x v="1"/>
    <n v="68.34"/>
    <x v="0"/>
    <n v="6"/>
    <x v="0"/>
    <x v="2"/>
    <n v="535.91828571428562"/>
    <x v="0"/>
  </r>
  <r>
    <n v="395"/>
    <n v="29"/>
    <x v="2"/>
    <x v="2"/>
    <x v="1"/>
    <x v="3189"/>
    <x v="0"/>
    <n v="1"/>
    <d v="2022-01-30T00:00:00"/>
    <x v="1"/>
    <x v="0"/>
    <s v="30"/>
    <x v="1"/>
    <x v="1"/>
    <n v="0.79"/>
    <x v="1"/>
    <n v="7"/>
    <x v="1"/>
    <n v="36.89"/>
    <x v="2"/>
    <n v="7"/>
    <x v="1"/>
    <x v="4"/>
    <n v="517.48279778393351"/>
    <x v="2"/>
  </r>
  <r>
    <n v="400"/>
    <n v="44"/>
    <x v="0"/>
    <x v="1"/>
    <x v="2"/>
    <x v="3190"/>
    <x v="0"/>
    <n v="1"/>
    <d v="2022-02-04T00:00:00"/>
    <x v="1"/>
    <x v="10"/>
    <s v="04"/>
    <x v="0"/>
    <x v="0"/>
    <n v="0.79"/>
    <x v="1"/>
    <n v="15"/>
    <x v="1"/>
    <n v="3.51"/>
    <x v="2"/>
    <n v="6"/>
    <x v="0"/>
    <x v="3"/>
    <n v="514.63128851540569"/>
    <x v="0"/>
  </r>
  <r>
    <n v="415"/>
    <n v="41"/>
    <x v="0"/>
    <x v="3"/>
    <x v="3"/>
    <x v="3191"/>
    <x v="1"/>
    <n v="3"/>
    <d v="2022-02-19T00:00:00"/>
    <x v="1"/>
    <x v="10"/>
    <s v="19"/>
    <x v="3"/>
    <x v="0"/>
    <n v="0.79"/>
    <x v="1"/>
    <n v="17"/>
    <x v="2"/>
    <n v="42.63"/>
    <x v="2"/>
    <n v="7"/>
    <x v="1"/>
    <x v="0"/>
    <n v="500.12573446327667"/>
    <x v="2"/>
  </r>
  <r>
    <n v="785"/>
    <n v="38"/>
    <x v="4"/>
    <x v="3"/>
    <x v="1"/>
    <x v="3192"/>
    <x v="1"/>
    <n v="3"/>
    <d v="2023-02-24T00:00:00"/>
    <x v="12"/>
    <x v="10"/>
    <s v="24"/>
    <x v="2"/>
    <x v="0"/>
    <n v="0.79"/>
    <x v="1"/>
    <n v="1"/>
    <x v="0"/>
    <n v="887.51"/>
    <x v="1"/>
    <n v="6"/>
    <x v="0"/>
    <x v="3"/>
    <n v="515.92879213483104"/>
    <x v="1"/>
  </r>
  <r>
    <n v="818"/>
    <n v="68"/>
    <x v="1"/>
    <x v="1"/>
    <x v="2"/>
    <x v="3193"/>
    <x v="1"/>
    <n v="3"/>
    <d v="2023-03-29T00:00:00"/>
    <x v="12"/>
    <x v="9"/>
    <s v="29"/>
    <x v="0"/>
    <x v="1"/>
    <n v="0.79"/>
    <x v="0"/>
    <n v="1"/>
    <x v="0"/>
    <n v="748.88"/>
    <x v="1"/>
    <n v="5"/>
    <x v="0"/>
    <x v="1"/>
    <n v="541.07739002932533"/>
    <x v="1"/>
  </r>
  <r>
    <n v="909"/>
    <n v="67"/>
    <x v="1"/>
    <x v="2"/>
    <x v="2"/>
    <x v="3194"/>
    <x v="1"/>
    <n v="3"/>
    <d v="2023-06-28T00:00:00"/>
    <x v="12"/>
    <x v="3"/>
    <s v="28"/>
    <x v="1"/>
    <x v="1"/>
    <n v="0.79"/>
    <x v="0"/>
    <n v="12"/>
    <x v="1"/>
    <n v="64.3"/>
    <x v="0"/>
    <n v="4"/>
    <x v="2"/>
    <x v="0"/>
    <n v="499.4897450424927"/>
    <x v="0"/>
  </r>
  <r>
    <n v="934"/>
    <n v="30"/>
    <x v="4"/>
    <x v="1"/>
    <x v="2"/>
    <x v="3195"/>
    <x v="2"/>
    <n v="2"/>
    <d v="2023-07-23T00:00:00"/>
    <x v="12"/>
    <x v="11"/>
    <s v="23"/>
    <x v="3"/>
    <x v="1"/>
    <n v="0.79"/>
    <x v="0"/>
    <n v="16"/>
    <x v="2"/>
    <n v="37.049999999999997"/>
    <x v="2"/>
    <n v="8"/>
    <x v="1"/>
    <x v="0"/>
    <n v="498.71661931818147"/>
    <x v="1"/>
  </r>
  <r>
    <n v="959"/>
    <n v="34"/>
    <x v="4"/>
    <x v="3"/>
    <x v="0"/>
    <x v="3196"/>
    <x v="0"/>
    <n v="1"/>
    <d v="2023-08-17T00:00:00"/>
    <x v="12"/>
    <x v="8"/>
    <s v="17"/>
    <x v="2"/>
    <x v="1"/>
    <n v="0.79"/>
    <x v="0"/>
    <n v="10"/>
    <x v="1"/>
    <n v="21.12"/>
    <x v="2"/>
    <n v="7"/>
    <x v="1"/>
    <x v="2"/>
    <n v="536.08309455587391"/>
    <x v="1"/>
  </r>
  <r>
    <n v="1156"/>
    <n v="42"/>
    <x v="0"/>
    <x v="2"/>
    <x v="3"/>
    <x v="3197"/>
    <x v="2"/>
    <n v="2"/>
    <d v="2024-03-01T00:00:00"/>
    <x v="2"/>
    <x v="9"/>
    <s v="01"/>
    <x v="3"/>
    <x v="1"/>
    <n v="0.79"/>
    <x v="0"/>
    <n v="16"/>
    <x v="2"/>
    <n v="22.7"/>
    <x v="2"/>
    <n v="5"/>
    <x v="0"/>
    <x v="3"/>
    <n v="514.88208450704201"/>
    <x v="1"/>
  </r>
  <r>
    <n v="1356"/>
    <n v="55"/>
    <x v="3"/>
    <x v="2"/>
    <x v="3"/>
    <x v="3198"/>
    <x v="2"/>
    <n v="2"/>
    <d v="2024-09-17T00:00:00"/>
    <x v="2"/>
    <x v="6"/>
    <s v="17"/>
    <x v="2"/>
    <x v="0"/>
    <n v="0.79"/>
    <x v="1"/>
    <n v="12"/>
    <x v="1"/>
    <n v="43.91"/>
    <x v="2"/>
    <n v="7"/>
    <x v="1"/>
    <x v="1"/>
    <n v="540.46620588235294"/>
    <x v="1"/>
  </r>
  <r>
    <n v="1620"/>
    <n v="34"/>
    <x v="4"/>
    <x v="1"/>
    <x v="2"/>
    <x v="3199"/>
    <x v="2"/>
    <n v="2"/>
    <d v="2025-06-08T00:00:00"/>
    <x v="3"/>
    <x v="3"/>
    <s v="08"/>
    <x v="1"/>
    <x v="0"/>
    <n v="0.79"/>
    <x v="1"/>
    <n v="13"/>
    <x v="1"/>
    <n v="43.81"/>
    <x v="2"/>
    <n v="5"/>
    <x v="0"/>
    <x v="1"/>
    <n v="540.50625368731551"/>
    <x v="0"/>
  </r>
  <r>
    <n v="1679"/>
    <n v="32"/>
    <x v="4"/>
    <x v="2"/>
    <x v="3"/>
    <x v="3200"/>
    <x v="1"/>
    <n v="3"/>
    <d v="2025-08-06T00:00:00"/>
    <x v="3"/>
    <x v="8"/>
    <s v="06"/>
    <x v="0"/>
    <x v="0"/>
    <n v="0.79"/>
    <x v="0"/>
    <n v="8"/>
    <x v="1"/>
    <n v="123.61"/>
    <x v="0"/>
    <n v="5"/>
    <x v="0"/>
    <x v="1"/>
    <n v="540.42038461538448"/>
    <x v="2"/>
  </r>
  <r>
    <n v="2040"/>
    <n v="29"/>
    <x v="2"/>
    <x v="1"/>
    <x v="3"/>
    <x v="3201"/>
    <x v="0"/>
    <n v="1"/>
    <d v="2026-08-02T00:00:00"/>
    <x v="4"/>
    <x v="8"/>
    <s v="02"/>
    <x v="2"/>
    <x v="0"/>
    <n v="0.79"/>
    <x v="0"/>
    <n v="11"/>
    <x v="1"/>
    <n v="29.41"/>
    <x v="2"/>
    <n v="5"/>
    <x v="0"/>
    <x v="4"/>
    <n v="518.20302777777772"/>
    <x v="0"/>
  </r>
  <r>
    <n v="3279"/>
    <n v="66"/>
    <x v="1"/>
    <x v="3"/>
    <x v="3"/>
    <x v="3202"/>
    <x v="0"/>
    <n v="1"/>
    <d v="2029-12-23T00:00:00"/>
    <x v="10"/>
    <x v="2"/>
    <s v="23"/>
    <x v="0"/>
    <x v="0"/>
    <n v="0.79"/>
    <x v="1"/>
    <n v="5"/>
    <x v="0"/>
    <n v="50.79"/>
    <x v="0"/>
    <n v="7"/>
    <x v="1"/>
    <x v="0"/>
    <n v="498.44843304843278"/>
    <x v="0"/>
  </r>
  <r>
    <n v="3716"/>
    <n v="23"/>
    <x v="2"/>
    <x v="3"/>
    <x v="1"/>
    <x v="3203"/>
    <x v="2"/>
    <n v="2"/>
    <d v="2031-03-05T00:00:00"/>
    <x v="8"/>
    <x v="9"/>
    <s v="05"/>
    <x v="2"/>
    <x v="1"/>
    <n v="0.79"/>
    <x v="0"/>
    <n v="6"/>
    <x v="1"/>
    <n v="69.33"/>
    <x v="0"/>
    <n v="7"/>
    <x v="1"/>
    <x v="3"/>
    <n v="515.3106497175138"/>
    <x v="1"/>
  </r>
  <r>
    <n v="3816"/>
    <n v="34"/>
    <x v="4"/>
    <x v="3"/>
    <x v="3"/>
    <x v="3204"/>
    <x v="1"/>
    <n v="3"/>
    <d v="2031-06-13T00:00:00"/>
    <x v="8"/>
    <x v="3"/>
    <s v="13"/>
    <x v="0"/>
    <x v="0"/>
    <n v="0.79"/>
    <x v="1"/>
    <n v="5"/>
    <x v="0"/>
    <n v="176.31"/>
    <x v="1"/>
    <n v="5"/>
    <x v="0"/>
    <x v="3"/>
    <n v="515.5920113314445"/>
    <x v="1"/>
  </r>
  <r>
    <n v="3952"/>
    <n v="50"/>
    <x v="3"/>
    <x v="3"/>
    <x v="3"/>
    <x v="3205"/>
    <x v="1"/>
    <n v="3"/>
    <d v="2031-10-27T00:00:00"/>
    <x v="8"/>
    <x v="4"/>
    <s v="27"/>
    <x v="2"/>
    <x v="1"/>
    <n v="0.79"/>
    <x v="0"/>
    <n v="6"/>
    <x v="1"/>
    <n v="152.53"/>
    <x v="1"/>
    <n v="5"/>
    <x v="0"/>
    <x v="1"/>
    <n v="539.08973293768543"/>
    <x v="1"/>
  </r>
  <r>
    <n v="4185"/>
    <n v="27"/>
    <x v="2"/>
    <x v="3"/>
    <x v="3"/>
    <x v="3206"/>
    <x v="0"/>
    <n v="1"/>
    <d v="2032-06-16T00:00:00"/>
    <x v="11"/>
    <x v="3"/>
    <s v="16"/>
    <x v="3"/>
    <x v="1"/>
    <n v="0.79"/>
    <x v="1"/>
    <n v="9"/>
    <x v="1"/>
    <n v="6.32"/>
    <x v="2"/>
    <n v="7"/>
    <x v="1"/>
    <x v="1"/>
    <n v="537.97038690476199"/>
    <x v="0"/>
  </r>
  <r>
    <n v="4266"/>
    <n v="43"/>
    <x v="0"/>
    <x v="3"/>
    <x v="2"/>
    <x v="3207"/>
    <x v="2"/>
    <n v="2"/>
    <d v="2032-09-05T00:00:00"/>
    <x v="11"/>
    <x v="6"/>
    <s v="05"/>
    <x v="0"/>
    <x v="1"/>
    <n v="0.79"/>
    <x v="0"/>
    <n v="14"/>
    <x v="1"/>
    <n v="31.51"/>
    <x v="2"/>
    <n v="6"/>
    <x v="0"/>
    <x v="3"/>
    <n v="514.55238636363617"/>
    <x v="0"/>
  </r>
  <r>
    <n v="4448"/>
    <n v="50"/>
    <x v="3"/>
    <x v="3"/>
    <x v="3"/>
    <x v="3208"/>
    <x v="2"/>
    <n v="2"/>
    <d v="2033-03-06T00:00:00"/>
    <x v="9"/>
    <x v="9"/>
    <s v="06"/>
    <x v="0"/>
    <x v="1"/>
    <n v="0.79"/>
    <x v="1"/>
    <n v="11"/>
    <x v="1"/>
    <n v="52.12"/>
    <x v="0"/>
    <n v="5"/>
    <x v="0"/>
    <x v="3"/>
    <n v="514.7616239316236"/>
    <x v="2"/>
  </r>
  <r>
    <n v="4617"/>
    <n v="18"/>
    <x v="2"/>
    <x v="1"/>
    <x v="0"/>
    <x v="3209"/>
    <x v="0"/>
    <n v="1"/>
    <d v="2033-08-22T00:00:00"/>
    <x v="9"/>
    <x v="8"/>
    <s v="22"/>
    <x v="1"/>
    <x v="0"/>
    <n v="0.79"/>
    <x v="1"/>
    <n v="16"/>
    <x v="2"/>
    <n v="16.75"/>
    <x v="2"/>
    <n v="6"/>
    <x v="0"/>
    <x v="4"/>
    <n v="518.74520891364898"/>
    <x v="0"/>
  </r>
  <r>
    <n v="4752"/>
    <n v="52"/>
    <x v="3"/>
    <x v="2"/>
    <x v="1"/>
    <x v="3210"/>
    <x v="1"/>
    <n v="3"/>
    <d v="2034-01-04T00:00:00"/>
    <x v="13"/>
    <x v="0"/>
    <s v="04"/>
    <x v="0"/>
    <x v="1"/>
    <n v="0.79"/>
    <x v="1"/>
    <n v="4"/>
    <x v="0"/>
    <n v="242.3"/>
    <x v="1"/>
    <n v="5"/>
    <x v="0"/>
    <x v="2"/>
    <n v="537.01681034482749"/>
    <x v="0"/>
  </r>
  <r>
    <n v="4753"/>
    <n v="40"/>
    <x v="0"/>
    <x v="2"/>
    <x v="0"/>
    <x v="3211"/>
    <x v="0"/>
    <n v="1"/>
    <d v="2034-01-05T00:00:00"/>
    <x v="13"/>
    <x v="0"/>
    <s v="05"/>
    <x v="0"/>
    <x v="0"/>
    <n v="0.79"/>
    <x v="1"/>
    <n v="4"/>
    <x v="0"/>
    <n v="16.34"/>
    <x v="2"/>
    <n v="6"/>
    <x v="0"/>
    <x v="1"/>
    <n v="539.40638805970161"/>
    <x v="1"/>
  </r>
  <r>
    <n v="4794"/>
    <n v="55"/>
    <x v="3"/>
    <x v="1"/>
    <x v="0"/>
    <x v="3212"/>
    <x v="0"/>
    <n v="1"/>
    <d v="2034-02-15T00:00:00"/>
    <x v="13"/>
    <x v="10"/>
    <s v="15"/>
    <x v="1"/>
    <x v="0"/>
    <n v="0.79"/>
    <x v="1"/>
    <n v="12"/>
    <x v="1"/>
    <n v="17.53"/>
    <x v="2"/>
    <n v="7"/>
    <x v="1"/>
    <x v="1"/>
    <n v="540.82565868263475"/>
    <x v="0"/>
  </r>
  <r>
    <n v="4831"/>
    <n v="33"/>
    <x v="4"/>
    <x v="1"/>
    <x v="3"/>
    <x v="3213"/>
    <x v="0"/>
    <n v="1"/>
    <d v="2034-03-24T00:00:00"/>
    <x v="13"/>
    <x v="9"/>
    <s v="24"/>
    <x v="3"/>
    <x v="1"/>
    <n v="0.79"/>
    <x v="0"/>
    <n v="6"/>
    <x v="1"/>
    <n v="32.28"/>
    <x v="2"/>
    <n v="7"/>
    <x v="1"/>
    <x v="3"/>
    <n v="514.59428571428543"/>
    <x v="1"/>
  </r>
  <r>
    <n v="177"/>
    <n v="37"/>
    <x v="4"/>
    <x v="3"/>
    <x v="1"/>
    <x v="3214"/>
    <x v="1"/>
    <n v="3"/>
    <d v="2021-06-26T00:00:00"/>
    <x v="0"/>
    <x v="3"/>
    <s v="26"/>
    <x v="1"/>
    <x v="1"/>
    <n v="0.78"/>
    <x v="1"/>
    <n v="18"/>
    <x v="2"/>
    <n v="49.39"/>
    <x v="2"/>
    <n v="7"/>
    <x v="1"/>
    <x v="1"/>
    <n v="541.81816816816831"/>
    <x v="0"/>
  </r>
  <r>
    <n v="280"/>
    <n v="52"/>
    <x v="3"/>
    <x v="3"/>
    <x v="2"/>
    <x v="3215"/>
    <x v="1"/>
    <n v="3"/>
    <d v="2021-10-07T00:00:00"/>
    <x v="0"/>
    <x v="4"/>
    <s v="07"/>
    <x v="3"/>
    <x v="0"/>
    <n v="0.78"/>
    <x v="0"/>
    <n v="14"/>
    <x v="1"/>
    <n v="52.36"/>
    <x v="0"/>
    <n v="5"/>
    <x v="0"/>
    <x v="3"/>
    <n v="515.5137535816616"/>
    <x v="0"/>
  </r>
  <r>
    <n v="549"/>
    <n v="18"/>
    <x v="2"/>
    <x v="0"/>
    <x v="1"/>
    <x v="3216"/>
    <x v="2"/>
    <n v="2"/>
    <d v="2022-07-03T00:00:00"/>
    <x v="1"/>
    <x v="11"/>
    <s v="03"/>
    <x v="0"/>
    <x v="1"/>
    <n v="0.78"/>
    <x v="1"/>
    <n v="8"/>
    <x v="1"/>
    <n v="62.28"/>
    <x v="0"/>
    <n v="7"/>
    <x v="1"/>
    <x v="2"/>
    <n v="535.77132564841486"/>
    <x v="1"/>
  </r>
  <r>
    <n v="705"/>
    <n v="19"/>
    <x v="2"/>
    <x v="0"/>
    <x v="2"/>
    <x v="3217"/>
    <x v="2"/>
    <n v="2"/>
    <d v="2022-12-06T00:00:00"/>
    <x v="1"/>
    <x v="2"/>
    <s v="06"/>
    <x v="2"/>
    <x v="1"/>
    <n v="0.78"/>
    <x v="1"/>
    <n v="4"/>
    <x v="0"/>
    <n v="151.16"/>
    <x v="1"/>
    <n v="4"/>
    <x v="2"/>
    <x v="3"/>
    <n v="514.88887931034458"/>
    <x v="0"/>
  </r>
  <r>
    <n v="737"/>
    <n v="42"/>
    <x v="0"/>
    <x v="3"/>
    <x v="1"/>
    <x v="3218"/>
    <x v="2"/>
    <n v="2"/>
    <d v="2023-01-07T00:00:00"/>
    <x v="12"/>
    <x v="0"/>
    <s v="07"/>
    <x v="2"/>
    <x v="1"/>
    <n v="0.78"/>
    <x v="0"/>
    <n v="16"/>
    <x v="2"/>
    <n v="33.380000000000003"/>
    <x v="2"/>
    <n v="7"/>
    <x v="1"/>
    <x v="2"/>
    <n v="535.87971098265893"/>
    <x v="1"/>
  </r>
  <r>
    <n v="1020"/>
    <n v="48"/>
    <x v="0"/>
    <x v="0"/>
    <x v="2"/>
    <x v="3219"/>
    <x v="1"/>
    <n v="3"/>
    <d v="2023-10-17T00:00:00"/>
    <x v="12"/>
    <x v="4"/>
    <s v="17"/>
    <x v="1"/>
    <x v="1"/>
    <n v="0.78"/>
    <x v="1"/>
    <n v="11"/>
    <x v="1"/>
    <n v="71.94"/>
    <x v="0"/>
    <n v="8"/>
    <x v="1"/>
    <x v="0"/>
    <n v="499.14699999999959"/>
    <x v="2"/>
  </r>
  <r>
    <n v="1337"/>
    <n v="33"/>
    <x v="4"/>
    <x v="0"/>
    <x v="3"/>
    <x v="3220"/>
    <x v="0"/>
    <n v="1"/>
    <d v="2024-08-29T00:00:00"/>
    <x v="2"/>
    <x v="8"/>
    <s v="29"/>
    <x v="3"/>
    <x v="1"/>
    <n v="0.78"/>
    <x v="1"/>
    <n v="16"/>
    <x v="2"/>
    <n v="21.8"/>
    <x v="2"/>
    <n v="7"/>
    <x v="1"/>
    <x v="1"/>
    <n v="540.77213855421701"/>
    <x v="2"/>
  </r>
  <r>
    <n v="1369"/>
    <n v="65"/>
    <x v="1"/>
    <x v="3"/>
    <x v="2"/>
    <x v="3221"/>
    <x v="2"/>
    <n v="2"/>
    <d v="2024-09-30T00:00:00"/>
    <x v="2"/>
    <x v="6"/>
    <s v="30"/>
    <x v="3"/>
    <x v="0"/>
    <n v="0.78"/>
    <x v="1"/>
    <n v="15"/>
    <x v="1"/>
    <n v="35.520000000000003"/>
    <x v="2"/>
    <n v="6"/>
    <x v="0"/>
    <x v="1"/>
    <n v="541.35211480362557"/>
    <x v="0"/>
  </r>
  <r>
    <n v="1371"/>
    <n v="26"/>
    <x v="2"/>
    <x v="0"/>
    <x v="0"/>
    <x v="3222"/>
    <x v="0"/>
    <n v="1"/>
    <d v="2024-10-02T00:00:00"/>
    <x v="2"/>
    <x v="4"/>
    <s v="02"/>
    <x v="0"/>
    <x v="0"/>
    <n v="0.78"/>
    <x v="1"/>
    <n v="15"/>
    <x v="1"/>
    <n v="7.63"/>
    <x v="2"/>
    <n v="5"/>
    <x v="0"/>
    <x v="2"/>
    <n v="535.88489855072453"/>
    <x v="1"/>
  </r>
  <r>
    <n v="2237"/>
    <n v="52"/>
    <x v="3"/>
    <x v="0"/>
    <x v="3"/>
    <x v="3223"/>
    <x v="1"/>
    <n v="3"/>
    <d v="2027-02-15T00:00:00"/>
    <x v="5"/>
    <x v="10"/>
    <s v="15"/>
    <x v="0"/>
    <x v="0"/>
    <n v="0.78"/>
    <x v="0"/>
    <n v="9"/>
    <x v="1"/>
    <n v="94.74"/>
    <x v="0"/>
    <n v="3"/>
    <x v="2"/>
    <x v="0"/>
    <n v="498.30974212034346"/>
    <x v="2"/>
  </r>
  <r>
    <n v="2359"/>
    <n v="62"/>
    <x v="1"/>
    <x v="3"/>
    <x v="1"/>
    <x v="3224"/>
    <x v="1"/>
    <n v="3"/>
    <d v="2027-06-17T00:00:00"/>
    <x v="5"/>
    <x v="3"/>
    <s v="17"/>
    <x v="0"/>
    <x v="0"/>
    <n v="0.78"/>
    <x v="0"/>
    <n v="6"/>
    <x v="1"/>
    <n v="124.47"/>
    <x v="0"/>
    <n v="4"/>
    <x v="2"/>
    <x v="3"/>
    <n v="514.63028818443763"/>
    <x v="0"/>
  </r>
  <r>
    <n v="2422"/>
    <n v="57"/>
    <x v="3"/>
    <x v="2"/>
    <x v="1"/>
    <x v="3225"/>
    <x v="0"/>
    <n v="1"/>
    <d v="2027-08-19T00:00:00"/>
    <x v="5"/>
    <x v="8"/>
    <s v="19"/>
    <x v="2"/>
    <x v="1"/>
    <n v="0.78"/>
    <x v="1"/>
    <n v="18"/>
    <x v="2"/>
    <n v="11.57"/>
    <x v="2"/>
    <n v="3"/>
    <x v="2"/>
    <x v="4"/>
    <n v="519.44553072625695"/>
    <x v="2"/>
  </r>
  <r>
    <n v="2484"/>
    <n v="54"/>
    <x v="3"/>
    <x v="0"/>
    <x v="0"/>
    <x v="3226"/>
    <x v="1"/>
    <n v="3"/>
    <d v="2027-10-20T00:00:00"/>
    <x v="5"/>
    <x v="4"/>
    <s v="20"/>
    <x v="2"/>
    <x v="1"/>
    <n v="0.78"/>
    <x v="1"/>
    <n v="4"/>
    <x v="0"/>
    <n v="178.02"/>
    <x v="1"/>
    <n v="8"/>
    <x v="1"/>
    <x v="1"/>
    <n v="541.37790909090927"/>
    <x v="2"/>
  </r>
  <r>
    <n v="3317"/>
    <n v="52"/>
    <x v="3"/>
    <x v="0"/>
    <x v="0"/>
    <x v="3227"/>
    <x v="0"/>
    <n v="1"/>
    <d v="2030-01-30T00:00:00"/>
    <x v="7"/>
    <x v="0"/>
    <s v="30"/>
    <x v="1"/>
    <x v="1"/>
    <n v="0.78"/>
    <x v="0"/>
    <n v="13"/>
    <x v="1"/>
    <n v="19.059999999999999"/>
    <x v="2"/>
    <n v="5"/>
    <x v="0"/>
    <x v="0"/>
    <n v="497.2913793103445"/>
    <x v="2"/>
  </r>
  <r>
    <n v="3406"/>
    <n v="38"/>
    <x v="4"/>
    <x v="0"/>
    <x v="2"/>
    <x v="3228"/>
    <x v="2"/>
    <n v="2"/>
    <d v="2030-04-29T00:00:00"/>
    <x v="7"/>
    <x v="5"/>
    <s v="29"/>
    <x v="1"/>
    <x v="1"/>
    <n v="0.78"/>
    <x v="1"/>
    <n v="17"/>
    <x v="2"/>
    <n v="33.880000000000003"/>
    <x v="2"/>
    <n v="5"/>
    <x v="0"/>
    <x v="4"/>
    <n v="520.3173389355743"/>
    <x v="1"/>
  </r>
  <r>
    <n v="3506"/>
    <n v="25"/>
    <x v="2"/>
    <x v="2"/>
    <x v="3"/>
    <x v="3229"/>
    <x v="1"/>
    <n v="3"/>
    <d v="2030-08-07T00:00:00"/>
    <x v="7"/>
    <x v="8"/>
    <s v="07"/>
    <x v="3"/>
    <x v="0"/>
    <n v="0.78"/>
    <x v="0"/>
    <n v="9"/>
    <x v="1"/>
    <n v="83.94"/>
    <x v="0"/>
    <n v="7"/>
    <x v="1"/>
    <x v="1"/>
    <n v="540.85908814589675"/>
    <x v="2"/>
  </r>
  <r>
    <n v="3860"/>
    <n v="55"/>
    <x v="3"/>
    <x v="1"/>
    <x v="1"/>
    <x v="3230"/>
    <x v="2"/>
    <n v="2"/>
    <d v="2031-07-27T00:00:00"/>
    <x v="8"/>
    <x v="11"/>
    <s v="27"/>
    <x v="0"/>
    <x v="0"/>
    <n v="0.78"/>
    <x v="1"/>
    <n v="13"/>
    <x v="1"/>
    <n v="35.76"/>
    <x v="2"/>
    <n v="7"/>
    <x v="1"/>
    <x v="4"/>
    <n v="520.16109550561794"/>
    <x v="1"/>
  </r>
  <r>
    <n v="4020"/>
    <n v="65"/>
    <x v="1"/>
    <x v="1"/>
    <x v="0"/>
    <x v="3231"/>
    <x v="1"/>
    <n v="3"/>
    <d v="2032-01-03T00:00:00"/>
    <x v="11"/>
    <x v="0"/>
    <s v="03"/>
    <x v="0"/>
    <x v="0"/>
    <n v="0.78"/>
    <x v="1"/>
    <n v="11"/>
    <x v="1"/>
    <n v="86.85"/>
    <x v="0"/>
    <n v="4"/>
    <x v="2"/>
    <x v="1"/>
    <n v="540.20493902439034"/>
    <x v="0"/>
  </r>
  <r>
    <n v="4673"/>
    <n v="23"/>
    <x v="2"/>
    <x v="1"/>
    <x v="1"/>
    <x v="3232"/>
    <x v="0"/>
    <n v="1"/>
    <d v="2033-10-17T00:00:00"/>
    <x v="9"/>
    <x v="4"/>
    <s v="17"/>
    <x v="3"/>
    <x v="0"/>
    <n v="0.78"/>
    <x v="0"/>
    <n v="8"/>
    <x v="1"/>
    <n v="9.68"/>
    <x v="2"/>
    <n v="4"/>
    <x v="2"/>
    <x v="0"/>
    <n v="498.01043227665673"/>
    <x v="0"/>
  </r>
  <r>
    <n v="4802"/>
    <n v="18"/>
    <x v="2"/>
    <x v="1"/>
    <x v="1"/>
    <x v="3233"/>
    <x v="2"/>
    <n v="2"/>
    <d v="2034-02-23T00:00:00"/>
    <x v="13"/>
    <x v="10"/>
    <s v="23"/>
    <x v="1"/>
    <x v="0"/>
    <n v="0.78"/>
    <x v="0"/>
    <n v="9"/>
    <x v="1"/>
    <n v="49.85"/>
    <x v="2"/>
    <n v="7"/>
    <x v="1"/>
    <x v="3"/>
    <n v="513.9592774566471"/>
    <x v="0"/>
  </r>
  <r>
    <n v="17"/>
    <n v="19"/>
    <x v="2"/>
    <x v="0"/>
    <x v="2"/>
    <x v="3234"/>
    <x v="2"/>
    <n v="2"/>
    <d v="2021-01-17T00:00:00"/>
    <x v="0"/>
    <x v="0"/>
    <s v="17"/>
    <x v="3"/>
    <x v="0"/>
    <n v="0.77"/>
    <x v="0"/>
    <n v="8"/>
    <x v="1"/>
    <n v="58.59"/>
    <x v="0"/>
    <n v="7"/>
    <x v="1"/>
    <x v="2"/>
    <n v="537.11008720930226"/>
    <x v="0"/>
  </r>
  <r>
    <n v="467"/>
    <n v="69"/>
    <x v="1"/>
    <x v="3"/>
    <x v="0"/>
    <x v="3235"/>
    <x v="0"/>
    <n v="1"/>
    <d v="2022-04-12T00:00:00"/>
    <x v="1"/>
    <x v="5"/>
    <s v="12"/>
    <x v="1"/>
    <x v="0"/>
    <n v="0.77"/>
    <x v="1"/>
    <n v="15"/>
    <x v="1"/>
    <n v="4.1399999999999997"/>
    <x v="2"/>
    <n v="4"/>
    <x v="2"/>
    <x v="1"/>
    <n v="538.93547400611624"/>
    <x v="0"/>
  </r>
  <r>
    <n v="804"/>
    <n v="44"/>
    <x v="0"/>
    <x v="3"/>
    <x v="1"/>
    <x v="3236"/>
    <x v="0"/>
    <n v="1"/>
    <d v="2023-03-15T00:00:00"/>
    <x v="12"/>
    <x v="9"/>
    <s v="15"/>
    <x v="1"/>
    <x v="1"/>
    <n v="0.77"/>
    <x v="0"/>
    <n v="16"/>
    <x v="2"/>
    <n v="15.91"/>
    <x v="2"/>
    <n v="4"/>
    <x v="2"/>
    <x v="3"/>
    <n v="514.14869565217361"/>
    <x v="0"/>
  </r>
  <r>
    <n v="853"/>
    <n v="63"/>
    <x v="1"/>
    <x v="0"/>
    <x v="3"/>
    <x v="3237"/>
    <x v="1"/>
    <n v="3"/>
    <d v="2023-05-03T00:00:00"/>
    <x v="12"/>
    <x v="7"/>
    <s v="03"/>
    <x v="2"/>
    <x v="1"/>
    <n v="0.77"/>
    <x v="0"/>
    <n v="6"/>
    <x v="1"/>
    <n v="114.18"/>
    <x v="0"/>
    <n v="4"/>
    <x v="2"/>
    <x v="2"/>
    <n v="537.3094752186588"/>
    <x v="0"/>
  </r>
  <r>
    <n v="947"/>
    <n v="27"/>
    <x v="2"/>
    <x v="2"/>
    <x v="2"/>
    <x v="3238"/>
    <x v="1"/>
    <n v="3"/>
    <d v="2023-08-05T00:00:00"/>
    <x v="12"/>
    <x v="8"/>
    <s v="05"/>
    <x v="1"/>
    <x v="1"/>
    <n v="0.77"/>
    <x v="0"/>
    <n v="5"/>
    <x v="0"/>
    <n v="185.46"/>
    <x v="1"/>
    <n v="5"/>
    <x v="0"/>
    <x v="4"/>
    <n v="520.31678873239423"/>
    <x v="0"/>
  </r>
  <r>
    <n v="1124"/>
    <n v="51"/>
    <x v="3"/>
    <x v="3"/>
    <x v="1"/>
    <x v="3239"/>
    <x v="1"/>
    <n v="3"/>
    <d v="2024-01-29T00:00:00"/>
    <x v="2"/>
    <x v="0"/>
    <s v="29"/>
    <x v="3"/>
    <x v="1"/>
    <n v="0.77"/>
    <x v="0"/>
    <n v="3"/>
    <x v="0"/>
    <n v="221.54"/>
    <x v="1"/>
    <n v="7"/>
    <x v="1"/>
    <x v="4"/>
    <n v="519.16709039548005"/>
    <x v="2"/>
  </r>
  <r>
    <n v="1132"/>
    <n v="69"/>
    <x v="1"/>
    <x v="1"/>
    <x v="2"/>
    <x v="3240"/>
    <x v="0"/>
    <n v="1"/>
    <d v="2024-02-06T00:00:00"/>
    <x v="2"/>
    <x v="10"/>
    <s v="06"/>
    <x v="0"/>
    <x v="1"/>
    <n v="0.77"/>
    <x v="0"/>
    <n v="16"/>
    <x v="2"/>
    <n v="3.68"/>
    <x v="2"/>
    <n v="7"/>
    <x v="1"/>
    <x v="1"/>
    <n v="540.39803680981606"/>
    <x v="2"/>
  </r>
  <r>
    <n v="1159"/>
    <n v="40"/>
    <x v="0"/>
    <x v="1"/>
    <x v="3"/>
    <x v="3241"/>
    <x v="1"/>
    <n v="3"/>
    <d v="2024-03-04T00:00:00"/>
    <x v="2"/>
    <x v="9"/>
    <s v="04"/>
    <x v="3"/>
    <x v="1"/>
    <n v="0.77"/>
    <x v="0"/>
    <n v="4"/>
    <x v="0"/>
    <n v="191.09"/>
    <x v="1"/>
    <n v="4"/>
    <x v="2"/>
    <x v="2"/>
    <n v="536.87748538011692"/>
    <x v="2"/>
  </r>
  <r>
    <n v="1236"/>
    <n v="28"/>
    <x v="2"/>
    <x v="2"/>
    <x v="2"/>
    <x v="3242"/>
    <x v="0"/>
    <n v="1"/>
    <d v="2024-05-20T00:00:00"/>
    <x v="2"/>
    <x v="7"/>
    <s v="20"/>
    <x v="3"/>
    <x v="1"/>
    <n v="0.77"/>
    <x v="1"/>
    <n v="17"/>
    <x v="2"/>
    <n v="17.850000000000001"/>
    <x v="2"/>
    <n v="6"/>
    <x v="0"/>
    <x v="3"/>
    <n v="514.90348837209274"/>
    <x v="2"/>
  </r>
  <r>
    <n v="1324"/>
    <n v="47"/>
    <x v="0"/>
    <x v="1"/>
    <x v="1"/>
    <x v="3243"/>
    <x v="1"/>
    <n v="3"/>
    <d v="2024-08-16T00:00:00"/>
    <x v="2"/>
    <x v="8"/>
    <s v="16"/>
    <x v="1"/>
    <x v="1"/>
    <n v="0.77"/>
    <x v="1"/>
    <n v="12"/>
    <x v="1"/>
    <n v="54.83"/>
    <x v="0"/>
    <n v="5"/>
    <x v="0"/>
    <x v="2"/>
    <n v="536.21041055718456"/>
    <x v="1"/>
  </r>
  <r>
    <n v="1464"/>
    <n v="67"/>
    <x v="1"/>
    <x v="0"/>
    <x v="2"/>
    <x v="3244"/>
    <x v="1"/>
    <n v="3"/>
    <d v="2025-01-03T00:00:00"/>
    <x v="3"/>
    <x v="0"/>
    <s v="03"/>
    <x v="2"/>
    <x v="0"/>
    <n v="0.77"/>
    <x v="1"/>
    <n v="4"/>
    <x v="0"/>
    <n v="205.99"/>
    <x v="1"/>
    <n v="5"/>
    <x v="0"/>
    <x v="2"/>
    <n v="535.85244117647051"/>
    <x v="1"/>
  </r>
  <r>
    <n v="1648"/>
    <n v="35"/>
    <x v="4"/>
    <x v="2"/>
    <x v="2"/>
    <x v="3245"/>
    <x v="1"/>
    <n v="3"/>
    <d v="2025-07-06T00:00:00"/>
    <x v="3"/>
    <x v="11"/>
    <s v="06"/>
    <x v="2"/>
    <x v="0"/>
    <n v="0.77"/>
    <x v="0"/>
    <n v="16"/>
    <x v="2"/>
    <n v="51.95"/>
    <x v="0"/>
    <n v="8"/>
    <x v="1"/>
    <x v="2"/>
    <n v="535.00259587020639"/>
    <x v="0"/>
  </r>
  <r>
    <n v="1816"/>
    <n v="40"/>
    <x v="0"/>
    <x v="2"/>
    <x v="0"/>
    <x v="3246"/>
    <x v="1"/>
    <n v="3"/>
    <d v="2025-12-21T00:00:00"/>
    <x v="3"/>
    <x v="2"/>
    <s v="21"/>
    <x v="3"/>
    <x v="0"/>
    <n v="0.77"/>
    <x v="1"/>
    <n v="13"/>
    <x v="1"/>
    <n v="60.56"/>
    <x v="0"/>
    <n v="6"/>
    <x v="0"/>
    <x v="1"/>
    <n v="541.87972307692314"/>
    <x v="2"/>
  </r>
  <r>
    <n v="1894"/>
    <n v="49"/>
    <x v="0"/>
    <x v="1"/>
    <x v="3"/>
    <x v="3247"/>
    <x v="0"/>
    <n v="1"/>
    <d v="2026-03-09T00:00:00"/>
    <x v="4"/>
    <x v="9"/>
    <s v="09"/>
    <x v="3"/>
    <x v="0"/>
    <n v="0.77"/>
    <x v="1"/>
    <n v="6"/>
    <x v="1"/>
    <n v="17.95"/>
    <x v="2"/>
    <n v="7"/>
    <x v="1"/>
    <x v="1"/>
    <n v="541.12225308641985"/>
    <x v="1"/>
  </r>
  <r>
    <n v="1923"/>
    <n v="43"/>
    <x v="0"/>
    <x v="1"/>
    <x v="2"/>
    <x v="3248"/>
    <x v="0"/>
    <n v="1"/>
    <d v="2026-04-07T00:00:00"/>
    <x v="4"/>
    <x v="5"/>
    <s v="07"/>
    <x v="2"/>
    <x v="0"/>
    <n v="0.77"/>
    <x v="0"/>
    <n v="3"/>
    <x v="0"/>
    <n v="46.32"/>
    <x v="2"/>
    <n v="7"/>
    <x v="1"/>
    <x v="3"/>
    <n v="515.5199125364428"/>
    <x v="0"/>
  </r>
  <r>
    <n v="2094"/>
    <n v="48"/>
    <x v="0"/>
    <x v="2"/>
    <x v="2"/>
    <x v="3249"/>
    <x v="1"/>
    <n v="3"/>
    <d v="2026-09-25T00:00:00"/>
    <x v="4"/>
    <x v="6"/>
    <s v="25"/>
    <x v="0"/>
    <x v="1"/>
    <n v="0.77"/>
    <x v="0"/>
    <n v="13"/>
    <x v="1"/>
    <n v="65.98"/>
    <x v="0"/>
    <n v="7"/>
    <x v="1"/>
    <x v="1"/>
    <n v="542.46417956656364"/>
    <x v="0"/>
  </r>
  <r>
    <n v="2122"/>
    <n v="60"/>
    <x v="1"/>
    <x v="3"/>
    <x v="0"/>
    <x v="3250"/>
    <x v="1"/>
    <n v="3"/>
    <d v="2026-10-23T00:00:00"/>
    <x v="4"/>
    <x v="4"/>
    <s v="23"/>
    <x v="1"/>
    <x v="1"/>
    <n v="0.77"/>
    <x v="1"/>
    <n v="4"/>
    <x v="0"/>
    <n v="167.59"/>
    <x v="1"/>
    <n v="7"/>
    <x v="1"/>
    <x v="2"/>
    <n v="534.12621301775141"/>
    <x v="1"/>
  </r>
  <r>
    <n v="2182"/>
    <n v="69"/>
    <x v="1"/>
    <x v="3"/>
    <x v="0"/>
    <x v="1753"/>
    <x v="1"/>
    <n v="3"/>
    <d v="2026-12-22T00:00:00"/>
    <x v="4"/>
    <x v="2"/>
    <s v="22"/>
    <x v="2"/>
    <x v="0"/>
    <n v="0.77"/>
    <x v="1"/>
    <n v="12"/>
    <x v="1"/>
    <n v="59.48"/>
    <x v="0"/>
    <n v="4"/>
    <x v="2"/>
    <x v="4"/>
    <n v="518.75507082152956"/>
    <x v="0"/>
  </r>
  <r>
    <n v="2345"/>
    <n v="69"/>
    <x v="1"/>
    <x v="1"/>
    <x v="2"/>
    <x v="3251"/>
    <x v="0"/>
    <n v="1"/>
    <d v="2027-06-03T00:00:00"/>
    <x v="5"/>
    <x v="3"/>
    <s v="03"/>
    <x v="0"/>
    <x v="1"/>
    <n v="0.77"/>
    <x v="0"/>
    <n v="1"/>
    <x v="0"/>
    <n v="181.8"/>
    <x v="1"/>
    <n v="5"/>
    <x v="0"/>
    <x v="0"/>
    <n v="499.22586705202275"/>
    <x v="0"/>
  </r>
  <r>
    <n v="2667"/>
    <n v="55"/>
    <x v="3"/>
    <x v="2"/>
    <x v="0"/>
    <x v="3252"/>
    <x v="1"/>
    <n v="3"/>
    <d v="2028-04-20T00:00:00"/>
    <x v="6"/>
    <x v="5"/>
    <s v="20"/>
    <x v="0"/>
    <x v="1"/>
    <n v="0.77"/>
    <x v="0"/>
    <n v="13"/>
    <x v="1"/>
    <n v="52.43"/>
    <x v="0"/>
    <n v="7"/>
    <x v="1"/>
    <x v="4"/>
    <n v="518.20119318181798"/>
    <x v="0"/>
  </r>
  <r>
    <n v="2703"/>
    <n v="34"/>
    <x v="4"/>
    <x v="2"/>
    <x v="2"/>
    <x v="2922"/>
    <x v="2"/>
    <n v="2"/>
    <d v="2028-05-26T00:00:00"/>
    <x v="6"/>
    <x v="7"/>
    <s v="26"/>
    <x v="3"/>
    <x v="1"/>
    <n v="0.77"/>
    <x v="0"/>
    <n v="2"/>
    <x v="0"/>
    <n v="199.03"/>
    <x v="1"/>
    <n v="7"/>
    <x v="1"/>
    <x v="0"/>
    <n v="500.14594202898508"/>
    <x v="2"/>
  </r>
  <r>
    <n v="2849"/>
    <n v="46"/>
    <x v="0"/>
    <x v="1"/>
    <x v="2"/>
    <x v="3253"/>
    <x v="0"/>
    <n v="1"/>
    <d v="2028-10-19T00:00:00"/>
    <x v="6"/>
    <x v="4"/>
    <s v="19"/>
    <x v="1"/>
    <x v="1"/>
    <n v="0.77"/>
    <x v="0"/>
    <n v="9"/>
    <x v="1"/>
    <n v="18.02"/>
    <x v="2"/>
    <n v="5"/>
    <x v="0"/>
    <x v="1"/>
    <n v="541.48493788819894"/>
    <x v="2"/>
  </r>
  <r>
    <n v="2894"/>
    <n v="55"/>
    <x v="3"/>
    <x v="3"/>
    <x v="3"/>
    <x v="3254"/>
    <x v="1"/>
    <n v="3"/>
    <d v="2028-12-03T00:00:00"/>
    <x v="6"/>
    <x v="2"/>
    <s v="03"/>
    <x v="0"/>
    <x v="1"/>
    <n v="0.77"/>
    <x v="1"/>
    <n v="17"/>
    <x v="2"/>
    <n v="47.95"/>
    <x v="2"/>
    <n v="4"/>
    <x v="2"/>
    <x v="0"/>
    <n v="500.44270348837171"/>
    <x v="2"/>
  </r>
  <r>
    <n v="3167"/>
    <n v="24"/>
    <x v="2"/>
    <x v="3"/>
    <x v="1"/>
    <x v="3255"/>
    <x v="0"/>
    <n v="1"/>
    <d v="2029-09-02T00:00:00"/>
    <x v="10"/>
    <x v="6"/>
    <s v="02"/>
    <x v="1"/>
    <x v="1"/>
    <n v="0.77"/>
    <x v="0"/>
    <n v="19"/>
    <x v="2"/>
    <n v="7"/>
    <x v="2"/>
    <n v="8"/>
    <x v="1"/>
    <x v="2"/>
    <n v="533.72192878338262"/>
    <x v="2"/>
  </r>
  <r>
    <n v="3559"/>
    <n v="59"/>
    <x v="3"/>
    <x v="2"/>
    <x v="0"/>
    <x v="3256"/>
    <x v="1"/>
    <n v="3"/>
    <d v="2030-09-29T00:00:00"/>
    <x v="7"/>
    <x v="6"/>
    <s v="29"/>
    <x v="1"/>
    <x v="1"/>
    <n v="0.77"/>
    <x v="0"/>
    <n v="12"/>
    <x v="1"/>
    <n v="80.010000000000005"/>
    <x v="0"/>
    <n v="6"/>
    <x v="0"/>
    <x v="4"/>
    <n v="517.73572649572634"/>
    <x v="1"/>
  </r>
  <r>
    <n v="3570"/>
    <n v="27"/>
    <x v="2"/>
    <x v="1"/>
    <x v="0"/>
    <x v="3257"/>
    <x v="1"/>
    <n v="3"/>
    <d v="2030-10-10T00:00:00"/>
    <x v="7"/>
    <x v="4"/>
    <s v="10"/>
    <x v="3"/>
    <x v="0"/>
    <n v="0.77"/>
    <x v="0"/>
    <n v="11"/>
    <x v="1"/>
    <n v="60.15"/>
    <x v="0"/>
    <n v="5"/>
    <x v="0"/>
    <x v="4"/>
    <n v="516.47171428571403"/>
    <x v="0"/>
  </r>
  <r>
    <n v="3845"/>
    <n v="26"/>
    <x v="2"/>
    <x v="3"/>
    <x v="3"/>
    <x v="3258"/>
    <x v="0"/>
    <n v="1"/>
    <d v="2031-07-12T00:00:00"/>
    <x v="8"/>
    <x v="11"/>
    <s v="12"/>
    <x v="3"/>
    <x v="1"/>
    <n v="0.77"/>
    <x v="1"/>
    <n v="11"/>
    <x v="1"/>
    <n v="12.15"/>
    <x v="2"/>
    <n v="7"/>
    <x v="1"/>
    <x v="1"/>
    <n v="542.66651090342702"/>
    <x v="2"/>
  </r>
  <r>
    <n v="4310"/>
    <n v="35"/>
    <x v="4"/>
    <x v="0"/>
    <x v="1"/>
    <x v="3259"/>
    <x v="0"/>
    <n v="1"/>
    <d v="2032-10-19T00:00:00"/>
    <x v="11"/>
    <x v="4"/>
    <s v="19"/>
    <x v="2"/>
    <x v="1"/>
    <n v="0.77"/>
    <x v="0"/>
    <n v="7"/>
    <x v="1"/>
    <n v="10.37"/>
    <x v="2"/>
    <n v="5"/>
    <x v="0"/>
    <x v="3"/>
    <n v="516.62099415204648"/>
    <x v="2"/>
  </r>
  <r>
    <n v="4388"/>
    <n v="62"/>
    <x v="1"/>
    <x v="0"/>
    <x v="3"/>
    <x v="3260"/>
    <x v="1"/>
    <n v="3"/>
    <d v="2033-01-05T00:00:00"/>
    <x v="9"/>
    <x v="0"/>
    <s v="05"/>
    <x v="2"/>
    <x v="1"/>
    <n v="0.77"/>
    <x v="1"/>
    <n v="2"/>
    <x v="0"/>
    <n v="392.64"/>
    <x v="1"/>
    <n v="5"/>
    <x v="0"/>
    <x v="1"/>
    <n v="543.94456250000019"/>
    <x v="0"/>
  </r>
  <r>
    <n v="4434"/>
    <n v="39"/>
    <x v="4"/>
    <x v="3"/>
    <x v="2"/>
    <x v="3261"/>
    <x v="1"/>
    <n v="3"/>
    <d v="2033-02-20T00:00:00"/>
    <x v="9"/>
    <x v="10"/>
    <s v="20"/>
    <x v="0"/>
    <x v="1"/>
    <n v="0.77"/>
    <x v="1"/>
    <n v="14"/>
    <x v="1"/>
    <n v="46.99"/>
    <x v="2"/>
    <n v="5"/>
    <x v="0"/>
    <x v="2"/>
    <n v="534.91473214285702"/>
    <x v="2"/>
  </r>
  <r>
    <n v="4672"/>
    <n v="60"/>
    <x v="1"/>
    <x v="0"/>
    <x v="3"/>
    <x v="3262"/>
    <x v="2"/>
    <n v="2"/>
    <d v="2033-10-16T00:00:00"/>
    <x v="9"/>
    <x v="4"/>
    <s v="16"/>
    <x v="3"/>
    <x v="0"/>
    <n v="0.77"/>
    <x v="1"/>
    <n v="2"/>
    <x v="0"/>
    <n v="223.2"/>
    <x v="1"/>
    <n v="7"/>
    <x v="1"/>
    <x v="4"/>
    <n v="516.05567335243529"/>
    <x v="0"/>
  </r>
  <r>
    <n v="4920"/>
    <n v="27"/>
    <x v="2"/>
    <x v="3"/>
    <x v="3"/>
    <x v="3263"/>
    <x v="1"/>
    <n v="3"/>
    <d v="2034-06-21T00:00:00"/>
    <x v="13"/>
    <x v="3"/>
    <s v="21"/>
    <x v="3"/>
    <x v="1"/>
    <n v="0.77"/>
    <x v="0"/>
    <n v="5"/>
    <x v="0"/>
    <n v="176.69"/>
    <x v="1"/>
    <n v="7"/>
    <x v="1"/>
    <x v="0"/>
    <n v="499.5249854227402"/>
    <x v="2"/>
  </r>
  <r>
    <n v="331"/>
    <n v="36"/>
    <x v="4"/>
    <x v="2"/>
    <x v="3"/>
    <x v="2762"/>
    <x v="2"/>
    <n v="2"/>
    <d v="2021-11-27T00:00:00"/>
    <x v="0"/>
    <x v="1"/>
    <s v="27"/>
    <x v="3"/>
    <x v="0"/>
    <n v="0.76"/>
    <x v="0"/>
    <n v="11"/>
    <x v="1"/>
    <n v="34.979999999999997"/>
    <x v="2"/>
    <n v="4"/>
    <x v="2"/>
    <x v="1"/>
    <n v="543.1879937304077"/>
    <x v="0"/>
  </r>
  <r>
    <n v="897"/>
    <n v="59"/>
    <x v="3"/>
    <x v="3"/>
    <x v="2"/>
    <x v="3264"/>
    <x v="0"/>
    <n v="1"/>
    <d v="2023-06-16T00:00:00"/>
    <x v="12"/>
    <x v="3"/>
    <s v="16"/>
    <x v="3"/>
    <x v="1"/>
    <n v="0.76"/>
    <x v="1"/>
    <n v="1"/>
    <x v="0"/>
    <n v="230.64"/>
    <x v="1"/>
    <n v="5"/>
    <x v="0"/>
    <x v="3"/>
    <n v="517.92307917888525"/>
    <x v="1"/>
  </r>
  <r>
    <n v="1672"/>
    <n v="38"/>
    <x v="4"/>
    <x v="1"/>
    <x v="3"/>
    <x v="3265"/>
    <x v="2"/>
    <n v="2"/>
    <d v="2025-07-30T00:00:00"/>
    <x v="3"/>
    <x v="11"/>
    <s v="30"/>
    <x v="3"/>
    <x v="1"/>
    <n v="0.76"/>
    <x v="1"/>
    <n v="7"/>
    <x v="1"/>
    <n v="75.23"/>
    <x v="0"/>
    <n v="5"/>
    <x v="0"/>
    <x v="3"/>
    <n v="518.76802941176436"/>
    <x v="1"/>
  </r>
  <r>
    <n v="1676"/>
    <n v="28"/>
    <x v="2"/>
    <x v="1"/>
    <x v="1"/>
    <x v="3266"/>
    <x v="0"/>
    <n v="1"/>
    <d v="2025-08-03T00:00:00"/>
    <x v="3"/>
    <x v="8"/>
    <s v="03"/>
    <x v="3"/>
    <x v="0"/>
    <n v="0.76"/>
    <x v="0"/>
    <n v="10"/>
    <x v="1"/>
    <n v="23.96"/>
    <x v="2"/>
    <n v="4"/>
    <x v="2"/>
    <x v="2"/>
    <n v="534.54767164179088"/>
    <x v="2"/>
  </r>
  <r>
    <n v="1932"/>
    <n v="44"/>
    <x v="0"/>
    <x v="1"/>
    <x v="2"/>
    <x v="3267"/>
    <x v="2"/>
    <n v="2"/>
    <d v="2026-04-16T00:00:00"/>
    <x v="4"/>
    <x v="5"/>
    <s v="16"/>
    <x v="2"/>
    <x v="0"/>
    <n v="0.76"/>
    <x v="1"/>
    <n v="17"/>
    <x v="2"/>
    <n v="35.74"/>
    <x v="2"/>
    <n v="4"/>
    <x v="2"/>
    <x v="4"/>
    <n v="516.25586206896526"/>
    <x v="2"/>
  </r>
  <r>
    <n v="2429"/>
    <n v="56"/>
    <x v="3"/>
    <x v="1"/>
    <x v="0"/>
    <x v="3268"/>
    <x v="1"/>
    <n v="3"/>
    <d v="2027-08-26T00:00:00"/>
    <x v="5"/>
    <x v="8"/>
    <s v="26"/>
    <x v="3"/>
    <x v="0"/>
    <n v="0.76"/>
    <x v="0"/>
    <n v="11"/>
    <x v="1"/>
    <n v="60.06"/>
    <x v="0"/>
    <n v="6"/>
    <x v="0"/>
    <x v="1"/>
    <n v="543.68600628930835"/>
    <x v="2"/>
  </r>
  <r>
    <n v="2803"/>
    <n v="60"/>
    <x v="1"/>
    <x v="3"/>
    <x v="3"/>
    <x v="3269"/>
    <x v="0"/>
    <n v="1"/>
    <d v="2028-09-03T00:00:00"/>
    <x v="6"/>
    <x v="6"/>
    <s v="03"/>
    <x v="0"/>
    <x v="0"/>
    <n v="0.76"/>
    <x v="0"/>
    <n v="13"/>
    <x v="1"/>
    <n v="22.19"/>
    <x v="2"/>
    <n v="6"/>
    <x v="0"/>
    <x v="3"/>
    <n v="518.74486725663678"/>
    <x v="2"/>
  </r>
  <r>
    <n v="2832"/>
    <n v="53"/>
    <x v="3"/>
    <x v="3"/>
    <x v="0"/>
    <x v="3270"/>
    <x v="1"/>
    <n v="3"/>
    <d v="2028-10-02T00:00:00"/>
    <x v="6"/>
    <x v="4"/>
    <s v="02"/>
    <x v="2"/>
    <x v="0"/>
    <n v="0.76"/>
    <x v="0"/>
    <n v="7"/>
    <x v="1"/>
    <n v="125.98"/>
    <x v="0"/>
    <n v="7"/>
    <x v="1"/>
    <x v="0"/>
    <n v="498.40233918128615"/>
    <x v="1"/>
  </r>
  <r>
    <n v="2869"/>
    <n v="48"/>
    <x v="0"/>
    <x v="1"/>
    <x v="2"/>
    <x v="3271"/>
    <x v="0"/>
    <n v="1"/>
    <d v="2028-11-08T00:00:00"/>
    <x v="6"/>
    <x v="1"/>
    <s v="08"/>
    <x v="1"/>
    <x v="1"/>
    <n v="0.76"/>
    <x v="0"/>
    <n v="16"/>
    <x v="2"/>
    <n v="13.41"/>
    <x v="2"/>
    <n v="7"/>
    <x v="1"/>
    <x v="0"/>
    <n v="497.27791788856268"/>
    <x v="2"/>
  </r>
  <r>
    <n v="2886"/>
    <n v="30"/>
    <x v="4"/>
    <x v="0"/>
    <x v="3"/>
    <x v="3272"/>
    <x v="1"/>
    <n v="3"/>
    <d v="2028-11-25T00:00:00"/>
    <x v="6"/>
    <x v="1"/>
    <s v="25"/>
    <x v="1"/>
    <x v="1"/>
    <n v="0.76"/>
    <x v="0"/>
    <n v="18"/>
    <x v="2"/>
    <n v="55.16"/>
    <x v="0"/>
    <n v="5"/>
    <x v="0"/>
    <x v="3"/>
    <n v="519.4260059171595"/>
    <x v="2"/>
  </r>
  <r>
    <n v="3015"/>
    <n v="53"/>
    <x v="3"/>
    <x v="0"/>
    <x v="1"/>
    <x v="3273"/>
    <x v="1"/>
    <n v="3"/>
    <d v="2029-04-03T00:00:00"/>
    <x v="10"/>
    <x v="5"/>
    <s v="03"/>
    <x v="2"/>
    <x v="0"/>
    <n v="0.76"/>
    <x v="1"/>
    <n v="4"/>
    <x v="0"/>
    <n v="182.68"/>
    <x v="1"/>
    <n v="6"/>
    <x v="0"/>
    <x v="0"/>
    <n v="498.10944117647023"/>
    <x v="1"/>
  </r>
  <r>
    <n v="3212"/>
    <n v="42"/>
    <x v="0"/>
    <x v="1"/>
    <x v="2"/>
    <x v="3274"/>
    <x v="2"/>
    <n v="2"/>
    <d v="2029-10-17T00:00:00"/>
    <x v="10"/>
    <x v="4"/>
    <s v="17"/>
    <x v="3"/>
    <x v="0"/>
    <n v="0.76"/>
    <x v="1"/>
    <n v="17"/>
    <x v="2"/>
    <n v="37.92"/>
    <x v="2"/>
    <n v="7"/>
    <x v="1"/>
    <x v="3"/>
    <n v="518.02106824925784"/>
    <x v="1"/>
  </r>
  <r>
    <n v="3259"/>
    <n v="50"/>
    <x v="3"/>
    <x v="0"/>
    <x v="2"/>
    <x v="3275"/>
    <x v="1"/>
    <n v="3"/>
    <d v="2029-12-03T00:00:00"/>
    <x v="10"/>
    <x v="2"/>
    <s v="03"/>
    <x v="1"/>
    <x v="1"/>
    <n v="0.76"/>
    <x v="0"/>
    <n v="6"/>
    <x v="1"/>
    <n v="135.06"/>
    <x v="0"/>
    <n v="5"/>
    <x v="0"/>
    <x v="3"/>
    <n v="517.64407738095213"/>
    <x v="0"/>
  </r>
  <r>
    <n v="4040"/>
    <n v="51"/>
    <x v="3"/>
    <x v="1"/>
    <x v="0"/>
    <x v="3276"/>
    <x v="2"/>
    <n v="2"/>
    <d v="2032-01-23T00:00:00"/>
    <x v="11"/>
    <x v="0"/>
    <s v="23"/>
    <x v="0"/>
    <x v="1"/>
    <n v="0.76"/>
    <x v="1"/>
    <n v="17"/>
    <x v="2"/>
    <n v="25.32"/>
    <x v="2"/>
    <n v="4"/>
    <x v="2"/>
    <x v="2"/>
    <n v="535.43065868263454"/>
    <x v="1"/>
  </r>
  <r>
    <n v="4107"/>
    <n v="45"/>
    <x v="0"/>
    <x v="3"/>
    <x v="3"/>
    <x v="3277"/>
    <x v="0"/>
    <n v="1"/>
    <d v="2032-03-30T00:00:00"/>
    <x v="11"/>
    <x v="9"/>
    <s v="30"/>
    <x v="0"/>
    <x v="0"/>
    <n v="0.76"/>
    <x v="1"/>
    <n v="2"/>
    <x v="0"/>
    <n v="43.62"/>
    <x v="2"/>
    <n v="4"/>
    <x v="2"/>
    <x v="0"/>
    <n v="497.42333333333295"/>
    <x v="0"/>
  </r>
  <r>
    <n v="4654"/>
    <n v="49"/>
    <x v="0"/>
    <x v="3"/>
    <x v="0"/>
    <x v="3278"/>
    <x v="2"/>
    <n v="2"/>
    <d v="2033-09-28T00:00:00"/>
    <x v="9"/>
    <x v="6"/>
    <s v="28"/>
    <x v="3"/>
    <x v="1"/>
    <n v="0.76"/>
    <x v="1"/>
    <n v="13"/>
    <x v="1"/>
    <n v="45.28"/>
    <x v="2"/>
    <n v="6"/>
    <x v="0"/>
    <x v="4"/>
    <n v="515.99268011527363"/>
    <x v="1"/>
  </r>
  <r>
    <n v="4933"/>
    <n v="59"/>
    <x v="3"/>
    <x v="0"/>
    <x v="2"/>
    <x v="3279"/>
    <x v="0"/>
    <n v="1"/>
    <d v="2034-07-04T00:00:00"/>
    <x v="13"/>
    <x v="11"/>
    <s v="04"/>
    <x v="1"/>
    <x v="1"/>
    <n v="0.76"/>
    <x v="1"/>
    <n v="2"/>
    <x v="0"/>
    <n v="74.489999999999995"/>
    <x v="0"/>
    <n v="7"/>
    <x v="1"/>
    <x v="4"/>
    <n v="515.78265895953723"/>
    <x v="1"/>
  </r>
  <r>
    <n v="4939"/>
    <n v="51"/>
    <x v="3"/>
    <x v="1"/>
    <x v="1"/>
    <x v="3280"/>
    <x v="1"/>
    <n v="3"/>
    <d v="2034-07-10T00:00:00"/>
    <x v="13"/>
    <x v="11"/>
    <s v="10"/>
    <x v="0"/>
    <x v="0"/>
    <n v="0.76"/>
    <x v="1"/>
    <n v="13"/>
    <x v="1"/>
    <n v="54.85"/>
    <x v="0"/>
    <n v="4"/>
    <x v="2"/>
    <x v="2"/>
    <n v="535.74576576576555"/>
    <x v="0"/>
  </r>
  <r>
    <n v="219"/>
    <n v="65"/>
    <x v="1"/>
    <x v="2"/>
    <x v="2"/>
    <x v="3281"/>
    <x v="2"/>
    <n v="2"/>
    <d v="2021-08-07T00:00:00"/>
    <x v="0"/>
    <x v="8"/>
    <s v="07"/>
    <x v="0"/>
    <x v="0"/>
    <n v="0.75"/>
    <x v="1"/>
    <n v="11"/>
    <x v="1"/>
    <n v="56.91"/>
    <x v="0"/>
    <n v="7"/>
    <x v="1"/>
    <x v="3"/>
    <n v="516.77038805970119"/>
    <x v="2"/>
  </r>
  <r>
    <n v="524"/>
    <n v="51"/>
    <x v="3"/>
    <x v="0"/>
    <x v="3"/>
    <x v="3282"/>
    <x v="2"/>
    <n v="2"/>
    <d v="2022-06-08T00:00:00"/>
    <x v="1"/>
    <x v="3"/>
    <s v="08"/>
    <x v="3"/>
    <x v="1"/>
    <n v="0.75"/>
    <x v="1"/>
    <n v="8"/>
    <x v="1"/>
    <n v="78.98"/>
    <x v="0"/>
    <n v="4"/>
    <x v="2"/>
    <x v="4"/>
    <n v="516.84585507246356"/>
    <x v="0"/>
  </r>
  <r>
    <n v="694"/>
    <n v="69"/>
    <x v="1"/>
    <x v="1"/>
    <x v="0"/>
    <x v="3283"/>
    <x v="0"/>
    <n v="1"/>
    <d v="2022-11-25T00:00:00"/>
    <x v="1"/>
    <x v="1"/>
    <s v="25"/>
    <x v="0"/>
    <x v="1"/>
    <n v="0.75"/>
    <x v="0"/>
    <n v="10"/>
    <x v="1"/>
    <n v="23.2"/>
    <x v="2"/>
    <n v="6"/>
    <x v="0"/>
    <x v="2"/>
    <n v="535.21183734939746"/>
    <x v="2"/>
  </r>
  <r>
    <n v="801"/>
    <n v="59"/>
    <x v="3"/>
    <x v="2"/>
    <x v="3"/>
    <x v="3284"/>
    <x v="0"/>
    <n v="1"/>
    <d v="2023-03-12T00:00:00"/>
    <x v="12"/>
    <x v="9"/>
    <s v="12"/>
    <x v="2"/>
    <x v="0"/>
    <n v="0.75"/>
    <x v="1"/>
    <n v="15"/>
    <x v="1"/>
    <n v="16.61"/>
    <x v="2"/>
    <n v="4"/>
    <x v="2"/>
    <x v="4"/>
    <n v="516.51165697674389"/>
    <x v="2"/>
  </r>
  <r>
    <n v="1180"/>
    <n v="18"/>
    <x v="2"/>
    <x v="3"/>
    <x v="3"/>
    <x v="3285"/>
    <x v="1"/>
    <n v="3"/>
    <d v="2024-03-25T00:00:00"/>
    <x v="2"/>
    <x v="9"/>
    <s v="25"/>
    <x v="1"/>
    <x v="1"/>
    <n v="0.75"/>
    <x v="0"/>
    <n v="6"/>
    <x v="1"/>
    <n v="164.56"/>
    <x v="1"/>
    <n v="7"/>
    <x v="1"/>
    <x v="3"/>
    <n v="516.44341317365252"/>
    <x v="0"/>
  </r>
  <r>
    <n v="1797"/>
    <n v="33"/>
    <x v="4"/>
    <x v="2"/>
    <x v="1"/>
    <x v="3286"/>
    <x v="0"/>
    <n v="1"/>
    <d v="2025-12-02T00:00:00"/>
    <x v="3"/>
    <x v="2"/>
    <s v="02"/>
    <x v="0"/>
    <x v="0"/>
    <n v="0.75"/>
    <x v="0"/>
    <n v="4"/>
    <x v="0"/>
    <n v="74.42"/>
    <x v="0"/>
    <n v="7"/>
    <x v="1"/>
    <x v="4"/>
    <n v="517.2911953352766"/>
    <x v="1"/>
  </r>
  <r>
    <n v="1876"/>
    <n v="37"/>
    <x v="4"/>
    <x v="1"/>
    <x v="3"/>
    <x v="3287"/>
    <x v="0"/>
    <n v="1"/>
    <d v="2026-02-19T00:00:00"/>
    <x v="4"/>
    <x v="10"/>
    <s v="19"/>
    <x v="2"/>
    <x v="0"/>
    <n v="0.75"/>
    <x v="1"/>
    <n v="8"/>
    <x v="1"/>
    <n v="38.4"/>
    <x v="2"/>
    <n v="6"/>
    <x v="0"/>
    <x v="1"/>
    <n v="543.31687697160908"/>
    <x v="0"/>
  </r>
  <r>
    <n v="2144"/>
    <n v="28"/>
    <x v="2"/>
    <x v="2"/>
    <x v="1"/>
    <x v="3288"/>
    <x v="2"/>
    <n v="2"/>
    <d v="2026-11-14T00:00:00"/>
    <x v="4"/>
    <x v="1"/>
    <s v="14"/>
    <x v="1"/>
    <x v="0"/>
    <n v="0.75"/>
    <x v="1"/>
    <n v="1"/>
    <x v="0"/>
    <n v="589.09"/>
    <x v="1"/>
    <n v="4"/>
    <x v="2"/>
    <x v="4"/>
    <n v="517.93336257309909"/>
    <x v="0"/>
  </r>
  <r>
    <n v="2399"/>
    <n v="33"/>
    <x v="4"/>
    <x v="0"/>
    <x v="2"/>
    <x v="3289"/>
    <x v="2"/>
    <n v="2"/>
    <d v="2027-07-27T00:00:00"/>
    <x v="5"/>
    <x v="11"/>
    <s v="27"/>
    <x v="0"/>
    <x v="0"/>
    <n v="0.75"/>
    <x v="0"/>
    <n v="8"/>
    <x v="1"/>
    <n v="80.19"/>
    <x v="0"/>
    <n v="4"/>
    <x v="2"/>
    <x v="1"/>
    <n v="544.06417721519006"/>
    <x v="1"/>
  </r>
  <r>
    <n v="2483"/>
    <n v="38"/>
    <x v="4"/>
    <x v="1"/>
    <x v="0"/>
    <x v="3290"/>
    <x v="0"/>
    <n v="1"/>
    <d v="2027-10-19T00:00:00"/>
    <x v="5"/>
    <x v="4"/>
    <s v="19"/>
    <x v="0"/>
    <x v="0"/>
    <n v="0.75"/>
    <x v="1"/>
    <n v="6"/>
    <x v="1"/>
    <n v="8.86"/>
    <x v="2"/>
    <n v="6"/>
    <x v="0"/>
    <x v="4"/>
    <n v="517.72469208211112"/>
    <x v="1"/>
  </r>
  <r>
    <n v="2610"/>
    <n v="46"/>
    <x v="0"/>
    <x v="2"/>
    <x v="1"/>
    <x v="3291"/>
    <x v="1"/>
    <n v="3"/>
    <d v="2028-02-23T00:00:00"/>
    <x v="6"/>
    <x v="10"/>
    <s v="23"/>
    <x v="3"/>
    <x v="0"/>
    <n v="0.75"/>
    <x v="1"/>
    <n v="2"/>
    <x v="0"/>
    <n v="431.65"/>
    <x v="1"/>
    <n v="7"/>
    <x v="1"/>
    <x v="2"/>
    <n v="536.12797583081556"/>
    <x v="2"/>
  </r>
  <r>
    <n v="2753"/>
    <n v="31"/>
    <x v="4"/>
    <x v="0"/>
    <x v="1"/>
    <x v="3292"/>
    <x v="0"/>
    <n v="1"/>
    <d v="2028-07-15T00:00:00"/>
    <x v="6"/>
    <x v="11"/>
    <s v="15"/>
    <x v="3"/>
    <x v="0"/>
    <n v="0.75"/>
    <x v="0"/>
    <n v="13"/>
    <x v="1"/>
    <n v="4.07"/>
    <x v="2"/>
    <n v="7"/>
    <x v="1"/>
    <x v="1"/>
    <n v="543.75469841269864"/>
    <x v="0"/>
  </r>
  <r>
    <n v="3004"/>
    <n v="24"/>
    <x v="2"/>
    <x v="2"/>
    <x v="0"/>
    <x v="3293"/>
    <x v="2"/>
    <n v="2"/>
    <d v="2029-03-23T00:00:00"/>
    <x v="10"/>
    <x v="9"/>
    <s v="23"/>
    <x v="3"/>
    <x v="0"/>
    <n v="0.75"/>
    <x v="1"/>
    <n v="16"/>
    <x v="2"/>
    <n v="28.61"/>
    <x v="2"/>
    <n v="8"/>
    <x v="1"/>
    <x v="2"/>
    <n v="535.1365454545454"/>
    <x v="0"/>
  </r>
  <r>
    <n v="3265"/>
    <n v="36"/>
    <x v="4"/>
    <x v="1"/>
    <x v="3"/>
    <x v="3294"/>
    <x v="2"/>
    <n v="2"/>
    <d v="2029-12-09T00:00:00"/>
    <x v="10"/>
    <x v="2"/>
    <s v="09"/>
    <x v="3"/>
    <x v="1"/>
    <n v="0.75"/>
    <x v="0"/>
    <n v="13"/>
    <x v="1"/>
    <n v="43.33"/>
    <x v="2"/>
    <n v="7"/>
    <x v="1"/>
    <x v="1"/>
    <n v="545.31796178343961"/>
    <x v="2"/>
  </r>
  <r>
    <n v="3434"/>
    <n v="25"/>
    <x v="2"/>
    <x v="2"/>
    <x v="3"/>
    <x v="3295"/>
    <x v="2"/>
    <n v="2"/>
    <d v="2030-05-27T00:00:00"/>
    <x v="7"/>
    <x v="7"/>
    <s v="27"/>
    <x v="1"/>
    <x v="1"/>
    <n v="0.75"/>
    <x v="0"/>
    <n v="18"/>
    <x v="2"/>
    <n v="32.86"/>
    <x v="2"/>
    <n v="4"/>
    <x v="2"/>
    <x v="1"/>
    <n v="545.26054313099064"/>
    <x v="1"/>
  </r>
  <r>
    <n v="3539"/>
    <n v="69"/>
    <x v="1"/>
    <x v="1"/>
    <x v="0"/>
    <x v="3296"/>
    <x v="1"/>
    <n v="3"/>
    <d v="2030-09-09T00:00:00"/>
    <x v="7"/>
    <x v="6"/>
    <s v="09"/>
    <x v="0"/>
    <x v="0"/>
    <n v="0.75"/>
    <x v="1"/>
    <n v="11"/>
    <x v="1"/>
    <n v="74.790000000000006"/>
    <x v="0"/>
    <n v="4"/>
    <x v="2"/>
    <x v="2"/>
    <n v="535.37173252279626"/>
    <x v="1"/>
  </r>
  <r>
    <n v="3933"/>
    <n v="26"/>
    <x v="2"/>
    <x v="2"/>
    <x v="3"/>
    <x v="3297"/>
    <x v="1"/>
    <n v="3"/>
    <d v="2031-10-08T00:00:00"/>
    <x v="8"/>
    <x v="4"/>
    <s v="08"/>
    <x v="1"/>
    <x v="0"/>
    <n v="0.75"/>
    <x v="0"/>
    <n v="1"/>
    <x v="0"/>
    <n v="793.81"/>
    <x v="1"/>
    <n v="4"/>
    <x v="2"/>
    <x v="1"/>
    <n v="545.11214743589767"/>
    <x v="2"/>
  </r>
  <r>
    <n v="4102"/>
    <n v="65"/>
    <x v="1"/>
    <x v="1"/>
    <x v="1"/>
    <x v="3298"/>
    <x v="0"/>
    <n v="1"/>
    <d v="2032-03-25T00:00:00"/>
    <x v="11"/>
    <x v="9"/>
    <s v="25"/>
    <x v="2"/>
    <x v="0"/>
    <n v="0.75"/>
    <x v="1"/>
    <n v="11"/>
    <x v="1"/>
    <n v="9.18"/>
    <x v="2"/>
    <n v="5"/>
    <x v="0"/>
    <x v="2"/>
    <n v="534.49564024390236"/>
    <x v="1"/>
  </r>
  <r>
    <n v="4741"/>
    <n v="54"/>
    <x v="3"/>
    <x v="1"/>
    <x v="0"/>
    <x v="3299"/>
    <x v="1"/>
    <n v="3"/>
    <d v="2033-12-24T00:00:00"/>
    <x v="9"/>
    <x v="2"/>
    <s v="24"/>
    <x v="1"/>
    <x v="1"/>
    <n v="0.75"/>
    <x v="1"/>
    <n v="15"/>
    <x v="1"/>
    <n v="64.09"/>
    <x v="0"/>
    <n v="7"/>
    <x v="1"/>
    <x v="4"/>
    <n v="519.09102941176445"/>
    <x v="0"/>
  </r>
  <r>
    <n v="4878"/>
    <n v="38"/>
    <x v="4"/>
    <x v="1"/>
    <x v="3"/>
    <x v="3300"/>
    <x v="2"/>
    <n v="2"/>
    <d v="2034-05-10T00:00:00"/>
    <x v="13"/>
    <x v="7"/>
    <s v="10"/>
    <x v="0"/>
    <x v="0"/>
    <n v="0.75"/>
    <x v="0"/>
    <n v="5"/>
    <x v="0"/>
    <n v="93.67"/>
    <x v="0"/>
    <n v="7"/>
    <x v="1"/>
    <x v="4"/>
    <n v="517.78622418879024"/>
    <x v="0"/>
  </r>
  <r>
    <n v="55"/>
    <n v="29"/>
    <x v="2"/>
    <x v="0"/>
    <x v="1"/>
    <x v="3301"/>
    <x v="1"/>
    <n v="3"/>
    <d v="2021-02-24T00:00:00"/>
    <x v="0"/>
    <x v="10"/>
    <s v="24"/>
    <x v="2"/>
    <x v="1"/>
    <n v="0.74"/>
    <x v="1"/>
    <n v="11"/>
    <x v="1"/>
    <n v="62.11"/>
    <x v="0"/>
    <n v="7"/>
    <x v="1"/>
    <x v="3"/>
    <n v="515.02921921921904"/>
    <x v="1"/>
  </r>
  <r>
    <n v="287"/>
    <n v="18"/>
    <x v="2"/>
    <x v="1"/>
    <x v="3"/>
    <x v="3302"/>
    <x v="1"/>
    <n v="3"/>
    <d v="2021-10-14T00:00:00"/>
    <x v="0"/>
    <x v="4"/>
    <s v="14"/>
    <x v="0"/>
    <x v="0"/>
    <n v="0.74"/>
    <x v="0"/>
    <n v="17"/>
    <x v="2"/>
    <n v="42.98"/>
    <x v="2"/>
    <n v="6"/>
    <x v="0"/>
    <x v="1"/>
    <n v="544.31247588424458"/>
    <x v="2"/>
  </r>
  <r>
    <n v="336"/>
    <n v="59"/>
    <x v="3"/>
    <x v="2"/>
    <x v="0"/>
    <x v="3303"/>
    <x v="0"/>
    <n v="1"/>
    <d v="2021-12-02T00:00:00"/>
    <x v="0"/>
    <x v="2"/>
    <s v="02"/>
    <x v="2"/>
    <x v="0"/>
    <n v="0.74"/>
    <x v="0"/>
    <n v="14"/>
    <x v="1"/>
    <n v="3.92"/>
    <x v="2"/>
    <n v="6"/>
    <x v="0"/>
    <x v="4"/>
    <n v="517.93248520710029"/>
    <x v="1"/>
  </r>
  <r>
    <n v="558"/>
    <n v="55"/>
    <x v="3"/>
    <x v="1"/>
    <x v="2"/>
    <x v="3304"/>
    <x v="1"/>
    <n v="3"/>
    <d v="2022-07-12T00:00:00"/>
    <x v="1"/>
    <x v="11"/>
    <s v="12"/>
    <x v="1"/>
    <x v="0"/>
    <n v="0.74"/>
    <x v="1"/>
    <n v="2"/>
    <x v="0"/>
    <n v="390.73"/>
    <x v="1"/>
    <n v="7"/>
    <x v="1"/>
    <x v="3"/>
    <n v="514.52280120481907"/>
    <x v="2"/>
  </r>
  <r>
    <n v="700"/>
    <n v="40"/>
    <x v="0"/>
    <x v="0"/>
    <x v="3"/>
    <x v="3305"/>
    <x v="2"/>
    <n v="2"/>
    <d v="2022-12-01T00:00:00"/>
    <x v="1"/>
    <x v="2"/>
    <s v="01"/>
    <x v="1"/>
    <x v="0"/>
    <n v="0.74"/>
    <x v="1"/>
    <n v="11"/>
    <x v="1"/>
    <n v="38.17"/>
    <x v="2"/>
    <n v="5"/>
    <x v="0"/>
    <x v="4"/>
    <n v="519.30673590504421"/>
    <x v="1"/>
  </r>
  <r>
    <n v="1306"/>
    <n v="62"/>
    <x v="1"/>
    <x v="2"/>
    <x v="2"/>
    <x v="3306"/>
    <x v="0"/>
    <n v="1"/>
    <d v="2024-07-29T00:00:00"/>
    <x v="2"/>
    <x v="11"/>
    <s v="29"/>
    <x v="0"/>
    <x v="0"/>
    <n v="0.74"/>
    <x v="0"/>
    <n v="15"/>
    <x v="1"/>
    <n v="4.49"/>
    <x v="2"/>
    <n v="7"/>
    <x v="1"/>
    <x v="3"/>
    <n v="513.71634441087588"/>
    <x v="0"/>
  </r>
  <r>
    <n v="1722"/>
    <n v="68"/>
    <x v="1"/>
    <x v="2"/>
    <x v="1"/>
    <x v="3307"/>
    <x v="1"/>
    <n v="3"/>
    <d v="2025-09-18T00:00:00"/>
    <x v="3"/>
    <x v="6"/>
    <s v="18"/>
    <x v="2"/>
    <x v="0"/>
    <n v="0.74"/>
    <x v="1"/>
    <n v="10"/>
    <x v="1"/>
    <n v="72.98"/>
    <x v="0"/>
    <n v="6"/>
    <x v="0"/>
    <x v="3"/>
    <n v="515.06912121212099"/>
    <x v="0"/>
  </r>
  <r>
    <n v="1731"/>
    <n v="39"/>
    <x v="4"/>
    <x v="1"/>
    <x v="0"/>
    <x v="3308"/>
    <x v="0"/>
    <n v="1"/>
    <d v="2025-09-27T00:00:00"/>
    <x v="3"/>
    <x v="6"/>
    <s v="27"/>
    <x v="0"/>
    <x v="1"/>
    <n v="0.74"/>
    <x v="1"/>
    <n v="2"/>
    <x v="0"/>
    <n v="59.14"/>
    <x v="0"/>
    <n v="5"/>
    <x v="0"/>
    <x v="4"/>
    <n v="519.60282738095214"/>
    <x v="0"/>
  </r>
  <r>
    <n v="2056"/>
    <n v="42"/>
    <x v="0"/>
    <x v="1"/>
    <x v="1"/>
    <x v="3309"/>
    <x v="0"/>
    <n v="1"/>
    <d v="2026-08-18T00:00:00"/>
    <x v="4"/>
    <x v="8"/>
    <s v="18"/>
    <x v="1"/>
    <x v="0"/>
    <n v="0.74"/>
    <x v="1"/>
    <n v="13"/>
    <x v="1"/>
    <n v="23.08"/>
    <x v="2"/>
    <n v="7"/>
    <x v="1"/>
    <x v="1"/>
    <n v="543.71135483871001"/>
    <x v="2"/>
  </r>
  <r>
    <n v="2305"/>
    <n v="24"/>
    <x v="2"/>
    <x v="3"/>
    <x v="1"/>
    <x v="3310"/>
    <x v="0"/>
    <n v="1"/>
    <d v="2027-04-24T00:00:00"/>
    <x v="5"/>
    <x v="5"/>
    <s v="24"/>
    <x v="2"/>
    <x v="0"/>
    <n v="0.74"/>
    <x v="0"/>
    <n v="10"/>
    <x v="1"/>
    <n v="26.55"/>
    <x v="2"/>
    <n v="6"/>
    <x v="0"/>
    <x v="1"/>
    <n v="544.500097087379"/>
    <x v="1"/>
  </r>
  <r>
    <n v="2648"/>
    <n v="21"/>
    <x v="2"/>
    <x v="3"/>
    <x v="0"/>
    <x v="3311"/>
    <x v="1"/>
    <n v="3"/>
    <d v="2028-04-01T00:00:00"/>
    <x v="6"/>
    <x v="5"/>
    <s v="01"/>
    <x v="1"/>
    <x v="1"/>
    <n v="0.74"/>
    <x v="1"/>
    <n v="8"/>
    <x v="1"/>
    <n v="100.13"/>
    <x v="0"/>
    <n v="5"/>
    <x v="0"/>
    <x v="2"/>
    <n v="535.82140672782873"/>
    <x v="2"/>
  </r>
  <r>
    <n v="3107"/>
    <n v="28"/>
    <x v="2"/>
    <x v="1"/>
    <x v="2"/>
    <x v="3312"/>
    <x v="1"/>
    <n v="3"/>
    <d v="2029-07-04T00:00:00"/>
    <x v="10"/>
    <x v="11"/>
    <s v="04"/>
    <x v="0"/>
    <x v="1"/>
    <n v="0.74"/>
    <x v="1"/>
    <n v="1"/>
    <x v="0"/>
    <n v="846.87"/>
    <x v="1"/>
    <n v="4"/>
    <x v="2"/>
    <x v="2"/>
    <n v="535.00779141104283"/>
    <x v="2"/>
  </r>
  <r>
    <n v="3117"/>
    <n v="69"/>
    <x v="1"/>
    <x v="2"/>
    <x v="2"/>
    <x v="3313"/>
    <x v="1"/>
    <n v="3"/>
    <d v="2029-07-14T00:00:00"/>
    <x v="10"/>
    <x v="11"/>
    <s v="14"/>
    <x v="0"/>
    <x v="0"/>
    <n v="0.74"/>
    <x v="0"/>
    <n v="3"/>
    <x v="0"/>
    <n v="300.63"/>
    <x v="1"/>
    <n v="6"/>
    <x v="0"/>
    <x v="1"/>
    <n v="545.40584415584453"/>
    <x v="2"/>
  </r>
  <r>
    <n v="3227"/>
    <n v="19"/>
    <x v="2"/>
    <x v="0"/>
    <x v="0"/>
    <x v="3314"/>
    <x v="1"/>
    <n v="3"/>
    <d v="2029-11-01T00:00:00"/>
    <x v="10"/>
    <x v="1"/>
    <s v="01"/>
    <x v="3"/>
    <x v="0"/>
    <n v="0.74"/>
    <x v="1"/>
    <n v="5"/>
    <x v="0"/>
    <n v="151.77000000000001"/>
    <x v="1"/>
    <n v="5"/>
    <x v="0"/>
    <x v="1"/>
    <n v="544.2446579804564"/>
    <x v="0"/>
  </r>
  <r>
    <n v="3229"/>
    <n v="38"/>
    <x v="4"/>
    <x v="2"/>
    <x v="3"/>
    <x v="3315"/>
    <x v="1"/>
    <n v="3"/>
    <d v="2029-11-03T00:00:00"/>
    <x v="10"/>
    <x v="1"/>
    <s v="03"/>
    <x v="1"/>
    <x v="0"/>
    <n v="0.74"/>
    <x v="0"/>
    <n v="11"/>
    <x v="1"/>
    <n v="65.650000000000006"/>
    <x v="0"/>
    <n v="5"/>
    <x v="0"/>
    <x v="0"/>
    <n v="498.63692307692276"/>
    <x v="2"/>
  </r>
  <r>
    <n v="3242"/>
    <n v="22"/>
    <x v="2"/>
    <x v="1"/>
    <x v="1"/>
    <x v="3316"/>
    <x v="1"/>
    <n v="3"/>
    <d v="2029-11-16T00:00:00"/>
    <x v="10"/>
    <x v="1"/>
    <s v="16"/>
    <x v="3"/>
    <x v="1"/>
    <n v="0.74"/>
    <x v="0"/>
    <n v="5"/>
    <x v="0"/>
    <n v="192.19"/>
    <x v="1"/>
    <n v="7"/>
    <x v="1"/>
    <x v="2"/>
    <n v="534.04821538461545"/>
    <x v="0"/>
  </r>
  <r>
    <n v="3268"/>
    <n v="35"/>
    <x v="4"/>
    <x v="0"/>
    <x v="3"/>
    <x v="3317"/>
    <x v="0"/>
    <n v="1"/>
    <d v="2029-12-12T00:00:00"/>
    <x v="10"/>
    <x v="2"/>
    <s v="12"/>
    <x v="2"/>
    <x v="0"/>
    <n v="0.74"/>
    <x v="0"/>
    <n v="7"/>
    <x v="1"/>
    <n v="29.31"/>
    <x v="2"/>
    <n v="6"/>
    <x v="0"/>
    <x v="0"/>
    <n v="497.97359050445073"/>
    <x v="2"/>
  </r>
  <r>
    <n v="3305"/>
    <n v="39"/>
    <x v="4"/>
    <x v="3"/>
    <x v="3"/>
    <x v="3318"/>
    <x v="0"/>
    <n v="1"/>
    <d v="2030-01-18T00:00:00"/>
    <x v="7"/>
    <x v="0"/>
    <s v="18"/>
    <x v="3"/>
    <x v="1"/>
    <n v="0.74"/>
    <x v="1"/>
    <n v="13"/>
    <x v="1"/>
    <n v="12.01"/>
    <x v="2"/>
    <n v="4"/>
    <x v="2"/>
    <x v="1"/>
    <n v="543.54330065359511"/>
    <x v="2"/>
  </r>
  <r>
    <n v="3805"/>
    <n v="54"/>
    <x v="3"/>
    <x v="2"/>
    <x v="2"/>
    <x v="3319"/>
    <x v="1"/>
    <n v="3"/>
    <d v="2031-06-02T00:00:00"/>
    <x v="8"/>
    <x v="3"/>
    <s v="02"/>
    <x v="2"/>
    <x v="1"/>
    <n v="0.74"/>
    <x v="1"/>
    <n v="16"/>
    <x v="2"/>
    <n v="56"/>
    <x v="0"/>
    <n v="6"/>
    <x v="0"/>
    <x v="0"/>
    <n v="498.84508928571398"/>
    <x v="0"/>
  </r>
  <r>
    <n v="3846"/>
    <n v="44"/>
    <x v="0"/>
    <x v="2"/>
    <x v="0"/>
    <x v="3320"/>
    <x v="1"/>
    <n v="3"/>
    <d v="2031-07-13T00:00:00"/>
    <x v="8"/>
    <x v="11"/>
    <s v="13"/>
    <x v="0"/>
    <x v="1"/>
    <n v="0.74"/>
    <x v="1"/>
    <n v="18"/>
    <x v="2"/>
    <n v="50.74"/>
    <x v="0"/>
    <n v="5"/>
    <x v="0"/>
    <x v="0"/>
    <n v="497.65934328358173"/>
    <x v="0"/>
  </r>
  <r>
    <n v="4453"/>
    <n v="65"/>
    <x v="1"/>
    <x v="2"/>
    <x v="1"/>
    <x v="3321"/>
    <x v="2"/>
    <n v="2"/>
    <d v="2033-03-11T00:00:00"/>
    <x v="9"/>
    <x v="9"/>
    <s v="11"/>
    <x v="2"/>
    <x v="1"/>
    <n v="0.74"/>
    <x v="1"/>
    <n v="11"/>
    <x v="1"/>
    <n v="34.630000000000003"/>
    <x v="2"/>
    <n v="3"/>
    <x v="2"/>
    <x v="3"/>
    <n v="514.41638297872316"/>
    <x v="0"/>
  </r>
  <r>
    <n v="4634"/>
    <n v="61"/>
    <x v="1"/>
    <x v="3"/>
    <x v="1"/>
    <x v="3322"/>
    <x v="1"/>
    <n v="3"/>
    <d v="2033-09-08T00:00:00"/>
    <x v="9"/>
    <x v="6"/>
    <s v="08"/>
    <x v="2"/>
    <x v="0"/>
    <n v="0.74"/>
    <x v="1"/>
    <n v="3"/>
    <x v="0"/>
    <n v="243.28"/>
    <x v="1"/>
    <n v="8"/>
    <x v="1"/>
    <x v="2"/>
    <n v="532.73064814814813"/>
    <x v="0"/>
  </r>
  <r>
    <n v="4751"/>
    <n v="22"/>
    <x v="2"/>
    <x v="2"/>
    <x v="3"/>
    <x v="3323"/>
    <x v="1"/>
    <n v="3"/>
    <d v="2034-01-03T00:00:00"/>
    <x v="13"/>
    <x v="0"/>
    <s v="03"/>
    <x v="2"/>
    <x v="1"/>
    <n v="0.74"/>
    <x v="1"/>
    <n v="4"/>
    <x v="0"/>
    <n v="242.54"/>
    <x v="1"/>
    <n v="7"/>
    <x v="1"/>
    <x v="1"/>
    <n v="544.81370491803318"/>
    <x v="1"/>
  </r>
  <r>
    <n v="91"/>
    <n v="65"/>
    <x v="1"/>
    <x v="3"/>
    <x v="1"/>
    <x v="3324"/>
    <x v="1"/>
    <n v="3"/>
    <d v="2021-04-01T00:00:00"/>
    <x v="0"/>
    <x v="5"/>
    <s v="01"/>
    <x v="3"/>
    <x v="1"/>
    <n v="0.73"/>
    <x v="0"/>
    <n v="10"/>
    <x v="1"/>
    <n v="80.900000000000006"/>
    <x v="0"/>
    <n v="7"/>
    <x v="1"/>
    <x v="4"/>
    <n v="520.80077611940271"/>
    <x v="2"/>
  </r>
  <r>
    <n v="274"/>
    <n v="63"/>
    <x v="1"/>
    <x v="0"/>
    <x v="3"/>
    <x v="3325"/>
    <x v="0"/>
    <n v="1"/>
    <d v="2021-10-01T00:00:00"/>
    <x v="0"/>
    <x v="4"/>
    <s v="01"/>
    <x v="0"/>
    <x v="1"/>
    <n v="0.73"/>
    <x v="0"/>
    <n v="11"/>
    <x v="1"/>
    <n v="17.010000000000002"/>
    <x v="2"/>
    <n v="5"/>
    <x v="0"/>
    <x v="3"/>
    <n v="514.82350609756077"/>
    <x v="0"/>
  </r>
  <r>
    <n v="1387"/>
    <n v="65"/>
    <x v="1"/>
    <x v="2"/>
    <x v="2"/>
    <x v="3326"/>
    <x v="1"/>
    <n v="3"/>
    <d v="2024-10-18T00:00:00"/>
    <x v="2"/>
    <x v="4"/>
    <s v="18"/>
    <x v="3"/>
    <x v="0"/>
    <n v="0.73"/>
    <x v="1"/>
    <n v="13"/>
    <x v="1"/>
    <n v="64.52"/>
    <x v="0"/>
    <n v="7"/>
    <x v="1"/>
    <x v="2"/>
    <n v="532.12040247678021"/>
    <x v="0"/>
  </r>
  <r>
    <n v="1481"/>
    <n v="24"/>
    <x v="2"/>
    <x v="2"/>
    <x v="2"/>
    <x v="3327"/>
    <x v="0"/>
    <n v="1"/>
    <d v="2025-01-20T00:00:00"/>
    <x v="3"/>
    <x v="0"/>
    <s v="20"/>
    <x v="3"/>
    <x v="1"/>
    <n v="0.73"/>
    <x v="1"/>
    <n v="13"/>
    <x v="1"/>
    <n v="25.15"/>
    <x v="2"/>
    <n v="4"/>
    <x v="2"/>
    <x v="2"/>
    <n v="531.16801242236022"/>
    <x v="2"/>
  </r>
  <r>
    <n v="1582"/>
    <n v="19"/>
    <x v="2"/>
    <x v="1"/>
    <x v="3"/>
    <x v="3328"/>
    <x v="0"/>
    <n v="1"/>
    <d v="2025-05-01T00:00:00"/>
    <x v="3"/>
    <x v="7"/>
    <s v="01"/>
    <x v="1"/>
    <x v="1"/>
    <n v="0.73"/>
    <x v="1"/>
    <n v="18"/>
    <x v="2"/>
    <n v="15.75"/>
    <x v="2"/>
    <n v="7"/>
    <x v="1"/>
    <x v="0"/>
    <n v="496.41502994011938"/>
    <x v="2"/>
  </r>
  <r>
    <n v="1989"/>
    <n v="32"/>
    <x v="4"/>
    <x v="3"/>
    <x v="1"/>
    <x v="3329"/>
    <x v="2"/>
    <n v="2"/>
    <d v="2026-06-12T00:00:00"/>
    <x v="4"/>
    <x v="3"/>
    <s v="12"/>
    <x v="0"/>
    <x v="0"/>
    <n v="0.73"/>
    <x v="0"/>
    <n v="19"/>
    <x v="2"/>
    <n v="32.94"/>
    <x v="2"/>
    <n v="4"/>
    <x v="2"/>
    <x v="3"/>
    <n v="515.82581039755337"/>
    <x v="0"/>
  </r>
  <r>
    <n v="2105"/>
    <n v="28"/>
    <x v="2"/>
    <x v="2"/>
    <x v="0"/>
    <x v="3330"/>
    <x v="1"/>
    <n v="3"/>
    <d v="2026-10-06T00:00:00"/>
    <x v="4"/>
    <x v="4"/>
    <s v="06"/>
    <x v="0"/>
    <x v="0"/>
    <n v="0.73"/>
    <x v="0"/>
    <n v="1"/>
    <x v="0"/>
    <n v="973.21"/>
    <x v="1"/>
    <n v="6"/>
    <x v="0"/>
    <x v="2"/>
    <n v="531.8042679127725"/>
    <x v="0"/>
  </r>
  <r>
    <n v="2390"/>
    <n v="35"/>
    <x v="4"/>
    <x v="2"/>
    <x v="2"/>
    <x v="3331"/>
    <x v="2"/>
    <n v="2"/>
    <d v="2027-07-18T00:00:00"/>
    <x v="5"/>
    <x v="11"/>
    <s v="18"/>
    <x v="1"/>
    <x v="0"/>
    <n v="0.73"/>
    <x v="1"/>
    <n v="11"/>
    <x v="1"/>
    <n v="36.54"/>
    <x v="2"/>
    <n v="5"/>
    <x v="0"/>
    <x v="4"/>
    <n v="519.93775449101781"/>
    <x v="2"/>
  </r>
  <r>
    <n v="2400"/>
    <n v="21"/>
    <x v="2"/>
    <x v="2"/>
    <x v="3"/>
    <x v="3332"/>
    <x v="2"/>
    <n v="2"/>
    <d v="2027-07-28T00:00:00"/>
    <x v="5"/>
    <x v="11"/>
    <s v="28"/>
    <x v="2"/>
    <x v="1"/>
    <n v="0.73"/>
    <x v="1"/>
    <n v="10"/>
    <x v="1"/>
    <n v="45.02"/>
    <x v="2"/>
    <n v="6"/>
    <x v="0"/>
    <x v="3"/>
    <n v="515.48834355828194"/>
    <x v="1"/>
  </r>
  <r>
    <n v="2645"/>
    <n v="48"/>
    <x v="0"/>
    <x v="2"/>
    <x v="0"/>
    <x v="3333"/>
    <x v="1"/>
    <n v="3"/>
    <d v="2028-03-29T00:00:00"/>
    <x v="6"/>
    <x v="9"/>
    <s v="29"/>
    <x v="0"/>
    <x v="0"/>
    <n v="0.73"/>
    <x v="1"/>
    <n v="9"/>
    <x v="1"/>
    <n v="103.2"/>
    <x v="0"/>
    <n v="6"/>
    <x v="0"/>
    <x v="2"/>
    <n v="530.42487499999993"/>
    <x v="1"/>
  </r>
  <r>
    <n v="2918"/>
    <n v="46"/>
    <x v="0"/>
    <x v="2"/>
    <x v="3"/>
    <x v="3334"/>
    <x v="0"/>
    <n v="1"/>
    <d v="2028-12-27T00:00:00"/>
    <x v="6"/>
    <x v="2"/>
    <s v="27"/>
    <x v="3"/>
    <x v="1"/>
    <n v="0.73"/>
    <x v="1"/>
    <n v="19"/>
    <x v="2"/>
    <n v="14.07"/>
    <x v="2"/>
    <n v="5"/>
    <x v="0"/>
    <x v="0"/>
    <n v="497.05459459459422"/>
    <x v="1"/>
  </r>
  <r>
    <n v="3056"/>
    <n v="37"/>
    <x v="4"/>
    <x v="3"/>
    <x v="0"/>
    <x v="3335"/>
    <x v="0"/>
    <n v="1"/>
    <d v="2029-05-14T00:00:00"/>
    <x v="10"/>
    <x v="7"/>
    <s v="14"/>
    <x v="1"/>
    <x v="0"/>
    <n v="0.73"/>
    <x v="1"/>
    <n v="5"/>
    <x v="0"/>
    <n v="33.58"/>
    <x v="2"/>
    <n v="7"/>
    <x v="1"/>
    <x v="4"/>
    <n v="520.29219219219203"/>
    <x v="2"/>
  </r>
  <r>
    <n v="3095"/>
    <n v="23"/>
    <x v="2"/>
    <x v="3"/>
    <x v="3"/>
    <x v="3336"/>
    <x v="2"/>
    <n v="2"/>
    <d v="2029-06-22T00:00:00"/>
    <x v="10"/>
    <x v="3"/>
    <s v="22"/>
    <x v="3"/>
    <x v="1"/>
    <n v="0.73"/>
    <x v="1"/>
    <n v="8"/>
    <x v="1"/>
    <n v="74.849999999999994"/>
    <x v="0"/>
    <n v="7"/>
    <x v="1"/>
    <x v="1"/>
    <n v="543.41457236842143"/>
    <x v="2"/>
  </r>
  <r>
    <n v="3885"/>
    <n v="54"/>
    <x v="3"/>
    <x v="0"/>
    <x v="2"/>
    <x v="3337"/>
    <x v="0"/>
    <n v="1"/>
    <d v="2031-08-21T00:00:00"/>
    <x v="8"/>
    <x v="8"/>
    <s v="21"/>
    <x v="2"/>
    <x v="0"/>
    <n v="0.73"/>
    <x v="0"/>
    <n v="2"/>
    <x v="0"/>
    <n v="147.76"/>
    <x v="0"/>
    <n v="5"/>
    <x v="0"/>
    <x v="3"/>
    <n v="515.68935384615361"/>
    <x v="2"/>
  </r>
  <r>
    <n v="4305"/>
    <n v="19"/>
    <x v="2"/>
    <x v="1"/>
    <x v="1"/>
    <x v="3338"/>
    <x v="2"/>
    <n v="2"/>
    <d v="2032-10-14T00:00:00"/>
    <x v="11"/>
    <x v="4"/>
    <s v="14"/>
    <x v="0"/>
    <x v="1"/>
    <n v="0.73"/>
    <x v="0"/>
    <n v="19"/>
    <x v="2"/>
    <n v="33.340000000000003"/>
    <x v="2"/>
    <n v="4"/>
    <x v="2"/>
    <x v="1"/>
    <n v="543.231848184819"/>
    <x v="2"/>
  </r>
  <r>
    <n v="4399"/>
    <n v="33"/>
    <x v="4"/>
    <x v="3"/>
    <x v="2"/>
    <x v="3339"/>
    <x v="2"/>
    <n v="2"/>
    <d v="2033-01-16T00:00:00"/>
    <x v="9"/>
    <x v="0"/>
    <s v="16"/>
    <x v="0"/>
    <x v="1"/>
    <n v="0.73"/>
    <x v="0"/>
    <n v="2"/>
    <x v="0"/>
    <n v="323.08999999999997"/>
    <x v="1"/>
    <n v="6"/>
    <x v="0"/>
    <x v="1"/>
    <n v="542.93281456953684"/>
    <x v="2"/>
  </r>
  <r>
    <n v="4791"/>
    <n v="61"/>
    <x v="1"/>
    <x v="2"/>
    <x v="0"/>
    <x v="3340"/>
    <x v="2"/>
    <n v="2"/>
    <d v="2034-02-12T00:00:00"/>
    <x v="13"/>
    <x v="10"/>
    <s v="12"/>
    <x v="2"/>
    <x v="0"/>
    <n v="0.73"/>
    <x v="1"/>
    <n v="1"/>
    <x v="0"/>
    <n v="360.94"/>
    <x v="1"/>
    <n v="4"/>
    <x v="2"/>
    <x v="4"/>
    <n v="521.35364457831304"/>
    <x v="2"/>
  </r>
  <r>
    <n v="4806"/>
    <n v="22"/>
    <x v="2"/>
    <x v="0"/>
    <x v="0"/>
    <x v="3341"/>
    <x v="1"/>
    <n v="3"/>
    <d v="2034-02-27T00:00:00"/>
    <x v="13"/>
    <x v="10"/>
    <s v="27"/>
    <x v="3"/>
    <x v="1"/>
    <n v="0.73"/>
    <x v="1"/>
    <n v="7"/>
    <x v="1"/>
    <n v="112.48"/>
    <x v="0"/>
    <n v="4"/>
    <x v="2"/>
    <x v="0"/>
    <n v="497.74641566265024"/>
    <x v="2"/>
  </r>
  <r>
    <n v="163"/>
    <n v="69"/>
    <x v="1"/>
    <x v="0"/>
    <x v="2"/>
    <x v="3342"/>
    <x v="1"/>
    <n v="3"/>
    <d v="2021-06-12T00:00:00"/>
    <x v="0"/>
    <x v="3"/>
    <s v="12"/>
    <x v="2"/>
    <x v="1"/>
    <n v="0.72"/>
    <x v="1"/>
    <n v="10"/>
    <x v="1"/>
    <n v="65.930000000000007"/>
    <x v="0"/>
    <n v="7"/>
    <x v="1"/>
    <x v="4"/>
    <n v="521.83827794561921"/>
    <x v="1"/>
  </r>
  <r>
    <n v="211"/>
    <n v="42"/>
    <x v="0"/>
    <x v="1"/>
    <x v="1"/>
    <x v="3343"/>
    <x v="2"/>
    <n v="2"/>
    <d v="2021-07-30T00:00:00"/>
    <x v="0"/>
    <x v="11"/>
    <s v="30"/>
    <x v="3"/>
    <x v="1"/>
    <n v="0.72"/>
    <x v="1"/>
    <n v="12"/>
    <x v="1"/>
    <n v="36.42"/>
    <x v="2"/>
    <n v="4"/>
    <x v="2"/>
    <x v="4"/>
    <n v="521.42178787878765"/>
    <x v="0"/>
  </r>
  <r>
    <n v="269"/>
    <n v="21"/>
    <x v="2"/>
    <x v="1"/>
    <x v="1"/>
    <x v="3344"/>
    <x v="0"/>
    <n v="1"/>
    <d v="2021-09-26T00:00:00"/>
    <x v="0"/>
    <x v="6"/>
    <s v="26"/>
    <x v="2"/>
    <x v="1"/>
    <n v="0.72"/>
    <x v="1"/>
    <n v="1"/>
    <x v="0"/>
    <n v="58.72"/>
    <x v="0"/>
    <n v="4"/>
    <x v="2"/>
    <x v="1"/>
    <n v="542.58980066445235"/>
    <x v="0"/>
  </r>
  <r>
    <n v="437"/>
    <n v="33"/>
    <x v="4"/>
    <x v="2"/>
    <x v="3"/>
    <x v="3345"/>
    <x v="2"/>
    <n v="2"/>
    <d v="2022-03-13T00:00:00"/>
    <x v="1"/>
    <x v="9"/>
    <s v="13"/>
    <x v="1"/>
    <x v="0"/>
    <n v="0.72"/>
    <x v="1"/>
    <n v="7"/>
    <x v="1"/>
    <n v="50.73"/>
    <x v="0"/>
    <n v="6"/>
    <x v="0"/>
    <x v="0"/>
    <n v="496.87135951661594"/>
    <x v="2"/>
  </r>
  <r>
    <n v="503"/>
    <n v="36"/>
    <x v="4"/>
    <x v="2"/>
    <x v="3"/>
    <x v="3346"/>
    <x v="0"/>
    <n v="1"/>
    <d v="2022-05-18T00:00:00"/>
    <x v="1"/>
    <x v="7"/>
    <s v="18"/>
    <x v="3"/>
    <x v="1"/>
    <n v="0.72"/>
    <x v="0"/>
    <n v="14"/>
    <x v="1"/>
    <n v="20.100000000000001"/>
    <x v="2"/>
    <n v="7"/>
    <x v="1"/>
    <x v="2"/>
    <n v="529.17611285266446"/>
    <x v="1"/>
  </r>
  <r>
    <n v="600"/>
    <n v="63"/>
    <x v="1"/>
    <x v="3"/>
    <x v="0"/>
    <x v="3347"/>
    <x v="2"/>
    <n v="2"/>
    <d v="2022-08-23T00:00:00"/>
    <x v="1"/>
    <x v="8"/>
    <s v="23"/>
    <x v="2"/>
    <x v="1"/>
    <n v="0.72"/>
    <x v="1"/>
    <n v="11"/>
    <x v="1"/>
    <n v="51.22"/>
    <x v="0"/>
    <n v="4"/>
    <x v="2"/>
    <x v="3"/>
    <n v="516.36888888888859"/>
    <x v="0"/>
  </r>
  <r>
    <n v="868"/>
    <n v="56"/>
    <x v="3"/>
    <x v="2"/>
    <x v="1"/>
    <x v="3348"/>
    <x v="2"/>
    <n v="2"/>
    <d v="2023-05-18T00:00:00"/>
    <x v="12"/>
    <x v="7"/>
    <s v="18"/>
    <x v="1"/>
    <x v="1"/>
    <n v="0.72"/>
    <x v="1"/>
    <n v="19"/>
    <x v="2"/>
    <n v="25.83"/>
    <x v="2"/>
    <n v="7"/>
    <x v="1"/>
    <x v="2"/>
    <n v="529.95515723270432"/>
    <x v="2"/>
  </r>
  <r>
    <n v="936"/>
    <n v="25"/>
    <x v="2"/>
    <x v="0"/>
    <x v="2"/>
    <x v="3349"/>
    <x v="0"/>
    <n v="1"/>
    <d v="2023-07-25T00:00:00"/>
    <x v="12"/>
    <x v="11"/>
    <s v="25"/>
    <x v="2"/>
    <x v="0"/>
    <n v="0.72"/>
    <x v="1"/>
    <n v="5"/>
    <x v="0"/>
    <n v="14.46"/>
    <x v="2"/>
    <n v="5"/>
    <x v="0"/>
    <x v="0"/>
    <n v="497.30099999999959"/>
    <x v="2"/>
  </r>
  <r>
    <n v="1255"/>
    <n v="25"/>
    <x v="2"/>
    <x v="0"/>
    <x v="2"/>
    <x v="3350"/>
    <x v="1"/>
    <n v="3"/>
    <d v="2024-06-08T00:00:00"/>
    <x v="2"/>
    <x v="3"/>
    <s v="08"/>
    <x v="3"/>
    <x v="0"/>
    <n v="0.72"/>
    <x v="1"/>
    <n v="10"/>
    <x v="1"/>
    <n v="94.86"/>
    <x v="0"/>
    <n v="7"/>
    <x v="1"/>
    <x v="2"/>
    <n v="530.07870662460562"/>
    <x v="2"/>
  </r>
  <r>
    <n v="1409"/>
    <n v="51"/>
    <x v="3"/>
    <x v="1"/>
    <x v="1"/>
    <x v="3351"/>
    <x v="1"/>
    <n v="3"/>
    <d v="2024-11-09T00:00:00"/>
    <x v="2"/>
    <x v="1"/>
    <s v="09"/>
    <x v="3"/>
    <x v="0"/>
    <n v="0.72"/>
    <x v="1"/>
    <n v="11"/>
    <x v="1"/>
    <n v="84.25"/>
    <x v="0"/>
    <n v="7"/>
    <x v="1"/>
    <x v="2"/>
    <n v="528.75430379746831"/>
    <x v="1"/>
  </r>
  <r>
    <n v="1569"/>
    <n v="39"/>
    <x v="4"/>
    <x v="1"/>
    <x v="0"/>
    <x v="3352"/>
    <x v="2"/>
    <n v="2"/>
    <d v="2025-04-18T00:00:00"/>
    <x v="3"/>
    <x v="5"/>
    <s v="18"/>
    <x v="1"/>
    <x v="0"/>
    <n v="0.72"/>
    <x v="1"/>
    <n v="5"/>
    <x v="0"/>
    <n v="122.57"/>
    <x v="0"/>
    <n v="7"/>
    <x v="1"/>
    <x v="4"/>
    <n v="521.67811550151964"/>
    <x v="1"/>
  </r>
  <r>
    <n v="1708"/>
    <n v="54"/>
    <x v="3"/>
    <x v="3"/>
    <x v="3"/>
    <x v="3353"/>
    <x v="2"/>
    <n v="2"/>
    <d v="2025-09-04T00:00:00"/>
    <x v="3"/>
    <x v="6"/>
    <s v="04"/>
    <x v="1"/>
    <x v="0"/>
    <n v="0.72"/>
    <x v="1"/>
    <n v="13"/>
    <x v="1"/>
    <n v="35.31"/>
    <x v="2"/>
    <n v="4"/>
    <x v="2"/>
    <x v="0"/>
    <n v="498.59285714285676"/>
    <x v="1"/>
  </r>
  <r>
    <n v="1875"/>
    <n v="38"/>
    <x v="4"/>
    <x v="2"/>
    <x v="0"/>
    <x v="3354"/>
    <x v="1"/>
    <n v="3"/>
    <d v="2026-02-18T00:00:00"/>
    <x v="4"/>
    <x v="10"/>
    <s v="18"/>
    <x v="1"/>
    <x v="0"/>
    <n v="0.72"/>
    <x v="0"/>
    <n v="19"/>
    <x v="2"/>
    <n v="36.49"/>
    <x v="2"/>
    <n v="4"/>
    <x v="2"/>
    <x v="3"/>
    <n v="516.22306501547962"/>
    <x v="2"/>
  </r>
  <r>
    <n v="2085"/>
    <n v="43"/>
    <x v="0"/>
    <x v="1"/>
    <x v="0"/>
    <x v="2406"/>
    <x v="2"/>
    <n v="2"/>
    <d v="2026-09-16T00:00:00"/>
    <x v="4"/>
    <x v="6"/>
    <s v="16"/>
    <x v="2"/>
    <x v="1"/>
    <n v="0.72"/>
    <x v="0"/>
    <n v="10"/>
    <x v="1"/>
    <n v="47.25"/>
    <x v="2"/>
    <n v="7"/>
    <x v="1"/>
    <x v="1"/>
    <n v="544.2027000000005"/>
    <x v="0"/>
  </r>
  <r>
    <n v="2272"/>
    <n v="67"/>
    <x v="1"/>
    <x v="1"/>
    <x v="1"/>
    <x v="3355"/>
    <x v="1"/>
    <n v="3"/>
    <d v="2027-03-22T00:00:00"/>
    <x v="5"/>
    <x v="9"/>
    <s v="22"/>
    <x v="3"/>
    <x v="0"/>
    <n v="0.72"/>
    <x v="1"/>
    <n v="17"/>
    <x v="2"/>
    <n v="45.06"/>
    <x v="2"/>
    <n v="7"/>
    <x v="1"/>
    <x v="2"/>
    <n v="527.49098412698402"/>
    <x v="2"/>
  </r>
  <r>
    <n v="2529"/>
    <n v="59"/>
    <x v="3"/>
    <x v="0"/>
    <x v="0"/>
    <x v="3356"/>
    <x v="2"/>
    <n v="2"/>
    <d v="2027-12-04T00:00:00"/>
    <x v="5"/>
    <x v="2"/>
    <s v="04"/>
    <x v="2"/>
    <x v="0"/>
    <n v="0.72"/>
    <x v="1"/>
    <n v="13"/>
    <x v="1"/>
    <n v="49.22"/>
    <x v="2"/>
    <n v="7"/>
    <x v="1"/>
    <x v="1"/>
    <n v="544.44240802675631"/>
    <x v="0"/>
  </r>
  <r>
    <n v="2548"/>
    <n v="45"/>
    <x v="0"/>
    <x v="3"/>
    <x v="2"/>
    <x v="3357"/>
    <x v="2"/>
    <n v="2"/>
    <d v="2027-12-23T00:00:00"/>
    <x v="5"/>
    <x v="2"/>
    <s v="23"/>
    <x v="0"/>
    <x v="1"/>
    <n v="0.72"/>
    <x v="0"/>
    <n v="19"/>
    <x v="2"/>
    <n v="21.75"/>
    <x v="2"/>
    <n v="6"/>
    <x v="0"/>
    <x v="4"/>
    <n v="521.40021341463398"/>
    <x v="2"/>
  </r>
  <r>
    <n v="3059"/>
    <n v="49"/>
    <x v="0"/>
    <x v="0"/>
    <x v="3"/>
    <x v="3358"/>
    <x v="2"/>
    <n v="2"/>
    <d v="2029-05-17T00:00:00"/>
    <x v="10"/>
    <x v="7"/>
    <s v="17"/>
    <x v="2"/>
    <x v="0"/>
    <n v="0.72"/>
    <x v="1"/>
    <n v="10"/>
    <x v="1"/>
    <n v="60.66"/>
    <x v="0"/>
    <n v="7"/>
    <x v="1"/>
    <x v="2"/>
    <n v="526.73133757961773"/>
    <x v="0"/>
  </r>
  <r>
    <n v="3127"/>
    <n v="45"/>
    <x v="0"/>
    <x v="2"/>
    <x v="1"/>
    <x v="3359"/>
    <x v="1"/>
    <n v="3"/>
    <d v="2029-07-24T00:00:00"/>
    <x v="10"/>
    <x v="11"/>
    <s v="24"/>
    <x v="2"/>
    <x v="1"/>
    <n v="0.72"/>
    <x v="1"/>
    <n v="2"/>
    <x v="0"/>
    <n v="424.12"/>
    <x v="1"/>
    <n v="6"/>
    <x v="0"/>
    <x v="2"/>
    <n v="526.47626198083049"/>
    <x v="2"/>
  </r>
  <r>
    <n v="3236"/>
    <n v="32"/>
    <x v="4"/>
    <x v="3"/>
    <x v="2"/>
    <x v="3360"/>
    <x v="0"/>
    <n v="1"/>
    <d v="2029-11-10T00:00:00"/>
    <x v="10"/>
    <x v="1"/>
    <s v="10"/>
    <x v="2"/>
    <x v="0"/>
    <n v="0.72"/>
    <x v="0"/>
    <n v="12"/>
    <x v="1"/>
    <n v="7.09"/>
    <x v="2"/>
    <n v="3"/>
    <x v="2"/>
    <x v="0"/>
    <n v="498.71344512195083"/>
    <x v="2"/>
  </r>
  <r>
    <n v="3299"/>
    <n v="23"/>
    <x v="2"/>
    <x v="3"/>
    <x v="2"/>
    <x v="3361"/>
    <x v="0"/>
    <n v="1"/>
    <d v="2030-01-12T00:00:00"/>
    <x v="7"/>
    <x v="0"/>
    <s v="12"/>
    <x v="0"/>
    <x v="0"/>
    <n v="0.72"/>
    <x v="1"/>
    <n v="2"/>
    <x v="0"/>
    <n v="34.07"/>
    <x v="2"/>
    <n v="7"/>
    <x v="1"/>
    <x v="0"/>
    <n v="499.97825688073357"/>
    <x v="1"/>
  </r>
  <r>
    <n v="3475"/>
    <n v="31"/>
    <x v="4"/>
    <x v="1"/>
    <x v="3"/>
    <x v="3362"/>
    <x v="2"/>
    <n v="2"/>
    <d v="2030-07-07T00:00:00"/>
    <x v="7"/>
    <x v="11"/>
    <s v="07"/>
    <x v="0"/>
    <x v="0"/>
    <n v="0.72"/>
    <x v="1"/>
    <n v="10"/>
    <x v="1"/>
    <n v="53.47"/>
    <x v="0"/>
    <n v="5"/>
    <x v="0"/>
    <x v="3"/>
    <n v="515.6733540372669"/>
    <x v="2"/>
  </r>
  <r>
    <n v="3497"/>
    <n v="43"/>
    <x v="0"/>
    <x v="1"/>
    <x v="2"/>
    <x v="3363"/>
    <x v="0"/>
    <n v="1"/>
    <d v="2030-07-29T00:00:00"/>
    <x v="7"/>
    <x v="11"/>
    <s v="29"/>
    <x v="0"/>
    <x v="1"/>
    <n v="0.72"/>
    <x v="0"/>
    <n v="11"/>
    <x v="1"/>
    <n v="21.91"/>
    <x v="2"/>
    <n v="7"/>
    <x v="1"/>
    <x v="2"/>
    <n v="525.4449358974357"/>
    <x v="1"/>
  </r>
  <r>
    <n v="3561"/>
    <n v="54"/>
    <x v="3"/>
    <x v="0"/>
    <x v="0"/>
    <x v="3364"/>
    <x v="2"/>
    <n v="2"/>
    <d v="2030-10-01T00:00:00"/>
    <x v="7"/>
    <x v="4"/>
    <s v="01"/>
    <x v="2"/>
    <x v="0"/>
    <n v="0.72"/>
    <x v="0"/>
    <n v="16"/>
    <x v="2"/>
    <n v="40.31"/>
    <x v="2"/>
    <n v="5"/>
    <x v="0"/>
    <x v="4"/>
    <n v="521.73094801223226"/>
    <x v="1"/>
  </r>
  <r>
    <n v="4003"/>
    <n v="46"/>
    <x v="0"/>
    <x v="2"/>
    <x v="0"/>
    <x v="3365"/>
    <x v="1"/>
    <n v="3"/>
    <d v="2031-12-17T00:00:00"/>
    <x v="8"/>
    <x v="2"/>
    <s v="17"/>
    <x v="3"/>
    <x v="1"/>
    <n v="0.72"/>
    <x v="0"/>
    <n v="12"/>
    <x v="1"/>
    <n v="73.09"/>
    <x v="0"/>
    <n v="7"/>
    <x v="1"/>
    <x v="0"/>
    <n v="501.30291411042901"/>
    <x v="1"/>
  </r>
  <r>
    <n v="4293"/>
    <n v="21"/>
    <x v="2"/>
    <x v="0"/>
    <x v="3"/>
    <x v="3366"/>
    <x v="1"/>
    <n v="3"/>
    <d v="2032-10-02T00:00:00"/>
    <x v="11"/>
    <x v="4"/>
    <s v="02"/>
    <x v="2"/>
    <x v="0"/>
    <n v="0.72"/>
    <x v="1"/>
    <n v="17"/>
    <x v="2"/>
    <n v="43.15"/>
    <x v="2"/>
    <n v="6"/>
    <x v="0"/>
    <x v="0"/>
    <n v="500.14683076923035"/>
    <x v="1"/>
  </r>
  <r>
    <n v="4537"/>
    <n v="33"/>
    <x v="4"/>
    <x v="0"/>
    <x v="1"/>
    <x v="3367"/>
    <x v="0"/>
    <n v="1"/>
    <d v="2033-06-03T00:00:00"/>
    <x v="9"/>
    <x v="3"/>
    <s v="03"/>
    <x v="1"/>
    <x v="1"/>
    <n v="0.72"/>
    <x v="0"/>
    <n v="5"/>
    <x v="0"/>
    <n v="64.959999999999994"/>
    <x v="0"/>
    <n v="4"/>
    <x v="2"/>
    <x v="3"/>
    <n v="515.61408099688458"/>
    <x v="0"/>
  </r>
  <r>
    <n v="4566"/>
    <n v="68"/>
    <x v="1"/>
    <x v="3"/>
    <x v="0"/>
    <x v="3368"/>
    <x v="1"/>
    <n v="3"/>
    <d v="2033-07-02T00:00:00"/>
    <x v="9"/>
    <x v="11"/>
    <s v="02"/>
    <x v="3"/>
    <x v="1"/>
    <n v="0.72"/>
    <x v="1"/>
    <n v="10"/>
    <x v="1"/>
    <n v="83.79"/>
    <x v="0"/>
    <n v="4"/>
    <x v="2"/>
    <x v="1"/>
    <n v="544.12221476510115"/>
    <x v="1"/>
  </r>
  <r>
    <n v="4936"/>
    <n v="24"/>
    <x v="2"/>
    <x v="2"/>
    <x v="2"/>
    <x v="3369"/>
    <x v="2"/>
    <n v="2"/>
    <d v="2034-07-07T00:00:00"/>
    <x v="13"/>
    <x v="11"/>
    <s v="07"/>
    <x v="1"/>
    <x v="0"/>
    <n v="0.72"/>
    <x v="0"/>
    <n v="4"/>
    <x v="0"/>
    <n v="130.59"/>
    <x v="0"/>
    <n v="7"/>
    <x v="1"/>
    <x v="3"/>
    <n v="516.21034374999977"/>
    <x v="0"/>
  </r>
  <r>
    <n v="4941"/>
    <n v="23"/>
    <x v="2"/>
    <x v="1"/>
    <x v="0"/>
    <x v="3370"/>
    <x v="0"/>
    <n v="1"/>
    <d v="2034-07-12T00:00:00"/>
    <x v="13"/>
    <x v="11"/>
    <s v="12"/>
    <x v="0"/>
    <x v="1"/>
    <n v="0.72"/>
    <x v="1"/>
    <n v="4"/>
    <x v="0"/>
    <n v="29.09"/>
    <x v="2"/>
    <n v="4"/>
    <x v="2"/>
    <x v="2"/>
    <n v="526.35954983922818"/>
    <x v="0"/>
  </r>
  <r>
    <n v="252"/>
    <n v="41"/>
    <x v="0"/>
    <x v="3"/>
    <x v="2"/>
    <x v="3371"/>
    <x v="0"/>
    <n v="1"/>
    <d v="2021-09-09T00:00:00"/>
    <x v="0"/>
    <x v="6"/>
    <s v="09"/>
    <x v="1"/>
    <x v="1"/>
    <n v="0.71"/>
    <x v="0"/>
    <n v="4"/>
    <x v="0"/>
    <n v="55.06"/>
    <x v="0"/>
    <n v="7"/>
    <x v="1"/>
    <x v="1"/>
    <n v="543.13313131313168"/>
    <x v="2"/>
  </r>
  <r>
    <n v="363"/>
    <n v="41"/>
    <x v="0"/>
    <x v="1"/>
    <x v="0"/>
    <x v="3372"/>
    <x v="1"/>
    <n v="3"/>
    <d v="2021-12-29T00:00:00"/>
    <x v="0"/>
    <x v="2"/>
    <s v="29"/>
    <x v="2"/>
    <x v="0"/>
    <n v="0.71"/>
    <x v="1"/>
    <n v="6"/>
    <x v="1"/>
    <n v="142.22"/>
    <x v="0"/>
    <n v="7"/>
    <x v="1"/>
    <x v="2"/>
    <n v="527.68209677419338"/>
    <x v="0"/>
  </r>
  <r>
    <n v="377"/>
    <n v="60"/>
    <x v="1"/>
    <x v="0"/>
    <x v="0"/>
    <x v="3373"/>
    <x v="1"/>
    <n v="3"/>
    <d v="2022-01-12T00:00:00"/>
    <x v="1"/>
    <x v="0"/>
    <s v="12"/>
    <x v="3"/>
    <x v="0"/>
    <n v="0.71"/>
    <x v="1"/>
    <n v="6"/>
    <x v="1"/>
    <n v="118.02"/>
    <x v="0"/>
    <n v="7"/>
    <x v="1"/>
    <x v="0"/>
    <n v="499.42635802469096"/>
    <x v="1"/>
  </r>
  <r>
    <n v="665"/>
    <n v="52"/>
    <x v="3"/>
    <x v="2"/>
    <x v="2"/>
    <x v="3374"/>
    <x v="0"/>
    <n v="1"/>
    <d v="2022-10-27T00:00:00"/>
    <x v="1"/>
    <x v="4"/>
    <s v="27"/>
    <x v="1"/>
    <x v="0"/>
    <n v="0.71"/>
    <x v="1"/>
    <n v="8"/>
    <x v="1"/>
    <n v="21.7"/>
    <x v="2"/>
    <n v="4"/>
    <x v="2"/>
    <x v="4"/>
    <n v="521.35282208588922"/>
    <x v="1"/>
  </r>
  <r>
    <n v="716"/>
    <n v="65"/>
    <x v="1"/>
    <x v="3"/>
    <x v="3"/>
    <x v="3375"/>
    <x v="2"/>
    <n v="2"/>
    <d v="2022-12-17T00:00:00"/>
    <x v="1"/>
    <x v="2"/>
    <s v="17"/>
    <x v="3"/>
    <x v="1"/>
    <n v="0.71"/>
    <x v="1"/>
    <n v="6"/>
    <x v="1"/>
    <n v="105.62"/>
    <x v="0"/>
    <n v="4"/>
    <x v="2"/>
    <x v="1"/>
    <n v="544.22391891891925"/>
    <x v="1"/>
  </r>
  <r>
    <n v="906"/>
    <n v="33"/>
    <x v="4"/>
    <x v="3"/>
    <x v="3"/>
    <x v="3376"/>
    <x v="2"/>
    <n v="2"/>
    <d v="2023-06-25T00:00:00"/>
    <x v="12"/>
    <x v="3"/>
    <s v="25"/>
    <x v="1"/>
    <x v="1"/>
    <n v="0.71"/>
    <x v="0"/>
    <n v="7"/>
    <x v="1"/>
    <n v="92.07"/>
    <x v="0"/>
    <n v="7"/>
    <x v="1"/>
    <x v="1"/>
    <n v="543.92061016949185"/>
    <x v="0"/>
  </r>
  <r>
    <n v="1025"/>
    <n v="55"/>
    <x v="3"/>
    <x v="1"/>
    <x v="3"/>
    <x v="3377"/>
    <x v="1"/>
    <n v="3"/>
    <d v="2023-10-22T00:00:00"/>
    <x v="12"/>
    <x v="4"/>
    <s v="22"/>
    <x v="3"/>
    <x v="1"/>
    <n v="0.71"/>
    <x v="1"/>
    <n v="5"/>
    <x v="0"/>
    <n v="141.08000000000001"/>
    <x v="0"/>
    <n v="6"/>
    <x v="0"/>
    <x v="4"/>
    <n v="522.422892307692"/>
    <x v="1"/>
  </r>
  <r>
    <n v="1273"/>
    <n v="31"/>
    <x v="4"/>
    <x v="3"/>
    <x v="2"/>
    <x v="3378"/>
    <x v="1"/>
    <n v="3"/>
    <d v="2024-06-26T00:00:00"/>
    <x v="2"/>
    <x v="3"/>
    <s v="26"/>
    <x v="0"/>
    <x v="0"/>
    <n v="0.71"/>
    <x v="1"/>
    <n v="12"/>
    <x v="1"/>
    <n v="68.22"/>
    <x v="0"/>
    <n v="7"/>
    <x v="1"/>
    <x v="1"/>
    <n v="543.57857142857165"/>
    <x v="1"/>
  </r>
  <r>
    <n v="1372"/>
    <n v="62"/>
    <x v="1"/>
    <x v="3"/>
    <x v="0"/>
    <x v="3379"/>
    <x v="1"/>
    <n v="3"/>
    <d v="2024-10-03T00:00:00"/>
    <x v="2"/>
    <x v="4"/>
    <s v="03"/>
    <x v="3"/>
    <x v="1"/>
    <n v="0.71"/>
    <x v="0"/>
    <n v="6"/>
    <x v="1"/>
    <n v="134.12"/>
    <x v="0"/>
    <n v="4"/>
    <x v="2"/>
    <x v="1"/>
    <n v="542.63996587030738"/>
    <x v="0"/>
  </r>
  <r>
    <n v="1486"/>
    <n v="60"/>
    <x v="1"/>
    <x v="0"/>
    <x v="1"/>
    <x v="3380"/>
    <x v="0"/>
    <n v="1"/>
    <d v="2025-01-25T00:00:00"/>
    <x v="3"/>
    <x v="0"/>
    <s v="25"/>
    <x v="0"/>
    <x v="1"/>
    <n v="0.71"/>
    <x v="1"/>
    <n v="13"/>
    <x v="1"/>
    <n v="9.7799999999999994"/>
    <x v="2"/>
    <n v="6"/>
    <x v="0"/>
    <x v="2"/>
    <n v="526.62831715210359"/>
    <x v="0"/>
  </r>
  <r>
    <n v="1535"/>
    <n v="65"/>
    <x v="1"/>
    <x v="3"/>
    <x v="1"/>
    <x v="3381"/>
    <x v="1"/>
    <n v="3"/>
    <d v="2025-03-15T00:00:00"/>
    <x v="3"/>
    <x v="9"/>
    <s v="15"/>
    <x v="1"/>
    <x v="1"/>
    <n v="0.71"/>
    <x v="0"/>
    <n v="8"/>
    <x v="1"/>
    <n v="92.81"/>
    <x v="0"/>
    <n v="5"/>
    <x v="0"/>
    <x v="1"/>
    <n v="541.74250000000018"/>
    <x v="0"/>
  </r>
  <r>
    <n v="1594"/>
    <n v="63"/>
    <x v="1"/>
    <x v="1"/>
    <x v="2"/>
    <x v="3382"/>
    <x v="2"/>
    <n v="2"/>
    <d v="2025-05-13T00:00:00"/>
    <x v="3"/>
    <x v="7"/>
    <s v="13"/>
    <x v="3"/>
    <x v="0"/>
    <n v="0.71"/>
    <x v="1"/>
    <n v="1"/>
    <x v="0"/>
    <n v="439.21"/>
    <x v="1"/>
    <n v="7"/>
    <x v="1"/>
    <x v="2"/>
    <n v="527.92542207792201"/>
    <x v="0"/>
  </r>
  <r>
    <n v="1837"/>
    <n v="57"/>
    <x v="3"/>
    <x v="1"/>
    <x v="0"/>
    <x v="3383"/>
    <x v="1"/>
    <n v="3"/>
    <d v="2026-01-11T00:00:00"/>
    <x v="4"/>
    <x v="0"/>
    <s v="11"/>
    <x v="3"/>
    <x v="1"/>
    <n v="0.71"/>
    <x v="0"/>
    <n v="10"/>
    <x v="1"/>
    <n v="70.959999999999994"/>
    <x v="0"/>
    <n v="7"/>
    <x v="1"/>
    <x v="4"/>
    <n v="521.85814814814785"/>
    <x v="0"/>
  </r>
  <r>
    <n v="1950"/>
    <n v="41"/>
    <x v="0"/>
    <x v="0"/>
    <x v="1"/>
    <x v="3384"/>
    <x v="1"/>
    <n v="3"/>
    <d v="2026-05-04T00:00:00"/>
    <x v="4"/>
    <x v="7"/>
    <s v="04"/>
    <x v="2"/>
    <x v="1"/>
    <n v="0.71"/>
    <x v="0"/>
    <n v="2"/>
    <x v="0"/>
    <n v="472.46"/>
    <x v="1"/>
    <n v="7"/>
    <x v="1"/>
    <x v="1"/>
    <n v="541.05261168384902"/>
    <x v="2"/>
  </r>
  <r>
    <n v="2660"/>
    <n v="24"/>
    <x v="2"/>
    <x v="3"/>
    <x v="2"/>
    <x v="3385"/>
    <x v="0"/>
    <n v="1"/>
    <d v="2028-04-13T00:00:00"/>
    <x v="6"/>
    <x v="5"/>
    <s v="13"/>
    <x v="0"/>
    <x v="0"/>
    <n v="0.71"/>
    <x v="1"/>
    <n v="9"/>
    <x v="1"/>
    <n v="24.94"/>
    <x v="2"/>
    <n v="5"/>
    <x v="0"/>
    <x v="3"/>
    <n v="516.19109717868321"/>
    <x v="1"/>
  </r>
  <r>
    <n v="2691"/>
    <n v="68"/>
    <x v="1"/>
    <x v="2"/>
    <x v="3"/>
    <x v="3386"/>
    <x v="2"/>
    <n v="2"/>
    <d v="2028-05-14T00:00:00"/>
    <x v="6"/>
    <x v="7"/>
    <s v="14"/>
    <x v="3"/>
    <x v="0"/>
    <n v="0.71"/>
    <x v="0"/>
    <n v="5"/>
    <x v="0"/>
    <n v="129.61000000000001"/>
    <x v="0"/>
    <n v="7"/>
    <x v="1"/>
    <x v="3"/>
    <n v="517.10855345911932"/>
    <x v="1"/>
  </r>
  <r>
    <n v="2968"/>
    <n v="56"/>
    <x v="3"/>
    <x v="2"/>
    <x v="0"/>
    <x v="3387"/>
    <x v="1"/>
    <n v="3"/>
    <d v="2029-02-15T00:00:00"/>
    <x v="10"/>
    <x v="10"/>
    <s v="15"/>
    <x v="2"/>
    <x v="1"/>
    <n v="0.71"/>
    <x v="1"/>
    <n v="12"/>
    <x v="1"/>
    <n v="71.66"/>
    <x v="0"/>
    <n v="4"/>
    <x v="2"/>
    <x v="2"/>
    <n v="528.21439739413677"/>
    <x v="0"/>
  </r>
  <r>
    <n v="3194"/>
    <n v="65"/>
    <x v="1"/>
    <x v="3"/>
    <x v="0"/>
    <x v="3388"/>
    <x v="2"/>
    <n v="2"/>
    <d v="2029-09-29T00:00:00"/>
    <x v="10"/>
    <x v="6"/>
    <s v="29"/>
    <x v="2"/>
    <x v="0"/>
    <n v="0.71"/>
    <x v="0"/>
    <n v="17"/>
    <x v="2"/>
    <n v="21.59"/>
    <x v="2"/>
    <n v="5"/>
    <x v="0"/>
    <x v="0"/>
    <n v="498.78030959752277"/>
    <x v="2"/>
  </r>
  <r>
    <n v="3386"/>
    <n v="54"/>
    <x v="3"/>
    <x v="2"/>
    <x v="3"/>
    <x v="3389"/>
    <x v="1"/>
    <n v="3"/>
    <d v="2030-04-09T00:00:00"/>
    <x v="7"/>
    <x v="5"/>
    <s v="09"/>
    <x v="3"/>
    <x v="0"/>
    <n v="0.71"/>
    <x v="0"/>
    <n v="14"/>
    <x v="1"/>
    <n v="60.72"/>
    <x v="0"/>
    <n v="7"/>
    <x v="1"/>
    <x v="3"/>
    <n v="516.69542586750765"/>
    <x v="1"/>
  </r>
  <r>
    <n v="3670"/>
    <n v="24"/>
    <x v="2"/>
    <x v="2"/>
    <x v="3"/>
    <x v="3390"/>
    <x v="0"/>
    <n v="1"/>
    <d v="2031-01-18T00:00:00"/>
    <x v="8"/>
    <x v="0"/>
    <s v="18"/>
    <x v="3"/>
    <x v="0"/>
    <n v="0.71"/>
    <x v="1"/>
    <n v="12"/>
    <x v="1"/>
    <n v="24.46"/>
    <x v="2"/>
    <n v="8"/>
    <x v="1"/>
    <x v="2"/>
    <n v="527.13022875817001"/>
    <x v="2"/>
  </r>
  <r>
    <n v="4179"/>
    <n v="33"/>
    <x v="4"/>
    <x v="1"/>
    <x v="2"/>
    <x v="3391"/>
    <x v="0"/>
    <n v="1"/>
    <d v="2032-06-10T00:00:00"/>
    <x v="11"/>
    <x v="3"/>
    <s v="10"/>
    <x v="2"/>
    <x v="1"/>
    <n v="0.71"/>
    <x v="0"/>
    <n v="19"/>
    <x v="2"/>
    <n v="8.91"/>
    <x v="2"/>
    <n v="6"/>
    <x v="0"/>
    <x v="1"/>
    <n v="539.65996551724152"/>
    <x v="1"/>
  </r>
  <r>
    <n v="4562"/>
    <n v="69"/>
    <x v="1"/>
    <x v="1"/>
    <x v="0"/>
    <x v="3392"/>
    <x v="2"/>
    <n v="2"/>
    <d v="2033-06-28T00:00:00"/>
    <x v="9"/>
    <x v="3"/>
    <s v="28"/>
    <x v="3"/>
    <x v="1"/>
    <n v="0.71"/>
    <x v="1"/>
    <n v="14"/>
    <x v="1"/>
    <n v="39.08"/>
    <x v="2"/>
    <n v="3"/>
    <x v="2"/>
    <x v="4"/>
    <n v="521.27696594427221"/>
    <x v="0"/>
  </r>
  <r>
    <n v="4571"/>
    <n v="19"/>
    <x v="2"/>
    <x v="0"/>
    <x v="3"/>
    <x v="3393"/>
    <x v="2"/>
    <n v="2"/>
    <d v="2033-07-07T00:00:00"/>
    <x v="9"/>
    <x v="11"/>
    <s v="07"/>
    <x v="2"/>
    <x v="1"/>
    <n v="0.71"/>
    <x v="1"/>
    <n v="3"/>
    <x v="0"/>
    <n v="161.94999999999999"/>
    <x v="1"/>
    <n v="4"/>
    <x v="2"/>
    <x v="4"/>
    <n v="521.19658385093135"/>
    <x v="0"/>
  </r>
  <r>
    <n v="4755"/>
    <n v="48"/>
    <x v="0"/>
    <x v="2"/>
    <x v="2"/>
    <x v="3394"/>
    <x v="0"/>
    <n v="1"/>
    <d v="2034-01-07T00:00:00"/>
    <x v="13"/>
    <x v="0"/>
    <s v="07"/>
    <x v="2"/>
    <x v="1"/>
    <n v="0.71"/>
    <x v="1"/>
    <n v="9"/>
    <x v="1"/>
    <n v="6.81"/>
    <x v="2"/>
    <n v="6"/>
    <x v="0"/>
    <x v="3"/>
    <n v="515.64025316455684"/>
    <x v="1"/>
  </r>
  <r>
    <n v="4894"/>
    <n v="54"/>
    <x v="3"/>
    <x v="2"/>
    <x v="0"/>
    <x v="3395"/>
    <x v="2"/>
    <n v="2"/>
    <d v="2034-05-26T00:00:00"/>
    <x v="13"/>
    <x v="7"/>
    <s v="26"/>
    <x v="1"/>
    <x v="0"/>
    <n v="0.71"/>
    <x v="1"/>
    <n v="17"/>
    <x v="2"/>
    <n v="28.58"/>
    <x v="2"/>
    <n v="5"/>
    <x v="0"/>
    <x v="2"/>
    <n v="527.89609836065574"/>
    <x v="1"/>
  </r>
  <r>
    <n v="6"/>
    <n v="57"/>
    <x v="3"/>
    <x v="1"/>
    <x v="1"/>
    <x v="3396"/>
    <x v="2"/>
    <n v="2"/>
    <d v="2021-01-06T00:00:00"/>
    <x v="0"/>
    <x v="0"/>
    <s v="06"/>
    <x v="3"/>
    <x v="0"/>
    <n v="0.7"/>
    <x v="0"/>
    <n v="5"/>
    <x v="0"/>
    <n v="119.59"/>
    <x v="0"/>
    <n v="6"/>
    <x v="0"/>
    <x v="3"/>
    <n v="517.08250793650768"/>
    <x v="1"/>
  </r>
  <r>
    <n v="175"/>
    <n v="58"/>
    <x v="3"/>
    <x v="3"/>
    <x v="3"/>
    <x v="3397"/>
    <x v="0"/>
    <n v="1"/>
    <d v="2021-06-24T00:00:00"/>
    <x v="0"/>
    <x v="3"/>
    <s v="24"/>
    <x v="3"/>
    <x v="0"/>
    <n v="0.7"/>
    <x v="0"/>
    <n v="8"/>
    <x v="1"/>
    <n v="25.69"/>
    <x v="2"/>
    <n v="6"/>
    <x v="0"/>
    <x v="4"/>
    <n v="521.30666666666627"/>
    <x v="1"/>
  </r>
  <r>
    <n v="228"/>
    <n v="65"/>
    <x v="1"/>
    <x v="1"/>
    <x v="2"/>
    <x v="1578"/>
    <x v="2"/>
    <n v="2"/>
    <d v="2021-08-16T00:00:00"/>
    <x v="0"/>
    <x v="8"/>
    <s v="16"/>
    <x v="3"/>
    <x v="0"/>
    <n v="0.7"/>
    <x v="1"/>
    <n v="18"/>
    <x v="2"/>
    <n v="23.23"/>
    <x v="2"/>
    <n v="7"/>
    <x v="1"/>
    <x v="0"/>
    <n v="499.18972049689393"/>
    <x v="1"/>
  </r>
  <r>
    <n v="347"/>
    <n v="61"/>
    <x v="1"/>
    <x v="1"/>
    <x v="3"/>
    <x v="3398"/>
    <x v="0"/>
    <n v="1"/>
    <d v="2021-12-13T00:00:00"/>
    <x v="0"/>
    <x v="2"/>
    <s v="13"/>
    <x v="0"/>
    <x v="1"/>
    <n v="0.7"/>
    <x v="1"/>
    <n v="10"/>
    <x v="1"/>
    <n v="20.75"/>
    <x v="2"/>
    <n v="5"/>
    <x v="0"/>
    <x v="0"/>
    <n v="499.44236760124568"/>
    <x v="2"/>
  </r>
  <r>
    <n v="905"/>
    <n v="23"/>
    <x v="2"/>
    <x v="1"/>
    <x v="1"/>
    <x v="3399"/>
    <x v="2"/>
    <n v="2"/>
    <d v="2023-06-24T00:00:00"/>
    <x v="12"/>
    <x v="3"/>
    <s v="24"/>
    <x v="3"/>
    <x v="1"/>
    <n v="0.7"/>
    <x v="0"/>
    <n v="16"/>
    <x v="2"/>
    <n v="27.35"/>
    <x v="2"/>
    <n v="3"/>
    <x v="2"/>
    <x v="4"/>
    <n v="522.29343749999975"/>
    <x v="0"/>
  </r>
  <r>
    <n v="1435"/>
    <n v="45"/>
    <x v="0"/>
    <x v="0"/>
    <x v="0"/>
    <x v="3400"/>
    <x v="0"/>
    <n v="1"/>
    <d v="2024-12-05T00:00:00"/>
    <x v="2"/>
    <x v="2"/>
    <s v="05"/>
    <x v="0"/>
    <x v="1"/>
    <n v="0.7"/>
    <x v="0"/>
    <n v="19"/>
    <x v="2"/>
    <n v="5.56"/>
    <x v="2"/>
    <n v="4"/>
    <x v="2"/>
    <x v="2"/>
    <n v="528.03457236842098"/>
    <x v="1"/>
  </r>
  <r>
    <n v="1787"/>
    <n v="58"/>
    <x v="3"/>
    <x v="2"/>
    <x v="1"/>
    <x v="3401"/>
    <x v="1"/>
    <n v="3"/>
    <d v="2025-11-22T00:00:00"/>
    <x v="3"/>
    <x v="1"/>
    <s v="22"/>
    <x v="0"/>
    <x v="1"/>
    <n v="0.7"/>
    <x v="1"/>
    <n v="18"/>
    <x v="2"/>
    <n v="44.72"/>
    <x v="2"/>
    <n v="6"/>
    <x v="0"/>
    <x v="0"/>
    <n v="500.35471874999956"/>
    <x v="1"/>
  </r>
  <r>
    <n v="1854"/>
    <n v="56"/>
    <x v="3"/>
    <x v="0"/>
    <x v="2"/>
    <x v="3402"/>
    <x v="1"/>
    <n v="3"/>
    <d v="2026-01-28T00:00:00"/>
    <x v="4"/>
    <x v="0"/>
    <s v="28"/>
    <x v="1"/>
    <x v="1"/>
    <n v="0.7"/>
    <x v="0"/>
    <n v="19"/>
    <x v="2"/>
    <n v="51.19"/>
    <x v="0"/>
    <n v="7"/>
    <x v="1"/>
    <x v="2"/>
    <n v="529.42848184818479"/>
    <x v="0"/>
  </r>
  <r>
    <n v="2759"/>
    <n v="23"/>
    <x v="2"/>
    <x v="2"/>
    <x v="1"/>
    <x v="3403"/>
    <x v="1"/>
    <n v="3"/>
    <d v="2028-07-21T00:00:00"/>
    <x v="6"/>
    <x v="11"/>
    <s v="21"/>
    <x v="0"/>
    <x v="0"/>
    <n v="0.7"/>
    <x v="0"/>
    <n v="16"/>
    <x v="2"/>
    <n v="57.2"/>
    <x v="0"/>
    <n v="6"/>
    <x v="0"/>
    <x v="4"/>
    <n v="522.55909090909051"/>
    <x v="0"/>
  </r>
  <r>
    <n v="2940"/>
    <n v="30"/>
    <x v="4"/>
    <x v="1"/>
    <x v="3"/>
    <x v="3404"/>
    <x v="0"/>
    <n v="1"/>
    <d v="2029-01-18T00:00:00"/>
    <x v="10"/>
    <x v="0"/>
    <s v="18"/>
    <x v="0"/>
    <x v="0"/>
    <n v="0.7"/>
    <x v="1"/>
    <n v="19"/>
    <x v="2"/>
    <n v="7"/>
    <x v="2"/>
    <n v="7"/>
    <x v="1"/>
    <x v="0"/>
    <n v="499.39987460815001"/>
    <x v="1"/>
  </r>
  <r>
    <n v="3272"/>
    <n v="44"/>
    <x v="0"/>
    <x v="2"/>
    <x v="1"/>
    <x v="3405"/>
    <x v="1"/>
    <n v="3"/>
    <d v="2029-12-16T00:00:00"/>
    <x v="10"/>
    <x v="2"/>
    <s v="16"/>
    <x v="3"/>
    <x v="0"/>
    <n v="0.7"/>
    <x v="0"/>
    <n v="19"/>
    <x v="2"/>
    <n v="44.66"/>
    <x v="2"/>
    <n v="4"/>
    <x v="2"/>
    <x v="4"/>
    <n v="521.32455974842742"/>
    <x v="0"/>
  </r>
  <r>
    <n v="4410"/>
    <n v="62"/>
    <x v="1"/>
    <x v="3"/>
    <x v="3"/>
    <x v="3406"/>
    <x v="2"/>
    <n v="2"/>
    <d v="2033-01-27T00:00:00"/>
    <x v="9"/>
    <x v="0"/>
    <s v="27"/>
    <x v="3"/>
    <x v="1"/>
    <n v="0.7"/>
    <x v="1"/>
    <n v="13"/>
    <x v="1"/>
    <n v="29.57"/>
    <x v="2"/>
    <n v="7"/>
    <x v="1"/>
    <x v="1"/>
    <n v="540.9414878892735"/>
    <x v="0"/>
  </r>
  <r>
    <n v="4475"/>
    <n v="39"/>
    <x v="4"/>
    <x v="1"/>
    <x v="2"/>
    <x v="3407"/>
    <x v="0"/>
    <n v="1"/>
    <d v="2033-04-02T00:00:00"/>
    <x v="9"/>
    <x v="5"/>
    <s v="02"/>
    <x v="0"/>
    <x v="1"/>
    <n v="0.7"/>
    <x v="1"/>
    <n v="12"/>
    <x v="1"/>
    <n v="27.24"/>
    <x v="2"/>
    <n v="6"/>
    <x v="0"/>
    <x v="3"/>
    <n v="516.82503184713346"/>
    <x v="0"/>
  </r>
  <r>
    <n v="4699"/>
    <n v="65"/>
    <x v="1"/>
    <x v="0"/>
    <x v="2"/>
    <x v="3408"/>
    <x v="0"/>
    <n v="1"/>
    <d v="2033-11-12T00:00:00"/>
    <x v="9"/>
    <x v="1"/>
    <s v="12"/>
    <x v="3"/>
    <x v="0"/>
    <n v="0.7"/>
    <x v="1"/>
    <n v="2"/>
    <x v="0"/>
    <n v="48.82"/>
    <x v="2"/>
    <n v="4"/>
    <x v="2"/>
    <x v="3"/>
    <n v="517.43169329073453"/>
    <x v="2"/>
  </r>
  <r>
    <n v="4726"/>
    <n v="45"/>
    <x v="0"/>
    <x v="0"/>
    <x v="3"/>
    <x v="3409"/>
    <x v="1"/>
    <n v="3"/>
    <d v="2033-12-09T00:00:00"/>
    <x v="9"/>
    <x v="2"/>
    <s v="09"/>
    <x v="0"/>
    <x v="1"/>
    <n v="0.7"/>
    <x v="0"/>
    <n v="9"/>
    <x v="1"/>
    <n v="98.12"/>
    <x v="0"/>
    <n v="4"/>
    <x v="2"/>
    <x v="1"/>
    <n v="541.48496527777797"/>
    <x v="2"/>
  </r>
  <r>
    <n v="138"/>
    <n v="36"/>
    <x v="4"/>
    <x v="3"/>
    <x v="3"/>
    <x v="3410"/>
    <x v="2"/>
    <n v="2"/>
    <d v="2021-05-18T00:00:00"/>
    <x v="0"/>
    <x v="7"/>
    <s v="18"/>
    <x v="2"/>
    <x v="0"/>
    <n v="0.69"/>
    <x v="1"/>
    <n v="16"/>
    <x v="2"/>
    <n v="29.3"/>
    <x v="2"/>
    <n v="7"/>
    <x v="1"/>
    <x v="2"/>
    <n v="527.96112582781461"/>
    <x v="1"/>
  </r>
  <r>
    <n v="539"/>
    <n v="21"/>
    <x v="2"/>
    <x v="1"/>
    <x v="1"/>
    <x v="3411"/>
    <x v="2"/>
    <n v="2"/>
    <d v="2022-06-23T00:00:00"/>
    <x v="1"/>
    <x v="3"/>
    <s v="23"/>
    <x v="2"/>
    <x v="0"/>
    <n v="0.69"/>
    <x v="1"/>
    <n v="13"/>
    <x v="1"/>
    <n v="28.52"/>
    <x v="2"/>
    <n v="7"/>
    <x v="1"/>
    <x v="4"/>
    <n v="520.29230283911659"/>
    <x v="2"/>
  </r>
  <r>
    <n v="761"/>
    <n v="64"/>
    <x v="1"/>
    <x v="2"/>
    <x v="1"/>
    <x v="3412"/>
    <x v="2"/>
    <n v="2"/>
    <d v="2023-01-31T00:00:00"/>
    <x v="12"/>
    <x v="0"/>
    <s v="31"/>
    <x v="2"/>
    <x v="0"/>
    <n v="0.69"/>
    <x v="1"/>
    <n v="16"/>
    <x v="2"/>
    <n v="24.49"/>
    <x v="2"/>
    <n v="4"/>
    <x v="2"/>
    <x v="4"/>
    <n v="520.76541139240487"/>
    <x v="0"/>
  </r>
  <r>
    <n v="907"/>
    <n v="55"/>
    <x v="3"/>
    <x v="1"/>
    <x v="3"/>
    <x v="3413"/>
    <x v="1"/>
    <n v="3"/>
    <d v="2023-06-26T00:00:00"/>
    <x v="12"/>
    <x v="3"/>
    <s v="26"/>
    <x v="3"/>
    <x v="0"/>
    <n v="0.69"/>
    <x v="1"/>
    <n v="3"/>
    <x v="0"/>
    <n v="220.99"/>
    <x v="1"/>
    <n v="5"/>
    <x v="0"/>
    <x v="1"/>
    <n v="540.29477351916387"/>
    <x v="2"/>
  </r>
  <r>
    <n v="940"/>
    <n v="41"/>
    <x v="0"/>
    <x v="1"/>
    <x v="1"/>
    <x v="3414"/>
    <x v="1"/>
    <n v="3"/>
    <d v="2023-07-29T00:00:00"/>
    <x v="12"/>
    <x v="11"/>
    <s v="29"/>
    <x v="2"/>
    <x v="1"/>
    <n v="0.69"/>
    <x v="1"/>
    <n v="8"/>
    <x v="1"/>
    <n v="100.41"/>
    <x v="0"/>
    <n v="5"/>
    <x v="0"/>
    <x v="0"/>
    <n v="500.55198113207501"/>
    <x v="2"/>
  </r>
  <r>
    <n v="967"/>
    <n v="52"/>
    <x v="3"/>
    <x v="1"/>
    <x v="2"/>
    <x v="3415"/>
    <x v="2"/>
    <n v="2"/>
    <d v="2023-08-25T00:00:00"/>
    <x v="12"/>
    <x v="8"/>
    <s v="25"/>
    <x v="0"/>
    <x v="1"/>
    <n v="0.69"/>
    <x v="0"/>
    <n v="19"/>
    <x v="2"/>
    <n v="25.27"/>
    <x v="2"/>
    <n v="5"/>
    <x v="0"/>
    <x v="3"/>
    <n v="518.7771794871793"/>
    <x v="2"/>
  </r>
  <r>
    <n v="979"/>
    <n v="44"/>
    <x v="0"/>
    <x v="2"/>
    <x v="3"/>
    <x v="3416"/>
    <x v="0"/>
    <n v="1"/>
    <d v="2023-09-06T00:00:00"/>
    <x v="12"/>
    <x v="6"/>
    <s v="06"/>
    <x v="2"/>
    <x v="0"/>
    <n v="0.69"/>
    <x v="1"/>
    <n v="5"/>
    <x v="0"/>
    <n v="13.8"/>
    <x v="2"/>
    <n v="6"/>
    <x v="0"/>
    <x v="0"/>
    <n v="499.59690851734968"/>
    <x v="1"/>
  </r>
  <r>
    <n v="1157"/>
    <n v="22"/>
    <x v="2"/>
    <x v="1"/>
    <x v="1"/>
    <x v="3417"/>
    <x v="2"/>
    <n v="2"/>
    <d v="2024-03-02T00:00:00"/>
    <x v="2"/>
    <x v="9"/>
    <s v="02"/>
    <x v="0"/>
    <x v="0"/>
    <n v="0.69"/>
    <x v="1"/>
    <n v="1"/>
    <x v="0"/>
    <n v="597.21"/>
    <x v="1"/>
    <n v="6"/>
    <x v="0"/>
    <x v="2"/>
    <n v="528.15767441860464"/>
    <x v="2"/>
  </r>
  <r>
    <n v="1213"/>
    <n v="51"/>
    <x v="3"/>
    <x v="1"/>
    <x v="2"/>
    <x v="3418"/>
    <x v="2"/>
    <n v="2"/>
    <d v="2024-04-27T00:00:00"/>
    <x v="2"/>
    <x v="5"/>
    <s v="27"/>
    <x v="2"/>
    <x v="1"/>
    <n v="0.69"/>
    <x v="1"/>
    <n v="4"/>
    <x v="0"/>
    <n v="106.26"/>
    <x v="0"/>
    <n v="7"/>
    <x v="1"/>
    <x v="3"/>
    <n v="518.90122186495148"/>
    <x v="1"/>
  </r>
  <r>
    <n v="2013"/>
    <n v="26"/>
    <x v="2"/>
    <x v="3"/>
    <x v="3"/>
    <x v="3419"/>
    <x v="2"/>
    <n v="2"/>
    <d v="2026-07-06T00:00:00"/>
    <x v="4"/>
    <x v="11"/>
    <s v="06"/>
    <x v="0"/>
    <x v="1"/>
    <n v="0.69"/>
    <x v="1"/>
    <n v="7"/>
    <x v="1"/>
    <n v="65.319999999999993"/>
    <x v="0"/>
    <n v="3"/>
    <x v="2"/>
    <x v="3"/>
    <n v="519.20393548387074"/>
    <x v="1"/>
  </r>
  <r>
    <n v="2050"/>
    <n v="22"/>
    <x v="2"/>
    <x v="3"/>
    <x v="0"/>
    <x v="3420"/>
    <x v="0"/>
    <n v="1"/>
    <d v="2026-08-12T00:00:00"/>
    <x v="4"/>
    <x v="8"/>
    <s v="12"/>
    <x v="0"/>
    <x v="1"/>
    <n v="0.69"/>
    <x v="1"/>
    <n v="17"/>
    <x v="2"/>
    <n v="13.33"/>
    <x v="2"/>
    <n v="5"/>
    <x v="0"/>
    <x v="1"/>
    <n v="539.86580419580423"/>
    <x v="1"/>
  </r>
  <r>
    <n v="2274"/>
    <n v="55"/>
    <x v="3"/>
    <x v="1"/>
    <x v="0"/>
    <x v="3421"/>
    <x v="2"/>
    <n v="2"/>
    <d v="2027-03-24T00:00:00"/>
    <x v="5"/>
    <x v="9"/>
    <s v="24"/>
    <x v="2"/>
    <x v="1"/>
    <n v="0.69"/>
    <x v="0"/>
    <n v="3"/>
    <x v="0"/>
    <n v="188.15"/>
    <x v="1"/>
    <n v="4"/>
    <x v="2"/>
    <x v="2"/>
    <n v="527.92750000000001"/>
    <x v="2"/>
  </r>
  <r>
    <n v="2522"/>
    <n v="59"/>
    <x v="3"/>
    <x v="3"/>
    <x v="3"/>
    <x v="3422"/>
    <x v="1"/>
    <n v="3"/>
    <d v="2027-11-27T00:00:00"/>
    <x v="5"/>
    <x v="1"/>
    <s v="27"/>
    <x v="0"/>
    <x v="1"/>
    <n v="0.69"/>
    <x v="0"/>
    <n v="1"/>
    <x v="0"/>
    <n v="733.63"/>
    <x v="1"/>
    <n v="4"/>
    <x v="2"/>
    <x v="3"/>
    <n v="519.4045307443364"/>
    <x v="0"/>
  </r>
  <r>
    <n v="2578"/>
    <n v="35"/>
    <x v="4"/>
    <x v="0"/>
    <x v="0"/>
    <x v="3423"/>
    <x v="0"/>
    <n v="1"/>
    <d v="2028-01-22T00:00:00"/>
    <x v="6"/>
    <x v="0"/>
    <s v="22"/>
    <x v="1"/>
    <x v="1"/>
    <n v="0.69"/>
    <x v="1"/>
    <n v="14"/>
    <x v="1"/>
    <n v="6.54"/>
    <x v="2"/>
    <n v="7"/>
    <x v="1"/>
    <x v="3"/>
    <n v="518.70899350649324"/>
    <x v="2"/>
  </r>
  <r>
    <n v="2612"/>
    <n v="48"/>
    <x v="0"/>
    <x v="3"/>
    <x v="0"/>
    <x v="3424"/>
    <x v="0"/>
    <n v="1"/>
    <d v="2028-02-25T00:00:00"/>
    <x v="6"/>
    <x v="10"/>
    <s v="25"/>
    <x v="1"/>
    <x v="1"/>
    <n v="0.69"/>
    <x v="1"/>
    <n v="4"/>
    <x v="0"/>
    <n v="81.28"/>
    <x v="0"/>
    <n v="7"/>
    <x v="1"/>
    <x v="2"/>
    <n v="527.80535117056843"/>
    <x v="0"/>
  </r>
  <r>
    <n v="2794"/>
    <n v="45"/>
    <x v="0"/>
    <x v="3"/>
    <x v="2"/>
    <x v="3425"/>
    <x v="1"/>
    <n v="3"/>
    <d v="2028-08-25T00:00:00"/>
    <x v="6"/>
    <x v="8"/>
    <s v="25"/>
    <x v="1"/>
    <x v="1"/>
    <n v="0.69"/>
    <x v="1"/>
    <n v="11"/>
    <x v="1"/>
    <n v="68.290000000000006"/>
    <x v="0"/>
    <n v="7"/>
    <x v="1"/>
    <x v="3"/>
    <n v="520.1001954397392"/>
    <x v="0"/>
  </r>
  <r>
    <n v="3245"/>
    <n v="59"/>
    <x v="3"/>
    <x v="0"/>
    <x v="1"/>
    <x v="3426"/>
    <x v="1"/>
    <n v="3"/>
    <d v="2029-11-19T00:00:00"/>
    <x v="10"/>
    <x v="1"/>
    <s v="19"/>
    <x v="2"/>
    <x v="1"/>
    <n v="0.69"/>
    <x v="0"/>
    <n v="17"/>
    <x v="2"/>
    <n v="44.4"/>
    <x v="2"/>
    <n v="6"/>
    <x v="0"/>
    <x v="4"/>
    <n v="521.17466666666644"/>
    <x v="2"/>
  </r>
  <r>
    <n v="3262"/>
    <n v="23"/>
    <x v="2"/>
    <x v="2"/>
    <x v="3"/>
    <x v="2345"/>
    <x v="0"/>
    <n v="1"/>
    <d v="2029-12-06T00:00:00"/>
    <x v="10"/>
    <x v="2"/>
    <s v="06"/>
    <x v="1"/>
    <x v="0"/>
    <n v="0.69"/>
    <x v="1"/>
    <n v="1"/>
    <x v="0"/>
    <n v="243.02"/>
    <x v="1"/>
    <n v="4"/>
    <x v="2"/>
    <x v="1"/>
    <n v="540.96508771929837"/>
    <x v="0"/>
  </r>
  <r>
    <n v="3573"/>
    <n v="65"/>
    <x v="1"/>
    <x v="2"/>
    <x v="0"/>
    <x v="3427"/>
    <x v="0"/>
    <n v="1"/>
    <d v="2030-10-13T00:00:00"/>
    <x v="7"/>
    <x v="4"/>
    <s v="13"/>
    <x v="0"/>
    <x v="0"/>
    <n v="0.69"/>
    <x v="0"/>
    <n v="4"/>
    <x v="0"/>
    <n v="58.56"/>
    <x v="0"/>
    <n v="7"/>
    <x v="1"/>
    <x v="4"/>
    <n v="520.43054140127356"/>
    <x v="2"/>
  </r>
  <r>
    <n v="3789"/>
    <n v="63"/>
    <x v="1"/>
    <x v="1"/>
    <x v="3"/>
    <x v="3428"/>
    <x v="0"/>
    <n v="1"/>
    <d v="2031-05-17T00:00:00"/>
    <x v="8"/>
    <x v="7"/>
    <s v="17"/>
    <x v="1"/>
    <x v="1"/>
    <n v="0.69"/>
    <x v="1"/>
    <n v="1"/>
    <x v="0"/>
    <n v="171.28"/>
    <x v="1"/>
    <n v="6"/>
    <x v="0"/>
    <x v="1"/>
    <n v="542.01419014084513"/>
    <x v="0"/>
  </r>
  <r>
    <n v="3997"/>
    <n v="40"/>
    <x v="0"/>
    <x v="0"/>
    <x v="1"/>
    <x v="3429"/>
    <x v="2"/>
    <n v="2"/>
    <d v="2031-12-11T00:00:00"/>
    <x v="8"/>
    <x v="2"/>
    <s v="11"/>
    <x v="1"/>
    <x v="1"/>
    <n v="0.69"/>
    <x v="0"/>
    <n v="7"/>
    <x v="1"/>
    <n v="53.4"/>
    <x v="0"/>
    <n v="5"/>
    <x v="0"/>
    <x v="2"/>
    <n v="528.48557046979863"/>
    <x v="0"/>
  </r>
  <r>
    <n v="4213"/>
    <n v="57"/>
    <x v="3"/>
    <x v="2"/>
    <x v="0"/>
    <x v="3430"/>
    <x v="2"/>
    <n v="2"/>
    <d v="2032-07-14T00:00:00"/>
    <x v="11"/>
    <x v="11"/>
    <s v="14"/>
    <x v="1"/>
    <x v="1"/>
    <n v="0.69"/>
    <x v="0"/>
    <n v="19"/>
    <x v="2"/>
    <n v="19.46"/>
    <x v="2"/>
    <n v="6"/>
    <x v="0"/>
    <x v="1"/>
    <n v="543.3242049469967"/>
    <x v="0"/>
  </r>
  <r>
    <n v="4495"/>
    <n v="27"/>
    <x v="2"/>
    <x v="1"/>
    <x v="2"/>
    <x v="3431"/>
    <x v="2"/>
    <n v="2"/>
    <d v="2033-04-22T00:00:00"/>
    <x v="9"/>
    <x v="5"/>
    <s v="22"/>
    <x v="0"/>
    <x v="0"/>
    <n v="0.69"/>
    <x v="1"/>
    <n v="10"/>
    <x v="1"/>
    <n v="61.12"/>
    <x v="0"/>
    <n v="7"/>
    <x v="1"/>
    <x v="4"/>
    <n v="521.34482428114995"/>
    <x v="0"/>
  </r>
  <r>
    <n v="4564"/>
    <n v="44"/>
    <x v="0"/>
    <x v="1"/>
    <x v="1"/>
    <x v="3432"/>
    <x v="0"/>
    <n v="1"/>
    <d v="2033-06-30T00:00:00"/>
    <x v="9"/>
    <x v="3"/>
    <s v="30"/>
    <x v="1"/>
    <x v="1"/>
    <n v="0.69"/>
    <x v="0"/>
    <n v="1"/>
    <x v="0"/>
    <n v="180.57"/>
    <x v="1"/>
    <n v="6"/>
    <x v="0"/>
    <x v="3"/>
    <n v="519.34503267973832"/>
    <x v="2"/>
  </r>
  <r>
    <n v="4601"/>
    <n v="45"/>
    <x v="0"/>
    <x v="0"/>
    <x v="0"/>
    <x v="3433"/>
    <x v="1"/>
    <n v="3"/>
    <d v="2033-08-06T00:00:00"/>
    <x v="9"/>
    <x v="8"/>
    <s v="06"/>
    <x v="3"/>
    <x v="1"/>
    <n v="0.69"/>
    <x v="1"/>
    <n v="7"/>
    <x v="1"/>
    <n v="124.48"/>
    <x v="0"/>
    <n v="6"/>
    <x v="0"/>
    <x v="3"/>
    <n v="520.45577049180304"/>
    <x v="1"/>
  </r>
  <r>
    <n v="4810"/>
    <n v="38"/>
    <x v="4"/>
    <x v="3"/>
    <x v="3"/>
    <x v="3434"/>
    <x v="2"/>
    <n v="2"/>
    <d v="2034-03-03T00:00:00"/>
    <x v="13"/>
    <x v="9"/>
    <s v="03"/>
    <x v="3"/>
    <x v="0"/>
    <n v="0.69"/>
    <x v="1"/>
    <n v="1"/>
    <x v="0"/>
    <n v="634.27"/>
    <x v="1"/>
    <n v="7"/>
    <x v="1"/>
    <x v="4"/>
    <n v="521.05689102564077"/>
    <x v="2"/>
  </r>
  <r>
    <n v="4858"/>
    <n v="20"/>
    <x v="2"/>
    <x v="3"/>
    <x v="2"/>
    <x v="3435"/>
    <x v="0"/>
    <n v="1"/>
    <d v="2034-04-20T00:00:00"/>
    <x v="13"/>
    <x v="5"/>
    <s v="20"/>
    <x v="3"/>
    <x v="0"/>
    <n v="0.69"/>
    <x v="0"/>
    <n v="3"/>
    <x v="0"/>
    <n v="23.42"/>
    <x v="2"/>
    <n v="4"/>
    <x v="2"/>
    <x v="4"/>
    <n v="520.69286173633418"/>
    <x v="1"/>
  </r>
  <r>
    <n v="21"/>
    <n v="64"/>
    <x v="1"/>
    <x v="1"/>
    <x v="1"/>
    <x v="3436"/>
    <x v="0"/>
    <n v="1"/>
    <d v="2021-01-21T00:00:00"/>
    <x v="0"/>
    <x v="0"/>
    <s v="21"/>
    <x v="3"/>
    <x v="1"/>
    <n v="0.68"/>
    <x v="0"/>
    <n v="1"/>
    <x v="0"/>
    <n v="118.71"/>
    <x v="0"/>
    <n v="3"/>
    <x v="2"/>
    <x v="3"/>
    <n v="519.30154605263124"/>
    <x v="0"/>
  </r>
  <r>
    <n v="212"/>
    <n v="33"/>
    <x v="4"/>
    <x v="2"/>
    <x v="1"/>
    <x v="3437"/>
    <x v="1"/>
    <n v="3"/>
    <d v="2021-07-31T00:00:00"/>
    <x v="0"/>
    <x v="11"/>
    <s v="31"/>
    <x v="2"/>
    <x v="1"/>
    <n v="0.68"/>
    <x v="0"/>
    <n v="6"/>
    <x v="1"/>
    <n v="159.77000000000001"/>
    <x v="1"/>
    <n v="5"/>
    <x v="0"/>
    <x v="4"/>
    <n v="522.14587096774164"/>
    <x v="2"/>
  </r>
  <r>
    <n v="230"/>
    <n v="60"/>
    <x v="1"/>
    <x v="0"/>
    <x v="1"/>
    <x v="3438"/>
    <x v="1"/>
    <n v="3"/>
    <d v="2021-08-18T00:00:00"/>
    <x v="0"/>
    <x v="8"/>
    <s v="18"/>
    <x v="2"/>
    <x v="0"/>
    <n v="0.68"/>
    <x v="0"/>
    <n v="18"/>
    <x v="2"/>
    <n v="52.15"/>
    <x v="0"/>
    <n v="4"/>
    <x v="2"/>
    <x v="1"/>
    <n v="543.93985815602855"/>
    <x v="0"/>
  </r>
  <r>
    <n v="475"/>
    <n v="54"/>
    <x v="3"/>
    <x v="1"/>
    <x v="2"/>
    <x v="3439"/>
    <x v="0"/>
    <n v="1"/>
    <d v="2022-04-20T00:00:00"/>
    <x v="1"/>
    <x v="5"/>
    <s v="20"/>
    <x v="0"/>
    <x v="0"/>
    <n v="0.68"/>
    <x v="0"/>
    <n v="11"/>
    <x v="1"/>
    <n v="5.72"/>
    <x v="2"/>
    <n v="4"/>
    <x v="2"/>
    <x v="3"/>
    <n v="520.623630363036"/>
    <x v="2"/>
  </r>
  <r>
    <n v="593"/>
    <n v="54"/>
    <x v="3"/>
    <x v="1"/>
    <x v="0"/>
    <x v="3440"/>
    <x v="1"/>
    <n v="3"/>
    <d v="2022-08-16T00:00:00"/>
    <x v="1"/>
    <x v="8"/>
    <s v="16"/>
    <x v="2"/>
    <x v="1"/>
    <n v="0.68"/>
    <x v="0"/>
    <n v="12"/>
    <x v="1"/>
    <n v="74.739999999999995"/>
    <x v="0"/>
    <n v="6"/>
    <x v="0"/>
    <x v="4"/>
    <n v="520.73343042071156"/>
    <x v="0"/>
  </r>
  <r>
    <n v="864"/>
    <n v="19"/>
    <x v="2"/>
    <x v="2"/>
    <x v="0"/>
    <x v="3441"/>
    <x v="1"/>
    <n v="3"/>
    <d v="2023-05-14T00:00:00"/>
    <x v="12"/>
    <x v="7"/>
    <s v="14"/>
    <x v="1"/>
    <x v="0"/>
    <n v="0.68"/>
    <x v="1"/>
    <n v="8"/>
    <x v="1"/>
    <n v="117.81"/>
    <x v="0"/>
    <n v="5"/>
    <x v="0"/>
    <x v="2"/>
    <n v="529.00636363636352"/>
    <x v="2"/>
  </r>
  <r>
    <n v="1424"/>
    <n v="53"/>
    <x v="3"/>
    <x v="0"/>
    <x v="1"/>
    <x v="3442"/>
    <x v="0"/>
    <n v="1"/>
    <d v="2024-11-24T00:00:00"/>
    <x v="2"/>
    <x v="1"/>
    <s v="24"/>
    <x v="3"/>
    <x v="0"/>
    <n v="0.68"/>
    <x v="0"/>
    <n v="6"/>
    <x v="1"/>
    <n v="52.23"/>
    <x v="0"/>
    <n v="3"/>
    <x v="2"/>
    <x v="0"/>
    <n v="500.95958860759453"/>
    <x v="0"/>
  </r>
  <r>
    <n v="1777"/>
    <n v="45"/>
    <x v="0"/>
    <x v="3"/>
    <x v="3"/>
    <x v="3443"/>
    <x v="2"/>
    <n v="2"/>
    <d v="2025-11-12T00:00:00"/>
    <x v="3"/>
    <x v="1"/>
    <s v="12"/>
    <x v="3"/>
    <x v="1"/>
    <n v="0.68"/>
    <x v="1"/>
    <n v="18"/>
    <x v="2"/>
    <n v="30.81"/>
    <x v="2"/>
    <n v="4"/>
    <x v="2"/>
    <x v="0"/>
    <n v="501.55504761904723"/>
    <x v="2"/>
  </r>
  <r>
    <n v="1810"/>
    <n v="43"/>
    <x v="0"/>
    <x v="3"/>
    <x v="3"/>
    <x v="3444"/>
    <x v="0"/>
    <n v="1"/>
    <d v="2025-12-15T00:00:00"/>
    <x v="3"/>
    <x v="2"/>
    <s v="15"/>
    <x v="0"/>
    <x v="1"/>
    <n v="0.68"/>
    <x v="0"/>
    <n v="4"/>
    <x v="0"/>
    <n v="53.15"/>
    <x v="0"/>
    <n v="4"/>
    <x v="2"/>
    <x v="3"/>
    <n v="522.13930463576128"/>
    <x v="0"/>
  </r>
  <r>
    <n v="1925"/>
    <n v="43"/>
    <x v="0"/>
    <x v="3"/>
    <x v="1"/>
    <x v="3445"/>
    <x v="2"/>
    <n v="2"/>
    <d v="2026-04-09T00:00:00"/>
    <x v="4"/>
    <x v="5"/>
    <s v="09"/>
    <x v="2"/>
    <x v="1"/>
    <n v="0.68"/>
    <x v="1"/>
    <n v="8"/>
    <x v="1"/>
    <n v="62.36"/>
    <x v="0"/>
    <n v="6"/>
    <x v="0"/>
    <x v="0"/>
    <n v="501.38608280254743"/>
    <x v="1"/>
  </r>
  <r>
    <n v="2280"/>
    <n v="38"/>
    <x v="4"/>
    <x v="1"/>
    <x v="3"/>
    <x v="3446"/>
    <x v="0"/>
    <n v="1"/>
    <d v="2027-03-30T00:00:00"/>
    <x v="5"/>
    <x v="9"/>
    <s v="30"/>
    <x v="0"/>
    <x v="0"/>
    <n v="0.68"/>
    <x v="0"/>
    <n v="19"/>
    <x v="2"/>
    <n v="8.92"/>
    <x v="2"/>
    <n v="3"/>
    <x v="2"/>
    <x v="1"/>
    <n v="542.53480427046281"/>
    <x v="0"/>
  </r>
  <r>
    <n v="2354"/>
    <n v="33"/>
    <x v="4"/>
    <x v="1"/>
    <x v="3"/>
    <x v="3447"/>
    <x v="2"/>
    <n v="2"/>
    <d v="2027-06-12T00:00:00"/>
    <x v="5"/>
    <x v="3"/>
    <s v="12"/>
    <x v="0"/>
    <x v="0"/>
    <n v="0.68"/>
    <x v="1"/>
    <n v="19"/>
    <x v="2"/>
    <n v="34.06"/>
    <x v="2"/>
    <n v="5"/>
    <x v="0"/>
    <x v="3"/>
    <n v="523.16767441860429"/>
    <x v="1"/>
  </r>
  <r>
    <n v="2411"/>
    <n v="51"/>
    <x v="3"/>
    <x v="3"/>
    <x v="1"/>
    <x v="3448"/>
    <x v="1"/>
    <n v="3"/>
    <d v="2027-08-08T00:00:00"/>
    <x v="5"/>
    <x v="8"/>
    <s v="08"/>
    <x v="2"/>
    <x v="0"/>
    <n v="0.68"/>
    <x v="1"/>
    <n v="6"/>
    <x v="1"/>
    <n v="132.65"/>
    <x v="0"/>
    <n v="4"/>
    <x v="2"/>
    <x v="3"/>
    <n v="522.75449999999978"/>
    <x v="2"/>
  </r>
  <r>
    <n v="2795"/>
    <n v="54"/>
    <x v="3"/>
    <x v="3"/>
    <x v="0"/>
    <x v="3449"/>
    <x v="0"/>
    <n v="1"/>
    <d v="2028-08-26T00:00:00"/>
    <x v="6"/>
    <x v="8"/>
    <s v="26"/>
    <x v="3"/>
    <x v="0"/>
    <n v="0.68"/>
    <x v="1"/>
    <n v="10"/>
    <x v="1"/>
    <n v="26.45"/>
    <x v="2"/>
    <n v="4"/>
    <x v="2"/>
    <x v="0"/>
    <n v="501.39415335463218"/>
    <x v="0"/>
  </r>
  <r>
    <n v="2924"/>
    <n v="57"/>
    <x v="3"/>
    <x v="0"/>
    <x v="1"/>
    <x v="3450"/>
    <x v="1"/>
    <n v="3"/>
    <d v="2029-01-02T00:00:00"/>
    <x v="10"/>
    <x v="0"/>
    <s v="02"/>
    <x v="0"/>
    <x v="1"/>
    <n v="0.68"/>
    <x v="1"/>
    <n v="11"/>
    <x v="1"/>
    <n v="73.47"/>
    <x v="0"/>
    <n v="3"/>
    <x v="2"/>
    <x v="2"/>
    <n v="527.60952702702696"/>
    <x v="2"/>
  </r>
  <r>
    <n v="3064"/>
    <n v="50"/>
    <x v="3"/>
    <x v="1"/>
    <x v="2"/>
    <x v="3451"/>
    <x v="0"/>
    <n v="1"/>
    <d v="2029-05-22T00:00:00"/>
    <x v="10"/>
    <x v="7"/>
    <s v="22"/>
    <x v="1"/>
    <x v="1"/>
    <n v="0.68"/>
    <x v="0"/>
    <n v="7"/>
    <x v="1"/>
    <n v="35.21"/>
    <x v="2"/>
    <n v="7"/>
    <x v="1"/>
    <x v="4"/>
    <n v="519.51233766233736"/>
    <x v="2"/>
  </r>
  <r>
    <n v="3138"/>
    <n v="55"/>
    <x v="3"/>
    <x v="3"/>
    <x v="1"/>
    <x v="3452"/>
    <x v="1"/>
    <n v="3"/>
    <d v="2029-08-04T00:00:00"/>
    <x v="10"/>
    <x v="8"/>
    <s v="04"/>
    <x v="2"/>
    <x v="0"/>
    <n v="0.68"/>
    <x v="0"/>
    <n v="16"/>
    <x v="2"/>
    <n v="43.34"/>
    <x v="2"/>
    <n v="7"/>
    <x v="1"/>
    <x v="2"/>
    <n v="526.65847457627115"/>
    <x v="0"/>
  </r>
  <r>
    <n v="3251"/>
    <n v="31"/>
    <x v="4"/>
    <x v="0"/>
    <x v="2"/>
    <x v="3453"/>
    <x v="2"/>
    <n v="2"/>
    <d v="2029-11-25T00:00:00"/>
    <x v="10"/>
    <x v="1"/>
    <s v="25"/>
    <x v="0"/>
    <x v="0"/>
    <n v="0.68"/>
    <x v="0"/>
    <n v="4"/>
    <x v="0"/>
    <n v="100.32"/>
    <x v="0"/>
    <n v="4"/>
    <x v="2"/>
    <x v="4"/>
    <n v="520.40172638436445"/>
    <x v="0"/>
  </r>
  <r>
    <n v="3307"/>
    <n v="24"/>
    <x v="2"/>
    <x v="0"/>
    <x v="0"/>
    <x v="3454"/>
    <x v="2"/>
    <n v="2"/>
    <d v="2030-01-20T00:00:00"/>
    <x v="7"/>
    <x v="0"/>
    <s v="20"/>
    <x v="3"/>
    <x v="0"/>
    <n v="0.68"/>
    <x v="0"/>
    <n v="3"/>
    <x v="0"/>
    <n v="134.27000000000001"/>
    <x v="0"/>
    <n v="5"/>
    <x v="0"/>
    <x v="0"/>
    <n v="502.15352564102523"/>
    <x v="2"/>
  </r>
  <r>
    <n v="3339"/>
    <n v="44"/>
    <x v="0"/>
    <x v="2"/>
    <x v="0"/>
    <x v="3455"/>
    <x v="1"/>
    <n v="3"/>
    <d v="2030-02-21T00:00:00"/>
    <x v="7"/>
    <x v="10"/>
    <s v="21"/>
    <x v="3"/>
    <x v="0"/>
    <n v="0.68"/>
    <x v="0"/>
    <n v="13"/>
    <x v="1"/>
    <n v="61.3"/>
    <x v="0"/>
    <n v="4"/>
    <x v="2"/>
    <x v="1"/>
    <n v="543.86703571428586"/>
    <x v="0"/>
  </r>
  <r>
    <n v="3563"/>
    <n v="19"/>
    <x v="2"/>
    <x v="0"/>
    <x v="0"/>
    <x v="3456"/>
    <x v="2"/>
    <n v="2"/>
    <d v="2030-10-03T00:00:00"/>
    <x v="7"/>
    <x v="4"/>
    <s v="03"/>
    <x v="2"/>
    <x v="1"/>
    <n v="0.68"/>
    <x v="1"/>
    <n v="2"/>
    <x v="0"/>
    <n v="317.66000000000003"/>
    <x v="1"/>
    <n v="5"/>
    <x v="0"/>
    <x v="2"/>
    <n v="526.09122448979588"/>
    <x v="2"/>
  </r>
  <r>
    <n v="3800"/>
    <n v="30"/>
    <x v="4"/>
    <x v="0"/>
    <x v="1"/>
    <x v="3457"/>
    <x v="1"/>
    <n v="3"/>
    <d v="2031-05-28T00:00:00"/>
    <x v="8"/>
    <x v="7"/>
    <s v="28"/>
    <x v="1"/>
    <x v="0"/>
    <n v="0.68"/>
    <x v="1"/>
    <n v="13"/>
    <x v="1"/>
    <n v="69.55"/>
    <x v="0"/>
    <n v="5"/>
    <x v="0"/>
    <x v="4"/>
    <n v="520.79107843137228"/>
    <x v="1"/>
  </r>
  <r>
    <n v="3826"/>
    <n v="37"/>
    <x v="4"/>
    <x v="0"/>
    <x v="2"/>
    <x v="3458"/>
    <x v="0"/>
    <n v="1"/>
    <d v="2031-06-23T00:00:00"/>
    <x v="8"/>
    <x v="3"/>
    <s v="23"/>
    <x v="1"/>
    <x v="0"/>
    <n v="0.68"/>
    <x v="0"/>
    <n v="17"/>
    <x v="2"/>
    <n v="4.91"/>
    <x v="2"/>
    <n v="5"/>
    <x v="0"/>
    <x v="0"/>
    <n v="502.47292604501575"/>
    <x v="1"/>
  </r>
  <r>
    <n v="4308"/>
    <n v="48"/>
    <x v="0"/>
    <x v="3"/>
    <x v="1"/>
    <x v="3459"/>
    <x v="1"/>
    <n v="3"/>
    <d v="2032-10-17T00:00:00"/>
    <x v="11"/>
    <x v="4"/>
    <s v="17"/>
    <x v="2"/>
    <x v="1"/>
    <n v="0.68"/>
    <x v="0"/>
    <n v="12"/>
    <x v="1"/>
    <n v="54.36"/>
    <x v="0"/>
    <n v="7"/>
    <x v="1"/>
    <x v="2"/>
    <n v="525.71843003412971"/>
    <x v="2"/>
  </r>
  <r>
    <n v="4482"/>
    <n v="63"/>
    <x v="1"/>
    <x v="3"/>
    <x v="1"/>
    <x v="3460"/>
    <x v="0"/>
    <n v="1"/>
    <d v="2033-04-09T00:00:00"/>
    <x v="9"/>
    <x v="5"/>
    <s v="09"/>
    <x v="2"/>
    <x v="0"/>
    <n v="0.68"/>
    <x v="0"/>
    <n v="11"/>
    <x v="1"/>
    <n v="30.62"/>
    <x v="2"/>
    <n v="6"/>
    <x v="0"/>
    <x v="3"/>
    <n v="521.84107023411332"/>
    <x v="0"/>
  </r>
  <r>
    <n v="4781"/>
    <n v="44"/>
    <x v="0"/>
    <x v="1"/>
    <x v="0"/>
    <x v="3461"/>
    <x v="2"/>
    <n v="2"/>
    <d v="2034-02-02T00:00:00"/>
    <x v="13"/>
    <x v="10"/>
    <s v="02"/>
    <x v="3"/>
    <x v="1"/>
    <n v="0.68"/>
    <x v="1"/>
    <n v="6"/>
    <x v="1"/>
    <n v="71.2"/>
    <x v="0"/>
    <n v="5"/>
    <x v="0"/>
    <x v="2"/>
    <n v="525.28476027397267"/>
    <x v="1"/>
  </r>
  <r>
    <n v="57"/>
    <n v="46"/>
    <x v="0"/>
    <x v="1"/>
    <x v="2"/>
    <x v="3462"/>
    <x v="1"/>
    <n v="3"/>
    <d v="2021-02-26T00:00:00"/>
    <x v="0"/>
    <x v="10"/>
    <s v="26"/>
    <x v="2"/>
    <x v="1"/>
    <n v="0.67"/>
    <x v="0"/>
    <n v="3"/>
    <x v="0"/>
    <n v="238.88"/>
    <x v="1"/>
    <n v="7"/>
    <x v="1"/>
    <x v="4"/>
    <n v="519.53419672131122"/>
    <x v="0"/>
  </r>
  <r>
    <n v="75"/>
    <n v="53"/>
    <x v="3"/>
    <x v="2"/>
    <x v="0"/>
    <x v="3463"/>
    <x v="2"/>
    <n v="2"/>
    <d v="2021-03-16T00:00:00"/>
    <x v="0"/>
    <x v="9"/>
    <s v="16"/>
    <x v="0"/>
    <x v="1"/>
    <n v="0.67"/>
    <x v="1"/>
    <n v="6"/>
    <x v="1"/>
    <n v="97.1"/>
    <x v="0"/>
    <n v="4"/>
    <x v="2"/>
    <x v="0"/>
    <n v="503.82438709677382"/>
    <x v="0"/>
  </r>
  <r>
    <n v="564"/>
    <n v="58"/>
    <x v="3"/>
    <x v="2"/>
    <x v="1"/>
    <x v="3464"/>
    <x v="1"/>
    <n v="3"/>
    <d v="2022-07-18T00:00:00"/>
    <x v="1"/>
    <x v="11"/>
    <s v="18"/>
    <x v="3"/>
    <x v="0"/>
    <n v="0.67"/>
    <x v="1"/>
    <n v="10"/>
    <x v="1"/>
    <n v="79.59"/>
    <x v="0"/>
    <n v="4"/>
    <x v="2"/>
    <x v="1"/>
    <n v="542.96021505376359"/>
    <x v="1"/>
  </r>
  <r>
    <n v="704"/>
    <n v="55"/>
    <x v="3"/>
    <x v="3"/>
    <x v="0"/>
    <x v="3465"/>
    <x v="0"/>
    <n v="1"/>
    <d v="2022-12-05T00:00:00"/>
    <x v="1"/>
    <x v="2"/>
    <s v="05"/>
    <x v="2"/>
    <x v="0"/>
    <n v="0.67"/>
    <x v="1"/>
    <n v="12"/>
    <x v="1"/>
    <n v="13.58"/>
    <x v="2"/>
    <n v="4"/>
    <x v="2"/>
    <x v="0"/>
    <n v="503.56935275080878"/>
    <x v="2"/>
  </r>
  <r>
    <n v="1709"/>
    <n v="49"/>
    <x v="0"/>
    <x v="0"/>
    <x v="3"/>
    <x v="3466"/>
    <x v="1"/>
    <n v="3"/>
    <d v="2025-09-05T00:00:00"/>
    <x v="3"/>
    <x v="6"/>
    <s v="05"/>
    <x v="0"/>
    <x v="1"/>
    <n v="0.67"/>
    <x v="0"/>
    <n v="1"/>
    <x v="0"/>
    <n v="888.79"/>
    <x v="1"/>
    <n v="7"/>
    <x v="1"/>
    <x v="4"/>
    <n v="518.88585526315762"/>
    <x v="2"/>
  </r>
  <r>
    <n v="1992"/>
    <n v="53"/>
    <x v="3"/>
    <x v="1"/>
    <x v="3"/>
    <x v="3467"/>
    <x v="0"/>
    <n v="1"/>
    <d v="2026-06-15T00:00:00"/>
    <x v="4"/>
    <x v="3"/>
    <s v="15"/>
    <x v="1"/>
    <x v="1"/>
    <n v="0.67"/>
    <x v="1"/>
    <n v="19"/>
    <x v="2"/>
    <n v="7.45"/>
    <x v="2"/>
    <n v="7"/>
    <x v="1"/>
    <x v="2"/>
    <n v="525.62189003436424"/>
    <x v="2"/>
  </r>
  <r>
    <n v="2109"/>
    <n v="61"/>
    <x v="1"/>
    <x v="0"/>
    <x v="2"/>
    <x v="3468"/>
    <x v="2"/>
    <n v="2"/>
    <d v="2026-10-10T00:00:00"/>
    <x v="4"/>
    <x v="4"/>
    <s v="10"/>
    <x v="0"/>
    <x v="0"/>
    <n v="0.67"/>
    <x v="0"/>
    <n v="13"/>
    <x v="1"/>
    <n v="42.69"/>
    <x v="2"/>
    <n v="7"/>
    <x v="1"/>
    <x v="0"/>
    <n v="504.67503246753222"/>
    <x v="1"/>
  </r>
  <r>
    <n v="2191"/>
    <n v="53"/>
    <x v="3"/>
    <x v="1"/>
    <x v="2"/>
    <x v="3469"/>
    <x v="1"/>
    <n v="3"/>
    <d v="2026-12-31T00:00:00"/>
    <x v="4"/>
    <x v="2"/>
    <s v="31"/>
    <x v="0"/>
    <x v="1"/>
    <n v="0.67"/>
    <x v="1"/>
    <n v="17"/>
    <x v="2"/>
    <n v="51.52"/>
    <x v="0"/>
    <n v="4"/>
    <x v="2"/>
    <x v="2"/>
    <n v="526.94603448275859"/>
    <x v="2"/>
  </r>
  <r>
    <n v="2467"/>
    <n v="26"/>
    <x v="2"/>
    <x v="1"/>
    <x v="3"/>
    <x v="3470"/>
    <x v="2"/>
    <n v="2"/>
    <d v="2027-10-03T00:00:00"/>
    <x v="5"/>
    <x v="4"/>
    <s v="03"/>
    <x v="1"/>
    <x v="0"/>
    <n v="0.67"/>
    <x v="0"/>
    <n v="6"/>
    <x v="1"/>
    <n v="79.72"/>
    <x v="0"/>
    <n v="5"/>
    <x v="0"/>
    <x v="1"/>
    <n v="542.05053956834547"/>
    <x v="0"/>
  </r>
  <r>
    <n v="2724"/>
    <n v="20"/>
    <x v="2"/>
    <x v="0"/>
    <x v="2"/>
    <x v="3471"/>
    <x v="2"/>
    <n v="2"/>
    <d v="2028-06-16T00:00:00"/>
    <x v="6"/>
    <x v="3"/>
    <s v="16"/>
    <x v="2"/>
    <x v="0"/>
    <n v="0.67"/>
    <x v="0"/>
    <n v="4"/>
    <x v="0"/>
    <n v="145.69999999999999"/>
    <x v="0"/>
    <n v="5"/>
    <x v="0"/>
    <x v="2"/>
    <n v="525.73875432525938"/>
    <x v="2"/>
  </r>
  <r>
    <n v="3119"/>
    <n v="24"/>
    <x v="2"/>
    <x v="3"/>
    <x v="3"/>
    <x v="3472"/>
    <x v="2"/>
    <n v="2"/>
    <d v="2029-07-16T00:00:00"/>
    <x v="10"/>
    <x v="11"/>
    <s v="16"/>
    <x v="3"/>
    <x v="0"/>
    <n v="0.67"/>
    <x v="1"/>
    <n v="15"/>
    <x v="1"/>
    <n v="33.57"/>
    <x v="2"/>
    <n v="4"/>
    <x v="2"/>
    <x v="3"/>
    <n v="522.46184563758356"/>
    <x v="1"/>
  </r>
  <r>
    <n v="3199"/>
    <n v="27"/>
    <x v="2"/>
    <x v="2"/>
    <x v="1"/>
    <x v="3473"/>
    <x v="2"/>
    <n v="2"/>
    <d v="2029-10-04T00:00:00"/>
    <x v="10"/>
    <x v="4"/>
    <s v="04"/>
    <x v="2"/>
    <x v="1"/>
    <n v="0.67"/>
    <x v="1"/>
    <n v="4"/>
    <x v="0"/>
    <n v="146.63999999999999"/>
    <x v="0"/>
    <n v="6"/>
    <x v="0"/>
    <x v="3"/>
    <n v="522.52535353535325"/>
    <x v="0"/>
  </r>
  <r>
    <n v="3290"/>
    <n v="61"/>
    <x v="1"/>
    <x v="3"/>
    <x v="1"/>
    <x v="3474"/>
    <x v="0"/>
    <n v="1"/>
    <d v="2030-01-03T00:00:00"/>
    <x v="7"/>
    <x v="0"/>
    <s v="03"/>
    <x v="3"/>
    <x v="1"/>
    <n v="0.67"/>
    <x v="0"/>
    <n v="12"/>
    <x v="1"/>
    <n v="15.39"/>
    <x v="2"/>
    <n v="5"/>
    <x v="0"/>
    <x v="4"/>
    <n v="517.66504950495039"/>
    <x v="0"/>
  </r>
  <r>
    <n v="3551"/>
    <n v="18"/>
    <x v="2"/>
    <x v="0"/>
    <x v="1"/>
    <x v="3475"/>
    <x v="2"/>
    <n v="2"/>
    <d v="2030-09-21T00:00:00"/>
    <x v="7"/>
    <x v="6"/>
    <s v="21"/>
    <x v="2"/>
    <x v="1"/>
    <n v="0.67"/>
    <x v="0"/>
    <n v="16"/>
    <x v="2"/>
    <n v="24.54"/>
    <x v="2"/>
    <n v="7"/>
    <x v="1"/>
    <x v="2"/>
    <n v="525.54062499999998"/>
    <x v="2"/>
  </r>
  <r>
    <n v="4028"/>
    <n v="22"/>
    <x v="2"/>
    <x v="3"/>
    <x v="3"/>
    <x v="3476"/>
    <x v="2"/>
    <n v="2"/>
    <d v="2032-01-11T00:00:00"/>
    <x v="11"/>
    <x v="0"/>
    <s v="11"/>
    <x v="2"/>
    <x v="0"/>
    <n v="0.67"/>
    <x v="1"/>
    <n v="14"/>
    <x v="1"/>
    <n v="44.23"/>
    <x v="2"/>
    <n v="4"/>
    <x v="2"/>
    <x v="2"/>
    <n v="526.00393728222991"/>
    <x v="2"/>
  </r>
  <r>
    <n v="4129"/>
    <n v="45"/>
    <x v="0"/>
    <x v="3"/>
    <x v="2"/>
    <x v="3477"/>
    <x v="0"/>
    <n v="1"/>
    <d v="2032-04-21T00:00:00"/>
    <x v="11"/>
    <x v="5"/>
    <s v="21"/>
    <x v="2"/>
    <x v="1"/>
    <n v="0.67"/>
    <x v="0"/>
    <n v="11"/>
    <x v="1"/>
    <n v="28.59"/>
    <x v="2"/>
    <n v="7"/>
    <x v="1"/>
    <x v="0"/>
    <n v="504.51140065146552"/>
    <x v="2"/>
  </r>
  <r>
    <n v="4297"/>
    <n v="30"/>
    <x v="4"/>
    <x v="1"/>
    <x v="2"/>
    <x v="3478"/>
    <x v="2"/>
    <n v="2"/>
    <d v="2032-10-06T00:00:00"/>
    <x v="11"/>
    <x v="4"/>
    <s v="06"/>
    <x v="0"/>
    <x v="0"/>
    <n v="0.67"/>
    <x v="1"/>
    <n v="19"/>
    <x v="2"/>
    <n v="23.66"/>
    <x v="2"/>
    <n v="4"/>
    <x v="2"/>
    <x v="1"/>
    <n v="542.28072202166084"/>
    <x v="2"/>
  </r>
  <r>
    <n v="4864"/>
    <n v="53"/>
    <x v="3"/>
    <x v="1"/>
    <x v="1"/>
    <x v="3479"/>
    <x v="2"/>
    <n v="2"/>
    <d v="2034-04-26T00:00:00"/>
    <x v="13"/>
    <x v="5"/>
    <s v="26"/>
    <x v="3"/>
    <x v="1"/>
    <n v="0.67"/>
    <x v="1"/>
    <n v="7"/>
    <x v="1"/>
    <n v="89.48"/>
    <x v="0"/>
    <n v="7"/>
    <x v="1"/>
    <x v="3"/>
    <n v="522.30908783783752"/>
    <x v="0"/>
  </r>
  <r>
    <n v="4972"/>
    <n v="42"/>
    <x v="0"/>
    <x v="1"/>
    <x v="2"/>
    <x v="3480"/>
    <x v="0"/>
    <n v="1"/>
    <d v="2034-08-12T00:00:00"/>
    <x v="13"/>
    <x v="8"/>
    <s v="12"/>
    <x v="3"/>
    <x v="0"/>
    <n v="0.67"/>
    <x v="0"/>
    <n v="3"/>
    <x v="0"/>
    <n v="19.78"/>
    <x v="2"/>
    <n v="6"/>
    <x v="0"/>
    <x v="0"/>
    <n v="505.1323202614376"/>
    <x v="0"/>
  </r>
  <r>
    <n v="289"/>
    <n v="52"/>
    <x v="3"/>
    <x v="0"/>
    <x v="3"/>
    <x v="3481"/>
    <x v="1"/>
    <n v="3"/>
    <d v="2021-10-16T00:00:00"/>
    <x v="0"/>
    <x v="4"/>
    <s v="16"/>
    <x v="1"/>
    <x v="0"/>
    <n v="0.66"/>
    <x v="0"/>
    <n v="16"/>
    <x v="2"/>
    <n v="56.46"/>
    <x v="0"/>
    <n v="7"/>
    <x v="1"/>
    <x v="0"/>
    <n v="506.59390163934393"/>
    <x v="0"/>
  </r>
  <r>
    <n v="570"/>
    <n v="52"/>
    <x v="3"/>
    <x v="3"/>
    <x v="1"/>
    <x v="1198"/>
    <x v="0"/>
    <n v="1"/>
    <d v="2022-07-24T00:00:00"/>
    <x v="1"/>
    <x v="11"/>
    <s v="24"/>
    <x v="1"/>
    <x v="0"/>
    <n v="0.66"/>
    <x v="1"/>
    <n v="2"/>
    <x v="0"/>
    <n v="116.24"/>
    <x v="0"/>
    <n v="7"/>
    <x v="1"/>
    <x v="3"/>
    <n v="521.95644067796582"/>
    <x v="2"/>
  </r>
  <r>
    <n v="698"/>
    <n v="63"/>
    <x v="1"/>
    <x v="3"/>
    <x v="1"/>
    <x v="3482"/>
    <x v="0"/>
    <n v="1"/>
    <d v="2022-11-29T00:00:00"/>
    <x v="1"/>
    <x v="1"/>
    <s v="29"/>
    <x v="2"/>
    <x v="1"/>
    <n v="0.66"/>
    <x v="1"/>
    <n v="15"/>
    <x v="1"/>
    <n v="11.93"/>
    <x v="2"/>
    <n v="3"/>
    <x v="2"/>
    <x v="2"/>
    <n v="525.67811188811186"/>
    <x v="0"/>
  </r>
  <r>
    <n v="765"/>
    <n v="36"/>
    <x v="4"/>
    <x v="2"/>
    <x v="1"/>
    <x v="3483"/>
    <x v="0"/>
    <n v="1"/>
    <d v="2023-02-04T00:00:00"/>
    <x v="12"/>
    <x v="10"/>
    <s v="04"/>
    <x v="2"/>
    <x v="1"/>
    <n v="0.66"/>
    <x v="0"/>
    <n v="8"/>
    <x v="1"/>
    <n v="14.13"/>
    <x v="2"/>
    <n v="6"/>
    <x v="0"/>
    <x v="3"/>
    <n v="522.94108843537379"/>
    <x v="0"/>
  </r>
  <r>
    <n v="1348"/>
    <n v="34"/>
    <x v="4"/>
    <x v="2"/>
    <x v="0"/>
    <x v="3484"/>
    <x v="2"/>
    <n v="2"/>
    <d v="2024-09-09T00:00:00"/>
    <x v="2"/>
    <x v="6"/>
    <s v="09"/>
    <x v="0"/>
    <x v="0"/>
    <n v="0.66"/>
    <x v="1"/>
    <n v="3"/>
    <x v="0"/>
    <n v="200.21"/>
    <x v="1"/>
    <n v="7"/>
    <x v="1"/>
    <x v="3"/>
    <n v="524.34003412969253"/>
    <x v="0"/>
  </r>
  <r>
    <n v="1580"/>
    <n v="25"/>
    <x v="2"/>
    <x v="3"/>
    <x v="2"/>
    <x v="3485"/>
    <x v="1"/>
    <n v="3"/>
    <d v="2025-04-29T00:00:00"/>
    <x v="3"/>
    <x v="5"/>
    <s v="29"/>
    <x v="2"/>
    <x v="1"/>
    <n v="0.66"/>
    <x v="1"/>
    <n v="4"/>
    <x v="0"/>
    <n v="208.58"/>
    <x v="1"/>
    <n v="4"/>
    <x v="2"/>
    <x v="1"/>
    <n v="542.6165579710148"/>
    <x v="0"/>
  </r>
  <r>
    <n v="1664"/>
    <n v="35"/>
    <x v="4"/>
    <x v="2"/>
    <x v="3"/>
    <x v="3486"/>
    <x v="1"/>
    <n v="3"/>
    <d v="2025-07-22T00:00:00"/>
    <x v="3"/>
    <x v="11"/>
    <s v="22"/>
    <x v="2"/>
    <x v="1"/>
    <n v="0.66"/>
    <x v="1"/>
    <n v="16"/>
    <x v="2"/>
    <n v="50.03"/>
    <x v="0"/>
    <n v="5"/>
    <x v="0"/>
    <x v="4"/>
    <n v="518.7678145695362"/>
    <x v="0"/>
  </r>
  <r>
    <n v="1727"/>
    <n v="20"/>
    <x v="2"/>
    <x v="2"/>
    <x v="0"/>
    <x v="3487"/>
    <x v="0"/>
    <n v="1"/>
    <d v="2025-09-23T00:00:00"/>
    <x v="3"/>
    <x v="6"/>
    <s v="23"/>
    <x v="3"/>
    <x v="0"/>
    <n v="0.66"/>
    <x v="0"/>
    <n v="7"/>
    <x v="1"/>
    <n v="37.03"/>
    <x v="2"/>
    <n v="4"/>
    <x v="2"/>
    <x v="1"/>
    <n v="541.55581818181849"/>
    <x v="1"/>
  </r>
  <r>
    <n v="1872"/>
    <n v="18"/>
    <x v="2"/>
    <x v="1"/>
    <x v="0"/>
    <x v="58"/>
    <x v="1"/>
    <n v="3"/>
    <d v="2026-02-15T00:00:00"/>
    <x v="4"/>
    <x v="10"/>
    <s v="15"/>
    <x v="0"/>
    <x v="0"/>
    <n v="0.66"/>
    <x v="1"/>
    <n v="10"/>
    <x v="1"/>
    <n v="96.43"/>
    <x v="0"/>
    <n v="6"/>
    <x v="0"/>
    <x v="3"/>
    <n v="524.07873287671214"/>
    <x v="0"/>
  </r>
  <r>
    <n v="1907"/>
    <n v="58"/>
    <x v="3"/>
    <x v="2"/>
    <x v="1"/>
    <x v="3488"/>
    <x v="0"/>
    <n v="1"/>
    <d v="2026-03-22T00:00:00"/>
    <x v="4"/>
    <x v="9"/>
    <s v="22"/>
    <x v="2"/>
    <x v="1"/>
    <n v="0.66"/>
    <x v="1"/>
    <n v="19"/>
    <x v="2"/>
    <n v="9.43"/>
    <x v="2"/>
    <n v="7"/>
    <x v="1"/>
    <x v="2"/>
    <n v="526.89452631578945"/>
    <x v="0"/>
  </r>
  <r>
    <n v="2081"/>
    <n v="41"/>
    <x v="0"/>
    <x v="3"/>
    <x v="0"/>
    <x v="3489"/>
    <x v="0"/>
    <n v="1"/>
    <d v="2026-09-12T00:00:00"/>
    <x v="4"/>
    <x v="6"/>
    <s v="12"/>
    <x v="0"/>
    <x v="0"/>
    <n v="0.66"/>
    <x v="0"/>
    <n v="18"/>
    <x v="2"/>
    <n v="6.66"/>
    <x v="2"/>
    <n v="7"/>
    <x v="1"/>
    <x v="1"/>
    <n v="542.58638686131417"/>
    <x v="0"/>
  </r>
  <r>
    <n v="2495"/>
    <n v="41"/>
    <x v="0"/>
    <x v="2"/>
    <x v="1"/>
    <x v="3490"/>
    <x v="1"/>
    <n v="3"/>
    <d v="2027-10-31T00:00:00"/>
    <x v="5"/>
    <x v="4"/>
    <s v="31"/>
    <x v="3"/>
    <x v="1"/>
    <n v="0.66"/>
    <x v="0"/>
    <n v="14"/>
    <x v="1"/>
    <n v="67.02"/>
    <x v="0"/>
    <n v="5"/>
    <x v="0"/>
    <x v="1"/>
    <n v="544.13457875457902"/>
    <x v="0"/>
  </r>
  <r>
    <n v="2814"/>
    <n v="55"/>
    <x v="3"/>
    <x v="0"/>
    <x v="0"/>
    <x v="3491"/>
    <x v="0"/>
    <n v="1"/>
    <d v="2028-09-14T00:00:00"/>
    <x v="6"/>
    <x v="6"/>
    <s v="14"/>
    <x v="3"/>
    <x v="0"/>
    <n v="0.66"/>
    <x v="1"/>
    <n v="16"/>
    <x v="2"/>
    <n v="10.74"/>
    <x v="2"/>
    <n v="7"/>
    <x v="1"/>
    <x v="2"/>
    <n v="528.11859154929573"/>
    <x v="2"/>
  </r>
  <r>
    <n v="3638"/>
    <n v="60"/>
    <x v="1"/>
    <x v="2"/>
    <x v="1"/>
    <x v="3492"/>
    <x v="1"/>
    <n v="3"/>
    <d v="2030-12-17T00:00:00"/>
    <x v="7"/>
    <x v="2"/>
    <s v="17"/>
    <x v="3"/>
    <x v="1"/>
    <n v="0.66"/>
    <x v="0"/>
    <n v="7"/>
    <x v="1"/>
    <n v="105.08"/>
    <x v="0"/>
    <n v="4"/>
    <x v="2"/>
    <x v="0"/>
    <n v="505.28878289473647"/>
    <x v="0"/>
  </r>
  <r>
    <n v="3697"/>
    <n v="69"/>
    <x v="1"/>
    <x v="1"/>
    <x v="2"/>
    <x v="3493"/>
    <x v="1"/>
    <n v="3"/>
    <d v="2031-02-14T00:00:00"/>
    <x v="8"/>
    <x v="10"/>
    <s v="14"/>
    <x v="1"/>
    <x v="1"/>
    <n v="0.66"/>
    <x v="0"/>
    <n v="9"/>
    <x v="1"/>
    <n v="108.62"/>
    <x v="0"/>
    <n v="3"/>
    <x v="2"/>
    <x v="1"/>
    <n v="542.68544117647082"/>
    <x v="1"/>
  </r>
  <r>
    <n v="3980"/>
    <n v="56"/>
    <x v="3"/>
    <x v="3"/>
    <x v="1"/>
    <x v="3494"/>
    <x v="0"/>
    <n v="1"/>
    <d v="2031-11-24T00:00:00"/>
    <x v="8"/>
    <x v="1"/>
    <s v="24"/>
    <x v="2"/>
    <x v="0"/>
    <n v="0.66"/>
    <x v="0"/>
    <n v="12"/>
    <x v="1"/>
    <n v="20.57"/>
    <x v="2"/>
    <n v="8"/>
    <x v="1"/>
    <x v="3"/>
    <n v="522.56587628865964"/>
    <x v="0"/>
  </r>
  <r>
    <n v="4171"/>
    <n v="48"/>
    <x v="0"/>
    <x v="1"/>
    <x v="2"/>
    <x v="3495"/>
    <x v="1"/>
    <n v="3"/>
    <d v="2032-06-02T00:00:00"/>
    <x v="11"/>
    <x v="3"/>
    <s v="02"/>
    <x v="2"/>
    <x v="1"/>
    <n v="0.66"/>
    <x v="1"/>
    <n v="15"/>
    <x v="1"/>
    <n v="56.76"/>
    <x v="0"/>
    <n v="6"/>
    <x v="0"/>
    <x v="1"/>
    <n v="541.08066420664227"/>
    <x v="0"/>
  </r>
  <r>
    <n v="4184"/>
    <n v="31"/>
    <x v="4"/>
    <x v="1"/>
    <x v="3"/>
    <x v="3496"/>
    <x v="1"/>
    <n v="3"/>
    <d v="2032-06-15T00:00:00"/>
    <x v="11"/>
    <x v="3"/>
    <s v="15"/>
    <x v="2"/>
    <x v="1"/>
    <n v="0.66"/>
    <x v="0"/>
    <n v="4"/>
    <x v="0"/>
    <n v="183.93"/>
    <x v="1"/>
    <n v="5"/>
    <x v="0"/>
    <x v="0"/>
    <n v="504.52891089108869"/>
    <x v="1"/>
  </r>
  <r>
    <n v="4485"/>
    <n v="42"/>
    <x v="0"/>
    <x v="0"/>
    <x v="2"/>
    <x v="3497"/>
    <x v="2"/>
    <n v="2"/>
    <d v="2033-04-12T00:00:00"/>
    <x v="9"/>
    <x v="5"/>
    <s v="12"/>
    <x v="1"/>
    <x v="0"/>
    <n v="0.66"/>
    <x v="0"/>
    <n v="3"/>
    <x v="0"/>
    <n v="173.3"/>
    <x v="1"/>
    <n v="6"/>
    <x v="0"/>
    <x v="0"/>
    <n v="503.76337748344326"/>
    <x v="1"/>
  </r>
  <r>
    <n v="4586"/>
    <n v="40"/>
    <x v="0"/>
    <x v="0"/>
    <x v="0"/>
    <x v="3498"/>
    <x v="2"/>
    <n v="2"/>
    <d v="2033-07-22T00:00:00"/>
    <x v="9"/>
    <x v="11"/>
    <s v="22"/>
    <x v="3"/>
    <x v="1"/>
    <n v="0.66"/>
    <x v="0"/>
    <n v="7"/>
    <x v="1"/>
    <n v="86.73"/>
    <x v="0"/>
    <n v="6"/>
    <x v="0"/>
    <x v="4"/>
    <n v="517.83186046511616"/>
    <x v="0"/>
  </r>
  <r>
    <n v="4826"/>
    <n v="29"/>
    <x v="2"/>
    <x v="2"/>
    <x v="2"/>
    <x v="3135"/>
    <x v="0"/>
    <n v="1"/>
    <d v="2034-03-19T00:00:00"/>
    <x v="13"/>
    <x v="9"/>
    <s v="19"/>
    <x v="0"/>
    <x v="1"/>
    <n v="0.66"/>
    <x v="0"/>
    <n v="16"/>
    <x v="2"/>
    <n v="9.01"/>
    <x v="2"/>
    <n v="7"/>
    <x v="1"/>
    <x v="2"/>
    <n v="529.3773851590106"/>
    <x v="0"/>
  </r>
  <r>
    <n v="4961"/>
    <n v="45"/>
    <x v="0"/>
    <x v="0"/>
    <x v="0"/>
    <x v="3499"/>
    <x v="1"/>
    <n v="3"/>
    <d v="2034-08-01T00:00:00"/>
    <x v="13"/>
    <x v="8"/>
    <s v="01"/>
    <x v="0"/>
    <x v="1"/>
    <n v="0.66"/>
    <x v="0"/>
    <n v="15"/>
    <x v="1"/>
    <n v="53.7"/>
    <x v="0"/>
    <n v="5"/>
    <x v="0"/>
    <x v="4"/>
    <n v="517.53423333333319"/>
    <x v="0"/>
  </r>
  <r>
    <n v="1"/>
    <n v="62"/>
    <x v="1"/>
    <x v="2"/>
    <x v="3"/>
    <x v="3500"/>
    <x v="2"/>
    <n v="2"/>
    <d v="2021-01-01T00:00:00"/>
    <x v="0"/>
    <x v="0"/>
    <s v="01"/>
    <x v="3"/>
    <x v="1"/>
    <n v="0.65"/>
    <x v="0"/>
    <n v="19"/>
    <x v="2"/>
    <n v="24.04"/>
    <x v="2"/>
    <n v="4"/>
    <x v="2"/>
    <x v="4"/>
    <n v="516.5709364548494"/>
    <x v="2"/>
  </r>
  <r>
    <n v="935"/>
    <n v="56"/>
    <x v="3"/>
    <x v="1"/>
    <x v="3"/>
    <x v="3501"/>
    <x v="2"/>
    <n v="2"/>
    <d v="2023-07-24T00:00:00"/>
    <x v="12"/>
    <x v="11"/>
    <s v="24"/>
    <x v="1"/>
    <x v="0"/>
    <n v="0.65"/>
    <x v="0"/>
    <n v="6"/>
    <x v="1"/>
    <n v="93.33"/>
    <x v="0"/>
    <n v="6"/>
    <x v="0"/>
    <x v="1"/>
    <n v="539.93133333333355"/>
    <x v="0"/>
  </r>
  <r>
    <n v="1153"/>
    <n v="29"/>
    <x v="2"/>
    <x v="3"/>
    <x v="3"/>
    <x v="3502"/>
    <x v="2"/>
    <n v="2"/>
    <d v="2024-02-27T00:00:00"/>
    <x v="2"/>
    <x v="10"/>
    <s v="27"/>
    <x v="0"/>
    <x v="0"/>
    <n v="0.65"/>
    <x v="1"/>
    <n v="12"/>
    <x v="1"/>
    <n v="47.7"/>
    <x v="2"/>
    <n v="5"/>
    <x v="0"/>
    <x v="4"/>
    <n v="516.77184563758385"/>
    <x v="2"/>
  </r>
  <r>
    <n v="1178"/>
    <n v="36"/>
    <x v="4"/>
    <x v="3"/>
    <x v="3"/>
    <x v="3503"/>
    <x v="0"/>
    <n v="1"/>
    <d v="2024-03-23T00:00:00"/>
    <x v="2"/>
    <x v="9"/>
    <s v="23"/>
    <x v="3"/>
    <x v="1"/>
    <n v="0.65"/>
    <x v="1"/>
    <n v="8"/>
    <x v="1"/>
    <n v="32.47"/>
    <x v="2"/>
    <n v="7"/>
    <x v="1"/>
    <x v="0"/>
    <n v="503.70976744186015"/>
    <x v="2"/>
  </r>
  <r>
    <n v="1457"/>
    <n v="57"/>
    <x v="3"/>
    <x v="0"/>
    <x v="3"/>
    <x v="3504"/>
    <x v="2"/>
    <n v="2"/>
    <d v="2024-12-27T00:00:00"/>
    <x v="2"/>
    <x v="2"/>
    <s v="27"/>
    <x v="2"/>
    <x v="0"/>
    <n v="0.65"/>
    <x v="1"/>
    <n v="15"/>
    <x v="1"/>
    <n v="31.74"/>
    <x v="2"/>
    <n v="5"/>
    <x v="0"/>
    <x v="1"/>
    <n v="539.85680297397789"/>
    <x v="2"/>
  </r>
  <r>
    <n v="1549"/>
    <n v="37"/>
    <x v="4"/>
    <x v="2"/>
    <x v="0"/>
    <x v="3505"/>
    <x v="1"/>
    <n v="3"/>
    <d v="2025-03-29T00:00:00"/>
    <x v="3"/>
    <x v="9"/>
    <s v="29"/>
    <x v="3"/>
    <x v="1"/>
    <n v="0.65"/>
    <x v="1"/>
    <n v="19"/>
    <x v="2"/>
    <n v="34.24"/>
    <x v="2"/>
    <n v="5"/>
    <x v="0"/>
    <x v="0"/>
    <n v="504.52303333333305"/>
    <x v="1"/>
  </r>
  <r>
    <n v="1912"/>
    <n v="22"/>
    <x v="2"/>
    <x v="0"/>
    <x v="1"/>
    <x v="3506"/>
    <x v="2"/>
    <n v="2"/>
    <d v="2026-03-27T00:00:00"/>
    <x v="4"/>
    <x v="9"/>
    <s v="27"/>
    <x v="3"/>
    <x v="0"/>
    <n v="0.65"/>
    <x v="0"/>
    <n v="18"/>
    <x v="2"/>
    <n v="31.66"/>
    <x v="2"/>
    <n v="7"/>
    <x v="1"/>
    <x v="1"/>
    <n v="540.09447761194042"/>
    <x v="2"/>
  </r>
  <r>
    <n v="1916"/>
    <n v="63"/>
    <x v="1"/>
    <x v="0"/>
    <x v="0"/>
    <x v="3507"/>
    <x v="0"/>
    <n v="1"/>
    <d v="2026-03-31T00:00:00"/>
    <x v="4"/>
    <x v="9"/>
    <s v="31"/>
    <x v="2"/>
    <x v="1"/>
    <n v="0.65"/>
    <x v="0"/>
    <n v="3"/>
    <x v="0"/>
    <n v="85.85"/>
    <x v="0"/>
    <n v="7"/>
    <x v="1"/>
    <x v="3"/>
    <n v="523.51668965517217"/>
    <x v="2"/>
  </r>
  <r>
    <n v="1976"/>
    <n v="19"/>
    <x v="2"/>
    <x v="1"/>
    <x v="3"/>
    <x v="3508"/>
    <x v="1"/>
    <n v="3"/>
    <d v="2026-05-30T00:00:00"/>
    <x v="4"/>
    <x v="7"/>
    <s v="30"/>
    <x v="2"/>
    <x v="1"/>
    <n v="0.65"/>
    <x v="1"/>
    <n v="14"/>
    <x v="1"/>
    <n v="56.88"/>
    <x v="0"/>
    <n v="4"/>
    <x v="2"/>
    <x v="2"/>
    <n v="530.74354609929071"/>
    <x v="0"/>
  </r>
  <r>
    <n v="1977"/>
    <n v="54"/>
    <x v="3"/>
    <x v="3"/>
    <x v="1"/>
    <x v="3509"/>
    <x v="0"/>
    <n v="1"/>
    <d v="2026-05-31T00:00:00"/>
    <x v="4"/>
    <x v="7"/>
    <s v="31"/>
    <x v="0"/>
    <x v="1"/>
    <n v="0.65"/>
    <x v="1"/>
    <n v="12"/>
    <x v="1"/>
    <n v="7.61"/>
    <x v="2"/>
    <n v="6"/>
    <x v="0"/>
    <x v="0"/>
    <n v="504.03488294314349"/>
    <x v="0"/>
  </r>
  <r>
    <n v="2037"/>
    <n v="28"/>
    <x v="2"/>
    <x v="3"/>
    <x v="2"/>
    <x v="3510"/>
    <x v="2"/>
    <n v="2"/>
    <d v="2026-07-30T00:00:00"/>
    <x v="4"/>
    <x v="11"/>
    <s v="30"/>
    <x v="2"/>
    <x v="0"/>
    <n v="0.65"/>
    <x v="1"/>
    <n v="13"/>
    <x v="1"/>
    <n v="29.12"/>
    <x v="2"/>
    <n v="6"/>
    <x v="0"/>
    <x v="4"/>
    <n v="516.58447811447797"/>
    <x v="1"/>
  </r>
  <r>
    <n v="2392"/>
    <n v="67"/>
    <x v="1"/>
    <x v="2"/>
    <x v="3"/>
    <x v="2890"/>
    <x v="2"/>
    <n v="2"/>
    <d v="2027-07-20T00:00:00"/>
    <x v="5"/>
    <x v="11"/>
    <s v="20"/>
    <x v="0"/>
    <x v="0"/>
    <n v="0.65"/>
    <x v="1"/>
    <n v="12"/>
    <x v="1"/>
    <n v="37.75"/>
    <x v="2"/>
    <n v="6"/>
    <x v="0"/>
    <x v="1"/>
    <n v="539.98310861423238"/>
    <x v="1"/>
  </r>
  <r>
    <n v="2567"/>
    <n v="21"/>
    <x v="2"/>
    <x v="3"/>
    <x v="1"/>
    <x v="262"/>
    <x v="1"/>
    <n v="3"/>
    <d v="2028-01-11T00:00:00"/>
    <x v="6"/>
    <x v="0"/>
    <s v="11"/>
    <x v="2"/>
    <x v="0"/>
    <n v="0.65"/>
    <x v="0"/>
    <n v="11"/>
    <x v="1"/>
    <n v="62.16"/>
    <x v="0"/>
    <n v="6"/>
    <x v="0"/>
    <x v="1"/>
    <n v="540.31022556390997"/>
    <x v="2"/>
  </r>
  <r>
    <n v="2697"/>
    <n v="55"/>
    <x v="3"/>
    <x v="1"/>
    <x v="2"/>
    <x v="3511"/>
    <x v="2"/>
    <n v="2"/>
    <d v="2028-05-20T00:00:00"/>
    <x v="6"/>
    <x v="7"/>
    <s v="20"/>
    <x v="1"/>
    <x v="0"/>
    <n v="0.65"/>
    <x v="0"/>
    <n v="8"/>
    <x v="1"/>
    <n v="61.07"/>
    <x v="0"/>
    <n v="7"/>
    <x v="1"/>
    <x v="2"/>
    <n v="529.79825622775786"/>
    <x v="2"/>
  </r>
  <r>
    <n v="3009"/>
    <n v="23"/>
    <x v="2"/>
    <x v="1"/>
    <x v="2"/>
    <x v="3512"/>
    <x v="1"/>
    <n v="3"/>
    <d v="2029-03-28T00:00:00"/>
    <x v="10"/>
    <x v="9"/>
    <s v="28"/>
    <x v="0"/>
    <x v="0"/>
    <n v="0.65"/>
    <x v="0"/>
    <n v="11"/>
    <x v="1"/>
    <n v="61.02"/>
    <x v="0"/>
    <n v="7"/>
    <x v="1"/>
    <x v="4"/>
    <n v="517.05070945945943"/>
    <x v="1"/>
  </r>
  <r>
    <n v="3121"/>
    <n v="52"/>
    <x v="3"/>
    <x v="0"/>
    <x v="2"/>
    <x v="3513"/>
    <x v="0"/>
    <n v="1"/>
    <d v="2029-07-18T00:00:00"/>
    <x v="10"/>
    <x v="11"/>
    <s v="18"/>
    <x v="2"/>
    <x v="1"/>
    <n v="0.65"/>
    <x v="1"/>
    <n v="10"/>
    <x v="1"/>
    <n v="9.2799999999999994"/>
    <x v="2"/>
    <n v="5"/>
    <x v="0"/>
    <x v="0"/>
    <n v="505.41973154362381"/>
    <x v="0"/>
  </r>
  <r>
    <n v="3160"/>
    <n v="31"/>
    <x v="4"/>
    <x v="2"/>
    <x v="1"/>
    <x v="3514"/>
    <x v="2"/>
    <n v="2"/>
    <d v="2029-08-26T00:00:00"/>
    <x v="10"/>
    <x v="8"/>
    <s v="26"/>
    <x v="0"/>
    <x v="0"/>
    <n v="0.65"/>
    <x v="0"/>
    <n v="8"/>
    <x v="1"/>
    <n v="45.8"/>
    <x v="2"/>
    <n v="7"/>
    <x v="1"/>
    <x v="2"/>
    <n v="529.94546428571425"/>
    <x v="1"/>
  </r>
  <r>
    <n v="3253"/>
    <n v="18"/>
    <x v="2"/>
    <x v="1"/>
    <x v="2"/>
    <x v="679"/>
    <x v="0"/>
    <n v="1"/>
    <d v="2029-11-27T00:00:00"/>
    <x v="10"/>
    <x v="1"/>
    <s v="27"/>
    <x v="0"/>
    <x v="0"/>
    <n v="0.65"/>
    <x v="1"/>
    <n v="15"/>
    <x v="1"/>
    <n v="12.66"/>
    <x v="2"/>
    <n v="6"/>
    <x v="0"/>
    <x v="1"/>
    <n v="539.76905660377372"/>
    <x v="1"/>
  </r>
  <r>
    <n v="3596"/>
    <n v="64"/>
    <x v="1"/>
    <x v="0"/>
    <x v="3"/>
    <x v="3515"/>
    <x v="0"/>
    <n v="1"/>
    <d v="2030-11-05T00:00:00"/>
    <x v="7"/>
    <x v="1"/>
    <s v="05"/>
    <x v="2"/>
    <x v="1"/>
    <n v="0.65"/>
    <x v="0"/>
    <n v="1"/>
    <x v="0"/>
    <n v="155.09"/>
    <x v="1"/>
    <n v="5"/>
    <x v="0"/>
    <x v="2"/>
    <n v="530.53164874551953"/>
    <x v="0"/>
  </r>
  <r>
    <n v="3682"/>
    <n v="68"/>
    <x v="1"/>
    <x v="1"/>
    <x v="3"/>
    <x v="3516"/>
    <x v="0"/>
    <n v="1"/>
    <d v="2031-01-30T00:00:00"/>
    <x v="8"/>
    <x v="0"/>
    <s v="30"/>
    <x v="1"/>
    <x v="0"/>
    <n v="0.65"/>
    <x v="0"/>
    <n v="6"/>
    <x v="1"/>
    <n v="39.24"/>
    <x v="2"/>
    <n v="6"/>
    <x v="0"/>
    <x v="4"/>
    <n v="516.52810169491522"/>
    <x v="2"/>
  </r>
  <r>
    <n v="3713"/>
    <n v="38"/>
    <x v="4"/>
    <x v="2"/>
    <x v="2"/>
    <x v="3517"/>
    <x v="1"/>
    <n v="3"/>
    <d v="2031-03-02T00:00:00"/>
    <x v="8"/>
    <x v="9"/>
    <s v="02"/>
    <x v="2"/>
    <x v="1"/>
    <n v="0.65"/>
    <x v="0"/>
    <n v="3"/>
    <x v="0"/>
    <n v="237.83"/>
    <x v="1"/>
    <n v="7"/>
    <x v="1"/>
    <x v="0"/>
    <n v="506.80898989898958"/>
    <x v="0"/>
  </r>
  <r>
    <n v="3843"/>
    <n v="52"/>
    <x v="3"/>
    <x v="2"/>
    <x v="1"/>
    <x v="3518"/>
    <x v="2"/>
    <n v="2"/>
    <d v="2031-07-10T00:00:00"/>
    <x v="8"/>
    <x v="11"/>
    <s v="10"/>
    <x v="2"/>
    <x v="1"/>
    <n v="0.65"/>
    <x v="0"/>
    <n v="7"/>
    <x v="1"/>
    <n v="87.89"/>
    <x v="0"/>
    <n v="5"/>
    <x v="0"/>
    <x v="0"/>
    <n v="506.11077702702664"/>
    <x v="1"/>
  </r>
  <r>
    <n v="3929"/>
    <n v="58"/>
    <x v="3"/>
    <x v="3"/>
    <x v="2"/>
    <x v="3519"/>
    <x v="1"/>
    <n v="3"/>
    <d v="2031-10-04T00:00:00"/>
    <x v="8"/>
    <x v="4"/>
    <s v="04"/>
    <x v="0"/>
    <x v="1"/>
    <n v="0.65"/>
    <x v="0"/>
    <n v="5"/>
    <x v="0"/>
    <n v="154.86000000000001"/>
    <x v="1"/>
    <n v="5"/>
    <x v="0"/>
    <x v="3"/>
    <n v="524.43695501730099"/>
    <x v="2"/>
  </r>
  <r>
    <n v="4330"/>
    <n v="32"/>
    <x v="4"/>
    <x v="0"/>
    <x v="0"/>
    <x v="3520"/>
    <x v="0"/>
    <n v="1"/>
    <d v="2032-11-08T00:00:00"/>
    <x v="11"/>
    <x v="1"/>
    <s v="08"/>
    <x v="2"/>
    <x v="1"/>
    <n v="0.65"/>
    <x v="0"/>
    <n v="16"/>
    <x v="2"/>
    <n v="20.16"/>
    <x v="2"/>
    <n v="5"/>
    <x v="0"/>
    <x v="0"/>
    <n v="505.74081355932179"/>
    <x v="1"/>
  </r>
  <r>
    <n v="4423"/>
    <n v="26"/>
    <x v="2"/>
    <x v="0"/>
    <x v="3"/>
    <x v="3521"/>
    <x v="2"/>
    <n v="2"/>
    <d v="2033-02-09T00:00:00"/>
    <x v="9"/>
    <x v="10"/>
    <s v="09"/>
    <x v="3"/>
    <x v="1"/>
    <n v="0.65"/>
    <x v="0"/>
    <n v="19"/>
    <x v="2"/>
    <n v="18.8"/>
    <x v="2"/>
    <n v="7"/>
    <x v="1"/>
    <x v="3"/>
    <n v="523.56937499999981"/>
    <x v="1"/>
  </r>
  <r>
    <n v="4445"/>
    <n v="29"/>
    <x v="2"/>
    <x v="2"/>
    <x v="0"/>
    <x v="3522"/>
    <x v="0"/>
    <n v="1"/>
    <d v="2033-03-03T00:00:00"/>
    <x v="9"/>
    <x v="9"/>
    <s v="03"/>
    <x v="2"/>
    <x v="0"/>
    <n v="0.65"/>
    <x v="1"/>
    <n v="10"/>
    <x v="1"/>
    <n v="26.67"/>
    <x v="2"/>
    <n v="7"/>
    <x v="1"/>
    <x v="4"/>
    <n v="517.48428571428565"/>
    <x v="2"/>
  </r>
  <r>
    <n v="4541"/>
    <n v="40"/>
    <x v="0"/>
    <x v="3"/>
    <x v="1"/>
    <x v="3523"/>
    <x v="1"/>
    <n v="3"/>
    <d v="2033-06-07T00:00:00"/>
    <x v="9"/>
    <x v="3"/>
    <s v="07"/>
    <x v="3"/>
    <x v="0"/>
    <n v="0.65"/>
    <x v="0"/>
    <n v="6"/>
    <x v="1"/>
    <n v="110.27"/>
    <x v="0"/>
    <n v="7"/>
    <x v="1"/>
    <x v="2"/>
    <n v="531.88215827338115"/>
    <x v="0"/>
  </r>
  <r>
    <n v="4636"/>
    <n v="64"/>
    <x v="1"/>
    <x v="1"/>
    <x v="3"/>
    <x v="3524"/>
    <x v="0"/>
    <n v="1"/>
    <d v="2033-09-10T00:00:00"/>
    <x v="9"/>
    <x v="6"/>
    <s v="10"/>
    <x v="0"/>
    <x v="0"/>
    <n v="0.65"/>
    <x v="1"/>
    <n v="15"/>
    <x v="1"/>
    <n v="3.62"/>
    <x v="2"/>
    <n v="5"/>
    <x v="0"/>
    <x v="3"/>
    <n v="524.1488501742158"/>
    <x v="2"/>
  </r>
  <r>
    <n v="4823"/>
    <n v="23"/>
    <x v="2"/>
    <x v="1"/>
    <x v="0"/>
    <x v="3525"/>
    <x v="1"/>
    <n v="3"/>
    <d v="2034-03-16T00:00:00"/>
    <x v="13"/>
    <x v="9"/>
    <s v="16"/>
    <x v="3"/>
    <x v="0"/>
    <n v="0.65"/>
    <x v="0"/>
    <n v="19"/>
    <x v="2"/>
    <n v="48.34"/>
    <x v="2"/>
    <n v="7"/>
    <x v="1"/>
    <x v="2"/>
    <n v="531.41375451263525"/>
    <x v="0"/>
  </r>
  <r>
    <n v="204"/>
    <n v="50"/>
    <x v="3"/>
    <x v="1"/>
    <x v="3"/>
    <x v="3526"/>
    <x v="0"/>
    <n v="1"/>
    <d v="2021-07-23T00:00:00"/>
    <x v="0"/>
    <x v="11"/>
    <s v="23"/>
    <x v="1"/>
    <x v="0"/>
    <n v="0.64"/>
    <x v="0"/>
    <n v="16"/>
    <x v="2"/>
    <n v="5.89"/>
    <x v="2"/>
    <n v="4"/>
    <x v="2"/>
    <x v="2"/>
    <n v="530.01163043478232"/>
    <x v="1"/>
  </r>
  <r>
    <n v="618"/>
    <n v="18"/>
    <x v="2"/>
    <x v="0"/>
    <x v="2"/>
    <x v="3527"/>
    <x v="0"/>
    <n v="1"/>
    <d v="2022-09-10T00:00:00"/>
    <x v="1"/>
    <x v="6"/>
    <s v="10"/>
    <x v="3"/>
    <x v="1"/>
    <n v="0.64"/>
    <x v="0"/>
    <n v="4"/>
    <x v="0"/>
    <n v="43.42"/>
    <x v="2"/>
    <n v="7"/>
    <x v="1"/>
    <x v="1"/>
    <n v="541.09443181818187"/>
    <x v="2"/>
  </r>
  <r>
    <n v="718"/>
    <n v="21"/>
    <x v="2"/>
    <x v="1"/>
    <x v="3"/>
    <x v="3528"/>
    <x v="2"/>
    <n v="2"/>
    <d v="2022-12-19T00:00:00"/>
    <x v="1"/>
    <x v="2"/>
    <s v="19"/>
    <x v="1"/>
    <x v="1"/>
    <n v="0.64"/>
    <x v="1"/>
    <n v="14"/>
    <x v="1"/>
    <n v="28.96"/>
    <x v="2"/>
    <n v="7"/>
    <x v="1"/>
    <x v="3"/>
    <n v="525.79153846153827"/>
    <x v="1"/>
  </r>
  <r>
    <n v="815"/>
    <n v="44"/>
    <x v="0"/>
    <x v="2"/>
    <x v="0"/>
    <x v="3529"/>
    <x v="1"/>
    <n v="3"/>
    <d v="2023-03-26T00:00:00"/>
    <x v="12"/>
    <x v="9"/>
    <s v="26"/>
    <x v="3"/>
    <x v="1"/>
    <n v="0.64"/>
    <x v="0"/>
    <n v="4"/>
    <x v="0"/>
    <n v="222.21"/>
    <x v="1"/>
    <n v="7"/>
    <x v="1"/>
    <x v="2"/>
    <n v="531.59632727272708"/>
    <x v="0"/>
  </r>
  <r>
    <n v="895"/>
    <n v="46"/>
    <x v="0"/>
    <x v="3"/>
    <x v="2"/>
    <x v="3530"/>
    <x v="0"/>
    <n v="1"/>
    <d v="2023-06-14T00:00:00"/>
    <x v="12"/>
    <x v="3"/>
    <s v="14"/>
    <x v="0"/>
    <x v="0"/>
    <n v="0.64"/>
    <x v="0"/>
    <n v="17"/>
    <x v="2"/>
    <n v="11.47"/>
    <x v="2"/>
    <n v="6"/>
    <x v="0"/>
    <x v="4"/>
    <n v="518.34010238907842"/>
    <x v="2"/>
  </r>
  <r>
    <n v="931"/>
    <n v="44"/>
    <x v="0"/>
    <x v="3"/>
    <x v="1"/>
    <x v="3531"/>
    <x v="1"/>
    <n v="3"/>
    <d v="2023-07-20T00:00:00"/>
    <x v="12"/>
    <x v="11"/>
    <s v="20"/>
    <x v="0"/>
    <x v="1"/>
    <n v="0.64"/>
    <x v="0"/>
    <n v="19"/>
    <x v="2"/>
    <n v="50.43"/>
    <x v="0"/>
    <n v="5"/>
    <x v="0"/>
    <x v="2"/>
    <n v="530.29248175182465"/>
    <x v="1"/>
  </r>
  <r>
    <n v="975"/>
    <n v="41"/>
    <x v="0"/>
    <x v="1"/>
    <x v="1"/>
    <x v="3532"/>
    <x v="1"/>
    <n v="3"/>
    <d v="2023-09-02T00:00:00"/>
    <x v="12"/>
    <x v="6"/>
    <s v="02"/>
    <x v="2"/>
    <x v="0"/>
    <n v="0.64"/>
    <x v="0"/>
    <n v="8"/>
    <x v="1"/>
    <n v="101.12"/>
    <x v="0"/>
    <n v="8"/>
    <x v="1"/>
    <x v="1"/>
    <n v="542.49140684410656"/>
    <x v="0"/>
  </r>
  <r>
    <n v="1145"/>
    <n v="53"/>
    <x v="3"/>
    <x v="3"/>
    <x v="2"/>
    <x v="3533"/>
    <x v="0"/>
    <n v="1"/>
    <d v="2024-02-19T00:00:00"/>
    <x v="2"/>
    <x v="10"/>
    <s v="19"/>
    <x v="0"/>
    <x v="0"/>
    <n v="0.64"/>
    <x v="0"/>
    <n v="17"/>
    <x v="2"/>
    <n v="18.79"/>
    <x v="2"/>
    <n v="6"/>
    <x v="0"/>
    <x v="2"/>
    <n v="528.7254212454211"/>
    <x v="2"/>
  </r>
  <r>
    <n v="1164"/>
    <n v="36"/>
    <x v="4"/>
    <x v="3"/>
    <x v="1"/>
    <x v="3534"/>
    <x v="0"/>
    <n v="1"/>
    <d v="2024-03-09T00:00:00"/>
    <x v="2"/>
    <x v="9"/>
    <s v="09"/>
    <x v="1"/>
    <x v="0"/>
    <n v="0.64"/>
    <x v="1"/>
    <n v="18"/>
    <x v="2"/>
    <n v="6.11"/>
    <x v="2"/>
    <n v="6"/>
    <x v="0"/>
    <x v="0"/>
    <n v="506.36404761904731"/>
    <x v="2"/>
  </r>
  <r>
    <n v="1581"/>
    <n v="19"/>
    <x v="2"/>
    <x v="1"/>
    <x v="2"/>
    <x v="3535"/>
    <x v="1"/>
    <n v="3"/>
    <d v="2025-04-30T00:00:00"/>
    <x v="3"/>
    <x v="5"/>
    <s v="30"/>
    <x v="1"/>
    <x v="1"/>
    <n v="0.64"/>
    <x v="0"/>
    <n v="9"/>
    <x v="1"/>
    <n v="109.35"/>
    <x v="0"/>
    <n v="4"/>
    <x v="2"/>
    <x v="0"/>
    <n v="507.71706484641612"/>
    <x v="0"/>
  </r>
  <r>
    <n v="1669"/>
    <n v="23"/>
    <x v="2"/>
    <x v="3"/>
    <x v="0"/>
    <x v="3536"/>
    <x v="0"/>
    <n v="1"/>
    <d v="2025-07-27T00:00:00"/>
    <x v="3"/>
    <x v="11"/>
    <s v="27"/>
    <x v="0"/>
    <x v="0"/>
    <n v="0.64"/>
    <x v="1"/>
    <n v="8"/>
    <x v="1"/>
    <n v="29.96"/>
    <x v="2"/>
    <n v="7"/>
    <x v="1"/>
    <x v="0"/>
    <n v="506.08537671232847"/>
    <x v="2"/>
  </r>
  <r>
    <n v="1802"/>
    <n v="29"/>
    <x v="2"/>
    <x v="3"/>
    <x v="1"/>
    <x v="1203"/>
    <x v="2"/>
    <n v="2"/>
    <d v="2025-12-07T00:00:00"/>
    <x v="3"/>
    <x v="2"/>
    <s v="07"/>
    <x v="3"/>
    <x v="1"/>
    <n v="0.64"/>
    <x v="1"/>
    <n v="10"/>
    <x v="1"/>
    <n v="46.57"/>
    <x v="2"/>
    <n v="4"/>
    <x v="2"/>
    <x v="0"/>
    <n v="507.00085910652894"/>
    <x v="0"/>
  </r>
  <r>
    <n v="2004"/>
    <n v="60"/>
    <x v="1"/>
    <x v="1"/>
    <x v="3"/>
    <x v="3537"/>
    <x v="2"/>
    <n v="2"/>
    <d v="2026-06-27T00:00:00"/>
    <x v="4"/>
    <x v="3"/>
    <s v="27"/>
    <x v="2"/>
    <x v="1"/>
    <n v="0.64"/>
    <x v="0"/>
    <n v="8"/>
    <x v="1"/>
    <n v="58.36"/>
    <x v="0"/>
    <n v="7"/>
    <x v="1"/>
    <x v="1"/>
    <n v="541.47438931297711"/>
    <x v="1"/>
  </r>
  <r>
    <n v="2424"/>
    <n v="47"/>
    <x v="0"/>
    <x v="3"/>
    <x v="1"/>
    <x v="3538"/>
    <x v="2"/>
    <n v="2"/>
    <d v="2027-08-21T00:00:00"/>
    <x v="5"/>
    <x v="8"/>
    <s v="21"/>
    <x v="1"/>
    <x v="0"/>
    <n v="0.64"/>
    <x v="0"/>
    <n v="3"/>
    <x v="0"/>
    <n v="144.69"/>
    <x v="0"/>
    <n v="4"/>
    <x v="2"/>
    <x v="3"/>
    <n v="526.21396491228052"/>
    <x v="2"/>
  </r>
  <r>
    <n v="2679"/>
    <n v="31"/>
    <x v="4"/>
    <x v="1"/>
    <x v="3"/>
    <x v="3539"/>
    <x v="2"/>
    <n v="2"/>
    <d v="2028-05-02T00:00:00"/>
    <x v="6"/>
    <x v="7"/>
    <s v="02"/>
    <x v="3"/>
    <x v="0"/>
    <n v="0.64"/>
    <x v="0"/>
    <n v="18"/>
    <x v="2"/>
    <n v="22.82"/>
    <x v="2"/>
    <n v="5"/>
    <x v="0"/>
    <x v="0"/>
    <n v="507.14337931034447"/>
    <x v="1"/>
  </r>
  <r>
    <n v="2858"/>
    <n v="22"/>
    <x v="2"/>
    <x v="3"/>
    <x v="1"/>
    <x v="3540"/>
    <x v="1"/>
    <n v="3"/>
    <d v="2028-10-28T00:00:00"/>
    <x v="6"/>
    <x v="4"/>
    <s v="28"/>
    <x v="1"/>
    <x v="0"/>
    <n v="0.64"/>
    <x v="0"/>
    <n v="1"/>
    <x v="0"/>
    <n v="930.48"/>
    <x v="1"/>
    <n v="4"/>
    <x v="2"/>
    <x v="4"/>
    <n v="519.44753424657529"/>
    <x v="0"/>
  </r>
  <r>
    <n v="3047"/>
    <n v="57"/>
    <x v="3"/>
    <x v="1"/>
    <x v="2"/>
    <x v="3541"/>
    <x v="2"/>
    <n v="2"/>
    <d v="2029-05-05T00:00:00"/>
    <x v="10"/>
    <x v="7"/>
    <s v="05"/>
    <x v="2"/>
    <x v="0"/>
    <n v="0.64"/>
    <x v="1"/>
    <n v="1"/>
    <x v="0"/>
    <n v="518.79"/>
    <x v="1"/>
    <n v="6"/>
    <x v="0"/>
    <x v="2"/>
    <n v="529.4948897058822"/>
    <x v="1"/>
  </r>
  <r>
    <n v="3065"/>
    <n v="61"/>
    <x v="1"/>
    <x v="1"/>
    <x v="3"/>
    <x v="3542"/>
    <x v="2"/>
    <n v="2"/>
    <d v="2029-05-23T00:00:00"/>
    <x v="10"/>
    <x v="7"/>
    <s v="23"/>
    <x v="2"/>
    <x v="1"/>
    <n v="0.64"/>
    <x v="0"/>
    <n v="19"/>
    <x v="2"/>
    <n v="22.18"/>
    <x v="2"/>
    <n v="7"/>
    <x v="1"/>
    <x v="4"/>
    <n v="518.03505154639174"/>
    <x v="2"/>
  </r>
  <r>
    <n v="3093"/>
    <n v="51"/>
    <x v="3"/>
    <x v="1"/>
    <x v="2"/>
    <x v="3543"/>
    <x v="1"/>
    <n v="3"/>
    <d v="2029-06-20T00:00:00"/>
    <x v="10"/>
    <x v="3"/>
    <s v="20"/>
    <x v="2"/>
    <x v="1"/>
    <n v="0.64"/>
    <x v="0"/>
    <n v="4"/>
    <x v="0"/>
    <n v="217.47"/>
    <x v="1"/>
    <n v="6"/>
    <x v="0"/>
    <x v="0"/>
    <n v="507.47667820069165"/>
    <x v="1"/>
  </r>
  <r>
    <n v="3234"/>
    <n v="45"/>
    <x v="0"/>
    <x v="0"/>
    <x v="2"/>
    <x v="3544"/>
    <x v="0"/>
    <n v="1"/>
    <d v="2029-11-08T00:00:00"/>
    <x v="10"/>
    <x v="1"/>
    <s v="08"/>
    <x v="1"/>
    <x v="0"/>
    <n v="0.64"/>
    <x v="1"/>
    <n v="11"/>
    <x v="1"/>
    <n v="4.92"/>
    <x v="2"/>
    <n v="4"/>
    <x v="2"/>
    <x v="1"/>
    <n v="541.76019157088137"/>
    <x v="1"/>
  </r>
  <r>
    <n v="3896"/>
    <n v="50"/>
    <x v="3"/>
    <x v="3"/>
    <x v="0"/>
    <x v="3545"/>
    <x v="1"/>
    <n v="3"/>
    <d v="2031-09-01T00:00:00"/>
    <x v="8"/>
    <x v="6"/>
    <s v="01"/>
    <x v="2"/>
    <x v="0"/>
    <n v="0.64"/>
    <x v="1"/>
    <n v="17"/>
    <x v="2"/>
    <n v="41.71"/>
    <x v="2"/>
    <n v="4"/>
    <x v="2"/>
    <x v="1"/>
    <n v="543.63557692307688"/>
    <x v="2"/>
  </r>
  <r>
    <n v="3906"/>
    <n v="52"/>
    <x v="3"/>
    <x v="2"/>
    <x v="1"/>
    <x v="3546"/>
    <x v="1"/>
    <n v="3"/>
    <d v="2031-09-11T00:00:00"/>
    <x v="8"/>
    <x v="6"/>
    <s v="11"/>
    <x v="1"/>
    <x v="1"/>
    <n v="0.64"/>
    <x v="0"/>
    <n v="12"/>
    <x v="1"/>
    <n v="55.94"/>
    <x v="0"/>
    <n v="6"/>
    <x v="0"/>
    <x v="4"/>
    <n v="518.36813793103465"/>
    <x v="0"/>
  </r>
  <r>
    <n v="3990"/>
    <n v="64"/>
    <x v="1"/>
    <x v="0"/>
    <x v="0"/>
    <x v="3547"/>
    <x v="0"/>
    <n v="1"/>
    <d v="2031-12-04T00:00:00"/>
    <x v="8"/>
    <x v="2"/>
    <s v="04"/>
    <x v="1"/>
    <x v="1"/>
    <n v="0.64"/>
    <x v="1"/>
    <n v="4"/>
    <x v="0"/>
    <n v="51.23"/>
    <x v="0"/>
    <n v="7"/>
    <x v="1"/>
    <x v="3"/>
    <n v="526.53841549295771"/>
    <x v="0"/>
  </r>
  <r>
    <n v="4088"/>
    <n v="56"/>
    <x v="3"/>
    <x v="3"/>
    <x v="0"/>
    <x v="3548"/>
    <x v="1"/>
    <n v="3"/>
    <d v="2032-03-11T00:00:00"/>
    <x v="11"/>
    <x v="9"/>
    <s v="11"/>
    <x v="1"/>
    <x v="0"/>
    <n v="0.64"/>
    <x v="1"/>
    <n v="15"/>
    <x v="1"/>
    <n v="53.01"/>
    <x v="0"/>
    <n v="7"/>
    <x v="1"/>
    <x v="2"/>
    <n v="529.53439114391119"/>
    <x v="2"/>
  </r>
  <r>
    <n v="4301"/>
    <n v="18"/>
    <x v="2"/>
    <x v="2"/>
    <x v="3"/>
    <x v="3549"/>
    <x v="0"/>
    <n v="1"/>
    <d v="2032-10-10T00:00:00"/>
    <x v="11"/>
    <x v="4"/>
    <s v="10"/>
    <x v="0"/>
    <x v="0"/>
    <n v="0.64"/>
    <x v="1"/>
    <n v="8"/>
    <x v="1"/>
    <n v="18.18"/>
    <x v="2"/>
    <n v="6"/>
    <x v="0"/>
    <x v="0"/>
    <n v="506.21829861111081"/>
    <x v="2"/>
  </r>
  <r>
    <n v="4335"/>
    <n v="46"/>
    <x v="0"/>
    <x v="3"/>
    <x v="1"/>
    <x v="3550"/>
    <x v="0"/>
    <n v="1"/>
    <d v="2032-11-13T00:00:00"/>
    <x v="11"/>
    <x v="1"/>
    <s v="13"/>
    <x v="3"/>
    <x v="0"/>
    <n v="0.64"/>
    <x v="1"/>
    <n v="3"/>
    <x v="0"/>
    <n v="96.68"/>
    <x v="0"/>
    <n v="4"/>
    <x v="2"/>
    <x v="2"/>
    <n v="528.55088888888872"/>
    <x v="0"/>
  </r>
  <r>
    <n v="4389"/>
    <n v="65"/>
    <x v="1"/>
    <x v="0"/>
    <x v="2"/>
    <x v="3444"/>
    <x v="0"/>
    <n v="1"/>
    <d v="2033-01-06T00:00:00"/>
    <x v="9"/>
    <x v="0"/>
    <s v="06"/>
    <x v="1"/>
    <x v="1"/>
    <n v="0.64"/>
    <x v="1"/>
    <n v="9"/>
    <x v="1"/>
    <n v="23.62"/>
    <x v="2"/>
    <n v="6"/>
    <x v="0"/>
    <x v="3"/>
    <n v="527.67484098939917"/>
    <x v="0"/>
  </r>
  <r>
    <n v="4496"/>
    <n v="46"/>
    <x v="0"/>
    <x v="0"/>
    <x v="3"/>
    <x v="3551"/>
    <x v="2"/>
    <n v="2"/>
    <d v="2033-04-23T00:00:00"/>
    <x v="9"/>
    <x v="5"/>
    <s v="23"/>
    <x v="0"/>
    <x v="1"/>
    <n v="0.64"/>
    <x v="0"/>
    <n v="10"/>
    <x v="1"/>
    <n v="47.36"/>
    <x v="2"/>
    <n v="6"/>
    <x v="0"/>
    <x v="2"/>
    <n v="529.43758364312259"/>
    <x v="2"/>
  </r>
  <r>
    <n v="4689"/>
    <n v="48"/>
    <x v="0"/>
    <x v="1"/>
    <x v="0"/>
    <x v="3552"/>
    <x v="0"/>
    <n v="1"/>
    <d v="2033-11-02T00:00:00"/>
    <x v="9"/>
    <x v="1"/>
    <s v="02"/>
    <x v="0"/>
    <x v="0"/>
    <n v="0.64"/>
    <x v="1"/>
    <n v="2"/>
    <x v="0"/>
    <n v="50.3"/>
    <x v="0"/>
    <n v="3"/>
    <x v="2"/>
    <x v="4"/>
    <n v="517.83892733564016"/>
    <x v="2"/>
  </r>
  <r>
    <n v="79"/>
    <n v="36"/>
    <x v="4"/>
    <x v="2"/>
    <x v="1"/>
    <x v="3553"/>
    <x v="2"/>
    <n v="2"/>
    <d v="2021-03-20T00:00:00"/>
    <x v="0"/>
    <x v="9"/>
    <s v="20"/>
    <x v="2"/>
    <x v="1"/>
    <n v="0.63"/>
    <x v="1"/>
    <n v="8"/>
    <x v="1"/>
    <n v="50.34"/>
    <x v="0"/>
    <n v="6"/>
    <x v="0"/>
    <x v="4"/>
    <n v="519.2877083333334"/>
    <x v="2"/>
  </r>
  <r>
    <n v="263"/>
    <n v="41"/>
    <x v="0"/>
    <x v="3"/>
    <x v="1"/>
    <x v="3554"/>
    <x v="1"/>
    <n v="3"/>
    <d v="2021-09-20T00:00:00"/>
    <x v="0"/>
    <x v="6"/>
    <s v="20"/>
    <x v="2"/>
    <x v="1"/>
    <n v="0.63"/>
    <x v="1"/>
    <n v="13"/>
    <x v="1"/>
    <n v="55.4"/>
    <x v="0"/>
    <n v="7"/>
    <x v="1"/>
    <x v="1"/>
    <n v="542.99687258687266"/>
    <x v="0"/>
  </r>
  <r>
    <n v="488"/>
    <n v="28"/>
    <x v="2"/>
    <x v="3"/>
    <x v="0"/>
    <x v="3555"/>
    <x v="0"/>
    <n v="1"/>
    <d v="2022-05-03T00:00:00"/>
    <x v="1"/>
    <x v="7"/>
    <s v="03"/>
    <x v="3"/>
    <x v="1"/>
    <n v="0.63"/>
    <x v="1"/>
    <n v="13"/>
    <x v="1"/>
    <n v="9.4499999999999993"/>
    <x v="2"/>
    <n v="4"/>
    <x v="2"/>
    <x v="1"/>
    <n v="542.30996124031014"/>
    <x v="0"/>
  </r>
  <r>
    <n v="730"/>
    <n v="48"/>
    <x v="0"/>
    <x v="3"/>
    <x v="1"/>
    <x v="3556"/>
    <x v="2"/>
    <n v="2"/>
    <d v="2022-12-31T00:00:00"/>
    <x v="1"/>
    <x v="2"/>
    <s v="31"/>
    <x v="0"/>
    <x v="1"/>
    <n v="0.63"/>
    <x v="1"/>
    <n v="17"/>
    <x v="2"/>
    <n v="27.69"/>
    <x v="2"/>
    <n v="7"/>
    <x v="1"/>
    <x v="2"/>
    <n v="529.64582089552221"/>
    <x v="2"/>
  </r>
  <r>
    <n v="733"/>
    <n v="23"/>
    <x v="2"/>
    <x v="1"/>
    <x v="0"/>
    <x v="3557"/>
    <x v="1"/>
    <n v="3"/>
    <d v="2023-01-03T00:00:00"/>
    <x v="12"/>
    <x v="0"/>
    <s v="03"/>
    <x v="2"/>
    <x v="0"/>
    <n v="0.63"/>
    <x v="1"/>
    <n v="2"/>
    <x v="0"/>
    <n v="399.67"/>
    <x v="1"/>
    <n v="5"/>
    <x v="0"/>
    <x v="2"/>
    <n v="529.86636704119815"/>
    <x v="0"/>
  </r>
  <r>
    <n v="749"/>
    <n v="47"/>
    <x v="0"/>
    <x v="0"/>
    <x v="1"/>
    <x v="3558"/>
    <x v="1"/>
    <n v="3"/>
    <d v="2023-01-19T00:00:00"/>
    <x v="12"/>
    <x v="0"/>
    <s v="19"/>
    <x v="0"/>
    <x v="0"/>
    <n v="0.63"/>
    <x v="0"/>
    <n v="16"/>
    <x v="2"/>
    <n v="53.68"/>
    <x v="0"/>
    <n v="4"/>
    <x v="2"/>
    <x v="1"/>
    <n v="543.94202334630359"/>
    <x v="0"/>
  </r>
  <r>
    <n v="772"/>
    <n v="63"/>
    <x v="1"/>
    <x v="2"/>
    <x v="3"/>
    <x v="3559"/>
    <x v="2"/>
    <n v="2"/>
    <d v="2023-02-11T00:00:00"/>
    <x v="12"/>
    <x v="10"/>
    <s v="11"/>
    <x v="3"/>
    <x v="1"/>
    <n v="0.63"/>
    <x v="1"/>
    <n v="15"/>
    <x v="1"/>
    <n v="35.67"/>
    <x v="2"/>
    <n v="8"/>
    <x v="1"/>
    <x v="4"/>
    <n v="519.69390243902444"/>
    <x v="1"/>
  </r>
  <r>
    <n v="775"/>
    <n v="36"/>
    <x v="4"/>
    <x v="1"/>
    <x v="1"/>
    <x v="3560"/>
    <x v="1"/>
    <n v="3"/>
    <d v="2023-02-14T00:00:00"/>
    <x v="12"/>
    <x v="10"/>
    <s v="14"/>
    <x v="2"/>
    <x v="1"/>
    <n v="0.63"/>
    <x v="0"/>
    <n v="9"/>
    <x v="1"/>
    <n v="99.15"/>
    <x v="0"/>
    <n v="7"/>
    <x v="1"/>
    <x v="4"/>
    <n v="519.64031468531482"/>
    <x v="0"/>
  </r>
  <r>
    <n v="1183"/>
    <n v="27"/>
    <x v="2"/>
    <x v="0"/>
    <x v="0"/>
    <x v="3013"/>
    <x v="1"/>
    <n v="3"/>
    <d v="2024-03-28T00:00:00"/>
    <x v="2"/>
    <x v="9"/>
    <s v="28"/>
    <x v="2"/>
    <x v="1"/>
    <n v="0.63"/>
    <x v="1"/>
    <n v="18"/>
    <x v="2"/>
    <n v="40.31"/>
    <x v="2"/>
    <n v="6"/>
    <x v="0"/>
    <x v="2"/>
    <n v="528.85330827067651"/>
    <x v="2"/>
  </r>
  <r>
    <n v="1203"/>
    <n v="57"/>
    <x v="3"/>
    <x v="3"/>
    <x v="0"/>
    <x v="3561"/>
    <x v="2"/>
    <n v="2"/>
    <d v="2024-04-17T00:00:00"/>
    <x v="2"/>
    <x v="5"/>
    <s v="17"/>
    <x v="1"/>
    <x v="0"/>
    <n v="0.63"/>
    <x v="0"/>
    <n v="6"/>
    <x v="1"/>
    <n v="107.6"/>
    <x v="0"/>
    <n v="6"/>
    <x v="0"/>
    <x v="1"/>
    <n v="542.71183593750015"/>
    <x v="2"/>
  </r>
  <r>
    <n v="1271"/>
    <n v="41"/>
    <x v="0"/>
    <x v="2"/>
    <x v="0"/>
    <x v="3562"/>
    <x v="2"/>
    <n v="2"/>
    <d v="2024-06-24T00:00:00"/>
    <x v="2"/>
    <x v="3"/>
    <s v="24"/>
    <x v="1"/>
    <x v="0"/>
    <n v="0.63"/>
    <x v="1"/>
    <n v="8"/>
    <x v="1"/>
    <n v="76.19"/>
    <x v="0"/>
    <n v="6"/>
    <x v="0"/>
    <x v="3"/>
    <n v="528.79212765957436"/>
    <x v="2"/>
  </r>
  <r>
    <n v="1426"/>
    <n v="47"/>
    <x v="0"/>
    <x v="2"/>
    <x v="1"/>
    <x v="3563"/>
    <x v="1"/>
    <n v="3"/>
    <d v="2024-11-26T00:00:00"/>
    <x v="2"/>
    <x v="1"/>
    <s v="26"/>
    <x v="2"/>
    <x v="1"/>
    <n v="0.63"/>
    <x v="1"/>
    <n v="3"/>
    <x v="0"/>
    <n v="264.16000000000003"/>
    <x v="1"/>
    <n v="5"/>
    <x v="0"/>
    <x v="1"/>
    <n v="542.30823529411782"/>
    <x v="2"/>
  </r>
  <r>
    <n v="1474"/>
    <n v="19"/>
    <x v="2"/>
    <x v="1"/>
    <x v="3"/>
    <x v="3564"/>
    <x v="0"/>
    <n v="1"/>
    <d v="2025-01-13T00:00:00"/>
    <x v="3"/>
    <x v="0"/>
    <s v="13"/>
    <x v="0"/>
    <x v="1"/>
    <n v="0.63"/>
    <x v="0"/>
    <n v="4"/>
    <x v="0"/>
    <n v="64.92"/>
    <x v="0"/>
    <n v="6"/>
    <x v="0"/>
    <x v="0"/>
    <n v="507.47529616724711"/>
    <x v="0"/>
  </r>
  <r>
    <n v="1571"/>
    <n v="68"/>
    <x v="1"/>
    <x v="1"/>
    <x v="0"/>
    <x v="3565"/>
    <x v="2"/>
    <n v="2"/>
    <d v="2025-04-20T00:00:00"/>
    <x v="3"/>
    <x v="5"/>
    <s v="20"/>
    <x v="1"/>
    <x v="0"/>
    <n v="0.63"/>
    <x v="0"/>
    <n v="14"/>
    <x v="1"/>
    <n v="29.26"/>
    <x v="2"/>
    <n v="5"/>
    <x v="0"/>
    <x v="3"/>
    <n v="528.50494661921698"/>
    <x v="1"/>
  </r>
  <r>
    <n v="1830"/>
    <n v="47"/>
    <x v="0"/>
    <x v="2"/>
    <x v="3"/>
    <x v="3566"/>
    <x v="0"/>
    <n v="1"/>
    <d v="2026-01-04T00:00:00"/>
    <x v="4"/>
    <x v="0"/>
    <s v="04"/>
    <x v="0"/>
    <x v="1"/>
    <n v="0.63"/>
    <x v="0"/>
    <n v="1"/>
    <x v="0"/>
    <n v="203.33"/>
    <x v="1"/>
    <n v="7"/>
    <x v="1"/>
    <x v="0"/>
    <n v="508.34164335664303"/>
    <x v="2"/>
  </r>
  <r>
    <n v="1838"/>
    <n v="56"/>
    <x v="3"/>
    <x v="3"/>
    <x v="1"/>
    <x v="3567"/>
    <x v="1"/>
    <n v="3"/>
    <d v="2026-01-12T00:00:00"/>
    <x v="4"/>
    <x v="0"/>
    <s v="12"/>
    <x v="0"/>
    <x v="0"/>
    <n v="0.63"/>
    <x v="0"/>
    <n v="16"/>
    <x v="2"/>
    <n v="57.4"/>
    <x v="0"/>
    <n v="7"/>
    <x v="1"/>
    <x v="4"/>
    <n v="518.33263157894748"/>
    <x v="0"/>
  </r>
  <r>
    <n v="1862"/>
    <n v="64"/>
    <x v="1"/>
    <x v="0"/>
    <x v="2"/>
    <x v="3568"/>
    <x v="0"/>
    <n v="1"/>
    <d v="2026-02-05T00:00:00"/>
    <x v="4"/>
    <x v="10"/>
    <s v="05"/>
    <x v="0"/>
    <x v="0"/>
    <n v="0.63"/>
    <x v="0"/>
    <n v="13"/>
    <x v="1"/>
    <n v="10.050000000000001"/>
    <x v="2"/>
    <n v="5"/>
    <x v="0"/>
    <x v="4"/>
    <n v="516.92383802816926"/>
    <x v="2"/>
  </r>
  <r>
    <n v="2313"/>
    <n v="21"/>
    <x v="2"/>
    <x v="1"/>
    <x v="2"/>
    <x v="3569"/>
    <x v="2"/>
    <n v="2"/>
    <d v="2027-05-02T00:00:00"/>
    <x v="5"/>
    <x v="7"/>
    <s v="02"/>
    <x v="2"/>
    <x v="1"/>
    <n v="0.63"/>
    <x v="0"/>
    <n v="14"/>
    <x v="1"/>
    <n v="42.68"/>
    <x v="2"/>
    <n v="4"/>
    <x v="2"/>
    <x v="4"/>
    <n v="518.28862190812742"/>
    <x v="0"/>
  </r>
  <r>
    <n v="2348"/>
    <n v="48"/>
    <x v="0"/>
    <x v="1"/>
    <x v="2"/>
    <x v="3570"/>
    <x v="1"/>
    <n v="3"/>
    <d v="2027-06-06T00:00:00"/>
    <x v="5"/>
    <x v="3"/>
    <s v="06"/>
    <x v="3"/>
    <x v="1"/>
    <n v="0.63"/>
    <x v="1"/>
    <n v="9"/>
    <x v="1"/>
    <n v="107.43"/>
    <x v="0"/>
    <n v="7"/>
    <x v="1"/>
    <x v="1"/>
    <n v="541.323346456693"/>
    <x v="2"/>
  </r>
  <r>
    <n v="2463"/>
    <n v="66"/>
    <x v="1"/>
    <x v="0"/>
    <x v="3"/>
    <x v="3571"/>
    <x v="0"/>
    <n v="1"/>
    <d v="2027-09-29T00:00:00"/>
    <x v="5"/>
    <x v="6"/>
    <s v="29"/>
    <x v="3"/>
    <x v="1"/>
    <n v="0.63"/>
    <x v="1"/>
    <n v="8"/>
    <x v="1"/>
    <n v="10.26"/>
    <x v="2"/>
    <n v="7"/>
    <x v="1"/>
    <x v="4"/>
    <n v="518.00758865248235"/>
    <x v="1"/>
  </r>
  <r>
    <n v="2465"/>
    <n v="21"/>
    <x v="2"/>
    <x v="2"/>
    <x v="0"/>
    <x v="3572"/>
    <x v="1"/>
    <n v="3"/>
    <d v="2027-10-01T00:00:00"/>
    <x v="5"/>
    <x v="4"/>
    <s v="01"/>
    <x v="0"/>
    <x v="1"/>
    <n v="0.63"/>
    <x v="1"/>
    <n v="15"/>
    <x v="1"/>
    <n v="62.21"/>
    <x v="0"/>
    <n v="7"/>
    <x v="1"/>
    <x v="4"/>
    <n v="519.55882562277588"/>
    <x v="1"/>
  </r>
  <r>
    <n v="2623"/>
    <n v="24"/>
    <x v="2"/>
    <x v="1"/>
    <x v="0"/>
    <x v="3573"/>
    <x v="0"/>
    <n v="1"/>
    <d v="2028-03-07T00:00:00"/>
    <x v="6"/>
    <x v="9"/>
    <s v="07"/>
    <x v="1"/>
    <x v="1"/>
    <n v="0.63"/>
    <x v="0"/>
    <n v="15"/>
    <x v="1"/>
    <n v="6.76"/>
    <x v="2"/>
    <n v="5"/>
    <x v="0"/>
    <x v="4"/>
    <n v="518.08192857142853"/>
    <x v="2"/>
  </r>
  <r>
    <n v="2637"/>
    <n v="54"/>
    <x v="3"/>
    <x v="3"/>
    <x v="1"/>
    <x v="1731"/>
    <x v="1"/>
    <n v="3"/>
    <d v="2028-03-21T00:00:00"/>
    <x v="6"/>
    <x v="9"/>
    <s v="21"/>
    <x v="0"/>
    <x v="0"/>
    <n v="0.63"/>
    <x v="0"/>
    <n v="8"/>
    <x v="1"/>
    <n v="95.3"/>
    <x v="0"/>
    <n v="7"/>
    <x v="1"/>
    <x v="1"/>
    <n v="539.64138339920964"/>
    <x v="1"/>
  </r>
  <r>
    <n v="3011"/>
    <n v="33"/>
    <x v="4"/>
    <x v="1"/>
    <x v="1"/>
    <x v="3574"/>
    <x v="2"/>
    <n v="2"/>
    <d v="2029-03-30T00:00:00"/>
    <x v="10"/>
    <x v="9"/>
    <s v="30"/>
    <x v="0"/>
    <x v="1"/>
    <n v="0.63"/>
    <x v="0"/>
    <n v="19"/>
    <x v="2"/>
    <n v="31.66"/>
    <x v="2"/>
    <n v="5"/>
    <x v="0"/>
    <x v="4"/>
    <n v="519.57541218637994"/>
    <x v="2"/>
  </r>
  <r>
    <n v="3322"/>
    <n v="32"/>
    <x v="4"/>
    <x v="2"/>
    <x v="2"/>
    <x v="3575"/>
    <x v="0"/>
    <n v="1"/>
    <d v="2030-02-04T00:00:00"/>
    <x v="7"/>
    <x v="10"/>
    <s v="04"/>
    <x v="2"/>
    <x v="1"/>
    <n v="0.63"/>
    <x v="0"/>
    <n v="14"/>
    <x v="1"/>
    <n v="3.81"/>
    <x v="2"/>
    <n v="4"/>
    <x v="2"/>
    <x v="3"/>
    <n v="528.92957142857142"/>
    <x v="0"/>
  </r>
  <r>
    <n v="3429"/>
    <n v="64"/>
    <x v="1"/>
    <x v="2"/>
    <x v="2"/>
    <x v="3576"/>
    <x v="2"/>
    <n v="2"/>
    <d v="2030-05-22T00:00:00"/>
    <x v="7"/>
    <x v="7"/>
    <s v="22"/>
    <x v="3"/>
    <x v="1"/>
    <n v="0.63"/>
    <x v="0"/>
    <n v="16"/>
    <x v="2"/>
    <n v="33.6"/>
    <x v="2"/>
    <n v="6"/>
    <x v="0"/>
    <x v="2"/>
    <n v="528.11098113207527"/>
    <x v="2"/>
  </r>
  <r>
    <n v="3711"/>
    <n v="48"/>
    <x v="0"/>
    <x v="0"/>
    <x v="3"/>
    <x v="3577"/>
    <x v="0"/>
    <n v="1"/>
    <d v="2031-02-28T00:00:00"/>
    <x v="8"/>
    <x v="10"/>
    <s v="28"/>
    <x v="1"/>
    <x v="1"/>
    <n v="0.63"/>
    <x v="0"/>
    <n v="18"/>
    <x v="2"/>
    <n v="8.34"/>
    <x v="2"/>
    <n v="5"/>
    <x v="0"/>
    <x v="3"/>
    <n v="530.63401433691763"/>
    <x v="2"/>
  </r>
  <r>
    <n v="3762"/>
    <n v="38"/>
    <x v="4"/>
    <x v="1"/>
    <x v="1"/>
    <x v="3578"/>
    <x v="1"/>
    <n v="3"/>
    <d v="2031-04-20T00:00:00"/>
    <x v="8"/>
    <x v="5"/>
    <s v="20"/>
    <x v="3"/>
    <x v="1"/>
    <n v="0.63"/>
    <x v="1"/>
    <n v="5"/>
    <x v="0"/>
    <n v="187.89"/>
    <x v="1"/>
    <n v="4"/>
    <x v="2"/>
    <x v="4"/>
    <n v="519.28043165467625"/>
    <x v="0"/>
  </r>
  <r>
    <n v="3992"/>
    <n v="50"/>
    <x v="3"/>
    <x v="3"/>
    <x v="0"/>
    <x v="3579"/>
    <x v="0"/>
    <n v="1"/>
    <d v="2031-12-06T00:00:00"/>
    <x v="8"/>
    <x v="2"/>
    <s v="06"/>
    <x v="1"/>
    <x v="1"/>
    <n v="0.63"/>
    <x v="1"/>
    <n v="13"/>
    <x v="1"/>
    <n v="26.3"/>
    <x v="2"/>
    <n v="6"/>
    <x v="0"/>
    <x v="1"/>
    <n v="538.75750000000016"/>
    <x v="1"/>
  </r>
  <r>
    <n v="4095"/>
    <n v="69"/>
    <x v="1"/>
    <x v="2"/>
    <x v="0"/>
    <x v="3580"/>
    <x v="2"/>
    <n v="2"/>
    <d v="2032-03-18T00:00:00"/>
    <x v="11"/>
    <x v="9"/>
    <s v="18"/>
    <x v="1"/>
    <x v="0"/>
    <n v="0.63"/>
    <x v="0"/>
    <n v="16"/>
    <x v="2"/>
    <n v="37.380000000000003"/>
    <x v="2"/>
    <n v="6"/>
    <x v="0"/>
    <x v="3"/>
    <n v="532.00266187050352"/>
    <x v="0"/>
  </r>
  <r>
    <n v="4150"/>
    <n v="18"/>
    <x v="2"/>
    <x v="1"/>
    <x v="2"/>
    <x v="3457"/>
    <x v="1"/>
    <n v="3"/>
    <d v="2032-05-12T00:00:00"/>
    <x v="11"/>
    <x v="7"/>
    <s v="12"/>
    <x v="0"/>
    <x v="0"/>
    <n v="0.63"/>
    <x v="1"/>
    <n v="5"/>
    <x v="0"/>
    <n v="180.83"/>
    <x v="1"/>
    <n v="7"/>
    <x v="1"/>
    <x v="1"/>
    <n v="539.54195219123517"/>
    <x v="0"/>
  </r>
  <r>
    <n v="4176"/>
    <n v="37"/>
    <x v="4"/>
    <x v="0"/>
    <x v="1"/>
    <x v="3581"/>
    <x v="0"/>
    <n v="1"/>
    <d v="2032-06-07T00:00:00"/>
    <x v="11"/>
    <x v="3"/>
    <s v="07"/>
    <x v="0"/>
    <x v="1"/>
    <n v="0.63"/>
    <x v="0"/>
    <n v="13"/>
    <x v="1"/>
    <n v="16.329999999999998"/>
    <x v="2"/>
    <n v="7"/>
    <x v="1"/>
    <x v="0"/>
    <n v="509.4118596491225"/>
    <x v="1"/>
  </r>
  <r>
    <n v="4254"/>
    <n v="25"/>
    <x v="2"/>
    <x v="3"/>
    <x v="2"/>
    <x v="3582"/>
    <x v="2"/>
    <n v="2"/>
    <d v="2032-08-24T00:00:00"/>
    <x v="11"/>
    <x v="8"/>
    <s v="24"/>
    <x v="2"/>
    <x v="1"/>
    <n v="0.63"/>
    <x v="0"/>
    <n v="8"/>
    <x v="1"/>
    <n v="64.400000000000006"/>
    <x v="0"/>
    <n v="3"/>
    <x v="2"/>
    <x v="3"/>
    <n v="531.76400722021663"/>
    <x v="0"/>
  </r>
  <r>
    <n v="4268"/>
    <n v="48"/>
    <x v="0"/>
    <x v="0"/>
    <x v="1"/>
    <x v="3583"/>
    <x v="0"/>
    <n v="1"/>
    <d v="2032-09-07T00:00:00"/>
    <x v="11"/>
    <x v="6"/>
    <s v="07"/>
    <x v="1"/>
    <x v="1"/>
    <n v="0.63"/>
    <x v="0"/>
    <n v="13"/>
    <x v="1"/>
    <n v="13.26"/>
    <x v="2"/>
    <n v="4"/>
    <x v="2"/>
    <x v="2"/>
    <n v="528.0747727272726"/>
    <x v="1"/>
  </r>
  <r>
    <n v="4560"/>
    <n v="58"/>
    <x v="3"/>
    <x v="0"/>
    <x v="0"/>
    <x v="3584"/>
    <x v="1"/>
    <n v="3"/>
    <d v="2033-06-26T00:00:00"/>
    <x v="9"/>
    <x v="3"/>
    <s v="26"/>
    <x v="2"/>
    <x v="1"/>
    <n v="0.63"/>
    <x v="1"/>
    <n v="11"/>
    <x v="1"/>
    <n v="66.900000000000006"/>
    <x v="0"/>
    <n v="5"/>
    <x v="0"/>
    <x v="4"/>
    <n v="517.76364620938625"/>
    <x v="2"/>
  </r>
  <r>
    <n v="4583"/>
    <n v="58"/>
    <x v="3"/>
    <x v="3"/>
    <x v="0"/>
    <x v="3585"/>
    <x v="0"/>
    <n v="1"/>
    <d v="2033-07-19T00:00:00"/>
    <x v="9"/>
    <x v="11"/>
    <s v="19"/>
    <x v="1"/>
    <x v="0"/>
    <n v="0.63"/>
    <x v="1"/>
    <n v="18"/>
    <x v="2"/>
    <n v="12.1"/>
    <x v="2"/>
    <n v="4"/>
    <x v="2"/>
    <x v="2"/>
    <n v="529.42745247148275"/>
    <x v="0"/>
  </r>
  <r>
    <n v="88"/>
    <n v="22"/>
    <x v="2"/>
    <x v="0"/>
    <x v="1"/>
    <x v="3586"/>
    <x v="0"/>
    <n v="1"/>
    <d v="2021-03-29T00:00:00"/>
    <x v="0"/>
    <x v="9"/>
    <s v="29"/>
    <x v="2"/>
    <x v="1"/>
    <n v="0.62"/>
    <x v="1"/>
    <n v="17"/>
    <x v="2"/>
    <n v="5.62"/>
    <x v="2"/>
    <n v="4"/>
    <x v="2"/>
    <x v="4"/>
    <n v="516.97329710144925"/>
    <x v="1"/>
  </r>
  <r>
    <n v="186"/>
    <n v="22"/>
    <x v="2"/>
    <x v="1"/>
    <x v="1"/>
    <x v="3587"/>
    <x v="0"/>
    <n v="1"/>
    <d v="2021-07-05T00:00:00"/>
    <x v="0"/>
    <x v="11"/>
    <s v="05"/>
    <x v="2"/>
    <x v="1"/>
    <n v="0.62"/>
    <x v="1"/>
    <n v="4"/>
    <x v="0"/>
    <n v="19.57"/>
    <x v="2"/>
    <n v="4"/>
    <x v="2"/>
    <x v="3"/>
    <n v="531.82409420289844"/>
    <x v="1"/>
  </r>
  <r>
    <n v="245"/>
    <n v="46"/>
    <x v="0"/>
    <x v="0"/>
    <x v="0"/>
    <x v="3588"/>
    <x v="2"/>
    <n v="2"/>
    <d v="2021-09-02T00:00:00"/>
    <x v="0"/>
    <x v="6"/>
    <s v="02"/>
    <x v="2"/>
    <x v="0"/>
    <n v="0.62"/>
    <x v="0"/>
    <n v="4"/>
    <x v="0"/>
    <n v="132.37"/>
    <x v="0"/>
    <n v="4"/>
    <x v="2"/>
    <x v="3"/>
    <n v="533.47330909090908"/>
    <x v="0"/>
  </r>
  <r>
    <n v="849"/>
    <n v="38"/>
    <x v="4"/>
    <x v="0"/>
    <x v="1"/>
    <x v="3589"/>
    <x v="2"/>
    <n v="2"/>
    <d v="2023-04-29T00:00:00"/>
    <x v="12"/>
    <x v="5"/>
    <s v="29"/>
    <x v="2"/>
    <x v="1"/>
    <n v="0.62"/>
    <x v="1"/>
    <n v="1"/>
    <x v="0"/>
    <n v="412.14"/>
    <x v="1"/>
    <n v="7"/>
    <x v="1"/>
    <x v="0"/>
    <n v="510.45802816901386"/>
    <x v="1"/>
  </r>
  <r>
    <n v="939"/>
    <n v="18"/>
    <x v="2"/>
    <x v="1"/>
    <x v="1"/>
    <x v="3590"/>
    <x v="2"/>
    <n v="2"/>
    <d v="2023-07-28T00:00:00"/>
    <x v="12"/>
    <x v="11"/>
    <s v="28"/>
    <x v="3"/>
    <x v="0"/>
    <n v="0.62"/>
    <x v="1"/>
    <n v="4"/>
    <x v="0"/>
    <n v="103.23"/>
    <x v="0"/>
    <n v="7"/>
    <x v="1"/>
    <x v="2"/>
    <n v="530.61652671755701"/>
    <x v="2"/>
  </r>
  <r>
    <n v="1084"/>
    <n v="33"/>
    <x v="4"/>
    <x v="1"/>
    <x v="2"/>
    <x v="3591"/>
    <x v="1"/>
    <n v="3"/>
    <d v="2023-12-20T00:00:00"/>
    <x v="12"/>
    <x v="2"/>
    <s v="20"/>
    <x v="3"/>
    <x v="1"/>
    <n v="0.62"/>
    <x v="0"/>
    <n v="9"/>
    <x v="1"/>
    <n v="106.36"/>
    <x v="0"/>
    <n v="5"/>
    <x v="0"/>
    <x v="1"/>
    <n v="538.08356000000015"/>
    <x v="1"/>
  </r>
  <r>
    <n v="1270"/>
    <n v="33"/>
    <x v="4"/>
    <x v="3"/>
    <x v="2"/>
    <x v="3592"/>
    <x v="0"/>
    <n v="1"/>
    <d v="2024-06-23T00:00:00"/>
    <x v="2"/>
    <x v="3"/>
    <s v="23"/>
    <x v="1"/>
    <x v="1"/>
    <n v="0.62"/>
    <x v="1"/>
    <n v="6"/>
    <x v="1"/>
    <n v="17.72"/>
    <x v="2"/>
    <n v="5"/>
    <x v="0"/>
    <x v="4"/>
    <n v="518.50592727272726"/>
    <x v="2"/>
  </r>
  <r>
    <n v="1742"/>
    <n v="63"/>
    <x v="1"/>
    <x v="1"/>
    <x v="2"/>
    <x v="3593"/>
    <x v="2"/>
    <n v="2"/>
    <d v="2025-10-08T00:00:00"/>
    <x v="3"/>
    <x v="4"/>
    <s v="08"/>
    <x v="3"/>
    <x v="1"/>
    <n v="0.62"/>
    <x v="0"/>
    <n v="5"/>
    <x v="0"/>
    <n v="128.12"/>
    <x v="0"/>
    <n v="5"/>
    <x v="0"/>
    <x v="3"/>
    <n v="533.48784671532837"/>
    <x v="0"/>
  </r>
  <r>
    <n v="2340"/>
    <n v="35"/>
    <x v="4"/>
    <x v="1"/>
    <x v="1"/>
    <x v="3594"/>
    <x v="0"/>
    <n v="1"/>
    <d v="2027-05-29T00:00:00"/>
    <x v="5"/>
    <x v="7"/>
    <s v="29"/>
    <x v="2"/>
    <x v="1"/>
    <n v="0.62"/>
    <x v="0"/>
    <n v="12"/>
    <x v="1"/>
    <n v="24.57"/>
    <x v="2"/>
    <n v="7"/>
    <x v="1"/>
    <x v="0"/>
    <n v="510.80544169611278"/>
    <x v="2"/>
  </r>
  <r>
    <n v="2363"/>
    <n v="65"/>
    <x v="1"/>
    <x v="0"/>
    <x v="3"/>
    <x v="3595"/>
    <x v="1"/>
    <n v="3"/>
    <d v="2027-06-21T00:00:00"/>
    <x v="5"/>
    <x v="3"/>
    <s v="21"/>
    <x v="0"/>
    <x v="0"/>
    <n v="0.62"/>
    <x v="1"/>
    <n v="14"/>
    <x v="1"/>
    <n v="65.94"/>
    <x v="0"/>
    <n v="5"/>
    <x v="0"/>
    <x v="4"/>
    <n v="520.01029197080288"/>
    <x v="2"/>
  </r>
  <r>
    <n v="2674"/>
    <n v="28"/>
    <x v="2"/>
    <x v="2"/>
    <x v="1"/>
    <x v="3596"/>
    <x v="2"/>
    <n v="2"/>
    <d v="2028-04-27T00:00:00"/>
    <x v="6"/>
    <x v="5"/>
    <s v="27"/>
    <x v="0"/>
    <x v="0"/>
    <n v="0.62"/>
    <x v="1"/>
    <n v="15"/>
    <x v="1"/>
    <n v="25.36"/>
    <x v="2"/>
    <n v="4"/>
    <x v="2"/>
    <x v="2"/>
    <n v="531.06747126436767"/>
    <x v="1"/>
  </r>
  <r>
    <n v="2729"/>
    <n v="57"/>
    <x v="3"/>
    <x v="1"/>
    <x v="1"/>
    <x v="3597"/>
    <x v="1"/>
    <n v="3"/>
    <d v="2028-06-21T00:00:00"/>
    <x v="6"/>
    <x v="3"/>
    <s v="21"/>
    <x v="0"/>
    <x v="0"/>
    <n v="0.62"/>
    <x v="1"/>
    <n v="13"/>
    <x v="1"/>
    <n v="68.650000000000006"/>
    <x v="0"/>
    <n v="5"/>
    <x v="0"/>
    <x v="4"/>
    <n v="518.53366300366292"/>
    <x v="1"/>
  </r>
  <r>
    <n v="2745"/>
    <n v="51"/>
    <x v="3"/>
    <x v="2"/>
    <x v="1"/>
    <x v="3598"/>
    <x v="1"/>
    <n v="3"/>
    <d v="2028-07-07T00:00:00"/>
    <x v="6"/>
    <x v="11"/>
    <s v="07"/>
    <x v="3"/>
    <x v="1"/>
    <n v="0.62"/>
    <x v="0"/>
    <n v="11"/>
    <x v="1"/>
    <n v="82.02"/>
    <x v="0"/>
    <n v="6"/>
    <x v="0"/>
    <x v="4"/>
    <n v="517.159044117647"/>
    <x v="2"/>
  </r>
  <r>
    <n v="2930"/>
    <n v="27"/>
    <x v="2"/>
    <x v="0"/>
    <x v="2"/>
    <x v="3599"/>
    <x v="0"/>
    <n v="1"/>
    <d v="2029-01-08T00:00:00"/>
    <x v="10"/>
    <x v="0"/>
    <s v="08"/>
    <x v="0"/>
    <x v="1"/>
    <n v="0.62"/>
    <x v="0"/>
    <n v="18"/>
    <x v="2"/>
    <n v="7.91"/>
    <x v="2"/>
    <n v="7"/>
    <x v="1"/>
    <x v="0"/>
    <n v="511.57109929077978"/>
    <x v="0"/>
  </r>
  <r>
    <n v="3078"/>
    <n v="65"/>
    <x v="1"/>
    <x v="3"/>
    <x v="3"/>
    <x v="3600"/>
    <x v="2"/>
    <n v="2"/>
    <d v="2029-06-05T00:00:00"/>
    <x v="10"/>
    <x v="3"/>
    <s v="05"/>
    <x v="2"/>
    <x v="0"/>
    <n v="0.62"/>
    <x v="0"/>
    <n v="17"/>
    <x v="2"/>
    <n v="34.03"/>
    <x v="2"/>
    <n v="3"/>
    <x v="2"/>
    <x v="2"/>
    <n v="531.64703846153827"/>
    <x v="1"/>
  </r>
  <r>
    <n v="3152"/>
    <n v="57"/>
    <x v="3"/>
    <x v="3"/>
    <x v="3"/>
    <x v="3601"/>
    <x v="1"/>
    <n v="3"/>
    <d v="2029-08-18T00:00:00"/>
    <x v="10"/>
    <x v="8"/>
    <s v="18"/>
    <x v="2"/>
    <x v="0"/>
    <n v="0.62"/>
    <x v="1"/>
    <n v="8"/>
    <x v="1"/>
    <n v="121.44"/>
    <x v="0"/>
    <n v="4"/>
    <x v="2"/>
    <x v="0"/>
    <n v="512.88491103202819"/>
    <x v="1"/>
  </r>
  <r>
    <n v="3883"/>
    <n v="25"/>
    <x v="2"/>
    <x v="2"/>
    <x v="2"/>
    <x v="3602"/>
    <x v="0"/>
    <n v="1"/>
    <d v="2031-08-19T00:00:00"/>
    <x v="8"/>
    <x v="8"/>
    <s v="19"/>
    <x v="2"/>
    <x v="0"/>
    <n v="0.62"/>
    <x v="0"/>
    <n v="5"/>
    <x v="0"/>
    <n v="11.14"/>
    <x v="2"/>
    <n v="4"/>
    <x v="2"/>
    <x v="2"/>
    <n v="531.46633204633179"/>
    <x v="1"/>
  </r>
  <r>
    <n v="4660"/>
    <n v="49"/>
    <x v="0"/>
    <x v="3"/>
    <x v="0"/>
    <x v="3603"/>
    <x v="1"/>
    <n v="3"/>
    <d v="2033-10-04T00:00:00"/>
    <x v="9"/>
    <x v="4"/>
    <s v="04"/>
    <x v="2"/>
    <x v="0"/>
    <n v="0.62"/>
    <x v="1"/>
    <n v="6"/>
    <x v="1"/>
    <n v="165.07"/>
    <x v="1"/>
    <n v="6"/>
    <x v="0"/>
    <x v="1"/>
    <n v="536.40008032128537"/>
    <x v="0"/>
  </r>
  <r>
    <n v="4738"/>
    <n v="33"/>
    <x v="4"/>
    <x v="1"/>
    <x v="2"/>
    <x v="3604"/>
    <x v="0"/>
    <n v="1"/>
    <d v="2033-12-21T00:00:00"/>
    <x v="9"/>
    <x v="2"/>
    <s v="21"/>
    <x v="2"/>
    <x v="0"/>
    <n v="0.62"/>
    <x v="1"/>
    <n v="10"/>
    <x v="1"/>
    <n v="21.68"/>
    <x v="2"/>
    <n v="7"/>
    <x v="1"/>
    <x v="2"/>
    <n v="533.31042635658889"/>
    <x v="0"/>
  </r>
  <r>
    <n v="4879"/>
    <n v="51"/>
    <x v="3"/>
    <x v="3"/>
    <x v="3"/>
    <x v="3605"/>
    <x v="2"/>
    <n v="2"/>
    <d v="2034-05-11T00:00:00"/>
    <x v="13"/>
    <x v="7"/>
    <s v="11"/>
    <x v="3"/>
    <x v="1"/>
    <n v="0.62"/>
    <x v="0"/>
    <n v="10"/>
    <x v="1"/>
    <n v="53.31"/>
    <x v="0"/>
    <n v="5"/>
    <x v="0"/>
    <x v="0"/>
    <n v="511.2468214285712"/>
    <x v="2"/>
  </r>
  <r>
    <n v="4965"/>
    <n v="47"/>
    <x v="0"/>
    <x v="2"/>
    <x v="3"/>
    <x v="3606"/>
    <x v="0"/>
    <n v="1"/>
    <d v="2034-08-05T00:00:00"/>
    <x v="13"/>
    <x v="8"/>
    <s v="05"/>
    <x v="1"/>
    <x v="1"/>
    <n v="0.62"/>
    <x v="1"/>
    <n v="9"/>
    <x v="1"/>
    <n v="9.36"/>
    <x v="2"/>
    <n v="4"/>
    <x v="2"/>
    <x v="2"/>
    <n v="534.54198443579742"/>
    <x v="2"/>
  </r>
  <r>
    <n v="28"/>
    <n v="27"/>
    <x v="2"/>
    <x v="3"/>
    <x v="3"/>
    <x v="3607"/>
    <x v="2"/>
    <n v="2"/>
    <d v="2021-01-28T00:00:00"/>
    <x v="0"/>
    <x v="0"/>
    <s v="28"/>
    <x v="0"/>
    <x v="1"/>
    <n v="0.61"/>
    <x v="1"/>
    <n v="3"/>
    <x v="0"/>
    <n v="203.1"/>
    <x v="1"/>
    <n v="7"/>
    <x v="1"/>
    <x v="2"/>
    <n v="536.30089843749977"/>
    <x v="2"/>
  </r>
  <r>
    <n v="353"/>
    <n v="60"/>
    <x v="1"/>
    <x v="3"/>
    <x v="3"/>
    <x v="3608"/>
    <x v="1"/>
    <n v="3"/>
    <d v="2021-12-19T00:00:00"/>
    <x v="0"/>
    <x v="2"/>
    <s v="19"/>
    <x v="1"/>
    <x v="1"/>
    <n v="0.61"/>
    <x v="0"/>
    <n v="7"/>
    <x v="1"/>
    <n v="132.13999999999999"/>
    <x v="0"/>
    <n v="7"/>
    <x v="1"/>
    <x v="1"/>
    <n v="534.56927419354872"/>
    <x v="1"/>
  </r>
  <r>
    <n v="357"/>
    <n v="21"/>
    <x v="2"/>
    <x v="1"/>
    <x v="1"/>
    <x v="3609"/>
    <x v="1"/>
    <n v="3"/>
    <d v="2021-12-23T00:00:00"/>
    <x v="0"/>
    <x v="2"/>
    <s v="23"/>
    <x v="0"/>
    <x v="0"/>
    <n v="0.61"/>
    <x v="0"/>
    <n v="1"/>
    <x v="0"/>
    <n v="756.11"/>
    <x v="1"/>
    <n v="6"/>
    <x v="0"/>
    <x v="4"/>
    <n v="515.73800738007378"/>
    <x v="0"/>
  </r>
  <r>
    <n v="621"/>
    <n v="31"/>
    <x v="4"/>
    <x v="3"/>
    <x v="3"/>
    <x v="3610"/>
    <x v="1"/>
    <n v="3"/>
    <d v="2022-09-13T00:00:00"/>
    <x v="1"/>
    <x v="6"/>
    <s v="13"/>
    <x v="2"/>
    <x v="0"/>
    <n v="0.61"/>
    <x v="0"/>
    <n v="8"/>
    <x v="1"/>
    <n v="113.52"/>
    <x v="0"/>
    <n v="6"/>
    <x v="0"/>
    <x v="4"/>
    <n v="514.84774074074073"/>
    <x v="1"/>
  </r>
  <r>
    <n v="888"/>
    <n v="65"/>
    <x v="1"/>
    <x v="2"/>
    <x v="0"/>
    <x v="3611"/>
    <x v="1"/>
    <n v="3"/>
    <d v="2023-06-07T00:00:00"/>
    <x v="12"/>
    <x v="3"/>
    <s v="07"/>
    <x v="0"/>
    <x v="0"/>
    <n v="0.61"/>
    <x v="0"/>
    <n v="7"/>
    <x v="1"/>
    <n v="104.81"/>
    <x v="0"/>
    <n v="7"/>
    <x v="1"/>
    <x v="1"/>
    <n v="532.98862348178159"/>
    <x v="2"/>
  </r>
  <r>
    <n v="1022"/>
    <n v="51"/>
    <x v="3"/>
    <x v="1"/>
    <x v="3"/>
    <x v="3612"/>
    <x v="0"/>
    <n v="1"/>
    <d v="2023-10-19T00:00:00"/>
    <x v="12"/>
    <x v="4"/>
    <s v="19"/>
    <x v="3"/>
    <x v="1"/>
    <n v="0.61"/>
    <x v="1"/>
    <n v="8"/>
    <x v="1"/>
    <n v="28.91"/>
    <x v="2"/>
    <n v="4"/>
    <x v="2"/>
    <x v="1"/>
    <n v="532.17272357723596"/>
    <x v="1"/>
  </r>
  <r>
    <n v="1115"/>
    <n v="29"/>
    <x v="2"/>
    <x v="2"/>
    <x v="2"/>
    <x v="1349"/>
    <x v="0"/>
    <n v="1"/>
    <d v="2024-01-20T00:00:00"/>
    <x v="2"/>
    <x v="0"/>
    <s v="20"/>
    <x v="0"/>
    <x v="0"/>
    <n v="0.61"/>
    <x v="1"/>
    <n v="13"/>
    <x v="1"/>
    <n v="20.29"/>
    <x v="2"/>
    <n v="6"/>
    <x v="0"/>
    <x v="0"/>
    <n v="511.16853046594957"/>
    <x v="1"/>
  </r>
  <r>
    <n v="2307"/>
    <n v="39"/>
    <x v="4"/>
    <x v="1"/>
    <x v="2"/>
    <x v="3613"/>
    <x v="1"/>
    <n v="3"/>
    <d v="2027-04-26T00:00:00"/>
    <x v="5"/>
    <x v="5"/>
    <s v="26"/>
    <x v="2"/>
    <x v="0"/>
    <n v="0.61"/>
    <x v="1"/>
    <n v="9"/>
    <x v="1"/>
    <n v="86.6"/>
    <x v="0"/>
    <n v="4"/>
    <x v="2"/>
    <x v="2"/>
    <n v="536.0145882352939"/>
    <x v="1"/>
  </r>
  <r>
    <n v="2761"/>
    <n v="43"/>
    <x v="0"/>
    <x v="2"/>
    <x v="0"/>
    <x v="3614"/>
    <x v="2"/>
    <n v="2"/>
    <d v="2028-07-23T00:00:00"/>
    <x v="6"/>
    <x v="11"/>
    <s v="23"/>
    <x v="3"/>
    <x v="0"/>
    <n v="0.61"/>
    <x v="1"/>
    <n v="16"/>
    <x v="2"/>
    <n v="25.94"/>
    <x v="2"/>
    <n v="5"/>
    <x v="0"/>
    <x v="2"/>
    <n v="535.05649606299187"/>
    <x v="1"/>
  </r>
  <r>
    <n v="2913"/>
    <n v="33"/>
    <x v="4"/>
    <x v="3"/>
    <x v="2"/>
    <x v="3615"/>
    <x v="0"/>
    <n v="1"/>
    <d v="2028-12-22T00:00:00"/>
    <x v="6"/>
    <x v="2"/>
    <s v="22"/>
    <x v="2"/>
    <x v="1"/>
    <n v="0.61"/>
    <x v="0"/>
    <n v="15"/>
    <x v="1"/>
    <n v="7.63"/>
    <x v="2"/>
    <n v="5"/>
    <x v="0"/>
    <x v="3"/>
    <n v="533.09549450549446"/>
    <x v="1"/>
  </r>
  <r>
    <n v="3425"/>
    <n v="30"/>
    <x v="4"/>
    <x v="1"/>
    <x v="0"/>
    <x v="3616"/>
    <x v="1"/>
    <n v="3"/>
    <d v="2030-05-18T00:00:00"/>
    <x v="7"/>
    <x v="7"/>
    <s v="18"/>
    <x v="3"/>
    <x v="0"/>
    <n v="0.61"/>
    <x v="1"/>
    <n v="15"/>
    <x v="1"/>
    <n v="63.67"/>
    <x v="0"/>
    <n v="4"/>
    <x v="2"/>
    <x v="2"/>
    <n v="535.53083003952543"/>
    <x v="0"/>
  </r>
  <r>
    <n v="3521"/>
    <n v="61"/>
    <x v="1"/>
    <x v="2"/>
    <x v="0"/>
    <x v="3617"/>
    <x v="2"/>
    <n v="2"/>
    <d v="2030-08-22T00:00:00"/>
    <x v="7"/>
    <x v="8"/>
    <s v="22"/>
    <x v="0"/>
    <x v="1"/>
    <n v="0.61"/>
    <x v="0"/>
    <n v="10"/>
    <x v="1"/>
    <n v="40.67"/>
    <x v="2"/>
    <n v="4"/>
    <x v="2"/>
    <x v="1"/>
    <n v="533.40089795918391"/>
    <x v="2"/>
  </r>
  <r>
    <n v="4062"/>
    <n v="31"/>
    <x v="4"/>
    <x v="2"/>
    <x v="3"/>
    <x v="3618"/>
    <x v="2"/>
    <n v="2"/>
    <d v="2032-02-14T00:00:00"/>
    <x v="11"/>
    <x v="10"/>
    <s v="14"/>
    <x v="2"/>
    <x v="1"/>
    <n v="0.61"/>
    <x v="0"/>
    <n v="8"/>
    <x v="1"/>
    <n v="46.54"/>
    <x v="2"/>
    <n v="4"/>
    <x v="2"/>
    <x v="4"/>
    <n v="513.38550185873601"/>
    <x v="0"/>
  </r>
  <r>
    <n v="4331"/>
    <n v="27"/>
    <x v="2"/>
    <x v="1"/>
    <x v="1"/>
    <x v="3619"/>
    <x v="2"/>
    <n v="2"/>
    <d v="2032-11-09T00:00:00"/>
    <x v="11"/>
    <x v="1"/>
    <s v="09"/>
    <x v="1"/>
    <x v="1"/>
    <n v="0.61"/>
    <x v="1"/>
    <n v="16"/>
    <x v="2"/>
    <n v="33.340000000000003"/>
    <x v="2"/>
    <n v="5"/>
    <x v="0"/>
    <x v="2"/>
    <n v="533.86623015872988"/>
    <x v="1"/>
  </r>
  <r>
    <n v="4450"/>
    <n v="39"/>
    <x v="4"/>
    <x v="1"/>
    <x v="0"/>
    <x v="3620"/>
    <x v="2"/>
    <n v="2"/>
    <d v="2033-03-08T00:00:00"/>
    <x v="9"/>
    <x v="9"/>
    <s v="08"/>
    <x v="3"/>
    <x v="1"/>
    <n v="0.61"/>
    <x v="1"/>
    <n v="13"/>
    <x v="1"/>
    <n v="31.39"/>
    <x v="2"/>
    <n v="7"/>
    <x v="1"/>
    <x v="2"/>
    <n v="533.86804780876469"/>
    <x v="2"/>
  </r>
  <r>
    <n v="4476"/>
    <n v="20"/>
    <x v="2"/>
    <x v="3"/>
    <x v="0"/>
    <x v="3621"/>
    <x v="1"/>
    <n v="3"/>
    <d v="2033-04-03T00:00:00"/>
    <x v="9"/>
    <x v="5"/>
    <s v="03"/>
    <x v="0"/>
    <x v="1"/>
    <n v="0.61"/>
    <x v="0"/>
    <n v="6"/>
    <x v="1"/>
    <n v="162.30000000000001"/>
    <x v="1"/>
    <n v="5"/>
    <x v="0"/>
    <x v="3"/>
    <n v="534.63448529411755"/>
    <x v="2"/>
  </r>
  <r>
    <n v="4548"/>
    <n v="64"/>
    <x v="1"/>
    <x v="3"/>
    <x v="1"/>
    <x v="3622"/>
    <x v="2"/>
    <n v="2"/>
    <d v="2033-06-14T00:00:00"/>
    <x v="9"/>
    <x v="3"/>
    <s v="14"/>
    <x v="2"/>
    <x v="1"/>
    <n v="0.61"/>
    <x v="0"/>
    <n v="3"/>
    <x v="0"/>
    <n v="159.25"/>
    <x v="1"/>
    <n v="6"/>
    <x v="0"/>
    <x v="2"/>
    <n v="534.37107999999989"/>
    <x v="2"/>
  </r>
  <r>
    <n v="4985"/>
    <n v="33"/>
    <x v="4"/>
    <x v="2"/>
    <x v="1"/>
    <x v="3623"/>
    <x v="0"/>
    <n v="1"/>
    <d v="2034-08-25T00:00:00"/>
    <x v="13"/>
    <x v="8"/>
    <s v="25"/>
    <x v="1"/>
    <x v="0"/>
    <n v="0.61"/>
    <x v="1"/>
    <n v="16"/>
    <x v="2"/>
    <n v="14.84"/>
    <x v="2"/>
    <n v="5"/>
    <x v="0"/>
    <x v="4"/>
    <n v="513.91171641791038"/>
    <x v="2"/>
  </r>
  <r>
    <n v="35"/>
    <n v="65"/>
    <x v="1"/>
    <x v="2"/>
    <x v="0"/>
    <x v="3624"/>
    <x v="2"/>
    <n v="2"/>
    <d v="2021-02-04T00:00:00"/>
    <x v="0"/>
    <x v="10"/>
    <s v="04"/>
    <x v="0"/>
    <x v="0"/>
    <n v="0.6"/>
    <x v="1"/>
    <n v="11"/>
    <x v="1"/>
    <n v="45.58"/>
    <x v="2"/>
    <n v="6"/>
    <x v="0"/>
    <x v="0"/>
    <n v="512.05848920863286"/>
    <x v="1"/>
  </r>
  <r>
    <n v="657"/>
    <n v="28"/>
    <x v="2"/>
    <x v="0"/>
    <x v="2"/>
    <x v="3625"/>
    <x v="1"/>
    <n v="3"/>
    <d v="2022-10-19T00:00:00"/>
    <x v="1"/>
    <x v="4"/>
    <s v="19"/>
    <x v="2"/>
    <x v="1"/>
    <n v="0.6"/>
    <x v="0"/>
    <n v="4"/>
    <x v="0"/>
    <n v="195.73"/>
    <x v="1"/>
    <n v="5"/>
    <x v="0"/>
    <x v="2"/>
    <n v="534.59843373493959"/>
    <x v="1"/>
  </r>
  <r>
    <n v="807"/>
    <n v="28"/>
    <x v="2"/>
    <x v="0"/>
    <x v="1"/>
    <x v="3626"/>
    <x v="1"/>
    <n v="3"/>
    <d v="2023-03-18T00:00:00"/>
    <x v="12"/>
    <x v="9"/>
    <s v="18"/>
    <x v="0"/>
    <x v="1"/>
    <n v="0.6"/>
    <x v="0"/>
    <n v="11"/>
    <x v="1"/>
    <n v="69.27"/>
    <x v="0"/>
    <n v="8"/>
    <x v="1"/>
    <x v="3"/>
    <n v="533.01398523985245"/>
    <x v="0"/>
  </r>
  <r>
    <n v="1053"/>
    <n v="65"/>
    <x v="1"/>
    <x v="1"/>
    <x v="1"/>
    <x v="3627"/>
    <x v="1"/>
    <n v="3"/>
    <d v="2023-11-19T00:00:00"/>
    <x v="12"/>
    <x v="1"/>
    <s v="19"/>
    <x v="1"/>
    <x v="0"/>
    <n v="0.6"/>
    <x v="1"/>
    <n v="7"/>
    <x v="1"/>
    <n v="132.69"/>
    <x v="0"/>
    <n v="5"/>
    <x v="0"/>
    <x v="3"/>
    <n v="532.16588888888896"/>
    <x v="1"/>
  </r>
  <r>
    <n v="1151"/>
    <n v="47"/>
    <x v="0"/>
    <x v="1"/>
    <x v="3"/>
    <x v="3628"/>
    <x v="2"/>
    <n v="2"/>
    <d v="2024-02-25T00:00:00"/>
    <x v="2"/>
    <x v="10"/>
    <s v="25"/>
    <x v="1"/>
    <x v="1"/>
    <n v="0.6"/>
    <x v="1"/>
    <n v="15"/>
    <x v="1"/>
    <n v="35.020000000000003"/>
    <x v="2"/>
    <n v="7"/>
    <x v="1"/>
    <x v="3"/>
    <n v="530.691189591078"/>
    <x v="1"/>
  </r>
  <r>
    <n v="1373"/>
    <n v="25"/>
    <x v="2"/>
    <x v="1"/>
    <x v="0"/>
    <x v="3629"/>
    <x v="0"/>
    <n v="1"/>
    <d v="2024-10-04T00:00:00"/>
    <x v="2"/>
    <x v="4"/>
    <s v="04"/>
    <x v="0"/>
    <x v="1"/>
    <n v="0.6"/>
    <x v="1"/>
    <n v="4"/>
    <x v="0"/>
    <n v="13.59"/>
    <x v="2"/>
    <n v="4"/>
    <x v="2"/>
    <x v="4"/>
    <n v="514.94719101123599"/>
    <x v="2"/>
  </r>
  <r>
    <n v="2057"/>
    <n v="29"/>
    <x v="2"/>
    <x v="2"/>
    <x v="1"/>
    <x v="3630"/>
    <x v="0"/>
    <n v="1"/>
    <d v="2026-08-19T00:00:00"/>
    <x v="4"/>
    <x v="8"/>
    <s v="19"/>
    <x v="3"/>
    <x v="1"/>
    <n v="0.6"/>
    <x v="1"/>
    <n v="6"/>
    <x v="1"/>
    <n v="56.24"/>
    <x v="0"/>
    <n v="6"/>
    <x v="0"/>
    <x v="3"/>
    <n v="530.71119402985073"/>
    <x v="1"/>
  </r>
  <r>
    <n v="2173"/>
    <n v="28"/>
    <x v="2"/>
    <x v="3"/>
    <x v="0"/>
    <x v="3631"/>
    <x v="2"/>
    <n v="2"/>
    <d v="2026-12-13T00:00:00"/>
    <x v="4"/>
    <x v="2"/>
    <s v="13"/>
    <x v="0"/>
    <x v="0"/>
    <n v="0.6"/>
    <x v="1"/>
    <n v="4"/>
    <x v="0"/>
    <n v="96.33"/>
    <x v="0"/>
    <n v="7"/>
    <x v="1"/>
    <x v="2"/>
    <n v="533.59717741935469"/>
    <x v="1"/>
  </r>
  <r>
    <n v="2469"/>
    <n v="23"/>
    <x v="2"/>
    <x v="2"/>
    <x v="2"/>
    <x v="3632"/>
    <x v="1"/>
    <n v="3"/>
    <d v="2027-10-05T00:00:00"/>
    <x v="5"/>
    <x v="4"/>
    <s v="05"/>
    <x v="0"/>
    <x v="0"/>
    <n v="0.6"/>
    <x v="0"/>
    <n v="14"/>
    <x v="1"/>
    <n v="46.78"/>
    <x v="2"/>
    <n v="5"/>
    <x v="0"/>
    <x v="1"/>
    <n v="533.92016393442645"/>
    <x v="2"/>
  </r>
  <r>
    <n v="3109"/>
    <n v="34"/>
    <x v="4"/>
    <x v="3"/>
    <x v="1"/>
    <x v="3633"/>
    <x v="2"/>
    <n v="2"/>
    <d v="2029-07-06T00:00:00"/>
    <x v="10"/>
    <x v="11"/>
    <s v="06"/>
    <x v="3"/>
    <x v="0"/>
    <n v="0.6"/>
    <x v="0"/>
    <n v="10"/>
    <x v="1"/>
    <n v="56.2"/>
    <x v="0"/>
    <n v="4"/>
    <x v="2"/>
    <x v="2"/>
    <n v="534.19748987854234"/>
    <x v="0"/>
  </r>
  <r>
    <n v="3440"/>
    <n v="18"/>
    <x v="2"/>
    <x v="0"/>
    <x v="1"/>
    <x v="3634"/>
    <x v="0"/>
    <n v="1"/>
    <d v="2030-06-02T00:00:00"/>
    <x v="7"/>
    <x v="3"/>
    <s v="02"/>
    <x v="1"/>
    <x v="1"/>
    <n v="0.6"/>
    <x v="0"/>
    <n v="18"/>
    <x v="2"/>
    <n v="16.649999999999999"/>
    <x v="2"/>
    <n v="5"/>
    <x v="0"/>
    <x v="2"/>
    <n v="534.08434959349586"/>
    <x v="2"/>
  </r>
  <r>
    <n v="3699"/>
    <n v="34"/>
    <x v="4"/>
    <x v="3"/>
    <x v="0"/>
    <x v="3635"/>
    <x v="1"/>
    <n v="3"/>
    <d v="2031-02-16T00:00:00"/>
    <x v="8"/>
    <x v="10"/>
    <s v="16"/>
    <x v="1"/>
    <x v="0"/>
    <n v="0.6"/>
    <x v="0"/>
    <n v="13"/>
    <x v="1"/>
    <n v="75.510000000000005"/>
    <x v="0"/>
    <n v="5"/>
    <x v="0"/>
    <x v="1"/>
    <n v="533.42230452674914"/>
    <x v="1"/>
  </r>
  <r>
    <n v="3823"/>
    <n v="56"/>
    <x v="3"/>
    <x v="0"/>
    <x v="2"/>
    <x v="3636"/>
    <x v="0"/>
    <n v="1"/>
    <d v="2031-06-20T00:00:00"/>
    <x v="8"/>
    <x v="3"/>
    <s v="20"/>
    <x v="3"/>
    <x v="1"/>
    <n v="0.6"/>
    <x v="0"/>
    <n v="10"/>
    <x v="1"/>
    <n v="28.32"/>
    <x v="2"/>
    <n v="5"/>
    <x v="0"/>
    <x v="1"/>
    <n v="531.5700826446282"/>
    <x v="0"/>
  </r>
  <r>
    <n v="3982"/>
    <n v="40"/>
    <x v="0"/>
    <x v="2"/>
    <x v="0"/>
    <x v="3637"/>
    <x v="0"/>
    <n v="1"/>
    <d v="2031-11-26T00:00:00"/>
    <x v="8"/>
    <x v="1"/>
    <s v="26"/>
    <x v="0"/>
    <x v="0"/>
    <n v="0.6"/>
    <x v="0"/>
    <n v="11"/>
    <x v="1"/>
    <n v="21.43"/>
    <x v="2"/>
    <n v="7"/>
    <x v="1"/>
    <x v="4"/>
    <n v="516.67872180451116"/>
    <x v="0"/>
  </r>
  <r>
    <n v="4026"/>
    <n v="68"/>
    <x v="1"/>
    <x v="0"/>
    <x v="2"/>
    <x v="3638"/>
    <x v="2"/>
    <n v="2"/>
    <d v="2032-01-09T00:00:00"/>
    <x v="11"/>
    <x v="0"/>
    <s v="09"/>
    <x v="0"/>
    <x v="0"/>
    <n v="0.6"/>
    <x v="1"/>
    <n v="17"/>
    <x v="2"/>
    <n v="21.97"/>
    <x v="2"/>
    <n v="7"/>
    <x v="1"/>
    <x v="1"/>
    <n v="532.60053941908734"/>
    <x v="1"/>
  </r>
  <r>
    <n v="4029"/>
    <n v="55"/>
    <x v="3"/>
    <x v="2"/>
    <x v="0"/>
    <x v="3639"/>
    <x v="1"/>
    <n v="3"/>
    <d v="2032-01-12T00:00:00"/>
    <x v="11"/>
    <x v="0"/>
    <s v="12"/>
    <x v="0"/>
    <x v="1"/>
    <n v="0.6"/>
    <x v="0"/>
    <n v="18"/>
    <x v="2"/>
    <n v="41.19"/>
    <x v="2"/>
    <n v="6"/>
    <x v="0"/>
    <x v="4"/>
    <n v="517.73871698113203"/>
    <x v="1"/>
  </r>
  <r>
    <n v="4163"/>
    <n v="36"/>
    <x v="4"/>
    <x v="0"/>
    <x v="3"/>
    <x v="3640"/>
    <x v="0"/>
    <n v="1"/>
    <d v="2032-05-25T00:00:00"/>
    <x v="11"/>
    <x v="7"/>
    <s v="25"/>
    <x v="2"/>
    <x v="1"/>
    <n v="0.6"/>
    <x v="1"/>
    <n v="17"/>
    <x v="2"/>
    <n v="20.14"/>
    <x v="2"/>
    <n v="7"/>
    <x v="1"/>
    <x v="4"/>
    <n v="516.89147727272723"/>
    <x v="2"/>
  </r>
  <r>
    <n v="4459"/>
    <n v="57"/>
    <x v="3"/>
    <x v="3"/>
    <x v="1"/>
    <x v="3641"/>
    <x v="1"/>
    <n v="3"/>
    <d v="2033-03-17T00:00:00"/>
    <x v="9"/>
    <x v="9"/>
    <s v="17"/>
    <x v="1"/>
    <x v="0"/>
    <n v="0.6"/>
    <x v="0"/>
    <n v="15"/>
    <x v="1"/>
    <n v="58.81"/>
    <x v="0"/>
    <n v="7"/>
    <x v="1"/>
    <x v="1"/>
    <n v="533.26379166666686"/>
    <x v="0"/>
  </r>
  <r>
    <n v="4470"/>
    <n v="22"/>
    <x v="2"/>
    <x v="0"/>
    <x v="2"/>
    <x v="3642"/>
    <x v="2"/>
    <n v="2"/>
    <d v="2033-03-28T00:00:00"/>
    <x v="9"/>
    <x v="9"/>
    <s v="28"/>
    <x v="3"/>
    <x v="1"/>
    <n v="0.6"/>
    <x v="1"/>
    <n v="1"/>
    <x v="0"/>
    <n v="537.30999999999995"/>
    <x v="1"/>
    <n v="6"/>
    <x v="0"/>
    <x v="1"/>
    <n v="531.80397489539769"/>
    <x v="2"/>
  </r>
  <r>
    <n v="4725"/>
    <n v="56"/>
    <x v="3"/>
    <x v="3"/>
    <x v="1"/>
    <x v="3643"/>
    <x v="2"/>
    <n v="2"/>
    <d v="2033-12-08T00:00:00"/>
    <x v="9"/>
    <x v="2"/>
    <s v="08"/>
    <x v="2"/>
    <x v="1"/>
    <n v="0.6"/>
    <x v="0"/>
    <n v="5"/>
    <x v="0"/>
    <n v="83.12"/>
    <x v="0"/>
    <n v="5"/>
    <x v="0"/>
    <x v="3"/>
    <n v="531.43501872659181"/>
    <x v="1"/>
  </r>
  <r>
    <n v="4774"/>
    <n v="58"/>
    <x v="3"/>
    <x v="3"/>
    <x v="0"/>
    <x v="3644"/>
    <x v="2"/>
    <n v="2"/>
    <d v="2034-01-26T00:00:00"/>
    <x v="13"/>
    <x v="0"/>
    <s v="26"/>
    <x v="3"/>
    <x v="1"/>
    <n v="0.6"/>
    <x v="1"/>
    <n v="8"/>
    <x v="1"/>
    <n v="72.150000000000006"/>
    <x v="0"/>
    <n v="4"/>
    <x v="2"/>
    <x v="2"/>
    <n v="535.04114285714286"/>
    <x v="0"/>
  </r>
  <r>
    <n v="4905"/>
    <n v="64"/>
    <x v="1"/>
    <x v="0"/>
    <x v="2"/>
    <x v="3645"/>
    <x v="1"/>
    <n v="3"/>
    <d v="2034-06-06T00:00:00"/>
    <x v="13"/>
    <x v="3"/>
    <s v="06"/>
    <x v="0"/>
    <x v="1"/>
    <n v="0.6"/>
    <x v="1"/>
    <n v="12"/>
    <x v="1"/>
    <n v="55.47"/>
    <x v="0"/>
    <n v="4"/>
    <x v="2"/>
    <x v="1"/>
    <n v="531.7808403361347"/>
    <x v="2"/>
  </r>
  <r>
    <n v="152"/>
    <n v="58"/>
    <x v="3"/>
    <x v="3"/>
    <x v="3"/>
    <x v="3646"/>
    <x v="1"/>
    <n v="3"/>
    <d v="2021-06-01T00:00:00"/>
    <x v="0"/>
    <x v="3"/>
    <s v="01"/>
    <x v="2"/>
    <x v="0"/>
    <n v="0.59"/>
    <x v="0"/>
    <n v="1"/>
    <x v="0"/>
    <n v="897.15"/>
    <x v="1"/>
    <n v="4"/>
    <x v="2"/>
    <x v="0"/>
    <n v="512.09689530685887"/>
    <x v="0"/>
  </r>
  <r>
    <n v="268"/>
    <n v="62"/>
    <x v="1"/>
    <x v="1"/>
    <x v="2"/>
    <x v="3647"/>
    <x v="1"/>
    <n v="3"/>
    <d v="2021-09-25T00:00:00"/>
    <x v="0"/>
    <x v="6"/>
    <s v="25"/>
    <x v="3"/>
    <x v="0"/>
    <n v="0.59"/>
    <x v="0"/>
    <n v="10"/>
    <x v="1"/>
    <n v="87.69"/>
    <x v="0"/>
    <n v="5"/>
    <x v="0"/>
    <x v="4"/>
    <n v="517.55520912547524"/>
    <x v="2"/>
  </r>
  <r>
    <n v="375"/>
    <n v="43"/>
    <x v="0"/>
    <x v="3"/>
    <x v="2"/>
    <x v="3648"/>
    <x v="1"/>
    <n v="3"/>
    <d v="2022-01-10T00:00:00"/>
    <x v="1"/>
    <x v="0"/>
    <s v="10"/>
    <x v="0"/>
    <x v="1"/>
    <n v="0.59"/>
    <x v="0"/>
    <n v="1"/>
    <x v="0"/>
    <n v="701.47"/>
    <x v="1"/>
    <n v="6"/>
    <x v="0"/>
    <x v="0"/>
    <n v="510.70177536231853"/>
    <x v="0"/>
  </r>
  <r>
    <n v="438"/>
    <n v="43"/>
    <x v="0"/>
    <x v="3"/>
    <x v="1"/>
    <x v="3649"/>
    <x v="2"/>
    <n v="2"/>
    <d v="2022-03-14T00:00:00"/>
    <x v="1"/>
    <x v="9"/>
    <s v="14"/>
    <x v="3"/>
    <x v="1"/>
    <n v="0.59"/>
    <x v="1"/>
    <n v="15"/>
    <x v="1"/>
    <n v="26.15"/>
    <x v="2"/>
    <n v="5"/>
    <x v="0"/>
    <x v="4"/>
    <n v="516.18351145038173"/>
    <x v="0"/>
  </r>
  <r>
    <n v="492"/>
    <n v="45"/>
    <x v="0"/>
    <x v="3"/>
    <x v="0"/>
    <x v="3650"/>
    <x v="2"/>
    <n v="2"/>
    <d v="2022-05-07T00:00:00"/>
    <x v="1"/>
    <x v="7"/>
    <s v="07"/>
    <x v="1"/>
    <x v="0"/>
    <n v="0.59"/>
    <x v="0"/>
    <n v="1"/>
    <x v="0"/>
    <n v="633.65"/>
    <x v="1"/>
    <n v="5"/>
    <x v="0"/>
    <x v="4"/>
    <n v="516.65858237547911"/>
    <x v="0"/>
  </r>
  <r>
    <n v="649"/>
    <n v="51"/>
    <x v="3"/>
    <x v="1"/>
    <x v="0"/>
    <x v="3651"/>
    <x v="0"/>
    <n v="1"/>
    <d v="2022-10-11T00:00:00"/>
    <x v="1"/>
    <x v="4"/>
    <s v="11"/>
    <x v="1"/>
    <x v="0"/>
    <n v="0.59"/>
    <x v="1"/>
    <n v="9"/>
    <x v="1"/>
    <n v="30.48"/>
    <x v="2"/>
    <n v="7"/>
    <x v="1"/>
    <x v="1"/>
    <n v="531.21603375527457"/>
    <x v="0"/>
  </r>
  <r>
    <n v="713"/>
    <n v="25"/>
    <x v="2"/>
    <x v="1"/>
    <x v="3"/>
    <x v="3652"/>
    <x v="1"/>
    <n v="3"/>
    <d v="2022-12-14T00:00:00"/>
    <x v="1"/>
    <x v="2"/>
    <s v="14"/>
    <x v="0"/>
    <x v="1"/>
    <n v="0.59"/>
    <x v="1"/>
    <n v="16"/>
    <x v="2"/>
    <n v="45.25"/>
    <x v="2"/>
    <n v="6"/>
    <x v="0"/>
    <x v="4"/>
    <n v="516.20861538461543"/>
    <x v="0"/>
  </r>
  <r>
    <n v="844"/>
    <n v="37"/>
    <x v="4"/>
    <x v="0"/>
    <x v="0"/>
    <x v="3653"/>
    <x v="0"/>
    <n v="1"/>
    <d v="2023-04-24T00:00:00"/>
    <x v="12"/>
    <x v="5"/>
    <s v="24"/>
    <x v="2"/>
    <x v="0"/>
    <n v="0.59"/>
    <x v="1"/>
    <n v="16"/>
    <x v="2"/>
    <n v="18.02"/>
    <x v="2"/>
    <n v="6"/>
    <x v="0"/>
    <x v="2"/>
    <n v="534.86836065573766"/>
    <x v="1"/>
  </r>
  <r>
    <n v="1238"/>
    <n v="34"/>
    <x v="4"/>
    <x v="0"/>
    <x v="1"/>
    <x v="3654"/>
    <x v="0"/>
    <n v="1"/>
    <d v="2024-05-22T00:00:00"/>
    <x v="2"/>
    <x v="7"/>
    <s v="22"/>
    <x v="3"/>
    <x v="1"/>
    <n v="0.59"/>
    <x v="0"/>
    <n v="16"/>
    <x v="2"/>
    <n v="4.26"/>
    <x v="2"/>
    <n v="5"/>
    <x v="0"/>
    <x v="0"/>
    <n v="510.00807272727241"/>
    <x v="1"/>
  </r>
  <r>
    <n v="1473"/>
    <n v="46"/>
    <x v="0"/>
    <x v="0"/>
    <x v="3"/>
    <x v="3655"/>
    <x v="1"/>
    <n v="3"/>
    <d v="2025-01-12T00:00:00"/>
    <x v="3"/>
    <x v="0"/>
    <s v="12"/>
    <x v="1"/>
    <x v="1"/>
    <n v="0.59"/>
    <x v="1"/>
    <n v="8"/>
    <x v="1"/>
    <n v="122.17"/>
    <x v="0"/>
    <n v="7"/>
    <x v="1"/>
    <x v="1"/>
    <n v="532.30440677966135"/>
    <x v="1"/>
  </r>
  <r>
    <n v="1543"/>
    <n v="50"/>
    <x v="3"/>
    <x v="1"/>
    <x v="2"/>
    <x v="3656"/>
    <x v="2"/>
    <n v="2"/>
    <d v="2025-03-23T00:00:00"/>
    <x v="3"/>
    <x v="9"/>
    <s v="23"/>
    <x v="2"/>
    <x v="1"/>
    <n v="0.59"/>
    <x v="1"/>
    <n v="4"/>
    <x v="0"/>
    <n v="119.04"/>
    <x v="0"/>
    <n v="4"/>
    <x v="2"/>
    <x v="1"/>
    <n v="530.41051063829809"/>
    <x v="0"/>
  </r>
  <r>
    <n v="1588"/>
    <n v="68"/>
    <x v="1"/>
    <x v="2"/>
    <x v="2"/>
    <x v="3657"/>
    <x v="1"/>
    <n v="3"/>
    <d v="2025-05-07T00:00:00"/>
    <x v="3"/>
    <x v="7"/>
    <s v="07"/>
    <x v="3"/>
    <x v="0"/>
    <n v="0.59"/>
    <x v="1"/>
    <n v="8"/>
    <x v="1"/>
    <n v="106.44"/>
    <x v="0"/>
    <n v="6"/>
    <x v="0"/>
    <x v="1"/>
    <n v="530.64239316239343"/>
    <x v="0"/>
  </r>
  <r>
    <n v="1700"/>
    <n v="42"/>
    <x v="0"/>
    <x v="1"/>
    <x v="1"/>
    <x v="3658"/>
    <x v="1"/>
    <n v="3"/>
    <d v="2025-08-27T00:00:00"/>
    <x v="3"/>
    <x v="8"/>
    <s v="27"/>
    <x v="2"/>
    <x v="1"/>
    <n v="0.59"/>
    <x v="1"/>
    <n v="13"/>
    <x v="1"/>
    <n v="70.03"/>
    <x v="0"/>
    <n v="4"/>
    <x v="2"/>
    <x v="3"/>
    <n v="531.87048872180458"/>
    <x v="2"/>
  </r>
  <r>
    <n v="1710"/>
    <n v="48"/>
    <x v="0"/>
    <x v="3"/>
    <x v="1"/>
    <x v="3659"/>
    <x v="2"/>
    <n v="2"/>
    <d v="2025-09-06T00:00:00"/>
    <x v="3"/>
    <x v="6"/>
    <s v="06"/>
    <x v="0"/>
    <x v="0"/>
    <n v="0.59"/>
    <x v="1"/>
    <n v="12"/>
    <x v="1"/>
    <n v="30.46"/>
    <x v="2"/>
    <n v="7"/>
    <x v="1"/>
    <x v="0"/>
    <n v="511.62043795620406"/>
    <x v="1"/>
  </r>
  <r>
    <n v="1927"/>
    <n v="37"/>
    <x v="4"/>
    <x v="3"/>
    <x v="1"/>
    <x v="3660"/>
    <x v="1"/>
    <n v="3"/>
    <d v="2026-04-11T00:00:00"/>
    <x v="4"/>
    <x v="5"/>
    <s v="11"/>
    <x v="0"/>
    <x v="0"/>
    <n v="0.59"/>
    <x v="1"/>
    <n v="7"/>
    <x v="1"/>
    <n v="121.67"/>
    <x v="0"/>
    <n v="4"/>
    <x v="2"/>
    <x v="2"/>
    <n v="535.88263374485587"/>
    <x v="1"/>
  </r>
  <r>
    <n v="2047"/>
    <n v="18"/>
    <x v="2"/>
    <x v="1"/>
    <x v="0"/>
    <x v="3661"/>
    <x v="2"/>
    <n v="2"/>
    <d v="2026-08-09T00:00:00"/>
    <x v="4"/>
    <x v="8"/>
    <s v="09"/>
    <x v="3"/>
    <x v="1"/>
    <n v="0.59"/>
    <x v="0"/>
    <n v="11"/>
    <x v="1"/>
    <n v="58.9"/>
    <x v="0"/>
    <n v="5"/>
    <x v="0"/>
    <x v="0"/>
    <n v="512.15567765567732"/>
    <x v="0"/>
  </r>
  <r>
    <n v="2693"/>
    <n v="68"/>
    <x v="1"/>
    <x v="3"/>
    <x v="3"/>
    <x v="3662"/>
    <x v="0"/>
    <n v="1"/>
    <d v="2028-05-16T00:00:00"/>
    <x v="6"/>
    <x v="7"/>
    <s v="16"/>
    <x v="1"/>
    <x v="1"/>
    <n v="0.59"/>
    <x v="1"/>
    <n v="6"/>
    <x v="1"/>
    <n v="35.24"/>
    <x v="2"/>
    <n v="5"/>
    <x v="0"/>
    <x v="2"/>
    <n v="534.57764462809905"/>
    <x v="2"/>
  </r>
  <r>
    <n v="2782"/>
    <n v="64"/>
    <x v="1"/>
    <x v="0"/>
    <x v="3"/>
    <x v="3663"/>
    <x v="1"/>
    <n v="3"/>
    <d v="2028-08-13T00:00:00"/>
    <x v="6"/>
    <x v="8"/>
    <s v="13"/>
    <x v="1"/>
    <x v="1"/>
    <n v="0.59"/>
    <x v="1"/>
    <n v="5"/>
    <x v="0"/>
    <n v="172.36"/>
    <x v="1"/>
    <n v="7"/>
    <x v="1"/>
    <x v="2"/>
    <n v="535.91838174273846"/>
    <x v="1"/>
  </r>
  <r>
    <n v="3018"/>
    <n v="24"/>
    <x v="2"/>
    <x v="1"/>
    <x v="3"/>
    <x v="3664"/>
    <x v="0"/>
    <n v="1"/>
    <d v="2029-04-06T00:00:00"/>
    <x v="10"/>
    <x v="5"/>
    <s v="06"/>
    <x v="3"/>
    <x v="0"/>
    <n v="0.59"/>
    <x v="1"/>
    <n v="13"/>
    <x v="1"/>
    <n v="14.79"/>
    <x v="2"/>
    <n v="6"/>
    <x v="0"/>
    <x v="2"/>
    <n v="534.56045833333314"/>
    <x v="2"/>
  </r>
  <r>
    <n v="3380"/>
    <n v="64"/>
    <x v="1"/>
    <x v="3"/>
    <x v="3"/>
    <x v="3665"/>
    <x v="1"/>
    <n v="3"/>
    <d v="2030-04-03T00:00:00"/>
    <x v="7"/>
    <x v="5"/>
    <s v="03"/>
    <x v="1"/>
    <x v="0"/>
    <n v="0.59"/>
    <x v="1"/>
    <n v="18"/>
    <x v="2"/>
    <n v="40"/>
    <x v="2"/>
    <n v="4"/>
    <x v="2"/>
    <x v="2"/>
    <n v="535.99246861924678"/>
    <x v="2"/>
  </r>
  <r>
    <n v="3494"/>
    <n v="66"/>
    <x v="1"/>
    <x v="3"/>
    <x v="2"/>
    <x v="3666"/>
    <x v="1"/>
    <n v="3"/>
    <d v="2030-07-26T00:00:00"/>
    <x v="7"/>
    <x v="11"/>
    <s v="26"/>
    <x v="2"/>
    <x v="1"/>
    <n v="0.59"/>
    <x v="0"/>
    <n v="11"/>
    <x v="1"/>
    <n v="82.24"/>
    <x v="0"/>
    <n v="8"/>
    <x v="1"/>
    <x v="0"/>
    <n v="511.65643382352914"/>
    <x v="0"/>
  </r>
  <r>
    <n v="3540"/>
    <n v="20"/>
    <x v="2"/>
    <x v="0"/>
    <x v="0"/>
    <x v="3667"/>
    <x v="1"/>
    <n v="3"/>
    <d v="2030-09-10T00:00:00"/>
    <x v="7"/>
    <x v="6"/>
    <s v="10"/>
    <x v="1"/>
    <x v="1"/>
    <n v="0.59"/>
    <x v="1"/>
    <n v="7"/>
    <x v="1"/>
    <n v="106.08"/>
    <x v="0"/>
    <n v="4"/>
    <x v="2"/>
    <x v="4"/>
    <n v="515.40644787644794"/>
    <x v="1"/>
  </r>
  <r>
    <n v="3824"/>
    <n v="47"/>
    <x v="0"/>
    <x v="2"/>
    <x v="2"/>
    <x v="3668"/>
    <x v="0"/>
    <n v="1"/>
    <d v="2031-06-21T00:00:00"/>
    <x v="8"/>
    <x v="3"/>
    <s v="21"/>
    <x v="3"/>
    <x v="1"/>
    <n v="0.59"/>
    <x v="1"/>
    <n v="11"/>
    <x v="1"/>
    <n v="14.61"/>
    <x v="2"/>
    <n v="5"/>
    <x v="0"/>
    <x v="1"/>
    <n v="529.26510729613756"/>
    <x v="0"/>
  </r>
  <r>
    <n v="3938"/>
    <n v="35"/>
    <x v="4"/>
    <x v="3"/>
    <x v="1"/>
    <x v="3669"/>
    <x v="0"/>
    <n v="1"/>
    <d v="2031-10-13T00:00:00"/>
    <x v="8"/>
    <x v="4"/>
    <s v="13"/>
    <x v="2"/>
    <x v="1"/>
    <n v="0.59"/>
    <x v="0"/>
    <n v="1"/>
    <x v="0"/>
    <n v="51.39"/>
    <x v="0"/>
    <n v="6"/>
    <x v="0"/>
    <x v="4"/>
    <n v="514.52600775193798"/>
    <x v="0"/>
  </r>
  <r>
    <n v="4007"/>
    <n v="63"/>
    <x v="1"/>
    <x v="2"/>
    <x v="2"/>
    <x v="3670"/>
    <x v="2"/>
    <n v="2"/>
    <d v="2031-12-21T00:00:00"/>
    <x v="8"/>
    <x v="2"/>
    <s v="21"/>
    <x v="1"/>
    <x v="0"/>
    <n v="0.59"/>
    <x v="1"/>
    <n v="11"/>
    <x v="1"/>
    <n v="51.08"/>
    <x v="0"/>
    <n v="7"/>
    <x v="1"/>
    <x v="0"/>
    <n v="510.2064944649444"/>
    <x v="0"/>
  </r>
  <r>
    <n v="4034"/>
    <n v="44"/>
    <x v="0"/>
    <x v="2"/>
    <x v="0"/>
    <x v="3671"/>
    <x v="0"/>
    <n v="1"/>
    <d v="2032-01-17T00:00:00"/>
    <x v="11"/>
    <x v="0"/>
    <s v="17"/>
    <x v="2"/>
    <x v="1"/>
    <n v="0.59"/>
    <x v="0"/>
    <n v="12"/>
    <x v="1"/>
    <n v="12.6"/>
    <x v="2"/>
    <n v="5"/>
    <x v="0"/>
    <x v="1"/>
    <n v="530.85375000000022"/>
    <x v="2"/>
  </r>
  <r>
    <n v="4385"/>
    <n v="60"/>
    <x v="1"/>
    <x v="1"/>
    <x v="3"/>
    <x v="3672"/>
    <x v="2"/>
    <n v="2"/>
    <d v="2033-01-02T00:00:00"/>
    <x v="9"/>
    <x v="0"/>
    <s v="02"/>
    <x v="2"/>
    <x v="1"/>
    <n v="0.59"/>
    <x v="0"/>
    <n v="9"/>
    <x v="1"/>
    <n v="39.869999999999997"/>
    <x v="2"/>
    <n v="4"/>
    <x v="2"/>
    <x v="0"/>
    <n v="510.01499999999987"/>
    <x v="2"/>
  </r>
  <r>
    <n v="4425"/>
    <n v="59"/>
    <x v="3"/>
    <x v="2"/>
    <x v="0"/>
    <x v="3673"/>
    <x v="0"/>
    <n v="1"/>
    <d v="2033-02-11T00:00:00"/>
    <x v="9"/>
    <x v="10"/>
    <s v="11"/>
    <x v="2"/>
    <x v="0"/>
    <n v="0.59"/>
    <x v="0"/>
    <n v="19"/>
    <x v="2"/>
    <n v="8.4"/>
    <x v="2"/>
    <n v="4"/>
    <x v="2"/>
    <x v="1"/>
    <n v="532.49753246753266"/>
    <x v="2"/>
  </r>
  <r>
    <n v="4487"/>
    <n v="58"/>
    <x v="3"/>
    <x v="2"/>
    <x v="3"/>
    <x v="3674"/>
    <x v="1"/>
    <n v="3"/>
    <d v="2033-04-14T00:00:00"/>
    <x v="9"/>
    <x v="5"/>
    <s v="14"/>
    <x v="3"/>
    <x v="1"/>
    <n v="0.59"/>
    <x v="0"/>
    <n v="13"/>
    <x v="1"/>
    <n v="66.81"/>
    <x v="0"/>
    <n v="4"/>
    <x v="2"/>
    <x v="0"/>
    <n v="510.57710037174706"/>
    <x v="0"/>
  </r>
  <r>
    <n v="4653"/>
    <n v="34"/>
    <x v="4"/>
    <x v="3"/>
    <x v="0"/>
    <x v="3675"/>
    <x v="0"/>
    <n v="1"/>
    <d v="2033-09-27T00:00:00"/>
    <x v="9"/>
    <x v="6"/>
    <s v="27"/>
    <x v="2"/>
    <x v="1"/>
    <n v="0.59"/>
    <x v="0"/>
    <n v="1"/>
    <x v="0"/>
    <n v="290.12"/>
    <x v="1"/>
    <n v="7"/>
    <x v="1"/>
    <x v="3"/>
    <n v="530.4422264150943"/>
    <x v="1"/>
  </r>
  <r>
    <n v="4944"/>
    <n v="56"/>
    <x v="3"/>
    <x v="3"/>
    <x v="3"/>
    <x v="3676"/>
    <x v="0"/>
    <n v="1"/>
    <d v="2034-07-15T00:00:00"/>
    <x v="13"/>
    <x v="11"/>
    <s v="15"/>
    <x v="1"/>
    <x v="1"/>
    <n v="0.59"/>
    <x v="0"/>
    <n v="12"/>
    <x v="1"/>
    <n v="26.63"/>
    <x v="2"/>
    <n v="4"/>
    <x v="2"/>
    <x v="0"/>
    <n v="509.24152985074619"/>
    <x v="2"/>
  </r>
  <r>
    <n v="4997"/>
    <n v="66"/>
    <x v="1"/>
    <x v="0"/>
    <x v="2"/>
    <x v="3677"/>
    <x v="1"/>
    <n v="3"/>
    <d v="2034-09-06T00:00:00"/>
    <x v="13"/>
    <x v="6"/>
    <s v="06"/>
    <x v="0"/>
    <x v="1"/>
    <n v="0.59"/>
    <x v="1"/>
    <n v="10"/>
    <x v="1"/>
    <n v="79.930000000000007"/>
    <x v="0"/>
    <n v="4"/>
    <x v="2"/>
    <x v="0"/>
    <n v="509.95205992509347"/>
    <x v="1"/>
  </r>
  <r>
    <n v="5000"/>
    <n v="28"/>
    <x v="2"/>
    <x v="1"/>
    <x v="1"/>
    <x v="3678"/>
    <x v="1"/>
    <n v="3"/>
    <d v="2034-09-09T00:00:00"/>
    <x v="13"/>
    <x v="6"/>
    <s v="09"/>
    <x v="3"/>
    <x v="0"/>
    <n v="0.59"/>
    <x v="1"/>
    <n v="6"/>
    <x v="1"/>
    <n v="128.13999999999999"/>
    <x v="0"/>
    <n v="6"/>
    <x v="0"/>
    <x v="4"/>
    <n v="516.32809338521406"/>
    <x v="0"/>
  </r>
  <r>
    <n v="25"/>
    <n v="43"/>
    <x v="0"/>
    <x v="1"/>
    <x v="2"/>
    <x v="3679"/>
    <x v="1"/>
    <n v="3"/>
    <d v="2021-01-25T00:00:00"/>
    <x v="0"/>
    <x v="0"/>
    <s v="25"/>
    <x v="2"/>
    <x v="0"/>
    <n v="0.57999999999999996"/>
    <x v="0"/>
    <n v="7"/>
    <x v="1"/>
    <n v="135.58000000000001"/>
    <x v="0"/>
    <n v="6"/>
    <x v="0"/>
    <x v="0"/>
    <n v="508.86439849624048"/>
    <x v="2"/>
  </r>
  <r>
    <n v="42"/>
    <n v="47"/>
    <x v="0"/>
    <x v="3"/>
    <x v="1"/>
    <x v="3680"/>
    <x v="2"/>
    <n v="2"/>
    <d v="2021-02-11T00:00:00"/>
    <x v="0"/>
    <x v="10"/>
    <s v="11"/>
    <x v="3"/>
    <x v="0"/>
    <n v="0.57999999999999996"/>
    <x v="0"/>
    <n v="2"/>
    <x v="0"/>
    <n v="270.62"/>
    <x v="1"/>
    <n v="7"/>
    <x v="1"/>
    <x v="2"/>
    <n v="535.21953781512593"/>
    <x v="1"/>
  </r>
  <r>
    <n v="498"/>
    <n v="45"/>
    <x v="0"/>
    <x v="3"/>
    <x v="2"/>
    <x v="3681"/>
    <x v="0"/>
    <n v="1"/>
    <d v="2022-05-13T00:00:00"/>
    <x v="1"/>
    <x v="7"/>
    <s v="13"/>
    <x v="2"/>
    <x v="1"/>
    <n v="0.57999999999999996"/>
    <x v="0"/>
    <n v="4"/>
    <x v="0"/>
    <n v="59.08"/>
    <x v="0"/>
    <n v="6"/>
    <x v="0"/>
    <x v="1"/>
    <n v="534.11895652173928"/>
    <x v="2"/>
  </r>
  <r>
    <n v="755"/>
    <n v="41"/>
    <x v="0"/>
    <x v="2"/>
    <x v="3"/>
    <x v="3682"/>
    <x v="0"/>
    <n v="1"/>
    <d v="2023-01-25T00:00:00"/>
    <x v="12"/>
    <x v="0"/>
    <s v="25"/>
    <x v="0"/>
    <x v="1"/>
    <n v="0.57999999999999996"/>
    <x v="0"/>
    <n v="9"/>
    <x v="1"/>
    <n v="36.340000000000003"/>
    <x v="2"/>
    <n v="4"/>
    <x v="2"/>
    <x v="2"/>
    <n v="535.19417721518971"/>
    <x v="0"/>
  </r>
  <r>
    <n v="1290"/>
    <n v="35"/>
    <x v="4"/>
    <x v="1"/>
    <x v="0"/>
    <x v="3683"/>
    <x v="0"/>
    <n v="1"/>
    <d v="2024-07-13T00:00:00"/>
    <x v="2"/>
    <x v="11"/>
    <s v="13"/>
    <x v="2"/>
    <x v="1"/>
    <n v="0.57999999999999996"/>
    <x v="1"/>
    <n v="10"/>
    <x v="1"/>
    <n v="11.39"/>
    <x v="2"/>
    <n v="4"/>
    <x v="2"/>
    <x v="2"/>
    <n v="536.07605932203376"/>
    <x v="1"/>
  </r>
  <r>
    <n v="1511"/>
    <n v="22"/>
    <x v="2"/>
    <x v="1"/>
    <x v="0"/>
    <x v="3684"/>
    <x v="2"/>
    <n v="2"/>
    <d v="2025-02-19T00:00:00"/>
    <x v="3"/>
    <x v="10"/>
    <s v="19"/>
    <x v="2"/>
    <x v="0"/>
    <n v="0.57999999999999996"/>
    <x v="0"/>
    <n v="18"/>
    <x v="2"/>
    <n v="33.17"/>
    <x v="2"/>
    <n v="6"/>
    <x v="0"/>
    <x v="1"/>
    <n v="535.41947598253296"/>
    <x v="1"/>
  </r>
  <r>
    <n v="1643"/>
    <n v="42"/>
    <x v="0"/>
    <x v="0"/>
    <x v="1"/>
    <x v="3685"/>
    <x v="2"/>
    <n v="2"/>
    <d v="2025-07-01T00:00:00"/>
    <x v="3"/>
    <x v="11"/>
    <s v="01"/>
    <x v="3"/>
    <x v="1"/>
    <n v="0.57999999999999996"/>
    <x v="1"/>
    <n v="1"/>
    <x v="0"/>
    <n v="596.96"/>
    <x v="1"/>
    <n v="6"/>
    <x v="0"/>
    <x v="2"/>
    <n v="537.87238297872329"/>
    <x v="0"/>
  </r>
  <r>
    <n v="2458"/>
    <n v="69"/>
    <x v="1"/>
    <x v="1"/>
    <x v="1"/>
    <x v="3686"/>
    <x v="2"/>
    <n v="2"/>
    <d v="2027-09-24T00:00:00"/>
    <x v="5"/>
    <x v="6"/>
    <s v="24"/>
    <x v="1"/>
    <x v="0"/>
    <n v="0.57999999999999996"/>
    <x v="1"/>
    <n v="6"/>
    <x v="1"/>
    <n v="76.03"/>
    <x v="0"/>
    <n v="6"/>
    <x v="0"/>
    <x v="0"/>
    <n v="507.20339622641495"/>
    <x v="1"/>
  </r>
  <r>
    <n v="2490"/>
    <n v="68"/>
    <x v="1"/>
    <x v="2"/>
    <x v="1"/>
    <x v="3687"/>
    <x v="2"/>
    <n v="2"/>
    <d v="2027-10-26T00:00:00"/>
    <x v="5"/>
    <x v="4"/>
    <s v="26"/>
    <x v="3"/>
    <x v="1"/>
    <n v="0.57999999999999996"/>
    <x v="0"/>
    <n v="19"/>
    <x v="2"/>
    <n v="21.08"/>
    <x v="2"/>
    <n v="4"/>
    <x v="2"/>
    <x v="0"/>
    <n v="507.39674242424229"/>
    <x v="0"/>
  </r>
  <r>
    <n v="2539"/>
    <n v="25"/>
    <x v="2"/>
    <x v="3"/>
    <x v="1"/>
    <x v="3688"/>
    <x v="2"/>
    <n v="2"/>
    <d v="2027-12-14T00:00:00"/>
    <x v="5"/>
    <x v="2"/>
    <s v="14"/>
    <x v="0"/>
    <x v="1"/>
    <n v="0.57999999999999996"/>
    <x v="1"/>
    <n v="8"/>
    <x v="1"/>
    <n v="61.06"/>
    <x v="0"/>
    <n v="4"/>
    <x v="2"/>
    <x v="0"/>
    <n v="507.80342205323188"/>
    <x v="0"/>
  </r>
  <r>
    <n v="2772"/>
    <n v="55"/>
    <x v="3"/>
    <x v="2"/>
    <x v="2"/>
    <x v="3689"/>
    <x v="1"/>
    <n v="3"/>
    <d v="2028-08-03T00:00:00"/>
    <x v="6"/>
    <x v="8"/>
    <s v="03"/>
    <x v="3"/>
    <x v="0"/>
    <n v="0.57999999999999996"/>
    <x v="1"/>
    <n v="6"/>
    <x v="1"/>
    <n v="150.22999999999999"/>
    <x v="1"/>
    <n v="7"/>
    <x v="1"/>
    <x v="1"/>
    <n v="535.14921052631598"/>
    <x v="2"/>
  </r>
  <r>
    <n v="2884"/>
    <n v="64"/>
    <x v="1"/>
    <x v="3"/>
    <x v="0"/>
    <x v="3690"/>
    <x v="2"/>
    <n v="2"/>
    <d v="2028-11-23T00:00:00"/>
    <x v="6"/>
    <x v="1"/>
    <s v="23"/>
    <x v="0"/>
    <x v="1"/>
    <n v="0.57999999999999996"/>
    <x v="1"/>
    <n v="12"/>
    <x v="1"/>
    <n v="45.7"/>
    <x v="2"/>
    <n v="6"/>
    <x v="0"/>
    <x v="1"/>
    <n v="533.535947136564"/>
    <x v="2"/>
  </r>
  <r>
    <n v="2936"/>
    <n v="44"/>
    <x v="0"/>
    <x v="2"/>
    <x v="1"/>
    <x v="3691"/>
    <x v="1"/>
    <n v="3"/>
    <d v="2029-01-14T00:00:00"/>
    <x v="10"/>
    <x v="0"/>
    <s v="14"/>
    <x v="3"/>
    <x v="0"/>
    <n v="0.57999999999999996"/>
    <x v="1"/>
    <n v="16"/>
    <x v="2"/>
    <n v="45.16"/>
    <x v="2"/>
    <n v="5"/>
    <x v="0"/>
    <x v="3"/>
    <n v="531.35253787878787"/>
    <x v="0"/>
  </r>
  <r>
    <n v="3124"/>
    <n v="57"/>
    <x v="3"/>
    <x v="1"/>
    <x v="3"/>
    <x v="3692"/>
    <x v="2"/>
    <n v="2"/>
    <d v="2029-07-21T00:00:00"/>
    <x v="10"/>
    <x v="11"/>
    <s v="21"/>
    <x v="0"/>
    <x v="0"/>
    <n v="0.57999999999999996"/>
    <x v="0"/>
    <n v="16"/>
    <x v="2"/>
    <n v="40.049999999999997"/>
    <x v="2"/>
    <n v="7"/>
    <x v="1"/>
    <x v="0"/>
    <n v="507.8772137404581"/>
    <x v="2"/>
  </r>
  <r>
    <n v="3146"/>
    <n v="65"/>
    <x v="1"/>
    <x v="2"/>
    <x v="1"/>
    <x v="3693"/>
    <x v="1"/>
    <n v="3"/>
    <d v="2029-08-12T00:00:00"/>
    <x v="10"/>
    <x v="8"/>
    <s v="12"/>
    <x v="2"/>
    <x v="0"/>
    <n v="0.57999999999999996"/>
    <x v="0"/>
    <n v="14"/>
    <x v="1"/>
    <n v="60.04"/>
    <x v="0"/>
    <n v="7"/>
    <x v="1"/>
    <x v="0"/>
    <n v="507.36777777777775"/>
    <x v="0"/>
  </r>
  <r>
    <n v="3275"/>
    <n v="57"/>
    <x v="3"/>
    <x v="0"/>
    <x v="2"/>
    <x v="3694"/>
    <x v="0"/>
    <n v="1"/>
    <d v="2029-12-19T00:00:00"/>
    <x v="10"/>
    <x v="2"/>
    <s v="19"/>
    <x v="1"/>
    <x v="0"/>
    <n v="0.57999999999999996"/>
    <x v="1"/>
    <n v="12"/>
    <x v="1"/>
    <n v="8.07"/>
    <x v="2"/>
    <n v="5"/>
    <x v="0"/>
    <x v="4"/>
    <n v="515.3416796875"/>
    <x v="2"/>
  </r>
  <r>
    <n v="3293"/>
    <n v="54"/>
    <x v="3"/>
    <x v="2"/>
    <x v="2"/>
    <x v="3695"/>
    <x v="1"/>
    <n v="3"/>
    <d v="2030-01-06T00:00:00"/>
    <x v="7"/>
    <x v="0"/>
    <s v="06"/>
    <x v="0"/>
    <x v="0"/>
    <n v="0.57999999999999996"/>
    <x v="0"/>
    <n v="2"/>
    <x v="0"/>
    <n v="479.65"/>
    <x v="1"/>
    <n v="7"/>
    <x v="1"/>
    <x v="2"/>
    <n v="537.61987179487164"/>
    <x v="1"/>
  </r>
  <r>
    <n v="3731"/>
    <n v="55"/>
    <x v="3"/>
    <x v="1"/>
    <x v="2"/>
    <x v="3696"/>
    <x v="0"/>
    <n v="1"/>
    <d v="2031-03-20T00:00:00"/>
    <x v="8"/>
    <x v="9"/>
    <s v="20"/>
    <x v="3"/>
    <x v="1"/>
    <n v="0.57999999999999996"/>
    <x v="0"/>
    <n v="14"/>
    <x v="1"/>
    <n v="20.57"/>
    <x v="2"/>
    <n v="7"/>
    <x v="1"/>
    <x v="3"/>
    <n v="530.62558935361221"/>
    <x v="2"/>
  </r>
  <r>
    <n v="4599"/>
    <n v="42"/>
    <x v="0"/>
    <x v="2"/>
    <x v="2"/>
    <x v="3697"/>
    <x v="2"/>
    <n v="2"/>
    <d v="2033-08-04T00:00:00"/>
    <x v="9"/>
    <x v="8"/>
    <s v="04"/>
    <x v="2"/>
    <x v="0"/>
    <n v="0.57999999999999996"/>
    <x v="0"/>
    <n v="1"/>
    <x v="0"/>
    <n v="479.23"/>
    <x v="1"/>
    <n v="6"/>
    <x v="0"/>
    <x v="3"/>
    <n v="531.55156488549608"/>
    <x v="1"/>
  </r>
  <r>
    <n v="4874"/>
    <n v="69"/>
    <x v="1"/>
    <x v="1"/>
    <x v="3"/>
    <x v="2293"/>
    <x v="2"/>
    <n v="2"/>
    <d v="2034-05-06T00:00:00"/>
    <x v="13"/>
    <x v="7"/>
    <s v="06"/>
    <x v="3"/>
    <x v="0"/>
    <n v="0.57999999999999996"/>
    <x v="0"/>
    <n v="8"/>
    <x v="1"/>
    <n v="63.88"/>
    <x v="0"/>
    <n v="7"/>
    <x v="1"/>
    <x v="2"/>
    <n v="535.81008583690982"/>
    <x v="0"/>
  </r>
  <r>
    <n v="143"/>
    <n v="68"/>
    <x v="1"/>
    <x v="0"/>
    <x v="0"/>
    <x v="3698"/>
    <x v="0"/>
    <n v="1"/>
    <d v="2021-05-23T00:00:00"/>
    <x v="0"/>
    <x v="7"/>
    <s v="23"/>
    <x v="1"/>
    <x v="0"/>
    <n v="0.56999999999999995"/>
    <x v="1"/>
    <n v="14"/>
    <x v="1"/>
    <n v="21.34"/>
    <x v="2"/>
    <n v="7"/>
    <x v="1"/>
    <x v="3"/>
    <n v="531.75203065134087"/>
    <x v="2"/>
  </r>
  <r>
    <n v="164"/>
    <n v="58"/>
    <x v="3"/>
    <x v="0"/>
    <x v="2"/>
    <x v="3699"/>
    <x v="0"/>
    <n v="1"/>
    <d v="2021-06-13T00:00:00"/>
    <x v="0"/>
    <x v="3"/>
    <s v="13"/>
    <x v="2"/>
    <x v="0"/>
    <n v="0.56999999999999995"/>
    <x v="1"/>
    <n v="17"/>
    <x v="2"/>
    <n v="18.09"/>
    <x v="2"/>
    <n v="4"/>
    <x v="2"/>
    <x v="3"/>
    <n v="532.64826923076919"/>
    <x v="0"/>
  </r>
  <r>
    <n v="376"/>
    <n v="50"/>
    <x v="3"/>
    <x v="3"/>
    <x v="1"/>
    <x v="3700"/>
    <x v="1"/>
    <n v="3"/>
    <d v="2022-01-11T00:00:00"/>
    <x v="1"/>
    <x v="0"/>
    <s v="11"/>
    <x v="0"/>
    <x v="0"/>
    <n v="0.56999999999999995"/>
    <x v="1"/>
    <n v="6"/>
    <x v="1"/>
    <n v="139.9"/>
    <x v="0"/>
    <n v="6"/>
    <x v="0"/>
    <x v="3"/>
    <n v="533.51714285714286"/>
    <x v="0"/>
  </r>
  <r>
    <n v="411"/>
    <n v="48"/>
    <x v="0"/>
    <x v="3"/>
    <x v="0"/>
    <x v="3701"/>
    <x v="0"/>
    <n v="1"/>
    <d v="2022-02-15T00:00:00"/>
    <x v="1"/>
    <x v="10"/>
    <s v="15"/>
    <x v="2"/>
    <x v="1"/>
    <n v="0.56999999999999995"/>
    <x v="1"/>
    <n v="11"/>
    <x v="1"/>
    <n v="8.48"/>
    <x v="2"/>
    <n v="5"/>
    <x v="0"/>
    <x v="0"/>
    <n v="506.08603846153858"/>
    <x v="2"/>
  </r>
  <r>
    <n v="477"/>
    <n v="38"/>
    <x v="4"/>
    <x v="0"/>
    <x v="1"/>
    <x v="3702"/>
    <x v="2"/>
    <n v="2"/>
    <d v="2022-04-22T00:00:00"/>
    <x v="1"/>
    <x v="5"/>
    <s v="22"/>
    <x v="1"/>
    <x v="0"/>
    <n v="0.56999999999999995"/>
    <x v="0"/>
    <n v="17"/>
    <x v="2"/>
    <n v="33.4"/>
    <x v="2"/>
    <n v="5"/>
    <x v="0"/>
    <x v="1"/>
    <n v="533.47026548672568"/>
    <x v="1"/>
  </r>
  <r>
    <n v="508"/>
    <n v="61"/>
    <x v="1"/>
    <x v="1"/>
    <x v="0"/>
    <x v="3703"/>
    <x v="1"/>
    <n v="3"/>
    <d v="2022-05-23T00:00:00"/>
    <x v="1"/>
    <x v="7"/>
    <s v="23"/>
    <x v="1"/>
    <x v="1"/>
    <n v="0.56999999999999995"/>
    <x v="0"/>
    <n v="17"/>
    <x v="2"/>
    <n v="47.42"/>
    <x v="2"/>
    <n v="6"/>
    <x v="0"/>
    <x v="0"/>
    <n v="507.67980694980696"/>
    <x v="2"/>
  </r>
  <r>
    <n v="690"/>
    <n v="49"/>
    <x v="0"/>
    <x v="3"/>
    <x v="1"/>
    <x v="3704"/>
    <x v="2"/>
    <n v="2"/>
    <d v="2022-11-21T00:00:00"/>
    <x v="1"/>
    <x v="1"/>
    <s v="21"/>
    <x v="1"/>
    <x v="0"/>
    <n v="0.56999999999999995"/>
    <x v="0"/>
    <n v="8"/>
    <x v="1"/>
    <n v="73.400000000000006"/>
    <x v="0"/>
    <n v="3"/>
    <x v="2"/>
    <x v="0"/>
    <n v="506.52267441860477"/>
    <x v="2"/>
  </r>
  <r>
    <n v="787"/>
    <n v="19"/>
    <x v="2"/>
    <x v="0"/>
    <x v="3"/>
    <x v="3705"/>
    <x v="0"/>
    <n v="1"/>
    <d v="2023-02-26T00:00:00"/>
    <x v="12"/>
    <x v="10"/>
    <s v="26"/>
    <x v="1"/>
    <x v="0"/>
    <n v="0.56999999999999995"/>
    <x v="0"/>
    <n v="12"/>
    <x v="1"/>
    <n v="20.51"/>
    <x v="2"/>
    <n v="6"/>
    <x v="0"/>
    <x v="2"/>
    <n v="535.91693965517231"/>
    <x v="2"/>
  </r>
  <r>
    <n v="878"/>
    <n v="47"/>
    <x v="0"/>
    <x v="1"/>
    <x v="0"/>
    <x v="3706"/>
    <x v="0"/>
    <n v="1"/>
    <d v="2023-05-28T00:00:00"/>
    <x v="12"/>
    <x v="7"/>
    <s v="28"/>
    <x v="3"/>
    <x v="0"/>
    <n v="0.56999999999999995"/>
    <x v="0"/>
    <n v="14"/>
    <x v="1"/>
    <n v="9.52"/>
    <x v="2"/>
    <n v="5"/>
    <x v="0"/>
    <x v="0"/>
    <n v="506.20863813229585"/>
    <x v="1"/>
  </r>
  <r>
    <n v="898"/>
    <n v="39"/>
    <x v="4"/>
    <x v="1"/>
    <x v="1"/>
    <x v="3707"/>
    <x v="1"/>
    <n v="3"/>
    <d v="2023-06-17T00:00:00"/>
    <x v="12"/>
    <x v="3"/>
    <s v="17"/>
    <x v="1"/>
    <x v="1"/>
    <n v="0.56999999999999995"/>
    <x v="1"/>
    <n v="7"/>
    <x v="1"/>
    <n v="142.05000000000001"/>
    <x v="0"/>
    <n v="4"/>
    <x v="2"/>
    <x v="2"/>
    <n v="537.17168831168817"/>
    <x v="1"/>
  </r>
  <r>
    <n v="969"/>
    <n v="34"/>
    <x v="4"/>
    <x v="3"/>
    <x v="3"/>
    <x v="3708"/>
    <x v="2"/>
    <n v="2"/>
    <d v="2023-08-27T00:00:00"/>
    <x v="12"/>
    <x v="8"/>
    <s v="27"/>
    <x v="1"/>
    <x v="0"/>
    <n v="0.56999999999999995"/>
    <x v="1"/>
    <n v="5"/>
    <x v="0"/>
    <n v="95.88"/>
    <x v="0"/>
    <n v="7"/>
    <x v="1"/>
    <x v="4"/>
    <n v="516.98298039215683"/>
    <x v="2"/>
  </r>
  <r>
    <n v="1308"/>
    <n v="59"/>
    <x v="3"/>
    <x v="0"/>
    <x v="3"/>
    <x v="3709"/>
    <x v="1"/>
    <n v="3"/>
    <d v="2024-07-31T00:00:00"/>
    <x v="2"/>
    <x v="11"/>
    <s v="31"/>
    <x v="2"/>
    <x v="1"/>
    <n v="0.56999999999999995"/>
    <x v="1"/>
    <n v="12"/>
    <x v="1"/>
    <n v="64.2"/>
    <x v="0"/>
    <n v="4"/>
    <x v="2"/>
    <x v="0"/>
    <n v="507.66554687500013"/>
    <x v="0"/>
  </r>
  <r>
    <n v="1320"/>
    <n v="56"/>
    <x v="3"/>
    <x v="0"/>
    <x v="1"/>
    <x v="3710"/>
    <x v="1"/>
    <n v="3"/>
    <d v="2024-08-12T00:00:00"/>
    <x v="2"/>
    <x v="8"/>
    <s v="12"/>
    <x v="1"/>
    <x v="0"/>
    <n v="0.56999999999999995"/>
    <x v="0"/>
    <n v="1"/>
    <x v="0"/>
    <n v="788.02"/>
    <x v="1"/>
    <n v="8"/>
    <x v="1"/>
    <x v="2"/>
    <n v="535.18391304347813"/>
    <x v="0"/>
  </r>
  <r>
    <n v="1719"/>
    <n v="46"/>
    <x v="0"/>
    <x v="2"/>
    <x v="2"/>
    <x v="3711"/>
    <x v="1"/>
    <n v="3"/>
    <d v="2025-09-15T00:00:00"/>
    <x v="3"/>
    <x v="6"/>
    <s v="15"/>
    <x v="1"/>
    <x v="0"/>
    <n v="0.56999999999999995"/>
    <x v="0"/>
    <n v="8"/>
    <x v="1"/>
    <n v="98.17"/>
    <x v="0"/>
    <n v="6"/>
    <x v="0"/>
    <x v="4"/>
    <n v="517.13094488188983"/>
    <x v="0"/>
  </r>
  <r>
    <n v="1729"/>
    <n v="33"/>
    <x v="4"/>
    <x v="2"/>
    <x v="2"/>
    <x v="3712"/>
    <x v="2"/>
    <n v="2"/>
    <d v="2025-09-25T00:00:00"/>
    <x v="3"/>
    <x v="6"/>
    <s v="25"/>
    <x v="2"/>
    <x v="0"/>
    <n v="0.56999999999999995"/>
    <x v="1"/>
    <n v="6"/>
    <x v="1"/>
    <n v="92.36"/>
    <x v="0"/>
    <n v="7"/>
    <x v="1"/>
    <x v="1"/>
    <n v="533.31760000000008"/>
    <x v="1"/>
  </r>
  <r>
    <n v="1908"/>
    <n v="51"/>
    <x v="3"/>
    <x v="1"/>
    <x v="3"/>
    <x v="3713"/>
    <x v="2"/>
    <n v="2"/>
    <d v="2026-03-23T00:00:00"/>
    <x v="4"/>
    <x v="9"/>
    <s v="23"/>
    <x v="1"/>
    <x v="1"/>
    <n v="0.56999999999999995"/>
    <x v="0"/>
    <n v="12"/>
    <x v="1"/>
    <n v="46.93"/>
    <x v="2"/>
    <n v="5"/>
    <x v="0"/>
    <x v="1"/>
    <n v="533.22441964285724"/>
    <x v="2"/>
  </r>
  <r>
    <n v="2145"/>
    <n v="31"/>
    <x v="4"/>
    <x v="1"/>
    <x v="0"/>
    <x v="3714"/>
    <x v="1"/>
    <n v="3"/>
    <d v="2026-11-15T00:00:00"/>
    <x v="4"/>
    <x v="1"/>
    <s v="15"/>
    <x v="0"/>
    <x v="1"/>
    <n v="0.56999999999999995"/>
    <x v="0"/>
    <n v="5"/>
    <x v="0"/>
    <n v="158.22"/>
    <x v="1"/>
    <n v="6"/>
    <x v="0"/>
    <x v="3"/>
    <n v="532.33143410852722"/>
    <x v="1"/>
  </r>
  <r>
    <n v="2361"/>
    <n v="31"/>
    <x v="4"/>
    <x v="1"/>
    <x v="2"/>
    <x v="3715"/>
    <x v="1"/>
    <n v="3"/>
    <d v="2027-06-19T00:00:00"/>
    <x v="5"/>
    <x v="3"/>
    <s v="19"/>
    <x v="2"/>
    <x v="1"/>
    <n v="0.56999999999999995"/>
    <x v="0"/>
    <n v="13"/>
    <x v="1"/>
    <n v="74.31"/>
    <x v="0"/>
    <n v="5"/>
    <x v="0"/>
    <x v="3"/>
    <n v="531.32451361867697"/>
    <x v="1"/>
  </r>
  <r>
    <n v="2663"/>
    <n v="30"/>
    <x v="4"/>
    <x v="0"/>
    <x v="0"/>
    <x v="3716"/>
    <x v="1"/>
    <n v="3"/>
    <d v="2028-04-16T00:00:00"/>
    <x v="6"/>
    <x v="5"/>
    <s v="16"/>
    <x v="0"/>
    <x v="1"/>
    <n v="0.56999999999999995"/>
    <x v="1"/>
    <n v="8"/>
    <x v="1"/>
    <n v="88.65"/>
    <x v="0"/>
    <n v="7"/>
    <x v="1"/>
    <x v="4"/>
    <n v="516.07079051383391"/>
    <x v="0"/>
  </r>
  <r>
    <n v="3005"/>
    <n v="42"/>
    <x v="0"/>
    <x v="3"/>
    <x v="3"/>
    <x v="3717"/>
    <x v="1"/>
    <n v="3"/>
    <d v="2029-03-24T00:00:00"/>
    <x v="10"/>
    <x v="9"/>
    <s v="24"/>
    <x v="1"/>
    <x v="0"/>
    <n v="0.56999999999999995"/>
    <x v="0"/>
    <n v="14"/>
    <x v="1"/>
    <n v="55.32"/>
    <x v="0"/>
    <n v="6"/>
    <x v="0"/>
    <x v="4"/>
    <n v="515.30436507936497"/>
    <x v="0"/>
  </r>
  <r>
    <n v="3176"/>
    <n v="34"/>
    <x v="4"/>
    <x v="2"/>
    <x v="1"/>
    <x v="3718"/>
    <x v="1"/>
    <n v="3"/>
    <d v="2029-09-11T00:00:00"/>
    <x v="10"/>
    <x v="6"/>
    <s v="11"/>
    <x v="3"/>
    <x v="1"/>
    <n v="0.56999999999999995"/>
    <x v="1"/>
    <n v="13"/>
    <x v="1"/>
    <n v="74.86"/>
    <x v="0"/>
    <n v="7"/>
    <x v="1"/>
    <x v="1"/>
    <n v="533.09013452914803"/>
    <x v="0"/>
  </r>
  <r>
    <n v="3483"/>
    <n v="67"/>
    <x v="1"/>
    <x v="1"/>
    <x v="2"/>
    <x v="3719"/>
    <x v="0"/>
    <n v="1"/>
    <d v="2030-07-15T00:00:00"/>
    <x v="7"/>
    <x v="11"/>
    <s v="15"/>
    <x v="1"/>
    <x v="0"/>
    <n v="0.56999999999999995"/>
    <x v="0"/>
    <n v="5"/>
    <x v="0"/>
    <n v="14.14"/>
    <x v="2"/>
    <n v="4"/>
    <x v="2"/>
    <x v="3"/>
    <n v="529.62652343749994"/>
    <x v="2"/>
  </r>
  <r>
    <n v="3610"/>
    <n v="19"/>
    <x v="2"/>
    <x v="3"/>
    <x v="1"/>
    <x v="3720"/>
    <x v="2"/>
    <n v="2"/>
    <d v="2030-11-19T00:00:00"/>
    <x v="7"/>
    <x v="1"/>
    <s v="19"/>
    <x v="1"/>
    <x v="1"/>
    <n v="0.56999999999999995"/>
    <x v="1"/>
    <n v="7"/>
    <x v="1"/>
    <n v="79.180000000000007"/>
    <x v="0"/>
    <n v="4"/>
    <x v="2"/>
    <x v="2"/>
    <n v="534.07982532751089"/>
    <x v="0"/>
  </r>
  <r>
    <n v="3770"/>
    <n v="65"/>
    <x v="1"/>
    <x v="2"/>
    <x v="2"/>
    <x v="3721"/>
    <x v="2"/>
    <n v="2"/>
    <d v="2031-04-28T00:00:00"/>
    <x v="8"/>
    <x v="5"/>
    <s v="28"/>
    <x v="1"/>
    <x v="1"/>
    <n v="0.56999999999999995"/>
    <x v="0"/>
    <n v="11"/>
    <x v="1"/>
    <n v="38.21"/>
    <x v="2"/>
    <n v="4"/>
    <x v="2"/>
    <x v="1"/>
    <n v="531.10774774774779"/>
    <x v="1"/>
  </r>
  <r>
    <n v="4479"/>
    <n v="42"/>
    <x v="0"/>
    <x v="2"/>
    <x v="2"/>
    <x v="3722"/>
    <x v="1"/>
    <n v="3"/>
    <d v="2033-04-06T00:00:00"/>
    <x v="9"/>
    <x v="5"/>
    <s v="06"/>
    <x v="2"/>
    <x v="1"/>
    <n v="0.56999999999999995"/>
    <x v="1"/>
    <n v="2"/>
    <x v="0"/>
    <n v="410.62"/>
    <x v="1"/>
    <n v="7"/>
    <x v="1"/>
    <x v="3"/>
    <n v="531.42615686274507"/>
    <x v="2"/>
  </r>
  <r>
    <n v="4502"/>
    <n v="63"/>
    <x v="1"/>
    <x v="1"/>
    <x v="0"/>
    <x v="3723"/>
    <x v="1"/>
    <n v="3"/>
    <d v="2033-04-29T00:00:00"/>
    <x v="9"/>
    <x v="5"/>
    <s v="29"/>
    <x v="2"/>
    <x v="1"/>
    <n v="0.56999999999999995"/>
    <x v="1"/>
    <n v="12"/>
    <x v="1"/>
    <n v="70.77"/>
    <x v="0"/>
    <n v="7"/>
    <x v="1"/>
    <x v="1"/>
    <n v="531.60923076923075"/>
    <x v="2"/>
  </r>
  <r>
    <n v="4600"/>
    <n v="50"/>
    <x v="3"/>
    <x v="1"/>
    <x v="3"/>
    <x v="3724"/>
    <x v="1"/>
    <n v="3"/>
    <d v="2033-08-05T00:00:00"/>
    <x v="9"/>
    <x v="8"/>
    <s v="05"/>
    <x v="0"/>
    <x v="1"/>
    <n v="0.56999999999999995"/>
    <x v="0"/>
    <n v="5"/>
    <x v="0"/>
    <n v="176.73"/>
    <x v="1"/>
    <n v="4"/>
    <x v="2"/>
    <x v="3"/>
    <n v="530.28511811023611"/>
    <x v="0"/>
  </r>
  <r>
    <n v="4651"/>
    <n v="40"/>
    <x v="0"/>
    <x v="2"/>
    <x v="1"/>
    <x v="3725"/>
    <x v="1"/>
    <n v="3"/>
    <d v="2033-09-25T00:00:00"/>
    <x v="9"/>
    <x v="6"/>
    <s v="25"/>
    <x v="1"/>
    <x v="0"/>
    <n v="0.56999999999999995"/>
    <x v="0"/>
    <n v="6"/>
    <x v="1"/>
    <n v="113.21"/>
    <x v="0"/>
    <n v="6"/>
    <x v="0"/>
    <x v="4"/>
    <n v="514.27203187250984"/>
    <x v="2"/>
  </r>
  <r>
    <n v="4723"/>
    <n v="57"/>
    <x v="3"/>
    <x v="1"/>
    <x v="0"/>
    <x v="3726"/>
    <x v="0"/>
    <n v="1"/>
    <d v="2033-12-06T00:00:00"/>
    <x v="9"/>
    <x v="2"/>
    <s v="06"/>
    <x v="0"/>
    <x v="0"/>
    <n v="0.56999999999999995"/>
    <x v="1"/>
    <n v="2"/>
    <x v="0"/>
    <n v="64.349999999999994"/>
    <x v="0"/>
    <n v="4"/>
    <x v="2"/>
    <x v="2"/>
    <n v="533.99140350877178"/>
    <x v="1"/>
  </r>
  <r>
    <n v="4816"/>
    <n v="37"/>
    <x v="4"/>
    <x v="1"/>
    <x v="3"/>
    <x v="3727"/>
    <x v="0"/>
    <n v="1"/>
    <d v="2034-03-09T00:00:00"/>
    <x v="13"/>
    <x v="9"/>
    <s v="09"/>
    <x v="2"/>
    <x v="0"/>
    <n v="0.56999999999999995"/>
    <x v="1"/>
    <n v="14"/>
    <x v="1"/>
    <n v="17.34"/>
    <x v="2"/>
    <n v="5"/>
    <x v="0"/>
    <x v="0"/>
    <n v="506.63545098039231"/>
    <x v="2"/>
  </r>
  <r>
    <n v="310"/>
    <n v="36"/>
    <x v="4"/>
    <x v="2"/>
    <x v="1"/>
    <x v="3728"/>
    <x v="1"/>
    <n v="3"/>
    <d v="2021-11-06T00:00:00"/>
    <x v="0"/>
    <x v="1"/>
    <s v="06"/>
    <x v="2"/>
    <x v="1"/>
    <n v="0.56000000000000005"/>
    <x v="0"/>
    <n v="8"/>
    <x v="1"/>
    <n v="120.64"/>
    <x v="0"/>
    <n v="5"/>
    <x v="0"/>
    <x v="4"/>
    <n v="513.61211999999989"/>
    <x v="0"/>
  </r>
  <r>
    <n v="392"/>
    <n v="26"/>
    <x v="2"/>
    <x v="2"/>
    <x v="3"/>
    <x v="3729"/>
    <x v="1"/>
    <n v="3"/>
    <d v="2022-01-27T00:00:00"/>
    <x v="1"/>
    <x v="0"/>
    <s v="27"/>
    <x v="0"/>
    <x v="0"/>
    <n v="0.56000000000000005"/>
    <x v="1"/>
    <n v="13"/>
    <x v="1"/>
    <n v="67.17"/>
    <x v="0"/>
    <n v="5"/>
    <x v="0"/>
    <x v="2"/>
    <n v="535.77682819383256"/>
    <x v="1"/>
  </r>
  <r>
    <n v="566"/>
    <n v="56"/>
    <x v="3"/>
    <x v="3"/>
    <x v="0"/>
    <x v="3730"/>
    <x v="2"/>
    <n v="2"/>
    <d v="2022-07-20T00:00:00"/>
    <x v="1"/>
    <x v="11"/>
    <s v="20"/>
    <x v="1"/>
    <x v="0"/>
    <n v="0.56000000000000005"/>
    <x v="0"/>
    <n v="18"/>
    <x v="2"/>
    <n v="23.94"/>
    <x v="2"/>
    <n v="7"/>
    <x v="1"/>
    <x v="4"/>
    <n v="511.79871485943772"/>
    <x v="2"/>
  </r>
  <r>
    <n v="580"/>
    <n v="62"/>
    <x v="1"/>
    <x v="0"/>
    <x v="1"/>
    <x v="3731"/>
    <x v="0"/>
    <n v="1"/>
    <d v="2022-08-03T00:00:00"/>
    <x v="1"/>
    <x v="8"/>
    <s v="03"/>
    <x v="0"/>
    <x v="0"/>
    <n v="0.56000000000000005"/>
    <x v="0"/>
    <n v="1"/>
    <x v="0"/>
    <n v="280.27"/>
    <x v="1"/>
    <n v="6"/>
    <x v="0"/>
    <x v="0"/>
    <n v="507.6741732283466"/>
    <x v="0"/>
  </r>
  <r>
    <n v="910"/>
    <n v="49"/>
    <x v="0"/>
    <x v="2"/>
    <x v="3"/>
    <x v="3732"/>
    <x v="1"/>
    <n v="3"/>
    <d v="2023-06-29T00:00:00"/>
    <x v="12"/>
    <x v="3"/>
    <s v="29"/>
    <x v="1"/>
    <x v="1"/>
    <n v="0.56000000000000005"/>
    <x v="1"/>
    <n v="5"/>
    <x v="0"/>
    <n v="137.74"/>
    <x v="0"/>
    <n v="3"/>
    <x v="2"/>
    <x v="3"/>
    <n v="528.88841897233181"/>
    <x v="0"/>
  </r>
  <r>
    <n v="1113"/>
    <n v="65"/>
    <x v="1"/>
    <x v="1"/>
    <x v="0"/>
    <x v="3733"/>
    <x v="0"/>
    <n v="1"/>
    <d v="2024-01-18T00:00:00"/>
    <x v="2"/>
    <x v="0"/>
    <s v="18"/>
    <x v="3"/>
    <x v="1"/>
    <n v="0.56000000000000005"/>
    <x v="0"/>
    <n v="1"/>
    <x v="0"/>
    <n v="89.19"/>
    <x v="0"/>
    <n v="4"/>
    <x v="2"/>
    <x v="3"/>
    <n v="528.25424603174588"/>
    <x v="2"/>
  </r>
  <r>
    <n v="1277"/>
    <n v="36"/>
    <x v="4"/>
    <x v="2"/>
    <x v="1"/>
    <x v="3734"/>
    <x v="2"/>
    <n v="2"/>
    <d v="2024-06-30T00:00:00"/>
    <x v="2"/>
    <x v="3"/>
    <s v="30"/>
    <x v="2"/>
    <x v="0"/>
    <n v="0.56000000000000005"/>
    <x v="1"/>
    <n v="1"/>
    <x v="0"/>
    <n v="392.52"/>
    <x v="1"/>
    <n v="4"/>
    <x v="2"/>
    <x v="4"/>
    <n v="512.12459677419349"/>
    <x v="0"/>
  </r>
  <r>
    <n v="1425"/>
    <n v="32"/>
    <x v="4"/>
    <x v="0"/>
    <x v="0"/>
    <x v="3735"/>
    <x v="2"/>
    <n v="2"/>
    <d v="2024-11-25T00:00:00"/>
    <x v="2"/>
    <x v="1"/>
    <s v="25"/>
    <x v="0"/>
    <x v="0"/>
    <n v="0.56000000000000005"/>
    <x v="0"/>
    <n v="7"/>
    <x v="1"/>
    <n v="75.63"/>
    <x v="0"/>
    <n v="7"/>
    <x v="1"/>
    <x v="3"/>
    <n v="530.00350597609543"/>
    <x v="2"/>
  </r>
  <r>
    <n v="1555"/>
    <n v="41"/>
    <x v="0"/>
    <x v="3"/>
    <x v="3"/>
    <x v="3736"/>
    <x v="2"/>
    <n v="2"/>
    <d v="2025-04-04T00:00:00"/>
    <x v="3"/>
    <x v="5"/>
    <s v="04"/>
    <x v="0"/>
    <x v="1"/>
    <n v="0.56000000000000005"/>
    <x v="1"/>
    <n v="16"/>
    <x v="2"/>
    <n v="31.13"/>
    <x v="2"/>
    <n v="8"/>
    <x v="1"/>
    <x v="1"/>
    <n v="530.16550000000007"/>
    <x v="0"/>
  </r>
  <r>
    <n v="1889"/>
    <n v="46"/>
    <x v="0"/>
    <x v="1"/>
    <x v="0"/>
    <x v="3737"/>
    <x v="0"/>
    <n v="1"/>
    <d v="2026-03-04T00:00:00"/>
    <x v="4"/>
    <x v="9"/>
    <s v="04"/>
    <x v="3"/>
    <x v="1"/>
    <n v="0.56000000000000005"/>
    <x v="1"/>
    <n v="13"/>
    <x v="1"/>
    <n v="24.16"/>
    <x v="2"/>
    <n v="4"/>
    <x v="2"/>
    <x v="2"/>
    <n v="534.28380530973436"/>
    <x v="2"/>
  </r>
  <r>
    <n v="2199"/>
    <n v="65"/>
    <x v="1"/>
    <x v="0"/>
    <x v="1"/>
    <x v="3738"/>
    <x v="2"/>
    <n v="2"/>
    <d v="2027-01-08T00:00:00"/>
    <x v="5"/>
    <x v="0"/>
    <s v="08"/>
    <x v="1"/>
    <x v="0"/>
    <n v="0.56000000000000005"/>
    <x v="1"/>
    <n v="12"/>
    <x v="1"/>
    <n v="34.4"/>
    <x v="2"/>
    <n v="4"/>
    <x v="2"/>
    <x v="1"/>
    <n v="530.31219178082188"/>
    <x v="1"/>
  </r>
  <r>
    <n v="2209"/>
    <n v="47"/>
    <x v="0"/>
    <x v="3"/>
    <x v="2"/>
    <x v="3739"/>
    <x v="0"/>
    <n v="1"/>
    <d v="2027-01-18T00:00:00"/>
    <x v="5"/>
    <x v="0"/>
    <s v="18"/>
    <x v="2"/>
    <x v="0"/>
    <n v="0.56000000000000005"/>
    <x v="0"/>
    <n v="16"/>
    <x v="2"/>
    <n v="13.92"/>
    <x v="2"/>
    <n v="5"/>
    <x v="0"/>
    <x v="1"/>
    <n v="530.85142201834867"/>
    <x v="2"/>
  </r>
  <r>
    <n v="2355"/>
    <n v="59"/>
    <x v="3"/>
    <x v="3"/>
    <x v="2"/>
    <x v="3740"/>
    <x v="0"/>
    <n v="1"/>
    <d v="2027-06-13T00:00:00"/>
    <x v="5"/>
    <x v="3"/>
    <s v="13"/>
    <x v="2"/>
    <x v="0"/>
    <n v="0.56000000000000005"/>
    <x v="1"/>
    <n v="2"/>
    <x v="0"/>
    <n v="143.18"/>
    <x v="0"/>
    <n v="5"/>
    <x v="0"/>
    <x v="2"/>
    <n v="535.26257777777766"/>
    <x v="2"/>
  </r>
  <r>
    <n v="2695"/>
    <n v="18"/>
    <x v="2"/>
    <x v="1"/>
    <x v="1"/>
    <x v="3741"/>
    <x v="1"/>
    <n v="3"/>
    <d v="2028-05-18T00:00:00"/>
    <x v="6"/>
    <x v="7"/>
    <s v="18"/>
    <x v="2"/>
    <x v="0"/>
    <n v="0.56000000000000005"/>
    <x v="1"/>
    <n v="18"/>
    <x v="2"/>
    <n v="44.58"/>
    <x v="2"/>
    <n v="5"/>
    <x v="0"/>
    <x v="0"/>
    <n v="508.57300395256937"/>
    <x v="0"/>
  </r>
  <r>
    <n v="2714"/>
    <n v="34"/>
    <x v="4"/>
    <x v="3"/>
    <x v="2"/>
    <x v="3742"/>
    <x v="0"/>
    <n v="1"/>
    <d v="2028-06-06T00:00:00"/>
    <x v="6"/>
    <x v="3"/>
    <s v="06"/>
    <x v="2"/>
    <x v="1"/>
    <n v="0.56000000000000005"/>
    <x v="0"/>
    <n v="17"/>
    <x v="2"/>
    <n v="18.39"/>
    <x v="2"/>
    <n v="6"/>
    <x v="0"/>
    <x v="4"/>
    <n v="512.60882591093105"/>
    <x v="1"/>
  </r>
  <r>
    <n v="2771"/>
    <n v="48"/>
    <x v="0"/>
    <x v="2"/>
    <x v="0"/>
    <x v="3743"/>
    <x v="1"/>
    <n v="3"/>
    <d v="2028-08-02T00:00:00"/>
    <x v="6"/>
    <x v="8"/>
    <s v="02"/>
    <x v="1"/>
    <x v="0"/>
    <n v="0.56000000000000005"/>
    <x v="0"/>
    <n v="14"/>
    <x v="1"/>
    <n v="68.17"/>
    <x v="0"/>
    <n v="6"/>
    <x v="0"/>
    <x v="2"/>
    <n v="536.37370535714274"/>
    <x v="1"/>
  </r>
  <r>
    <n v="3473"/>
    <n v="54"/>
    <x v="3"/>
    <x v="1"/>
    <x v="3"/>
    <x v="3744"/>
    <x v="1"/>
    <n v="3"/>
    <d v="2030-07-05T00:00:00"/>
    <x v="7"/>
    <x v="11"/>
    <s v="05"/>
    <x v="0"/>
    <x v="0"/>
    <n v="0.56000000000000005"/>
    <x v="0"/>
    <n v="4"/>
    <x v="0"/>
    <n v="184.68"/>
    <x v="1"/>
    <n v="5"/>
    <x v="0"/>
    <x v="3"/>
    <n v="530.00579999999979"/>
    <x v="2"/>
  </r>
  <r>
    <n v="3703"/>
    <n v="61"/>
    <x v="1"/>
    <x v="1"/>
    <x v="2"/>
    <x v="3745"/>
    <x v="0"/>
    <n v="1"/>
    <d v="2031-02-20T00:00:00"/>
    <x v="8"/>
    <x v="10"/>
    <s v="20"/>
    <x v="3"/>
    <x v="0"/>
    <n v="0.56000000000000005"/>
    <x v="0"/>
    <n v="10"/>
    <x v="1"/>
    <n v="27.37"/>
    <x v="2"/>
    <n v="7"/>
    <x v="1"/>
    <x v="0"/>
    <n v="507.40690476190491"/>
    <x v="0"/>
  </r>
  <r>
    <n v="3842"/>
    <n v="37"/>
    <x v="4"/>
    <x v="2"/>
    <x v="1"/>
    <x v="3746"/>
    <x v="2"/>
    <n v="2"/>
    <d v="2031-07-09T00:00:00"/>
    <x v="8"/>
    <x v="11"/>
    <s v="09"/>
    <x v="3"/>
    <x v="1"/>
    <n v="0.56000000000000005"/>
    <x v="1"/>
    <n v="8"/>
    <x v="1"/>
    <n v="62.43"/>
    <x v="0"/>
    <n v="7"/>
    <x v="1"/>
    <x v="3"/>
    <n v="529.16759036144572"/>
    <x v="1"/>
  </r>
  <r>
    <n v="3878"/>
    <n v="24"/>
    <x v="2"/>
    <x v="0"/>
    <x v="3"/>
    <x v="3747"/>
    <x v="0"/>
    <n v="1"/>
    <d v="2031-08-14T00:00:00"/>
    <x v="8"/>
    <x v="8"/>
    <s v="14"/>
    <x v="1"/>
    <x v="1"/>
    <n v="0.56000000000000005"/>
    <x v="1"/>
    <n v="16"/>
    <x v="2"/>
    <n v="15.45"/>
    <x v="2"/>
    <n v="7"/>
    <x v="1"/>
    <x v="0"/>
    <n v="508.33792828685273"/>
    <x v="1"/>
  </r>
  <r>
    <n v="4047"/>
    <n v="62"/>
    <x v="1"/>
    <x v="2"/>
    <x v="2"/>
    <x v="3748"/>
    <x v="0"/>
    <n v="1"/>
    <d v="2032-01-30T00:00:00"/>
    <x v="11"/>
    <x v="0"/>
    <s v="30"/>
    <x v="0"/>
    <x v="0"/>
    <n v="0.56000000000000005"/>
    <x v="0"/>
    <n v="11"/>
    <x v="1"/>
    <n v="25.39"/>
    <x v="2"/>
    <n v="5"/>
    <x v="0"/>
    <x v="4"/>
    <n v="513.42154471544711"/>
    <x v="2"/>
  </r>
  <r>
    <n v="4127"/>
    <n v="44"/>
    <x v="0"/>
    <x v="3"/>
    <x v="2"/>
    <x v="3749"/>
    <x v="0"/>
    <n v="1"/>
    <d v="2032-04-19T00:00:00"/>
    <x v="11"/>
    <x v="5"/>
    <s v="19"/>
    <x v="2"/>
    <x v="1"/>
    <n v="0.56000000000000005"/>
    <x v="0"/>
    <n v="4"/>
    <x v="0"/>
    <n v="63.9"/>
    <x v="0"/>
    <n v="6"/>
    <x v="0"/>
    <x v="3"/>
    <n v="529.28754032258053"/>
    <x v="1"/>
  </r>
  <r>
    <n v="4606"/>
    <n v="52"/>
    <x v="3"/>
    <x v="2"/>
    <x v="1"/>
    <x v="3750"/>
    <x v="2"/>
    <n v="2"/>
    <d v="2033-08-11T00:00:00"/>
    <x v="9"/>
    <x v="8"/>
    <s v="11"/>
    <x v="0"/>
    <x v="1"/>
    <n v="0.56000000000000005"/>
    <x v="1"/>
    <n v="5"/>
    <x v="0"/>
    <n v="105.07"/>
    <x v="0"/>
    <n v="6"/>
    <x v="0"/>
    <x v="2"/>
    <n v="534.49905829596401"/>
    <x v="0"/>
  </r>
  <r>
    <n v="4934"/>
    <n v="56"/>
    <x v="3"/>
    <x v="0"/>
    <x v="1"/>
    <x v="3751"/>
    <x v="0"/>
    <n v="1"/>
    <d v="2034-07-05T00:00:00"/>
    <x v="13"/>
    <x v="11"/>
    <s v="05"/>
    <x v="0"/>
    <x v="0"/>
    <n v="0.56000000000000005"/>
    <x v="0"/>
    <n v="6"/>
    <x v="1"/>
    <n v="23.74"/>
    <x v="2"/>
    <n v="8"/>
    <x v="1"/>
    <x v="0"/>
    <n v="509.38268000000011"/>
    <x v="0"/>
  </r>
  <r>
    <n v="4983"/>
    <n v="56"/>
    <x v="3"/>
    <x v="0"/>
    <x v="1"/>
    <x v="3752"/>
    <x v="0"/>
    <n v="1"/>
    <d v="2034-08-23T00:00:00"/>
    <x v="13"/>
    <x v="8"/>
    <s v="23"/>
    <x v="3"/>
    <x v="0"/>
    <n v="0.56000000000000005"/>
    <x v="0"/>
    <n v="19"/>
    <x v="2"/>
    <n v="5.5"/>
    <x v="2"/>
    <n v="4"/>
    <x v="2"/>
    <x v="4"/>
    <n v="514.37722448979582"/>
    <x v="1"/>
  </r>
  <r>
    <n v="94"/>
    <n v="54"/>
    <x v="3"/>
    <x v="1"/>
    <x v="3"/>
    <x v="1690"/>
    <x v="2"/>
    <n v="2"/>
    <d v="2021-04-04T00:00:00"/>
    <x v="0"/>
    <x v="5"/>
    <s v="04"/>
    <x v="2"/>
    <x v="1"/>
    <n v="0.55000000000000004"/>
    <x v="1"/>
    <n v="3"/>
    <x v="0"/>
    <n v="190.96"/>
    <x v="1"/>
    <n v="6"/>
    <x v="0"/>
    <x v="3"/>
    <n v="530.3955465587045"/>
    <x v="0"/>
  </r>
  <r>
    <n v="390"/>
    <n v="23"/>
    <x v="2"/>
    <x v="3"/>
    <x v="0"/>
    <x v="3753"/>
    <x v="0"/>
    <n v="1"/>
    <d v="2022-01-25T00:00:00"/>
    <x v="1"/>
    <x v="0"/>
    <s v="25"/>
    <x v="0"/>
    <x v="1"/>
    <n v="0.55000000000000004"/>
    <x v="1"/>
    <n v="18"/>
    <x v="2"/>
    <n v="6.14"/>
    <x v="2"/>
    <n v="6"/>
    <x v="0"/>
    <x v="0"/>
    <n v="510.85638554216882"/>
    <x v="0"/>
  </r>
  <r>
    <n v="752"/>
    <n v="50"/>
    <x v="3"/>
    <x v="0"/>
    <x v="2"/>
    <x v="3754"/>
    <x v="0"/>
    <n v="1"/>
    <d v="2023-01-22T00:00:00"/>
    <x v="12"/>
    <x v="0"/>
    <s v="22"/>
    <x v="1"/>
    <x v="0"/>
    <n v="0.55000000000000004"/>
    <x v="0"/>
    <n v="16"/>
    <x v="2"/>
    <n v="3.56"/>
    <x v="2"/>
    <n v="7"/>
    <x v="1"/>
    <x v="1"/>
    <n v="532.27165898617511"/>
    <x v="0"/>
  </r>
  <r>
    <n v="960"/>
    <n v="54"/>
    <x v="3"/>
    <x v="0"/>
    <x v="1"/>
    <x v="3755"/>
    <x v="1"/>
    <n v="3"/>
    <d v="2023-08-18T00:00:00"/>
    <x v="12"/>
    <x v="8"/>
    <s v="18"/>
    <x v="2"/>
    <x v="0"/>
    <n v="0.55000000000000004"/>
    <x v="1"/>
    <n v="2"/>
    <x v="0"/>
    <n v="431.52"/>
    <x v="1"/>
    <n v="4"/>
    <x v="2"/>
    <x v="0"/>
    <n v="512.4707258064517"/>
    <x v="2"/>
  </r>
  <r>
    <n v="1572"/>
    <n v="51"/>
    <x v="3"/>
    <x v="3"/>
    <x v="1"/>
    <x v="3756"/>
    <x v="2"/>
    <n v="2"/>
    <d v="2025-04-21T00:00:00"/>
    <x v="3"/>
    <x v="5"/>
    <s v="21"/>
    <x v="2"/>
    <x v="0"/>
    <n v="0.55000000000000004"/>
    <x v="0"/>
    <n v="15"/>
    <x v="1"/>
    <n v="25.64"/>
    <x v="2"/>
    <n v="5"/>
    <x v="0"/>
    <x v="4"/>
    <n v="516.05688524590164"/>
    <x v="2"/>
  </r>
  <r>
    <n v="1771"/>
    <n v="63"/>
    <x v="1"/>
    <x v="1"/>
    <x v="3"/>
    <x v="3757"/>
    <x v="0"/>
    <n v="1"/>
    <d v="2025-11-06T00:00:00"/>
    <x v="3"/>
    <x v="1"/>
    <s v="06"/>
    <x v="0"/>
    <x v="1"/>
    <n v="0.55000000000000004"/>
    <x v="1"/>
    <n v="7"/>
    <x v="1"/>
    <n v="39.64"/>
    <x v="2"/>
    <n v="6"/>
    <x v="0"/>
    <x v="1"/>
    <n v="534.47245370370376"/>
    <x v="0"/>
  </r>
  <r>
    <n v="2036"/>
    <n v="66"/>
    <x v="1"/>
    <x v="1"/>
    <x v="2"/>
    <x v="3758"/>
    <x v="0"/>
    <n v="1"/>
    <d v="2026-07-29T00:00:00"/>
    <x v="4"/>
    <x v="11"/>
    <s v="29"/>
    <x v="3"/>
    <x v="0"/>
    <n v="0.55000000000000004"/>
    <x v="0"/>
    <n v="3"/>
    <x v="0"/>
    <n v="95.23"/>
    <x v="0"/>
    <n v="7"/>
    <x v="1"/>
    <x v="2"/>
    <n v="534.54022522522507"/>
    <x v="1"/>
  </r>
  <r>
    <n v="2054"/>
    <n v="34"/>
    <x v="4"/>
    <x v="0"/>
    <x v="3"/>
    <x v="3759"/>
    <x v="0"/>
    <n v="1"/>
    <d v="2026-08-16T00:00:00"/>
    <x v="4"/>
    <x v="8"/>
    <s v="16"/>
    <x v="1"/>
    <x v="0"/>
    <n v="0.55000000000000004"/>
    <x v="0"/>
    <n v="8"/>
    <x v="1"/>
    <n v="28.37"/>
    <x v="2"/>
    <n v="5"/>
    <x v="0"/>
    <x v="3"/>
    <n v="530.2228861788617"/>
    <x v="2"/>
  </r>
  <r>
    <n v="2195"/>
    <n v="41"/>
    <x v="0"/>
    <x v="0"/>
    <x v="0"/>
    <x v="3760"/>
    <x v="1"/>
    <n v="3"/>
    <d v="2027-01-04T00:00:00"/>
    <x v="5"/>
    <x v="0"/>
    <s v="04"/>
    <x v="0"/>
    <x v="1"/>
    <n v="0.55000000000000004"/>
    <x v="0"/>
    <n v="9"/>
    <x v="1"/>
    <n v="109.02"/>
    <x v="0"/>
    <n v="7"/>
    <x v="1"/>
    <x v="4"/>
    <n v="516.59794238683128"/>
    <x v="2"/>
  </r>
  <r>
    <n v="2672"/>
    <n v="22"/>
    <x v="2"/>
    <x v="0"/>
    <x v="0"/>
    <x v="3761"/>
    <x v="0"/>
    <n v="1"/>
    <d v="2028-04-25T00:00:00"/>
    <x v="6"/>
    <x v="5"/>
    <s v="25"/>
    <x v="1"/>
    <x v="0"/>
    <n v="0.55000000000000004"/>
    <x v="0"/>
    <n v="5"/>
    <x v="0"/>
    <n v="60.14"/>
    <x v="0"/>
    <n v="5"/>
    <x v="0"/>
    <x v="0"/>
    <n v="511.05145748987877"/>
    <x v="1"/>
  </r>
  <r>
    <n v="3142"/>
    <n v="29"/>
    <x v="2"/>
    <x v="1"/>
    <x v="1"/>
    <x v="3762"/>
    <x v="1"/>
    <n v="3"/>
    <d v="2029-08-08T00:00:00"/>
    <x v="10"/>
    <x v="8"/>
    <s v="08"/>
    <x v="0"/>
    <x v="0"/>
    <n v="0.55000000000000004"/>
    <x v="1"/>
    <n v="1"/>
    <x v="0"/>
    <n v="915.67"/>
    <x v="1"/>
    <n v="5"/>
    <x v="0"/>
    <x v="3"/>
    <n v="531.4607346938775"/>
    <x v="1"/>
  </r>
  <r>
    <n v="3219"/>
    <n v="46"/>
    <x v="0"/>
    <x v="3"/>
    <x v="2"/>
    <x v="3763"/>
    <x v="2"/>
    <n v="2"/>
    <d v="2029-10-24T00:00:00"/>
    <x v="10"/>
    <x v="4"/>
    <s v="24"/>
    <x v="0"/>
    <x v="1"/>
    <n v="0.55000000000000004"/>
    <x v="0"/>
    <n v="18"/>
    <x v="2"/>
    <n v="20.48"/>
    <x v="2"/>
    <n v="5"/>
    <x v="0"/>
    <x v="2"/>
    <n v="535.66628959275999"/>
    <x v="0"/>
  </r>
  <r>
    <n v="3281"/>
    <n v="61"/>
    <x v="1"/>
    <x v="1"/>
    <x v="3"/>
    <x v="3764"/>
    <x v="0"/>
    <n v="1"/>
    <d v="2029-12-25T00:00:00"/>
    <x v="10"/>
    <x v="2"/>
    <s v="25"/>
    <x v="0"/>
    <x v="0"/>
    <n v="0.55000000000000004"/>
    <x v="1"/>
    <n v="3"/>
    <x v="0"/>
    <n v="62.83"/>
    <x v="0"/>
    <n v="7"/>
    <x v="1"/>
    <x v="4"/>
    <n v="514.67822314049579"/>
    <x v="2"/>
  </r>
  <r>
    <n v="3600"/>
    <n v="23"/>
    <x v="2"/>
    <x v="2"/>
    <x v="0"/>
    <x v="3765"/>
    <x v="0"/>
    <n v="1"/>
    <d v="2030-11-09T00:00:00"/>
    <x v="7"/>
    <x v="1"/>
    <s v="09"/>
    <x v="0"/>
    <x v="0"/>
    <n v="0.55000000000000004"/>
    <x v="0"/>
    <n v="3"/>
    <x v="0"/>
    <n v="69.58"/>
    <x v="0"/>
    <n v="6"/>
    <x v="0"/>
    <x v="3"/>
    <n v="529.88610655737705"/>
    <x v="0"/>
  </r>
  <r>
    <n v="3861"/>
    <n v="42"/>
    <x v="0"/>
    <x v="0"/>
    <x v="0"/>
    <x v="3766"/>
    <x v="1"/>
    <n v="3"/>
    <d v="2031-07-28T00:00:00"/>
    <x v="8"/>
    <x v="11"/>
    <s v="28"/>
    <x v="2"/>
    <x v="1"/>
    <n v="0.55000000000000004"/>
    <x v="0"/>
    <n v="4"/>
    <x v="0"/>
    <n v="221.82"/>
    <x v="1"/>
    <n v="6"/>
    <x v="0"/>
    <x v="3"/>
    <n v="531.20765432098767"/>
    <x v="0"/>
  </r>
  <r>
    <n v="3965"/>
    <n v="57"/>
    <x v="3"/>
    <x v="1"/>
    <x v="0"/>
    <x v="3767"/>
    <x v="2"/>
    <n v="2"/>
    <d v="2031-11-09T00:00:00"/>
    <x v="8"/>
    <x v="1"/>
    <s v="09"/>
    <x v="0"/>
    <x v="0"/>
    <n v="0.55000000000000004"/>
    <x v="0"/>
    <n v="17"/>
    <x v="2"/>
    <n v="25.57"/>
    <x v="2"/>
    <n v="5"/>
    <x v="0"/>
    <x v="0"/>
    <n v="511.90662601626036"/>
    <x v="0"/>
  </r>
  <r>
    <n v="4132"/>
    <n v="25"/>
    <x v="2"/>
    <x v="0"/>
    <x v="0"/>
    <x v="3768"/>
    <x v="1"/>
    <n v="3"/>
    <d v="2032-04-24T00:00:00"/>
    <x v="11"/>
    <x v="5"/>
    <s v="24"/>
    <x v="2"/>
    <x v="1"/>
    <n v="0.55000000000000004"/>
    <x v="0"/>
    <n v="2"/>
    <x v="0"/>
    <n v="498.12"/>
    <x v="1"/>
    <n v="6"/>
    <x v="0"/>
    <x v="2"/>
    <n v="536.42513636363628"/>
    <x v="1"/>
  </r>
  <r>
    <n v="4194"/>
    <n v="62"/>
    <x v="1"/>
    <x v="1"/>
    <x v="2"/>
    <x v="2337"/>
    <x v="2"/>
    <n v="2"/>
    <d v="2032-06-25T00:00:00"/>
    <x v="11"/>
    <x v="3"/>
    <s v="25"/>
    <x v="0"/>
    <x v="0"/>
    <n v="0.55000000000000004"/>
    <x v="1"/>
    <n v="10"/>
    <x v="1"/>
    <n v="42.45"/>
    <x v="2"/>
    <n v="6"/>
    <x v="0"/>
    <x v="4"/>
    <n v="516.0316597510373"/>
    <x v="2"/>
  </r>
  <r>
    <n v="4404"/>
    <n v="62"/>
    <x v="1"/>
    <x v="3"/>
    <x v="2"/>
    <x v="3769"/>
    <x v="2"/>
    <n v="2"/>
    <d v="2033-01-21T00:00:00"/>
    <x v="9"/>
    <x v="0"/>
    <s v="21"/>
    <x v="1"/>
    <x v="1"/>
    <n v="0.55000000000000004"/>
    <x v="1"/>
    <n v="16"/>
    <x v="2"/>
    <n v="24.86"/>
    <x v="2"/>
    <n v="4"/>
    <x v="2"/>
    <x v="4"/>
    <n v="516.4129999999999"/>
    <x v="1"/>
  </r>
  <r>
    <n v="4547"/>
    <n v="22"/>
    <x v="2"/>
    <x v="1"/>
    <x v="1"/>
    <x v="3770"/>
    <x v="1"/>
    <n v="3"/>
    <d v="2033-06-13T00:00:00"/>
    <x v="9"/>
    <x v="3"/>
    <s v="13"/>
    <x v="1"/>
    <x v="0"/>
    <n v="0.55000000000000004"/>
    <x v="1"/>
    <n v="1"/>
    <x v="0"/>
    <n v="851.89"/>
    <x v="1"/>
    <n v="7"/>
    <x v="1"/>
    <x v="2"/>
    <n v="534.32557077625563"/>
    <x v="0"/>
  </r>
  <r>
    <n v="4680"/>
    <n v="31"/>
    <x v="4"/>
    <x v="0"/>
    <x v="3"/>
    <x v="3771"/>
    <x v="1"/>
    <n v="3"/>
    <d v="2033-10-24T00:00:00"/>
    <x v="9"/>
    <x v="4"/>
    <s v="24"/>
    <x v="2"/>
    <x v="1"/>
    <n v="0.55000000000000004"/>
    <x v="0"/>
    <n v="12"/>
    <x v="1"/>
    <n v="68.040000000000006"/>
    <x v="0"/>
    <n v="4"/>
    <x v="2"/>
    <x v="4"/>
    <n v="516.90970711297064"/>
    <x v="2"/>
  </r>
  <r>
    <n v="31"/>
    <n v="34"/>
    <x v="4"/>
    <x v="0"/>
    <x v="1"/>
    <x v="3772"/>
    <x v="2"/>
    <n v="2"/>
    <d v="2021-01-31T00:00:00"/>
    <x v="0"/>
    <x v="0"/>
    <s v="31"/>
    <x v="2"/>
    <x v="0"/>
    <n v="0.54"/>
    <x v="0"/>
    <n v="11"/>
    <x v="1"/>
    <n v="44.16"/>
    <x v="2"/>
    <n v="5"/>
    <x v="0"/>
    <x v="2"/>
    <n v="532.86885321100897"/>
    <x v="1"/>
  </r>
  <r>
    <n v="406"/>
    <n v="53"/>
    <x v="3"/>
    <x v="1"/>
    <x v="3"/>
    <x v="3773"/>
    <x v="0"/>
    <n v="1"/>
    <d v="2022-02-10T00:00:00"/>
    <x v="1"/>
    <x v="10"/>
    <s v="10"/>
    <x v="2"/>
    <x v="0"/>
    <n v="0.54"/>
    <x v="1"/>
    <n v="8"/>
    <x v="1"/>
    <n v="36.54"/>
    <x v="2"/>
    <n v="4"/>
    <x v="2"/>
    <x v="1"/>
    <n v="535.66781395348835"/>
    <x v="1"/>
  </r>
  <r>
    <n v="527"/>
    <n v="44"/>
    <x v="0"/>
    <x v="3"/>
    <x v="1"/>
    <x v="3774"/>
    <x v="1"/>
    <n v="3"/>
    <d v="2022-06-11T00:00:00"/>
    <x v="1"/>
    <x v="3"/>
    <s v="11"/>
    <x v="2"/>
    <x v="0"/>
    <n v="0.54"/>
    <x v="0"/>
    <n v="9"/>
    <x v="1"/>
    <n v="85.07"/>
    <x v="0"/>
    <n v="8"/>
    <x v="1"/>
    <x v="3"/>
    <n v="529.73619834710735"/>
    <x v="2"/>
  </r>
  <r>
    <n v="556"/>
    <n v="25"/>
    <x v="2"/>
    <x v="0"/>
    <x v="3"/>
    <x v="3775"/>
    <x v="0"/>
    <n v="1"/>
    <d v="2022-07-10T00:00:00"/>
    <x v="1"/>
    <x v="11"/>
    <s v="10"/>
    <x v="3"/>
    <x v="1"/>
    <n v="0.54"/>
    <x v="0"/>
    <n v="6"/>
    <x v="1"/>
    <n v="50.79"/>
    <x v="0"/>
    <n v="7"/>
    <x v="1"/>
    <x v="2"/>
    <n v="533.0859907834099"/>
    <x v="0"/>
  </r>
  <r>
    <n v="672"/>
    <n v="42"/>
    <x v="0"/>
    <x v="3"/>
    <x v="3"/>
    <x v="3776"/>
    <x v="2"/>
    <n v="2"/>
    <d v="2022-11-03T00:00:00"/>
    <x v="1"/>
    <x v="1"/>
    <s v="03"/>
    <x v="2"/>
    <x v="0"/>
    <n v="0.54"/>
    <x v="1"/>
    <n v="3"/>
    <x v="0"/>
    <n v="128.91999999999999"/>
    <x v="0"/>
    <n v="7"/>
    <x v="1"/>
    <x v="4"/>
    <n v="515.65109243697475"/>
    <x v="1"/>
  </r>
  <r>
    <n v="678"/>
    <n v="24"/>
    <x v="2"/>
    <x v="2"/>
    <x v="2"/>
    <x v="3777"/>
    <x v="0"/>
    <n v="1"/>
    <d v="2022-11-09T00:00:00"/>
    <x v="1"/>
    <x v="1"/>
    <s v="09"/>
    <x v="1"/>
    <x v="1"/>
    <n v="0.54"/>
    <x v="0"/>
    <n v="9"/>
    <x v="1"/>
    <n v="11.05"/>
    <x v="2"/>
    <n v="6"/>
    <x v="0"/>
    <x v="1"/>
    <n v="536.80485981308402"/>
    <x v="2"/>
  </r>
  <r>
    <n v="1237"/>
    <n v="59"/>
    <x v="3"/>
    <x v="1"/>
    <x v="0"/>
    <x v="3778"/>
    <x v="1"/>
    <n v="3"/>
    <d v="2024-05-21T00:00:00"/>
    <x v="2"/>
    <x v="7"/>
    <s v="21"/>
    <x v="2"/>
    <x v="0"/>
    <n v="0.54"/>
    <x v="1"/>
    <n v="19"/>
    <x v="2"/>
    <n v="45.94"/>
    <x v="2"/>
    <n v="7"/>
    <x v="1"/>
    <x v="3"/>
    <n v="528.75746887966795"/>
    <x v="2"/>
  </r>
  <r>
    <n v="1585"/>
    <n v="54"/>
    <x v="3"/>
    <x v="1"/>
    <x v="1"/>
    <x v="3779"/>
    <x v="1"/>
    <n v="3"/>
    <d v="2025-05-04T00:00:00"/>
    <x v="3"/>
    <x v="7"/>
    <s v="04"/>
    <x v="1"/>
    <x v="0"/>
    <n v="0.54"/>
    <x v="1"/>
    <n v="13"/>
    <x v="1"/>
    <n v="67.03"/>
    <x v="0"/>
    <n v="7"/>
    <x v="1"/>
    <x v="1"/>
    <n v="538.85802816901401"/>
    <x v="2"/>
  </r>
  <r>
    <n v="1780"/>
    <n v="42"/>
    <x v="0"/>
    <x v="1"/>
    <x v="0"/>
    <x v="3780"/>
    <x v="1"/>
    <n v="3"/>
    <d v="2025-11-15T00:00:00"/>
    <x v="3"/>
    <x v="1"/>
    <s v="15"/>
    <x v="0"/>
    <x v="1"/>
    <n v="0.54"/>
    <x v="0"/>
    <n v="5"/>
    <x v="0"/>
    <n v="155.75"/>
    <x v="1"/>
    <n v="5"/>
    <x v="0"/>
    <x v="4"/>
    <n v="516.19489451476784"/>
    <x v="1"/>
  </r>
  <r>
    <n v="1904"/>
    <n v="27"/>
    <x v="2"/>
    <x v="1"/>
    <x v="2"/>
    <x v="3781"/>
    <x v="2"/>
    <n v="2"/>
    <d v="2026-03-19T00:00:00"/>
    <x v="4"/>
    <x v="9"/>
    <s v="19"/>
    <x v="2"/>
    <x v="1"/>
    <n v="0.54"/>
    <x v="1"/>
    <n v="10"/>
    <x v="1"/>
    <n v="60.39"/>
    <x v="0"/>
    <n v="6"/>
    <x v="0"/>
    <x v="0"/>
    <n v="512.22146938775518"/>
    <x v="1"/>
  </r>
  <r>
    <n v="1938"/>
    <n v="68"/>
    <x v="1"/>
    <x v="2"/>
    <x v="2"/>
    <x v="3782"/>
    <x v="1"/>
    <n v="3"/>
    <d v="2026-04-22T00:00:00"/>
    <x v="4"/>
    <x v="5"/>
    <s v="22"/>
    <x v="3"/>
    <x v="1"/>
    <n v="0.54"/>
    <x v="0"/>
    <n v="17"/>
    <x v="2"/>
    <n v="56.76"/>
    <x v="0"/>
    <n v="4"/>
    <x v="2"/>
    <x v="2"/>
    <n v="534.14310185185172"/>
    <x v="1"/>
  </r>
  <r>
    <n v="1987"/>
    <n v="25"/>
    <x v="2"/>
    <x v="0"/>
    <x v="0"/>
    <x v="3783"/>
    <x v="0"/>
    <n v="1"/>
    <d v="2026-06-10T00:00:00"/>
    <x v="4"/>
    <x v="3"/>
    <s v="10"/>
    <x v="3"/>
    <x v="0"/>
    <n v="0.54"/>
    <x v="1"/>
    <n v="19"/>
    <x v="2"/>
    <n v="7.58"/>
    <x v="2"/>
    <n v="5"/>
    <x v="0"/>
    <x v="0"/>
    <n v="511.84581967213131"/>
    <x v="1"/>
  </r>
  <r>
    <n v="2350"/>
    <n v="35"/>
    <x v="4"/>
    <x v="2"/>
    <x v="1"/>
    <x v="3784"/>
    <x v="2"/>
    <n v="2"/>
    <d v="2027-06-08T00:00:00"/>
    <x v="5"/>
    <x v="3"/>
    <s v="08"/>
    <x v="0"/>
    <x v="1"/>
    <n v="0.54"/>
    <x v="1"/>
    <n v="12"/>
    <x v="1"/>
    <n v="33.950000000000003"/>
    <x v="2"/>
    <n v="4"/>
    <x v="2"/>
    <x v="0"/>
    <n v="513.35987654321002"/>
    <x v="1"/>
  </r>
  <r>
    <n v="2446"/>
    <n v="45"/>
    <x v="0"/>
    <x v="2"/>
    <x v="3"/>
    <x v="3785"/>
    <x v="1"/>
    <n v="3"/>
    <d v="2027-09-12T00:00:00"/>
    <x v="5"/>
    <x v="6"/>
    <s v="12"/>
    <x v="0"/>
    <x v="0"/>
    <n v="0.54"/>
    <x v="0"/>
    <n v="10"/>
    <x v="1"/>
    <n v="74.45"/>
    <x v="0"/>
    <n v="6"/>
    <x v="0"/>
    <x v="0"/>
    <n v="513.79752066115714"/>
    <x v="0"/>
  </r>
  <r>
    <n v="2544"/>
    <n v="65"/>
    <x v="1"/>
    <x v="1"/>
    <x v="0"/>
    <x v="3786"/>
    <x v="1"/>
    <n v="3"/>
    <d v="2027-12-19T00:00:00"/>
    <x v="5"/>
    <x v="2"/>
    <s v="19"/>
    <x v="0"/>
    <x v="1"/>
    <n v="0.54"/>
    <x v="0"/>
    <n v="16"/>
    <x v="2"/>
    <n v="48.29"/>
    <x v="2"/>
    <n v="5"/>
    <x v="0"/>
    <x v="1"/>
    <n v="537.28966981132066"/>
    <x v="0"/>
  </r>
  <r>
    <n v="2563"/>
    <n v="37"/>
    <x v="4"/>
    <x v="1"/>
    <x v="2"/>
    <x v="3787"/>
    <x v="0"/>
    <n v="1"/>
    <d v="2028-01-07T00:00:00"/>
    <x v="6"/>
    <x v="0"/>
    <s v="07"/>
    <x v="0"/>
    <x v="1"/>
    <n v="0.54"/>
    <x v="1"/>
    <n v="15"/>
    <x v="1"/>
    <n v="18.45"/>
    <x v="2"/>
    <n v="4"/>
    <x v="2"/>
    <x v="0"/>
    <n v="512.84020746887984"/>
    <x v="0"/>
  </r>
  <r>
    <n v="2620"/>
    <n v="21"/>
    <x v="2"/>
    <x v="2"/>
    <x v="2"/>
    <x v="3788"/>
    <x v="2"/>
    <n v="2"/>
    <d v="2028-03-04T00:00:00"/>
    <x v="6"/>
    <x v="9"/>
    <s v="04"/>
    <x v="0"/>
    <x v="1"/>
    <n v="0.54"/>
    <x v="1"/>
    <n v="9"/>
    <x v="1"/>
    <n v="57.7"/>
    <x v="0"/>
    <n v="7"/>
    <x v="1"/>
    <x v="3"/>
    <n v="527.32399999999996"/>
    <x v="0"/>
  </r>
  <r>
    <n v="2812"/>
    <n v="59"/>
    <x v="3"/>
    <x v="2"/>
    <x v="1"/>
    <x v="3789"/>
    <x v="1"/>
    <n v="3"/>
    <d v="2028-09-12T00:00:00"/>
    <x v="6"/>
    <x v="6"/>
    <s v="12"/>
    <x v="1"/>
    <x v="1"/>
    <n v="0.54"/>
    <x v="1"/>
    <n v="9"/>
    <x v="1"/>
    <n v="76.290000000000006"/>
    <x v="0"/>
    <n v="5"/>
    <x v="0"/>
    <x v="3"/>
    <n v="527.35774058577397"/>
    <x v="1"/>
  </r>
  <r>
    <n v="3184"/>
    <n v="33"/>
    <x v="4"/>
    <x v="2"/>
    <x v="2"/>
    <x v="3790"/>
    <x v="2"/>
    <n v="2"/>
    <d v="2029-09-19T00:00:00"/>
    <x v="10"/>
    <x v="6"/>
    <s v="19"/>
    <x v="0"/>
    <x v="0"/>
    <n v="0.54"/>
    <x v="0"/>
    <n v="3"/>
    <x v="0"/>
    <n v="185.38"/>
    <x v="1"/>
    <n v="4"/>
    <x v="2"/>
    <x v="3"/>
    <n v="526.68852941176453"/>
    <x v="1"/>
  </r>
  <r>
    <n v="3203"/>
    <n v="65"/>
    <x v="1"/>
    <x v="2"/>
    <x v="3"/>
    <x v="3791"/>
    <x v="1"/>
    <n v="3"/>
    <d v="2029-10-08T00:00:00"/>
    <x v="10"/>
    <x v="4"/>
    <s v="08"/>
    <x v="2"/>
    <x v="1"/>
    <n v="0.54"/>
    <x v="1"/>
    <n v="5"/>
    <x v="0"/>
    <n v="141.05000000000001"/>
    <x v="0"/>
    <n v="4"/>
    <x v="2"/>
    <x v="3"/>
    <n v="526.56426160337548"/>
    <x v="0"/>
  </r>
  <r>
    <n v="3341"/>
    <n v="57"/>
    <x v="3"/>
    <x v="1"/>
    <x v="2"/>
    <x v="3792"/>
    <x v="1"/>
    <n v="3"/>
    <d v="2030-02-23T00:00:00"/>
    <x v="7"/>
    <x v="10"/>
    <s v="23"/>
    <x v="3"/>
    <x v="1"/>
    <n v="0.54"/>
    <x v="0"/>
    <n v="14"/>
    <x v="1"/>
    <n v="58.58"/>
    <x v="0"/>
    <n v="6"/>
    <x v="0"/>
    <x v="3"/>
    <n v="525.80703389830501"/>
    <x v="2"/>
  </r>
  <r>
    <n v="3717"/>
    <n v="66"/>
    <x v="1"/>
    <x v="2"/>
    <x v="3"/>
    <x v="3793"/>
    <x v="1"/>
    <n v="3"/>
    <d v="2031-03-06T00:00:00"/>
    <x v="8"/>
    <x v="9"/>
    <s v="06"/>
    <x v="0"/>
    <x v="1"/>
    <n v="0.54"/>
    <x v="1"/>
    <n v="3"/>
    <x v="0"/>
    <n v="263.39999999999998"/>
    <x v="1"/>
    <n v="5"/>
    <x v="0"/>
    <x v="1"/>
    <n v="536.17450236966818"/>
    <x v="2"/>
  </r>
  <r>
    <n v="3774"/>
    <n v="32"/>
    <x v="4"/>
    <x v="3"/>
    <x v="1"/>
    <x v="3794"/>
    <x v="1"/>
    <n v="3"/>
    <d v="2031-05-02T00:00:00"/>
    <x v="8"/>
    <x v="7"/>
    <s v="02"/>
    <x v="0"/>
    <x v="1"/>
    <n v="0.54"/>
    <x v="0"/>
    <n v="14"/>
    <x v="1"/>
    <n v="57.62"/>
    <x v="0"/>
    <n v="4"/>
    <x v="2"/>
    <x v="2"/>
    <n v="532.13916279069758"/>
    <x v="0"/>
  </r>
  <r>
    <n v="4280"/>
    <n v="50"/>
    <x v="3"/>
    <x v="2"/>
    <x v="2"/>
    <x v="3795"/>
    <x v="0"/>
    <n v="1"/>
    <d v="2032-09-19T00:00:00"/>
    <x v="11"/>
    <x v="6"/>
    <s v="19"/>
    <x v="3"/>
    <x v="0"/>
    <n v="0.54"/>
    <x v="0"/>
    <n v="6"/>
    <x v="1"/>
    <n v="50.84"/>
    <x v="0"/>
    <n v="7"/>
    <x v="1"/>
    <x v="2"/>
    <n v="530.85649532710272"/>
    <x v="1"/>
  </r>
  <r>
    <n v="4372"/>
    <n v="23"/>
    <x v="2"/>
    <x v="1"/>
    <x v="0"/>
    <x v="3796"/>
    <x v="0"/>
    <n v="1"/>
    <d v="2032-12-20T00:00:00"/>
    <x v="11"/>
    <x v="2"/>
    <s v="20"/>
    <x v="1"/>
    <x v="0"/>
    <n v="0.54"/>
    <x v="1"/>
    <n v="19"/>
    <x v="2"/>
    <n v="13.19"/>
    <x v="2"/>
    <n v="5"/>
    <x v="0"/>
    <x v="2"/>
    <n v="531.91676056338019"/>
    <x v="0"/>
  </r>
  <r>
    <n v="4988"/>
    <n v="47"/>
    <x v="0"/>
    <x v="1"/>
    <x v="1"/>
    <x v="3797"/>
    <x v="1"/>
    <n v="3"/>
    <d v="2034-08-28T00:00:00"/>
    <x v="13"/>
    <x v="8"/>
    <s v="28"/>
    <x v="0"/>
    <x v="0"/>
    <n v="0.54"/>
    <x v="1"/>
    <n v="14"/>
    <x v="1"/>
    <n v="62.15"/>
    <x v="0"/>
    <n v="4"/>
    <x v="2"/>
    <x v="0"/>
    <n v="513.82412500000021"/>
    <x v="2"/>
  </r>
  <r>
    <n v="4"/>
    <n v="21"/>
    <x v="2"/>
    <x v="3"/>
    <x v="0"/>
    <x v="3798"/>
    <x v="1"/>
    <n v="3"/>
    <d v="2021-01-04T00:00:00"/>
    <x v="0"/>
    <x v="0"/>
    <s v="04"/>
    <x v="2"/>
    <x v="1"/>
    <n v="0.53"/>
    <x v="1"/>
    <n v="8"/>
    <x v="1"/>
    <n v="90.96"/>
    <x v="0"/>
    <n v="7"/>
    <x v="1"/>
    <x v="3"/>
    <n v="524.55455319148916"/>
    <x v="2"/>
  </r>
  <r>
    <n v="96"/>
    <n v="32"/>
    <x v="4"/>
    <x v="0"/>
    <x v="1"/>
    <x v="3799"/>
    <x v="2"/>
    <n v="2"/>
    <d v="2021-04-06T00:00:00"/>
    <x v="0"/>
    <x v="5"/>
    <s v="06"/>
    <x v="3"/>
    <x v="1"/>
    <n v="0.53"/>
    <x v="1"/>
    <n v="4"/>
    <x v="0"/>
    <n v="142.88"/>
    <x v="0"/>
    <n v="4"/>
    <x v="2"/>
    <x v="2"/>
    <n v="533.24339622641503"/>
    <x v="0"/>
  </r>
  <r>
    <n v="182"/>
    <n v="21"/>
    <x v="2"/>
    <x v="3"/>
    <x v="1"/>
    <x v="3800"/>
    <x v="2"/>
    <n v="2"/>
    <d v="2021-07-01T00:00:00"/>
    <x v="0"/>
    <x v="11"/>
    <s v="01"/>
    <x v="3"/>
    <x v="0"/>
    <n v="0.53"/>
    <x v="0"/>
    <n v="5"/>
    <x v="0"/>
    <n v="109.82"/>
    <x v="0"/>
    <n v="7"/>
    <x v="1"/>
    <x v="0"/>
    <n v="512.33317991631816"/>
    <x v="1"/>
  </r>
  <r>
    <n v="229"/>
    <n v="21"/>
    <x v="2"/>
    <x v="2"/>
    <x v="1"/>
    <x v="3801"/>
    <x v="2"/>
    <n v="2"/>
    <d v="2021-08-17T00:00:00"/>
    <x v="0"/>
    <x v="8"/>
    <s v="17"/>
    <x v="1"/>
    <x v="1"/>
    <n v="0.53"/>
    <x v="0"/>
    <n v="11"/>
    <x v="1"/>
    <n v="54.89"/>
    <x v="0"/>
    <n v="7"/>
    <x v="1"/>
    <x v="2"/>
    <n v="533.06208530805679"/>
    <x v="2"/>
  </r>
  <r>
    <n v="346"/>
    <n v="46"/>
    <x v="0"/>
    <x v="2"/>
    <x v="3"/>
    <x v="3802"/>
    <x v="1"/>
    <n v="3"/>
    <d v="2021-12-12T00:00:00"/>
    <x v="0"/>
    <x v="2"/>
    <s v="12"/>
    <x v="1"/>
    <x v="0"/>
    <n v="0.53"/>
    <x v="0"/>
    <n v="2"/>
    <x v="0"/>
    <n v="475.27"/>
    <x v="1"/>
    <n v="7"/>
    <x v="1"/>
    <x v="0"/>
    <n v="512.17861344537835"/>
    <x v="1"/>
  </r>
  <r>
    <n v="639"/>
    <n v="32"/>
    <x v="4"/>
    <x v="2"/>
    <x v="2"/>
    <x v="3803"/>
    <x v="1"/>
    <n v="3"/>
    <d v="2022-10-01T00:00:00"/>
    <x v="1"/>
    <x v="4"/>
    <s v="01"/>
    <x v="3"/>
    <x v="0"/>
    <n v="0.53"/>
    <x v="0"/>
    <n v="11"/>
    <x v="1"/>
    <n v="59.93"/>
    <x v="0"/>
    <n v="6"/>
    <x v="0"/>
    <x v="4"/>
    <n v="515.08245762711852"/>
    <x v="0"/>
  </r>
  <r>
    <n v="673"/>
    <n v="24"/>
    <x v="2"/>
    <x v="2"/>
    <x v="0"/>
    <x v="3804"/>
    <x v="2"/>
    <n v="2"/>
    <d v="2022-11-04T00:00:00"/>
    <x v="1"/>
    <x v="1"/>
    <s v="04"/>
    <x v="1"/>
    <x v="0"/>
    <n v="0.53"/>
    <x v="0"/>
    <n v="3"/>
    <x v="0"/>
    <n v="162.41"/>
    <x v="1"/>
    <n v="7"/>
    <x v="1"/>
    <x v="1"/>
    <n v="534.964857142857"/>
    <x v="2"/>
  </r>
  <r>
    <n v="743"/>
    <n v="25"/>
    <x v="2"/>
    <x v="3"/>
    <x v="0"/>
    <x v="3805"/>
    <x v="1"/>
    <n v="3"/>
    <d v="2023-01-13T00:00:00"/>
    <x v="12"/>
    <x v="0"/>
    <s v="13"/>
    <x v="3"/>
    <x v="0"/>
    <n v="0.53"/>
    <x v="1"/>
    <n v="18"/>
    <x v="2"/>
    <n v="40.99"/>
    <x v="2"/>
    <n v="7"/>
    <x v="1"/>
    <x v="2"/>
    <n v="532.72519047619039"/>
    <x v="2"/>
  </r>
  <r>
    <n v="759"/>
    <n v="61"/>
    <x v="1"/>
    <x v="0"/>
    <x v="3"/>
    <x v="3806"/>
    <x v="0"/>
    <n v="1"/>
    <d v="2023-01-29T00:00:00"/>
    <x v="12"/>
    <x v="0"/>
    <s v="29"/>
    <x v="2"/>
    <x v="1"/>
    <n v="0.53"/>
    <x v="0"/>
    <n v="12"/>
    <x v="1"/>
    <n v="23.19"/>
    <x v="2"/>
    <n v="3"/>
    <x v="2"/>
    <x v="1"/>
    <n v="535.1932057416268"/>
    <x v="2"/>
  </r>
  <r>
    <n v="988"/>
    <n v="31"/>
    <x v="4"/>
    <x v="3"/>
    <x v="0"/>
    <x v="2768"/>
    <x v="1"/>
    <n v="3"/>
    <d v="2023-09-15T00:00:00"/>
    <x v="12"/>
    <x v="6"/>
    <s v="15"/>
    <x v="1"/>
    <x v="0"/>
    <n v="0.53"/>
    <x v="0"/>
    <n v="8"/>
    <x v="1"/>
    <n v="103.69"/>
    <x v="0"/>
    <n v="7"/>
    <x v="1"/>
    <x v="1"/>
    <n v="536.42812500000002"/>
    <x v="2"/>
  </r>
  <r>
    <n v="1221"/>
    <n v="68"/>
    <x v="1"/>
    <x v="0"/>
    <x v="3"/>
    <x v="3807"/>
    <x v="1"/>
    <n v="3"/>
    <d v="2024-05-05T00:00:00"/>
    <x v="2"/>
    <x v="7"/>
    <s v="05"/>
    <x v="0"/>
    <x v="0"/>
    <n v="0.53"/>
    <x v="0"/>
    <n v="1"/>
    <x v="0"/>
    <n v="682.05"/>
    <x v="1"/>
    <n v="5"/>
    <x v="0"/>
    <x v="0"/>
    <n v="510.32898734177235"/>
    <x v="0"/>
  </r>
  <r>
    <n v="1269"/>
    <n v="62"/>
    <x v="1"/>
    <x v="1"/>
    <x v="3"/>
    <x v="3808"/>
    <x v="0"/>
    <n v="1"/>
    <d v="2024-06-22T00:00:00"/>
    <x v="2"/>
    <x v="3"/>
    <s v="22"/>
    <x v="3"/>
    <x v="0"/>
    <n v="0.53"/>
    <x v="0"/>
    <n v="18"/>
    <x v="2"/>
    <n v="14.65"/>
    <x v="2"/>
    <n v="6"/>
    <x v="0"/>
    <x v="0"/>
    <n v="509.60135593220355"/>
    <x v="2"/>
  </r>
  <r>
    <n v="1274"/>
    <n v="47"/>
    <x v="0"/>
    <x v="0"/>
    <x v="2"/>
    <x v="3809"/>
    <x v="2"/>
    <n v="2"/>
    <d v="2024-06-27T00:00:00"/>
    <x v="2"/>
    <x v="3"/>
    <s v="27"/>
    <x v="3"/>
    <x v="1"/>
    <n v="0.53"/>
    <x v="1"/>
    <n v="14"/>
    <x v="1"/>
    <n v="35.82"/>
    <x v="2"/>
    <n v="5"/>
    <x v="0"/>
    <x v="2"/>
    <n v="531.74406698564576"/>
    <x v="0"/>
  </r>
  <r>
    <n v="1452"/>
    <n v="20"/>
    <x v="2"/>
    <x v="0"/>
    <x v="2"/>
    <x v="3810"/>
    <x v="0"/>
    <n v="1"/>
    <d v="2024-12-22T00:00:00"/>
    <x v="2"/>
    <x v="2"/>
    <s v="22"/>
    <x v="3"/>
    <x v="1"/>
    <n v="0.53"/>
    <x v="0"/>
    <n v="18"/>
    <x v="2"/>
    <n v="17.79"/>
    <x v="2"/>
    <n v="7"/>
    <x v="1"/>
    <x v="1"/>
    <n v="535.01227053140099"/>
    <x v="0"/>
  </r>
  <r>
    <n v="1841"/>
    <n v="66"/>
    <x v="1"/>
    <x v="1"/>
    <x v="2"/>
    <x v="3811"/>
    <x v="0"/>
    <n v="1"/>
    <d v="2026-01-15T00:00:00"/>
    <x v="4"/>
    <x v="0"/>
    <s v="15"/>
    <x v="1"/>
    <x v="0"/>
    <n v="0.53"/>
    <x v="1"/>
    <n v="4"/>
    <x v="0"/>
    <n v="61.78"/>
    <x v="0"/>
    <n v="4"/>
    <x v="2"/>
    <x v="3"/>
    <n v="523.6863675213674"/>
    <x v="2"/>
  </r>
  <r>
    <n v="1935"/>
    <n v="26"/>
    <x v="2"/>
    <x v="2"/>
    <x v="1"/>
    <x v="3812"/>
    <x v="0"/>
    <n v="1"/>
    <d v="2026-04-19T00:00:00"/>
    <x v="4"/>
    <x v="5"/>
    <s v="19"/>
    <x v="3"/>
    <x v="0"/>
    <n v="0.53"/>
    <x v="0"/>
    <n v="1"/>
    <x v="0"/>
    <n v="162.06"/>
    <x v="1"/>
    <n v="5"/>
    <x v="0"/>
    <x v="2"/>
    <n v="531.88980769230761"/>
    <x v="0"/>
  </r>
  <r>
    <n v="1979"/>
    <n v="30"/>
    <x v="4"/>
    <x v="2"/>
    <x v="0"/>
    <x v="3813"/>
    <x v="2"/>
    <n v="2"/>
    <d v="2026-06-02T00:00:00"/>
    <x v="4"/>
    <x v="3"/>
    <s v="02"/>
    <x v="2"/>
    <x v="1"/>
    <n v="0.53"/>
    <x v="0"/>
    <n v="14"/>
    <x v="1"/>
    <n v="46.13"/>
    <x v="2"/>
    <n v="6"/>
    <x v="0"/>
    <x v="1"/>
    <n v="536.05480582524274"/>
    <x v="1"/>
  </r>
  <r>
    <n v="2165"/>
    <n v="67"/>
    <x v="1"/>
    <x v="1"/>
    <x v="1"/>
    <x v="3814"/>
    <x v="0"/>
    <n v="1"/>
    <d v="2026-12-05T00:00:00"/>
    <x v="4"/>
    <x v="2"/>
    <s v="05"/>
    <x v="2"/>
    <x v="1"/>
    <n v="0.53"/>
    <x v="0"/>
    <n v="7"/>
    <x v="1"/>
    <n v="12.37"/>
    <x v="2"/>
    <n v="7"/>
    <x v="1"/>
    <x v="0"/>
    <n v="510.64812765957464"/>
    <x v="2"/>
  </r>
  <r>
    <n v="2279"/>
    <n v="55"/>
    <x v="3"/>
    <x v="1"/>
    <x v="0"/>
    <x v="3815"/>
    <x v="0"/>
    <n v="1"/>
    <d v="2027-03-29T00:00:00"/>
    <x v="5"/>
    <x v="9"/>
    <s v="29"/>
    <x v="2"/>
    <x v="1"/>
    <n v="0.53"/>
    <x v="0"/>
    <n v="14"/>
    <x v="1"/>
    <n v="7.7"/>
    <x v="2"/>
    <n v="5"/>
    <x v="0"/>
    <x v="3"/>
    <n v="524.87343347639467"/>
    <x v="1"/>
  </r>
  <r>
    <n v="2368"/>
    <n v="58"/>
    <x v="3"/>
    <x v="1"/>
    <x v="2"/>
    <x v="3816"/>
    <x v="0"/>
    <n v="1"/>
    <d v="2027-06-26T00:00:00"/>
    <x v="5"/>
    <x v="3"/>
    <s v="26"/>
    <x v="2"/>
    <x v="1"/>
    <n v="0.53"/>
    <x v="1"/>
    <n v="19"/>
    <x v="2"/>
    <n v="14.01"/>
    <x v="2"/>
    <n v="4"/>
    <x v="2"/>
    <x v="1"/>
    <n v="535.51912195121952"/>
    <x v="0"/>
  </r>
  <r>
    <n v="2581"/>
    <n v="38"/>
    <x v="4"/>
    <x v="2"/>
    <x v="3"/>
    <x v="3817"/>
    <x v="1"/>
    <n v="3"/>
    <d v="2028-01-25T00:00:00"/>
    <x v="6"/>
    <x v="0"/>
    <s v="25"/>
    <x v="1"/>
    <x v="1"/>
    <n v="0.53"/>
    <x v="1"/>
    <n v="4"/>
    <x v="0"/>
    <n v="209.54"/>
    <x v="1"/>
    <n v="4"/>
    <x v="2"/>
    <x v="4"/>
    <n v="514.46914893616997"/>
    <x v="2"/>
  </r>
  <r>
    <n v="2808"/>
    <n v="44"/>
    <x v="0"/>
    <x v="2"/>
    <x v="2"/>
    <x v="3818"/>
    <x v="1"/>
    <n v="3"/>
    <d v="2028-09-08T00:00:00"/>
    <x v="6"/>
    <x v="6"/>
    <s v="08"/>
    <x v="1"/>
    <x v="1"/>
    <n v="0.53"/>
    <x v="1"/>
    <n v="18"/>
    <x v="2"/>
    <n v="48.05"/>
    <x v="2"/>
    <n v="7"/>
    <x v="1"/>
    <x v="0"/>
    <n v="512.46038461538478"/>
    <x v="2"/>
  </r>
  <r>
    <n v="2898"/>
    <n v="62"/>
    <x v="1"/>
    <x v="3"/>
    <x v="3"/>
    <x v="3819"/>
    <x v="0"/>
    <n v="1"/>
    <d v="2028-12-07T00:00:00"/>
    <x v="6"/>
    <x v="2"/>
    <s v="07"/>
    <x v="1"/>
    <x v="1"/>
    <n v="0.53"/>
    <x v="0"/>
    <n v="12"/>
    <x v="1"/>
    <n v="4.17"/>
    <x v="2"/>
    <n v="4"/>
    <x v="2"/>
    <x v="0"/>
    <n v="510.94793991416333"/>
    <x v="1"/>
  </r>
  <r>
    <n v="3168"/>
    <n v="45"/>
    <x v="0"/>
    <x v="1"/>
    <x v="0"/>
    <x v="3820"/>
    <x v="0"/>
    <n v="1"/>
    <d v="2029-09-03T00:00:00"/>
    <x v="10"/>
    <x v="6"/>
    <s v="03"/>
    <x v="1"/>
    <x v="1"/>
    <n v="0.53"/>
    <x v="0"/>
    <n v="10"/>
    <x v="1"/>
    <n v="19.34"/>
    <x v="2"/>
    <n v="4"/>
    <x v="2"/>
    <x v="3"/>
    <n v="526.67116379310335"/>
    <x v="2"/>
  </r>
  <r>
    <n v="3213"/>
    <n v="38"/>
    <x v="4"/>
    <x v="1"/>
    <x v="1"/>
    <x v="3821"/>
    <x v="0"/>
    <n v="1"/>
    <d v="2029-10-18T00:00:00"/>
    <x v="10"/>
    <x v="4"/>
    <s v="18"/>
    <x v="0"/>
    <x v="0"/>
    <n v="0.53"/>
    <x v="1"/>
    <n v="4"/>
    <x v="0"/>
    <n v="60.86"/>
    <x v="0"/>
    <n v="7"/>
    <x v="1"/>
    <x v="4"/>
    <n v="513.0858119658119"/>
    <x v="0"/>
  </r>
  <r>
    <n v="3484"/>
    <n v="53"/>
    <x v="3"/>
    <x v="2"/>
    <x v="0"/>
    <x v="3822"/>
    <x v="1"/>
    <n v="3"/>
    <d v="2030-07-16T00:00:00"/>
    <x v="7"/>
    <x v="11"/>
    <s v="16"/>
    <x v="3"/>
    <x v="0"/>
    <n v="0.53"/>
    <x v="1"/>
    <n v="7"/>
    <x v="1"/>
    <n v="120.48"/>
    <x v="0"/>
    <n v="5"/>
    <x v="0"/>
    <x v="0"/>
    <n v="512.93439655172438"/>
    <x v="0"/>
  </r>
  <r>
    <n v="3486"/>
    <n v="29"/>
    <x v="2"/>
    <x v="0"/>
    <x v="2"/>
    <x v="3823"/>
    <x v="1"/>
    <n v="3"/>
    <d v="2030-07-18T00:00:00"/>
    <x v="7"/>
    <x v="11"/>
    <s v="18"/>
    <x v="1"/>
    <x v="0"/>
    <n v="0.53"/>
    <x v="0"/>
    <n v="9"/>
    <x v="1"/>
    <n v="72.849999999999994"/>
    <x v="0"/>
    <n v="6"/>
    <x v="0"/>
    <x v="0"/>
    <n v="511.50402597402621"/>
    <x v="1"/>
  </r>
  <r>
    <n v="3508"/>
    <n v="31"/>
    <x v="4"/>
    <x v="1"/>
    <x v="3"/>
    <x v="3824"/>
    <x v="0"/>
    <n v="1"/>
    <d v="2030-08-09T00:00:00"/>
    <x v="7"/>
    <x v="8"/>
    <s v="09"/>
    <x v="1"/>
    <x v="1"/>
    <n v="0.53"/>
    <x v="0"/>
    <n v="15"/>
    <x v="1"/>
    <n v="20.07"/>
    <x v="2"/>
    <n v="7"/>
    <x v="1"/>
    <x v="0"/>
    <n v="510.87734782608715"/>
    <x v="1"/>
  </r>
  <r>
    <n v="3611"/>
    <n v="50"/>
    <x v="3"/>
    <x v="3"/>
    <x v="1"/>
    <x v="3825"/>
    <x v="0"/>
    <n v="1"/>
    <d v="2030-11-20T00:00:00"/>
    <x v="7"/>
    <x v="1"/>
    <s v="20"/>
    <x v="3"/>
    <x v="1"/>
    <n v="0.53"/>
    <x v="1"/>
    <n v="13"/>
    <x v="1"/>
    <n v="15.27"/>
    <x v="2"/>
    <n v="7"/>
    <x v="1"/>
    <x v="1"/>
    <n v="536.83970588235286"/>
    <x v="1"/>
  </r>
  <r>
    <n v="3645"/>
    <n v="65"/>
    <x v="1"/>
    <x v="2"/>
    <x v="3"/>
    <x v="3826"/>
    <x v="1"/>
    <n v="3"/>
    <d v="2030-12-24T00:00:00"/>
    <x v="7"/>
    <x v="2"/>
    <s v="24"/>
    <x v="0"/>
    <x v="0"/>
    <n v="0.53"/>
    <x v="1"/>
    <n v="4"/>
    <x v="0"/>
    <n v="249.12"/>
    <x v="1"/>
    <n v="4"/>
    <x v="2"/>
    <x v="0"/>
    <n v="511.79393013100463"/>
    <x v="1"/>
  </r>
  <r>
    <n v="3864"/>
    <n v="25"/>
    <x v="2"/>
    <x v="2"/>
    <x v="2"/>
    <x v="3827"/>
    <x v="1"/>
    <n v="3"/>
    <d v="2031-07-31T00:00:00"/>
    <x v="8"/>
    <x v="11"/>
    <s v="31"/>
    <x v="2"/>
    <x v="0"/>
    <n v="0.53"/>
    <x v="0"/>
    <n v="4"/>
    <x v="0"/>
    <n v="211.84"/>
    <x v="1"/>
    <n v="7"/>
    <x v="1"/>
    <x v="2"/>
    <n v="533.67642512077282"/>
    <x v="1"/>
  </r>
  <r>
    <n v="4083"/>
    <n v="24"/>
    <x v="2"/>
    <x v="3"/>
    <x v="3"/>
    <x v="3828"/>
    <x v="2"/>
    <n v="2"/>
    <d v="2032-03-06T00:00:00"/>
    <x v="11"/>
    <x v="9"/>
    <s v="06"/>
    <x v="3"/>
    <x v="1"/>
    <n v="0.53"/>
    <x v="0"/>
    <n v="3"/>
    <x v="0"/>
    <n v="167.23"/>
    <x v="1"/>
    <n v="4"/>
    <x v="2"/>
    <x v="3"/>
    <n v="528.11367965367947"/>
    <x v="1"/>
  </r>
  <r>
    <n v="4261"/>
    <n v="47"/>
    <x v="0"/>
    <x v="0"/>
    <x v="3"/>
    <x v="3829"/>
    <x v="1"/>
    <n v="3"/>
    <d v="2032-08-31T00:00:00"/>
    <x v="11"/>
    <x v="8"/>
    <s v="31"/>
    <x v="2"/>
    <x v="0"/>
    <n v="0.53"/>
    <x v="1"/>
    <n v="15"/>
    <x v="1"/>
    <n v="65.61"/>
    <x v="0"/>
    <n v="7"/>
    <x v="1"/>
    <x v="4"/>
    <n v="514.24317596566516"/>
    <x v="0"/>
  </r>
  <r>
    <n v="4503"/>
    <n v="58"/>
    <x v="3"/>
    <x v="1"/>
    <x v="2"/>
    <x v="3830"/>
    <x v="1"/>
    <n v="3"/>
    <d v="2033-04-30T00:00:00"/>
    <x v="9"/>
    <x v="5"/>
    <s v="30"/>
    <x v="3"/>
    <x v="0"/>
    <n v="0.53"/>
    <x v="1"/>
    <n v="16"/>
    <x v="2"/>
    <n v="52.26"/>
    <x v="0"/>
    <n v="5"/>
    <x v="0"/>
    <x v="2"/>
    <n v="532.15359223300959"/>
    <x v="1"/>
  </r>
  <r>
    <n v="4629"/>
    <n v="18"/>
    <x v="2"/>
    <x v="3"/>
    <x v="2"/>
    <x v="3831"/>
    <x v="2"/>
    <n v="2"/>
    <d v="2033-09-03T00:00:00"/>
    <x v="9"/>
    <x v="6"/>
    <s v="03"/>
    <x v="2"/>
    <x v="1"/>
    <n v="0.53"/>
    <x v="0"/>
    <n v="17"/>
    <x v="2"/>
    <n v="27.14"/>
    <x v="2"/>
    <n v="8"/>
    <x v="1"/>
    <x v="2"/>
    <n v="530.67029268292663"/>
    <x v="1"/>
  </r>
  <r>
    <n v="4762"/>
    <n v="49"/>
    <x v="0"/>
    <x v="0"/>
    <x v="0"/>
    <x v="3832"/>
    <x v="2"/>
    <n v="2"/>
    <d v="2034-01-14T00:00:00"/>
    <x v="13"/>
    <x v="0"/>
    <s v="14"/>
    <x v="2"/>
    <x v="1"/>
    <n v="0.53"/>
    <x v="0"/>
    <n v="10"/>
    <x v="1"/>
    <n v="52.64"/>
    <x v="0"/>
    <n v="4"/>
    <x v="2"/>
    <x v="1"/>
    <n v="538.50625615763545"/>
    <x v="1"/>
  </r>
  <r>
    <n v="4956"/>
    <n v="57"/>
    <x v="3"/>
    <x v="3"/>
    <x v="3"/>
    <x v="3833"/>
    <x v="1"/>
    <n v="3"/>
    <d v="2034-07-27T00:00:00"/>
    <x v="13"/>
    <x v="11"/>
    <s v="27"/>
    <x v="3"/>
    <x v="1"/>
    <n v="0.53"/>
    <x v="0"/>
    <n v="19"/>
    <x v="2"/>
    <n v="46.92"/>
    <x v="2"/>
    <n v="6"/>
    <x v="0"/>
    <x v="0"/>
    <n v="509.66815789473708"/>
    <x v="1"/>
  </r>
  <r>
    <n v="146"/>
    <n v="59"/>
    <x v="3"/>
    <x v="3"/>
    <x v="1"/>
    <x v="3834"/>
    <x v="1"/>
    <n v="3"/>
    <d v="2021-05-26T00:00:00"/>
    <x v="0"/>
    <x v="7"/>
    <s v="26"/>
    <x v="1"/>
    <x v="1"/>
    <n v="0.52"/>
    <x v="0"/>
    <n v="5"/>
    <x v="0"/>
    <n v="137.58000000000001"/>
    <x v="0"/>
    <n v="6"/>
    <x v="0"/>
    <x v="3"/>
    <n v="528.22852173913031"/>
    <x v="1"/>
  </r>
  <r>
    <n v="149"/>
    <n v="28"/>
    <x v="2"/>
    <x v="3"/>
    <x v="2"/>
    <x v="3835"/>
    <x v="2"/>
    <n v="2"/>
    <d v="2021-05-29T00:00:00"/>
    <x v="0"/>
    <x v="7"/>
    <s v="29"/>
    <x v="0"/>
    <x v="1"/>
    <n v="0.52"/>
    <x v="1"/>
    <n v="13"/>
    <x v="1"/>
    <n v="44.02"/>
    <x v="2"/>
    <n v="5"/>
    <x v="0"/>
    <x v="4"/>
    <n v="512.2175862068965"/>
    <x v="2"/>
  </r>
  <r>
    <n v="461"/>
    <n v="55"/>
    <x v="3"/>
    <x v="2"/>
    <x v="2"/>
    <x v="3836"/>
    <x v="2"/>
    <n v="2"/>
    <d v="2022-04-06T00:00:00"/>
    <x v="1"/>
    <x v="5"/>
    <s v="06"/>
    <x v="1"/>
    <x v="0"/>
    <n v="0.52"/>
    <x v="0"/>
    <n v="5"/>
    <x v="0"/>
    <n v="118.39"/>
    <x v="0"/>
    <n v="6"/>
    <x v="0"/>
    <x v="3"/>
    <n v="527.5313537117903"/>
    <x v="0"/>
  </r>
  <r>
    <n v="531"/>
    <n v="27"/>
    <x v="2"/>
    <x v="0"/>
    <x v="0"/>
    <x v="3837"/>
    <x v="1"/>
    <n v="3"/>
    <d v="2022-06-15T00:00:00"/>
    <x v="1"/>
    <x v="3"/>
    <s v="15"/>
    <x v="1"/>
    <x v="1"/>
    <n v="0.52"/>
    <x v="1"/>
    <n v="14"/>
    <x v="1"/>
    <n v="48.99"/>
    <x v="2"/>
    <n v="7"/>
    <x v="1"/>
    <x v="1"/>
    <n v="538.56594059405938"/>
    <x v="2"/>
  </r>
  <r>
    <n v="611"/>
    <n v="44"/>
    <x v="0"/>
    <x v="1"/>
    <x v="0"/>
    <x v="3838"/>
    <x v="1"/>
    <n v="3"/>
    <d v="2022-09-03T00:00:00"/>
    <x v="1"/>
    <x v="6"/>
    <s v="03"/>
    <x v="3"/>
    <x v="0"/>
    <n v="0.52"/>
    <x v="1"/>
    <n v="12"/>
    <x v="1"/>
    <n v="59"/>
    <x v="0"/>
    <n v="5"/>
    <x v="0"/>
    <x v="3"/>
    <n v="527.24877192982444"/>
    <x v="0"/>
  </r>
  <r>
    <n v="843"/>
    <n v="24"/>
    <x v="2"/>
    <x v="2"/>
    <x v="3"/>
    <x v="3839"/>
    <x v="2"/>
    <n v="2"/>
    <d v="2023-04-23T00:00:00"/>
    <x v="12"/>
    <x v="5"/>
    <s v="23"/>
    <x v="1"/>
    <x v="0"/>
    <n v="0.52"/>
    <x v="1"/>
    <n v="12"/>
    <x v="1"/>
    <n v="44.96"/>
    <x v="2"/>
    <n v="6"/>
    <x v="0"/>
    <x v="3"/>
    <n v="526.45273127753296"/>
    <x v="1"/>
  </r>
  <r>
    <n v="1021"/>
    <n v="47"/>
    <x v="0"/>
    <x v="1"/>
    <x v="2"/>
    <x v="3840"/>
    <x v="2"/>
    <n v="2"/>
    <d v="2023-10-18T00:00:00"/>
    <x v="12"/>
    <x v="4"/>
    <s v="18"/>
    <x v="3"/>
    <x v="0"/>
    <n v="0.52"/>
    <x v="0"/>
    <n v="12"/>
    <x v="1"/>
    <n v="47.48"/>
    <x v="2"/>
    <n v="7"/>
    <x v="1"/>
    <x v="4"/>
    <n v="511.95744588744577"/>
    <x v="2"/>
  </r>
  <r>
    <n v="1231"/>
    <n v="37"/>
    <x v="4"/>
    <x v="1"/>
    <x v="2"/>
    <x v="3841"/>
    <x v="1"/>
    <n v="3"/>
    <d v="2024-05-15T00:00:00"/>
    <x v="2"/>
    <x v="7"/>
    <s v="15"/>
    <x v="2"/>
    <x v="1"/>
    <n v="0.52"/>
    <x v="1"/>
    <n v="7"/>
    <x v="1"/>
    <n v="128.97"/>
    <x v="0"/>
    <n v="6"/>
    <x v="0"/>
    <x v="0"/>
    <n v="507.98634361233496"/>
    <x v="0"/>
  </r>
  <r>
    <n v="1272"/>
    <n v="29"/>
    <x v="2"/>
    <x v="3"/>
    <x v="0"/>
    <x v="3842"/>
    <x v="0"/>
    <n v="1"/>
    <d v="2024-06-25T00:00:00"/>
    <x v="2"/>
    <x v="3"/>
    <s v="25"/>
    <x v="1"/>
    <x v="1"/>
    <n v="0.52"/>
    <x v="0"/>
    <n v="5"/>
    <x v="0"/>
    <n v="24.47"/>
    <x v="2"/>
    <n v="4"/>
    <x v="2"/>
    <x v="3"/>
    <n v="526.39499999999987"/>
    <x v="1"/>
  </r>
  <r>
    <n v="1344"/>
    <n v="27"/>
    <x v="2"/>
    <x v="0"/>
    <x v="3"/>
    <x v="3843"/>
    <x v="2"/>
    <n v="2"/>
    <d v="2024-09-05T00:00:00"/>
    <x v="2"/>
    <x v="6"/>
    <s v="05"/>
    <x v="0"/>
    <x v="1"/>
    <n v="0.52"/>
    <x v="0"/>
    <n v="17"/>
    <x v="2"/>
    <n v="30.76"/>
    <x v="2"/>
    <n v="4"/>
    <x v="2"/>
    <x v="4"/>
    <n v="511.70621739130428"/>
    <x v="0"/>
  </r>
  <r>
    <n v="1586"/>
    <n v="31"/>
    <x v="4"/>
    <x v="3"/>
    <x v="2"/>
    <x v="3844"/>
    <x v="1"/>
    <n v="3"/>
    <d v="2025-05-05T00:00:00"/>
    <x v="3"/>
    <x v="7"/>
    <s v="05"/>
    <x v="2"/>
    <x v="0"/>
    <n v="0.52"/>
    <x v="0"/>
    <n v="19"/>
    <x v="2"/>
    <n v="49.58"/>
    <x v="2"/>
    <n v="4"/>
    <x v="2"/>
    <x v="1"/>
    <n v="537.83293532338314"/>
    <x v="2"/>
  </r>
  <r>
    <n v="1670"/>
    <n v="54"/>
    <x v="3"/>
    <x v="3"/>
    <x v="2"/>
    <x v="3845"/>
    <x v="1"/>
    <n v="3"/>
    <d v="2025-07-28T00:00:00"/>
    <x v="3"/>
    <x v="11"/>
    <s v="28"/>
    <x v="2"/>
    <x v="1"/>
    <n v="0.52"/>
    <x v="1"/>
    <n v="3"/>
    <x v="0"/>
    <n v="318.89999999999998"/>
    <x v="1"/>
    <n v="5"/>
    <x v="0"/>
    <x v="4"/>
    <n v="511.65694323144095"/>
    <x v="2"/>
  </r>
  <r>
    <n v="1776"/>
    <n v="63"/>
    <x v="1"/>
    <x v="3"/>
    <x v="1"/>
    <x v="3846"/>
    <x v="0"/>
    <n v="1"/>
    <d v="2025-11-11T00:00:00"/>
    <x v="3"/>
    <x v="1"/>
    <s v="11"/>
    <x v="0"/>
    <x v="1"/>
    <n v="0.52"/>
    <x v="0"/>
    <n v="13"/>
    <x v="1"/>
    <n v="10.54"/>
    <x v="2"/>
    <n v="5"/>
    <x v="0"/>
    <x v="1"/>
    <n v="535.81215000000009"/>
    <x v="0"/>
  </r>
  <r>
    <n v="1984"/>
    <n v="37"/>
    <x v="4"/>
    <x v="1"/>
    <x v="3"/>
    <x v="3847"/>
    <x v="2"/>
    <n v="2"/>
    <d v="2026-06-07T00:00:00"/>
    <x v="4"/>
    <x v="3"/>
    <s v="07"/>
    <x v="1"/>
    <x v="1"/>
    <n v="0.52"/>
    <x v="1"/>
    <n v="7"/>
    <x v="1"/>
    <n v="89.73"/>
    <x v="0"/>
    <n v="6"/>
    <x v="0"/>
    <x v="3"/>
    <n v="528.19084444444434"/>
    <x v="0"/>
  </r>
  <r>
    <n v="2033"/>
    <n v="30"/>
    <x v="4"/>
    <x v="1"/>
    <x v="2"/>
    <x v="3848"/>
    <x v="0"/>
    <n v="1"/>
    <d v="2026-07-26T00:00:00"/>
    <x v="4"/>
    <x v="11"/>
    <s v="26"/>
    <x v="2"/>
    <x v="0"/>
    <n v="0.52"/>
    <x v="1"/>
    <n v="7"/>
    <x v="1"/>
    <n v="42.04"/>
    <x v="2"/>
    <n v="4"/>
    <x v="2"/>
    <x v="0"/>
    <n v="506.23933628318599"/>
    <x v="1"/>
  </r>
  <r>
    <n v="2468"/>
    <n v="55"/>
    <x v="3"/>
    <x v="1"/>
    <x v="0"/>
    <x v="3849"/>
    <x v="0"/>
    <n v="1"/>
    <d v="2027-10-04T00:00:00"/>
    <x v="5"/>
    <x v="4"/>
    <s v="04"/>
    <x v="3"/>
    <x v="1"/>
    <n v="0.52"/>
    <x v="0"/>
    <n v="4"/>
    <x v="0"/>
    <n v="59.22"/>
    <x v="0"/>
    <n v="6"/>
    <x v="0"/>
    <x v="2"/>
    <n v="531.01034313725472"/>
    <x v="2"/>
  </r>
  <r>
    <n v="2685"/>
    <n v="61"/>
    <x v="1"/>
    <x v="1"/>
    <x v="2"/>
    <x v="3850"/>
    <x v="2"/>
    <n v="2"/>
    <d v="2028-05-08T00:00:00"/>
    <x v="6"/>
    <x v="7"/>
    <s v="08"/>
    <x v="2"/>
    <x v="0"/>
    <n v="0.52"/>
    <x v="1"/>
    <n v="10"/>
    <x v="1"/>
    <n v="59.33"/>
    <x v="0"/>
    <n v="4"/>
    <x v="2"/>
    <x v="2"/>
    <n v="532.45921182265988"/>
    <x v="0"/>
  </r>
  <r>
    <n v="2798"/>
    <n v="38"/>
    <x v="4"/>
    <x v="1"/>
    <x v="0"/>
    <x v="3851"/>
    <x v="1"/>
    <n v="3"/>
    <d v="2028-08-29T00:00:00"/>
    <x v="6"/>
    <x v="8"/>
    <s v="29"/>
    <x v="2"/>
    <x v="1"/>
    <n v="0.52"/>
    <x v="1"/>
    <n v="17"/>
    <x v="2"/>
    <n v="52.41"/>
    <x v="0"/>
    <n v="5"/>
    <x v="0"/>
    <x v="2"/>
    <n v="532.15797029702946"/>
    <x v="0"/>
  </r>
  <r>
    <n v="2801"/>
    <n v="57"/>
    <x v="3"/>
    <x v="0"/>
    <x v="0"/>
    <x v="3852"/>
    <x v="1"/>
    <n v="3"/>
    <d v="2028-09-01T00:00:00"/>
    <x v="6"/>
    <x v="6"/>
    <s v="01"/>
    <x v="3"/>
    <x v="0"/>
    <n v="0.52"/>
    <x v="0"/>
    <n v="2"/>
    <x v="0"/>
    <n v="428.72"/>
    <x v="1"/>
    <n v="6"/>
    <x v="0"/>
    <x v="3"/>
    <n v="527.74468749999994"/>
    <x v="1"/>
  </r>
  <r>
    <n v="2883"/>
    <n v="27"/>
    <x v="2"/>
    <x v="1"/>
    <x v="0"/>
    <x v="3853"/>
    <x v="1"/>
    <n v="3"/>
    <d v="2028-11-22T00:00:00"/>
    <x v="6"/>
    <x v="1"/>
    <s v="22"/>
    <x v="3"/>
    <x v="1"/>
    <n v="0.52"/>
    <x v="0"/>
    <n v="15"/>
    <x v="1"/>
    <n v="60.73"/>
    <x v="0"/>
    <n v="7"/>
    <x v="1"/>
    <x v="0"/>
    <n v="507.18146666666689"/>
    <x v="0"/>
  </r>
  <r>
    <n v="3079"/>
    <n v="34"/>
    <x v="4"/>
    <x v="3"/>
    <x v="0"/>
    <x v="3854"/>
    <x v="0"/>
    <n v="1"/>
    <d v="2029-06-06T00:00:00"/>
    <x v="10"/>
    <x v="3"/>
    <s v="06"/>
    <x v="3"/>
    <x v="1"/>
    <n v="0.52"/>
    <x v="1"/>
    <n v="3"/>
    <x v="0"/>
    <n v="111.99"/>
    <x v="0"/>
    <n v="5"/>
    <x v="0"/>
    <x v="2"/>
    <n v="530.37253731343264"/>
    <x v="0"/>
  </r>
  <r>
    <n v="3695"/>
    <n v="60"/>
    <x v="1"/>
    <x v="0"/>
    <x v="3"/>
    <x v="3855"/>
    <x v="2"/>
    <n v="2"/>
    <d v="2031-02-12T00:00:00"/>
    <x v="8"/>
    <x v="10"/>
    <s v="12"/>
    <x v="2"/>
    <x v="1"/>
    <n v="0.52"/>
    <x v="0"/>
    <n v="11"/>
    <x v="1"/>
    <n v="53.11"/>
    <x v="0"/>
    <n v="7"/>
    <x v="1"/>
    <x v="0"/>
    <n v="505.3791517857145"/>
    <x v="2"/>
  </r>
  <r>
    <n v="3806"/>
    <n v="61"/>
    <x v="1"/>
    <x v="1"/>
    <x v="0"/>
    <x v="3856"/>
    <x v="0"/>
    <n v="1"/>
    <d v="2031-06-03T00:00:00"/>
    <x v="8"/>
    <x v="3"/>
    <s v="03"/>
    <x v="0"/>
    <x v="1"/>
    <n v="0.52"/>
    <x v="0"/>
    <n v="1"/>
    <x v="0"/>
    <n v="70.77"/>
    <x v="0"/>
    <n v="4"/>
    <x v="2"/>
    <x v="3"/>
    <n v="526.26623318385646"/>
    <x v="2"/>
  </r>
  <r>
    <n v="4323"/>
    <n v="66"/>
    <x v="1"/>
    <x v="1"/>
    <x v="3"/>
    <x v="3857"/>
    <x v="0"/>
    <n v="1"/>
    <d v="2032-11-01T00:00:00"/>
    <x v="11"/>
    <x v="1"/>
    <s v="01"/>
    <x v="2"/>
    <x v="0"/>
    <n v="0.52"/>
    <x v="0"/>
    <n v="1"/>
    <x v="0"/>
    <n v="294.43"/>
    <x v="1"/>
    <n v="5"/>
    <x v="0"/>
    <x v="1"/>
    <n v="537.81618090452264"/>
    <x v="0"/>
  </r>
  <r>
    <n v="4483"/>
    <n v="33"/>
    <x v="4"/>
    <x v="0"/>
    <x v="3"/>
    <x v="3372"/>
    <x v="1"/>
    <n v="3"/>
    <d v="2033-04-10T00:00:00"/>
    <x v="9"/>
    <x v="5"/>
    <s v="10"/>
    <x v="2"/>
    <x v="0"/>
    <n v="0.52"/>
    <x v="1"/>
    <n v="8"/>
    <x v="1"/>
    <n v="106.66"/>
    <x v="0"/>
    <n v="7"/>
    <x v="1"/>
    <x v="2"/>
    <n v="531.3445499999998"/>
    <x v="0"/>
  </r>
  <r>
    <n v="4500"/>
    <n v="31"/>
    <x v="4"/>
    <x v="1"/>
    <x v="3"/>
    <x v="3858"/>
    <x v="0"/>
    <n v="1"/>
    <d v="2033-04-27T00:00:00"/>
    <x v="9"/>
    <x v="5"/>
    <s v="27"/>
    <x v="1"/>
    <x v="1"/>
    <n v="0.52"/>
    <x v="1"/>
    <n v="12"/>
    <x v="1"/>
    <n v="9.6"/>
    <x v="2"/>
    <n v="7"/>
    <x v="1"/>
    <x v="0"/>
    <n v="505.02565022421544"/>
    <x v="1"/>
  </r>
  <r>
    <n v="4595"/>
    <n v="36"/>
    <x v="4"/>
    <x v="2"/>
    <x v="2"/>
    <x v="3859"/>
    <x v="2"/>
    <n v="2"/>
    <d v="2033-07-31T00:00:00"/>
    <x v="9"/>
    <x v="11"/>
    <s v="31"/>
    <x v="2"/>
    <x v="1"/>
    <n v="0.52"/>
    <x v="1"/>
    <n v="6"/>
    <x v="1"/>
    <n v="72.88"/>
    <x v="0"/>
    <n v="7"/>
    <x v="1"/>
    <x v="0"/>
    <n v="506.78162162162181"/>
    <x v="0"/>
  </r>
  <r>
    <n v="4924"/>
    <n v="68"/>
    <x v="1"/>
    <x v="2"/>
    <x v="3"/>
    <x v="3860"/>
    <x v="0"/>
    <n v="1"/>
    <d v="2034-06-25T00:00:00"/>
    <x v="13"/>
    <x v="3"/>
    <s v="25"/>
    <x v="0"/>
    <x v="0"/>
    <n v="0.52"/>
    <x v="1"/>
    <n v="2"/>
    <x v="0"/>
    <n v="66.58"/>
    <x v="0"/>
    <n v="7"/>
    <x v="1"/>
    <x v="1"/>
    <n v="539.04540404040404"/>
    <x v="1"/>
  </r>
  <r>
    <n v="850"/>
    <n v="61"/>
    <x v="1"/>
    <x v="2"/>
    <x v="0"/>
    <x v="3861"/>
    <x v="1"/>
    <n v="3"/>
    <d v="2023-04-30T00:00:00"/>
    <x v="12"/>
    <x v="5"/>
    <s v="30"/>
    <x v="0"/>
    <x v="0"/>
    <n v="0.51"/>
    <x v="0"/>
    <n v="9"/>
    <x v="1"/>
    <n v="108.9"/>
    <x v="0"/>
    <n v="6"/>
    <x v="0"/>
    <x v="4"/>
    <n v="509.70499999999987"/>
    <x v="2"/>
  </r>
  <r>
    <n v="903"/>
    <n v="44"/>
    <x v="0"/>
    <x v="0"/>
    <x v="0"/>
    <x v="3862"/>
    <x v="2"/>
    <n v="2"/>
    <d v="2023-06-22T00:00:00"/>
    <x v="12"/>
    <x v="3"/>
    <s v="22"/>
    <x v="3"/>
    <x v="1"/>
    <n v="0.51"/>
    <x v="0"/>
    <n v="10"/>
    <x v="1"/>
    <n v="37.74"/>
    <x v="2"/>
    <n v="4"/>
    <x v="2"/>
    <x v="3"/>
    <n v="528.31801801801794"/>
    <x v="0"/>
  </r>
  <r>
    <n v="932"/>
    <n v="67"/>
    <x v="1"/>
    <x v="3"/>
    <x v="0"/>
    <x v="3863"/>
    <x v="1"/>
    <n v="3"/>
    <d v="2023-07-21T00:00:00"/>
    <x v="12"/>
    <x v="11"/>
    <s v="21"/>
    <x v="2"/>
    <x v="1"/>
    <n v="0.51"/>
    <x v="1"/>
    <n v="17"/>
    <x v="2"/>
    <n v="45.36"/>
    <x v="2"/>
    <n v="7"/>
    <x v="1"/>
    <x v="4"/>
    <n v="507.63259911894266"/>
    <x v="2"/>
  </r>
  <r>
    <n v="1149"/>
    <n v="56"/>
    <x v="3"/>
    <x v="1"/>
    <x v="3"/>
    <x v="3864"/>
    <x v="0"/>
    <n v="1"/>
    <d v="2024-02-23T00:00:00"/>
    <x v="2"/>
    <x v="10"/>
    <s v="23"/>
    <x v="0"/>
    <x v="1"/>
    <n v="0.51"/>
    <x v="1"/>
    <n v="9"/>
    <x v="1"/>
    <n v="15.94"/>
    <x v="2"/>
    <n v="5"/>
    <x v="0"/>
    <x v="0"/>
    <n v="507.09619909502288"/>
    <x v="2"/>
  </r>
  <r>
    <n v="1264"/>
    <n v="38"/>
    <x v="4"/>
    <x v="3"/>
    <x v="1"/>
    <x v="3865"/>
    <x v="2"/>
    <n v="2"/>
    <d v="2024-06-17T00:00:00"/>
    <x v="2"/>
    <x v="3"/>
    <s v="17"/>
    <x v="2"/>
    <x v="0"/>
    <n v="0.51"/>
    <x v="1"/>
    <n v="16"/>
    <x v="2"/>
    <n v="39.51"/>
    <x v="2"/>
    <n v="6"/>
    <x v="0"/>
    <x v="3"/>
    <n v="529.00067873303169"/>
    <x v="2"/>
  </r>
  <r>
    <n v="1310"/>
    <n v="45"/>
    <x v="0"/>
    <x v="3"/>
    <x v="0"/>
    <x v="3866"/>
    <x v="2"/>
    <n v="2"/>
    <d v="2024-08-02T00:00:00"/>
    <x v="2"/>
    <x v="8"/>
    <s v="02"/>
    <x v="1"/>
    <x v="0"/>
    <n v="0.51"/>
    <x v="1"/>
    <n v="17"/>
    <x v="2"/>
    <n v="33.799999999999997"/>
    <x v="2"/>
    <n v="7"/>
    <x v="1"/>
    <x v="1"/>
    <n v="541.10573604060926"/>
    <x v="0"/>
  </r>
  <r>
    <n v="1738"/>
    <n v="25"/>
    <x v="2"/>
    <x v="1"/>
    <x v="2"/>
    <x v="3867"/>
    <x v="0"/>
    <n v="1"/>
    <d v="2025-10-04T00:00:00"/>
    <x v="3"/>
    <x v="4"/>
    <s v="04"/>
    <x v="3"/>
    <x v="1"/>
    <n v="0.51"/>
    <x v="1"/>
    <n v="4"/>
    <x v="0"/>
    <n v="13.29"/>
    <x v="2"/>
    <n v="6"/>
    <x v="0"/>
    <x v="4"/>
    <n v="506.46659292035389"/>
    <x v="2"/>
  </r>
  <r>
    <n v="2246"/>
    <n v="42"/>
    <x v="0"/>
    <x v="2"/>
    <x v="0"/>
    <x v="3868"/>
    <x v="2"/>
    <n v="2"/>
    <d v="2027-02-24T00:00:00"/>
    <x v="5"/>
    <x v="10"/>
    <s v="24"/>
    <x v="3"/>
    <x v="1"/>
    <n v="0.51"/>
    <x v="1"/>
    <n v="10"/>
    <x v="1"/>
    <n v="40.700000000000003"/>
    <x v="2"/>
    <n v="6"/>
    <x v="0"/>
    <x v="0"/>
    <n v="508.74918181818214"/>
    <x v="2"/>
  </r>
  <r>
    <n v="2347"/>
    <n v="39"/>
    <x v="4"/>
    <x v="3"/>
    <x v="1"/>
    <x v="3869"/>
    <x v="0"/>
    <n v="1"/>
    <d v="2027-06-05T00:00:00"/>
    <x v="5"/>
    <x v="3"/>
    <s v="05"/>
    <x v="0"/>
    <x v="0"/>
    <n v="0.51"/>
    <x v="0"/>
    <n v="16"/>
    <x v="2"/>
    <n v="16.350000000000001"/>
    <x v="2"/>
    <n v="6"/>
    <x v="0"/>
    <x v="2"/>
    <n v="529.72668341708527"/>
    <x v="0"/>
  </r>
  <r>
    <n v="2365"/>
    <n v="29"/>
    <x v="2"/>
    <x v="2"/>
    <x v="3"/>
    <x v="3870"/>
    <x v="0"/>
    <n v="1"/>
    <d v="2027-06-23T00:00:00"/>
    <x v="5"/>
    <x v="3"/>
    <s v="23"/>
    <x v="1"/>
    <x v="0"/>
    <n v="0.51"/>
    <x v="0"/>
    <n v="12"/>
    <x v="1"/>
    <n v="20.98"/>
    <x v="2"/>
    <n v="6"/>
    <x v="0"/>
    <x v="0"/>
    <n v="509.21356164383587"/>
    <x v="1"/>
  </r>
  <r>
    <n v="2413"/>
    <n v="23"/>
    <x v="2"/>
    <x v="3"/>
    <x v="1"/>
    <x v="3871"/>
    <x v="2"/>
    <n v="2"/>
    <d v="2027-08-10T00:00:00"/>
    <x v="5"/>
    <x v="8"/>
    <s v="10"/>
    <x v="0"/>
    <x v="0"/>
    <n v="0.51"/>
    <x v="0"/>
    <n v="17"/>
    <x v="2"/>
    <n v="23.19"/>
    <x v="2"/>
    <n v="7"/>
    <x v="1"/>
    <x v="1"/>
    <n v="540.93520408163272"/>
    <x v="2"/>
  </r>
  <r>
    <n v="2552"/>
    <n v="29"/>
    <x v="2"/>
    <x v="1"/>
    <x v="2"/>
    <x v="3872"/>
    <x v="2"/>
    <n v="2"/>
    <d v="2027-12-27T00:00:00"/>
    <x v="5"/>
    <x v="2"/>
    <s v="27"/>
    <x v="2"/>
    <x v="1"/>
    <n v="0.51"/>
    <x v="0"/>
    <n v="19"/>
    <x v="2"/>
    <n v="30.45"/>
    <x v="2"/>
    <n v="6"/>
    <x v="0"/>
    <x v="0"/>
    <n v="510.39426605504622"/>
    <x v="0"/>
  </r>
  <r>
    <n v="2585"/>
    <n v="28"/>
    <x v="2"/>
    <x v="2"/>
    <x v="1"/>
    <x v="3873"/>
    <x v="1"/>
    <n v="3"/>
    <d v="2028-01-29T00:00:00"/>
    <x v="6"/>
    <x v="0"/>
    <s v="29"/>
    <x v="1"/>
    <x v="1"/>
    <n v="0.51"/>
    <x v="0"/>
    <n v="13"/>
    <x v="1"/>
    <n v="70.33"/>
    <x v="0"/>
    <n v="6"/>
    <x v="0"/>
    <x v="3"/>
    <n v="528.53213636363637"/>
    <x v="1"/>
  </r>
  <r>
    <n v="2994"/>
    <n v="37"/>
    <x v="4"/>
    <x v="2"/>
    <x v="1"/>
    <x v="3874"/>
    <x v="0"/>
    <n v="1"/>
    <d v="2029-03-13T00:00:00"/>
    <x v="10"/>
    <x v="9"/>
    <s v="13"/>
    <x v="0"/>
    <x v="1"/>
    <n v="0.51"/>
    <x v="0"/>
    <n v="16"/>
    <x v="2"/>
    <n v="17.829999999999998"/>
    <x v="2"/>
    <n v="7"/>
    <x v="1"/>
    <x v="0"/>
    <n v="510.079953917051"/>
    <x v="0"/>
  </r>
  <r>
    <n v="3331"/>
    <n v="53"/>
    <x v="3"/>
    <x v="3"/>
    <x v="1"/>
    <x v="3875"/>
    <x v="0"/>
    <n v="1"/>
    <d v="2030-02-13T00:00:00"/>
    <x v="7"/>
    <x v="10"/>
    <s v="13"/>
    <x v="2"/>
    <x v="0"/>
    <n v="0.51"/>
    <x v="0"/>
    <n v="10"/>
    <x v="1"/>
    <n v="20.12"/>
    <x v="2"/>
    <n v="5"/>
    <x v="0"/>
    <x v="3"/>
    <n v="526.77059360730584"/>
    <x v="0"/>
  </r>
  <r>
    <n v="3651"/>
    <n v="39"/>
    <x v="4"/>
    <x v="1"/>
    <x v="3"/>
    <x v="3876"/>
    <x v="1"/>
    <n v="3"/>
    <d v="2030-12-30T00:00:00"/>
    <x v="7"/>
    <x v="2"/>
    <s v="30"/>
    <x v="2"/>
    <x v="0"/>
    <n v="0.51"/>
    <x v="0"/>
    <n v="14"/>
    <x v="1"/>
    <n v="57.42"/>
    <x v="0"/>
    <n v="7"/>
    <x v="1"/>
    <x v="1"/>
    <n v="541.68717948717949"/>
    <x v="0"/>
  </r>
  <r>
    <n v="3781"/>
    <n v="47"/>
    <x v="0"/>
    <x v="2"/>
    <x v="0"/>
    <x v="3877"/>
    <x v="2"/>
    <n v="2"/>
    <d v="2031-05-09T00:00:00"/>
    <x v="8"/>
    <x v="7"/>
    <s v="09"/>
    <x v="2"/>
    <x v="0"/>
    <n v="0.51"/>
    <x v="0"/>
    <n v="13"/>
    <x v="1"/>
    <n v="34.700000000000003"/>
    <x v="2"/>
    <n v="6"/>
    <x v="0"/>
    <x v="1"/>
    <n v="540.335412371134"/>
    <x v="2"/>
  </r>
  <r>
    <n v="3858"/>
    <n v="24"/>
    <x v="2"/>
    <x v="1"/>
    <x v="2"/>
    <x v="3878"/>
    <x v="1"/>
    <n v="3"/>
    <d v="2031-07-25T00:00:00"/>
    <x v="8"/>
    <x v="11"/>
    <s v="25"/>
    <x v="0"/>
    <x v="1"/>
    <n v="0.51"/>
    <x v="1"/>
    <n v="2"/>
    <x v="0"/>
    <n v="389.28"/>
    <x v="1"/>
    <n v="4"/>
    <x v="2"/>
    <x v="3"/>
    <n v="528.26417431192647"/>
    <x v="1"/>
  </r>
  <r>
    <n v="4153"/>
    <n v="47"/>
    <x v="0"/>
    <x v="3"/>
    <x v="2"/>
    <x v="3879"/>
    <x v="2"/>
    <n v="2"/>
    <d v="2032-05-15T00:00:00"/>
    <x v="11"/>
    <x v="7"/>
    <s v="15"/>
    <x v="2"/>
    <x v="1"/>
    <n v="0.51"/>
    <x v="1"/>
    <n v="4"/>
    <x v="0"/>
    <n v="96.86"/>
    <x v="0"/>
    <n v="4"/>
    <x v="2"/>
    <x v="4"/>
    <n v="508.4812888888888"/>
    <x v="1"/>
  </r>
  <r>
    <n v="4612"/>
    <n v="29"/>
    <x v="2"/>
    <x v="1"/>
    <x v="0"/>
    <x v="3880"/>
    <x v="0"/>
    <n v="1"/>
    <d v="2033-08-17T00:00:00"/>
    <x v="9"/>
    <x v="8"/>
    <s v="17"/>
    <x v="1"/>
    <x v="0"/>
    <n v="0.51"/>
    <x v="1"/>
    <n v="18"/>
    <x v="2"/>
    <n v="4.6900000000000004"/>
    <x v="2"/>
    <n v="4"/>
    <x v="2"/>
    <x v="0"/>
    <n v="511.12055555555588"/>
    <x v="0"/>
  </r>
  <r>
    <n v="4649"/>
    <n v="43"/>
    <x v="0"/>
    <x v="0"/>
    <x v="2"/>
    <x v="3881"/>
    <x v="1"/>
    <n v="3"/>
    <d v="2033-09-23T00:00:00"/>
    <x v="9"/>
    <x v="6"/>
    <s v="23"/>
    <x v="0"/>
    <x v="0"/>
    <n v="0.51"/>
    <x v="1"/>
    <n v="2"/>
    <x v="0"/>
    <n v="360.34"/>
    <x v="1"/>
    <n v="7"/>
    <x v="1"/>
    <x v="3"/>
    <n v="527.1107834101382"/>
    <x v="1"/>
  </r>
  <r>
    <n v="4698"/>
    <n v="40"/>
    <x v="0"/>
    <x v="2"/>
    <x v="0"/>
    <x v="3882"/>
    <x v="2"/>
    <n v="2"/>
    <d v="2033-11-11T00:00:00"/>
    <x v="9"/>
    <x v="1"/>
    <s v="11"/>
    <x v="3"/>
    <x v="0"/>
    <n v="0.51"/>
    <x v="0"/>
    <n v="13"/>
    <x v="1"/>
    <n v="44.65"/>
    <x v="2"/>
    <n v="4"/>
    <x v="2"/>
    <x v="4"/>
    <n v="509.02160714285714"/>
    <x v="0"/>
  </r>
  <r>
    <n v="4820"/>
    <n v="48"/>
    <x v="0"/>
    <x v="1"/>
    <x v="1"/>
    <x v="3883"/>
    <x v="2"/>
    <n v="2"/>
    <d v="2034-03-13T00:00:00"/>
    <x v="13"/>
    <x v="9"/>
    <s v="13"/>
    <x v="1"/>
    <x v="0"/>
    <n v="0.51"/>
    <x v="0"/>
    <n v="6"/>
    <x v="1"/>
    <n v="105.46"/>
    <x v="0"/>
    <n v="7"/>
    <x v="1"/>
    <x v="3"/>
    <n v="526.21467592592592"/>
    <x v="1"/>
  </r>
  <r>
    <n v="345"/>
    <n v="27"/>
    <x v="2"/>
    <x v="1"/>
    <x v="2"/>
    <x v="3884"/>
    <x v="2"/>
    <n v="2"/>
    <d v="2021-12-11T00:00:00"/>
    <x v="0"/>
    <x v="2"/>
    <s v="11"/>
    <x v="0"/>
    <x v="1"/>
    <n v="0.5"/>
    <x v="0"/>
    <n v="5"/>
    <x v="0"/>
    <n v="85.42"/>
    <x v="0"/>
    <n v="6"/>
    <x v="0"/>
    <x v="4"/>
    <n v="508.70116591928246"/>
    <x v="2"/>
  </r>
  <r>
    <n v="489"/>
    <n v="63"/>
    <x v="1"/>
    <x v="2"/>
    <x v="1"/>
    <x v="3885"/>
    <x v="1"/>
    <n v="3"/>
    <d v="2022-05-04T00:00:00"/>
    <x v="1"/>
    <x v="7"/>
    <s v="04"/>
    <x v="0"/>
    <x v="0"/>
    <n v="0.5"/>
    <x v="0"/>
    <n v="7"/>
    <x v="1"/>
    <n v="103.48"/>
    <x v="0"/>
    <n v="4"/>
    <x v="2"/>
    <x v="2"/>
    <n v="531.08070707070692"/>
    <x v="1"/>
  </r>
  <r>
    <n v="712"/>
    <n v="26"/>
    <x v="2"/>
    <x v="0"/>
    <x v="2"/>
    <x v="3886"/>
    <x v="0"/>
    <n v="1"/>
    <d v="2022-12-13T00:00:00"/>
    <x v="1"/>
    <x v="2"/>
    <s v="13"/>
    <x v="0"/>
    <x v="0"/>
    <n v="0.5"/>
    <x v="0"/>
    <n v="12"/>
    <x v="1"/>
    <n v="15.9"/>
    <x v="2"/>
    <n v="5"/>
    <x v="0"/>
    <x v="4"/>
    <n v="509.06869369369372"/>
    <x v="1"/>
  </r>
  <r>
    <n v="845"/>
    <n v="52"/>
    <x v="3"/>
    <x v="0"/>
    <x v="1"/>
    <x v="3887"/>
    <x v="2"/>
    <n v="2"/>
    <d v="2023-04-25T00:00:00"/>
    <x v="12"/>
    <x v="5"/>
    <s v="25"/>
    <x v="3"/>
    <x v="1"/>
    <n v="0.5"/>
    <x v="0"/>
    <n v="9"/>
    <x v="1"/>
    <n v="61.13"/>
    <x v="0"/>
    <n v="7"/>
    <x v="1"/>
    <x v="4"/>
    <n v="510.50855203619909"/>
    <x v="0"/>
  </r>
  <r>
    <n v="1509"/>
    <n v="65"/>
    <x v="1"/>
    <x v="2"/>
    <x v="1"/>
    <x v="3888"/>
    <x v="0"/>
    <n v="1"/>
    <d v="2025-02-17T00:00:00"/>
    <x v="3"/>
    <x v="10"/>
    <s v="17"/>
    <x v="3"/>
    <x v="1"/>
    <n v="0.5"/>
    <x v="1"/>
    <n v="19"/>
    <x v="2"/>
    <n v="16.54"/>
    <x v="2"/>
    <n v="4"/>
    <x v="2"/>
    <x v="2"/>
    <n v="530.09944162436534"/>
    <x v="0"/>
  </r>
  <r>
    <n v="1951"/>
    <n v="60"/>
    <x v="1"/>
    <x v="0"/>
    <x v="2"/>
    <x v="3889"/>
    <x v="2"/>
    <n v="2"/>
    <d v="2026-05-05T00:00:00"/>
    <x v="4"/>
    <x v="7"/>
    <s v="05"/>
    <x v="3"/>
    <x v="1"/>
    <n v="0.5"/>
    <x v="1"/>
    <n v="15"/>
    <x v="1"/>
    <n v="39.5"/>
    <x v="2"/>
    <n v="6"/>
    <x v="0"/>
    <x v="4"/>
    <n v="510.3281818181818"/>
    <x v="1"/>
  </r>
  <r>
    <n v="2103"/>
    <n v="33"/>
    <x v="4"/>
    <x v="2"/>
    <x v="2"/>
    <x v="3890"/>
    <x v="2"/>
    <n v="2"/>
    <d v="2026-10-04T00:00:00"/>
    <x v="4"/>
    <x v="4"/>
    <s v="04"/>
    <x v="3"/>
    <x v="1"/>
    <n v="0.5"/>
    <x v="1"/>
    <n v="1"/>
    <x v="0"/>
    <n v="467.58"/>
    <x v="1"/>
    <n v="5"/>
    <x v="0"/>
    <x v="0"/>
    <n v="513.10534883720959"/>
    <x v="2"/>
  </r>
  <r>
    <n v="2647"/>
    <n v="52"/>
    <x v="3"/>
    <x v="3"/>
    <x v="0"/>
    <x v="527"/>
    <x v="2"/>
    <n v="2"/>
    <d v="2028-03-31T00:00:00"/>
    <x v="6"/>
    <x v="9"/>
    <s v="31"/>
    <x v="2"/>
    <x v="0"/>
    <n v="0.5"/>
    <x v="1"/>
    <n v="19"/>
    <x v="2"/>
    <n v="30.05"/>
    <x v="2"/>
    <n v="5"/>
    <x v="0"/>
    <x v="4"/>
    <n v="509.95278538812778"/>
    <x v="2"/>
  </r>
  <r>
    <n v="2712"/>
    <n v="36"/>
    <x v="4"/>
    <x v="0"/>
    <x v="1"/>
    <x v="3891"/>
    <x v="2"/>
    <n v="2"/>
    <d v="2028-06-04T00:00:00"/>
    <x v="6"/>
    <x v="3"/>
    <s v="04"/>
    <x v="3"/>
    <x v="0"/>
    <n v="0.5"/>
    <x v="0"/>
    <n v="11"/>
    <x v="1"/>
    <n v="35.51"/>
    <x v="2"/>
    <n v="6"/>
    <x v="0"/>
    <x v="3"/>
    <n v="525.71916279069774"/>
    <x v="0"/>
  </r>
  <r>
    <n v="2964"/>
    <n v="27"/>
    <x v="2"/>
    <x v="0"/>
    <x v="1"/>
    <x v="3892"/>
    <x v="2"/>
    <n v="2"/>
    <d v="2029-02-11T00:00:00"/>
    <x v="10"/>
    <x v="10"/>
    <s v="11"/>
    <x v="1"/>
    <x v="1"/>
    <n v="0.5"/>
    <x v="1"/>
    <n v="8"/>
    <x v="1"/>
    <n v="68.760000000000005"/>
    <x v="0"/>
    <n v="6"/>
    <x v="0"/>
    <x v="4"/>
    <n v="509.6733486238532"/>
    <x v="2"/>
  </r>
  <r>
    <n v="3132"/>
    <n v="45"/>
    <x v="0"/>
    <x v="0"/>
    <x v="0"/>
    <x v="3893"/>
    <x v="2"/>
    <n v="2"/>
    <d v="2029-07-29T00:00:00"/>
    <x v="10"/>
    <x v="11"/>
    <s v="29"/>
    <x v="3"/>
    <x v="1"/>
    <n v="0.5"/>
    <x v="1"/>
    <n v="2"/>
    <x v="0"/>
    <n v="293.56"/>
    <x v="1"/>
    <n v="6"/>
    <x v="0"/>
    <x v="0"/>
    <n v="513.3180841121499"/>
    <x v="2"/>
  </r>
  <r>
    <n v="3137"/>
    <n v="18"/>
    <x v="2"/>
    <x v="2"/>
    <x v="0"/>
    <x v="3894"/>
    <x v="0"/>
    <n v="1"/>
    <d v="2029-08-03T00:00:00"/>
    <x v="10"/>
    <x v="8"/>
    <s v="03"/>
    <x v="3"/>
    <x v="0"/>
    <n v="0.5"/>
    <x v="1"/>
    <n v="4"/>
    <x v="0"/>
    <n v="57.9"/>
    <x v="0"/>
    <n v="4"/>
    <x v="2"/>
    <x v="2"/>
    <n v="531.20086734693859"/>
    <x v="2"/>
  </r>
  <r>
    <n v="3329"/>
    <n v="69"/>
    <x v="1"/>
    <x v="0"/>
    <x v="3"/>
    <x v="3895"/>
    <x v="2"/>
    <n v="2"/>
    <d v="2030-02-11T00:00:00"/>
    <x v="7"/>
    <x v="10"/>
    <s v="11"/>
    <x v="1"/>
    <x v="0"/>
    <n v="0.5"/>
    <x v="1"/>
    <n v="13"/>
    <x v="1"/>
    <n v="40.54"/>
    <x v="2"/>
    <n v="6"/>
    <x v="0"/>
    <x v="1"/>
    <n v="540.79777202072523"/>
    <x v="1"/>
  </r>
  <r>
    <n v="3428"/>
    <n v="61"/>
    <x v="1"/>
    <x v="1"/>
    <x v="1"/>
    <x v="3896"/>
    <x v="2"/>
    <n v="2"/>
    <d v="2030-05-21T00:00:00"/>
    <x v="7"/>
    <x v="7"/>
    <s v="21"/>
    <x v="0"/>
    <x v="0"/>
    <n v="0.5"/>
    <x v="1"/>
    <n v="1"/>
    <x v="0"/>
    <n v="488.16"/>
    <x v="1"/>
    <n v="4"/>
    <x v="2"/>
    <x v="0"/>
    <n v="512.97159624413189"/>
    <x v="0"/>
  </r>
  <r>
    <n v="3534"/>
    <n v="39"/>
    <x v="4"/>
    <x v="3"/>
    <x v="3"/>
    <x v="3897"/>
    <x v="2"/>
    <n v="2"/>
    <d v="2030-09-04T00:00:00"/>
    <x v="7"/>
    <x v="6"/>
    <s v="04"/>
    <x v="0"/>
    <x v="0"/>
    <n v="0.5"/>
    <x v="1"/>
    <n v="7"/>
    <x v="1"/>
    <n v="68.33"/>
    <x v="0"/>
    <n v="6"/>
    <x v="0"/>
    <x v="2"/>
    <n v="532.73728205128191"/>
    <x v="1"/>
  </r>
  <r>
    <n v="3892"/>
    <n v="67"/>
    <x v="1"/>
    <x v="2"/>
    <x v="3"/>
    <x v="3898"/>
    <x v="1"/>
    <n v="3"/>
    <d v="2031-08-28T00:00:00"/>
    <x v="8"/>
    <x v="8"/>
    <s v="28"/>
    <x v="1"/>
    <x v="1"/>
    <n v="0.5"/>
    <x v="0"/>
    <n v="13"/>
    <x v="1"/>
    <n v="60.07"/>
    <x v="0"/>
    <n v="4"/>
    <x v="2"/>
    <x v="2"/>
    <n v="533.01783505154629"/>
    <x v="0"/>
  </r>
  <r>
    <n v="4018"/>
    <n v="19"/>
    <x v="2"/>
    <x v="0"/>
    <x v="2"/>
    <x v="3899"/>
    <x v="1"/>
    <n v="3"/>
    <d v="2032-01-01T00:00:00"/>
    <x v="11"/>
    <x v="0"/>
    <s v="01"/>
    <x v="3"/>
    <x v="1"/>
    <n v="0.5"/>
    <x v="0"/>
    <n v="7"/>
    <x v="1"/>
    <n v="138.32"/>
    <x v="0"/>
    <n v="7"/>
    <x v="1"/>
    <x v="3"/>
    <n v="526.35032710280382"/>
    <x v="1"/>
  </r>
  <r>
    <n v="4186"/>
    <n v="67"/>
    <x v="1"/>
    <x v="2"/>
    <x v="3"/>
    <x v="3900"/>
    <x v="2"/>
    <n v="2"/>
    <d v="2032-06-17T00:00:00"/>
    <x v="11"/>
    <x v="3"/>
    <s v="17"/>
    <x v="1"/>
    <x v="1"/>
    <n v="0.5"/>
    <x v="1"/>
    <n v="1"/>
    <x v="0"/>
    <n v="615.74"/>
    <x v="1"/>
    <n v="6"/>
    <x v="0"/>
    <x v="3"/>
    <n v="524.27572769953053"/>
    <x v="1"/>
  </r>
  <r>
    <n v="4233"/>
    <n v="65"/>
    <x v="1"/>
    <x v="3"/>
    <x v="2"/>
    <x v="3901"/>
    <x v="0"/>
    <n v="1"/>
    <d v="2032-08-03T00:00:00"/>
    <x v="11"/>
    <x v="8"/>
    <s v="03"/>
    <x v="1"/>
    <x v="1"/>
    <n v="0.5"/>
    <x v="1"/>
    <n v="18"/>
    <x v="2"/>
    <n v="11.78"/>
    <x v="2"/>
    <n v="6"/>
    <x v="0"/>
    <x v="2"/>
    <n v="531.73347150259053"/>
    <x v="1"/>
  </r>
  <r>
    <n v="4525"/>
    <n v="67"/>
    <x v="1"/>
    <x v="2"/>
    <x v="0"/>
    <x v="3902"/>
    <x v="1"/>
    <n v="3"/>
    <d v="2033-05-22T00:00:00"/>
    <x v="9"/>
    <x v="7"/>
    <s v="22"/>
    <x v="3"/>
    <x v="1"/>
    <n v="0.5"/>
    <x v="0"/>
    <n v="18"/>
    <x v="2"/>
    <n v="41.9"/>
    <x v="2"/>
    <n v="7"/>
    <x v="1"/>
    <x v="1"/>
    <n v="540.86937499999988"/>
    <x v="0"/>
  </r>
  <r>
    <n v="4589"/>
    <n v="32"/>
    <x v="4"/>
    <x v="2"/>
    <x v="0"/>
    <x v="3903"/>
    <x v="2"/>
    <n v="2"/>
    <d v="2033-07-25T00:00:00"/>
    <x v="9"/>
    <x v="11"/>
    <s v="25"/>
    <x v="1"/>
    <x v="0"/>
    <n v="0.5"/>
    <x v="1"/>
    <n v="1"/>
    <x v="0"/>
    <n v="616.28"/>
    <x v="1"/>
    <n v="3"/>
    <x v="2"/>
    <x v="4"/>
    <n v="509.4872811059908"/>
    <x v="0"/>
  </r>
  <r>
    <n v="4592"/>
    <n v="42"/>
    <x v="0"/>
    <x v="2"/>
    <x v="1"/>
    <x v="3904"/>
    <x v="2"/>
    <n v="2"/>
    <d v="2033-07-28T00:00:00"/>
    <x v="9"/>
    <x v="11"/>
    <s v="28"/>
    <x v="1"/>
    <x v="1"/>
    <n v="0.5"/>
    <x v="1"/>
    <n v="17"/>
    <x v="2"/>
    <n v="27.37"/>
    <x v="2"/>
    <n v="4"/>
    <x v="2"/>
    <x v="0"/>
    <n v="513.08863207547211"/>
    <x v="1"/>
  </r>
  <r>
    <n v="4603"/>
    <n v="54"/>
    <x v="3"/>
    <x v="3"/>
    <x v="3"/>
    <x v="3905"/>
    <x v="0"/>
    <n v="1"/>
    <d v="2033-08-08T00:00:00"/>
    <x v="9"/>
    <x v="8"/>
    <s v="08"/>
    <x v="3"/>
    <x v="0"/>
    <n v="0.5"/>
    <x v="1"/>
    <n v="8"/>
    <x v="1"/>
    <n v="22.68"/>
    <x v="2"/>
    <n v="6"/>
    <x v="0"/>
    <x v="1"/>
    <n v="539.75235602094233"/>
    <x v="2"/>
  </r>
  <r>
    <n v="4787"/>
    <n v="19"/>
    <x v="2"/>
    <x v="1"/>
    <x v="0"/>
    <x v="3906"/>
    <x v="1"/>
    <n v="3"/>
    <d v="2034-02-08T00:00:00"/>
    <x v="13"/>
    <x v="10"/>
    <s v="08"/>
    <x v="3"/>
    <x v="1"/>
    <n v="0.5"/>
    <x v="0"/>
    <n v="16"/>
    <x v="2"/>
    <n v="58.26"/>
    <x v="0"/>
    <n v="4"/>
    <x v="2"/>
    <x v="3"/>
    <n v="523.84429245283025"/>
    <x v="0"/>
  </r>
  <r>
    <n v="4821"/>
    <n v="38"/>
    <x v="4"/>
    <x v="1"/>
    <x v="0"/>
    <x v="3907"/>
    <x v="2"/>
    <n v="2"/>
    <d v="2034-03-14T00:00:00"/>
    <x v="13"/>
    <x v="9"/>
    <s v="14"/>
    <x v="1"/>
    <x v="1"/>
    <n v="0.5"/>
    <x v="1"/>
    <n v="7"/>
    <x v="1"/>
    <n v="62.12"/>
    <x v="0"/>
    <n v="4"/>
    <x v="2"/>
    <x v="4"/>
    <n v="508.99287037037027"/>
    <x v="0"/>
  </r>
  <r>
    <n v="4889"/>
    <n v="18"/>
    <x v="2"/>
    <x v="1"/>
    <x v="2"/>
    <x v="3908"/>
    <x v="1"/>
    <n v="3"/>
    <d v="2034-05-21T00:00:00"/>
    <x v="13"/>
    <x v="7"/>
    <s v="21"/>
    <x v="2"/>
    <x v="1"/>
    <n v="0.5"/>
    <x v="1"/>
    <n v="15"/>
    <x v="1"/>
    <n v="53.16"/>
    <x v="0"/>
    <n v="7"/>
    <x v="1"/>
    <x v="0"/>
    <n v="513.31521327014252"/>
    <x v="0"/>
  </r>
  <r>
    <n v="4981"/>
    <n v="42"/>
    <x v="0"/>
    <x v="0"/>
    <x v="3"/>
    <x v="3909"/>
    <x v="1"/>
    <n v="3"/>
    <d v="2034-08-21T00:00:00"/>
    <x v="13"/>
    <x v="8"/>
    <s v="21"/>
    <x v="3"/>
    <x v="0"/>
    <n v="0.5"/>
    <x v="0"/>
    <n v="16"/>
    <x v="2"/>
    <n v="53.23"/>
    <x v="0"/>
    <n v="5"/>
    <x v="0"/>
    <x v="1"/>
    <n v="541.63799999999981"/>
    <x v="2"/>
  </r>
  <r>
    <n v="439"/>
    <n v="26"/>
    <x v="2"/>
    <x v="0"/>
    <x v="2"/>
    <x v="3910"/>
    <x v="0"/>
    <n v="1"/>
    <d v="2022-03-15T00:00:00"/>
    <x v="1"/>
    <x v="9"/>
    <s v="15"/>
    <x v="3"/>
    <x v="1"/>
    <n v="0.49"/>
    <x v="0"/>
    <n v="15"/>
    <x v="1"/>
    <n v="10.97"/>
    <x v="2"/>
    <n v="4"/>
    <x v="2"/>
    <x v="4"/>
    <n v="509.33762790697665"/>
    <x v="1"/>
  </r>
  <r>
    <n v="506"/>
    <n v="52"/>
    <x v="3"/>
    <x v="1"/>
    <x v="0"/>
    <x v="3911"/>
    <x v="0"/>
    <n v="1"/>
    <d v="2022-05-21T00:00:00"/>
    <x v="1"/>
    <x v="7"/>
    <s v="21"/>
    <x v="0"/>
    <x v="0"/>
    <n v="0.49"/>
    <x v="0"/>
    <n v="5"/>
    <x v="0"/>
    <n v="42.36"/>
    <x v="2"/>
    <n v="7"/>
    <x v="1"/>
    <x v="1"/>
    <n v="539.99735449735431"/>
    <x v="2"/>
  </r>
  <r>
    <n v="535"/>
    <n v="48"/>
    <x v="0"/>
    <x v="2"/>
    <x v="0"/>
    <x v="3912"/>
    <x v="1"/>
    <n v="3"/>
    <d v="2022-06-19T00:00:00"/>
    <x v="1"/>
    <x v="3"/>
    <s v="19"/>
    <x v="3"/>
    <x v="0"/>
    <n v="0.49"/>
    <x v="0"/>
    <n v="19"/>
    <x v="2"/>
    <n v="42.15"/>
    <x v="2"/>
    <n v="8"/>
    <x v="1"/>
    <x v="3"/>
    <n v="521.90900473933652"/>
    <x v="2"/>
  </r>
  <r>
    <n v="637"/>
    <n v="68"/>
    <x v="1"/>
    <x v="0"/>
    <x v="2"/>
    <x v="3913"/>
    <x v="2"/>
    <n v="2"/>
    <d v="2022-09-29T00:00:00"/>
    <x v="1"/>
    <x v="6"/>
    <s v="29"/>
    <x v="0"/>
    <x v="1"/>
    <n v="0.49"/>
    <x v="0"/>
    <n v="8"/>
    <x v="1"/>
    <n v="71"/>
    <x v="0"/>
    <n v="5"/>
    <x v="0"/>
    <x v="2"/>
    <n v="533.39843749999989"/>
    <x v="0"/>
  </r>
  <r>
    <n v="822"/>
    <n v="48"/>
    <x v="0"/>
    <x v="3"/>
    <x v="1"/>
    <x v="3914"/>
    <x v="1"/>
    <n v="3"/>
    <d v="2023-04-02T00:00:00"/>
    <x v="12"/>
    <x v="5"/>
    <s v="02"/>
    <x v="1"/>
    <x v="0"/>
    <n v="0.49"/>
    <x v="1"/>
    <n v="16"/>
    <x v="2"/>
    <n v="42.32"/>
    <x v="2"/>
    <n v="7"/>
    <x v="1"/>
    <x v="0"/>
    <n v="511.96261904761946"/>
    <x v="1"/>
  </r>
  <r>
    <n v="1102"/>
    <n v="65"/>
    <x v="1"/>
    <x v="3"/>
    <x v="2"/>
    <x v="3915"/>
    <x v="1"/>
    <n v="3"/>
    <d v="2024-01-07T00:00:00"/>
    <x v="2"/>
    <x v="0"/>
    <s v="07"/>
    <x v="1"/>
    <x v="0"/>
    <n v="0.49"/>
    <x v="0"/>
    <n v="17"/>
    <x v="2"/>
    <n v="53.92"/>
    <x v="0"/>
    <n v="8"/>
    <x v="1"/>
    <x v="2"/>
    <n v="533.21706806282714"/>
    <x v="1"/>
  </r>
  <r>
    <n v="1533"/>
    <n v="57"/>
    <x v="3"/>
    <x v="3"/>
    <x v="0"/>
    <x v="3916"/>
    <x v="1"/>
    <n v="3"/>
    <d v="2025-03-13T00:00:00"/>
    <x v="3"/>
    <x v="9"/>
    <s v="13"/>
    <x v="3"/>
    <x v="0"/>
    <n v="0.49"/>
    <x v="0"/>
    <n v="4"/>
    <x v="0"/>
    <n v="247.97"/>
    <x v="1"/>
    <n v="6"/>
    <x v="0"/>
    <x v="2"/>
    <n v="531.19915789473669"/>
    <x v="0"/>
  </r>
  <r>
    <n v="1600"/>
    <n v="21"/>
    <x v="2"/>
    <x v="0"/>
    <x v="1"/>
    <x v="3917"/>
    <x v="0"/>
    <n v="1"/>
    <d v="2025-05-19T00:00:00"/>
    <x v="3"/>
    <x v="7"/>
    <s v="19"/>
    <x v="0"/>
    <x v="1"/>
    <n v="0.49"/>
    <x v="0"/>
    <n v="14"/>
    <x v="1"/>
    <n v="10.75"/>
    <x v="2"/>
    <n v="6"/>
    <x v="0"/>
    <x v="0"/>
    <n v="511.17244019138792"/>
    <x v="2"/>
  </r>
  <r>
    <n v="1943"/>
    <n v="42"/>
    <x v="0"/>
    <x v="0"/>
    <x v="0"/>
    <x v="3918"/>
    <x v="1"/>
    <n v="3"/>
    <d v="2026-04-27T00:00:00"/>
    <x v="4"/>
    <x v="5"/>
    <s v="27"/>
    <x v="0"/>
    <x v="0"/>
    <n v="0.49"/>
    <x v="1"/>
    <n v="15"/>
    <x v="1"/>
    <n v="45.12"/>
    <x v="2"/>
    <n v="5"/>
    <x v="0"/>
    <x v="4"/>
    <n v="510.94911214953265"/>
    <x v="2"/>
  </r>
  <r>
    <n v="2124"/>
    <n v="54"/>
    <x v="3"/>
    <x v="1"/>
    <x v="2"/>
    <x v="3919"/>
    <x v="1"/>
    <n v="3"/>
    <d v="2026-10-25T00:00:00"/>
    <x v="4"/>
    <x v="4"/>
    <s v="25"/>
    <x v="1"/>
    <x v="1"/>
    <n v="0.49"/>
    <x v="0"/>
    <n v="19"/>
    <x v="2"/>
    <n v="38.130000000000003"/>
    <x v="2"/>
    <n v="6"/>
    <x v="0"/>
    <x v="3"/>
    <n v="520.58100000000002"/>
    <x v="1"/>
  </r>
  <r>
    <n v="2286"/>
    <n v="51"/>
    <x v="3"/>
    <x v="0"/>
    <x v="1"/>
    <x v="3920"/>
    <x v="0"/>
    <n v="1"/>
    <d v="2027-04-05T00:00:00"/>
    <x v="5"/>
    <x v="5"/>
    <s v="05"/>
    <x v="3"/>
    <x v="1"/>
    <n v="0.49"/>
    <x v="0"/>
    <n v="17"/>
    <x v="2"/>
    <n v="18.97"/>
    <x v="2"/>
    <n v="5"/>
    <x v="0"/>
    <x v="3"/>
    <n v="519.60550239234453"/>
    <x v="2"/>
  </r>
  <r>
    <n v="2306"/>
    <n v="38"/>
    <x v="4"/>
    <x v="3"/>
    <x v="0"/>
    <x v="3921"/>
    <x v="1"/>
    <n v="3"/>
    <d v="2027-04-25T00:00:00"/>
    <x v="5"/>
    <x v="5"/>
    <s v="25"/>
    <x v="0"/>
    <x v="0"/>
    <n v="0.49"/>
    <x v="1"/>
    <n v="2"/>
    <x v="0"/>
    <n v="460.66"/>
    <x v="1"/>
    <n v="5"/>
    <x v="0"/>
    <x v="0"/>
    <n v="512.90658653846197"/>
    <x v="2"/>
  </r>
  <r>
    <n v="2315"/>
    <n v="25"/>
    <x v="2"/>
    <x v="2"/>
    <x v="3"/>
    <x v="3922"/>
    <x v="2"/>
    <n v="2"/>
    <d v="2027-05-04T00:00:00"/>
    <x v="5"/>
    <x v="7"/>
    <s v="04"/>
    <x v="3"/>
    <x v="0"/>
    <n v="0.49"/>
    <x v="0"/>
    <n v="7"/>
    <x v="1"/>
    <n v="63.78"/>
    <x v="0"/>
    <n v="4"/>
    <x v="2"/>
    <x v="3"/>
    <n v="520.55346153846165"/>
    <x v="2"/>
  </r>
  <r>
    <n v="2379"/>
    <n v="62"/>
    <x v="1"/>
    <x v="2"/>
    <x v="1"/>
    <x v="3923"/>
    <x v="2"/>
    <n v="2"/>
    <d v="2027-07-07T00:00:00"/>
    <x v="5"/>
    <x v="11"/>
    <s v="07"/>
    <x v="1"/>
    <x v="0"/>
    <n v="0.49"/>
    <x v="0"/>
    <n v="14"/>
    <x v="1"/>
    <n v="34.61"/>
    <x v="2"/>
    <n v="3"/>
    <x v="2"/>
    <x v="1"/>
    <n v="541.74297872340424"/>
    <x v="2"/>
  </r>
  <r>
    <n v="2417"/>
    <n v="55"/>
    <x v="3"/>
    <x v="2"/>
    <x v="3"/>
    <x v="3924"/>
    <x v="1"/>
    <n v="3"/>
    <d v="2027-08-14T00:00:00"/>
    <x v="5"/>
    <x v="8"/>
    <s v="14"/>
    <x v="3"/>
    <x v="1"/>
    <n v="0.49"/>
    <x v="1"/>
    <n v="18"/>
    <x v="2"/>
    <n v="53.39"/>
    <x v="0"/>
    <n v="5"/>
    <x v="0"/>
    <x v="1"/>
    <n v="542.04866310160412"/>
    <x v="2"/>
  </r>
  <r>
    <n v="2575"/>
    <n v="24"/>
    <x v="2"/>
    <x v="1"/>
    <x v="2"/>
    <x v="3925"/>
    <x v="1"/>
    <n v="3"/>
    <d v="2028-01-19T00:00:00"/>
    <x v="6"/>
    <x v="0"/>
    <s v="19"/>
    <x v="0"/>
    <x v="0"/>
    <n v="0.49"/>
    <x v="1"/>
    <n v="1"/>
    <x v="0"/>
    <n v="888.21"/>
    <x v="1"/>
    <n v="4"/>
    <x v="2"/>
    <x v="0"/>
    <n v="510.93352657004874"/>
    <x v="1"/>
  </r>
  <r>
    <n v="2600"/>
    <n v="69"/>
    <x v="1"/>
    <x v="1"/>
    <x v="0"/>
    <x v="3926"/>
    <x v="1"/>
    <n v="3"/>
    <d v="2028-02-13T00:00:00"/>
    <x v="6"/>
    <x v="10"/>
    <s v="13"/>
    <x v="1"/>
    <x v="0"/>
    <n v="0.49"/>
    <x v="1"/>
    <n v="15"/>
    <x v="1"/>
    <n v="45.34"/>
    <x v="2"/>
    <n v="5"/>
    <x v="0"/>
    <x v="2"/>
    <n v="528.76169312169304"/>
    <x v="1"/>
  </r>
  <r>
    <n v="2682"/>
    <n v="30"/>
    <x v="4"/>
    <x v="2"/>
    <x v="0"/>
    <x v="3927"/>
    <x v="0"/>
    <n v="1"/>
    <d v="2028-05-05T00:00:00"/>
    <x v="6"/>
    <x v="7"/>
    <s v="05"/>
    <x v="2"/>
    <x v="0"/>
    <n v="0.49"/>
    <x v="0"/>
    <n v="12"/>
    <x v="1"/>
    <n v="22.74"/>
    <x v="2"/>
    <n v="6"/>
    <x v="0"/>
    <x v="4"/>
    <n v="510.17065727699526"/>
    <x v="0"/>
  </r>
  <r>
    <n v="2958"/>
    <n v="55"/>
    <x v="3"/>
    <x v="2"/>
    <x v="0"/>
    <x v="3928"/>
    <x v="1"/>
    <n v="3"/>
    <d v="2029-02-05T00:00:00"/>
    <x v="10"/>
    <x v="10"/>
    <s v="05"/>
    <x v="0"/>
    <x v="1"/>
    <n v="0.49"/>
    <x v="0"/>
    <n v="9"/>
    <x v="1"/>
    <n v="94.18"/>
    <x v="0"/>
    <n v="5"/>
    <x v="0"/>
    <x v="4"/>
    <n v="511.28990566037731"/>
    <x v="0"/>
  </r>
  <r>
    <n v="3460"/>
    <n v="65"/>
    <x v="1"/>
    <x v="2"/>
    <x v="0"/>
    <x v="3929"/>
    <x v="1"/>
    <n v="3"/>
    <d v="2030-06-22T00:00:00"/>
    <x v="7"/>
    <x v="3"/>
    <s v="22"/>
    <x v="3"/>
    <x v="1"/>
    <n v="0.49"/>
    <x v="1"/>
    <n v="4"/>
    <x v="0"/>
    <n v="211.77"/>
    <x v="1"/>
    <n v="7"/>
    <x v="1"/>
    <x v="2"/>
    <n v="527.95686170212753"/>
    <x v="2"/>
  </r>
  <r>
    <n v="3513"/>
    <n v="65"/>
    <x v="1"/>
    <x v="3"/>
    <x v="1"/>
    <x v="3930"/>
    <x v="0"/>
    <n v="1"/>
    <d v="2030-08-14T00:00:00"/>
    <x v="7"/>
    <x v="8"/>
    <s v="14"/>
    <x v="0"/>
    <x v="0"/>
    <n v="0.49"/>
    <x v="0"/>
    <n v="8"/>
    <x v="1"/>
    <n v="13.28"/>
    <x v="2"/>
    <n v="7"/>
    <x v="1"/>
    <x v="3"/>
    <n v="520.91149758454105"/>
    <x v="2"/>
  </r>
  <r>
    <n v="3523"/>
    <n v="45"/>
    <x v="0"/>
    <x v="0"/>
    <x v="0"/>
    <x v="3931"/>
    <x v="0"/>
    <n v="1"/>
    <d v="2030-08-24T00:00:00"/>
    <x v="7"/>
    <x v="8"/>
    <s v="24"/>
    <x v="3"/>
    <x v="0"/>
    <n v="0.49"/>
    <x v="0"/>
    <n v="19"/>
    <x v="2"/>
    <n v="10.62"/>
    <x v="2"/>
    <n v="5"/>
    <x v="0"/>
    <x v="3"/>
    <n v="522.92441747572821"/>
    <x v="2"/>
  </r>
  <r>
    <n v="3552"/>
    <n v="26"/>
    <x v="2"/>
    <x v="0"/>
    <x v="0"/>
    <x v="3932"/>
    <x v="1"/>
    <n v="3"/>
    <d v="2030-09-22T00:00:00"/>
    <x v="7"/>
    <x v="6"/>
    <s v="22"/>
    <x v="0"/>
    <x v="1"/>
    <n v="0.49"/>
    <x v="0"/>
    <n v="2"/>
    <x v="0"/>
    <n v="409.25"/>
    <x v="1"/>
    <n v="4"/>
    <x v="2"/>
    <x v="0"/>
    <n v="509.10208737864122"/>
    <x v="1"/>
  </r>
  <r>
    <n v="3704"/>
    <n v="43"/>
    <x v="0"/>
    <x v="2"/>
    <x v="0"/>
    <x v="3933"/>
    <x v="1"/>
    <n v="3"/>
    <d v="2031-02-21T00:00:00"/>
    <x v="8"/>
    <x v="10"/>
    <s v="21"/>
    <x v="1"/>
    <x v="1"/>
    <n v="0.49"/>
    <x v="1"/>
    <n v="12"/>
    <x v="1"/>
    <n v="73.8"/>
    <x v="0"/>
    <n v="4"/>
    <x v="2"/>
    <x v="2"/>
    <n v="526.25037433155057"/>
    <x v="0"/>
  </r>
  <r>
    <n v="3999"/>
    <n v="55"/>
    <x v="3"/>
    <x v="0"/>
    <x v="1"/>
    <x v="3934"/>
    <x v="1"/>
    <n v="3"/>
    <d v="2031-12-13T00:00:00"/>
    <x v="8"/>
    <x v="2"/>
    <s v="13"/>
    <x v="2"/>
    <x v="0"/>
    <n v="0.49"/>
    <x v="1"/>
    <n v="16"/>
    <x v="2"/>
    <n v="57.35"/>
    <x v="0"/>
    <n v="7"/>
    <x v="1"/>
    <x v="2"/>
    <n v="524.31865591397832"/>
    <x v="0"/>
  </r>
  <r>
    <n v="4143"/>
    <n v="31"/>
    <x v="4"/>
    <x v="0"/>
    <x v="2"/>
    <x v="3935"/>
    <x v="2"/>
    <n v="2"/>
    <d v="2032-05-05T00:00:00"/>
    <x v="11"/>
    <x v="7"/>
    <s v="05"/>
    <x v="0"/>
    <x v="0"/>
    <n v="0.49"/>
    <x v="0"/>
    <n v="13"/>
    <x v="1"/>
    <n v="39.28"/>
    <x v="2"/>
    <n v="7"/>
    <x v="1"/>
    <x v="0"/>
    <n v="507.59282926829309"/>
    <x v="0"/>
  </r>
  <r>
    <n v="4419"/>
    <n v="37"/>
    <x v="4"/>
    <x v="2"/>
    <x v="0"/>
    <x v="3936"/>
    <x v="1"/>
    <n v="3"/>
    <d v="2033-02-05T00:00:00"/>
    <x v="9"/>
    <x v="10"/>
    <s v="05"/>
    <x v="0"/>
    <x v="0"/>
    <n v="0.49"/>
    <x v="1"/>
    <n v="13"/>
    <x v="1"/>
    <n v="59.88"/>
    <x v="0"/>
    <n v="4"/>
    <x v="2"/>
    <x v="3"/>
    <n v="524.49141463414639"/>
    <x v="2"/>
  </r>
  <r>
    <n v="4710"/>
    <n v="68"/>
    <x v="1"/>
    <x v="1"/>
    <x v="1"/>
    <x v="3937"/>
    <x v="1"/>
    <n v="3"/>
    <d v="2033-11-23T00:00:00"/>
    <x v="9"/>
    <x v="1"/>
    <s v="23"/>
    <x v="3"/>
    <x v="0"/>
    <n v="0.49"/>
    <x v="0"/>
    <n v="4"/>
    <x v="0"/>
    <n v="199.3"/>
    <x v="1"/>
    <n v="7"/>
    <x v="1"/>
    <x v="0"/>
    <n v="507.57784313725534"/>
    <x v="2"/>
  </r>
  <r>
    <n v="4805"/>
    <n v="65"/>
    <x v="1"/>
    <x v="3"/>
    <x v="0"/>
    <x v="3938"/>
    <x v="1"/>
    <n v="3"/>
    <d v="2034-02-26T00:00:00"/>
    <x v="13"/>
    <x v="10"/>
    <s v="26"/>
    <x v="2"/>
    <x v="1"/>
    <n v="0.49"/>
    <x v="1"/>
    <n v="10"/>
    <x v="1"/>
    <n v="85.41"/>
    <x v="0"/>
    <n v="4"/>
    <x v="2"/>
    <x v="4"/>
    <n v="509.69611374407577"/>
    <x v="2"/>
  </r>
  <r>
    <n v="602"/>
    <n v="52"/>
    <x v="3"/>
    <x v="3"/>
    <x v="2"/>
    <x v="3939"/>
    <x v="1"/>
    <n v="3"/>
    <d v="2022-08-25T00:00:00"/>
    <x v="1"/>
    <x v="8"/>
    <s v="25"/>
    <x v="3"/>
    <x v="0"/>
    <n v="0.48"/>
    <x v="1"/>
    <n v="11"/>
    <x v="1"/>
    <n v="71.78"/>
    <x v="0"/>
    <n v="7"/>
    <x v="1"/>
    <x v="4"/>
    <n v="508.05595238095231"/>
    <x v="1"/>
  </r>
  <r>
    <n v="697"/>
    <n v="39"/>
    <x v="4"/>
    <x v="2"/>
    <x v="1"/>
    <x v="3940"/>
    <x v="2"/>
    <n v="2"/>
    <d v="2022-11-28T00:00:00"/>
    <x v="1"/>
    <x v="1"/>
    <s v="28"/>
    <x v="3"/>
    <x v="1"/>
    <n v="0.48"/>
    <x v="1"/>
    <n v="9"/>
    <x v="1"/>
    <n v="49.71"/>
    <x v="2"/>
    <n v="4"/>
    <x v="2"/>
    <x v="3"/>
    <n v="523.24627450980392"/>
    <x v="0"/>
  </r>
  <r>
    <n v="1314"/>
    <n v="35"/>
    <x v="4"/>
    <x v="0"/>
    <x v="2"/>
    <x v="3941"/>
    <x v="0"/>
    <n v="1"/>
    <d v="2024-08-06T00:00:00"/>
    <x v="2"/>
    <x v="8"/>
    <s v="06"/>
    <x v="0"/>
    <x v="0"/>
    <n v="0.48"/>
    <x v="0"/>
    <n v="17"/>
    <x v="2"/>
    <n v="15.34"/>
    <x v="2"/>
    <n v="5"/>
    <x v="0"/>
    <x v="3"/>
    <n v="523.6200985221675"/>
    <x v="1"/>
  </r>
  <r>
    <n v="1342"/>
    <n v="21"/>
    <x v="2"/>
    <x v="3"/>
    <x v="2"/>
    <x v="3942"/>
    <x v="1"/>
    <n v="3"/>
    <d v="2024-09-03T00:00:00"/>
    <x v="2"/>
    <x v="6"/>
    <s v="03"/>
    <x v="0"/>
    <x v="0"/>
    <n v="0.48"/>
    <x v="1"/>
    <n v="19"/>
    <x v="2"/>
    <n v="38.06"/>
    <x v="2"/>
    <n v="6"/>
    <x v="0"/>
    <x v="2"/>
    <n v="522.19243243243227"/>
    <x v="0"/>
  </r>
  <r>
    <n v="1358"/>
    <n v="69"/>
    <x v="1"/>
    <x v="2"/>
    <x v="1"/>
    <x v="3943"/>
    <x v="2"/>
    <n v="2"/>
    <d v="2024-09-19T00:00:00"/>
    <x v="2"/>
    <x v="6"/>
    <s v="19"/>
    <x v="0"/>
    <x v="1"/>
    <n v="0.48"/>
    <x v="0"/>
    <n v="5"/>
    <x v="0"/>
    <n v="102.25"/>
    <x v="0"/>
    <n v="7"/>
    <x v="1"/>
    <x v="1"/>
    <n v="539.79596774193533"/>
    <x v="1"/>
  </r>
  <r>
    <n v="1999"/>
    <n v="65"/>
    <x v="1"/>
    <x v="1"/>
    <x v="0"/>
    <x v="3789"/>
    <x v="1"/>
    <n v="3"/>
    <d v="2026-06-22T00:00:00"/>
    <x v="4"/>
    <x v="3"/>
    <s v="22"/>
    <x v="3"/>
    <x v="1"/>
    <n v="0.48"/>
    <x v="0"/>
    <n v="9"/>
    <x v="1"/>
    <n v="76.290000000000006"/>
    <x v="0"/>
    <n v="3"/>
    <x v="2"/>
    <x v="2"/>
    <n v="521.0999456521738"/>
    <x v="2"/>
  </r>
  <r>
    <n v="2167"/>
    <n v="60"/>
    <x v="1"/>
    <x v="3"/>
    <x v="0"/>
    <x v="3944"/>
    <x v="1"/>
    <n v="3"/>
    <d v="2026-12-07T00:00:00"/>
    <x v="4"/>
    <x v="2"/>
    <s v="07"/>
    <x v="3"/>
    <x v="1"/>
    <n v="0.48"/>
    <x v="1"/>
    <n v="11"/>
    <x v="1"/>
    <n v="67.69"/>
    <x v="0"/>
    <n v="6"/>
    <x v="0"/>
    <x v="0"/>
    <n v="506.15123152709401"/>
    <x v="1"/>
  </r>
  <r>
    <n v="2455"/>
    <n v="48"/>
    <x v="0"/>
    <x v="1"/>
    <x v="2"/>
    <x v="3945"/>
    <x v="0"/>
    <n v="1"/>
    <d v="2027-09-21T00:00:00"/>
    <x v="5"/>
    <x v="6"/>
    <s v="21"/>
    <x v="1"/>
    <x v="0"/>
    <n v="0.48"/>
    <x v="0"/>
    <n v="15"/>
    <x v="1"/>
    <n v="6.19"/>
    <x v="2"/>
    <n v="7"/>
    <x v="1"/>
    <x v="4"/>
    <n v="506.70918660287083"/>
    <x v="0"/>
  </r>
  <r>
    <n v="3238"/>
    <n v="48"/>
    <x v="0"/>
    <x v="2"/>
    <x v="2"/>
    <x v="3946"/>
    <x v="0"/>
    <n v="1"/>
    <d v="2029-11-12T00:00:00"/>
    <x v="10"/>
    <x v="1"/>
    <s v="12"/>
    <x v="3"/>
    <x v="1"/>
    <n v="0.48"/>
    <x v="1"/>
    <n v="14"/>
    <x v="1"/>
    <n v="23.79"/>
    <x v="2"/>
    <n v="6"/>
    <x v="0"/>
    <x v="4"/>
    <n v="508.69894230769233"/>
    <x v="1"/>
  </r>
  <r>
    <n v="3448"/>
    <n v="18"/>
    <x v="2"/>
    <x v="3"/>
    <x v="1"/>
    <x v="3947"/>
    <x v="1"/>
    <n v="3"/>
    <d v="2030-06-10T00:00:00"/>
    <x v="7"/>
    <x v="3"/>
    <s v="10"/>
    <x v="3"/>
    <x v="1"/>
    <n v="0.48"/>
    <x v="1"/>
    <n v="6"/>
    <x v="1"/>
    <n v="128.79"/>
    <x v="0"/>
    <n v="4"/>
    <x v="2"/>
    <x v="2"/>
    <n v="520.19540983606544"/>
    <x v="0"/>
  </r>
  <r>
    <n v="3555"/>
    <n v="55"/>
    <x v="3"/>
    <x v="3"/>
    <x v="0"/>
    <x v="3948"/>
    <x v="0"/>
    <n v="1"/>
    <d v="2030-09-25T00:00:00"/>
    <x v="7"/>
    <x v="6"/>
    <s v="25"/>
    <x v="1"/>
    <x v="0"/>
    <n v="0.48"/>
    <x v="1"/>
    <n v="16"/>
    <x v="2"/>
    <n v="21.07"/>
    <x v="2"/>
    <n v="6"/>
    <x v="0"/>
    <x v="3"/>
    <n v="524.92158415841584"/>
    <x v="2"/>
  </r>
  <r>
    <n v="3613"/>
    <n v="67"/>
    <x v="1"/>
    <x v="1"/>
    <x v="1"/>
    <x v="3949"/>
    <x v="1"/>
    <n v="3"/>
    <d v="2030-11-22T00:00:00"/>
    <x v="7"/>
    <x v="1"/>
    <s v="22"/>
    <x v="0"/>
    <x v="1"/>
    <n v="0.48"/>
    <x v="0"/>
    <n v="12"/>
    <x v="1"/>
    <n v="76.38"/>
    <x v="0"/>
    <n v="4"/>
    <x v="2"/>
    <x v="1"/>
    <n v="539.95037837837822"/>
    <x v="0"/>
  </r>
  <r>
    <n v="3920"/>
    <n v="56"/>
    <x v="3"/>
    <x v="0"/>
    <x v="1"/>
    <x v="3950"/>
    <x v="1"/>
    <n v="3"/>
    <d v="2031-09-25T00:00:00"/>
    <x v="8"/>
    <x v="6"/>
    <s v="25"/>
    <x v="3"/>
    <x v="0"/>
    <n v="0.48"/>
    <x v="0"/>
    <n v="15"/>
    <x v="1"/>
    <n v="44.71"/>
    <x v="2"/>
    <n v="4"/>
    <x v="2"/>
    <x v="4"/>
    <n v="509.5475845410628"/>
    <x v="1"/>
  </r>
  <r>
    <n v="4023"/>
    <n v="49"/>
    <x v="0"/>
    <x v="0"/>
    <x v="2"/>
    <x v="3951"/>
    <x v="1"/>
    <n v="3"/>
    <d v="2032-01-06T00:00:00"/>
    <x v="11"/>
    <x v="0"/>
    <s v="06"/>
    <x v="1"/>
    <x v="1"/>
    <n v="0.48"/>
    <x v="1"/>
    <n v="9"/>
    <x v="1"/>
    <n v="83.73"/>
    <x v="0"/>
    <n v="5"/>
    <x v="0"/>
    <x v="2"/>
    <n v="518.80769230769215"/>
    <x v="0"/>
  </r>
  <r>
    <n v="4076"/>
    <n v="34"/>
    <x v="4"/>
    <x v="1"/>
    <x v="0"/>
    <x v="3952"/>
    <x v="0"/>
    <n v="1"/>
    <d v="2032-02-28T00:00:00"/>
    <x v="11"/>
    <x v="10"/>
    <s v="28"/>
    <x v="2"/>
    <x v="0"/>
    <n v="0.48"/>
    <x v="1"/>
    <n v="1"/>
    <x v="0"/>
    <n v="314.89999999999998"/>
    <x v="1"/>
    <n v="6"/>
    <x v="0"/>
    <x v="1"/>
    <n v="537.90374999999983"/>
    <x v="2"/>
  </r>
  <r>
    <n v="4135"/>
    <n v="27"/>
    <x v="2"/>
    <x v="1"/>
    <x v="2"/>
    <x v="3953"/>
    <x v="0"/>
    <n v="1"/>
    <d v="2032-04-27T00:00:00"/>
    <x v="11"/>
    <x v="5"/>
    <s v="27"/>
    <x v="0"/>
    <x v="0"/>
    <n v="0.48"/>
    <x v="1"/>
    <n v="4"/>
    <x v="0"/>
    <n v="50.59"/>
    <x v="0"/>
    <n v="7"/>
    <x v="1"/>
    <x v="1"/>
    <n v="539.12234972677584"/>
    <x v="0"/>
  </r>
  <r>
    <n v="4229"/>
    <n v="55"/>
    <x v="3"/>
    <x v="3"/>
    <x v="0"/>
    <x v="3954"/>
    <x v="2"/>
    <n v="2"/>
    <d v="2032-07-30T00:00:00"/>
    <x v="11"/>
    <x v="11"/>
    <s v="30"/>
    <x v="3"/>
    <x v="1"/>
    <n v="0.48"/>
    <x v="1"/>
    <n v="8"/>
    <x v="1"/>
    <n v="73.61"/>
    <x v="0"/>
    <n v="5"/>
    <x v="0"/>
    <x v="3"/>
    <n v="525.85577114427849"/>
    <x v="2"/>
  </r>
  <r>
    <n v="4492"/>
    <n v="68"/>
    <x v="1"/>
    <x v="1"/>
    <x v="0"/>
    <x v="3955"/>
    <x v="2"/>
    <n v="2"/>
    <d v="2033-04-19T00:00:00"/>
    <x v="9"/>
    <x v="5"/>
    <s v="19"/>
    <x v="2"/>
    <x v="1"/>
    <n v="0.48"/>
    <x v="0"/>
    <n v="9"/>
    <x v="1"/>
    <n v="53.72"/>
    <x v="0"/>
    <n v="7"/>
    <x v="1"/>
    <x v="2"/>
    <n v="517.51066298342528"/>
    <x v="0"/>
  </r>
  <r>
    <n v="4505"/>
    <n v="59"/>
    <x v="3"/>
    <x v="2"/>
    <x v="3"/>
    <x v="504"/>
    <x v="2"/>
    <n v="2"/>
    <d v="2033-05-02T00:00:00"/>
    <x v="9"/>
    <x v="7"/>
    <s v="02"/>
    <x v="0"/>
    <x v="1"/>
    <n v="0.48"/>
    <x v="1"/>
    <n v="19"/>
    <x v="2"/>
    <n v="30.72"/>
    <x v="2"/>
    <n v="7"/>
    <x v="1"/>
    <x v="1"/>
    <n v="540.97274725274713"/>
    <x v="1"/>
  </r>
  <r>
    <n v="4638"/>
    <n v="43"/>
    <x v="0"/>
    <x v="1"/>
    <x v="3"/>
    <x v="3956"/>
    <x v="2"/>
    <n v="2"/>
    <d v="2033-09-12T00:00:00"/>
    <x v="9"/>
    <x v="6"/>
    <s v="12"/>
    <x v="0"/>
    <x v="0"/>
    <n v="0.48"/>
    <x v="0"/>
    <n v="15"/>
    <x v="1"/>
    <n v="39.26"/>
    <x v="2"/>
    <n v="7"/>
    <x v="1"/>
    <x v="3"/>
    <n v="525.54079999999999"/>
    <x v="0"/>
  </r>
  <r>
    <n v="4727"/>
    <n v="52"/>
    <x v="3"/>
    <x v="0"/>
    <x v="3"/>
    <x v="3957"/>
    <x v="2"/>
    <n v="2"/>
    <d v="2033-12-10T00:00:00"/>
    <x v="9"/>
    <x v="2"/>
    <s v="10"/>
    <x v="2"/>
    <x v="0"/>
    <n v="0.48"/>
    <x v="1"/>
    <n v="6"/>
    <x v="1"/>
    <n v="63.54"/>
    <x v="0"/>
    <n v="6"/>
    <x v="0"/>
    <x v="0"/>
    <n v="504.97108910891143"/>
    <x v="1"/>
  </r>
  <r>
    <n v="4830"/>
    <n v="31"/>
    <x v="4"/>
    <x v="2"/>
    <x v="1"/>
    <x v="3958"/>
    <x v="0"/>
    <n v="1"/>
    <d v="2034-03-23T00:00:00"/>
    <x v="13"/>
    <x v="9"/>
    <s v="23"/>
    <x v="1"/>
    <x v="1"/>
    <n v="0.48"/>
    <x v="1"/>
    <n v="18"/>
    <x v="2"/>
    <n v="5.0999999999999996"/>
    <x v="2"/>
    <n v="7"/>
    <x v="1"/>
    <x v="2"/>
    <n v="517.69977777777763"/>
    <x v="1"/>
  </r>
  <r>
    <n v="4847"/>
    <n v="55"/>
    <x v="3"/>
    <x v="2"/>
    <x v="1"/>
    <x v="3959"/>
    <x v="1"/>
    <n v="3"/>
    <d v="2034-04-09T00:00:00"/>
    <x v="13"/>
    <x v="5"/>
    <s v="09"/>
    <x v="2"/>
    <x v="0"/>
    <n v="0.48"/>
    <x v="0"/>
    <n v="6"/>
    <x v="1"/>
    <n v="152.46"/>
    <x v="1"/>
    <n v="7"/>
    <x v="1"/>
    <x v="1"/>
    <n v="540.7370165745856"/>
    <x v="2"/>
  </r>
  <r>
    <n v="4897"/>
    <n v="62"/>
    <x v="1"/>
    <x v="1"/>
    <x v="3"/>
    <x v="3960"/>
    <x v="0"/>
    <n v="1"/>
    <d v="2034-05-29T00:00:00"/>
    <x v="13"/>
    <x v="7"/>
    <s v="29"/>
    <x v="3"/>
    <x v="1"/>
    <n v="0.48"/>
    <x v="1"/>
    <n v="5"/>
    <x v="0"/>
    <n v="58.99"/>
    <x v="0"/>
    <n v="7"/>
    <x v="1"/>
    <x v="1"/>
    <n v="538.65922222222218"/>
    <x v="1"/>
  </r>
  <r>
    <n v="77"/>
    <n v="29"/>
    <x v="2"/>
    <x v="0"/>
    <x v="0"/>
    <x v="3961"/>
    <x v="0"/>
    <n v="1"/>
    <d v="2021-03-18T00:00:00"/>
    <x v="0"/>
    <x v="9"/>
    <s v="18"/>
    <x v="1"/>
    <x v="1"/>
    <n v="0.47"/>
    <x v="0"/>
    <n v="19"/>
    <x v="2"/>
    <n v="7.4"/>
    <x v="2"/>
    <n v="4"/>
    <x v="2"/>
    <x v="2"/>
    <n v="520.07944134078195"/>
    <x v="1"/>
  </r>
  <r>
    <n v="187"/>
    <n v="21"/>
    <x v="2"/>
    <x v="1"/>
    <x v="0"/>
    <x v="3962"/>
    <x v="0"/>
    <n v="1"/>
    <d v="2021-07-06T00:00:00"/>
    <x v="0"/>
    <x v="11"/>
    <s v="06"/>
    <x v="0"/>
    <x v="1"/>
    <n v="0.47"/>
    <x v="1"/>
    <n v="3"/>
    <x v="0"/>
    <n v="80.98"/>
    <x v="0"/>
    <n v="5"/>
    <x v="0"/>
    <x v="4"/>
    <n v="508.76524271844659"/>
    <x v="0"/>
  </r>
  <r>
    <n v="307"/>
    <n v="47"/>
    <x v="0"/>
    <x v="0"/>
    <x v="0"/>
    <x v="3963"/>
    <x v="2"/>
    <n v="2"/>
    <d v="2021-11-03T00:00:00"/>
    <x v="0"/>
    <x v="1"/>
    <s v="03"/>
    <x v="3"/>
    <x v="0"/>
    <n v="0.47"/>
    <x v="1"/>
    <n v="17"/>
    <x v="2"/>
    <n v="29.47"/>
    <x v="2"/>
    <n v="6"/>
    <x v="0"/>
    <x v="2"/>
    <n v="522.2114044943819"/>
    <x v="0"/>
  </r>
  <r>
    <n v="627"/>
    <n v="33"/>
    <x v="4"/>
    <x v="3"/>
    <x v="0"/>
    <x v="3964"/>
    <x v="0"/>
    <n v="1"/>
    <d v="2022-09-19T00:00:00"/>
    <x v="1"/>
    <x v="6"/>
    <s v="19"/>
    <x v="1"/>
    <x v="0"/>
    <n v="0.47"/>
    <x v="1"/>
    <n v="13"/>
    <x v="1"/>
    <n v="7.12"/>
    <x v="2"/>
    <n v="4"/>
    <x v="2"/>
    <x v="0"/>
    <n v="505.58676616915466"/>
    <x v="0"/>
  </r>
  <r>
    <n v="702"/>
    <n v="43"/>
    <x v="0"/>
    <x v="1"/>
    <x v="0"/>
    <x v="3965"/>
    <x v="2"/>
    <n v="2"/>
    <d v="2022-12-03T00:00:00"/>
    <x v="1"/>
    <x v="2"/>
    <s v="03"/>
    <x v="0"/>
    <x v="1"/>
    <n v="0.47"/>
    <x v="1"/>
    <n v="9"/>
    <x v="1"/>
    <n v="46.1"/>
    <x v="2"/>
    <n v="7"/>
    <x v="1"/>
    <x v="3"/>
    <n v="525.22206030150755"/>
    <x v="0"/>
  </r>
  <r>
    <n v="824"/>
    <n v="26"/>
    <x v="2"/>
    <x v="2"/>
    <x v="0"/>
    <x v="3966"/>
    <x v="1"/>
    <n v="3"/>
    <d v="2023-04-04T00:00:00"/>
    <x v="12"/>
    <x v="5"/>
    <s v="04"/>
    <x v="2"/>
    <x v="0"/>
    <n v="0.47"/>
    <x v="0"/>
    <n v="6"/>
    <x v="1"/>
    <n v="144.25"/>
    <x v="0"/>
    <n v="5"/>
    <x v="0"/>
    <x v="3"/>
    <n v="525.77944444444449"/>
    <x v="2"/>
  </r>
  <r>
    <n v="881"/>
    <n v="26"/>
    <x v="2"/>
    <x v="1"/>
    <x v="1"/>
    <x v="3967"/>
    <x v="2"/>
    <n v="2"/>
    <d v="2023-05-31T00:00:00"/>
    <x v="12"/>
    <x v="7"/>
    <s v="31"/>
    <x v="1"/>
    <x v="1"/>
    <n v="0.47"/>
    <x v="1"/>
    <n v="8"/>
    <x v="1"/>
    <n v="77.38"/>
    <x v="0"/>
    <n v="4"/>
    <x v="2"/>
    <x v="2"/>
    <n v="522.33084745762699"/>
    <x v="0"/>
  </r>
  <r>
    <n v="1091"/>
    <n v="48"/>
    <x v="0"/>
    <x v="0"/>
    <x v="0"/>
    <x v="3968"/>
    <x v="0"/>
    <n v="1"/>
    <d v="2023-12-27T00:00:00"/>
    <x v="12"/>
    <x v="2"/>
    <s v="27"/>
    <x v="2"/>
    <x v="0"/>
    <n v="0.47"/>
    <x v="0"/>
    <n v="7"/>
    <x v="1"/>
    <n v="43.72"/>
    <x v="2"/>
    <n v="7"/>
    <x v="1"/>
    <x v="4"/>
    <n v="510.0619512195122"/>
    <x v="2"/>
  </r>
  <r>
    <n v="1690"/>
    <n v="32"/>
    <x v="4"/>
    <x v="2"/>
    <x v="1"/>
    <x v="3969"/>
    <x v="1"/>
    <n v="3"/>
    <d v="2025-08-17T00:00:00"/>
    <x v="3"/>
    <x v="8"/>
    <s v="17"/>
    <x v="1"/>
    <x v="1"/>
    <n v="0.47"/>
    <x v="0"/>
    <n v="2"/>
    <x v="0"/>
    <n v="411.76"/>
    <x v="1"/>
    <n v="6"/>
    <x v="0"/>
    <x v="3"/>
    <n v="524.0549746192894"/>
    <x v="0"/>
  </r>
  <r>
    <n v="1803"/>
    <n v="49"/>
    <x v="0"/>
    <x v="2"/>
    <x v="2"/>
    <x v="3970"/>
    <x v="1"/>
    <n v="3"/>
    <d v="2025-12-08T00:00:00"/>
    <x v="3"/>
    <x v="2"/>
    <s v="08"/>
    <x v="2"/>
    <x v="1"/>
    <n v="0.47"/>
    <x v="0"/>
    <n v="3"/>
    <x v="0"/>
    <n v="279.82"/>
    <x v="1"/>
    <n v="6"/>
    <x v="0"/>
    <x v="3"/>
    <n v="522.52709183673471"/>
    <x v="1"/>
  </r>
  <r>
    <n v="1848"/>
    <n v="19"/>
    <x v="2"/>
    <x v="0"/>
    <x v="2"/>
    <x v="3971"/>
    <x v="2"/>
    <n v="2"/>
    <d v="2026-01-22T00:00:00"/>
    <x v="4"/>
    <x v="0"/>
    <s v="22"/>
    <x v="3"/>
    <x v="0"/>
    <n v="0.47"/>
    <x v="1"/>
    <n v="15"/>
    <x v="1"/>
    <n v="40.97"/>
    <x v="2"/>
    <n v="7"/>
    <x v="1"/>
    <x v="3"/>
    <n v="520.90184615384624"/>
    <x v="1"/>
  </r>
  <r>
    <n v="1861"/>
    <n v="43"/>
    <x v="0"/>
    <x v="0"/>
    <x v="0"/>
    <x v="3972"/>
    <x v="2"/>
    <n v="2"/>
    <d v="2026-02-04T00:00:00"/>
    <x v="4"/>
    <x v="10"/>
    <s v="04"/>
    <x v="1"/>
    <x v="0"/>
    <n v="0.47"/>
    <x v="1"/>
    <n v="16"/>
    <x v="2"/>
    <n v="34.96"/>
    <x v="2"/>
    <n v="7"/>
    <x v="1"/>
    <x v="4"/>
    <n v="511.06215686274504"/>
    <x v="0"/>
  </r>
  <r>
    <n v="2201"/>
    <n v="54"/>
    <x v="3"/>
    <x v="0"/>
    <x v="1"/>
    <x v="3973"/>
    <x v="1"/>
    <n v="3"/>
    <d v="2027-01-10T00:00:00"/>
    <x v="5"/>
    <x v="0"/>
    <s v="10"/>
    <x v="0"/>
    <x v="0"/>
    <n v="0.47"/>
    <x v="1"/>
    <n v="16"/>
    <x v="2"/>
    <n v="58.11"/>
    <x v="0"/>
    <n v="7"/>
    <x v="1"/>
    <x v="4"/>
    <n v="510.82418719211813"/>
    <x v="0"/>
  </r>
  <r>
    <n v="2205"/>
    <n v="60"/>
    <x v="1"/>
    <x v="0"/>
    <x v="2"/>
    <x v="2904"/>
    <x v="2"/>
    <n v="2"/>
    <d v="2027-01-14T00:00:00"/>
    <x v="5"/>
    <x v="0"/>
    <s v="14"/>
    <x v="0"/>
    <x v="1"/>
    <n v="0.47"/>
    <x v="0"/>
    <n v="16"/>
    <x v="2"/>
    <n v="39.67"/>
    <x v="2"/>
    <n v="5"/>
    <x v="0"/>
    <x v="2"/>
    <n v="521.78119318181803"/>
    <x v="0"/>
  </r>
  <r>
    <n v="2351"/>
    <n v="56"/>
    <x v="3"/>
    <x v="2"/>
    <x v="1"/>
    <x v="3974"/>
    <x v="1"/>
    <n v="3"/>
    <d v="2027-06-09T00:00:00"/>
    <x v="5"/>
    <x v="3"/>
    <s v="09"/>
    <x v="2"/>
    <x v="1"/>
    <n v="0.47"/>
    <x v="0"/>
    <n v="6"/>
    <x v="1"/>
    <n v="138.01"/>
    <x v="0"/>
    <n v="5"/>
    <x v="0"/>
    <x v="3"/>
    <n v="520.41932989690736"/>
    <x v="0"/>
  </r>
  <r>
    <n v="2367"/>
    <n v="68"/>
    <x v="1"/>
    <x v="0"/>
    <x v="3"/>
    <x v="3975"/>
    <x v="2"/>
    <n v="2"/>
    <d v="2027-06-25T00:00:00"/>
    <x v="5"/>
    <x v="3"/>
    <s v="25"/>
    <x v="2"/>
    <x v="1"/>
    <n v="0.47"/>
    <x v="1"/>
    <n v="15"/>
    <x v="1"/>
    <n v="32.76"/>
    <x v="2"/>
    <n v="7"/>
    <x v="1"/>
    <x v="1"/>
    <n v="540.02083798882677"/>
    <x v="1"/>
  </r>
  <r>
    <n v="2789"/>
    <n v="57"/>
    <x v="3"/>
    <x v="1"/>
    <x v="3"/>
    <x v="3976"/>
    <x v="2"/>
    <n v="2"/>
    <d v="2028-08-20T00:00:00"/>
    <x v="6"/>
    <x v="8"/>
    <s v="20"/>
    <x v="0"/>
    <x v="1"/>
    <n v="0.47"/>
    <x v="0"/>
    <n v="10"/>
    <x v="1"/>
    <n v="39.340000000000003"/>
    <x v="2"/>
    <n v="4"/>
    <x v="2"/>
    <x v="4"/>
    <n v="508.75059405940578"/>
    <x v="2"/>
  </r>
  <r>
    <n v="2831"/>
    <n v="27"/>
    <x v="2"/>
    <x v="3"/>
    <x v="3"/>
    <x v="3977"/>
    <x v="0"/>
    <n v="1"/>
    <d v="2028-10-01T00:00:00"/>
    <x v="6"/>
    <x v="4"/>
    <s v="01"/>
    <x v="0"/>
    <x v="1"/>
    <n v="0.47"/>
    <x v="1"/>
    <n v="17"/>
    <x v="2"/>
    <n v="8.18"/>
    <x v="2"/>
    <n v="5"/>
    <x v="0"/>
    <x v="1"/>
    <n v="540.29365168539323"/>
    <x v="0"/>
  </r>
  <r>
    <n v="3630"/>
    <n v="27"/>
    <x v="2"/>
    <x v="0"/>
    <x v="1"/>
    <x v="3978"/>
    <x v="0"/>
    <n v="1"/>
    <d v="2030-12-09T00:00:00"/>
    <x v="7"/>
    <x v="2"/>
    <s v="09"/>
    <x v="2"/>
    <x v="1"/>
    <n v="0.47"/>
    <x v="1"/>
    <n v="16"/>
    <x v="2"/>
    <n v="4.96"/>
    <x v="2"/>
    <n v="5"/>
    <x v="0"/>
    <x v="2"/>
    <n v="521.13542857142852"/>
    <x v="1"/>
  </r>
  <r>
    <n v="4610"/>
    <n v="32"/>
    <x v="4"/>
    <x v="2"/>
    <x v="0"/>
    <x v="3979"/>
    <x v="2"/>
    <n v="2"/>
    <d v="2033-08-15T00:00:00"/>
    <x v="9"/>
    <x v="8"/>
    <s v="15"/>
    <x v="0"/>
    <x v="1"/>
    <n v="0.47"/>
    <x v="0"/>
    <n v="19"/>
    <x v="2"/>
    <n v="20.69"/>
    <x v="2"/>
    <n v="5"/>
    <x v="0"/>
    <x v="1"/>
    <n v="542.56062146892646"/>
    <x v="0"/>
  </r>
  <r>
    <n v="4777"/>
    <n v="58"/>
    <x v="3"/>
    <x v="3"/>
    <x v="0"/>
    <x v="3980"/>
    <x v="2"/>
    <n v="2"/>
    <d v="2034-01-29T00:00:00"/>
    <x v="13"/>
    <x v="0"/>
    <s v="29"/>
    <x v="1"/>
    <x v="0"/>
    <n v="0.47"/>
    <x v="1"/>
    <n v="17"/>
    <x v="2"/>
    <n v="28.72"/>
    <x v="2"/>
    <n v="6"/>
    <x v="0"/>
    <x v="2"/>
    <n v="523.67482758620679"/>
    <x v="2"/>
  </r>
  <r>
    <n v="4877"/>
    <n v="59"/>
    <x v="3"/>
    <x v="3"/>
    <x v="3"/>
    <x v="3981"/>
    <x v="0"/>
    <n v="1"/>
    <d v="2034-05-09T00:00:00"/>
    <x v="13"/>
    <x v="7"/>
    <s v="09"/>
    <x v="1"/>
    <x v="1"/>
    <n v="0.47"/>
    <x v="0"/>
    <n v="19"/>
    <x v="2"/>
    <n v="12.94"/>
    <x v="2"/>
    <n v="6"/>
    <x v="0"/>
    <x v="3"/>
    <n v="518.82528497409328"/>
    <x v="0"/>
  </r>
  <r>
    <n v="16"/>
    <n v="30"/>
    <x v="4"/>
    <x v="2"/>
    <x v="1"/>
    <x v="3982"/>
    <x v="1"/>
    <n v="3"/>
    <d v="2021-01-16T00:00:00"/>
    <x v="0"/>
    <x v="0"/>
    <s v="16"/>
    <x v="0"/>
    <x v="0"/>
    <n v="0.46"/>
    <x v="0"/>
    <n v="2"/>
    <x v="0"/>
    <n v="398.21"/>
    <x v="1"/>
    <n v="6"/>
    <x v="0"/>
    <x v="1"/>
    <n v="543.40994318181811"/>
    <x v="1"/>
  </r>
  <r>
    <n v="81"/>
    <n v="18"/>
    <x v="2"/>
    <x v="3"/>
    <x v="3"/>
    <x v="3983"/>
    <x v="1"/>
    <n v="3"/>
    <d v="2021-03-22T00:00:00"/>
    <x v="0"/>
    <x v="9"/>
    <s v="22"/>
    <x v="2"/>
    <x v="0"/>
    <n v="0.46"/>
    <x v="1"/>
    <n v="7"/>
    <x v="1"/>
    <n v="140.34"/>
    <x v="0"/>
    <n v="8"/>
    <x v="1"/>
    <x v="1"/>
    <n v="541.96417142857138"/>
    <x v="0"/>
  </r>
  <r>
    <n v="731"/>
    <n v="42"/>
    <x v="0"/>
    <x v="0"/>
    <x v="3"/>
    <x v="3984"/>
    <x v="0"/>
    <n v="1"/>
    <d v="2023-01-01T00:00:00"/>
    <x v="12"/>
    <x v="0"/>
    <s v="01"/>
    <x v="3"/>
    <x v="0"/>
    <n v="0.46"/>
    <x v="0"/>
    <n v="18"/>
    <x v="2"/>
    <n v="5.77"/>
    <x v="2"/>
    <n v="7"/>
    <x v="1"/>
    <x v="4"/>
    <n v="509.32467661691533"/>
    <x v="0"/>
  </r>
  <r>
    <n v="872"/>
    <n v="39"/>
    <x v="4"/>
    <x v="2"/>
    <x v="1"/>
    <x v="3985"/>
    <x v="0"/>
    <n v="1"/>
    <d v="2023-05-22T00:00:00"/>
    <x v="12"/>
    <x v="7"/>
    <s v="22"/>
    <x v="2"/>
    <x v="0"/>
    <n v="0.46"/>
    <x v="0"/>
    <n v="11"/>
    <x v="1"/>
    <n v="9.52"/>
    <x v="2"/>
    <n v="7"/>
    <x v="1"/>
    <x v="1"/>
    <n v="539.43321839080454"/>
    <x v="2"/>
  </r>
  <r>
    <n v="887"/>
    <n v="30"/>
    <x v="4"/>
    <x v="1"/>
    <x v="3"/>
    <x v="3986"/>
    <x v="0"/>
    <n v="1"/>
    <d v="2023-06-06T00:00:00"/>
    <x v="12"/>
    <x v="3"/>
    <s v="06"/>
    <x v="2"/>
    <x v="1"/>
    <n v="0.46"/>
    <x v="1"/>
    <n v="17"/>
    <x v="2"/>
    <n v="3.2"/>
    <x v="2"/>
    <n v="6"/>
    <x v="0"/>
    <x v="2"/>
    <n v="523.88005780346816"/>
    <x v="1"/>
  </r>
  <r>
    <n v="899"/>
    <n v="24"/>
    <x v="2"/>
    <x v="0"/>
    <x v="0"/>
    <x v="3987"/>
    <x v="2"/>
    <n v="2"/>
    <d v="2023-06-18T00:00:00"/>
    <x v="12"/>
    <x v="3"/>
    <s v="18"/>
    <x v="3"/>
    <x v="1"/>
    <n v="0.46"/>
    <x v="0"/>
    <n v="15"/>
    <x v="1"/>
    <n v="31.59"/>
    <x v="2"/>
    <n v="7"/>
    <x v="1"/>
    <x v="3"/>
    <n v="520.24718750000011"/>
    <x v="1"/>
  </r>
  <r>
    <n v="1072"/>
    <n v="23"/>
    <x v="2"/>
    <x v="1"/>
    <x v="0"/>
    <x v="3988"/>
    <x v="0"/>
    <n v="1"/>
    <d v="2023-12-08T00:00:00"/>
    <x v="12"/>
    <x v="2"/>
    <s v="08"/>
    <x v="3"/>
    <x v="1"/>
    <n v="0.46"/>
    <x v="0"/>
    <n v="18"/>
    <x v="2"/>
    <n v="12.69"/>
    <x v="2"/>
    <n v="4"/>
    <x v="2"/>
    <x v="1"/>
    <n v="541.94589595375714"/>
    <x v="2"/>
  </r>
  <r>
    <n v="1545"/>
    <n v="38"/>
    <x v="4"/>
    <x v="0"/>
    <x v="2"/>
    <x v="3989"/>
    <x v="1"/>
    <n v="3"/>
    <d v="2025-03-25T00:00:00"/>
    <x v="3"/>
    <x v="9"/>
    <s v="25"/>
    <x v="0"/>
    <x v="0"/>
    <n v="0.46"/>
    <x v="0"/>
    <n v="13"/>
    <x v="1"/>
    <n v="69.58"/>
    <x v="0"/>
    <n v="6"/>
    <x v="0"/>
    <x v="3"/>
    <n v="520.49041884816756"/>
    <x v="1"/>
  </r>
  <r>
    <n v="1929"/>
    <n v="27"/>
    <x v="2"/>
    <x v="2"/>
    <x v="3"/>
    <x v="3990"/>
    <x v="1"/>
    <n v="3"/>
    <d v="2026-04-13T00:00:00"/>
    <x v="4"/>
    <x v="5"/>
    <s v="13"/>
    <x v="3"/>
    <x v="0"/>
    <n v="0.46"/>
    <x v="0"/>
    <n v="3"/>
    <x v="0"/>
    <n v="253.34"/>
    <x v="1"/>
    <n v="4"/>
    <x v="2"/>
    <x v="3"/>
    <n v="518.46942105263167"/>
    <x v="0"/>
  </r>
  <r>
    <n v="2060"/>
    <n v="20"/>
    <x v="2"/>
    <x v="3"/>
    <x v="0"/>
    <x v="3991"/>
    <x v="2"/>
    <n v="2"/>
    <d v="2026-08-22T00:00:00"/>
    <x v="4"/>
    <x v="8"/>
    <s v="22"/>
    <x v="1"/>
    <x v="1"/>
    <n v="0.46"/>
    <x v="0"/>
    <n v="11"/>
    <x v="1"/>
    <n v="55.54"/>
    <x v="0"/>
    <n v="7"/>
    <x v="1"/>
    <x v="1"/>
    <n v="543.76877906976745"/>
    <x v="0"/>
  </r>
  <r>
    <n v="2160"/>
    <n v="60"/>
    <x v="1"/>
    <x v="0"/>
    <x v="2"/>
    <x v="3992"/>
    <x v="1"/>
    <n v="3"/>
    <d v="2026-11-30T00:00:00"/>
    <x v="4"/>
    <x v="1"/>
    <s v="30"/>
    <x v="0"/>
    <x v="1"/>
    <n v="0.46"/>
    <x v="0"/>
    <n v="16"/>
    <x v="2"/>
    <n v="48.62"/>
    <x v="2"/>
    <n v="7"/>
    <x v="1"/>
    <x v="4"/>
    <n v="511.35189999999989"/>
    <x v="2"/>
  </r>
  <r>
    <n v="2443"/>
    <n v="22"/>
    <x v="2"/>
    <x v="2"/>
    <x v="2"/>
    <x v="3993"/>
    <x v="1"/>
    <n v="3"/>
    <d v="2027-09-09T00:00:00"/>
    <x v="5"/>
    <x v="6"/>
    <s v="09"/>
    <x v="0"/>
    <x v="0"/>
    <n v="0.46"/>
    <x v="1"/>
    <n v="6"/>
    <x v="1"/>
    <n v="129.31"/>
    <x v="0"/>
    <n v="7"/>
    <x v="1"/>
    <x v="3"/>
    <n v="517.1913227513229"/>
    <x v="0"/>
  </r>
  <r>
    <n v="2516"/>
    <n v="61"/>
    <x v="1"/>
    <x v="0"/>
    <x v="3"/>
    <x v="1942"/>
    <x v="0"/>
    <n v="1"/>
    <d v="2027-11-21T00:00:00"/>
    <x v="5"/>
    <x v="1"/>
    <s v="21"/>
    <x v="2"/>
    <x v="1"/>
    <n v="0.46"/>
    <x v="1"/>
    <n v="19"/>
    <x v="2"/>
    <n v="14.03"/>
    <x v="2"/>
    <n v="6"/>
    <x v="0"/>
    <x v="4"/>
    <n v="510.01246231155761"/>
    <x v="2"/>
  </r>
  <r>
    <n v="2650"/>
    <n v="34"/>
    <x v="4"/>
    <x v="3"/>
    <x v="3"/>
    <x v="3994"/>
    <x v="2"/>
    <n v="2"/>
    <d v="2028-04-03T00:00:00"/>
    <x v="6"/>
    <x v="5"/>
    <s v="03"/>
    <x v="2"/>
    <x v="0"/>
    <n v="0.46"/>
    <x v="1"/>
    <n v="9"/>
    <x v="1"/>
    <n v="58.43"/>
    <x v="0"/>
    <n v="7"/>
    <x v="1"/>
    <x v="3"/>
    <n v="515.81553191489377"/>
    <x v="0"/>
  </r>
  <r>
    <n v="2744"/>
    <n v="30"/>
    <x v="4"/>
    <x v="0"/>
    <x v="1"/>
    <x v="3995"/>
    <x v="1"/>
    <n v="3"/>
    <d v="2028-07-06T00:00:00"/>
    <x v="6"/>
    <x v="11"/>
    <s v="06"/>
    <x v="1"/>
    <x v="0"/>
    <n v="0.46"/>
    <x v="0"/>
    <n v="5"/>
    <x v="0"/>
    <n v="145.68"/>
    <x v="0"/>
    <n v="7"/>
    <x v="1"/>
    <x v="2"/>
    <n v="526.60965116279067"/>
    <x v="2"/>
  </r>
  <r>
    <n v="2778"/>
    <n v="19"/>
    <x v="2"/>
    <x v="1"/>
    <x v="1"/>
    <x v="3996"/>
    <x v="0"/>
    <n v="1"/>
    <d v="2028-08-09T00:00:00"/>
    <x v="6"/>
    <x v="8"/>
    <s v="09"/>
    <x v="0"/>
    <x v="0"/>
    <n v="0.46"/>
    <x v="0"/>
    <n v="15"/>
    <x v="1"/>
    <n v="3.82"/>
    <x v="2"/>
    <n v="4"/>
    <x v="2"/>
    <x v="1"/>
    <n v="543.37608187134492"/>
    <x v="1"/>
  </r>
  <r>
    <n v="3104"/>
    <n v="67"/>
    <x v="1"/>
    <x v="3"/>
    <x v="0"/>
    <x v="3997"/>
    <x v="0"/>
    <n v="1"/>
    <d v="2029-07-01T00:00:00"/>
    <x v="10"/>
    <x v="11"/>
    <s v="01"/>
    <x v="2"/>
    <x v="0"/>
    <n v="0.46"/>
    <x v="0"/>
    <n v="10"/>
    <x v="1"/>
    <n v="24.55"/>
    <x v="2"/>
    <n v="5"/>
    <x v="0"/>
    <x v="2"/>
    <n v="525.42947368421051"/>
    <x v="2"/>
  </r>
  <r>
    <n v="3761"/>
    <n v="60"/>
    <x v="1"/>
    <x v="2"/>
    <x v="2"/>
    <x v="3998"/>
    <x v="2"/>
    <n v="2"/>
    <d v="2031-04-19T00:00:00"/>
    <x v="8"/>
    <x v="5"/>
    <s v="19"/>
    <x v="2"/>
    <x v="1"/>
    <n v="0.46"/>
    <x v="1"/>
    <n v="10"/>
    <x v="1"/>
    <n v="54.25"/>
    <x v="0"/>
    <n v="7"/>
    <x v="1"/>
    <x v="0"/>
    <n v="507.65190000000047"/>
    <x v="2"/>
  </r>
  <r>
    <n v="3948"/>
    <n v="39"/>
    <x v="4"/>
    <x v="2"/>
    <x v="0"/>
    <x v="3999"/>
    <x v="1"/>
    <n v="3"/>
    <d v="2031-10-23T00:00:00"/>
    <x v="8"/>
    <x v="4"/>
    <s v="23"/>
    <x v="0"/>
    <x v="0"/>
    <n v="0.46"/>
    <x v="1"/>
    <n v="6"/>
    <x v="1"/>
    <n v="145.02000000000001"/>
    <x v="0"/>
    <n v="4"/>
    <x v="2"/>
    <x v="3"/>
    <n v="515.76160427807497"/>
    <x v="1"/>
  </r>
  <r>
    <n v="4172"/>
    <n v="40"/>
    <x v="0"/>
    <x v="3"/>
    <x v="1"/>
    <x v="4000"/>
    <x v="1"/>
    <n v="3"/>
    <d v="2032-06-03T00:00:00"/>
    <x v="11"/>
    <x v="3"/>
    <s v="03"/>
    <x v="3"/>
    <x v="0"/>
    <n v="0.46"/>
    <x v="1"/>
    <n v="5"/>
    <x v="0"/>
    <n v="156.02000000000001"/>
    <x v="1"/>
    <n v="6"/>
    <x v="0"/>
    <x v="1"/>
    <n v="546.23529411764707"/>
    <x v="0"/>
  </r>
  <r>
    <n v="4524"/>
    <n v="52"/>
    <x v="3"/>
    <x v="2"/>
    <x v="0"/>
    <x v="4001"/>
    <x v="1"/>
    <n v="3"/>
    <d v="2033-05-21T00:00:00"/>
    <x v="9"/>
    <x v="7"/>
    <s v="21"/>
    <x v="2"/>
    <x v="0"/>
    <n v="0.46"/>
    <x v="0"/>
    <n v="2"/>
    <x v="0"/>
    <n v="387.94"/>
    <x v="1"/>
    <n v="4"/>
    <x v="2"/>
    <x v="1"/>
    <n v="544.85142011834307"/>
    <x v="2"/>
  </r>
  <r>
    <n v="4650"/>
    <n v="23"/>
    <x v="2"/>
    <x v="0"/>
    <x v="2"/>
    <x v="4002"/>
    <x v="1"/>
    <n v="3"/>
    <d v="2033-09-24T00:00:00"/>
    <x v="9"/>
    <x v="6"/>
    <s v="24"/>
    <x v="1"/>
    <x v="1"/>
    <n v="0.46"/>
    <x v="1"/>
    <n v="12"/>
    <x v="1"/>
    <n v="59.36"/>
    <x v="0"/>
    <n v="6"/>
    <x v="0"/>
    <x v="2"/>
    <n v="527.07617647058828"/>
    <x v="2"/>
  </r>
  <r>
    <n v="4657"/>
    <n v="68"/>
    <x v="1"/>
    <x v="2"/>
    <x v="1"/>
    <x v="4003"/>
    <x v="0"/>
    <n v="1"/>
    <d v="2033-10-01T00:00:00"/>
    <x v="9"/>
    <x v="4"/>
    <s v="01"/>
    <x v="1"/>
    <x v="1"/>
    <n v="0.46"/>
    <x v="0"/>
    <n v="3"/>
    <x v="0"/>
    <n v="102.97"/>
    <x v="0"/>
    <n v="4"/>
    <x v="2"/>
    <x v="4"/>
    <n v="511.24232323232309"/>
    <x v="1"/>
  </r>
  <r>
    <n v="4682"/>
    <n v="40"/>
    <x v="0"/>
    <x v="1"/>
    <x v="1"/>
    <x v="987"/>
    <x v="0"/>
    <n v="1"/>
    <d v="2033-10-26T00:00:00"/>
    <x v="9"/>
    <x v="4"/>
    <s v="26"/>
    <x v="3"/>
    <x v="0"/>
    <n v="0.46"/>
    <x v="1"/>
    <n v="17"/>
    <x v="2"/>
    <n v="13.42"/>
    <x v="2"/>
    <n v="7"/>
    <x v="1"/>
    <x v="2"/>
    <n v="525.98041420118341"/>
    <x v="2"/>
  </r>
  <r>
    <n v="4910"/>
    <n v="54"/>
    <x v="3"/>
    <x v="2"/>
    <x v="3"/>
    <x v="4004"/>
    <x v="0"/>
    <n v="1"/>
    <d v="2034-06-11T00:00:00"/>
    <x v="13"/>
    <x v="3"/>
    <s v="11"/>
    <x v="1"/>
    <x v="0"/>
    <n v="0.46"/>
    <x v="1"/>
    <n v="8"/>
    <x v="1"/>
    <n v="15.24"/>
    <x v="2"/>
    <n v="6"/>
    <x v="0"/>
    <x v="3"/>
    <n v="513.85634408602152"/>
    <x v="0"/>
  </r>
  <r>
    <n v="203"/>
    <n v="58"/>
    <x v="3"/>
    <x v="2"/>
    <x v="1"/>
    <x v="4005"/>
    <x v="0"/>
    <n v="1"/>
    <d v="2021-07-22T00:00:00"/>
    <x v="0"/>
    <x v="11"/>
    <s v="22"/>
    <x v="2"/>
    <x v="0"/>
    <n v="0.45"/>
    <x v="0"/>
    <n v="7"/>
    <x v="1"/>
    <n v="19.350000000000001"/>
    <x v="2"/>
    <n v="6"/>
    <x v="0"/>
    <x v="2"/>
    <n v="527.75285714285712"/>
    <x v="2"/>
  </r>
  <r>
    <n v="364"/>
    <n v="50"/>
    <x v="3"/>
    <x v="0"/>
    <x v="3"/>
    <x v="4006"/>
    <x v="0"/>
    <n v="1"/>
    <d v="2021-12-30T00:00:00"/>
    <x v="0"/>
    <x v="2"/>
    <s v="30"/>
    <x v="1"/>
    <x v="1"/>
    <n v="0.45"/>
    <x v="1"/>
    <n v="5"/>
    <x v="0"/>
    <n v="55.83"/>
    <x v="0"/>
    <n v="4"/>
    <x v="2"/>
    <x v="2"/>
    <n v="530.10203592814366"/>
    <x v="2"/>
  </r>
  <r>
    <n v="545"/>
    <n v="38"/>
    <x v="4"/>
    <x v="1"/>
    <x v="2"/>
    <x v="4007"/>
    <x v="0"/>
    <n v="1"/>
    <d v="2022-06-29T00:00:00"/>
    <x v="1"/>
    <x v="3"/>
    <s v="29"/>
    <x v="2"/>
    <x v="0"/>
    <n v="0.45"/>
    <x v="1"/>
    <n v="11"/>
    <x v="1"/>
    <n v="15.46"/>
    <x v="2"/>
    <n v="4"/>
    <x v="2"/>
    <x v="2"/>
    <n v="531.61373493975896"/>
    <x v="2"/>
  </r>
  <r>
    <n v="789"/>
    <n v="34"/>
    <x v="4"/>
    <x v="0"/>
    <x v="1"/>
    <x v="4008"/>
    <x v="0"/>
    <n v="1"/>
    <d v="2023-02-28T00:00:00"/>
    <x v="12"/>
    <x v="10"/>
    <s v="28"/>
    <x v="2"/>
    <x v="0"/>
    <n v="0.45"/>
    <x v="1"/>
    <n v="4"/>
    <x v="0"/>
    <n v="72.03"/>
    <x v="0"/>
    <n v="4"/>
    <x v="2"/>
    <x v="3"/>
    <n v="515.97497297297309"/>
    <x v="2"/>
  </r>
  <r>
    <n v="963"/>
    <n v="45"/>
    <x v="0"/>
    <x v="2"/>
    <x v="1"/>
    <x v="4009"/>
    <x v="1"/>
    <n v="3"/>
    <d v="2023-08-21T00:00:00"/>
    <x v="12"/>
    <x v="8"/>
    <s v="21"/>
    <x v="3"/>
    <x v="1"/>
    <n v="0.45"/>
    <x v="1"/>
    <n v="1"/>
    <x v="0"/>
    <n v="799.86"/>
    <x v="1"/>
    <n v="6"/>
    <x v="0"/>
    <x v="0"/>
    <n v="507.47668341708595"/>
    <x v="0"/>
  </r>
  <r>
    <n v="1361"/>
    <n v="49"/>
    <x v="0"/>
    <x v="1"/>
    <x v="2"/>
    <x v="4010"/>
    <x v="2"/>
    <n v="2"/>
    <d v="2024-09-22T00:00:00"/>
    <x v="2"/>
    <x v="6"/>
    <s v="22"/>
    <x v="0"/>
    <x v="1"/>
    <n v="0.45"/>
    <x v="1"/>
    <n v="14"/>
    <x v="1"/>
    <n v="27.77"/>
    <x v="2"/>
    <n v="7"/>
    <x v="1"/>
    <x v="0"/>
    <n v="506.00000000000045"/>
    <x v="0"/>
  </r>
  <r>
    <n v="1398"/>
    <n v="34"/>
    <x v="4"/>
    <x v="2"/>
    <x v="1"/>
    <x v="4011"/>
    <x v="2"/>
    <n v="2"/>
    <d v="2024-10-29T00:00:00"/>
    <x v="2"/>
    <x v="4"/>
    <s v="29"/>
    <x v="2"/>
    <x v="1"/>
    <n v="0.45"/>
    <x v="0"/>
    <n v="18"/>
    <x v="2"/>
    <n v="20.41"/>
    <x v="2"/>
    <n v="6"/>
    <x v="0"/>
    <x v="1"/>
    <n v="543.47625000000005"/>
    <x v="2"/>
  </r>
  <r>
    <n v="1528"/>
    <n v="36"/>
    <x v="4"/>
    <x v="3"/>
    <x v="1"/>
    <x v="4012"/>
    <x v="0"/>
    <n v="1"/>
    <d v="2025-03-08T00:00:00"/>
    <x v="3"/>
    <x v="9"/>
    <s v="08"/>
    <x v="2"/>
    <x v="0"/>
    <n v="0.45"/>
    <x v="0"/>
    <n v="11"/>
    <x v="1"/>
    <n v="14.37"/>
    <x v="2"/>
    <n v="4"/>
    <x v="2"/>
    <x v="3"/>
    <n v="517.21336956521748"/>
    <x v="0"/>
  </r>
  <r>
    <n v="1680"/>
    <n v="69"/>
    <x v="1"/>
    <x v="3"/>
    <x v="2"/>
    <x v="4013"/>
    <x v="0"/>
    <n v="1"/>
    <d v="2025-08-07T00:00:00"/>
    <x v="3"/>
    <x v="8"/>
    <s v="07"/>
    <x v="1"/>
    <x v="0"/>
    <n v="0.45"/>
    <x v="0"/>
    <n v="8"/>
    <x v="1"/>
    <n v="28.16"/>
    <x v="2"/>
    <n v="7"/>
    <x v="1"/>
    <x v="3"/>
    <n v="519.1761202185794"/>
    <x v="1"/>
  </r>
  <r>
    <n v="1723"/>
    <n v="64"/>
    <x v="1"/>
    <x v="2"/>
    <x v="3"/>
    <x v="4014"/>
    <x v="1"/>
    <n v="3"/>
    <d v="2025-09-19T00:00:00"/>
    <x v="3"/>
    <x v="6"/>
    <s v="19"/>
    <x v="3"/>
    <x v="1"/>
    <n v="0.45"/>
    <x v="1"/>
    <n v="5"/>
    <x v="0"/>
    <n v="152.94"/>
    <x v="1"/>
    <n v="7"/>
    <x v="1"/>
    <x v="4"/>
    <n v="512.2694416243653"/>
    <x v="2"/>
  </r>
  <r>
    <n v="1873"/>
    <n v="21"/>
    <x v="2"/>
    <x v="1"/>
    <x v="1"/>
    <x v="4015"/>
    <x v="1"/>
    <n v="3"/>
    <d v="2026-02-16T00:00:00"/>
    <x v="4"/>
    <x v="10"/>
    <s v="16"/>
    <x v="0"/>
    <x v="0"/>
    <n v="0.45"/>
    <x v="1"/>
    <n v="13"/>
    <x v="1"/>
    <n v="52.78"/>
    <x v="0"/>
    <n v="6"/>
    <x v="0"/>
    <x v="4"/>
    <n v="510.98147959183655"/>
    <x v="2"/>
  </r>
  <r>
    <n v="1924"/>
    <n v="40"/>
    <x v="0"/>
    <x v="1"/>
    <x v="0"/>
    <x v="4016"/>
    <x v="2"/>
    <n v="2"/>
    <d v="2026-04-08T00:00:00"/>
    <x v="4"/>
    <x v="5"/>
    <s v="08"/>
    <x v="3"/>
    <x v="0"/>
    <n v="0.45"/>
    <x v="0"/>
    <n v="17"/>
    <x v="2"/>
    <n v="27.62"/>
    <x v="2"/>
    <n v="4"/>
    <x v="2"/>
    <x v="3"/>
    <n v="520.79093406593427"/>
    <x v="2"/>
  </r>
  <r>
    <n v="2026"/>
    <n v="28"/>
    <x v="2"/>
    <x v="2"/>
    <x v="2"/>
    <x v="4017"/>
    <x v="0"/>
    <n v="1"/>
    <d v="2026-07-19T00:00:00"/>
    <x v="4"/>
    <x v="11"/>
    <s v="19"/>
    <x v="0"/>
    <x v="0"/>
    <n v="0.45"/>
    <x v="0"/>
    <n v="13"/>
    <x v="1"/>
    <n v="8.18"/>
    <x v="2"/>
    <n v="4"/>
    <x v="2"/>
    <x v="1"/>
    <n v="544.5304191616766"/>
    <x v="2"/>
  </r>
  <r>
    <n v="2120"/>
    <n v="52"/>
    <x v="3"/>
    <x v="3"/>
    <x v="0"/>
    <x v="4018"/>
    <x v="2"/>
    <n v="2"/>
    <d v="2026-10-21T00:00:00"/>
    <x v="4"/>
    <x v="4"/>
    <s v="21"/>
    <x v="0"/>
    <x v="0"/>
    <n v="0.45"/>
    <x v="0"/>
    <n v="16"/>
    <x v="2"/>
    <n v="29.74"/>
    <x v="2"/>
    <n v="8"/>
    <x v="1"/>
    <x v="4"/>
    <n v="510.08333333333309"/>
    <x v="1"/>
  </r>
  <r>
    <n v="2338"/>
    <n v="69"/>
    <x v="1"/>
    <x v="1"/>
    <x v="3"/>
    <x v="4019"/>
    <x v="1"/>
    <n v="3"/>
    <d v="2027-05-27T00:00:00"/>
    <x v="5"/>
    <x v="7"/>
    <s v="27"/>
    <x v="0"/>
    <x v="0"/>
    <n v="0.45"/>
    <x v="1"/>
    <n v="4"/>
    <x v="0"/>
    <n v="206.15"/>
    <x v="1"/>
    <n v="7"/>
    <x v="1"/>
    <x v="2"/>
    <n v="533.80496969696969"/>
    <x v="2"/>
  </r>
  <r>
    <n v="2462"/>
    <n v="65"/>
    <x v="1"/>
    <x v="1"/>
    <x v="1"/>
    <x v="4020"/>
    <x v="1"/>
    <n v="3"/>
    <d v="2027-09-28T00:00:00"/>
    <x v="5"/>
    <x v="6"/>
    <s v="28"/>
    <x v="1"/>
    <x v="0"/>
    <n v="0.45"/>
    <x v="1"/>
    <n v="13"/>
    <x v="1"/>
    <n v="66.31"/>
    <x v="0"/>
    <n v="4"/>
    <x v="2"/>
    <x v="2"/>
    <n v="532.03176829268295"/>
    <x v="1"/>
  </r>
  <r>
    <n v="2609"/>
    <n v="62"/>
    <x v="1"/>
    <x v="1"/>
    <x v="1"/>
    <x v="4021"/>
    <x v="0"/>
    <n v="1"/>
    <d v="2028-02-22T00:00:00"/>
    <x v="6"/>
    <x v="10"/>
    <s v="22"/>
    <x v="2"/>
    <x v="0"/>
    <n v="0.45"/>
    <x v="1"/>
    <n v="5"/>
    <x v="0"/>
    <n v="44.45"/>
    <x v="2"/>
    <n v="7"/>
    <x v="1"/>
    <x v="3"/>
    <n v="521.07453038674043"/>
    <x v="2"/>
  </r>
  <r>
    <n v="2738"/>
    <n v="34"/>
    <x v="4"/>
    <x v="0"/>
    <x v="0"/>
    <x v="4022"/>
    <x v="0"/>
    <n v="1"/>
    <d v="2028-06-30T00:00:00"/>
    <x v="6"/>
    <x v="3"/>
    <s v="30"/>
    <x v="3"/>
    <x v="1"/>
    <n v="0.45"/>
    <x v="0"/>
    <n v="19"/>
    <x v="2"/>
    <n v="16.8"/>
    <x v="2"/>
    <n v="3"/>
    <x v="2"/>
    <x v="4"/>
    <n v="510.25958762886575"/>
    <x v="1"/>
  </r>
  <r>
    <n v="3155"/>
    <n v="47"/>
    <x v="0"/>
    <x v="0"/>
    <x v="0"/>
    <x v="4023"/>
    <x v="2"/>
    <n v="2"/>
    <d v="2029-08-21T00:00:00"/>
    <x v="10"/>
    <x v="8"/>
    <s v="21"/>
    <x v="0"/>
    <x v="1"/>
    <n v="0.45"/>
    <x v="0"/>
    <n v="14"/>
    <x v="1"/>
    <n v="42.78"/>
    <x v="2"/>
    <n v="6"/>
    <x v="0"/>
    <x v="3"/>
    <n v="522.73477777777794"/>
    <x v="0"/>
  </r>
  <r>
    <n v="3171"/>
    <n v="58"/>
    <x v="3"/>
    <x v="0"/>
    <x v="2"/>
    <x v="4024"/>
    <x v="2"/>
    <n v="2"/>
    <d v="2029-09-06T00:00:00"/>
    <x v="10"/>
    <x v="6"/>
    <s v="06"/>
    <x v="1"/>
    <x v="1"/>
    <n v="0.45"/>
    <x v="1"/>
    <n v="3"/>
    <x v="0"/>
    <n v="176.37"/>
    <x v="1"/>
    <n v="4"/>
    <x v="2"/>
    <x v="0"/>
    <n v="506.59487309644715"/>
    <x v="0"/>
  </r>
  <r>
    <n v="3445"/>
    <n v="20"/>
    <x v="2"/>
    <x v="3"/>
    <x v="3"/>
    <x v="4025"/>
    <x v="1"/>
    <n v="3"/>
    <d v="2030-06-07T00:00:00"/>
    <x v="7"/>
    <x v="3"/>
    <s v="07"/>
    <x v="0"/>
    <x v="1"/>
    <n v="0.45"/>
    <x v="0"/>
    <n v="6"/>
    <x v="1"/>
    <n v="139.93"/>
    <x v="0"/>
    <n v="5"/>
    <x v="0"/>
    <x v="1"/>
    <n v="547.17048192771085"/>
    <x v="2"/>
  </r>
  <r>
    <n v="3579"/>
    <n v="21"/>
    <x v="2"/>
    <x v="1"/>
    <x v="1"/>
    <x v="4026"/>
    <x v="2"/>
    <n v="2"/>
    <d v="2030-10-19T00:00:00"/>
    <x v="7"/>
    <x v="4"/>
    <s v="19"/>
    <x v="1"/>
    <x v="0"/>
    <n v="0.45"/>
    <x v="1"/>
    <n v="15"/>
    <x v="1"/>
    <n v="24.51"/>
    <x v="2"/>
    <n v="7"/>
    <x v="1"/>
    <x v="3"/>
    <n v="522.30938547486039"/>
    <x v="1"/>
  </r>
  <r>
    <n v="3677"/>
    <n v="25"/>
    <x v="2"/>
    <x v="1"/>
    <x v="3"/>
    <x v="4027"/>
    <x v="0"/>
    <n v="1"/>
    <d v="2031-01-25T00:00:00"/>
    <x v="8"/>
    <x v="0"/>
    <s v="25"/>
    <x v="1"/>
    <x v="0"/>
    <n v="0.45"/>
    <x v="1"/>
    <n v="14"/>
    <x v="1"/>
    <n v="23.5"/>
    <x v="2"/>
    <n v="7"/>
    <x v="1"/>
    <x v="2"/>
    <n v="530.00730061349691"/>
    <x v="0"/>
  </r>
  <r>
    <n v="3760"/>
    <n v="24"/>
    <x v="2"/>
    <x v="0"/>
    <x v="1"/>
    <x v="4028"/>
    <x v="0"/>
    <n v="1"/>
    <d v="2031-04-18T00:00:00"/>
    <x v="8"/>
    <x v="5"/>
    <s v="18"/>
    <x v="2"/>
    <x v="0"/>
    <n v="0.45"/>
    <x v="1"/>
    <n v="10"/>
    <x v="1"/>
    <n v="21.96"/>
    <x v="2"/>
    <n v="6"/>
    <x v="0"/>
    <x v="2"/>
    <n v="531.24845679012344"/>
    <x v="1"/>
  </r>
  <r>
    <n v="3828"/>
    <n v="36"/>
    <x v="4"/>
    <x v="0"/>
    <x v="1"/>
    <x v="4029"/>
    <x v="2"/>
    <n v="2"/>
    <d v="2031-06-25T00:00:00"/>
    <x v="8"/>
    <x v="3"/>
    <s v="25"/>
    <x v="3"/>
    <x v="1"/>
    <n v="0.45"/>
    <x v="0"/>
    <n v="1"/>
    <x v="0"/>
    <n v="358.28"/>
    <x v="1"/>
    <n v="4"/>
    <x v="2"/>
    <x v="4"/>
    <n v="511.24906735751284"/>
    <x v="1"/>
  </r>
  <r>
    <n v="3850"/>
    <n v="60"/>
    <x v="1"/>
    <x v="1"/>
    <x v="0"/>
    <x v="1637"/>
    <x v="1"/>
    <n v="3"/>
    <d v="2031-07-17T00:00:00"/>
    <x v="8"/>
    <x v="11"/>
    <s v="17"/>
    <x v="0"/>
    <x v="1"/>
    <n v="0.45"/>
    <x v="0"/>
    <n v="5"/>
    <x v="0"/>
    <n v="176.2"/>
    <x v="1"/>
    <n v="7"/>
    <x v="1"/>
    <x v="4"/>
    <n v="512.04578124999989"/>
    <x v="2"/>
  </r>
  <r>
    <n v="3875"/>
    <n v="40"/>
    <x v="0"/>
    <x v="1"/>
    <x v="2"/>
    <x v="4030"/>
    <x v="2"/>
    <n v="2"/>
    <d v="2031-08-11T00:00:00"/>
    <x v="8"/>
    <x v="8"/>
    <s v="11"/>
    <x v="3"/>
    <x v="0"/>
    <n v="0.45"/>
    <x v="1"/>
    <n v="6"/>
    <x v="1"/>
    <n v="62.96"/>
    <x v="0"/>
    <n v="6"/>
    <x v="0"/>
    <x v="0"/>
    <n v="506.48000000000047"/>
    <x v="0"/>
  </r>
  <r>
    <n v="3932"/>
    <n v="19"/>
    <x v="2"/>
    <x v="1"/>
    <x v="2"/>
    <x v="4031"/>
    <x v="0"/>
    <n v="1"/>
    <d v="2031-10-07T00:00:00"/>
    <x v="8"/>
    <x v="4"/>
    <s v="07"/>
    <x v="0"/>
    <x v="0"/>
    <n v="0.45"/>
    <x v="1"/>
    <n v="18"/>
    <x v="2"/>
    <n v="2.8"/>
    <x v="2"/>
    <n v="6"/>
    <x v="0"/>
    <x v="2"/>
    <n v="533.18440993788818"/>
    <x v="2"/>
  </r>
  <r>
    <n v="4137"/>
    <n v="51"/>
    <x v="3"/>
    <x v="2"/>
    <x v="3"/>
    <x v="2353"/>
    <x v="1"/>
    <n v="3"/>
    <d v="2032-04-29T00:00:00"/>
    <x v="11"/>
    <x v="5"/>
    <s v="29"/>
    <x v="2"/>
    <x v="0"/>
    <n v="0.45"/>
    <x v="1"/>
    <n v="10"/>
    <x v="1"/>
    <n v="69.28"/>
    <x v="0"/>
    <n v="6"/>
    <x v="0"/>
    <x v="3"/>
    <n v="523.17792134831473"/>
    <x v="2"/>
  </r>
  <r>
    <n v="4271"/>
    <n v="29"/>
    <x v="2"/>
    <x v="3"/>
    <x v="3"/>
    <x v="4032"/>
    <x v="1"/>
    <n v="3"/>
    <d v="2032-09-10T00:00:00"/>
    <x v="11"/>
    <x v="6"/>
    <s v="10"/>
    <x v="1"/>
    <x v="1"/>
    <n v="0.45"/>
    <x v="0"/>
    <n v="5"/>
    <x v="0"/>
    <n v="156.34"/>
    <x v="1"/>
    <n v="7"/>
    <x v="1"/>
    <x v="1"/>
    <n v="545.39830303030305"/>
    <x v="0"/>
  </r>
  <r>
    <n v="4369"/>
    <n v="54"/>
    <x v="3"/>
    <x v="0"/>
    <x v="2"/>
    <x v="4033"/>
    <x v="1"/>
    <n v="3"/>
    <d v="2032-12-17T00:00:00"/>
    <x v="11"/>
    <x v="2"/>
    <s v="17"/>
    <x v="3"/>
    <x v="1"/>
    <n v="0.45"/>
    <x v="1"/>
    <n v="4"/>
    <x v="0"/>
    <n v="241.08"/>
    <x v="1"/>
    <n v="6"/>
    <x v="0"/>
    <x v="1"/>
    <n v="543.95749999999987"/>
    <x v="0"/>
  </r>
  <r>
    <n v="4967"/>
    <n v="20"/>
    <x v="2"/>
    <x v="2"/>
    <x v="3"/>
    <x v="4034"/>
    <x v="0"/>
    <n v="1"/>
    <d v="2034-08-07T00:00:00"/>
    <x v="13"/>
    <x v="8"/>
    <s v="07"/>
    <x v="3"/>
    <x v="0"/>
    <n v="0.45"/>
    <x v="0"/>
    <n v="2"/>
    <x v="0"/>
    <n v="48.46"/>
    <x v="2"/>
    <n v="5"/>
    <x v="0"/>
    <x v="4"/>
    <n v="510.1140837696334"/>
    <x v="1"/>
  </r>
  <r>
    <n v="124"/>
    <n v="66"/>
    <x v="1"/>
    <x v="2"/>
    <x v="2"/>
    <x v="4035"/>
    <x v="2"/>
    <n v="2"/>
    <d v="2021-05-04T00:00:00"/>
    <x v="0"/>
    <x v="7"/>
    <s v="04"/>
    <x v="3"/>
    <x v="1"/>
    <n v="0.44"/>
    <x v="1"/>
    <n v="5"/>
    <x v="0"/>
    <n v="106.97"/>
    <x v="0"/>
    <n v="4"/>
    <x v="2"/>
    <x v="3"/>
    <n v="522.21977401129959"/>
    <x v="1"/>
  </r>
  <r>
    <n v="260"/>
    <n v="27"/>
    <x v="2"/>
    <x v="3"/>
    <x v="0"/>
    <x v="4036"/>
    <x v="2"/>
    <n v="2"/>
    <d v="2021-09-17T00:00:00"/>
    <x v="0"/>
    <x v="6"/>
    <s v="17"/>
    <x v="2"/>
    <x v="1"/>
    <n v="0.44"/>
    <x v="1"/>
    <n v="5"/>
    <x v="0"/>
    <n v="122.76"/>
    <x v="0"/>
    <n v="7"/>
    <x v="1"/>
    <x v="1"/>
    <n v="541.37871165644174"/>
    <x v="2"/>
  </r>
  <r>
    <n v="748"/>
    <n v="35"/>
    <x v="4"/>
    <x v="2"/>
    <x v="1"/>
    <x v="4037"/>
    <x v="0"/>
    <n v="1"/>
    <d v="2023-01-18T00:00:00"/>
    <x v="12"/>
    <x v="0"/>
    <s v="18"/>
    <x v="0"/>
    <x v="1"/>
    <n v="0.44"/>
    <x v="0"/>
    <n v="7"/>
    <x v="1"/>
    <n v="48.02"/>
    <x v="2"/>
    <n v="7"/>
    <x v="1"/>
    <x v="4"/>
    <n v="512.28873684210521"/>
    <x v="1"/>
  </r>
  <r>
    <n v="1030"/>
    <n v="47"/>
    <x v="0"/>
    <x v="0"/>
    <x v="3"/>
    <x v="4038"/>
    <x v="2"/>
    <n v="2"/>
    <d v="2023-10-27T00:00:00"/>
    <x v="12"/>
    <x v="4"/>
    <s v="27"/>
    <x v="2"/>
    <x v="0"/>
    <n v="0.44"/>
    <x v="1"/>
    <n v="3"/>
    <x v="0"/>
    <n v="197.03"/>
    <x v="1"/>
    <n v="6"/>
    <x v="0"/>
    <x v="4"/>
    <n v="513.22063492063478"/>
    <x v="2"/>
  </r>
  <r>
    <n v="1047"/>
    <n v="34"/>
    <x v="4"/>
    <x v="3"/>
    <x v="0"/>
    <x v="4039"/>
    <x v="2"/>
    <n v="2"/>
    <d v="2023-11-13T00:00:00"/>
    <x v="12"/>
    <x v="1"/>
    <s v="13"/>
    <x v="0"/>
    <x v="1"/>
    <n v="0.44"/>
    <x v="1"/>
    <n v="7"/>
    <x v="1"/>
    <n v="67.47"/>
    <x v="0"/>
    <n v="4"/>
    <x v="2"/>
    <x v="0"/>
    <n v="507.14005128205173"/>
    <x v="1"/>
  </r>
  <r>
    <n v="1100"/>
    <n v="44"/>
    <x v="0"/>
    <x v="0"/>
    <x v="3"/>
    <x v="4040"/>
    <x v="2"/>
    <n v="2"/>
    <d v="2024-01-05T00:00:00"/>
    <x v="2"/>
    <x v="0"/>
    <s v="05"/>
    <x v="0"/>
    <x v="1"/>
    <n v="0.44"/>
    <x v="0"/>
    <n v="11"/>
    <x v="1"/>
    <n v="57.15"/>
    <x v="0"/>
    <n v="7"/>
    <x v="1"/>
    <x v="0"/>
    <n v="507.31984536082518"/>
    <x v="1"/>
  </r>
  <r>
    <n v="1173"/>
    <n v="27"/>
    <x v="2"/>
    <x v="3"/>
    <x v="3"/>
    <x v="4041"/>
    <x v="1"/>
    <n v="3"/>
    <d v="2024-03-18T00:00:00"/>
    <x v="2"/>
    <x v="9"/>
    <s v="18"/>
    <x v="1"/>
    <x v="1"/>
    <n v="0.44"/>
    <x v="1"/>
    <n v="7"/>
    <x v="1"/>
    <n v="128.96"/>
    <x v="0"/>
    <n v="5"/>
    <x v="0"/>
    <x v="1"/>
    <n v="540.93172839506178"/>
    <x v="1"/>
  </r>
  <r>
    <n v="1454"/>
    <n v="37"/>
    <x v="4"/>
    <x v="1"/>
    <x v="3"/>
    <x v="4042"/>
    <x v="2"/>
    <n v="2"/>
    <d v="2024-12-24T00:00:00"/>
    <x v="2"/>
    <x v="2"/>
    <s v="24"/>
    <x v="1"/>
    <x v="1"/>
    <n v="0.44"/>
    <x v="1"/>
    <n v="6"/>
    <x v="1"/>
    <n v="92.55"/>
    <x v="0"/>
    <n v="5"/>
    <x v="0"/>
    <x v="1"/>
    <n v="538.68478260869563"/>
    <x v="0"/>
  </r>
  <r>
    <n v="1593"/>
    <n v="52"/>
    <x v="3"/>
    <x v="0"/>
    <x v="1"/>
    <x v="4043"/>
    <x v="1"/>
    <n v="3"/>
    <d v="2025-05-12T00:00:00"/>
    <x v="3"/>
    <x v="7"/>
    <s v="12"/>
    <x v="2"/>
    <x v="0"/>
    <n v="0.44"/>
    <x v="0"/>
    <n v="8"/>
    <x v="1"/>
    <n v="107.99"/>
    <x v="0"/>
    <n v="7"/>
    <x v="1"/>
    <x v="0"/>
    <n v="506.69129533678802"/>
    <x v="1"/>
  </r>
  <r>
    <n v="1724"/>
    <n v="62"/>
    <x v="1"/>
    <x v="0"/>
    <x v="3"/>
    <x v="4044"/>
    <x v="1"/>
    <n v="3"/>
    <d v="2025-09-20T00:00:00"/>
    <x v="3"/>
    <x v="6"/>
    <s v="20"/>
    <x v="3"/>
    <x v="1"/>
    <n v="0.44"/>
    <x v="1"/>
    <n v="16"/>
    <x v="2"/>
    <n v="55.21"/>
    <x v="0"/>
    <n v="4"/>
    <x v="2"/>
    <x v="3"/>
    <n v="522.14801136363656"/>
    <x v="2"/>
  </r>
  <r>
    <n v="1941"/>
    <n v="28"/>
    <x v="2"/>
    <x v="0"/>
    <x v="0"/>
    <x v="4045"/>
    <x v="1"/>
    <n v="3"/>
    <d v="2026-04-25T00:00:00"/>
    <x v="4"/>
    <x v="5"/>
    <s v="25"/>
    <x v="0"/>
    <x v="0"/>
    <n v="0.44"/>
    <x v="1"/>
    <n v="3"/>
    <x v="0"/>
    <n v="242.81"/>
    <x v="1"/>
    <n v="5"/>
    <x v="0"/>
    <x v="1"/>
    <n v="538.58087499999999"/>
    <x v="1"/>
  </r>
  <r>
    <n v="2027"/>
    <n v="66"/>
    <x v="1"/>
    <x v="0"/>
    <x v="1"/>
    <x v="4046"/>
    <x v="2"/>
    <n v="2"/>
    <d v="2026-07-20T00:00:00"/>
    <x v="4"/>
    <x v="11"/>
    <s v="20"/>
    <x v="1"/>
    <x v="1"/>
    <n v="0.44"/>
    <x v="1"/>
    <n v="2"/>
    <x v="0"/>
    <n v="197.6"/>
    <x v="1"/>
    <n v="6"/>
    <x v="0"/>
    <x v="3"/>
    <n v="520.08377142857148"/>
    <x v="1"/>
  </r>
  <r>
    <n v="2083"/>
    <n v="43"/>
    <x v="0"/>
    <x v="3"/>
    <x v="2"/>
    <x v="4047"/>
    <x v="2"/>
    <n v="2"/>
    <d v="2026-09-14T00:00:00"/>
    <x v="4"/>
    <x v="6"/>
    <s v="14"/>
    <x v="1"/>
    <x v="1"/>
    <n v="0.44"/>
    <x v="0"/>
    <n v="15"/>
    <x v="1"/>
    <n v="40.33"/>
    <x v="2"/>
    <n v="7"/>
    <x v="1"/>
    <x v="3"/>
    <n v="520.80155172413799"/>
    <x v="2"/>
  </r>
  <r>
    <n v="2920"/>
    <n v="62"/>
    <x v="1"/>
    <x v="1"/>
    <x v="1"/>
    <x v="4048"/>
    <x v="1"/>
    <n v="3"/>
    <d v="2028-12-29T00:00:00"/>
    <x v="6"/>
    <x v="2"/>
    <s v="29"/>
    <x v="3"/>
    <x v="1"/>
    <n v="0.44"/>
    <x v="1"/>
    <n v="15"/>
    <x v="1"/>
    <n v="66.08"/>
    <x v="0"/>
    <n v="5"/>
    <x v="0"/>
    <x v="1"/>
    <n v="537.38685534591195"/>
    <x v="1"/>
  </r>
  <r>
    <n v="2950"/>
    <n v="41"/>
    <x v="0"/>
    <x v="3"/>
    <x v="2"/>
    <x v="4049"/>
    <x v="2"/>
    <n v="2"/>
    <d v="2029-01-28T00:00:00"/>
    <x v="10"/>
    <x v="0"/>
    <s v="28"/>
    <x v="1"/>
    <x v="1"/>
    <n v="0.44"/>
    <x v="1"/>
    <n v="15"/>
    <x v="1"/>
    <n v="25.86"/>
    <x v="2"/>
    <n v="7"/>
    <x v="1"/>
    <x v="0"/>
    <n v="504.83072916666714"/>
    <x v="0"/>
  </r>
  <r>
    <n v="3094"/>
    <n v="22"/>
    <x v="2"/>
    <x v="2"/>
    <x v="1"/>
    <x v="4050"/>
    <x v="0"/>
    <n v="1"/>
    <d v="2029-06-21T00:00:00"/>
    <x v="10"/>
    <x v="3"/>
    <s v="21"/>
    <x v="3"/>
    <x v="1"/>
    <n v="0.44"/>
    <x v="1"/>
    <n v="9"/>
    <x v="1"/>
    <n v="27.55"/>
    <x v="2"/>
    <n v="5"/>
    <x v="0"/>
    <x v="3"/>
    <n v="520.31485549132947"/>
    <x v="1"/>
  </r>
  <r>
    <n v="3150"/>
    <n v="65"/>
    <x v="1"/>
    <x v="0"/>
    <x v="0"/>
    <x v="4051"/>
    <x v="2"/>
    <n v="2"/>
    <d v="2029-08-16T00:00:00"/>
    <x v="10"/>
    <x v="8"/>
    <s v="16"/>
    <x v="3"/>
    <x v="1"/>
    <n v="0.44"/>
    <x v="0"/>
    <n v="19"/>
    <x v="2"/>
    <n v="27.18"/>
    <x v="2"/>
    <n v="4"/>
    <x v="2"/>
    <x v="0"/>
    <n v="505.44261780104756"/>
    <x v="1"/>
  </r>
  <r>
    <n v="3247"/>
    <n v="57"/>
    <x v="3"/>
    <x v="3"/>
    <x v="2"/>
    <x v="4052"/>
    <x v="0"/>
    <n v="1"/>
    <d v="2029-11-21T00:00:00"/>
    <x v="10"/>
    <x v="1"/>
    <s v="21"/>
    <x v="1"/>
    <x v="0"/>
    <n v="0.44"/>
    <x v="0"/>
    <n v="7"/>
    <x v="1"/>
    <n v="41.28"/>
    <x v="2"/>
    <n v="6"/>
    <x v="0"/>
    <x v="4"/>
    <n v="512.80643617021269"/>
    <x v="1"/>
  </r>
  <r>
    <n v="3706"/>
    <n v="67"/>
    <x v="1"/>
    <x v="0"/>
    <x v="3"/>
    <x v="4053"/>
    <x v="0"/>
    <n v="1"/>
    <d v="2031-02-23T00:00:00"/>
    <x v="8"/>
    <x v="10"/>
    <s v="23"/>
    <x v="0"/>
    <x v="0"/>
    <n v="0.44"/>
    <x v="0"/>
    <n v="17"/>
    <x v="2"/>
    <n v="20.399999999999999"/>
    <x v="2"/>
    <n v="6"/>
    <x v="0"/>
    <x v="2"/>
    <n v="536.202"/>
    <x v="1"/>
  </r>
  <r>
    <n v="4021"/>
    <n v="68"/>
    <x v="1"/>
    <x v="3"/>
    <x v="2"/>
    <x v="3047"/>
    <x v="1"/>
    <n v="3"/>
    <d v="2032-01-04T00:00:00"/>
    <x v="11"/>
    <x v="0"/>
    <s v="04"/>
    <x v="1"/>
    <x v="0"/>
    <n v="0.44"/>
    <x v="1"/>
    <n v="18"/>
    <x v="2"/>
    <n v="39.299999999999997"/>
    <x v="2"/>
    <n v="4"/>
    <x v="2"/>
    <x v="0"/>
    <n v="505.3848421052636"/>
    <x v="2"/>
  </r>
  <r>
    <n v="4139"/>
    <n v="28"/>
    <x v="2"/>
    <x v="2"/>
    <x v="0"/>
    <x v="4054"/>
    <x v="2"/>
    <n v="2"/>
    <d v="2032-05-01T00:00:00"/>
    <x v="11"/>
    <x v="7"/>
    <s v="01"/>
    <x v="0"/>
    <x v="1"/>
    <n v="0.44"/>
    <x v="1"/>
    <n v="8"/>
    <x v="1"/>
    <n v="45.72"/>
    <x v="2"/>
    <n v="3"/>
    <x v="2"/>
    <x v="2"/>
    <n v="537.39283018867934"/>
    <x v="0"/>
  </r>
  <r>
    <n v="4370"/>
    <n v="59"/>
    <x v="3"/>
    <x v="2"/>
    <x v="3"/>
    <x v="4055"/>
    <x v="2"/>
    <n v="2"/>
    <d v="2032-12-18T00:00:00"/>
    <x v="11"/>
    <x v="2"/>
    <s v="18"/>
    <x v="1"/>
    <x v="1"/>
    <n v="0.44"/>
    <x v="0"/>
    <n v="16"/>
    <x v="2"/>
    <n v="23.42"/>
    <x v="2"/>
    <n v="6"/>
    <x v="0"/>
    <x v="4"/>
    <n v="514.00342245989293"/>
    <x v="1"/>
  </r>
  <r>
    <n v="4391"/>
    <n v="60"/>
    <x v="1"/>
    <x v="2"/>
    <x v="1"/>
    <x v="4056"/>
    <x v="2"/>
    <n v="2"/>
    <d v="2033-01-08T00:00:00"/>
    <x v="9"/>
    <x v="0"/>
    <s v="08"/>
    <x v="1"/>
    <x v="1"/>
    <n v="0.44"/>
    <x v="1"/>
    <n v="17"/>
    <x v="2"/>
    <n v="21.37"/>
    <x v="2"/>
    <n v="4"/>
    <x v="2"/>
    <x v="0"/>
    <n v="504.31603174603219"/>
    <x v="1"/>
  </r>
  <r>
    <n v="4915"/>
    <n v="51"/>
    <x v="3"/>
    <x v="0"/>
    <x v="1"/>
    <x v="4057"/>
    <x v="0"/>
    <n v="1"/>
    <d v="2034-06-16T00:00:00"/>
    <x v="13"/>
    <x v="3"/>
    <s v="16"/>
    <x v="1"/>
    <x v="0"/>
    <n v="0.44"/>
    <x v="0"/>
    <n v="4"/>
    <x v="0"/>
    <n v="31.85"/>
    <x v="2"/>
    <n v="6"/>
    <x v="0"/>
    <x v="1"/>
    <n v="534.51430379746819"/>
    <x v="2"/>
  </r>
  <r>
    <n v="572"/>
    <n v="50"/>
    <x v="3"/>
    <x v="2"/>
    <x v="1"/>
    <x v="4058"/>
    <x v="0"/>
    <n v="1"/>
    <d v="2022-07-26T00:00:00"/>
    <x v="1"/>
    <x v="11"/>
    <s v="26"/>
    <x v="0"/>
    <x v="0"/>
    <n v="0.43"/>
    <x v="0"/>
    <n v="4"/>
    <x v="0"/>
    <n v="77.31"/>
    <x v="0"/>
    <n v="6"/>
    <x v="0"/>
    <x v="1"/>
    <n v="537.10738853503176"/>
    <x v="1"/>
  </r>
  <r>
    <n v="829"/>
    <n v="60"/>
    <x v="1"/>
    <x v="2"/>
    <x v="3"/>
    <x v="4059"/>
    <x v="0"/>
    <n v="1"/>
    <d v="2023-04-09T00:00:00"/>
    <x v="12"/>
    <x v="5"/>
    <s v="09"/>
    <x v="0"/>
    <x v="1"/>
    <n v="0.43"/>
    <x v="1"/>
    <n v="17"/>
    <x v="2"/>
    <n v="7.49"/>
    <x v="2"/>
    <n v="6"/>
    <x v="0"/>
    <x v="0"/>
    <n v="505.06611702127702"/>
    <x v="1"/>
  </r>
  <r>
    <n v="1010"/>
    <n v="21"/>
    <x v="2"/>
    <x v="3"/>
    <x v="0"/>
    <x v="4060"/>
    <x v="2"/>
    <n v="2"/>
    <d v="2023-10-07T00:00:00"/>
    <x v="12"/>
    <x v="4"/>
    <s v="07"/>
    <x v="2"/>
    <x v="0"/>
    <n v="0.43"/>
    <x v="0"/>
    <n v="14"/>
    <x v="1"/>
    <n v="34.43"/>
    <x v="2"/>
    <n v="6"/>
    <x v="0"/>
    <x v="4"/>
    <n v="514.75209677419343"/>
    <x v="0"/>
  </r>
  <r>
    <n v="1131"/>
    <n v="56"/>
    <x v="3"/>
    <x v="2"/>
    <x v="0"/>
    <x v="4061"/>
    <x v="1"/>
    <n v="3"/>
    <d v="2024-02-05T00:00:00"/>
    <x v="2"/>
    <x v="10"/>
    <s v="05"/>
    <x v="2"/>
    <x v="0"/>
    <n v="0.43"/>
    <x v="0"/>
    <n v="11"/>
    <x v="1"/>
    <n v="64.98"/>
    <x v="0"/>
    <n v="4"/>
    <x v="2"/>
    <x v="2"/>
    <n v="538.47886075949373"/>
    <x v="2"/>
  </r>
  <r>
    <n v="1338"/>
    <n v="66"/>
    <x v="1"/>
    <x v="0"/>
    <x v="1"/>
    <x v="4062"/>
    <x v="2"/>
    <n v="2"/>
    <d v="2024-08-30T00:00:00"/>
    <x v="2"/>
    <x v="8"/>
    <s v="30"/>
    <x v="2"/>
    <x v="1"/>
    <n v="0.43"/>
    <x v="1"/>
    <n v="9"/>
    <x v="1"/>
    <n v="63.46"/>
    <x v="0"/>
    <n v="5"/>
    <x v="0"/>
    <x v="3"/>
    <n v="521.89813953488363"/>
    <x v="0"/>
  </r>
  <r>
    <n v="1635"/>
    <n v="25"/>
    <x v="2"/>
    <x v="2"/>
    <x v="3"/>
    <x v="4063"/>
    <x v="1"/>
    <n v="3"/>
    <d v="2025-06-23T00:00:00"/>
    <x v="3"/>
    <x v="3"/>
    <s v="23"/>
    <x v="3"/>
    <x v="1"/>
    <n v="0.43"/>
    <x v="0"/>
    <n v="7"/>
    <x v="1"/>
    <n v="124.34"/>
    <x v="0"/>
    <n v="5"/>
    <x v="0"/>
    <x v="1"/>
    <n v="538.56807692307677"/>
    <x v="2"/>
  </r>
  <r>
    <n v="2010"/>
    <n v="32"/>
    <x v="4"/>
    <x v="0"/>
    <x v="1"/>
    <x v="4064"/>
    <x v="0"/>
    <n v="1"/>
    <d v="2026-07-03T00:00:00"/>
    <x v="4"/>
    <x v="11"/>
    <s v="03"/>
    <x v="1"/>
    <x v="0"/>
    <n v="0.43"/>
    <x v="0"/>
    <n v="18"/>
    <x v="2"/>
    <n v="17.41"/>
    <x v="2"/>
    <n v="6"/>
    <x v="0"/>
    <x v="2"/>
    <n v="537.35605095541405"/>
    <x v="1"/>
  </r>
  <r>
    <n v="2135"/>
    <n v="31"/>
    <x v="4"/>
    <x v="3"/>
    <x v="2"/>
    <x v="4065"/>
    <x v="2"/>
    <n v="2"/>
    <d v="2026-11-05T00:00:00"/>
    <x v="4"/>
    <x v="1"/>
    <s v="05"/>
    <x v="0"/>
    <x v="1"/>
    <n v="0.43"/>
    <x v="1"/>
    <n v="19"/>
    <x v="2"/>
    <n v="18.79"/>
    <x v="2"/>
    <n v="6"/>
    <x v="0"/>
    <x v="1"/>
    <n v="536.42741935483866"/>
    <x v="0"/>
  </r>
  <r>
    <n v="2233"/>
    <n v="56"/>
    <x v="3"/>
    <x v="2"/>
    <x v="1"/>
    <x v="4066"/>
    <x v="1"/>
    <n v="3"/>
    <d v="2027-02-11T00:00:00"/>
    <x v="5"/>
    <x v="10"/>
    <s v="11"/>
    <x v="2"/>
    <x v="0"/>
    <n v="0.43"/>
    <x v="0"/>
    <n v="17"/>
    <x v="2"/>
    <n v="42.51"/>
    <x v="2"/>
    <n v="4"/>
    <x v="2"/>
    <x v="0"/>
    <n v="507.08588235294161"/>
    <x v="2"/>
  </r>
  <r>
    <n v="2507"/>
    <n v="23"/>
    <x v="2"/>
    <x v="3"/>
    <x v="3"/>
    <x v="4067"/>
    <x v="1"/>
    <n v="3"/>
    <d v="2027-11-12T00:00:00"/>
    <x v="5"/>
    <x v="1"/>
    <s v="12"/>
    <x v="0"/>
    <x v="1"/>
    <n v="0.43"/>
    <x v="0"/>
    <n v="16"/>
    <x v="2"/>
    <n v="45.55"/>
    <x v="2"/>
    <n v="5"/>
    <x v="0"/>
    <x v="0"/>
    <n v="505.9270430107531"/>
    <x v="2"/>
  </r>
  <r>
    <n v="2722"/>
    <n v="49"/>
    <x v="0"/>
    <x v="3"/>
    <x v="1"/>
    <x v="4068"/>
    <x v="1"/>
    <n v="3"/>
    <d v="2028-06-14T00:00:00"/>
    <x v="6"/>
    <x v="3"/>
    <s v="14"/>
    <x v="1"/>
    <x v="1"/>
    <n v="0.43"/>
    <x v="0"/>
    <n v="3"/>
    <x v="0"/>
    <n v="241.37"/>
    <x v="1"/>
    <n v="7"/>
    <x v="1"/>
    <x v="1"/>
    <n v="537.59259740259733"/>
    <x v="1"/>
  </r>
  <r>
    <n v="2731"/>
    <n v="51"/>
    <x v="3"/>
    <x v="1"/>
    <x v="2"/>
    <x v="4069"/>
    <x v="0"/>
    <n v="1"/>
    <d v="2028-06-23T00:00:00"/>
    <x v="6"/>
    <x v="3"/>
    <s v="23"/>
    <x v="3"/>
    <x v="0"/>
    <n v="0.43"/>
    <x v="1"/>
    <n v="13"/>
    <x v="1"/>
    <n v="20.170000000000002"/>
    <x v="2"/>
    <n v="4"/>
    <x v="2"/>
    <x v="3"/>
    <n v="521.60994152046771"/>
    <x v="1"/>
  </r>
  <r>
    <n v="2907"/>
    <n v="68"/>
    <x v="1"/>
    <x v="3"/>
    <x v="3"/>
    <x v="4070"/>
    <x v="0"/>
    <n v="1"/>
    <d v="2028-12-16T00:00:00"/>
    <x v="6"/>
    <x v="2"/>
    <s v="16"/>
    <x v="0"/>
    <x v="0"/>
    <n v="0.43"/>
    <x v="0"/>
    <n v="4"/>
    <x v="0"/>
    <n v="46.43"/>
    <x v="2"/>
    <n v="8"/>
    <x v="1"/>
    <x v="2"/>
    <n v="538.79198717948725"/>
    <x v="0"/>
  </r>
  <r>
    <n v="3300"/>
    <n v="38"/>
    <x v="4"/>
    <x v="3"/>
    <x v="1"/>
    <x v="4071"/>
    <x v="0"/>
    <n v="1"/>
    <d v="2030-01-13T00:00:00"/>
    <x v="7"/>
    <x v="0"/>
    <s v="13"/>
    <x v="0"/>
    <x v="1"/>
    <n v="0.43"/>
    <x v="0"/>
    <n v="14"/>
    <x v="1"/>
    <n v="8.2100000000000009"/>
    <x v="2"/>
    <n v="7"/>
    <x v="1"/>
    <x v="3"/>
    <n v="523.13558823529399"/>
    <x v="0"/>
  </r>
  <r>
    <n v="3326"/>
    <n v="20"/>
    <x v="2"/>
    <x v="2"/>
    <x v="0"/>
    <x v="4072"/>
    <x v="1"/>
    <n v="3"/>
    <d v="2030-02-08T00:00:00"/>
    <x v="7"/>
    <x v="10"/>
    <s v="08"/>
    <x v="3"/>
    <x v="0"/>
    <n v="0.43"/>
    <x v="1"/>
    <n v="12"/>
    <x v="1"/>
    <n v="68.66"/>
    <x v="0"/>
    <n v="7"/>
    <x v="1"/>
    <x v="4"/>
    <n v="514.92929729729724"/>
    <x v="1"/>
  </r>
  <r>
    <n v="3423"/>
    <n v="66"/>
    <x v="1"/>
    <x v="3"/>
    <x v="2"/>
    <x v="4073"/>
    <x v="1"/>
    <n v="3"/>
    <d v="2030-05-16T00:00:00"/>
    <x v="7"/>
    <x v="7"/>
    <s v="16"/>
    <x v="1"/>
    <x v="1"/>
    <n v="0.43"/>
    <x v="1"/>
    <n v="7"/>
    <x v="1"/>
    <n v="131.44999999999999"/>
    <x v="0"/>
    <n v="5"/>
    <x v="0"/>
    <x v="0"/>
    <n v="504.7221081081085"/>
    <x v="0"/>
  </r>
  <r>
    <n v="3727"/>
    <n v="59"/>
    <x v="3"/>
    <x v="2"/>
    <x v="2"/>
    <x v="4074"/>
    <x v="1"/>
    <n v="3"/>
    <d v="2031-03-16T00:00:00"/>
    <x v="8"/>
    <x v="9"/>
    <s v="16"/>
    <x v="0"/>
    <x v="1"/>
    <n v="0.43"/>
    <x v="1"/>
    <n v="7"/>
    <x v="1"/>
    <n v="98.85"/>
    <x v="0"/>
    <n v="5"/>
    <x v="0"/>
    <x v="0"/>
    <n v="502.46434782608731"/>
    <x v="2"/>
  </r>
  <r>
    <n v="3849"/>
    <n v="25"/>
    <x v="2"/>
    <x v="0"/>
    <x v="2"/>
    <x v="4075"/>
    <x v="2"/>
    <n v="2"/>
    <d v="2031-07-16T00:00:00"/>
    <x v="8"/>
    <x v="11"/>
    <s v="16"/>
    <x v="1"/>
    <x v="1"/>
    <n v="0.43"/>
    <x v="0"/>
    <n v="3"/>
    <x v="0"/>
    <n v="213.07"/>
    <x v="1"/>
    <n v="7"/>
    <x v="1"/>
    <x v="1"/>
    <n v="536.37359477124176"/>
    <x v="2"/>
  </r>
  <r>
    <n v="4559"/>
    <n v="51"/>
    <x v="3"/>
    <x v="2"/>
    <x v="0"/>
    <x v="4076"/>
    <x v="0"/>
    <n v="1"/>
    <d v="2033-06-25T00:00:00"/>
    <x v="9"/>
    <x v="3"/>
    <s v="25"/>
    <x v="2"/>
    <x v="1"/>
    <n v="0.43"/>
    <x v="1"/>
    <n v="1"/>
    <x v="0"/>
    <n v="249.6"/>
    <x v="1"/>
    <n v="5"/>
    <x v="0"/>
    <x v="2"/>
    <n v="541.06993548387118"/>
    <x v="1"/>
  </r>
  <r>
    <n v="4622"/>
    <n v="21"/>
    <x v="2"/>
    <x v="2"/>
    <x v="1"/>
    <x v="4077"/>
    <x v="1"/>
    <n v="3"/>
    <d v="2033-08-27T00:00:00"/>
    <x v="9"/>
    <x v="8"/>
    <s v="27"/>
    <x v="1"/>
    <x v="0"/>
    <n v="0.43"/>
    <x v="1"/>
    <n v="2"/>
    <x v="0"/>
    <n v="438.25"/>
    <x v="1"/>
    <n v="4"/>
    <x v="2"/>
    <x v="2"/>
    <n v="542.96259740259757"/>
    <x v="1"/>
  </r>
  <r>
    <n v="4633"/>
    <n v="66"/>
    <x v="1"/>
    <x v="1"/>
    <x v="2"/>
    <x v="4078"/>
    <x v="2"/>
    <n v="2"/>
    <d v="2033-09-07T00:00:00"/>
    <x v="9"/>
    <x v="6"/>
    <s v="07"/>
    <x v="2"/>
    <x v="0"/>
    <n v="0.43"/>
    <x v="0"/>
    <n v="15"/>
    <x v="1"/>
    <n v="39.880000000000003"/>
    <x v="2"/>
    <n v="5"/>
    <x v="0"/>
    <x v="4"/>
    <n v="513.25016304347821"/>
    <x v="1"/>
  </r>
  <r>
    <n v="4980"/>
    <n v="18"/>
    <x v="2"/>
    <x v="2"/>
    <x v="0"/>
    <x v="4079"/>
    <x v="2"/>
    <n v="2"/>
    <d v="2034-08-20T00:00:00"/>
    <x v="13"/>
    <x v="8"/>
    <s v="20"/>
    <x v="3"/>
    <x v="1"/>
    <n v="0.43"/>
    <x v="0"/>
    <n v="6"/>
    <x v="1"/>
    <n v="67.989999999999995"/>
    <x v="0"/>
    <n v="6"/>
    <x v="0"/>
    <x v="1"/>
    <n v="535.69703947368419"/>
    <x v="1"/>
  </r>
  <r>
    <n v="9"/>
    <n v="39"/>
    <x v="4"/>
    <x v="2"/>
    <x v="1"/>
    <x v="4080"/>
    <x v="2"/>
    <n v="2"/>
    <d v="2021-01-09T00:00:00"/>
    <x v="0"/>
    <x v="0"/>
    <s v="09"/>
    <x v="2"/>
    <x v="0"/>
    <n v="0.42"/>
    <x v="1"/>
    <n v="19"/>
    <x v="2"/>
    <n v="22.38"/>
    <x v="2"/>
    <n v="5"/>
    <x v="0"/>
    <x v="3"/>
    <n v="525.55130177514786"/>
    <x v="2"/>
  </r>
  <r>
    <n v="11"/>
    <n v="54"/>
    <x v="3"/>
    <x v="1"/>
    <x v="3"/>
    <x v="4081"/>
    <x v="1"/>
    <n v="3"/>
    <d v="2021-01-11T00:00:00"/>
    <x v="0"/>
    <x v="0"/>
    <s v="11"/>
    <x v="3"/>
    <x v="1"/>
    <n v="0.42"/>
    <x v="0"/>
    <n v="1"/>
    <x v="0"/>
    <n v="726.36"/>
    <x v="1"/>
    <n v="5"/>
    <x v="0"/>
    <x v="0"/>
    <n v="501.42890710382557"/>
    <x v="0"/>
  </r>
  <r>
    <n v="258"/>
    <n v="53"/>
    <x v="3"/>
    <x v="3"/>
    <x v="1"/>
    <x v="2092"/>
    <x v="0"/>
    <n v="1"/>
    <d v="2021-09-15T00:00:00"/>
    <x v="0"/>
    <x v="6"/>
    <s v="15"/>
    <x v="1"/>
    <x v="1"/>
    <n v="0.42"/>
    <x v="0"/>
    <n v="9"/>
    <x v="1"/>
    <n v="38.6"/>
    <x v="2"/>
    <n v="4"/>
    <x v="2"/>
    <x v="3"/>
    <n v="526.14815476190461"/>
    <x v="0"/>
  </r>
  <r>
    <n v="286"/>
    <n v="54"/>
    <x v="3"/>
    <x v="3"/>
    <x v="0"/>
    <x v="4082"/>
    <x v="1"/>
    <n v="3"/>
    <d v="2021-10-13T00:00:00"/>
    <x v="0"/>
    <x v="4"/>
    <s v="13"/>
    <x v="3"/>
    <x v="1"/>
    <n v="0.42"/>
    <x v="1"/>
    <n v="9"/>
    <x v="1"/>
    <n v="96.13"/>
    <x v="0"/>
    <n v="7"/>
    <x v="1"/>
    <x v="2"/>
    <n v="540.7826143790852"/>
    <x v="0"/>
  </r>
  <r>
    <n v="680"/>
    <n v="46"/>
    <x v="0"/>
    <x v="1"/>
    <x v="2"/>
    <x v="4083"/>
    <x v="1"/>
    <n v="3"/>
    <d v="2022-11-11T00:00:00"/>
    <x v="1"/>
    <x v="1"/>
    <s v="11"/>
    <x v="0"/>
    <x v="1"/>
    <n v="0.42"/>
    <x v="0"/>
    <n v="9"/>
    <x v="1"/>
    <n v="83.12"/>
    <x v="0"/>
    <n v="5"/>
    <x v="0"/>
    <x v="3"/>
    <n v="527.21850299401183"/>
    <x v="1"/>
  </r>
  <r>
    <n v="709"/>
    <n v="44"/>
    <x v="0"/>
    <x v="1"/>
    <x v="3"/>
    <x v="4084"/>
    <x v="2"/>
    <n v="2"/>
    <d v="2022-12-10T00:00:00"/>
    <x v="1"/>
    <x v="2"/>
    <s v="10"/>
    <x v="2"/>
    <x v="0"/>
    <n v="0.42"/>
    <x v="1"/>
    <n v="1"/>
    <x v="0"/>
    <n v="573.23"/>
    <x v="1"/>
    <n v="4"/>
    <x v="2"/>
    <x v="4"/>
    <n v="512.78590163934416"/>
    <x v="2"/>
  </r>
  <r>
    <n v="750"/>
    <n v="30"/>
    <x v="4"/>
    <x v="2"/>
    <x v="1"/>
    <x v="4085"/>
    <x v="0"/>
    <n v="1"/>
    <d v="2023-01-20T00:00:00"/>
    <x v="12"/>
    <x v="0"/>
    <s v="20"/>
    <x v="2"/>
    <x v="0"/>
    <n v="0.42"/>
    <x v="0"/>
    <n v="10"/>
    <x v="1"/>
    <n v="14.88"/>
    <x v="2"/>
    <n v="3"/>
    <x v="2"/>
    <x v="0"/>
    <n v="500.19302197802239"/>
    <x v="2"/>
  </r>
  <r>
    <n v="1026"/>
    <n v="42"/>
    <x v="0"/>
    <x v="2"/>
    <x v="3"/>
    <x v="4086"/>
    <x v="0"/>
    <n v="1"/>
    <d v="2023-10-23T00:00:00"/>
    <x v="12"/>
    <x v="4"/>
    <s v="23"/>
    <x v="3"/>
    <x v="1"/>
    <n v="0.42"/>
    <x v="0"/>
    <n v="18"/>
    <x v="2"/>
    <n v="5.29"/>
    <x v="2"/>
    <n v="7"/>
    <x v="1"/>
    <x v="3"/>
    <n v="525.8881325301204"/>
    <x v="1"/>
  </r>
  <r>
    <n v="1260"/>
    <n v="31"/>
    <x v="4"/>
    <x v="1"/>
    <x v="3"/>
    <x v="1512"/>
    <x v="1"/>
    <n v="3"/>
    <d v="2024-06-13T00:00:00"/>
    <x v="2"/>
    <x v="3"/>
    <s v="13"/>
    <x v="1"/>
    <x v="0"/>
    <n v="0.42"/>
    <x v="1"/>
    <n v="9"/>
    <x v="1"/>
    <n v="108.31"/>
    <x v="0"/>
    <n v="5"/>
    <x v="0"/>
    <x v="1"/>
    <n v="536.54311258278142"/>
    <x v="2"/>
  </r>
  <r>
    <n v="1629"/>
    <n v="60"/>
    <x v="1"/>
    <x v="0"/>
    <x v="1"/>
    <x v="4087"/>
    <x v="2"/>
    <n v="2"/>
    <d v="2025-06-17T00:00:00"/>
    <x v="3"/>
    <x v="3"/>
    <s v="17"/>
    <x v="0"/>
    <x v="1"/>
    <n v="0.42"/>
    <x v="0"/>
    <n v="18"/>
    <x v="2"/>
    <n v="33.840000000000003"/>
    <x v="2"/>
    <n v="4"/>
    <x v="2"/>
    <x v="0"/>
    <n v="502.13453038674066"/>
    <x v="0"/>
  </r>
  <r>
    <n v="2631"/>
    <n v="67"/>
    <x v="1"/>
    <x v="2"/>
    <x v="1"/>
    <x v="4088"/>
    <x v="2"/>
    <n v="2"/>
    <d v="2028-03-15T00:00:00"/>
    <x v="6"/>
    <x v="9"/>
    <s v="15"/>
    <x v="0"/>
    <x v="0"/>
    <n v="0.42"/>
    <x v="0"/>
    <n v="1"/>
    <x v="0"/>
    <n v="549.26"/>
    <x v="1"/>
    <n v="7"/>
    <x v="1"/>
    <x v="3"/>
    <n v="528.49872727272714"/>
    <x v="2"/>
  </r>
  <r>
    <n v="2855"/>
    <n v="35"/>
    <x v="4"/>
    <x v="0"/>
    <x v="1"/>
    <x v="4089"/>
    <x v="0"/>
    <n v="1"/>
    <d v="2028-10-25T00:00:00"/>
    <x v="6"/>
    <x v="4"/>
    <s v="25"/>
    <x v="3"/>
    <x v="0"/>
    <n v="0.42"/>
    <x v="0"/>
    <n v="10"/>
    <x v="1"/>
    <n v="28.13"/>
    <x v="2"/>
    <n v="4"/>
    <x v="2"/>
    <x v="0"/>
    <n v="501.54000000000036"/>
    <x v="1"/>
  </r>
  <r>
    <n v="2890"/>
    <n v="31"/>
    <x v="4"/>
    <x v="3"/>
    <x v="0"/>
    <x v="4090"/>
    <x v="1"/>
    <n v="3"/>
    <d v="2028-11-29T00:00:00"/>
    <x v="6"/>
    <x v="1"/>
    <s v="29"/>
    <x v="3"/>
    <x v="1"/>
    <n v="0.42"/>
    <x v="1"/>
    <n v="14"/>
    <x v="1"/>
    <n v="49.2"/>
    <x v="2"/>
    <n v="7"/>
    <x v="1"/>
    <x v="0"/>
    <n v="502.77039106145287"/>
    <x v="0"/>
  </r>
  <r>
    <n v="3187"/>
    <n v="54"/>
    <x v="3"/>
    <x v="2"/>
    <x v="3"/>
    <x v="4091"/>
    <x v="2"/>
    <n v="2"/>
    <d v="2029-09-22T00:00:00"/>
    <x v="10"/>
    <x v="6"/>
    <s v="22"/>
    <x v="0"/>
    <x v="0"/>
    <n v="0.42"/>
    <x v="1"/>
    <n v="19"/>
    <x v="2"/>
    <n v="33.18"/>
    <x v="2"/>
    <n v="8"/>
    <x v="1"/>
    <x v="3"/>
    <n v="528.3721341463413"/>
    <x v="1"/>
  </r>
  <r>
    <n v="3321"/>
    <n v="67"/>
    <x v="1"/>
    <x v="2"/>
    <x v="1"/>
    <x v="4092"/>
    <x v="1"/>
    <n v="3"/>
    <d v="2030-02-03T00:00:00"/>
    <x v="7"/>
    <x v="10"/>
    <s v="03"/>
    <x v="2"/>
    <x v="1"/>
    <n v="0.42"/>
    <x v="0"/>
    <n v="9"/>
    <x v="1"/>
    <n v="77.31"/>
    <x v="0"/>
    <n v="7"/>
    <x v="1"/>
    <x v="0"/>
    <n v="501.72505617977566"/>
    <x v="1"/>
  </r>
  <r>
    <n v="3865"/>
    <n v="45"/>
    <x v="0"/>
    <x v="0"/>
    <x v="1"/>
    <x v="4093"/>
    <x v="1"/>
    <n v="3"/>
    <d v="2031-08-01T00:00:00"/>
    <x v="8"/>
    <x v="8"/>
    <s v="01"/>
    <x v="0"/>
    <x v="1"/>
    <n v="0.42"/>
    <x v="1"/>
    <n v="13"/>
    <x v="1"/>
    <n v="59.47"/>
    <x v="0"/>
    <n v="7"/>
    <x v="1"/>
    <x v="4"/>
    <n v="512.45379120879113"/>
    <x v="1"/>
  </r>
  <r>
    <n v="4203"/>
    <n v="61"/>
    <x v="1"/>
    <x v="2"/>
    <x v="1"/>
    <x v="4094"/>
    <x v="2"/>
    <n v="2"/>
    <d v="2032-07-04T00:00:00"/>
    <x v="11"/>
    <x v="11"/>
    <s v="04"/>
    <x v="1"/>
    <x v="1"/>
    <n v="0.42"/>
    <x v="0"/>
    <n v="15"/>
    <x v="1"/>
    <n v="39.340000000000003"/>
    <x v="2"/>
    <n v="5"/>
    <x v="0"/>
    <x v="4"/>
    <n v="511.01381215469598"/>
    <x v="1"/>
  </r>
  <r>
    <n v="4332"/>
    <n v="54"/>
    <x v="3"/>
    <x v="2"/>
    <x v="2"/>
    <x v="4095"/>
    <x v="2"/>
    <n v="2"/>
    <d v="2032-11-10T00:00:00"/>
    <x v="11"/>
    <x v="1"/>
    <s v="10"/>
    <x v="3"/>
    <x v="1"/>
    <n v="0.42"/>
    <x v="1"/>
    <n v="2"/>
    <x v="0"/>
    <n v="224.17"/>
    <x v="1"/>
    <n v="7"/>
    <x v="1"/>
    <x v="0"/>
    <n v="500.62853107344677"/>
    <x v="0"/>
  </r>
  <r>
    <n v="4433"/>
    <n v="25"/>
    <x v="2"/>
    <x v="3"/>
    <x v="0"/>
    <x v="4096"/>
    <x v="2"/>
    <n v="2"/>
    <d v="2033-02-19T00:00:00"/>
    <x v="9"/>
    <x v="10"/>
    <s v="19"/>
    <x v="2"/>
    <x v="0"/>
    <n v="0.42"/>
    <x v="0"/>
    <n v="4"/>
    <x v="0"/>
    <n v="108.15"/>
    <x v="0"/>
    <n v="6"/>
    <x v="0"/>
    <x v="4"/>
    <n v="510.57405555555539"/>
    <x v="2"/>
  </r>
  <r>
    <n v="4478"/>
    <n v="63"/>
    <x v="1"/>
    <x v="1"/>
    <x v="0"/>
    <x v="4097"/>
    <x v="0"/>
    <n v="1"/>
    <d v="2033-04-05T00:00:00"/>
    <x v="9"/>
    <x v="5"/>
    <s v="05"/>
    <x v="2"/>
    <x v="1"/>
    <n v="0.42"/>
    <x v="0"/>
    <n v="18"/>
    <x v="2"/>
    <n v="9.17"/>
    <x v="2"/>
    <n v="7"/>
    <x v="1"/>
    <x v="4"/>
    <n v="511.00972067039095"/>
    <x v="0"/>
  </r>
  <r>
    <n v="4490"/>
    <n v="37"/>
    <x v="4"/>
    <x v="3"/>
    <x v="3"/>
    <x v="4098"/>
    <x v="1"/>
    <n v="3"/>
    <d v="2033-04-17T00:00:00"/>
    <x v="9"/>
    <x v="5"/>
    <s v="17"/>
    <x v="3"/>
    <x v="0"/>
    <n v="0.42"/>
    <x v="1"/>
    <n v="3"/>
    <x v="0"/>
    <n v="290.69"/>
    <x v="1"/>
    <n v="5"/>
    <x v="0"/>
    <x v="0"/>
    <n v="500.92562500000042"/>
    <x v="1"/>
  </r>
  <r>
    <n v="4818"/>
    <n v="57"/>
    <x v="3"/>
    <x v="0"/>
    <x v="0"/>
    <x v="4099"/>
    <x v="0"/>
    <n v="1"/>
    <d v="2034-03-11T00:00:00"/>
    <x v="13"/>
    <x v="9"/>
    <s v="11"/>
    <x v="1"/>
    <x v="0"/>
    <n v="0.42"/>
    <x v="1"/>
    <n v="19"/>
    <x v="2"/>
    <n v="13.25"/>
    <x v="2"/>
    <n v="4"/>
    <x v="2"/>
    <x v="1"/>
    <n v="533.62173333333328"/>
    <x v="1"/>
  </r>
  <r>
    <n v="4866"/>
    <n v="51"/>
    <x v="3"/>
    <x v="1"/>
    <x v="0"/>
    <x v="4100"/>
    <x v="0"/>
    <n v="1"/>
    <d v="2034-04-28T00:00:00"/>
    <x v="13"/>
    <x v="5"/>
    <s v="28"/>
    <x v="3"/>
    <x v="1"/>
    <n v="0.42"/>
    <x v="1"/>
    <n v="1"/>
    <x v="0"/>
    <n v="262.62"/>
    <x v="1"/>
    <n v="4"/>
    <x v="2"/>
    <x v="4"/>
    <n v="512.95280898876388"/>
    <x v="1"/>
  </r>
  <r>
    <n v="4914"/>
    <n v="43"/>
    <x v="0"/>
    <x v="0"/>
    <x v="1"/>
    <x v="4101"/>
    <x v="1"/>
    <n v="3"/>
    <d v="2034-06-15T00:00:00"/>
    <x v="13"/>
    <x v="3"/>
    <s v="15"/>
    <x v="3"/>
    <x v="0"/>
    <n v="0.42"/>
    <x v="1"/>
    <n v="15"/>
    <x v="1"/>
    <n v="66.209999999999994"/>
    <x v="0"/>
    <n v="6"/>
    <x v="0"/>
    <x v="0"/>
    <n v="498.8048571428576"/>
    <x v="2"/>
  </r>
  <r>
    <n v="148"/>
    <n v="54"/>
    <x v="3"/>
    <x v="3"/>
    <x v="2"/>
    <x v="4102"/>
    <x v="2"/>
    <n v="2"/>
    <d v="2021-05-28T00:00:00"/>
    <x v="0"/>
    <x v="7"/>
    <s v="28"/>
    <x v="3"/>
    <x v="0"/>
    <n v="0.41"/>
    <x v="0"/>
    <n v="10"/>
    <x v="1"/>
    <n v="63.72"/>
    <x v="0"/>
    <n v="5"/>
    <x v="0"/>
    <x v="3"/>
    <n v="527.74656441717775"/>
    <x v="2"/>
  </r>
  <r>
    <n v="273"/>
    <n v="45"/>
    <x v="0"/>
    <x v="3"/>
    <x v="1"/>
    <x v="4103"/>
    <x v="1"/>
    <n v="3"/>
    <d v="2021-09-30T00:00:00"/>
    <x v="0"/>
    <x v="6"/>
    <s v="30"/>
    <x v="2"/>
    <x v="1"/>
    <n v="0.41"/>
    <x v="0"/>
    <n v="17"/>
    <x v="2"/>
    <n v="43.72"/>
    <x v="2"/>
    <n v="5"/>
    <x v="0"/>
    <x v="4"/>
    <n v="514.36711864406766"/>
    <x v="0"/>
  </r>
  <r>
    <n v="302"/>
    <n v="21"/>
    <x v="2"/>
    <x v="1"/>
    <x v="1"/>
    <x v="4104"/>
    <x v="0"/>
    <n v="1"/>
    <d v="2021-10-29T00:00:00"/>
    <x v="0"/>
    <x v="4"/>
    <s v="29"/>
    <x v="2"/>
    <x v="0"/>
    <n v="0.41"/>
    <x v="0"/>
    <n v="1"/>
    <x v="0"/>
    <n v="132.63999999999999"/>
    <x v="0"/>
    <n v="6"/>
    <x v="0"/>
    <x v="4"/>
    <n v="513.06664772727265"/>
    <x v="1"/>
  </r>
  <r>
    <n v="977"/>
    <n v="57"/>
    <x v="3"/>
    <x v="3"/>
    <x v="2"/>
    <x v="4105"/>
    <x v="1"/>
    <n v="3"/>
    <d v="2023-09-04T00:00:00"/>
    <x v="12"/>
    <x v="6"/>
    <s v="04"/>
    <x v="2"/>
    <x v="0"/>
    <n v="0.41"/>
    <x v="0"/>
    <n v="17"/>
    <x v="2"/>
    <n v="46.86"/>
    <x v="2"/>
    <n v="4"/>
    <x v="2"/>
    <x v="4"/>
    <n v="515.2405142857142"/>
    <x v="2"/>
  </r>
  <r>
    <n v="1194"/>
    <n v="39"/>
    <x v="4"/>
    <x v="1"/>
    <x v="2"/>
    <x v="4106"/>
    <x v="0"/>
    <n v="1"/>
    <d v="2024-04-08T00:00:00"/>
    <x v="2"/>
    <x v="5"/>
    <s v="08"/>
    <x v="3"/>
    <x v="0"/>
    <n v="0.41"/>
    <x v="1"/>
    <n v="11"/>
    <x v="1"/>
    <n v="9.5500000000000007"/>
    <x v="2"/>
    <n v="5"/>
    <x v="0"/>
    <x v="0"/>
    <n v="495.96339080459813"/>
    <x v="2"/>
  </r>
  <r>
    <n v="1390"/>
    <n v="22"/>
    <x v="2"/>
    <x v="2"/>
    <x v="0"/>
    <x v="4107"/>
    <x v="0"/>
    <n v="1"/>
    <d v="2024-10-21T00:00:00"/>
    <x v="2"/>
    <x v="4"/>
    <s v="21"/>
    <x v="2"/>
    <x v="1"/>
    <n v="0.41"/>
    <x v="0"/>
    <n v="7"/>
    <x v="1"/>
    <n v="24.58"/>
    <x v="2"/>
    <n v="7"/>
    <x v="1"/>
    <x v="4"/>
    <n v="513.62327586206891"/>
    <x v="2"/>
  </r>
  <r>
    <n v="1412"/>
    <n v="30"/>
    <x v="4"/>
    <x v="3"/>
    <x v="2"/>
    <x v="4108"/>
    <x v="1"/>
    <n v="3"/>
    <d v="2024-11-12T00:00:00"/>
    <x v="2"/>
    <x v="1"/>
    <s v="12"/>
    <x v="1"/>
    <x v="1"/>
    <n v="0.41"/>
    <x v="0"/>
    <n v="3"/>
    <x v="0"/>
    <n v="217.97"/>
    <x v="1"/>
    <n v="7"/>
    <x v="1"/>
    <x v="4"/>
    <n v="515.59768786127165"/>
    <x v="1"/>
  </r>
  <r>
    <n v="1530"/>
    <n v="42"/>
    <x v="0"/>
    <x v="1"/>
    <x v="1"/>
    <x v="4109"/>
    <x v="1"/>
    <n v="3"/>
    <d v="2025-03-10T00:00:00"/>
    <x v="3"/>
    <x v="9"/>
    <s v="10"/>
    <x v="0"/>
    <x v="0"/>
    <n v="0.41"/>
    <x v="0"/>
    <n v="4"/>
    <x v="0"/>
    <n v="187.32"/>
    <x v="1"/>
    <n v="7"/>
    <x v="1"/>
    <x v="4"/>
    <n v="514.79360465116281"/>
    <x v="0"/>
  </r>
  <r>
    <n v="1532"/>
    <n v="62"/>
    <x v="1"/>
    <x v="1"/>
    <x v="3"/>
    <x v="4110"/>
    <x v="2"/>
    <n v="2"/>
    <d v="2025-03-12T00:00:00"/>
    <x v="3"/>
    <x v="9"/>
    <s v="12"/>
    <x v="1"/>
    <x v="1"/>
    <n v="0.41"/>
    <x v="1"/>
    <n v="10"/>
    <x v="1"/>
    <n v="53.36"/>
    <x v="0"/>
    <n v="7"/>
    <x v="1"/>
    <x v="2"/>
    <n v="538.64835526315835"/>
    <x v="2"/>
  </r>
  <r>
    <n v="1798"/>
    <n v="47"/>
    <x v="0"/>
    <x v="1"/>
    <x v="3"/>
    <x v="4111"/>
    <x v="1"/>
    <n v="3"/>
    <d v="2025-12-03T00:00:00"/>
    <x v="3"/>
    <x v="2"/>
    <s v="03"/>
    <x v="2"/>
    <x v="1"/>
    <n v="0.41"/>
    <x v="0"/>
    <n v="11"/>
    <x v="1"/>
    <n v="76.069999999999993"/>
    <x v="0"/>
    <n v="4"/>
    <x v="2"/>
    <x v="0"/>
    <n v="498.22294797687908"/>
    <x v="2"/>
  </r>
  <r>
    <n v="2216"/>
    <n v="24"/>
    <x v="2"/>
    <x v="3"/>
    <x v="1"/>
    <x v="4112"/>
    <x v="1"/>
    <n v="3"/>
    <d v="2027-01-25T00:00:00"/>
    <x v="5"/>
    <x v="0"/>
    <s v="25"/>
    <x v="0"/>
    <x v="1"/>
    <n v="0.41"/>
    <x v="1"/>
    <n v="19"/>
    <x v="2"/>
    <n v="37.39"/>
    <x v="2"/>
    <n v="4"/>
    <x v="2"/>
    <x v="0"/>
    <n v="496.25459302325635"/>
    <x v="0"/>
  </r>
  <r>
    <n v="2478"/>
    <n v="34"/>
    <x v="4"/>
    <x v="2"/>
    <x v="2"/>
    <x v="4113"/>
    <x v="2"/>
    <n v="2"/>
    <d v="2027-10-14T00:00:00"/>
    <x v="5"/>
    <x v="4"/>
    <s v="14"/>
    <x v="1"/>
    <x v="1"/>
    <n v="0.41"/>
    <x v="0"/>
    <n v="18"/>
    <x v="2"/>
    <n v="27.03"/>
    <x v="2"/>
    <n v="5"/>
    <x v="0"/>
    <x v="0"/>
    <n v="495.00269005848008"/>
    <x v="2"/>
  </r>
  <r>
    <n v="2675"/>
    <n v="47"/>
    <x v="0"/>
    <x v="0"/>
    <x v="1"/>
    <x v="4114"/>
    <x v="0"/>
    <n v="1"/>
    <d v="2028-04-28T00:00:00"/>
    <x v="6"/>
    <x v="5"/>
    <s v="28"/>
    <x v="2"/>
    <x v="1"/>
    <n v="0.41"/>
    <x v="1"/>
    <n v="1"/>
    <x v="0"/>
    <n v="87.34"/>
    <x v="0"/>
    <n v="6"/>
    <x v="0"/>
    <x v="3"/>
    <n v="527.07061728395047"/>
    <x v="0"/>
  </r>
  <r>
    <n v="2946"/>
    <n v="60"/>
    <x v="1"/>
    <x v="0"/>
    <x v="2"/>
    <x v="4115"/>
    <x v="2"/>
    <n v="2"/>
    <d v="2029-01-24T00:00:00"/>
    <x v="10"/>
    <x v="0"/>
    <s v="24"/>
    <x v="1"/>
    <x v="1"/>
    <n v="0.41"/>
    <x v="1"/>
    <n v="2"/>
    <x v="0"/>
    <n v="243.92"/>
    <x v="1"/>
    <n v="6"/>
    <x v="0"/>
    <x v="1"/>
    <n v="535.51375838926162"/>
    <x v="1"/>
  </r>
  <r>
    <n v="2959"/>
    <n v="24"/>
    <x v="2"/>
    <x v="2"/>
    <x v="2"/>
    <x v="4116"/>
    <x v="1"/>
    <n v="3"/>
    <d v="2029-02-06T00:00:00"/>
    <x v="10"/>
    <x v="10"/>
    <s v="06"/>
    <x v="1"/>
    <x v="0"/>
    <n v="0.41"/>
    <x v="0"/>
    <n v="7"/>
    <x v="1"/>
    <n v="128.86000000000001"/>
    <x v="0"/>
    <n v="7"/>
    <x v="1"/>
    <x v="0"/>
    <n v="495.05223529411819"/>
    <x v="0"/>
  </r>
  <r>
    <n v="2985"/>
    <n v="24"/>
    <x v="2"/>
    <x v="2"/>
    <x v="0"/>
    <x v="4117"/>
    <x v="0"/>
    <n v="1"/>
    <d v="2029-03-04T00:00:00"/>
    <x v="10"/>
    <x v="9"/>
    <s v="04"/>
    <x v="0"/>
    <x v="1"/>
    <n v="0.41"/>
    <x v="0"/>
    <n v="11"/>
    <x v="1"/>
    <n v="7.32"/>
    <x v="2"/>
    <n v="4"/>
    <x v="2"/>
    <x v="1"/>
    <n v="535.83587837837831"/>
    <x v="1"/>
  </r>
  <r>
    <n v="3177"/>
    <n v="41"/>
    <x v="0"/>
    <x v="0"/>
    <x v="2"/>
    <x v="3174"/>
    <x v="1"/>
    <n v="3"/>
    <d v="2029-09-12T00:00:00"/>
    <x v="10"/>
    <x v="6"/>
    <s v="12"/>
    <x v="1"/>
    <x v="0"/>
    <n v="0.41"/>
    <x v="0"/>
    <n v="15"/>
    <x v="1"/>
    <n v="56.35"/>
    <x v="0"/>
    <n v="5"/>
    <x v="0"/>
    <x v="0"/>
    <n v="492.64426035503016"/>
    <x v="0"/>
  </r>
  <r>
    <n v="3202"/>
    <n v="46"/>
    <x v="0"/>
    <x v="1"/>
    <x v="0"/>
    <x v="4118"/>
    <x v="2"/>
    <n v="2"/>
    <d v="2029-10-07T00:00:00"/>
    <x v="10"/>
    <x v="4"/>
    <s v="07"/>
    <x v="1"/>
    <x v="0"/>
    <n v="0.41"/>
    <x v="1"/>
    <n v="10"/>
    <x v="1"/>
    <n v="42.7"/>
    <x v="2"/>
    <n v="5"/>
    <x v="0"/>
    <x v="0"/>
    <n v="490.54505952380998"/>
    <x v="2"/>
  </r>
  <r>
    <n v="3507"/>
    <n v="69"/>
    <x v="1"/>
    <x v="2"/>
    <x v="2"/>
    <x v="4119"/>
    <x v="0"/>
    <n v="1"/>
    <d v="2030-08-08T00:00:00"/>
    <x v="7"/>
    <x v="8"/>
    <s v="08"/>
    <x v="2"/>
    <x v="1"/>
    <n v="0.41"/>
    <x v="0"/>
    <n v="17"/>
    <x v="2"/>
    <n v="18.43"/>
    <x v="2"/>
    <n v="4"/>
    <x v="2"/>
    <x v="0"/>
    <n v="490.92562874251541"/>
    <x v="2"/>
  </r>
  <r>
    <n v="3911"/>
    <n v="32"/>
    <x v="4"/>
    <x v="2"/>
    <x v="1"/>
    <x v="4120"/>
    <x v="0"/>
    <n v="1"/>
    <d v="2031-09-16T00:00:00"/>
    <x v="8"/>
    <x v="6"/>
    <s v="16"/>
    <x v="0"/>
    <x v="1"/>
    <n v="0.41"/>
    <x v="0"/>
    <n v="4"/>
    <x v="0"/>
    <n v="83.49"/>
    <x v="0"/>
    <n v="5"/>
    <x v="0"/>
    <x v="3"/>
    <n v="529.8018633540371"/>
    <x v="1"/>
  </r>
  <r>
    <n v="3946"/>
    <n v="31"/>
    <x v="4"/>
    <x v="1"/>
    <x v="2"/>
    <x v="4121"/>
    <x v="0"/>
    <n v="1"/>
    <d v="2031-10-21T00:00:00"/>
    <x v="8"/>
    <x v="4"/>
    <s v="21"/>
    <x v="0"/>
    <x v="1"/>
    <n v="0.41"/>
    <x v="1"/>
    <n v="13"/>
    <x v="1"/>
    <n v="12.47"/>
    <x v="2"/>
    <n v="7"/>
    <x v="1"/>
    <x v="1"/>
    <n v="538.93360544217683"/>
    <x v="2"/>
  </r>
  <r>
    <n v="4460"/>
    <n v="61"/>
    <x v="1"/>
    <x v="3"/>
    <x v="2"/>
    <x v="4122"/>
    <x v="1"/>
    <n v="3"/>
    <d v="2033-03-18T00:00:00"/>
    <x v="9"/>
    <x v="9"/>
    <s v="18"/>
    <x v="0"/>
    <x v="1"/>
    <n v="0.41"/>
    <x v="1"/>
    <n v="10"/>
    <x v="1"/>
    <n v="98.43"/>
    <x v="0"/>
    <n v="7"/>
    <x v="1"/>
    <x v="3"/>
    <n v="531.02593749999983"/>
    <x v="0"/>
  </r>
  <r>
    <n v="4467"/>
    <n v="63"/>
    <x v="1"/>
    <x v="0"/>
    <x v="1"/>
    <x v="4123"/>
    <x v="1"/>
    <n v="3"/>
    <d v="2033-03-25T00:00:00"/>
    <x v="9"/>
    <x v="9"/>
    <s v="25"/>
    <x v="3"/>
    <x v="1"/>
    <n v="0.41"/>
    <x v="1"/>
    <n v="12"/>
    <x v="1"/>
    <n v="55.02"/>
    <x v="0"/>
    <n v="6"/>
    <x v="0"/>
    <x v="3"/>
    <n v="528.17515723270424"/>
    <x v="2"/>
  </r>
  <r>
    <n v="241"/>
    <n v="38"/>
    <x v="4"/>
    <x v="1"/>
    <x v="1"/>
    <x v="4124"/>
    <x v="1"/>
    <n v="3"/>
    <d v="2021-08-29T00:00:00"/>
    <x v="0"/>
    <x v="8"/>
    <s v="29"/>
    <x v="2"/>
    <x v="1"/>
    <n v="0.4"/>
    <x v="1"/>
    <n v="11"/>
    <x v="1"/>
    <n v="63.14"/>
    <x v="0"/>
    <n v="4"/>
    <x v="2"/>
    <x v="2"/>
    <n v="538.68211920529825"/>
    <x v="0"/>
  </r>
  <r>
    <n v="482"/>
    <n v="38"/>
    <x v="4"/>
    <x v="3"/>
    <x v="3"/>
    <x v="4125"/>
    <x v="1"/>
    <n v="3"/>
    <d v="2022-04-27T00:00:00"/>
    <x v="1"/>
    <x v="5"/>
    <s v="27"/>
    <x v="3"/>
    <x v="0"/>
    <n v="0.4"/>
    <x v="1"/>
    <n v="5"/>
    <x v="0"/>
    <n v="152.68"/>
    <x v="1"/>
    <n v="6"/>
    <x v="0"/>
    <x v="1"/>
    <n v="541.51445205479445"/>
    <x v="1"/>
  </r>
  <r>
    <n v="511"/>
    <n v="54"/>
    <x v="3"/>
    <x v="3"/>
    <x v="0"/>
    <x v="4126"/>
    <x v="1"/>
    <n v="3"/>
    <d v="2022-05-26T00:00:00"/>
    <x v="1"/>
    <x v="7"/>
    <s v="26"/>
    <x v="2"/>
    <x v="1"/>
    <n v="0.4"/>
    <x v="1"/>
    <n v="10"/>
    <x v="1"/>
    <n v="82.85"/>
    <x v="0"/>
    <n v="7"/>
    <x v="1"/>
    <x v="2"/>
    <n v="537.64313333333359"/>
    <x v="2"/>
  </r>
  <r>
    <n v="721"/>
    <n v="45"/>
    <x v="0"/>
    <x v="2"/>
    <x v="2"/>
    <x v="4127"/>
    <x v="2"/>
    <n v="2"/>
    <d v="2022-12-22T00:00:00"/>
    <x v="1"/>
    <x v="2"/>
    <s v="22"/>
    <x v="2"/>
    <x v="1"/>
    <n v="0.4"/>
    <x v="1"/>
    <n v="6"/>
    <x v="1"/>
    <n v="93.69"/>
    <x v="0"/>
    <n v="6"/>
    <x v="0"/>
    <x v="4"/>
    <n v="513.42228070175429"/>
    <x v="1"/>
  </r>
  <r>
    <n v="722"/>
    <n v="43"/>
    <x v="0"/>
    <x v="0"/>
    <x v="2"/>
    <x v="4128"/>
    <x v="1"/>
    <n v="3"/>
    <d v="2022-12-23T00:00:00"/>
    <x v="1"/>
    <x v="2"/>
    <s v="23"/>
    <x v="2"/>
    <x v="0"/>
    <n v="0.4"/>
    <x v="0"/>
    <n v="15"/>
    <x v="1"/>
    <n v="45.06"/>
    <x v="2"/>
    <n v="7"/>
    <x v="1"/>
    <x v="0"/>
    <n v="491.99554216867517"/>
    <x v="1"/>
  </r>
  <r>
    <n v="816"/>
    <n v="53"/>
    <x v="3"/>
    <x v="2"/>
    <x v="0"/>
    <x v="4129"/>
    <x v="2"/>
    <n v="2"/>
    <d v="2023-03-27T00:00:00"/>
    <x v="12"/>
    <x v="9"/>
    <s v="27"/>
    <x v="3"/>
    <x v="1"/>
    <n v="0.4"/>
    <x v="1"/>
    <n v="17"/>
    <x v="2"/>
    <n v="23.43"/>
    <x v="2"/>
    <n v="7"/>
    <x v="1"/>
    <x v="1"/>
    <n v="539.9842758620689"/>
    <x v="0"/>
  </r>
  <r>
    <n v="1210"/>
    <n v="19"/>
    <x v="2"/>
    <x v="0"/>
    <x v="0"/>
    <x v="1876"/>
    <x v="1"/>
    <n v="3"/>
    <d v="2024-04-24T00:00:00"/>
    <x v="2"/>
    <x v="5"/>
    <s v="24"/>
    <x v="3"/>
    <x v="0"/>
    <n v="0.4"/>
    <x v="0"/>
    <n v="6"/>
    <x v="1"/>
    <n v="136.76"/>
    <x v="0"/>
    <n v="4"/>
    <x v="2"/>
    <x v="1"/>
    <n v="540.96833333333336"/>
    <x v="1"/>
  </r>
  <r>
    <n v="1295"/>
    <n v="62"/>
    <x v="1"/>
    <x v="2"/>
    <x v="3"/>
    <x v="4130"/>
    <x v="2"/>
    <n v="2"/>
    <d v="2024-07-18T00:00:00"/>
    <x v="2"/>
    <x v="11"/>
    <s v="18"/>
    <x v="0"/>
    <x v="0"/>
    <n v="0.4"/>
    <x v="0"/>
    <n v="7"/>
    <x v="1"/>
    <n v="86.75"/>
    <x v="0"/>
    <n v="6"/>
    <x v="0"/>
    <x v="4"/>
    <n v="513.13570588235291"/>
    <x v="0"/>
  </r>
  <r>
    <n v="1301"/>
    <n v="56"/>
    <x v="3"/>
    <x v="3"/>
    <x v="0"/>
    <x v="4131"/>
    <x v="2"/>
    <n v="2"/>
    <d v="2024-07-24T00:00:00"/>
    <x v="2"/>
    <x v="11"/>
    <s v="24"/>
    <x v="1"/>
    <x v="1"/>
    <n v="0.4"/>
    <x v="0"/>
    <n v="12"/>
    <x v="1"/>
    <n v="43.07"/>
    <x v="2"/>
    <n v="7"/>
    <x v="1"/>
    <x v="1"/>
    <n v="539.01307692307694"/>
    <x v="0"/>
  </r>
  <r>
    <n v="1613"/>
    <n v="25"/>
    <x v="2"/>
    <x v="1"/>
    <x v="1"/>
    <x v="4132"/>
    <x v="2"/>
    <n v="2"/>
    <d v="2025-06-01T00:00:00"/>
    <x v="3"/>
    <x v="3"/>
    <s v="01"/>
    <x v="2"/>
    <x v="1"/>
    <n v="0.4"/>
    <x v="0"/>
    <n v="13"/>
    <x v="1"/>
    <n v="45.53"/>
    <x v="2"/>
    <n v="3"/>
    <x v="2"/>
    <x v="3"/>
    <n v="527.33898734177205"/>
    <x v="2"/>
  </r>
  <r>
    <n v="1716"/>
    <n v="32"/>
    <x v="4"/>
    <x v="3"/>
    <x v="0"/>
    <x v="4133"/>
    <x v="0"/>
    <n v="1"/>
    <d v="2025-09-12T00:00:00"/>
    <x v="3"/>
    <x v="6"/>
    <s v="12"/>
    <x v="0"/>
    <x v="0"/>
    <n v="0.4"/>
    <x v="1"/>
    <n v="17"/>
    <x v="2"/>
    <n v="6.01"/>
    <x v="2"/>
    <n v="7"/>
    <x v="1"/>
    <x v="4"/>
    <n v="512.57887573964501"/>
    <x v="2"/>
  </r>
  <r>
    <n v="1869"/>
    <n v="69"/>
    <x v="1"/>
    <x v="3"/>
    <x v="2"/>
    <x v="4134"/>
    <x v="2"/>
    <n v="2"/>
    <d v="2026-02-12T00:00:00"/>
    <x v="4"/>
    <x v="10"/>
    <s v="12"/>
    <x v="2"/>
    <x v="1"/>
    <n v="0.4"/>
    <x v="1"/>
    <n v="8"/>
    <x v="1"/>
    <n v="63.26"/>
    <x v="0"/>
    <n v="6"/>
    <x v="0"/>
    <x v="2"/>
    <n v="535.69127516778553"/>
    <x v="2"/>
  </r>
  <r>
    <n v="2008"/>
    <n v="61"/>
    <x v="1"/>
    <x v="0"/>
    <x v="2"/>
    <x v="4135"/>
    <x v="1"/>
    <n v="3"/>
    <d v="2026-07-01T00:00:00"/>
    <x v="4"/>
    <x v="11"/>
    <s v="01"/>
    <x v="2"/>
    <x v="1"/>
    <n v="0.4"/>
    <x v="0"/>
    <n v="14"/>
    <x v="1"/>
    <n v="47.16"/>
    <x v="2"/>
    <n v="4"/>
    <x v="2"/>
    <x v="1"/>
    <n v="539.16936619718297"/>
    <x v="0"/>
  </r>
  <r>
    <n v="2439"/>
    <n v="29"/>
    <x v="2"/>
    <x v="1"/>
    <x v="2"/>
    <x v="2727"/>
    <x v="0"/>
    <n v="1"/>
    <d v="2027-09-05T00:00:00"/>
    <x v="5"/>
    <x v="6"/>
    <s v="05"/>
    <x v="3"/>
    <x v="0"/>
    <n v="0.4"/>
    <x v="1"/>
    <n v="10"/>
    <x v="1"/>
    <n v="8.19"/>
    <x v="2"/>
    <n v="3"/>
    <x v="2"/>
    <x v="1"/>
    <n v="538.3111347517729"/>
    <x v="2"/>
  </r>
  <r>
    <n v="2485"/>
    <n v="32"/>
    <x v="4"/>
    <x v="1"/>
    <x v="3"/>
    <x v="4136"/>
    <x v="0"/>
    <n v="1"/>
    <d v="2027-10-21T00:00:00"/>
    <x v="5"/>
    <x v="4"/>
    <s v="21"/>
    <x v="3"/>
    <x v="0"/>
    <n v="0.4"/>
    <x v="0"/>
    <n v="7"/>
    <x v="1"/>
    <n v="40.58"/>
    <x v="2"/>
    <n v="7"/>
    <x v="1"/>
    <x v="4"/>
    <n v="515.02190476190469"/>
    <x v="1"/>
  </r>
  <r>
    <n v="2613"/>
    <n v="55"/>
    <x v="3"/>
    <x v="2"/>
    <x v="1"/>
    <x v="4137"/>
    <x v="2"/>
    <n v="2"/>
    <d v="2028-02-26T00:00:00"/>
    <x v="6"/>
    <x v="10"/>
    <s v="26"/>
    <x v="1"/>
    <x v="1"/>
    <n v="0.4"/>
    <x v="0"/>
    <n v="18"/>
    <x v="2"/>
    <n v="34.57"/>
    <x v="2"/>
    <n v="7"/>
    <x v="1"/>
    <x v="4"/>
    <n v="516.40502994011979"/>
    <x v="1"/>
  </r>
  <r>
    <n v="3006"/>
    <n v="28"/>
    <x v="2"/>
    <x v="1"/>
    <x v="3"/>
    <x v="4138"/>
    <x v="1"/>
    <n v="3"/>
    <d v="2029-03-25T00:00:00"/>
    <x v="10"/>
    <x v="9"/>
    <s v="25"/>
    <x v="3"/>
    <x v="1"/>
    <n v="0.4"/>
    <x v="0"/>
    <n v="12"/>
    <x v="1"/>
    <n v="69.27"/>
    <x v="0"/>
    <n v="4"/>
    <x v="2"/>
    <x v="2"/>
    <n v="535.89141891891927"/>
    <x v="0"/>
  </r>
  <r>
    <n v="3141"/>
    <n v="38"/>
    <x v="4"/>
    <x v="3"/>
    <x v="3"/>
    <x v="4139"/>
    <x v="1"/>
    <n v="3"/>
    <d v="2029-08-07T00:00:00"/>
    <x v="10"/>
    <x v="8"/>
    <s v="07"/>
    <x v="2"/>
    <x v="1"/>
    <n v="0.4"/>
    <x v="0"/>
    <n v="9"/>
    <x v="1"/>
    <n v="88.58"/>
    <x v="0"/>
    <n v="5"/>
    <x v="0"/>
    <x v="0"/>
    <n v="490.8806666666672"/>
    <x v="2"/>
  </r>
  <r>
    <n v="3795"/>
    <n v="54"/>
    <x v="3"/>
    <x v="2"/>
    <x v="3"/>
    <x v="4140"/>
    <x v="1"/>
    <n v="3"/>
    <d v="2031-05-23T00:00:00"/>
    <x v="8"/>
    <x v="7"/>
    <s v="23"/>
    <x v="3"/>
    <x v="1"/>
    <n v="0.4"/>
    <x v="0"/>
    <n v="5"/>
    <x v="0"/>
    <n v="191.59"/>
    <x v="1"/>
    <n v="4"/>
    <x v="2"/>
    <x v="3"/>
    <n v="526.92821656050933"/>
    <x v="1"/>
  </r>
  <r>
    <n v="3839"/>
    <n v="28"/>
    <x v="2"/>
    <x v="3"/>
    <x v="1"/>
    <x v="4141"/>
    <x v="1"/>
    <n v="3"/>
    <d v="2031-07-06T00:00:00"/>
    <x v="8"/>
    <x v="11"/>
    <s v="06"/>
    <x v="1"/>
    <x v="1"/>
    <n v="0.4"/>
    <x v="1"/>
    <n v="1"/>
    <x v="0"/>
    <n v="842.33"/>
    <x v="1"/>
    <n v="5"/>
    <x v="0"/>
    <x v="0"/>
    <n v="489.0125609756102"/>
    <x v="0"/>
  </r>
  <r>
    <n v="3856"/>
    <n v="21"/>
    <x v="2"/>
    <x v="0"/>
    <x v="1"/>
    <x v="4142"/>
    <x v="2"/>
    <n v="2"/>
    <d v="2031-07-23T00:00:00"/>
    <x v="8"/>
    <x v="11"/>
    <s v="23"/>
    <x v="3"/>
    <x v="0"/>
    <n v="0.4"/>
    <x v="1"/>
    <n v="13"/>
    <x v="1"/>
    <n v="41.18"/>
    <x v="2"/>
    <n v="7"/>
    <x v="1"/>
    <x v="3"/>
    <n v="524.1651282051281"/>
    <x v="0"/>
  </r>
  <r>
    <n v="4058"/>
    <n v="37"/>
    <x v="4"/>
    <x v="0"/>
    <x v="0"/>
    <x v="4143"/>
    <x v="1"/>
    <n v="3"/>
    <d v="2032-02-10T00:00:00"/>
    <x v="11"/>
    <x v="10"/>
    <s v="10"/>
    <x v="1"/>
    <x v="1"/>
    <n v="0.4"/>
    <x v="1"/>
    <n v="7"/>
    <x v="1"/>
    <n v="126.54"/>
    <x v="0"/>
    <n v="5"/>
    <x v="0"/>
    <x v="0"/>
    <n v="486.84496932515373"/>
    <x v="0"/>
  </r>
  <r>
    <n v="4144"/>
    <n v="39"/>
    <x v="4"/>
    <x v="1"/>
    <x v="1"/>
    <x v="4144"/>
    <x v="1"/>
    <n v="3"/>
    <d v="2032-05-06T00:00:00"/>
    <x v="11"/>
    <x v="7"/>
    <s v="06"/>
    <x v="2"/>
    <x v="1"/>
    <n v="0.4"/>
    <x v="0"/>
    <n v="18"/>
    <x v="2"/>
    <n v="43.11"/>
    <x v="2"/>
    <n v="6"/>
    <x v="0"/>
    <x v="0"/>
    <n v="484.38253086419797"/>
    <x v="0"/>
  </r>
  <r>
    <n v="4327"/>
    <n v="64"/>
    <x v="1"/>
    <x v="2"/>
    <x v="1"/>
    <x v="4145"/>
    <x v="2"/>
    <n v="2"/>
    <d v="2032-11-05T00:00:00"/>
    <x v="11"/>
    <x v="1"/>
    <s v="05"/>
    <x v="1"/>
    <x v="0"/>
    <n v="0.4"/>
    <x v="0"/>
    <n v="19"/>
    <x v="2"/>
    <n v="23.07"/>
    <x v="2"/>
    <n v="3"/>
    <x v="2"/>
    <x v="3"/>
    <n v="524.0934193548386"/>
    <x v="2"/>
  </r>
  <r>
    <n v="4437"/>
    <n v="37"/>
    <x v="4"/>
    <x v="1"/>
    <x v="1"/>
    <x v="4146"/>
    <x v="2"/>
    <n v="2"/>
    <d v="2033-02-23T00:00:00"/>
    <x v="9"/>
    <x v="10"/>
    <s v="23"/>
    <x v="0"/>
    <x v="0"/>
    <n v="0.4"/>
    <x v="1"/>
    <n v="1"/>
    <x v="0"/>
    <n v="471.9"/>
    <x v="1"/>
    <n v="5"/>
    <x v="0"/>
    <x v="4"/>
    <n v="515.76728915662648"/>
    <x v="0"/>
  </r>
  <r>
    <n v="4471"/>
    <n v="66"/>
    <x v="1"/>
    <x v="3"/>
    <x v="1"/>
    <x v="4147"/>
    <x v="2"/>
    <n v="2"/>
    <d v="2033-03-29T00:00:00"/>
    <x v="9"/>
    <x v="9"/>
    <s v="29"/>
    <x v="3"/>
    <x v="1"/>
    <n v="0.4"/>
    <x v="1"/>
    <n v="3"/>
    <x v="0"/>
    <n v="193.15"/>
    <x v="1"/>
    <n v="7"/>
    <x v="1"/>
    <x v="1"/>
    <n v="541.5713571428571"/>
    <x v="0"/>
  </r>
  <r>
    <n v="4796"/>
    <n v="52"/>
    <x v="3"/>
    <x v="3"/>
    <x v="3"/>
    <x v="4148"/>
    <x v="0"/>
    <n v="1"/>
    <d v="2034-02-17T00:00:00"/>
    <x v="13"/>
    <x v="10"/>
    <s v="17"/>
    <x v="0"/>
    <x v="1"/>
    <n v="0.4"/>
    <x v="0"/>
    <n v="18"/>
    <x v="2"/>
    <n v="10.88"/>
    <x v="2"/>
    <n v="6"/>
    <x v="0"/>
    <x v="0"/>
    <n v="482.57086956521778"/>
    <x v="1"/>
  </r>
  <r>
    <n v="216"/>
    <n v="33"/>
    <x v="4"/>
    <x v="3"/>
    <x v="1"/>
    <x v="4149"/>
    <x v="2"/>
    <n v="2"/>
    <d v="2021-08-04T00:00:00"/>
    <x v="0"/>
    <x v="8"/>
    <s v="04"/>
    <x v="2"/>
    <x v="1"/>
    <n v="0.39"/>
    <x v="1"/>
    <n v="17"/>
    <x v="2"/>
    <n v="37.58"/>
    <x v="2"/>
    <n v="7"/>
    <x v="1"/>
    <x v="4"/>
    <n v="516.03315151515153"/>
    <x v="0"/>
  </r>
  <r>
    <n v="222"/>
    <n v="49"/>
    <x v="0"/>
    <x v="2"/>
    <x v="3"/>
    <x v="4150"/>
    <x v="2"/>
    <n v="2"/>
    <d v="2021-08-10T00:00:00"/>
    <x v="0"/>
    <x v="8"/>
    <s v="10"/>
    <x v="0"/>
    <x v="0"/>
    <n v="0.39"/>
    <x v="1"/>
    <n v="9"/>
    <x v="1"/>
    <n v="57.89"/>
    <x v="0"/>
    <n v="4"/>
    <x v="2"/>
    <x v="2"/>
    <n v="533.88183673469416"/>
    <x v="1"/>
  </r>
  <r>
    <n v="235"/>
    <n v="23"/>
    <x v="2"/>
    <x v="3"/>
    <x v="0"/>
    <x v="4151"/>
    <x v="0"/>
    <n v="1"/>
    <d v="2021-08-23T00:00:00"/>
    <x v="0"/>
    <x v="8"/>
    <s v="23"/>
    <x v="0"/>
    <x v="0"/>
    <n v="0.39"/>
    <x v="0"/>
    <n v="14"/>
    <x v="1"/>
    <n v="22.58"/>
    <x v="2"/>
    <n v="6"/>
    <x v="0"/>
    <x v="0"/>
    <n v="484.36306250000035"/>
    <x v="0"/>
  </r>
  <r>
    <n v="460"/>
    <n v="51"/>
    <x v="3"/>
    <x v="1"/>
    <x v="1"/>
    <x v="4152"/>
    <x v="0"/>
    <n v="1"/>
    <d v="2022-04-05T00:00:00"/>
    <x v="1"/>
    <x v="5"/>
    <s v="05"/>
    <x v="0"/>
    <x v="0"/>
    <n v="0.39"/>
    <x v="1"/>
    <n v="5"/>
    <x v="0"/>
    <n v="27.49"/>
    <x v="2"/>
    <n v="4"/>
    <x v="2"/>
    <x v="4"/>
    <n v="515.28396341463406"/>
    <x v="0"/>
  </r>
  <r>
    <n v="543"/>
    <n v="21"/>
    <x v="2"/>
    <x v="3"/>
    <x v="1"/>
    <x v="4153"/>
    <x v="1"/>
    <n v="3"/>
    <d v="2022-06-27T00:00:00"/>
    <x v="1"/>
    <x v="3"/>
    <s v="27"/>
    <x v="1"/>
    <x v="0"/>
    <n v="0.39"/>
    <x v="1"/>
    <n v="15"/>
    <x v="1"/>
    <n v="45.62"/>
    <x v="2"/>
    <n v="6"/>
    <x v="0"/>
    <x v="3"/>
    <n v="524.65058441558438"/>
    <x v="2"/>
  </r>
  <r>
    <n v="595"/>
    <n v="22"/>
    <x v="2"/>
    <x v="3"/>
    <x v="3"/>
    <x v="4154"/>
    <x v="2"/>
    <n v="2"/>
    <d v="2022-08-18T00:00:00"/>
    <x v="1"/>
    <x v="8"/>
    <s v="18"/>
    <x v="1"/>
    <x v="1"/>
    <n v="0.39"/>
    <x v="1"/>
    <n v="1"/>
    <x v="0"/>
    <n v="443.68"/>
    <x v="1"/>
    <n v="8"/>
    <x v="1"/>
    <x v="2"/>
    <n v="533.97013698630167"/>
    <x v="1"/>
  </r>
  <r>
    <n v="615"/>
    <n v="34"/>
    <x v="4"/>
    <x v="0"/>
    <x v="0"/>
    <x v="4155"/>
    <x v="0"/>
    <n v="1"/>
    <d v="2022-09-07T00:00:00"/>
    <x v="1"/>
    <x v="6"/>
    <s v="07"/>
    <x v="1"/>
    <x v="1"/>
    <n v="0.39"/>
    <x v="1"/>
    <n v="5"/>
    <x v="0"/>
    <n v="61.82"/>
    <x v="0"/>
    <n v="4"/>
    <x v="2"/>
    <x v="0"/>
    <n v="485.42113207547203"/>
    <x v="2"/>
  </r>
  <r>
    <n v="798"/>
    <n v="27"/>
    <x v="2"/>
    <x v="0"/>
    <x v="2"/>
    <x v="4156"/>
    <x v="0"/>
    <n v="1"/>
    <d v="2023-03-09T00:00:00"/>
    <x v="12"/>
    <x v="9"/>
    <s v="09"/>
    <x v="1"/>
    <x v="0"/>
    <n v="0.39"/>
    <x v="1"/>
    <n v="12"/>
    <x v="1"/>
    <n v="15.97"/>
    <x v="2"/>
    <n v="4"/>
    <x v="2"/>
    <x v="3"/>
    <n v="523.6070588235292"/>
    <x v="0"/>
  </r>
  <r>
    <n v="968"/>
    <n v="48"/>
    <x v="0"/>
    <x v="0"/>
    <x v="2"/>
    <x v="4157"/>
    <x v="1"/>
    <n v="3"/>
    <d v="2023-08-26T00:00:00"/>
    <x v="12"/>
    <x v="8"/>
    <s v="26"/>
    <x v="0"/>
    <x v="0"/>
    <n v="0.39"/>
    <x v="0"/>
    <n v="11"/>
    <x v="1"/>
    <n v="59.89"/>
    <x v="0"/>
    <n v="6"/>
    <x v="0"/>
    <x v="1"/>
    <n v="541.29892086330926"/>
    <x v="0"/>
  </r>
  <r>
    <n v="981"/>
    <n v="35"/>
    <x v="4"/>
    <x v="3"/>
    <x v="3"/>
    <x v="4158"/>
    <x v="0"/>
    <n v="1"/>
    <d v="2023-09-08T00:00:00"/>
    <x v="12"/>
    <x v="6"/>
    <s v="08"/>
    <x v="3"/>
    <x v="0"/>
    <n v="0.39"/>
    <x v="1"/>
    <n v="14"/>
    <x v="1"/>
    <n v="16.28"/>
    <x v="2"/>
    <n v="7"/>
    <x v="1"/>
    <x v="4"/>
    <n v="517.60196319018405"/>
    <x v="0"/>
  </r>
  <r>
    <n v="1008"/>
    <n v="60"/>
    <x v="1"/>
    <x v="0"/>
    <x v="1"/>
    <x v="4159"/>
    <x v="1"/>
    <n v="3"/>
    <d v="2023-10-05T00:00:00"/>
    <x v="12"/>
    <x v="4"/>
    <s v="05"/>
    <x v="0"/>
    <x v="1"/>
    <n v="0.39"/>
    <x v="1"/>
    <n v="1"/>
    <x v="0"/>
    <n v="671.87"/>
    <x v="1"/>
    <n v="7"/>
    <x v="1"/>
    <x v="3"/>
    <n v="525.7908552631576"/>
    <x v="2"/>
  </r>
  <r>
    <n v="1087"/>
    <n v="27"/>
    <x v="2"/>
    <x v="1"/>
    <x v="0"/>
    <x v="751"/>
    <x v="1"/>
    <n v="3"/>
    <d v="2023-12-23T00:00:00"/>
    <x v="12"/>
    <x v="2"/>
    <s v="23"/>
    <x v="2"/>
    <x v="0"/>
    <n v="0.39"/>
    <x v="0"/>
    <n v="19"/>
    <x v="2"/>
    <n v="51.81"/>
    <x v="0"/>
    <n v="7"/>
    <x v="1"/>
    <x v="4"/>
    <n v="519.39030864197525"/>
    <x v="1"/>
  </r>
  <r>
    <n v="1335"/>
    <n v="48"/>
    <x v="0"/>
    <x v="3"/>
    <x v="1"/>
    <x v="4160"/>
    <x v="2"/>
    <n v="2"/>
    <d v="2024-08-27T00:00:00"/>
    <x v="2"/>
    <x v="8"/>
    <s v="27"/>
    <x v="2"/>
    <x v="1"/>
    <n v="0.39"/>
    <x v="1"/>
    <n v="15"/>
    <x v="1"/>
    <n v="25.95"/>
    <x v="2"/>
    <n v="6"/>
    <x v="0"/>
    <x v="4"/>
    <n v="516.50242236024837"/>
    <x v="1"/>
  </r>
  <r>
    <n v="1443"/>
    <n v="47"/>
    <x v="0"/>
    <x v="2"/>
    <x v="3"/>
    <x v="4161"/>
    <x v="0"/>
    <n v="1"/>
    <d v="2024-12-13T00:00:00"/>
    <x v="2"/>
    <x v="2"/>
    <s v="13"/>
    <x v="1"/>
    <x v="1"/>
    <n v="0.39"/>
    <x v="1"/>
    <n v="15"/>
    <x v="1"/>
    <n v="5.26"/>
    <x v="2"/>
    <n v="7"/>
    <x v="1"/>
    <x v="0"/>
    <n v="486.53715189873452"/>
    <x v="1"/>
  </r>
  <r>
    <n v="1840"/>
    <n v="19"/>
    <x v="2"/>
    <x v="2"/>
    <x v="2"/>
    <x v="4162"/>
    <x v="2"/>
    <n v="2"/>
    <d v="2026-01-14T00:00:00"/>
    <x v="4"/>
    <x v="0"/>
    <s v="14"/>
    <x v="2"/>
    <x v="0"/>
    <n v="0.39"/>
    <x v="1"/>
    <n v="11"/>
    <x v="1"/>
    <n v="32.46"/>
    <x v="2"/>
    <n v="7"/>
    <x v="1"/>
    <x v="3"/>
    <n v="524.82344370860903"/>
    <x v="1"/>
  </r>
  <r>
    <n v="2248"/>
    <n v="35"/>
    <x v="4"/>
    <x v="0"/>
    <x v="1"/>
    <x v="4163"/>
    <x v="1"/>
    <n v="3"/>
    <d v="2027-02-26T00:00:00"/>
    <x v="5"/>
    <x v="10"/>
    <s v="26"/>
    <x v="2"/>
    <x v="0"/>
    <n v="0.39"/>
    <x v="1"/>
    <n v="5"/>
    <x v="0"/>
    <n v="143.94999999999999"/>
    <x v="0"/>
    <n v="7"/>
    <x v="1"/>
    <x v="3"/>
    <n v="525.94219999999984"/>
    <x v="0"/>
  </r>
  <r>
    <n v="2440"/>
    <n v="53"/>
    <x v="3"/>
    <x v="1"/>
    <x v="1"/>
    <x v="4164"/>
    <x v="1"/>
    <n v="3"/>
    <d v="2027-09-06T00:00:00"/>
    <x v="5"/>
    <x v="6"/>
    <s v="06"/>
    <x v="0"/>
    <x v="0"/>
    <n v="0.39"/>
    <x v="1"/>
    <n v="9"/>
    <x v="1"/>
    <n v="75.8"/>
    <x v="0"/>
    <n v="7"/>
    <x v="1"/>
    <x v="2"/>
    <n v="534.59282758620725"/>
    <x v="1"/>
  </r>
  <r>
    <n v="2471"/>
    <n v="46"/>
    <x v="0"/>
    <x v="0"/>
    <x v="3"/>
    <x v="4165"/>
    <x v="2"/>
    <n v="2"/>
    <d v="2027-10-07T00:00:00"/>
    <x v="5"/>
    <x v="4"/>
    <s v="07"/>
    <x v="3"/>
    <x v="1"/>
    <n v="0.39"/>
    <x v="1"/>
    <n v="7"/>
    <x v="1"/>
    <n v="51.49"/>
    <x v="0"/>
    <n v="4"/>
    <x v="2"/>
    <x v="4"/>
    <n v="517.29731249999986"/>
    <x v="2"/>
  </r>
  <r>
    <n v="2501"/>
    <n v="41"/>
    <x v="0"/>
    <x v="2"/>
    <x v="1"/>
    <x v="4166"/>
    <x v="0"/>
    <n v="1"/>
    <d v="2027-11-06T00:00:00"/>
    <x v="5"/>
    <x v="1"/>
    <s v="06"/>
    <x v="2"/>
    <x v="0"/>
    <n v="0.39"/>
    <x v="0"/>
    <n v="4"/>
    <x v="0"/>
    <n v="26.3"/>
    <x v="2"/>
    <n v="7"/>
    <x v="1"/>
    <x v="4"/>
    <n v="518.28402515723269"/>
    <x v="1"/>
  </r>
  <r>
    <n v="2638"/>
    <n v="22"/>
    <x v="2"/>
    <x v="3"/>
    <x v="3"/>
    <x v="4167"/>
    <x v="1"/>
    <n v="3"/>
    <d v="2028-03-22T00:00:00"/>
    <x v="6"/>
    <x v="9"/>
    <s v="22"/>
    <x v="2"/>
    <x v="1"/>
    <n v="0.39"/>
    <x v="1"/>
    <n v="7"/>
    <x v="1"/>
    <n v="96.97"/>
    <x v="0"/>
    <n v="5"/>
    <x v="0"/>
    <x v="2"/>
    <n v="533.56784722222255"/>
    <x v="0"/>
  </r>
  <r>
    <n v="2658"/>
    <n v="61"/>
    <x v="1"/>
    <x v="3"/>
    <x v="2"/>
    <x v="4168"/>
    <x v="2"/>
    <n v="2"/>
    <d v="2028-04-11T00:00:00"/>
    <x v="6"/>
    <x v="5"/>
    <s v="11"/>
    <x v="1"/>
    <x v="0"/>
    <n v="0.39"/>
    <x v="0"/>
    <n v="9"/>
    <x v="1"/>
    <n v="70.930000000000007"/>
    <x v="0"/>
    <n v="4"/>
    <x v="2"/>
    <x v="2"/>
    <n v="532.55209790209824"/>
    <x v="0"/>
  </r>
  <r>
    <n v="2833"/>
    <n v="43"/>
    <x v="0"/>
    <x v="3"/>
    <x v="3"/>
    <x v="4169"/>
    <x v="2"/>
    <n v="2"/>
    <d v="2028-10-03T00:00:00"/>
    <x v="6"/>
    <x v="4"/>
    <s v="03"/>
    <x v="1"/>
    <x v="1"/>
    <n v="0.39"/>
    <x v="0"/>
    <n v="4"/>
    <x v="0"/>
    <n v="96.99"/>
    <x v="0"/>
    <n v="4"/>
    <x v="2"/>
    <x v="1"/>
    <n v="540.4478260869563"/>
    <x v="1"/>
  </r>
  <r>
    <n v="2935"/>
    <n v="18"/>
    <x v="2"/>
    <x v="2"/>
    <x v="3"/>
    <x v="4170"/>
    <x v="0"/>
    <n v="1"/>
    <d v="2029-01-13T00:00:00"/>
    <x v="10"/>
    <x v="0"/>
    <s v="13"/>
    <x v="3"/>
    <x v="0"/>
    <n v="0.39"/>
    <x v="0"/>
    <n v="16"/>
    <x v="2"/>
    <n v="10.95"/>
    <x v="2"/>
    <n v="5"/>
    <x v="0"/>
    <x v="4"/>
    <n v="520.89860759493661"/>
    <x v="0"/>
  </r>
  <r>
    <n v="3016"/>
    <n v="51"/>
    <x v="3"/>
    <x v="2"/>
    <x v="2"/>
    <x v="4171"/>
    <x v="2"/>
    <n v="2"/>
    <d v="2029-04-04T00:00:00"/>
    <x v="10"/>
    <x v="5"/>
    <s v="04"/>
    <x v="2"/>
    <x v="1"/>
    <n v="0.39"/>
    <x v="1"/>
    <n v="13"/>
    <x v="1"/>
    <n v="47.75"/>
    <x v="2"/>
    <n v="7"/>
    <x v="1"/>
    <x v="1"/>
    <n v="541.56080291970784"/>
    <x v="1"/>
  </r>
  <r>
    <n v="3129"/>
    <n v="54"/>
    <x v="3"/>
    <x v="0"/>
    <x v="0"/>
    <x v="4172"/>
    <x v="1"/>
    <n v="3"/>
    <d v="2029-07-26T00:00:00"/>
    <x v="10"/>
    <x v="11"/>
    <s v="26"/>
    <x v="1"/>
    <x v="1"/>
    <n v="0.39"/>
    <x v="0"/>
    <n v="19"/>
    <x v="2"/>
    <n v="39.32"/>
    <x v="2"/>
    <n v="7"/>
    <x v="1"/>
    <x v="4"/>
    <n v="523.10050955413999"/>
    <x v="2"/>
  </r>
  <r>
    <n v="3182"/>
    <n v="36"/>
    <x v="4"/>
    <x v="2"/>
    <x v="3"/>
    <x v="4173"/>
    <x v="1"/>
    <n v="3"/>
    <d v="2029-09-17T00:00:00"/>
    <x v="10"/>
    <x v="6"/>
    <s v="17"/>
    <x v="2"/>
    <x v="0"/>
    <n v="0.39"/>
    <x v="0"/>
    <n v="3"/>
    <x v="0"/>
    <n v="290.94"/>
    <x v="1"/>
    <n v="7"/>
    <x v="1"/>
    <x v="1"/>
    <n v="540.97816176470565"/>
    <x v="2"/>
  </r>
  <r>
    <n v="3216"/>
    <n v="50"/>
    <x v="3"/>
    <x v="2"/>
    <x v="1"/>
    <x v="4174"/>
    <x v="0"/>
    <n v="1"/>
    <d v="2029-10-21T00:00:00"/>
    <x v="10"/>
    <x v="4"/>
    <s v="21"/>
    <x v="1"/>
    <x v="0"/>
    <n v="0.39"/>
    <x v="1"/>
    <n v="16"/>
    <x v="2"/>
    <n v="12.87"/>
    <x v="2"/>
    <n v="5"/>
    <x v="0"/>
    <x v="4"/>
    <n v="521.66474358974347"/>
    <x v="0"/>
  </r>
  <r>
    <n v="3517"/>
    <n v="29"/>
    <x v="2"/>
    <x v="3"/>
    <x v="2"/>
    <x v="4175"/>
    <x v="2"/>
    <n v="2"/>
    <d v="2030-08-18T00:00:00"/>
    <x v="7"/>
    <x v="8"/>
    <s v="18"/>
    <x v="0"/>
    <x v="0"/>
    <n v="0.39"/>
    <x v="0"/>
    <n v="9"/>
    <x v="1"/>
    <n v="65.67"/>
    <x v="0"/>
    <n v="6"/>
    <x v="0"/>
    <x v="2"/>
    <n v="531.80661971831023"/>
    <x v="0"/>
  </r>
  <r>
    <n v="3636"/>
    <n v="40"/>
    <x v="0"/>
    <x v="2"/>
    <x v="2"/>
    <x v="4176"/>
    <x v="1"/>
    <n v="3"/>
    <d v="2030-12-15T00:00:00"/>
    <x v="7"/>
    <x v="2"/>
    <s v="15"/>
    <x v="3"/>
    <x v="1"/>
    <n v="0.39"/>
    <x v="0"/>
    <n v="19"/>
    <x v="2"/>
    <n v="41.32"/>
    <x v="2"/>
    <n v="4"/>
    <x v="2"/>
    <x v="2"/>
    <n v="531.38687943262437"/>
    <x v="0"/>
  </r>
  <r>
    <n v="3777"/>
    <n v="38"/>
    <x v="4"/>
    <x v="3"/>
    <x v="2"/>
    <x v="4177"/>
    <x v="1"/>
    <n v="3"/>
    <d v="2031-05-05T00:00:00"/>
    <x v="8"/>
    <x v="7"/>
    <s v="05"/>
    <x v="3"/>
    <x v="0"/>
    <n v="0.39"/>
    <x v="0"/>
    <n v="16"/>
    <x v="2"/>
    <n v="46.54"/>
    <x v="2"/>
    <n v="5"/>
    <x v="0"/>
    <x v="2"/>
    <n v="529.57528571428611"/>
    <x v="2"/>
  </r>
  <r>
    <n v="4413"/>
    <n v="42"/>
    <x v="0"/>
    <x v="1"/>
    <x v="1"/>
    <x v="4178"/>
    <x v="2"/>
    <n v="2"/>
    <d v="2033-01-30T00:00:00"/>
    <x v="9"/>
    <x v="0"/>
    <s v="30"/>
    <x v="1"/>
    <x v="0"/>
    <n v="0.39"/>
    <x v="1"/>
    <n v="6"/>
    <x v="1"/>
    <n v="64.31"/>
    <x v="0"/>
    <n v="7"/>
    <x v="1"/>
    <x v="4"/>
    <n v="523.70199999999988"/>
    <x v="1"/>
  </r>
  <r>
    <n v="4679"/>
    <n v="23"/>
    <x v="2"/>
    <x v="1"/>
    <x v="0"/>
    <x v="4179"/>
    <x v="1"/>
    <n v="3"/>
    <d v="2033-10-23T00:00:00"/>
    <x v="9"/>
    <x v="4"/>
    <s v="23"/>
    <x v="0"/>
    <x v="0"/>
    <n v="0.39"/>
    <x v="1"/>
    <n v="6"/>
    <x v="1"/>
    <n v="138.33000000000001"/>
    <x v="0"/>
    <n v="5"/>
    <x v="0"/>
    <x v="0"/>
    <n v="489.13337579617865"/>
    <x v="1"/>
  </r>
  <r>
    <n v="4683"/>
    <n v="60"/>
    <x v="1"/>
    <x v="1"/>
    <x v="0"/>
    <x v="4180"/>
    <x v="0"/>
    <n v="1"/>
    <d v="2033-10-27T00:00:00"/>
    <x v="9"/>
    <x v="4"/>
    <s v="27"/>
    <x v="1"/>
    <x v="1"/>
    <n v="0.39"/>
    <x v="0"/>
    <n v="7"/>
    <x v="1"/>
    <n v="22.43"/>
    <x v="2"/>
    <n v="4"/>
    <x v="2"/>
    <x v="2"/>
    <n v="528.02769784172699"/>
    <x v="2"/>
  </r>
  <r>
    <n v="4720"/>
    <n v="31"/>
    <x v="4"/>
    <x v="2"/>
    <x v="0"/>
    <x v="4181"/>
    <x v="0"/>
    <n v="1"/>
    <d v="2033-12-03T00:00:00"/>
    <x v="9"/>
    <x v="2"/>
    <s v="03"/>
    <x v="1"/>
    <x v="0"/>
    <n v="0.39"/>
    <x v="1"/>
    <n v="16"/>
    <x v="2"/>
    <n v="8.42"/>
    <x v="2"/>
    <n v="7"/>
    <x v="1"/>
    <x v="4"/>
    <n v="524.59714285714267"/>
    <x v="2"/>
  </r>
  <r>
    <n v="4869"/>
    <n v="57"/>
    <x v="3"/>
    <x v="0"/>
    <x v="2"/>
    <x v="4182"/>
    <x v="1"/>
    <n v="3"/>
    <d v="2034-05-01T00:00:00"/>
    <x v="13"/>
    <x v="7"/>
    <s v="01"/>
    <x v="2"/>
    <x v="1"/>
    <n v="0.39"/>
    <x v="1"/>
    <n v="2"/>
    <x v="0"/>
    <n v="390.99"/>
    <x v="1"/>
    <n v="5"/>
    <x v="0"/>
    <x v="2"/>
    <n v="530.71608695652196"/>
    <x v="0"/>
  </r>
  <r>
    <n v="37"/>
    <n v="36"/>
    <x v="4"/>
    <x v="1"/>
    <x v="0"/>
    <x v="4183"/>
    <x v="1"/>
    <n v="3"/>
    <d v="2021-02-06T00:00:00"/>
    <x v="0"/>
    <x v="10"/>
    <s v="06"/>
    <x v="0"/>
    <x v="0"/>
    <n v="0.38"/>
    <x v="1"/>
    <n v="2"/>
    <x v="0"/>
    <n v="492.83"/>
    <x v="1"/>
    <n v="5"/>
    <x v="0"/>
    <x v="1"/>
    <n v="538.520148148148"/>
    <x v="0"/>
  </r>
  <r>
    <n v="48"/>
    <n v="19"/>
    <x v="2"/>
    <x v="0"/>
    <x v="1"/>
    <x v="4184"/>
    <x v="2"/>
    <n v="2"/>
    <d v="2021-02-17T00:00:00"/>
    <x v="0"/>
    <x v="10"/>
    <s v="17"/>
    <x v="2"/>
    <x v="1"/>
    <n v="0.38"/>
    <x v="1"/>
    <n v="1"/>
    <x v="0"/>
    <n v="421.35"/>
    <x v="1"/>
    <n v="7"/>
    <x v="1"/>
    <x v="4"/>
    <n v="527.14522875816976"/>
    <x v="2"/>
  </r>
  <r>
    <n v="145"/>
    <n v="32"/>
    <x v="4"/>
    <x v="3"/>
    <x v="3"/>
    <x v="4185"/>
    <x v="2"/>
    <n v="2"/>
    <d v="2021-05-25T00:00:00"/>
    <x v="0"/>
    <x v="7"/>
    <s v="25"/>
    <x v="0"/>
    <x v="0"/>
    <n v="0.38"/>
    <x v="0"/>
    <n v="5"/>
    <x v="0"/>
    <n v="91.45"/>
    <x v="0"/>
    <n v="6"/>
    <x v="0"/>
    <x v="0"/>
    <n v="486.94858974359011"/>
    <x v="0"/>
  </r>
  <r>
    <n v="505"/>
    <n v="28"/>
    <x v="2"/>
    <x v="2"/>
    <x v="1"/>
    <x v="4186"/>
    <x v="0"/>
    <n v="1"/>
    <d v="2022-05-20T00:00:00"/>
    <x v="1"/>
    <x v="7"/>
    <s v="20"/>
    <x v="1"/>
    <x v="0"/>
    <n v="0.38"/>
    <x v="1"/>
    <n v="1"/>
    <x v="0"/>
    <n v="152.75"/>
    <x v="1"/>
    <n v="6"/>
    <x v="0"/>
    <x v="4"/>
    <n v="527.84124999999983"/>
    <x v="1"/>
  </r>
  <r>
    <n v="870"/>
    <n v="29"/>
    <x v="2"/>
    <x v="2"/>
    <x v="2"/>
    <x v="4187"/>
    <x v="1"/>
    <n v="3"/>
    <d v="2023-05-20T00:00:00"/>
    <x v="12"/>
    <x v="7"/>
    <s v="20"/>
    <x v="0"/>
    <x v="0"/>
    <n v="0.38"/>
    <x v="0"/>
    <n v="12"/>
    <x v="1"/>
    <n v="78.14"/>
    <x v="0"/>
    <n v="7"/>
    <x v="1"/>
    <x v="2"/>
    <n v="528.88204379562069"/>
    <x v="1"/>
  </r>
  <r>
    <n v="1050"/>
    <n v="64"/>
    <x v="1"/>
    <x v="0"/>
    <x v="3"/>
    <x v="4188"/>
    <x v="1"/>
    <n v="3"/>
    <d v="2023-11-16T00:00:00"/>
    <x v="12"/>
    <x v="1"/>
    <s v="16"/>
    <x v="3"/>
    <x v="0"/>
    <n v="0.38"/>
    <x v="1"/>
    <n v="12"/>
    <x v="1"/>
    <n v="73.150000000000006"/>
    <x v="0"/>
    <n v="7"/>
    <x v="1"/>
    <x v="4"/>
    <n v="530.32529801324483"/>
    <x v="0"/>
  </r>
  <r>
    <n v="1076"/>
    <n v="19"/>
    <x v="2"/>
    <x v="1"/>
    <x v="1"/>
    <x v="1714"/>
    <x v="0"/>
    <n v="1"/>
    <d v="2023-12-12T00:00:00"/>
    <x v="12"/>
    <x v="2"/>
    <s v="12"/>
    <x v="0"/>
    <x v="1"/>
    <n v="0.38"/>
    <x v="0"/>
    <n v="14"/>
    <x v="1"/>
    <n v="12.02"/>
    <x v="2"/>
    <n v="5"/>
    <x v="0"/>
    <x v="0"/>
    <n v="487.14012903225836"/>
    <x v="0"/>
  </r>
  <r>
    <n v="1227"/>
    <n v="18"/>
    <x v="2"/>
    <x v="3"/>
    <x v="1"/>
    <x v="1538"/>
    <x v="2"/>
    <n v="2"/>
    <d v="2024-05-11T00:00:00"/>
    <x v="2"/>
    <x v="7"/>
    <s v="11"/>
    <x v="0"/>
    <x v="0"/>
    <n v="0.38"/>
    <x v="1"/>
    <n v="19"/>
    <x v="2"/>
    <n v="32.56"/>
    <x v="2"/>
    <n v="5"/>
    <x v="0"/>
    <x v="3"/>
    <n v="524.64134228187902"/>
    <x v="0"/>
  </r>
  <r>
    <n v="1391"/>
    <n v="64"/>
    <x v="1"/>
    <x v="3"/>
    <x v="2"/>
    <x v="4189"/>
    <x v="2"/>
    <n v="2"/>
    <d v="2024-10-22T00:00:00"/>
    <x v="2"/>
    <x v="4"/>
    <s v="22"/>
    <x v="0"/>
    <x v="1"/>
    <n v="0.38"/>
    <x v="0"/>
    <n v="14"/>
    <x v="1"/>
    <n v="29.59"/>
    <x v="2"/>
    <n v="7"/>
    <x v="1"/>
    <x v="0"/>
    <n v="489.21064935064976"/>
    <x v="2"/>
  </r>
  <r>
    <n v="2168"/>
    <n v="64"/>
    <x v="1"/>
    <x v="2"/>
    <x v="0"/>
    <x v="4190"/>
    <x v="1"/>
    <n v="3"/>
    <d v="2026-12-08T00:00:00"/>
    <x v="4"/>
    <x v="2"/>
    <s v="08"/>
    <x v="1"/>
    <x v="1"/>
    <n v="0.38"/>
    <x v="1"/>
    <n v="8"/>
    <x v="1"/>
    <n v="117.83"/>
    <x v="0"/>
    <n v="6"/>
    <x v="0"/>
    <x v="1"/>
    <n v="535.18328358208942"/>
    <x v="0"/>
  </r>
  <r>
    <n v="2725"/>
    <n v="37"/>
    <x v="4"/>
    <x v="1"/>
    <x v="0"/>
    <x v="4191"/>
    <x v="1"/>
    <n v="3"/>
    <d v="2028-06-17T00:00:00"/>
    <x v="6"/>
    <x v="3"/>
    <s v="17"/>
    <x v="1"/>
    <x v="0"/>
    <n v="0.38"/>
    <x v="1"/>
    <n v="17"/>
    <x v="2"/>
    <n v="45.29"/>
    <x v="2"/>
    <n v="4"/>
    <x v="2"/>
    <x v="4"/>
    <n v="528.00893333333306"/>
    <x v="0"/>
  </r>
  <r>
    <n v="2905"/>
    <n v="62"/>
    <x v="1"/>
    <x v="3"/>
    <x v="0"/>
    <x v="4192"/>
    <x v="0"/>
    <n v="1"/>
    <d v="2028-12-14T00:00:00"/>
    <x v="6"/>
    <x v="2"/>
    <s v="14"/>
    <x v="1"/>
    <x v="1"/>
    <n v="0.38"/>
    <x v="0"/>
    <n v="7"/>
    <x v="1"/>
    <n v="47.55"/>
    <x v="2"/>
    <n v="5"/>
    <x v="0"/>
    <x v="1"/>
    <n v="532.11954887218042"/>
    <x v="2"/>
  </r>
  <r>
    <n v="2969"/>
    <n v="32"/>
    <x v="4"/>
    <x v="2"/>
    <x v="0"/>
    <x v="4193"/>
    <x v="2"/>
    <n v="2"/>
    <d v="2029-02-16T00:00:00"/>
    <x v="10"/>
    <x v="10"/>
    <s v="16"/>
    <x v="0"/>
    <x v="0"/>
    <n v="0.38"/>
    <x v="0"/>
    <n v="11"/>
    <x v="1"/>
    <n v="42.32"/>
    <x v="2"/>
    <n v="4"/>
    <x v="2"/>
    <x v="1"/>
    <n v="533.62909090909091"/>
    <x v="1"/>
  </r>
  <r>
    <n v="2986"/>
    <n v="28"/>
    <x v="2"/>
    <x v="3"/>
    <x v="0"/>
    <x v="4194"/>
    <x v="1"/>
    <n v="3"/>
    <d v="2029-03-05T00:00:00"/>
    <x v="10"/>
    <x v="9"/>
    <s v="05"/>
    <x v="3"/>
    <x v="0"/>
    <n v="0.38"/>
    <x v="1"/>
    <n v="8"/>
    <x v="1"/>
    <n v="85.8"/>
    <x v="0"/>
    <n v="6"/>
    <x v="0"/>
    <x v="0"/>
    <n v="489.70091503268014"/>
    <x v="0"/>
  </r>
  <r>
    <n v="3114"/>
    <n v="38"/>
    <x v="4"/>
    <x v="2"/>
    <x v="1"/>
    <x v="4195"/>
    <x v="2"/>
    <n v="2"/>
    <d v="2029-07-11T00:00:00"/>
    <x v="10"/>
    <x v="11"/>
    <s v="11"/>
    <x v="3"/>
    <x v="0"/>
    <n v="0.38"/>
    <x v="1"/>
    <n v="2"/>
    <x v="0"/>
    <n v="279.81"/>
    <x v="1"/>
    <n v="7"/>
    <x v="1"/>
    <x v="3"/>
    <n v="524.00675675675654"/>
    <x v="0"/>
  </r>
  <r>
    <n v="3200"/>
    <n v="26"/>
    <x v="2"/>
    <x v="1"/>
    <x v="1"/>
    <x v="4196"/>
    <x v="0"/>
    <n v="1"/>
    <d v="2029-10-05T00:00:00"/>
    <x v="10"/>
    <x v="4"/>
    <s v="05"/>
    <x v="2"/>
    <x v="0"/>
    <n v="0.38"/>
    <x v="1"/>
    <n v="19"/>
    <x v="2"/>
    <n v="5.36"/>
    <x v="2"/>
    <n v="7"/>
    <x v="1"/>
    <x v="3"/>
    <n v="523.76448979591805"/>
    <x v="1"/>
  </r>
  <r>
    <n v="3452"/>
    <n v="44"/>
    <x v="0"/>
    <x v="1"/>
    <x v="0"/>
    <x v="1593"/>
    <x v="1"/>
    <n v="3"/>
    <d v="2030-06-14T00:00:00"/>
    <x v="7"/>
    <x v="3"/>
    <s v="14"/>
    <x v="0"/>
    <x v="0"/>
    <n v="0.38"/>
    <x v="0"/>
    <n v="7"/>
    <x v="1"/>
    <n v="99.35"/>
    <x v="0"/>
    <n v="6"/>
    <x v="0"/>
    <x v="4"/>
    <n v="526.38483221476497"/>
    <x v="2"/>
  </r>
  <r>
    <n v="3564"/>
    <n v="69"/>
    <x v="1"/>
    <x v="1"/>
    <x v="1"/>
    <x v="4197"/>
    <x v="1"/>
    <n v="3"/>
    <d v="2030-10-04T00:00:00"/>
    <x v="7"/>
    <x v="4"/>
    <s v="04"/>
    <x v="2"/>
    <x v="1"/>
    <n v="0.38"/>
    <x v="0"/>
    <n v="1"/>
    <x v="0"/>
    <n v="746.31"/>
    <x v="1"/>
    <n v="7"/>
    <x v="1"/>
    <x v="3"/>
    <n v="526.65431506849291"/>
    <x v="1"/>
  </r>
  <r>
    <n v="3960"/>
    <n v="54"/>
    <x v="3"/>
    <x v="0"/>
    <x v="2"/>
    <x v="4198"/>
    <x v="2"/>
    <n v="2"/>
    <d v="2031-11-04T00:00:00"/>
    <x v="8"/>
    <x v="1"/>
    <s v="04"/>
    <x v="1"/>
    <x v="0"/>
    <n v="0.38"/>
    <x v="1"/>
    <n v="1"/>
    <x v="0"/>
    <n v="403.59"/>
    <x v="1"/>
    <n v="6"/>
    <x v="0"/>
    <x v="3"/>
    <n v="525.13944827586192"/>
    <x v="1"/>
  </r>
  <r>
    <n v="4105"/>
    <n v="43"/>
    <x v="0"/>
    <x v="2"/>
    <x v="2"/>
    <x v="4199"/>
    <x v="2"/>
    <n v="2"/>
    <d v="2032-03-28T00:00:00"/>
    <x v="11"/>
    <x v="9"/>
    <s v="28"/>
    <x v="1"/>
    <x v="0"/>
    <n v="0.38"/>
    <x v="0"/>
    <n v="8"/>
    <x v="1"/>
    <n v="53.3"/>
    <x v="0"/>
    <n v="5"/>
    <x v="0"/>
    <x v="4"/>
    <n v="525.24256756756745"/>
    <x v="0"/>
  </r>
  <r>
    <n v="4469"/>
    <n v="47"/>
    <x v="0"/>
    <x v="1"/>
    <x v="1"/>
    <x v="4200"/>
    <x v="0"/>
    <n v="1"/>
    <d v="2033-03-27T00:00:00"/>
    <x v="9"/>
    <x v="9"/>
    <s v="27"/>
    <x v="2"/>
    <x v="0"/>
    <n v="0.38"/>
    <x v="1"/>
    <n v="18"/>
    <x v="2"/>
    <n v="2.79"/>
    <x v="2"/>
    <n v="6"/>
    <x v="0"/>
    <x v="0"/>
    <n v="488.40677631578984"/>
    <x v="0"/>
  </r>
  <r>
    <n v="4773"/>
    <n v="20"/>
    <x v="2"/>
    <x v="3"/>
    <x v="3"/>
    <x v="4201"/>
    <x v="2"/>
    <n v="2"/>
    <d v="2034-01-25T00:00:00"/>
    <x v="13"/>
    <x v="0"/>
    <s v="25"/>
    <x v="2"/>
    <x v="0"/>
    <n v="0.38"/>
    <x v="0"/>
    <n v="17"/>
    <x v="2"/>
    <n v="35.68"/>
    <x v="2"/>
    <n v="7"/>
    <x v="1"/>
    <x v="3"/>
    <n v="525.9835416666665"/>
    <x v="1"/>
  </r>
  <r>
    <n v="4804"/>
    <n v="63"/>
    <x v="1"/>
    <x v="2"/>
    <x v="1"/>
    <x v="4202"/>
    <x v="2"/>
    <n v="2"/>
    <d v="2034-02-25T00:00:00"/>
    <x v="13"/>
    <x v="10"/>
    <s v="25"/>
    <x v="0"/>
    <x v="1"/>
    <n v="0.38"/>
    <x v="1"/>
    <n v="19"/>
    <x v="2"/>
    <n v="31.97"/>
    <x v="2"/>
    <n v="6"/>
    <x v="0"/>
    <x v="4"/>
    <n v="525.91489795918346"/>
    <x v="2"/>
  </r>
  <r>
    <n v="4835"/>
    <n v="21"/>
    <x v="2"/>
    <x v="2"/>
    <x v="3"/>
    <x v="4203"/>
    <x v="1"/>
    <n v="3"/>
    <d v="2034-03-28T00:00:00"/>
    <x v="13"/>
    <x v="9"/>
    <s v="28"/>
    <x v="2"/>
    <x v="0"/>
    <n v="0.38"/>
    <x v="0"/>
    <n v="3"/>
    <x v="0"/>
    <n v="280.52999999999997"/>
    <x v="1"/>
    <n v="5"/>
    <x v="0"/>
    <x v="3"/>
    <n v="525.41979020979022"/>
    <x v="2"/>
  </r>
  <r>
    <n v="156"/>
    <n v="34"/>
    <x v="4"/>
    <x v="3"/>
    <x v="3"/>
    <x v="4204"/>
    <x v="2"/>
    <n v="2"/>
    <d v="2021-06-05T00:00:00"/>
    <x v="0"/>
    <x v="3"/>
    <s v="05"/>
    <x v="3"/>
    <x v="1"/>
    <n v="0.37"/>
    <x v="0"/>
    <n v="19"/>
    <x v="2"/>
    <n v="24.31"/>
    <x v="2"/>
    <n v="5"/>
    <x v="0"/>
    <x v="2"/>
    <n v="525.87654411764731"/>
    <x v="1"/>
  </r>
  <r>
    <n v="470"/>
    <n v="59"/>
    <x v="3"/>
    <x v="0"/>
    <x v="0"/>
    <x v="4205"/>
    <x v="0"/>
    <n v="1"/>
    <d v="2022-04-15T00:00:00"/>
    <x v="1"/>
    <x v="5"/>
    <s v="15"/>
    <x v="2"/>
    <x v="0"/>
    <n v="0.37"/>
    <x v="0"/>
    <n v="18"/>
    <x v="2"/>
    <n v="13.92"/>
    <x v="2"/>
    <n v="6"/>
    <x v="0"/>
    <x v="4"/>
    <n v="525.35698630136972"/>
    <x v="1"/>
  </r>
  <r>
    <n v="800"/>
    <n v="62"/>
    <x v="1"/>
    <x v="1"/>
    <x v="3"/>
    <x v="4206"/>
    <x v="0"/>
    <n v="1"/>
    <d v="2023-03-11T00:00:00"/>
    <x v="12"/>
    <x v="9"/>
    <s v="11"/>
    <x v="3"/>
    <x v="0"/>
    <n v="0.37"/>
    <x v="1"/>
    <n v="8"/>
    <x v="1"/>
    <n v="37.14"/>
    <x v="2"/>
    <n v="6"/>
    <x v="0"/>
    <x v="0"/>
    <n v="491.30854304635795"/>
    <x v="1"/>
  </r>
  <r>
    <n v="941"/>
    <n v="33"/>
    <x v="4"/>
    <x v="0"/>
    <x v="1"/>
    <x v="4207"/>
    <x v="2"/>
    <n v="2"/>
    <d v="2023-07-30T00:00:00"/>
    <x v="12"/>
    <x v="11"/>
    <s v="30"/>
    <x v="0"/>
    <x v="1"/>
    <n v="0.37"/>
    <x v="0"/>
    <n v="16"/>
    <x v="2"/>
    <n v="25.11"/>
    <x v="2"/>
    <n v="6"/>
    <x v="0"/>
    <x v="1"/>
    <n v="534.14870229007636"/>
    <x v="2"/>
  </r>
  <r>
    <n v="1044"/>
    <n v="55"/>
    <x v="3"/>
    <x v="2"/>
    <x v="0"/>
    <x v="4208"/>
    <x v="1"/>
    <n v="3"/>
    <d v="2023-11-10T00:00:00"/>
    <x v="12"/>
    <x v="1"/>
    <s v="10"/>
    <x v="3"/>
    <x v="0"/>
    <n v="0.37"/>
    <x v="1"/>
    <n v="12"/>
    <x v="1"/>
    <n v="58.33"/>
    <x v="0"/>
    <n v="7"/>
    <x v="1"/>
    <x v="3"/>
    <n v="523.19323943661971"/>
    <x v="2"/>
  </r>
  <r>
    <n v="1267"/>
    <n v="61"/>
    <x v="1"/>
    <x v="3"/>
    <x v="3"/>
    <x v="4209"/>
    <x v="1"/>
    <n v="3"/>
    <d v="2024-06-20T00:00:00"/>
    <x v="2"/>
    <x v="3"/>
    <s v="20"/>
    <x v="3"/>
    <x v="1"/>
    <n v="0.37"/>
    <x v="1"/>
    <n v="12"/>
    <x v="1"/>
    <n v="60.69"/>
    <x v="0"/>
    <n v="7"/>
    <x v="1"/>
    <x v="0"/>
    <n v="492.60313333333363"/>
    <x v="1"/>
  </r>
  <r>
    <n v="1447"/>
    <n v="18"/>
    <x v="2"/>
    <x v="3"/>
    <x v="2"/>
    <x v="4210"/>
    <x v="2"/>
    <n v="2"/>
    <d v="2024-12-17T00:00:00"/>
    <x v="2"/>
    <x v="2"/>
    <s v="17"/>
    <x v="3"/>
    <x v="0"/>
    <n v="0.37"/>
    <x v="0"/>
    <n v="1"/>
    <x v="0"/>
    <n v="384.21"/>
    <x v="1"/>
    <n v="7"/>
    <x v="1"/>
    <x v="0"/>
    <n v="491.02120805369151"/>
    <x v="1"/>
  </r>
  <r>
    <n v="2403"/>
    <n v="39"/>
    <x v="4"/>
    <x v="0"/>
    <x v="0"/>
    <x v="4211"/>
    <x v="2"/>
    <n v="2"/>
    <d v="2027-07-31T00:00:00"/>
    <x v="5"/>
    <x v="11"/>
    <s v="31"/>
    <x v="3"/>
    <x v="0"/>
    <n v="0.37"/>
    <x v="0"/>
    <n v="8"/>
    <x v="1"/>
    <n v="54.34"/>
    <x v="0"/>
    <n v="6"/>
    <x v="0"/>
    <x v="0"/>
    <n v="491.74290540540568"/>
    <x v="1"/>
  </r>
  <r>
    <n v="2523"/>
    <n v="35"/>
    <x v="4"/>
    <x v="3"/>
    <x v="3"/>
    <x v="4212"/>
    <x v="2"/>
    <n v="2"/>
    <d v="2027-11-28T00:00:00"/>
    <x v="5"/>
    <x v="1"/>
    <s v="28"/>
    <x v="3"/>
    <x v="1"/>
    <n v="0.37"/>
    <x v="0"/>
    <n v="3"/>
    <x v="0"/>
    <n v="168.04"/>
    <x v="1"/>
    <n v="4"/>
    <x v="2"/>
    <x v="0"/>
    <n v="492.13102040816352"/>
    <x v="0"/>
  </r>
  <r>
    <n v="2692"/>
    <n v="22"/>
    <x v="2"/>
    <x v="2"/>
    <x v="3"/>
    <x v="4213"/>
    <x v="2"/>
    <n v="2"/>
    <d v="2028-05-15T00:00:00"/>
    <x v="6"/>
    <x v="7"/>
    <s v="15"/>
    <x v="0"/>
    <x v="1"/>
    <n v="0.37"/>
    <x v="0"/>
    <n v="4"/>
    <x v="0"/>
    <n v="132.44"/>
    <x v="0"/>
    <n v="5"/>
    <x v="0"/>
    <x v="2"/>
    <n v="526.350740740741"/>
    <x v="1"/>
  </r>
  <r>
    <n v="3123"/>
    <n v="28"/>
    <x v="2"/>
    <x v="1"/>
    <x v="1"/>
    <x v="4214"/>
    <x v="0"/>
    <n v="1"/>
    <d v="2029-07-20T00:00:00"/>
    <x v="10"/>
    <x v="11"/>
    <s v="20"/>
    <x v="2"/>
    <x v="1"/>
    <n v="0.37"/>
    <x v="0"/>
    <n v="11"/>
    <x v="1"/>
    <n v="21.24"/>
    <x v="2"/>
    <n v="4"/>
    <x v="2"/>
    <x v="0"/>
    <n v="492.04897260273998"/>
    <x v="1"/>
  </r>
  <r>
    <n v="3173"/>
    <n v="48"/>
    <x v="0"/>
    <x v="0"/>
    <x v="3"/>
    <x v="4215"/>
    <x v="2"/>
    <n v="2"/>
    <d v="2029-09-08T00:00:00"/>
    <x v="10"/>
    <x v="6"/>
    <s v="08"/>
    <x v="2"/>
    <x v="0"/>
    <n v="0.37"/>
    <x v="0"/>
    <n v="5"/>
    <x v="0"/>
    <n v="84.37"/>
    <x v="0"/>
    <n v="5"/>
    <x v="0"/>
    <x v="2"/>
    <n v="526.32522388059738"/>
    <x v="0"/>
  </r>
  <r>
    <n v="3284"/>
    <n v="65"/>
    <x v="1"/>
    <x v="3"/>
    <x v="1"/>
    <x v="4216"/>
    <x v="1"/>
    <n v="3"/>
    <d v="2029-12-28T00:00:00"/>
    <x v="10"/>
    <x v="2"/>
    <s v="28"/>
    <x v="1"/>
    <x v="1"/>
    <n v="0.37"/>
    <x v="1"/>
    <n v="19"/>
    <x v="2"/>
    <n v="38.39"/>
    <x v="2"/>
    <n v="6"/>
    <x v="0"/>
    <x v="0"/>
    <n v="493.83096551724162"/>
    <x v="2"/>
  </r>
  <r>
    <n v="3333"/>
    <n v="48"/>
    <x v="0"/>
    <x v="2"/>
    <x v="3"/>
    <x v="4217"/>
    <x v="1"/>
    <n v="3"/>
    <d v="2030-02-15T00:00:00"/>
    <x v="7"/>
    <x v="10"/>
    <s v="15"/>
    <x v="1"/>
    <x v="0"/>
    <n v="0.37"/>
    <x v="0"/>
    <n v="6"/>
    <x v="1"/>
    <n v="135.43"/>
    <x v="0"/>
    <n v="7"/>
    <x v="1"/>
    <x v="2"/>
    <n v="527.11067669172951"/>
    <x v="1"/>
  </r>
  <r>
    <n v="3571"/>
    <n v="25"/>
    <x v="2"/>
    <x v="3"/>
    <x v="2"/>
    <x v="4218"/>
    <x v="1"/>
    <n v="3"/>
    <d v="2030-10-11T00:00:00"/>
    <x v="7"/>
    <x v="4"/>
    <s v="11"/>
    <x v="2"/>
    <x v="0"/>
    <n v="0.37"/>
    <x v="1"/>
    <n v="15"/>
    <x v="1"/>
    <n v="58.12"/>
    <x v="0"/>
    <n v="7"/>
    <x v="1"/>
    <x v="4"/>
    <n v="527.25234482758606"/>
    <x v="0"/>
  </r>
  <r>
    <n v="3821"/>
    <n v="56"/>
    <x v="3"/>
    <x v="3"/>
    <x v="0"/>
    <x v="4219"/>
    <x v="2"/>
    <n v="2"/>
    <d v="2031-06-18T00:00:00"/>
    <x v="8"/>
    <x v="3"/>
    <s v="18"/>
    <x v="0"/>
    <x v="0"/>
    <n v="0.37"/>
    <x v="0"/>
    <n v="5"/>
    <x v="0"/>
    <n v="74.41"/>
    <x v="0"/>
    <n v="5"/>
    <x v="0"/>
    <x v="1"/>
    <n v="535.16746153846145"/>
    <x v="2"/>
  </r>
  <r>
    <n v="3941"/>
    <n v="41"/>
    <x v="0"/>
    <x v="0"/>
    <x v="1"/>
    <x v="4220"/>
    <x v="0"/>
    <n v="1"/>
    <d v="2031-10-16T00:00:00"/>
    <x v="8"/>
    <x v="4"/>
    <s v="16"/>
    <x v="0"/>
    <x v="1"/>
    <n v="0.37"/>
    <x v="1"/>
    <n v="8"/>
    <x v="1"/>
    <n v="10.72"/>
    <x v="2"/>
    <n v="5"/>
    <x v="0"/>
    <x v="0"/>
    <n v="492.1949305555558"/>
    <x v="2"/>
  </r>
  <r>
    <n v="3984"/>
    <n v="25"/>
    <x v="2"/>
    <x v="0"/>
    <x v="2"/>
    <x v="4221"/>
    <x v="2"/>
    <n v="2"/>
    <d v="2031-11-28T00:00:00"/>
    <x v="8"/>
    <x v="1"/>
    <s v="28"/>
    <x v="1"/>
    <x v="0"/>
    <n v="0.37"/>
    <x v="0"/>
    <n v="2"/>
    <x v="0"/>
    <n v="307.2"/>
    <x v="1"/>
    <n v="4"/>
    <x v="2"/>
    <x v="0"/>
    <n v="495.03727272727303"/>
    <x v="1"/>
  </r>
  <r>
    <n v="4286"/>
    <n v="21"/>
    <x v="2"/>
    <x v="3"/>
    <x v="1"/>
    <x v="4222"/>
    <x v="2"/>
    <n v="2"/>
    <d v="2032-09-25T00:00:00"/>
    <x v="11"/>
    <x v="6"/>
    <s v="25"/>
    <x v="3"/>
    <x v="1"/>
    <n v="0.37"/>
    <x v="1"/>
    <n v="4"/>
    <x v="0"/>
    <n v="125.24"/>
    <x v="0"/>
    <n v="5"/>
    <x v="0"/>
    <x v="4"/>
    <n v="524.86006944444443"/>
    <x v="2"/>
  </r>
  <r>
    <n v="4420"/>
    <n v="53"/>
    <x v="3"/>
    <x v="3"/>
    <x v="3"/>
    <x v="4223"/>
    <x v="2"/>
    <n v="2"/>
    <d v="2033-02-06T00:00:00"/>
    <x v="9"/>
    <x v="10"/>
    <s v="06"/>
    <x v="2"/>
    <x v="0"/>
    <n v="0.37"/>
    <x v="1"/>
    <n v="6"/>
    <x v="1"/>
    <n v="94.62"/>
    <x v="0"/>
    <n v="7"/>
    <x v="1"/>
    <x v="4"/>
    <n v="525.0272727272727"/>
    <x v="0"/>
  </r>
  <r>
    <n v="4855"/>
    <n v="62"/>
    <x v="1"/>
    <x v="0"/>
    <x v="3"/>
    <x v="1983"/>
    <x v="0"/>
    <n v="1"/>
    <d v="2034-04-17T00:00:00"/>
    <x v="13"/>
    <x v="5"/>
    <s v="17"/>
    <x v="0"/>
    <x v="1"/>
    <n v="0.37"/>
    <x v="1"/>
    <n v="16"/>
    <x v="2"/>
    <n v="11.82"/>
    <x v="2"/>
    <n v="7"/>
    <x v="1"/>
    <x v="0"/>
    <n v="494.19676056338051"/>
    <x v="0"/>
  </r>
  <r>
    <n v="325"/>
    <n v="29"/>
    <x v="2"/>
    <x v="3"/>
    <x v="3"/>
    <x v="4224"/>
    <x v="2"/>
    <n v="2"/>
    <d v="2021-11-21T00:00:00"/>
    <x v="0"/>
    <x v="1"/>
    <s v="21"/>
    <x v="0"/>
    <x v="1"/>
    <n v="0.36"/>
    <x v="0"/>
    <n v="5"/>
    <x v="0"/>
    <n v="82.95"/>
    <x v="0"/>
    <n v="7"/>
    <x v="1"/>
    <x v="3"/>
    <n v="521.93992907801419"/>
    <x v="2"/>
  </r>
  <r>
    <n v="354"/>
    <n v="54"/>
    <x v="3"/>
    <x v="1"/>
    <x v="2"/>
    <x v="4225"/>
    <x v="0"/>
    <n v="1"/>
    <d v="2021-12-20T00:00:00"/>
    <x v="0"/>
    <x v="2"/>
    <s v="20"/>
    <x v="3"/>
    <x v="1"/>
    <n v="0.36"/>
    <x v="1"/>
    <n v="12"/>
    <x v="1"/>
    <n v="7.68"/>
    <x v="2"/>
    <n v="7"/>
    <x v="1"/>
    <x v="3"/>
    <n v="522.70542857142868"/>
    <x v="1"/>
  </r>
  <r>
    <n v="369"/>
    <n v="31"/>
    <x v="4"/>
    <x v="1"/>
    <x v="3"/>
    <x v="4226"/>
    <x v="0"/>
    <n v="1"/>
    <d v="2022-01-04T00:00:00"/>
    <x v="1"/>
    <x v="0"/>
    <s v="04"/>
    <x v="2"/>
    <x v="1"/>
    <n v="0.36"/>
    <x v="1"/>
    <n v="13"/>
    <x v="1"/>
    <n v="14.84"/>
    <x v="2"/>
    <n v="7"/>
    <x v="1"/>
    <x v="0"/>
    <n v="496.36070921985839"/>
    <x v="0"/>
  </r>
  <r>
    <n v="763"/>
    <n v="30"/>
    <x v="4"/>
    <x v="2"/>
    <x v="3"/>
    <x v="4227"/>
    <x v="2"/>
    <n v="2"/>
    <d v="2023-02-02T00:00:00"/>
    <x v="12"/>
    <x v="10"/>
    <s v="02"/>
    <x v="0"/>
    <x v="0"/>
    <n v="0.36"/>
    <x v="1"/>
    <n v="15"/>
    <x v="1"/>
    <n v="24.7"/>
    <x v="2"/>
    <n v="4"/>
    <x v="2"/>
    <x v="2"/>
    <n v="524.94810606060639"/>
    <x v="1"/>
  </r>
  <r>
    <n v="1023"/>
    <n v="48"/>
    <x v="0"/>
    <x v="1"/>
    <x v="2"/>
    <x v="4228"/>
    <x v="2"/>
    <n v="2"/>
    <d v="2023-10-20T00:00:00"/>
    <x v="12"/>
    <x v="4"/>
    <s v="20"/>
    <x v="3"/>
    <x v="1"/>
    <n v="0.36"/>
    <x v="0"/>
    <n v="10"/>
    <x v="1"/>
    <n v="41.65"/>
    <x v="2"/>
    <n v="6"/>
    <x v="0"/>
    <x v="2"/>
    <n v="526.12679389312996"/>
    <x v="1"/>
  </r>
  <r>
    <n v="1319"/>
    <n v="47"/>
    <x v="0"/>
    <x v="1"/>
    <x v="0"/>
    <x v="107"/>
    <x v="1"/>
    <n v="3"/>
    <d v="2024-08-11T00:00:00"/>
    <x v="2"/>
    <x v="8"/>
    <s v="11"/>
    <x v="2"/>
    <x v="1"/>
    <n v="0.36"/>
    <x v="1"/>
    <n v="7"/>
    <x v="1"/>
    <n v="95.49"/>
    <x v="0"/>
    <n v="7"/>
    <x v="1"/>
    <x v="3"/>
    <n v="525.80244604316545"/>
    <x v="2"/>
  </r>
  <r>
    <n v="1573"/>
    <n v="53"/>
    <x v="3"/>
    <x v="3"/>
    <x v="1"/>
    <x v="4229"/>
    <x v="0"/>
    <n v="1"/>
    <d v="2025-04-22T00:00:00"/>
    <x v="3"/>
    <x v="5"/>
    <s v="22"/>
    <x v="3"/>
    <x v="0"/>
    <n v="0.36"/>
    <x v="0"/>
    <n v="12"/>
    <x v="1"/>
    <n v="19.11"/>
    <x v="2"/>
    <n v="4"/>
    <x v="2"/>
    <x v="0"/>
    <n v="498.52800000000019"/>
    <x v="0"/>
  </r>
  <r>
    <n v="1577"/>
    <n v="23"/>
    <x v="2"/>
    <x v="2"/>
    <x v="3"/>
    <x v="3565"/>
    <x v="2"/>
    <n v="2"/>
    <d v="2025-04-26T00:00:00"/>
    <x v="3"/>
    <x v="5"/>
    <s v="26"/>
    <x v="0"/>
    <x v="0"/>
    <n v="0.36"/>
    <x v="1"/>
    <n v="12"/>
    <x v="1"/>
    <n v="34.130000000000003"/>
    <x v="2"/>
    <n v="5"/>
    <x v="0"/>
    <x v="4"/>
    <n v="524.72683098591551"/>
    <x v="0"/>
  </r>
  <r>
    <n v="1957"/>
    <n v="61"/>
    <x v="1"/>
    <x v="1"/>
    <x v="0"/>
    <x v="4230"/>
    <x v="2"/>
    <n v="2"/>
    <d v="2026-05-11T00:00:00"/>
    <x v="4"/>
    <x v="7"/>
    <s v="11"/>
    <x v="3"/>
    <x v="1"/>
    <n v="0.36"/>
    <x v="0"/>
    <n v="7"/>
    <x v="1"/>
    <n v="81.13"/>
    <x v="0"/>
    <n v="6"/>
    <x v="0"/>
    <x v="0"/>
    <n v="500.46482014388511"/>
    <x v="2"/>
  </r>
  <r>
    <n v="2090"/>
    <n v="62"/>
    <x v="1"/>
    <x v="0"/>
    <x v="3"/>
    <x v="4231"/>
    <x v="1"/>
    <n v="3"/>
    <d v="2026-09-21T00:00:00"/>
    <x v="4"/>
    <x v="6"/>
    <s v="21"/>
    <x v="3"/>
    <x v="1"/>
    <n v="0.36"/>
    <x v="0"/>
    <n v="19"/>
    <x v="2"/>
    <n v="51.51"/>
    <x v="0"/>
    <n v="6"/>
    <x v="0"/>
    <x v="3"/>
    <n v="524.76905797101449"/>
    <x v="0"/>
  </r>
  <r>
    <n v="2175"/>
    <n v="27"/>
    <x v="2"/>
    <x v="2"/>
    <x v="3"/>
    <x v="4232"/>
    <x v="0"/>
    <n v="1"/>
    <d v="2026-12-15T00:00:00"/>
    <x v="4"/>
    <x v="2"/>
    <s v="15"/>
    <x v="2"/>
    <x v="1"/>
    <n v="0.36"/>
    <x v="1"/>
    <n v="8"/>
    <x v="1"/>
    <n v="27.77"/>
    <x v="2"/>
    <n v="4"/>
    <x v="2"/>
    <x v="0"/>
    <n v="499.97615942029"/>
    <x v="0"/>
  </r>
  <r>
    <n v="2206"/>
    <n v="18"/>
    <x v="2"/>
    <x v="2"/>
    <x v="0"/>
    <x v="4233"/>
    <x v="0"/>
    <n v="1"/>
    <d v="2027-01-15T00:00:00"/>
    <x v="5"/>
    <x v="0"/>
    <s v="15"/>
    <x v="1"/>
    <x v="1"/>
    <n v="0.36"/>
    <x v="0"/>
    <n v="3"/>
    <x v="0"/>
    <n v="39.729999999999997"/>
    <x v="2"/>
    <n v="6"/>
    <x v="0"/>
    <x v="0"/>
    <n v="502.00401459854027"/>
    <x v="1"/>
  </r>
  <r>
    <n v="2636"/>
    <n v="51"/>
    <x v="3"/>
    <x v="3"/>
    <x v="3"/>
    <x v="4234"/>
    <x v="0"/>
    <n v="1"/>
    <d v="2028-03-20T00:00:00"/>
    <x v="6"/>
    <x v="9"/>
    <s v="20"/>
    <x v="1"/>
    <x v="0"/>
    <n v="0.36"/>
    <x v="0"/>
    <n v="15"/>
    <x v="1"/>
    <n v="19.84"/>
    <x v="2"/>
    <n v="5"/>
    <x v="0"/>
    <x v="2"/>
    <n v="526.97030769230787"/>
    <x v="2"/>
  </r>
  <r>
    <n v="2805"/>
    <n v="65"/>
    <x v="1"/>
    <x v="1"/>
    <x v="3"/>
    <x v="4235"/>
    <x v="2"/>
    <n v="2"/>
    <d v="2028-09-05T00:00:00"/>
    <x v="6"/>
    <x v="6"/>
    <s v="05"/>
    <x v="2"/>
    <x v="1"/>
    <n v="0.36"/>
    <x v="0"/>
    <n v="18"/>
    <x v="2"/>
    <n v="20.29"/>
    <x v="2"/>
    <n v="6"/>
    <x v="0"/>
    <x v="2"/>
    <n v="528.7482170542637"/>
    <x v="1"/>
  </r>
  <r>
    <n v="3541"/>
    <n v="36"/>
    <x v="4"/>
    <x v="3"/>
    <x v="2"/>
    <x v="4236"/>
    <x v="0"/>
    <n v="1"/>
    <d v="2030-09-11T00:00:00"/>
    <x v="7"/>
    <x v="6"/>
    <s v="11"/>
    <x v="3"/>
    <x v="0"/>
    <n v="0.36"/>
    <x v="0"/>
    <n v="18"/>
    <x v="2"/>
    <n v="8.77"/>
    <x v="2"/>
    <n v="6"/>
    <x v="0"/>
    <x v="2"/>
    <n v="530.02531250000015"/>
    <x v="2"/>
  </r>
  <r>
    <n v="3619"/>
    <n v="40"/>
    <x v="0"/>
    <x v="2"/>
    <x v="2"/>
    <x v="4237"/>
    <x v="2"/>
    <n v="2"/>
    <d v="2030-11-28T00:00:00"/>
    <x v="7"/>
    <x v="1"/>
    <s v="28"/>
    <x v="1"/>
    <x v="0"/>
    <n v="0.36"/>
    <x v="1"/>
    <n v="10"/>
    <x v="1"/>
    <n v="48.83"/>
    <x v="2"/>
    <n v="4"/>
    <x v="2"/>
    <x v="3"/>
    <n v="521.45569343065699"/>
    <x v="1"/>
  </r>
  <r>
    <n v="3813"/>
    <n v="62"/>
    <x v="1"/>
    <x v="3"/>
    <x v="2"/>
    <x v="4238"/>
    <x v="1"/>
    <n v="3"/>
    <d v="2031-06-10T00:00:00"/>
    <x v="8"/>
    <x v="3"/>
    <s v="10"/>
    <x v="1"/>
    <x v="0"/>
    <n v="0.36"/>
    <x v="1"/>
    <n v="19"/>
    <x v="2"/>
    <n v="47.42"/>
    <x v="2"/>
    <n v="7"/>
    <x v="1"/>
    <x v="3"/>
    <n v="521.69933823529414"/>
    <x v="2"/>
  </r>
  <r>
    <n v="3837"/>
    <n v="23"/>
    <x v="2"/>
    <x v="1"/>
    <x v="0"/>
    <x v="4176"/>
    <x v="1"/>
    <n v="3"/>
    <d v="2031-07-04T00:00:00"/>
    <x v="8"/>
    <x v="11"/>
    <s v="04"/>
    <x v="0"/>
    <x v="0"/>
    <n v="0.36"/>
    <x v="0"/>
    <n v="6"/>
    <x v="1"/>
    <n v="130.84"/>
    <x v="0"/>
    <n v="6"/>
    <x v="0"/>
    <x v="2"/>
    <n v="532.95622047244103"/>
    <x v="2"/>
  </r>
  <r>
    <n v="4025"/>
    <n v="56"/>
    <x v="3"/>
    <x v="0"/>
    <x v="3"/>
    <x v="4239"/>
    <x v="1"/>
    <n v="3"/>
    <d v="2032-01-08T00:00:00"/>
    <x v="11"/>
    <x v="0"/>
    <s v="08"/>
    <x v="3"/>
    <x v="0"/>
    <n v="0.36"/>
    <x v="1"/>
    <n v="3"/>
    <x v="0"/>
    <n v="250.33"/>
    <x v="1"/>
    <n v="6"/>
    <x v="0"/>
    <x v="3"/>
    <n v="518.8895555555556"/>
    <x v="0"/>
  </r>
  <r>
    <n v="4051"/>
    <n v="27"/>
    <x v="2"/>
    <x v="1"/>
    <x v="1"/>
    <x v="4240"/>
    <x v="0"/>
    <n v="1"/>
    <d v="2032-02-03T00:00:00"/>
    <x v="11"/>
    <x v="10"/>
    <s v="03"/>
    <x v="1"/>
    <x v="1"/>
    <n v="0.36"/>
    <x v="0"/>
    <n v="8"/>
    <x v="1"/>
    <n v="11.38"/>
    <x v="2"/>
    <n v="7"/>
    <x v="1"/>
    <x v="2"/>
    <n v="530.95579365079368"/>
    <x v="2"/>
  </r>
  <r>
    <n v="4063"/>
    <n v="29"/>
    <x v="2"/>
    <x v="3"/>
    <x v="1"/>
    <x v="4241"/>
    <x v="1"/>
    <n v="3"/>
    <d v="2032-02-15T00:00:00"/>
    <x v="11"/>
    <x v="10"/>
    <s v="15"/>
    <x v="3"/>
    <x v="1"/>
    <n v="0.36"/>
    <x v="0"/>
    <n v="1"/>
    <x v="0"/>
    <n v="878.66"/>
    <x v="1"/>
    <n v="5"/>
    <x v="0"/>
    <x v="0"/>
    <n v="504.81875000000014"/>
    <x v="1"/>
  </r>
  <r>
    <n v="4568"/>
    <n v="28"/>
    <x v="2"/>
    <x v="2"/>
    <x v="0"/>
    <x v="4242"/>
    <x v="1"/>
    <n v="3"/>
    <d v="2033-07-04T00:00:00"/>
    <x v="9"/>
    <x v="11"/>
    <s v="04"/>
    <x v="2"/>
    <x v="1"/>
    <n v="0.36"/>
    <x v="0"/>
    <n v="14"/>
    <x v="1"/>
    <n v="56.69"/>
    <x v="0"/>
    <n v="5"/>
    <x v="0"/>
    <x v="0"/>
    <n v="502.04955555555568"/>
    <x v="2"/>
  </r>
  <r>
    <n v="4716"/>
    <n v="62"/>
    <x v="1"/>
    <x v="0"/>
    <x v="0"/>
    <x v="4243"/>
    <x v="0"/>
    <n v="1"/>
    <d v="2033-11-29T00:00:00"/>
    <x v="9"/>
    <x v="1"/>
    <s v="29"/>
    <x v="0"/>
    <x v="0"/>
    <n v="0.36"/>
    <x v="0"/>
    <n v="4"/>
    <x v="0"/>
    <n v="39.21"/>
    <x v="2"/>
    <n v="4"/>
    <x v="2"/>
    <x v="0"/>
    <n v="499.87298507462697"/>
    <x v="2"/>
  </r>
  <r>
    <n v="250"/>
    <n v="37"/>
    <x v="4"/>
    <x v="0"/>
    <x v="0"/>
    <x v="4244"/>
    <x v="0"/>
    <n v="1"/>
    <d v="2021-09-07T00:00:00"/>
    <x v="0"/>
    <x v="6"/>
    <s v="07"/>
    <x v="0"/>
    <x v="1"/>
    <n v="0.35"/>
    <x v="1"/>
    <n v="17"/>
    <x v="2"/>
    <n v="16.850000000000001"/>
    <x v="2"/>
    <n v="7"/>
    <x v="1"/>
    <x v="1"/>
    <n v="536.43186046511619"/>
    <x v="2"/>
  </r>
  <r>
    <n v="499"/>
    <n v="65"/>
    <x v="1"/>
    <x v="0"/>
    <x v="2"/>
    <x v="4245"/>
    <x v="1"/>
    <n v="3"/>
    <d v="2022-05-14T00:00:00"/>
    <x v="1"/>
    <x v="7"/>
    <s v="14"/>
    <x v="0"/>
    <x v="1"/>
    <n v="0.35"/>
    <x v="1"/>
    <n v="6"/>
    <x v="1"/>
    <n v="120.89"/>
    <x v="0"/>
    <n v="7"/>
    <x v="1"/>
    <x v="4"/>
    <n v="525.54326241134754"/>
    <x v="1"/>
  </r>
  <r>
    <n v="574"/>
    <n v="44"/>
    <x v="0"/>
    <x v="0"/>
    <x v="2"/>
    <x v="4246"/>
    <x v="0"/>
    <n v="1"/>
    <d v="2022-07-28T00:00:00"/>
    <x v="1"/>
    <x v="11"/>
    <s v="28"/>
    <x v="1"/>
    <x v="0"/>
    <n v="0.35"/>
    <x v="0"/>
    <n v="11"/>
    <x v="1"/>
    <n v="18.829999999999998"/>
    <x v="2"/>
    <n v="5"/>
    <x v="0"/>
    <x v="4"/>
    <n v="524.11621428571436"/>
    <x v="2"/>
  </r>
  <r>
    <n v="862"/>
    <n v="23"/>
    <x v="2"/>
    <x v="0"/>
    <x v="0"/>
    <x v="4247"/>
    <x v="1"/>
    <n v="3"/>
    <d v="2023-05-12T00:00:00"/>
    <x v="12"/>
    <x v="7"/>
    <s v="12"/>
    <x v="0"/>
    <x v="1"/>
    <n v="0.35"/>
    <x v="0"/>
    <n v="13"/>
    <x v="1"/>
    <n v="50.79"/>
    <x v="0"/>
    <n v="6"/>
    <x v="0"/>
    <x v="4"/>
    <n v="526.39690647482018"/>
    <x v="2"/>
  </r>
  <r>
    <n v="876"/>
    <n v="20"/>
    <x v="2"/>
    <x v="0"/>
    <x v="1"/>
    <x v="4248"/>
    <x v="2"/>
    <n v="2"/>
    <d v="2023-05-26T00:00:00"/>
    <x v="12"/>
    <x v="7"/>
    <s v="26"/>
    <x v="2"/>
    <x v="1"/>
    <n v="0.35"/>
    <x v="0"/>
    <n v="6"/>
    <x v="1"/>
    <n v="91.37"/>
    <x v="0"/>
    <n v="4"/>
    <x v="2"/>
    <x v="4"/>
    <n v="525.42673913043484"/>
    <x v="2"/>
  </r>
  <r>
    <n v="1136"/>
    <n v="21"/>
    <x v="2"/>
    <x v="1"/>
    <x v="1"/>
    <x v="4249"/>
    <x v="2"/>
    <n v="2"/>
    <d v="2024-02-10T00:00:00"/>
    <x v="2"/>
    <x v="10"/>
    <s v="10"/>
    <x v="3"/>
    <x v="0"/>
    <n v="0.35"/>
    <x v="1"/>
    <n v="12"/>
    <x v="1"/>
    <n v="32.57"/>
    <x v="2"/>
    <n v="4"/>
    <x v="2"/>
    <x v="0"/>
    <n v="502.45225563909781"/>
    <x v="1"/>
  </r>
  <r>
    <n v="1160"/>
    <n v="47"/>
    <x v="0"/>
    <x v="3"/>
    <x v="3"/>
    <x v="4250"/>
    <x v="1"/>
    <n v="3"/>
    <d v="2024-03-05T00:00:00"/>
    <x v="2"/>
    <x v="9"/>
    <s v="05"/>
    <x v="3"/>
    <x v="1"/>
    <n v="0.35"/>
    <x v="0"/>
    <n v="11"/>
    <x v="1"/>
    <n v="69.95"/>
    <x v="0"/>
    <n v="7"/>
    <x v="1"/>
    <x v="0"/>
    <n v="503.29795454545456"/>
    <x v="0"/>
  </r>
  <r>
    <n v="1382"/>
    <n v="38"/>
    <x v="4"/>
    <x v="1"/>
    <x v="3"/>
    <x v="4251"/>
    <x v="0"/>
    <n v="1"/>
    <d v="2024-10-13T00:00:00"/>
    <x v="2"/>
    <x v="4"/>
    <s v="13"/>
    <x v="1"/>
    <x v="0"/>
    <n v="0.35"/>
    <x v="0"/>
    <n v="5"/>
    <x v="0"/>
    <n v="69.290000000000006"/>
    <x v="0"/>
    <n v="4"/>
    <x v="2"/>
    <x v="1"/>
    <n v="538.38476562499989"/>
    <x v="1"/>
  </r>
  <r>
    <n v="1384"/>
    <n v="46"/>
    <x v="0"/>
    <x v="3"/>
    <x v="0"/>
    <x v="4252"/>
    <x v="1"/>
    <n v="3"/>
    <d v="2024-10-15T00:00:00"/>
    <x v="2"/>
    <x v="4"/>
    <s v="15"/>
    <x v="2"/>
    <x v="0"/>
    <n v="0.35"/>
    <x v="0"/>
    <n v="15"/>
    <x v="1"/>
    <n v="43.49"/>
    <x v="2"/>
    <n v="4"/>
    <x v="2"/>
    <x v="1"/>
    <n v="539.89622047244075"/>
    <x v="1"/>
  </r>
  <r>
    <n v="1578"/>
    <n v="19"/>
    <x v="2"/>
    <x v="1"/>
    <x v="2"/>
    <x v="4253"/>
    <x v="2"/>
    <n v="2"/>
    <d v="2025-04-27T00:00:00"/>
    <x v="3"/>
    <x v="5"/>
    <s v="27"/>
    <x v="0"/>
    <x v="0"/>
    <n v="0.35"/>
    <x v="0"/>
    <n v="5"/>
    <x v="0"/>
    <n v="123.28"/>
    <x v="0"/>
    <n v="7"/>
    <x v="1"/>
    <x v="4"/>
    <n v="525.260291970803"/>
    <x v="2"/>
  </r>
  <r>
    <n v="1596"/>
    <n v="34"/>
    <x v="4"/>
    <x v="1"/>
    <x v="3"/>
    <x v="4254"/>
    <x v="1"/>
    <n v="3"/>
    <d v="2025-05-15T00:00:00"/>
    <x v="3"/>
    <x v="7"/>
    <s v="15"/>
    <x v="3"/>
    <x v="0"/>
    <n v="0.35"/>
    <x v="0"/>
    <n v="14"/>
    <x v="1"/>
    <n v="68.39"/>
    <x v="0"/>
    <n v="5"/>
    <x v="0"/>
    <x v="4"/>
    <n v="524.59014705882362"/>
    <x v="1"/>
  </r>
  <r>
    <n v="1899"/>
    <n v="67"/>
    <x v="1"/>
    <x v="3"/>
    <x v="3"/>
    <x v="4255"/>
    <x v="0"/>
    <n v="1"/>
    <d v="2026-03-14T00:00:00"/>
    <x v="4"/>
    <x v="9"/>
    <s v="14"/>
    <x v="2"/>
    <x v="0"/>
    <n v="0.35"/>
    <x v="0"/>
    <n v="10"/>
    <x v="1"/>
    <n v="9.35"/>
    <x v="2"/>
    <n v="7"/>
    <x v="1"/>
    <x v="2"/>
    <n v="534.47536000000014"/>
    <x v="0"/>
  </r>
  <r>
    <n v="1926"/>
    <n v="43"/>
    <x v="0"/>
    <x v="1"/>
    <x v="2"/>
    <x v="4256"/>
    <x v="2"/>
    <n v="2"/>
    <d v="2026-04-10T00:00:00"/>
    <x v="4"/>
    <x v="5"/>
    <s v="10"/>
    <x v="2"/>
    <x v="1"/>
    <n v="0.35"/>
    <x v="1"/>
    <n v="19"/>
    <x v="2"/>
    <n v="23.23"/>
    <x v="2"/>
    <n v="7"/>
    <x v="1"/>
    <x v="3"/>
    <n v="517.15746268656721"/>
    <x v="1"/>
  </r>
  <r>
    <n v="1996"/>
    <n v="30"/>
    <x v="4"/>
    <x v="3"/>
    <x v="0"/>
    <x v="4257"/>
    <x v="2"/>
    <n v="2"/>
    <d v="2026-06-19T00:00:00"/>
    <x v="4"/>
    <x v="3"/>
    <s v="19"/>
    <x v="1"/>
    <x v="0"/>
    <n v="0.35"/>
    <x v="0"/>
    <n v="19"/>
    <x v="2"/>
    <n v="27.71"/>
    <x v="2"/>
    <n v="4"/>
    <x v="2"/>
    <x v="1"/>
    <n v="539.00325396825372"/>
    <x v="2"/>
  </r>
  <r>
    <n v="2038"/>
    <n v="20"/>
    <x v="2"/>
    <x v="3"/>
    <x v="3"/>
    <x v="4258"/>
    <x v="0"/>
    <n v="1"/>
    <d v="2026-07-31T00:00:00"/>
    <x v="4"/>
    <x v="11"/>
    <s v="31"/>
    <x v="3"/>
    <x v="1"/>
    <n v="0.35"/>
    <x v="1"/>
    <n v="5"/>
    <x v="0"/>
    <n v="26.24"/>
    <x v="2"/>
    <n v="3"/>
    <x v="2"/>
    <x v="3"/>
    <n v="517.72796992481199"/>
    <x v="0"/>
  </r>
  <r>
    <n v="2055"/>
    <n v="25"/>
    <x v="2"/>
    <x v="0"/>
    <x v="2"/>
    <x v="4259"/>
    <x v="0"/>
    <n v="1"/>
    <d v="2026-08-17T00:00:00"/>
    <x v="4"/>
    <x v="8"/>
    <s v="17"/>
    <x v="1"/>
    <x v="0"/>
    <n v="0.35"/>
    <x v="1"/>
    <n v="6"/>
    <x v="1"/>
    <n v="35.03"/>
    <x v="2"/>
    <n v="4"/>
    <x v="2"/>
    <x v="0"/>
    <n v="501.2660305343511"/>
    <x v="1"/>
  </r>
  <r>
    <n v="2381"/>
    <n v="36"/>
    <x v="4"/>
    <x v="1"/>
    <x v="2"/>
    <x v="4260"/>
    <x v="0"/>
    <n v="1"/>
    <d v="2027-07-09T00:00:00"/>
    <x v="5"/>
    <x v="11"/>
    <s v="09"/>
    <x v="3"/>
    <x v="1"/>
    <n v="0.35"/>
    <x v="1"/>
    <n v="5"/>
    <x v="0"/>
    <n v="27.13"/>
    <x v="2"/>
    <n v="7"/>
    <x v="1"/>
    <x v="3"/>
    <n v="520.65628787878791"/>
    <x v="1"/>
  </r>
  <r>
    <n v="2572"/>
    <n v="34"/>
    <x v="4"/>
    <x v="1"/>
    <x v="0"/>
    <x v="4261"/>
    <x v="0"/>
    <n v="1"/>
    <d v="2028-01-16T00:00:00"/>
    <x v="6"/>
    <x v="0"/>
    <s v="16"/>
    <x v="1"/>
    <x v="1"/>
    <n v="0.35"/>
    <x v="1"/>
    <n v="7"/>
    <x v="1"/>
    <n v="48.49"/>
    <x v="2"/>
    <n v="4"/>
    <x v="2"/>
    <x v="4"/>
    <n v="521.38385185185177"/>
    <x v="0"/>
  </r>
  <r>
    <n v="2768"/>
    <n v="44"/>
    <x v="0"/>
    <x v="0"/>
    <x v="3"/>
    <x v="4262"/>
    <x v="1"/>
    <n v="3"/>
    <d v="2028-07-30T00:00:00"/>
    <x v="6"/>
    <x v="11"/>
    <s v="30"/>
    <x v="2"/>
    <x v="1"/>
    <n v="0.35"/>
    <x v="1"/>
    <n v="4"/>
    <x v="0"/>
    <n v="181.5"/>
    <x v="1"/>
    <n v="7"/>
    <x v="1"/>
    <x v="4"/>
    <n v="522.74171641791042"/>
    <x v="2"/>
  </r>
  <r>
    <n v="2921"/>
    <n v="26"/>
    <x v="2"/>
    <x v="2"/>
    <x v="3"/>
    <x v="4263"/>
    <x v="0"/>
    <n v="1"/>
    <d v="2028-12-30T00:00:00"/>
    <x v="6"/>
    <x v="2"/>
    <s v="30"/>
    <x v="2"/>
    <x v="0"/>
    <n v="0.35"/>
    <x v="0"/>
    <n v="7"/>
    <x v="1"/>
    <n v="46.22"/>
    <x v="2"/>
    <n v="8"/>
    <x v="1"/>
    <x v="2"/>
    <n v="538.03185483870982"/>
    <x v="0"/>
  </r>
  <r>
    <n v="2960"/>
    <n v="65"/>
    <x v="1"/>
    <x v="3"/>
    <x v="2"/>
    <x v="4264"/>
    <x v="0"/>
    <n v="1"/>
    <d v="2029-02-07T00:00:00"/>
    <x v="10"/>
    <x v="10"/>
    <s v="07"/>
    <x v="0"/>
    <x v="1"/>
    <n v="0.35"/>
    <x v="0"/>
    <n v="14"/>
    <x v="1"/>
    <n v="23.34"/>
    <x v="2"/>
    <n v="5"/>
    <x v="0"/>
    <x v="4"/>
    <n v="521.21330827067675"/>
    <x v="2"/>
  </r>
  <r>
    <n v="3244"/>
    <n v="59"/>
    <x v="3"/>
    <x v="1"/>
    <x v="2"/>
    <x v="4265"/>
    <x v="0"/>
    <n v="1"/>
    <d v="2029-11-18T00:00:00"/>
    <x v="10"/>
    <x v="1"/>
    <s v="18"/>
    <x v="2"/>
    <x v="0"/>
    <n v="0.35"/>
    <x v="0"/>
    <n v="14"/>
    <x v="1"/>
    <n v="8.19"/>
    <x v="2"/>
    <n v="7"/>
    <x v="1"/>
    <x v="4"/>
    <n v="522.68696969696975"/>
    <x v="0"/>
  </r>
  <r>
    <n v="3306"/>
    <n v="65"/>
    <x v="1"/>
    <x v="3"/>
    <x v="2"/>
    <x v="4266"/>
    <x v="2"/>
    <n v="2"/>
    <d v="2030-01-19T00:00:00"/>
    <x v="7"/>
    <x v="0"/>
    <s v="19"/>
    <x v="2"/>
    <x v="0"/>
    <n v="0.35"/>
    <x v="1"/>
    <n v="13"/>
    <x v="1"/>
    <n v="35.19"/>
    <x v="2"/>
    <n v="7"/>
    <x v="1"/>
    <x v="2"/>
    <n v="539.77569105691066"/>
    <x v="2"/>
  </r>
  <r>
    <n v="3376"/>
    <n v="28"/>
    <x v="2"/>
    <x v="1"/>
    <x v="3"/>
    <x v="4267"/>
    <x v="0"/>
    <n v="1"/>
    <d v="2030-03-30T00:00:00"/>
    <x v="7"/>
    <x v="9"/>
    <s v="30"/>
    <x v="3"/>
    <x v="1"/>
    <n v="0.35"/>
    <x v="0"/>
    <n v="19"/>
    <x v="2"/>
    <n v="4.49"/>
    <x v="2"/>
    <n v="7"/>
    <x v="1"/>
    <x v="2"/>
    <n v="540.45008196721324"/>
    <x v="0"/>
  </r>
  <r>
    <n v="3379"/>
    <n v="64"/>
    <x v="1"/>
    <x v="3"/>
    <x v="2"/>
    <x v="4268"/>
    <x v="2"/>
    <n v="2"/>
    <d v="2030-04-02T00:00:00"/>
    <x v="7"/>
    <x v="5"/>
    <s v="02"/>
    <x v="3"/>
    <x v="1"/>
    <n v="0.35"/>
    <x v="0"/>
    <n v="10"/>
    <x v="1"/>
    <n v="61.67"/>
    <x v="0"/>
    <n v="7"/>
    <x v="1"/>
    <x v="2"/>
    <n v="544.21165289256214"/>
    <x v="2"/>
  </r>
  <r>
    <n v="3535"/>
    <n v="43"/>
    <x v="0"/>
    <x v="0"/>
    <x v="1"/>
    <x v="3198"/>
    <x v="2"/>
    <n v="2"/>
    <d v="2030-09-05T00:00:00"/>
    <x v="7"/>
    <x v="6"/>
    <s v="05"/>
    <x v="2"/>
    <x v="1"/>
    <n v="0.35"/>
    <x v="0"/>
    <n v="15"/>
    <x v="1"/>
    <n v="35.130000000000003"/>
    <x v="2"/>
    <n v="6"/>
    <x v="0"/>
    <x v="2"/>
    <n v="543.60775000000024"/>
    <x v="1"/>
  </r>
  <r>
    <n v="3647"/>
    <n v="35"/>
    <x v="4"/>
    <x v="3"/>
    <x v="2"/>
    <x v="4269"/>
    <x v="2"/>
    <n v="2"/>
    <d v="2030-12-26T00:00:00"/>
    <x v="7"/>
    <x v="2"/>
    <s v="26"/>
    <x v="2"/>
    <x v="1"/>
    <n v="0.35"/>
    <x v="1"/>
    <n v="14"/>
    <x v="1"/>
    <n v="29.53"/>
    <x v="2"/>
    <n v="7"/>
    <x v="1"/>
    <x v="1"/>
    <n v="539.10343999999986"/>
    <x v="2"/>
  </r>
  <r>
    <n v="3910"/>
    <n v="52"/>
    <x v="3"/>
    <x v="0"/>
    <x v="0"/>
    <x v="4270"/>
    <x v="0"/>
    <n v="1"/>
    <d v="2031-09-15T00:00:00"/>
    <x v="8"/>
    <x v="6"/>
    <s v="15"/>
    <x v="2"/>
    <x v="1"/>
    <n v="0.35"/>
    <x v="1"/>
    <n v="13"/>
    <x v="1"/>
    <n v="26.64"/>
    <x v="2"/>
    <n v="7"/>
    <x v="1"/>
    <x v="2"/>
    <n v="543.74823529411788"/>
    <x v="0"/>
  </r>
  <r>
    <n v="4283"/>
    <n v="58"/>
    <x v="3"/>
    <x v="0"/>
    <x v="2"/>
    <x v="4271"/>
    <x v="2"/>
    <n v="2"/>
    <d v="2032-09-22T00:00:00"/>
    <x v="11"/>
    <x v="6"/>
    <s v="22"/>
    <x v="1"/>
    <x v="0"/>
    <n v="0.35"/>
    <x v="0"/>
    <n v="17"/>
    <x v="2"/>
    <n v="25.47"/>
    <x v="2"/>
    <n v="5"/>
    <x v="0"/>
    <x v="2"/>
    <n v="545.42161016949171"/>
    <x v="1"/>
  </r>
  <r>
    <n v="257"/>
    <n v="21"/>
    <x v="2"/>
    <x v="2"/>
    <x v="2"/>
    <x v="4272"/>
    <x v="1"/>
    <n v="3"/>
    <d v="2021-09-14T00:00:00"/>
    <x v="0"/>
    <x v="6"/>
    <s v="14"/>
    <x v="2"/>
    <x v="0"/>
    <n v="0.34"/>
    <x v="0"/>
    <n v="11"/>
    <x v="1"/>
    <n v="59.35"/>
    <x v="0"/>
    <n v="4"/>
    <x v="2"/>
    <x v="1"/>
    <n v="540.11669354838682"/>
    <x v="2"/>
  </r>
  <r>
    <n v="266"/>
    <n v="44"/>
    <x v="0"/>
    <x v="2"/>
    <x v="0"/>
    <x v="4273"/>
    <x v="2"/>
    <n v="2"/>
    <d v="2021-09-23T00:00:00"/>
    <x v="0"/>
    <x v="6"/>
    <s v="23"/>
    <x v="3"/>
    <x v="0"/>
    <n v="0.34"/>
    <x v="0"/>
    <n v="7"/>
    <x v="1"/>
    <n v="88.23"/>
    <x v="0"/>
    <n v="4"/>
    <x v="2"/>
    <x v="2"/>
    <n v="546.38188034188056"/>
    <x v="0"/>
  </r>
  <r>
    <n v="303"/>
    <n v="57"/>
    <x v="3"/>
    <x v="3"/>
    <x v="3"/>
    <x v="4274"/>
    <x v="2"/>
    <n v="2"/>
    <d v="2021-10-30T00:00:00"/>
    <x v="0"/>
    <x v="4"/>
    <s v="30"/>
    <x v="3"/>
    <x v="0"/>
    <n v="0.34"/>
    <x v="1"/>
    <n v="8"/>
    <x v="1"/>
    <n v="53.67"/>
    <x v="0"/>
    <n v="4"/>
    <x v="2"/>
    <x v="2"/>
    <n v="545.76793103448301"/>
    <x v="0"/>
  </r>
  <r>
    <n v="727"/>
    <n v="22"/>
    <x v="2"/>
    <x v="0"/>
    <x v="3"/>
    <x v="4275"/>
    <x v="2"/>
    <n v="2"/>
    <d v="2022-12-28T00:00:00"/>
    <x v="1"/>
    <x v="2"/>
    <s v="28"/>
    <x v="0"/>
    <x v="1"/>
    <n v="0.34"/>
    <x v="0"/>
    <n v="16"/>
    <x v="2"/>
    <n v="40.17"/>
    <x v="2"/>
    <n v="8"/>
    <x v="1"/>
    <x v="1"/>
    <n v="539.19975609756091"/>
    <x v="0"/>
  </r>
  <r>
    <n v="855"/>
    <n v="20"/>
    <x v="2"/>
    <x v="0"/>
    <x v="0"/>
    <x v="4276"/>
    <x v="0"/>
    <n v="1"/>
    <d v="2023-05-05T00:00:00"/>
    <x v="12"/>
    <x v="7"/>
    <s v="05"/>
    <x v="2"/>
    <x v="0"/>
    <n v="0.34"/>
    <x v="0"/>
    <n v="16"/>
    <x v="2"/>
    <n v="11.39"/>
    <x v="2"/>
    <n v="7"/>
    <x v="1"/>
    <x v="4"/>
    <n v="525.8016030534352"/>
    <x v="0"/>
  </r>
  <r>
    <n v="902"/>
    <n v="58"/>
    <x v="3"/>
    <x v="0"/>
    <x v="0"/>
    <x v="4277"/>
    <x v="0"/>
    <n v="1"/>
    <d v="2023-06-21T00:00:00"/>
    <x v="12"/>
    <x v="3"/>
    <s v="21"/>
    <x v="1"/>
    <x v="0"/>
    <n v="0.34"/>
    <x v="1"/>
    <n v="13"/>
    <x v="1"/>
    <n v="13.62"/>
    <x v="2"/>
    <n v="6"/>
    <x v="0"/>
    <x v="4"/>
    <n v="528.44438461538459"/>
    <x v="1"/>
  </r>
  <r>
    <n v="1067"/>
    <n v="41"/>
    <x v="0"/>
    <x v="0"/>
    <x v="0"/>
    <x v="3619"/>
    <x v="2"/>
    <n v="2"/>
    <d v="2023-12-03T00:00:00"/>
    <x v="12"/>
    <x v="2"/>
    <s v="03"/>
    <x v="1"/>
    <x v="1"/>
    <n v="0.34"/>
    <x v="0"/>
    <n v="18"/>
    <x v="2"/>
    <n v="29.63"/>
    <x v="2"/>
    <n v="6"/>
    <x v="0"/>
    <x v="1"/>
    <n v="538.35106557377037"/>
    <x v="0"/>
  </r>
  <r>
    <n v="1253"/>
    <n v="33"/>
    <x v="4"/>
    <x v="1"/>
    <x v="3"/>
    <x v="4278"/>
    <x v="1"/>
    <n v="3"/>
    <d v="2024-06-06T00:00:00"/>
    <x v="2"/>
    <x v="3"/>
    <s v="06"/>
    <x v="0"/>
    <x v="0"/>
    <n v="0.34"/>
    <x v="0"/>
    <n v="19"/>
    <x v="2"/>
    <n v="39.369999999999997"/>
    <x v="2"/>
    <n v="7"/>
    <x v="1"/>
    <x v="0"/>
    <n v="503.50523076923076"/>
    <x v="2"/>
  </r>
  <r>
    <n v="1365"/>
    <n v="49"/>
    <x v="0"/>
    <x v="2"/>
    <x v="1"/>
    <x v="4279"/>
    <x v="2"/>
    <n v="2"/>
    <d v="2024-09-26T00:00:00"/>
    <x v="2"/>
    <x v="6"/>
    <s v="26"/>
    <x v="2"/>
    <x v="0"/>
    <n v="0.34"/>
    <x v="1"/>
    <n v="18"/>
    <x v="2"/>
    <n v="25.62"/>
    <x v="2"/>
    <n v="7"/>
    <x v="1"/>
    <x v="2"/>
    <n v="546.78043478260895"/>
    <x v="2"/>
  </r>
  <r>
    <n v="1576"/>
    <n v="43"/>
    <x v="0"/>
    <x v="1"/>
    <x v="3"/>
    <x v="4280"/>
    <x v="0"/>
    <n v="1"/>
    <d v="2025-04-25T00:00:00"/>
    <x v="3"/>
    <x v="5"/>
    <s v="25"/>
    <x v="0"/>
    <x v="0"/>
    <n v="0.34"/>
    <x v="1"/>
    <n v="17"/>
    <x v="2"/>
    <n v="9.67"/>
    <x v="2"/>
    <n v="6"/>
    <x v="0"/>
    <x v="4"/>
    <n v="531.16868217054275"/>
    <x v="1"/>
  </r>
  <r>
    <n v="1604"/>
    <n v="18"/>
    <x v="2"/>
    <x v="1"/>
    <x v="0"/>
    <x v="4281"/>
    <x v="2"/>
    <n v="2"/>
    <d v="2025-05-23T00:00:00"/>
    <x v="3"/>
    <x v="7"/>
    <s v="23"/>
    <x v="3"/>
    <x v="1"/>
    <n v="0.34"/>
    <x v="0"/>
    <n v="3"/>
    <x v="0"/>
    <n v="121.43"/>
    <x v="0"/>
    <n v="7"/>
    <x v="1"/>
    <x v="3"/>
    <n v="523.59541984732823"/>
    <x v="0"/>
  </r>
  <r>
    <n v="1763"/>
    <n v="36"/>
    <x v="4"/>
    <x v="2"/>
    <x v="3"/>
    <x v="3695"/>
    <x v="1"/>
    <n v="3"/>
    <d v="2025-10-29T00:00:00"/>
    <x v="3"/>
    <x v="4"/>
    <s v="29"/>
    <x v="1"/>
    <x v="1"/>
    <n v="0.34"/>
    <x v="1"/>
    <n v="9"/>
    <x v="1"/>
    <n v="106.59"/>
    <x v="0"/>
    <n v="5"/>
    <x v="0"/>
    <x v="3"/>
    <n v="524.82092307692312"/>
    <x v="1"/>
  </r>
  <r>
    <n v="1965"/>
    <n v="55"/>
    <x v="3"/>
    <x v="2"/>
    <x v="1"/>
    <x v="4282"/>
    <x v="2"/>
    <n v="2"/>
    <d v="2026-05-19T00:00:00"/>
    <x v="4"/>
    <x v="7"/>
    <s v="19"/>
    <x v="1"/>
    <x v="1"/>
    <n v="0.34"/>
    <x v="0"/>
    <n v="17"/>
    <x v="2"/>
    <n v="37.75"/>
    <x v="2"/>
    <n v="5"/>
    <x v="0"/>
    <x v="3"/>
    <n v="521.45286821705429"/>
    <x v="2"/>
  </r>
  <r>
    <n v="2557"/>
    <n v="47"/>
    <x v="0"/>
    <x v="1"/>
    <x v="0"/>
    <x v="4283"/>
    <x v="1"/>
    <n v="3"/>
    <d v="2028-01-01T00:00:00"/>
    <x v="6"/>
    <x v="0"/>
    <s v="01"/>
    <x v="1"/>
    <x v="1"/>
    <n v="0.34"/>
    <x v="0"/>
    <n v="11"/>
    <x v="1"/>
    <n v="65.33"/>
    <x v="0"/>
    <n v="6"/>
    <x v="0"/>
    <x v="2"/>
    <n v="547.53219298245642"/>
    <x v="0"/>
  </r>
  <r>
    <n v="3070"/>
    <n v="68"/>
    <x v="1"/>
    <x v="2"/>
    <x v="3"/>
    <x v="4284"/>
    <x v="1"/>
    <n v="3"/>
    <d v="2029-05-28T00:00:00"/>
    <x v="10"/>
    <x v="7"/>
    <s v="28"/>
    <x v="1"/>
    <x v="0"/>
    <n v="0.34"/>
    <x v="1"/>
    <n v="19"/>
    <x v="2"/>
    <n v="51.81"/>
    <x v="0"/>
    <n v="5"/>
    <x v="0"/>
    <x v="3"/>
    <n v="520.51351562499997"/>
    <x v="1"/>
  </r>
  <r>
    <n v="3186"/>
    <n v="42"/>
    <x v="0"/>
    <x v="1"/>
    <x v="0"/>
    <x v="4285"/>
    <x v="2"/>
    <n v="2"/>
    <d v="2029-09-21T00:00:00"/>
    <x v="10"/>
    <x v="6"/>
    <s v="21"/>
    <x v="3"/>
    <x v="0"/>
    <n v="0.34"/>
    <x v="0"/>
    <n v="10"/>
    <x v="1"/>
    <n v="54.09"/>
    <x v="0"/>
    <n v="6"/>
    <x v="0"/>
    <x v="3"/>
    <n v="516.86086614173223"/>
    <x v="1"/>
  </r>
  <r>
    <n v="3256"/>
    <n v="32"/>
    <x v="4"/>
    <x v="1"/>
    <x v="1"/>
    <x v="4286"/>
    <x v="2"/>
    <n v="2"/>
    <d v="2029-11-30T00:00:00"/>
    <x v="10"/>
    <x v="1"/>
    <s v="30"/>
    <x v="1"/>
    <x v="1"/>
    <n v="0.34"/>
    <x v="1"/>
    <n v="6"/>
    <x v="1"/>
    <n v="86.53"/>
    <x v="0"/>
    <n v="4"/>
    <x v="2"/>
    <x v="2"/>
    <n v="546.01761061946934"/>
    <x v="0"/>
  </r>
  <r>
    <n v="3936"/>
    <n v="27"/>
    <x v="2"/>
    <x v="3"/>
    <x v="1"/>
    <x v="4287"/>
    <x v="0"/>
    <n v="1"/>
    <d v="2031-10-11T00:00:00"/>
    <x v="8"/>
    <x v="4"/>
    <s v="11"/>
    <x v="1"/>
    <x v="1"/>
    <n v="0.34"/>
    <x v="1"/>
    <n v="2"/>
    <x v="0"/>
    <n v="57.58"/>
    <x v="0"/>
    <n v="7"/>
    <x v="1"/>
    <x v="4"/>
    <n v="534.03437500000007"/>
    <x v="2"/>
  </r>
  <r>
    <n v="4235"/>
    <n v="27"/>
    <x v="2"/>
    <x v="0"/>
    <x v="2"/>
    <x v="4288"/>
    <x v="2"/>
    <n v="2"/>
    <d v="2032-08-05T00:00:00"/>
    <x v="11"/>
    <x v="8"/>
    <s v="05"/>
    <x v="1"/>
    <x v="0"/>
    <n v="0.34"/>
    <x v="1"/>
    <n v="1"/>
    <x v="0"/>
    <n v="385.17"/>
    <x v="1"/>
    <n v="5"/>
    <x v="0"/>
    <x v="1"/>
    <n v="538.3919008264462"/>
    <x v="0"/>
  </r>
  <r>
    <n v="4891"/>
    <n v="41"/>
    <x v="0"/>
    <x v="0"/>
    <x v="0"/>
    <x v="4289"/>
    <x v="1"/>
    <n v="3"/>
    <d v="2034-05-23T00:00:00"/>
    <x v="13"/>
    <x v="7"/>
    <s v="23"/>
    <x v="0"/>
    <x v="0"/>
    <n v="0.34"/>
    <x v="1"/>
    <n v="5"/>
    <x v="0"/>
    <n v="131.43"/>
    <x v="0"/>
    <n v="4"/>
    <x v="2"/>
    <x v="1"/>
    <n v="539.66874999999993"/>
    <x v="1"/>
  </r>
  <r>
    <n v="4937"/>
    <n v="65"/>
    <x v="1"/>
    <x v="0"/>
    <x v="1"/>
    <x v="4290"/>
    <x v="2"/>
    <n v="2"/>
    <d v="2034-07-08T00:00:00"/>
    <x v="13"/>
    <x v="11"/>
    <s v="08"/>
    <x v="3"/>
    <x v="1"/>
    <n v="0.34"/>
    <x v="0"/>
    <n v="15"/>
    <x v="1"/>
    <n v="28.7"/>
    <x v="2"/>
    <n v="4"/>
    <x v="2"/>
    <x v="0"/>
    <n v="501.6098449612403"/>
    <x v="2"/>
  </r>
  <r>
    <n v="4943"/>
    <n v="55"/>
    <x v="3"/>
    <x v="3"/>
    <x v="0"/>
    <x v="4291"/>
    <x v="2"/>
    <n v="2"/>
    <d v="2034-07-14T00:00:00"/>
    <x v="13"/>
    <x v="11"/>
    <s v="14"/>
    <x v="3"/>
    <x v="1"/>
    <n v="0.34"/>
    <x v="1"/>
    <n v="19"/>
    <x v="2"/>
    <n v="33.85"/>
    <x v="2"/>
    <n v="5"/>
    <x v="0"/>
    <x v="0"/>
    <n v="502.16562499999998"/>
    <x v="2"/>
  </r>
  <r>
    <n v="4995"/>
    <n v="25"/>
    <x v="2"/>
    <x v="3"/>
    <x v="3"/>
    <x v="4292"/>
    <x v="2"/>
    <n v="2"/>
    <d v="2034-09-04T00:00:00"/>
    <x v="13"/>
    <x v="6"/>
    <s v="04"/>
    <x v="1"/>
    <x v="0"/>
    <n v="0.34"/>
    <x v="1"/>
    <n v="11"/>
    <x v="1"/>
    <n v="42.55"/>
    <x v="2"/>
    <n v="4"/>
    <x v="2"/>
    <x v="1"/>
    <n v="538.68159663865538"/>
    <x v="2"/>
  </r>
  <r>
    <n v="118"/>
    <n v="66"/>
    <x v="1"/>
    <x v="1"/>
    <x v="0"/>
    <x v="4293"/>
    <x v="0"/>
    <n v="1"/>
    <d v="2021-04-28T00:00:00"/>
    <x v="0"/>
    <x v="5"/>
    <s v="28"/>
    <x v="1"/>
    <x v="1"/>
    <n v="0.33"/>
    <x v="1"/>
    <n v="6"/>
    <x v="1"/>
    <n v="40.950000000000003"/>
    <x v="2"/>
    <n v="7"/>
    <x v="1"/>
    <x v="1"/>
    <n v="539.28"/>
    <x v="2"/>
  </r>
  <r>
    <n v="372"/>
    <n v="29"/>
    <x v="2"/>
    <x v="0"/>
    <x v="2"/>
    <x v="4294"/>
    <x v="2"/>
    <n v="2"/>
    <d v="2022-01-07T00:00:00"/>
    <x v="1"/>
    <x v="0"/>
    <s v="07"/>
    <x v="3"/>
    <x v="0"/>
    <n v="0.33"/>
    <x v="0"/>
    <n v="6"/>
    <x v="1"/>
    <n v="89.18"/>
    <x v="0"/>
    <n v="7"/>
    <x v="1"/>
    <x v="4"/>
    <n v="537.33251968503941"/>
    <x v="0"/>
  </r>
  <r>
    <n v="496"/>
    <n v="24"/>
    <x v="2"/>
    <x v="0"/>
    <x v="0"/>
    <x v="4295"/>
    <x v="2"/>
    <n v="2"/>
    <d v="2022-05-11T00:00:00"/>
    <x v="1"/>
    <x v="7"/>
    <s v="11"/>
    <x v="3"/>
    <x v="0"/>
    <n v="0.33"/>
    <x v="0"/>
    <n v="16"/>
    <x v="2"/>
    <n v="28.6"/>
    <x v="2"/>
    <n v="6"/>
    <x v="0"/>
    <x v="0"/>
    <n v="501.05535433070867"/>
    <x v="0"/>
  </r>
  <r>
    <n v="504"/>
    <n v="67"/>
    <x v="1"/>
    <x v="0"/>
    <x v="0"/>
    <x v="4296"/>
    <x v="0"/>
    <n v="1"/>
    <d v="2022-05-19T00:00:00"/>
    <x v="1"/>
    <x v="7"/>
    <s v="19"/>
    <x v="3"/>
    <x v="1"/>
    <n v="0.33"/>
    <x v="0"/>
    <n v="12"/>
    <x v="1"/>
    <n v="20.96"/>
    <x v="2"/>
    <n v="3"/>
    <x v="2"/>
    <x v="3"/>
    <n v="516.66999999999996"/>
    <x v="0"/>
  </r>
  <r>
    <n v="753"/>
    <n v="52"/>
    <x v="3"/>
    <x v="3"/>
    <x v="2"/>
    <x v="4297"/>
    <x v="0"/>
    <n v="1"/>
    <d v="2023-01-23T00:00:00"/>
    <x v="12"/>
    <x v="0"/>
    <s v="23"/>
    <x v="0"/>
    <x v="0"/>
    <n v="0.33"/>
    <x v="1"/>
    <n v="12"/>
    <x v="1"/>
    <n v="19.28"/>
    <x v="2"/>
    <n v="3"/>
    <x v="2"/>
    <x v="0"/>
    <n v="501.40055555555551"/>
    <x v="0"/>
  </r>
  <r>
    <n v="782"/>
    <n v="47"/>
    <x v="0"/>
    <x v="3"/>
    <x v="1"/>
    <x v="4298"/>
    <x v="1"/>
    <n v="3"/>
    <d v="2023-02-21T00:00:00"/>
    <x v="12"/>
    <x v="10"/>
    <s v="21"/>
    <x v="0"/>
    <x v="1"/>
    <n v="0.33"/>
    <x v="1"/>
    <n v="16"/>
    <x v="2"/>
    <n v="59.39"/>
    <x v="0"/>
    <n v="5"/>
    <x v="0"/>
    <x v="2"/>
    <n v="546.25732142857169"/>
    <x v="1"/>
  </r>
  <r>
    <n v="1011"/>
    <n v="40"/>
    <x v="0"/>
    <x v="3"/>
    <x v="2"/>
    <x v="4299"/>
    <x v="2"/>
    <n v="2"/>
    <d v="2023-10-08T00:00:00"/>
    <x v="12"/>
    <x v="4"/>
    <s v="08"/>
    <x v="3"/>
    <x v="0"/>
    <n v="0.33"/>
    <x v="0"/>
    <n v="12"/>
    <x v="1"/>
    <n v="46.29"/>
    <x v="2"/>
    <n v="5"/>
    <x v="0"/>
    <x v="1"/>
    <n v="541.78905982905985"/>
    <x v="1"/>
  </r>
  <r>
    <n v="1383"/>
    <n v="63"/>
    <x v="1"/>
    <x v="3"/>
    <x v="1"/>
    <x v="4300"/>
    <x v="2"/>
    <n v="2"/>
    <d v="2024-10-14T00:00:00"/>
    <x v="2"/>
    <x v="4"/>
    <s v="14"/>
    <x v="1"/>
    <x v="1"/>
    <n v="0.33"/>
    <x v="0"/>
    <n v="19"/>
    <x v="2"/>
    <n v="24.79"/>
    <x v="2"/>
    <n v="7"/>
    <x v="1"/>
    <x v="4"/>
    <n v="537.35039682539684"/>
    <x v="2"/>
  </r>
  <r>
    <n v="1512"/>
    <n v="69"/>
    <x v="1"/>
    <x v="0"/>
    <x v="1"/>
    <x v="4301"/>
    <x v="2"/>
    <n v="2"/>
    <d v="2025-02-20T00:00:00"/>
    <x v="3"/>
    <x v="10"/>
    <s v="20"/>
    <x v="3"/>
    <x v="0"/>
    <n v="0.33"/>
    <x v="0"/>
    <n v="9"/>
    <x v="1"/>
    <n v="66.78"/>
    <x v="0"/>
    <n v="7"/>
    <x v="1"/>
    <x v="0"/>
    <n v="503.5603999999999"/>
    <x v="0"/>
  </r>
  <r>
    <n v="1607"/>
    <n v="52"/>
    <x v="3"/>
    <x v="3"/>
    <x v="2"/>
    <x v="4302"/>
    <x v="0"/>
    <n v="1"/>
    <d v="2025-05-26T00:00:00"/>
    <x v="3"/>
    <x v="7"/>
    <s v="26"/>
    <x v="3"/>
    <x v="0"/>
    <n v="0.33"/>
    <x v="1"/>
    <n v="16"/>
    <x v="2"/>
    <n v="17.2"/>
    <x v="2"/>
    <n v="4"/>
    <x v="2"/>
    <x v="2"/>
    <n v="542.61738738738768"/>
    <x v="1"/>
  </r>
  <r>
    <n v="2114"/>
    <n v="30"/>
    <x v="4"/>
    <x v="0"/>
    <x v="0"/>
    <x v="4303"/>
    <x v="0"/>
    <n v="1"/>
    <d v="2026-10-15T00:00:00"/>
    <x v="4"/>
    <x v="4"/>
    <s v="15"/>
    <x v="1"/>
    <x v="0"/>
    <n v="0.33"/>
    <x v="0"/>
    <n v="8"/>
    <x v="1"/>
    <n v="17.96"/>
    <x v="2"/>
    <n v="7"/>
    <x v="1"/>
    <x v="2"/>
    <n v="545.04863636363666"/>
    <x v="2"/>
  </r>
  <r>
    <n v="2256"/>
    <n v="47"/>
    <x v="0"/>
    <x v="0"/>
    <x v="1"/>
    <x v="4304"/>
    <x v="1"/>
    <n v="3"/>
    <d v="2027-03-06T00:00:00"/>
    <x v="5"/>
    <x v="9"/>
    <s v="06"/>
    <x v="2"/>
    <x v="0"/>
    <n v="0.33"/>
    <x v="1"/>
    <n v="3"/>
    <x v="0"/>
    <n v="230.54"/>
    <x v="1"/>
    <n v="7"/>
    <x v="1"/>
    <x v="0"/>
    <n v="502.77451612903218"/>
    <x v="0"/>
  </r>
  <r>
    <n v="2391"/>
    <n v="29"/>
    <x v="2"/>
    <x v="1"/>
    <x v="0"/>
    <x v="4305"/>
    <x v="1"/>
    <n v="3"/>
    <d v="2027-07-19T00:00:00"/>
    <x v="5"/>
    <x v="11"/>
    <s v="19"/>
    <x v="0"/>
    <x v="0"/>
    <n v="0.33"/>
    <x v="0"/>
    <n v="7"/>
    <x v="1"/>
    <n v="109.25"/>
    <x v="0"/>
    <n v="7"/>
    <x v="1"/>
    <x v="2"/>
    <n v="548.73082568807365"/>
    <x v="2"/>
  </r>
  <r>
    <n v="2521"/>
    <n v="21"/>
    <x v="2"/>
    <x v="0"/>
    <x v="1"/>
    <x v="4306"/>
    <x v="0"/>
    <n v="1"/>
    <d v="2027-11-26T00:00:00"/>
    <x v="5"/>
    <x v="1"/>
    <s v="26"/>
    <x v="3"/>
    <x v="0"/>
    <n v="0.33"/>
    <x v="1"/>
    <n v="12"/>
    <x v="1"/>
    <n v="8.17"/>
    <x v="2"/>
    <n v="8"/>
    <x v="1"/>
    <x v="1"/>
    <n v="541.67103448275861"/>
    <x v="2"/>
  </r>
  <r>
    <n v="2634"/>
    <n v="56"/>
    <x v="3"/>
    <x v="0"/>
    <x v="3"/>
    <x v="4307"/>
    <x v="2"/>
    <n v="2"/>
    <d v="2028-03-18T00:00:00"/>
    <x v="6"/>
    <x v="9"/>
    <s v="18"/>
    <x v="1"/>
    <x v="0"/>
    <n v="0.33"/>
    <x v="0"/>
    <n v="7"/>
    <x v="1"/>
    <n v="72.59"/>
    <x v="0"/>
    <n v="6"/>
    <x v="0"/>
    <x v="0"/>
    <n v="501.23926829268288"/>
    <x v="0"/>
  </r>
  <r>
    <n v="2654"/>
    <n v="40"/>
    <x v="0"/>
    <x v="1"/>
    <x v="0"/>
    <x v="4308"/>
    <x v="1"/>
    <n v="3"/>
    <d v="2028-04-07T00:00:00"/>
    <x v="6"/>
    <x v="5"/>
    <s v="07"/>
    <x v="1"/>
    <x v="0"/>
    <n v="0.33"/>
    <x v="1"/>
    <n v="8"/>
    <x v="1"/>
    <n v="88.62"/>
    <x v="0"/>
    <n v="6"/>
    <x v="0"/>
    <x v="2"/>
    <n v="546.7304629629632"/>
    <x v="1"/>
  </r>
  <r>
    <n v="3131"/>
    <n v="43"/>
    <x v="0"/>
    <x v="2"/>
    <x v="3"/>
    <x v="4309"/>
    <x v="2"/>
    <n v="2"/>
    <d v="2029-07-28T00:00:00"/>
    <x v="10"/>
    <x v="11"/>
    <s v="28"/>
    <x v="1"/>
    <x v="1"/>
    <n v="0.33"/>
    <x v="0"/>
    <n v="17"/>
    <x v="2"/>
    <n v="22.06"/>
    <x v="2"/>
    <n v="6"/>
    <x v="0"/>
    <x v="4"/>
    <n v="537.88144000000011"/>
    <x v="1"/>
  </r>
  <r>
    <n v="3750"/>
    <n v="58"/>
    <x v="3"/>
    <x v="2"/>
    <x v="1"/>
    <x v="4310"/>
    <x v="1"/>
    <n v="3"/>
    <d v="2031-04-08T00:00:00"/>
    <x v="8"/>
    <x v="5"/>
    <s v="08"/>
    <x v="2"/>
    <x v="1"/>
    <n v="0.33"/>
    <x v="1"/>
    <n v="18"/>
    <x v="2"/>
    <n v="41.06"/>
    <x v="2"/>
    <n v="4"/>
    <x v="2"/>
    <x v="0"/>
    <n v="501.1829508196721"/>
    <x v="2"/>
  </r>
  <r>
    <n v="3788"/>
    <n v="41"/>
    <x v="0"/>
    <x v="0"/>
    <x v="1"/>
    <x v="4311"/>
    <x v="0"/>
    <n v="1"/>
    <d v="2031-05-16T00:00:00"/>
    <x v="8"/>
    <x v="7"/>
    <s v="16"/>
    <x v="1"/>
    <x v="0"/>
    <n v="0.33"/>
    <x v="0"/>
    <n v="3"/>
    <x v="0"/>
    <n v="71.78"/>
    <x v="0"/>
    <n v="3"/>
    <x v="2"/>
    <x v="0"/>
    <n v="499.21727272727276"/>
    <x v="0"/>
  </r>
  <r>
    <n v="3870"/>
    <n v="28"/>
    <x v="2"/>
    <x v="0"/>
    <x v="1"/>
    <x v="4312"/>
    <x v="1"/>
    <n v="3"/>
    <d v="2031-08-06T00:00:00"/>
    <x v="8"/>
    <x v="8"/>
    <s v="06"/>
    <x v="1"/>
    <x v="1"/>
    <n v="0.33"/>
    <x v="0"/>
    <n v="5"/>
    <x v="0"/>
    <n v="194.52"/>
    <x v="1"/>
    <n v="5"/>
    <x v="0"/>
    <x v="1"/>
    <n v="545.52860869565222"/>
    <x v="1"/>
  </r>
  <r>
    <n v="3895"/>
    <n v="37"/>
    <x v="4"/>
    <x v="0"/>
    <x v="3"/>
    <x v="4313"/>
    <x v="1"/>
    <n v="3"/>
    <d v="2031-08-31T00:00:00"/>
    <x v="8"/>
    <x v="8"/>
    <s v="31"/>
    <x v="3"/>
    <x v="0"/>
    <n v="0.33"/>
    <x v="0"/>
    <n v="6"/>
    <x v="1"/>
    <n v="128.46"/>
    <x v="0"/>
    <n v="7"/>
    <x v="1"/>
    <x v="3"/>
    <n v="518.79071999999996"/>
    <x v="2"/>
  </r>
  <r>
    <n v="4092"/>
    <n v="29"/>
    <x v="2"/>
    <x v="3"/>
    <x v="0"/>
    <x v="4314"/>
    <x v="1"/>
    <n v="3"/>
    <d v="2032-03-15T00:00:00"/>
    <x v="11"/>
    <x v="9"/>
    <s v="15"/>
    <x v="2"/>
    <x v="0"/>
    <n v="0.33"/>
    <x v="0"/>
    <n v="11"/>
    <x v="1"/>
    <n v="59.15"/>
    <x v="0"/>
    <n v="4"/>
    <x v="2"/>
    <x v="4"/>
    <n v="539.19491935483882"/>
    <x v="2"/>
  </r>
  <r>
    <n v="4405"/>
    <n v="66"/>
    <x v="1"/>
    <x v="2"/>
    <x v="3"/>
    <x v="4315"/>
    <x v="1"/>
    <n v="3"/>
    <d v="2033-01-22T00:00:00"/>
    <x v="9"/>
    <x v="0"/>
    <s v="22"/>
    <x v="0"/>
    <x v="1"/>
    <n v="0.33"/>
    <x v="1"/>
    <n v="14"/>
    <x v="1"/>
    <n v="71.239999999999995"/>
    <x v="0"/>
    <n v="6"/>
    <x v="0"/>
    <x v="1"/>
    <n v="541.78219298245608"/>
    <x v="0"/>
  </r>
  <r>
    <n v="4655"/>
    <n v="66"/>
    <x v="1"/>
    <x v="2"/>
    <x v="3"/>
    <x v="4316"/>
    <x v="1"/>
    <n v="3"/>
    <d v="2033-09-29T00:00:00"/>
    <x v="9"/>
    <x v="6"/>
    <s v="29"/>
    <x v="2"/>
    <x v="1"/>
    <n v="0.33"/>
    <x v="0"/>
    <n v="1"/>
    <x v="0"/>
    <n v="759.64"/>
    <x v="1"/>
    <n v="6"/>
    <x v="0"/>
    <x v="1"/>
    <n v="537.75079646017707"/>
    <x v="1"/>
  </r>
  <r>
    <n v="3"/>
    <n v="18"/>
    <x v="2"/>
    <x v="3"/>
    <x v="3"/>
    <x v="4317"/>
    <x v="0"/>
    <n v="1"/>
    <d v="2021-01-03T00:00:00"/>
    <x v="0"/>
    <x v="0"/>
    <s v="03"/>
    <x v="1"/>
    <x v="0"/>
    <n v="0.32"/>
    <x v="0"/>
    <n v="8"/>
    <x v="1"/>
    <n v="36.479999999999997"/>
    <x v="2"/>
    <n v="7"/>
    <x v="1"/>
    <x v="4"/>
    <n v="538.28878048780496"/>
    <x v="2"/>
  </r>
  <r>
    <n v="99"/>
    <n v="53"/>
    <x v="3"/>
    <x v="3"/>
    <x v="0"/>
    <x v="4318"/>
    <x v="1"/>
    <n v="3"/>
    <d v="2021-04-09T00:00:00"/>
    <x v="0"/>
    <x v="5"/>
    <s v="09"/>
    <x v="0"/>
    <x v="0"/>
    <n v="0.32"/>
    <x v="0"/>
    <n v="1"/>
    <x v="0"/>
    <n v="985.59"/>
    <x v="1"/>
    <n v="6"/>
    <x v="0"/>
    <x v="3"/>
    <n v="516.75870967741935"/>
    <x v="1"/>
  </r>
  <r>
    <n v="223"/>
    <n v="62"/>
    <x v="1"/>
    <x v="2"/>
    <x v="2"/>
    <x v="4319"/>
    <x v="2"/>
    <n v="2"/>
    <d v="2021-08-11T00:00:00"/>
    <x v="0"/>
    <x v="8"/>
    <s v="11"/>
    <x v="2"/>
    <x v="1"/>
    <n v="0.32"/>
    <x v="0"/>
    <n v="7"/>
    <x v="1"/>
    <n v="50.28"/>
    <x v="0"/>
    <n v="7"/>
    <x v="1"/>
    <x v="3"/>
    <n v="512.94707317073164"/>
    <x v="1"/>
  </r>
  <r>
    <n v="226"/>
    <n v="21"/>
    <x v="2"/>
    <x v="2"/>
    <x v="0"/>
    <x v="4218"/>
    <x v="1"/>
    <n v="3"/>
    <d v="2021-08-14T00:00:00"/>
    <x v="0"/>
    <x v="8"/>
    <s v="14"/>
    <x v="1"/>
    <x v="0"/>
    <n v="0.32"/>
    <x v="0"/>
    <n v="15"/>
    <x v="1"/>
    <n v="58.12"/>
    <x v="0"/>
    <n v="7"/>
    <x v="1"/>
    <x v="1"/>
    <n v="535.76964285714291"/>
    <x v="1"/>
  </r>
  <r>
    <n v="232"/>
    <n v="56"/>
    <x v="3"/>
    <x v="1"/>
    <x v="0"/>
    <x v="4320"/>
    <x v="0"/>
    <n v="1"/>
    <d v="2021-08-20T00:00:00"/>
    <x v="0"/>
    <x v="8"/>
    <s v="20"/>
    <x v="3"/>
    <x v="0"/>
    <n v="0.32"/>
    <x v="1"/>
    <n v="4"/>
    <x v="0"/>
    <n v="82.78"/>
    <x v="0"/>
    <n v="7"/>
    <x v="1"/>
    <x v="0"/>
    <n v="501.58283333333333"/>
    <x v="2"/>
  </r>
  <r>
    <n v="599"/>
    <n v="48"/>
    <x v="0"/>
    <x v="2"/>
    <x v="1"/>
    <x v="4321"/>
    <x v="1"/>
    <n v="3"/>
    <d v="2022-08-22T00:00:00"/>
    <x v="1"/>
    <x v="8"/>
    <s v="22"/>
    <x v="2"/>
    <x v="1"/>
    <n v="0.32"/>
    <x v="1"/>
    <n v="18"/>
    <x v="2"/>
    <n v="47.55"/>
    <x v="2"/>
    <n v="5"/>
    <x v="0"/>
    <x v="2"/>
    <n v="545.21401869158899"/>
    <x v="0"/>
  </r>
  <r>
    <n v="696"/>
    <n v="43"/>
    <x v="0"/>
    <x v="2"/>
    <x v="2"/>
    <x v="4322"/>
    <x v="0"/>
    <n v="1"/>
    <d v="2022-11-27T00:00:00"/>
    <x v="1"/>
    <x v="1"/>
    <s v="27"/>
    <x v="3"/>
    <x v="1"/>
    <n v="0.32"/>
    <x v="0"/>
    <n v="17"/>
    <x v="2"/>
    <n v="9.02"/>
    <x v="2"/>
    <n v="6"/>
    <x v="0"/>
    <x v="1"/>
    <n v="532.7428828828829"/>
    <x v="1"/>
  </r>
  <r>
    <n v="995"/>
    <n v="23"/>
    <x v="2"/>
    <x v="3"/>
    <x v="3"/>
    <x v="4323"/>
    <x v="0"/>
    <n v="1"/>
    <d v="2023-09-22T00:00:00"/>
    <x v="12"/>
    <x v="6"/>
    <s v="22"/>
    <x v="3"/>
    <x v="1"/>
    <n v="0.32"/>
    <x v="0"/>
    <n v="9"/>
    <x v="1"/>
    <n v="34.01"/>
    <x v="2"/>
    <n v="4"/>
    <x v="2"/>
    <x v="0"/>
    <n v="503.01537815126051"/>
    <x v="1"/>
  </r>
  <r>
    <n v="1265"/>
    <n v="25"/>
    <x v="2"/>
    <x v="3"/>
    <x v="2"/>
    <x v="4324"/>
    <x v="1"/>
    <n v="3"/>
    <d v="2024-06-18T00:00:00"/>
    <x v="2"/>
    <x v="3"/>
    <s v="18"/>
    <x v="3"/>
    <x v="1"/>
    <n v="0.32"/>
    <x v="0"/>
    <n v="6"/>
    <x v="1"/>
    <n v="114.21"/>
    <x v="0"/>
    <n v="6"/>
    <x v="0"/>
    <x v="2"/>
    <n v="542.28235849056625"/>
    <x v="2"/>
  </r>
  <r>
    <n v="1821"/>
    <n v="55"/>
    <x v="3"/>
    <x v="3"/>
    <x v="1"/>
    <x v="4325"/>
    <x v="0"/>
    <n v="1"/>
    <d v="2025-12-26T00:00:00"/>
    <x v="3"/>
    <x v="2"/>
    <s v="26"/>
    <x v="1"/>
    <x v="1"/>
    <n v="0.32"/>
    <x v="0"/>
    <n v="11"/>
    <x v="1"/>
    <n v="24.68"/>
    <x v="2"/>
    <n v="6"/>
    <x v="0"/>
    <x v="4"/>
    <n v="540.30909836065575"/>
    <x v="2"/>
  </r>
  <r>
    <n v="1962"/>
    <n v="36"/>
    <x v="4"/>
    <x v="2"/>
    <x v="3"/>
    <x v="4326"/>
    <x v="0"/>
    <n v="1"/>
    <d v="2026-05-16T00:00:00"/>
    <x v="4"/>
    <x v="7"/>
    <s v="16"/>
    <x v="3"/>
    <x v="0"/>
    <n v="0.32"/>
    <x v="0"/>
    <n v="5"/>
    <x v="0"/>
    <n v="50.3"/>
    <x v="0"/>
    <n v="7"/>
    <x v="1"/>
    <x v="3"/>
    <n v="514.26680327868849"/>
    <x v="2"/>
  </r>
  <r>
    <n v="2100"/>
    <n v="63"/>
    <x v="1"/>
    <x v="0"/>
    <x v="2"/>
    <x v="4327"/>
    <x v="0"/>
    <n v="1"/>
    <d v="2026-10-01T00:00:00"/>
    <x v="4"/>
    <x v="4"/>
    <s v="01"/>
    <x v="1"/>
    <x v="1"/>
    <n v="0.32"/>
    <x v="0"/>
    <n v="13"/>
    <x v="1"/>
    <n v="21.14"/>
    <x v="2"/>
    <n v="4"/>
    <x v="2"/>
    <x v="4"/>
    <n v="542.53074380165287"/>
    <x v="1"/>
  </r>
  <r>
    <n v="2405"/>
    <n v="21"/>
    <x v="2"/>
    <x v="1"/>
    <x v="1"/>
    <x v="4328"/>
    <x v="1"/>
    <n v="3"/>
    <d v="2027-08-02T00:00:00"/>
    <x v="5"/>
    <x v="8"/>
    <s v="02"/>
    <x v="2"/>
    <x v="0"/>
    <n v="0.32"/>
    <x v="0"/>
    <n v="3"/>
    <x v="0"/>
    <n v="330.89"/>
    <x v="1"/>
    <n v="4"/>
    <x v="2"/>
    <x v="4"/>
    <n v="544.76116666666667"/>
    <x v="0"/>
  </r>
  <r>
    <n v="2498"/>
    <n v="27"/>
    <x v="2"/>
    <x v="1"/>
    <x v="3"/>
    <x v="4329"/>
    <x v="2"/>
    <n v="2"/>
    <d v="2027-11-03T00:00:00"/>
    <x v="5"/>
    <x v="1"/>
    <s v="03"/>
    <x v="3"/>
    <x v="1"/>
    <n v="0.32"/>
    <x v="0"/>
    <n v="2"/>
    <x v="0"/>
    <n v="257.79000000000002"/>
    <x v="1"/>
    <n v="6"/>
    <x v="0"/>
    <x v="3"/>
    <n v="516.43826446280991"/>
    <x v="1"/>
  </r>
  <r>
    <n v="2559"/>
    <n v="41"/>
    <x v="0"/>
    <x v="0"/>
    <x v="2"/>
    <x v="4330"/>
    <x v="0"/>
    <n v="1"/>
    <d v="2028-01-03T00:00:00"/>
    <x v="6"/>
    <x v="0"/>
    <s v="03"/>
    <x v="0"/>
    <x v="0"/>
    <n v="0.32"/>
    <x v="1"/>
    <n v="19"/>
    <x v="2"/>
    <n v="14.91"/>
    <x v="2"/>
    <n v="6"/>
    <x v="0"/>
    <x v="2"/>
    <n v="540.92047619047639"/>
    <x v="0"/>
  </r>
  <r>
    <n v="3092"/>
    <n v="63"/>
    <x v="1"/>
    <x v="2"/>
    <x v="1"/>
    <x v="4331"/>
    <x v="2"/>
    <n v="2"/>
    <d v="2029-06-19T00:00:00"/>
    <x v="10"/>
    <x v="3"/>
    <s v="19"/>
    <x v="3"/>
    <x v="0"/>
    <n v="0.32"/>
    <x v="0"/>
    <n v="1"/>
    <x v="0"/>
    <n v="514.98"/>
    <x v="1"/>
    <n v="3"/>
    <x v="2"/>
    <x v="0"/>
    <n v="504.68389830508477"/>
    <x v="2"/>
  </r>
  <r>
    <n v="3576"/>
    <n v="46"/>
    <x v="0"/>
    <x v="1"/>
    <x v="3"/>
    <x v="4332"/>
    <x v="1"/>
    <n v="3"/>
    <d v="2030-10-16T00:00:00"/>
    <x v="7"/>
    <x v="4"/>
    <s v="16"/>
    <x v="0"/>
    <x v="0"/>
    <n v="0.32"/>
    <x v="1"/>
    <n v="1"/>
    <x v="0"/>
    <n v="926.85"/>
    <x v="1"/>
    <n v="4"/>
    <x v="2"/>
    <x v="1"/>
    <n v="536.19227272727278"/>
    <x v="2"/>
  </r>
  <r>
    <n v="3689"/>
    <n v="32"/>
    <x v="4"/>
    <x v="1"/>
    <x v="1"/>
    <x v="4333"/>
    <x v="1"/>
    <n v="3"/>
    <d v="2031-02-06T00:00:00"/>
    <x v="8"/>
    <x v="10"/>
    <s v="06"/>
    <x v="3"/>
    <x v="0"/>
    <n v="0.32"/>
    <x v="0"/>
    <n v="15"/>
    <x v="1"/>
    <n v="49.13"/>
    <x v="2"/>
    <n v="8"/>
    <x v="1"/>
    <x v="3"/>
    <n v="516.44541666666669"/>
    <x v="2"/>
  </r>
  <r>
    <n v="3720"/>
    <n v="26"/>
    <x v="2"/>
    <x v="1"/>
    <x v="2"/>
    <x v="4334"/>
    <x v="2"/>
    <n v="2"/>
    <d v="2031-03-09T00:00:00"/>
    <x v="8"/>
    <x v="9"/>
    <s v="09"/>
    <x v="2"/>
    <x v="1"/>
    <n v="0.32"/>
    <x v="1"/>
    <n v="2"/>
    <x v="0"/>
    <n v="304.12"/>
    <x v="1"/>
    <n v="7"/>
    <x v="1"/>
    <x v="4"/>
    <n v="540.99731092436969"/>
    <x v="0"/>
  </r>
  <r>
    <n v="4096"/>
    <n v="38"/>
    <x v="4"/>
    <x v="2"/>
    <x v="1"/>
    <x v="4335"/>
    <x v="0"/>
    <n v="1"/>
    <d v="2032-03-19T00:00:00"/>
    <x v="11"/>
    <x v="9"/>
    <s v="19"/>
    <x v="3"/>
    <x v="1"/>
    <n v="0.32"/>
    <x v="0"/>
    <n v="6"/>
    <x v="1"/>
    <n v="54.78"/>
    <x v="0"/>
    <n v="4"/>
    <x v="2"/>
    <x v="4"/>
    <n v="540.42745762711866"/>
    <x v="1"/>
  </r>
  <r>
    <n v="4112"/>
    <n v="43"/>
    <x v="0"/>
    <x v="0"/>
    <x v="1"/>
    <x v="4336"/>
    <x v="2"/>
    <n v="2"/>
    <d v="2032-04-04T00:00:00"/>
    <x v="11"/>
    <x v="5"/>
    <s v="04"/>
    <x v="2"/>
    <x v="0"/>
    <n v="0.32"/>
    <x v="1"/>
    <n v="13"/>
    <x v="1"/>
    <n v="33.79"/>
    <x v="2"/>
    <n v="7"/>
    <x v="1"/>
    <x v="1"/>
    <n v="532.60825688073396"/>
    <x v="1"/>
  </r>
  <r>
    <n v="4222"/>
    <n v="19"/>
    <x v="2"/>
    <x v="2"/>
    <x v="2"/>
    <x v="4337"/>
    <x v="1"/>
    <n v="3"/>
    <d v="2032-07-23T00:00:00"/>
    <x v="11"/>
    <x v="11"/>
    <s v="23"/>
    <x v="0"/>
    <x v="0"/>
    <n v="0.32"/>
    <x v="0"/>
    <n v="19"/>
    <x v="2"/>
    <n v="47.07"/>
    <x v="2"/>
    <n v="4"/>
    <x v="2"/>
    <x v="1"/>
    <n v="533.47212962962965"/>
    <x v="2"/>
  </r>
  <r>
    <n v="4346"/>
    <n v="60"/>
    <x v="1"/>
    <x v="1"/>
    <x v="0"/>
    <x v="4338"/>
    <x v="2"/>
    <n v="2"/>
    <d v="2032-11-24T00:00:00"/>
    <x v="11"/>
    <x v="1"/>
    <s v="24"/>
    <x v="0"/>
    <x v="1"/>
    <n v="0.32"/>
    <x v="1"/>
    <n v="11"/>
    <x v="1"/>
    <n v="49.82"/>
    <x v="2"/>
    <n v="4"/>
    <x v="2"/>
    <x v="1"/>
    <n v="530.10046728971975"/>
    <x v="0"/>
  </r>
  <r>
    <n v="4358"/>
    <n v="34"/>
    <x v="4"/>
    <x v="1"/>
    <x v="0"/>
    <x v="4339"/>
    <x v="0"/>
    <n v="1"/>
    <d v="2032-12-06T00:00:00"/>
    <x v="11"/>
    <x v="2"/>
    <s v="06"/>
    <x v="2"/>
    <x v="0"/>
    <n v="0.32"/>
    <x v="0"/>
    <n v="3"/>
    <x v="0"/>
    <n v="78.25"/>
    <x v="0"/>
    <n v="4"/>
    <x v="2"/>
    <x v="3"/>
    <n v="514.59210084033612"/>
    <x v="2"/>
  </r>
  <r>
    <n v="4414"/>
    <n v="62"/>
    <x v="1"/>
    <x v="3"/>
    <x v="2"/>
    <x v="4340"/>
    <x v="1"/>
    <n v="3"/>
    <d v="2033-01-31T00:00:00"/>
    <x v="9"/>
    <x v="0"/>
    <s v="31"/>
    <x v="2"/>
    <x v="1"/>
    <n v="0.32"/>
    <x v="0"/>
    <n v="11"/>
    <x v="1"/>
    <n v="68.23"/>
    <x v="0"/>
    <n v="7"/>
    <x v="1"/>
    <x v="0"/>
    <n v="504.59589743589743"/>
    <x v="2"/>
  </r>
  <r>
    <n v="4446"/>
    <n v="61"/>
    <x v="1"/>
    <x v="3"/>
    <x v="2"/>
    <x v="4341"/>
    <x v="2"/>
    <n v="2"/>
    <d v="2033-03-04T00:00:00"/>
    <x v="9"/>
    <x v="9"/>
    <s v="04"/>
    <x v="2"/>
    <x v="1"/>
    <n v="0.32"/>
    <x v="1"/>
    <n v="3"/>
    <x v="0"/>
    <n v="160.65"/>
    <x v="1"/>
    <n v="4"/>
    <x v="2"/>
    <x v="4"/>
    <n v="542.23752136752137"/>
    <x v="2"/>
  </r>
  <r>
    <n v="4594"/>
    <n v="38"/>
    <x v="4"/>
    <x v="2"/>
    <x v="0"/>
    <x v="4342"/>
    <x v="0"/>
    <n v="1"/>
    <d v="2033-07-30T00:00:00"/>
    <x v="9"/>
    <x v="11"/>
    <s v="30"/>
    <x v="1"/>
    <x v="1"/>
    <n v="0.32"/>
    <x v="1"/>
    <n v="5"/>
    <x v="0"/>
    <n v="22.97"/>
    <x v="2"/>
    <n v="6"/>
    <x v="0"/>
    <x v="3"/>
    <n v="516.96364406779662"/>
    <x v="0"/>
  </r>
  <r>
    <n v="4757"/>
    <n v="45"/>
    <x v="0"/>
    <x v="0"/>
    <x v="1"/>
    <x v="4343"/>
    <x v="2"/>
    <n v="2"/>
    <d v="2034-01-09T00:00:00"/>
    <x v="13"/>
    <x v="0"/>
    <s v="09"/>
    <x v="2"/>
    <x v="0"/>
    <n v="0.32"/>
    <x v="0"/>
    <n v="5"/>
    <x v="0"/>
    <n v="72.89"/>
    <x v="0"/>
    <n v="7"/>
    <x v="1"/>
    <x v="2"/>
    <n v="543.39769230769252"/>
    <x v="0"/>
  </r>
  <r>
    <n v="66"/>
    <n v="33"/>
    <x v="4"/>
    <x v="2"/>
    <x v="0"/>
    <x v="4344"/>
    <x v="2"/>
    <n v="2"/>
    <d v="2021-03-07T00:00:00"/>
    <x v="0"/>
    <x v="9"/>
    <s v="07"/>
    <x v="0"/>
    <x v="1"/>
    <n v="0.31"/>
    <x v="0"/>
    <n v="13"/>
    <x v="1"/>
    <n v="41.67"/>
    <x v="2"/>
    <n v="4"/>
    <x v="2"/>
    <x v="0"/>
    <n v="502.47560344827593"/>
    <x v="1"/>
  </r>
  <r>
    <n v="404"/>
    <n v="45"/>
    <x v="0"/>
    <x v="2"/>
    <x v="1"/>
    <x v="4345"/>
    <x v="2"/>
    <n v="2"/>
    <d v="2022-02-08T00:00:00"/>
    <x v="1"/>
    <x v="10"/>
    <s v="08"/>
    <x v="1"/>
    <x v="1"/>
    <n v="0.31"/>
    <x v="1"/>
    <n v="4"/>
    <x v="0"/>
    <n v="146.96"/>
    <x v="0"/>
    <n v="6"/>
    <x v="0"/>
    <x v="3"/>
    <n v="520.40051282051286"/>
    <x v="1"/>
  </r>
  <r>
    <n v="547"/>
    <n v="37"/>
    <x v="4"/>
    <x v="2"/>
    <x v="2"/>
    <x v="4346"/>
    <x v="1"/>
    <n v="3"/>
    <d v="2022-07-01T00:00:00"/>
    <x v="1"/>
    <x v="11"/>
    <s v="01"/>
    <x v="1"/>
    <x v="1"/>
    <n v="0.31"/>
    <x v="1"/>
    <n v="7"/>
    <x v="1"/>
    <n v="141.99"/>
    <x v="0"/>
    <n v="7"/>
    <x v="1"/>
    <x v="0"/>
    <n v="502.13391304347834"/>
    <x v="1"/>
  </r>
  <r>
    <n v="590"/>
    <n v="38"/>
    <x v="4"/>
    <x v="3"/>
    <x v="1"/>
    <x v="4347"/>
    <x v="0"/>
    <n v="1"/>
    <d v="2022-08-13T00:00:00"/>
    <x v="1"/>
    <x v="8"/>
    <s v="13"/>
    <x v="2"/>
    <x v="1"/>
    <n v="0.31"/>
    <x v="1"/>
    <n v="1"/>
    <x v="0"/>
    <n v="130.37"/>
    <x v="0"/>
    <n v="7"/>
    <x v="1"/>
    <x v="2"/>
    <n v="545.13495145631089"/>
    <x v="1"/>
  </r>
  <r>
    <n v="625"/>
    <n v="63"/>
    <x v="1"/>
    <x v="2"/>
    <x v="0"/>
    <x v="4348"/>
    <x v="1"/>
    <n v="3"/>
    <d v="2022-09-17T00:00:00"/>
    <x v="1"/>
    <x v="6"/>
    <s v="17"/>
    <x v="3"/>
    <x v="1"/>
    <n v="0.31"/>
    <x v="0"/>
    <n v="6"/>
    <x v="1"/>
    <n v="127.65"/>
    <x v="0"/>
    <n v="7"/>
    <x v="1"/>
    <x v="1"/>
    <n v="529.93094339622655"/>
    <x v="1"/>
  </r>
  <r>
    <n v="717"/>
    <n v="60"/>
    <x v="1"/>
    <x v="3"/>
    <x v="2"/>
    <x v="4349"/>
    <x v="2"/>
    <n v="2"/>
    <d v="2022-12-18T00:00:00"/>
    <x v="1"/>
    <x v="2"/>
    <s v="18"/>
    <x v="3"/>
    <x v="1"/>
    <n v="0.31"/>
    <x v="0"/>
    <n v="15"/>
    <x v="1"/>
    <n v="33.93"/>
    <x v="2"/>
    <n v="7"/>
    <x v="1"/>
    <x v="4"/>
    <n v="542.75715517241383"/>
    <x v="0"/>
  </r>
  <r>
    <n v="966"/>
    <n v="40"/>
    <x v="0"/>
    <x v="0"/>
    <x v="2"/>
    <x v="4350"/>
    <x v="2"/>
    <n v="2"/>
    <d v="2023-08-24T00:00:00"/>
    <x v="12"/>
    <x v="8"/>
    <s v="24"/>
    <x v="2"/>
    <x v="1"/>
    <n v="0.31"/>
    <x v="1"/>
    <n v="10"/>
    <x v="1"/>
    <n v="56.76"/>
    <x v="0"/>
    <n v="6"/>
    <x v="0"/>
    <x v="0"/>
    <n v="497.81973684210533"/>
    <x v="2"/>
  </r>
  <r>
    <n v="1193"/>
    <n v="42"/>
    <x v="0"/>
    <x v="1"/>
    <x v="2"/>
    <x v="4351"/>
    <x v="1"/>
    <n v="3"/>
    <d v="2024-04-07T00:00:00"/>
    <x v="2"/>
    <x v="5"/>
    <s v="07"/>
    <x v="0"/>
    <x v="1"/>
    <n v="0.31"/>
    <x v="0"/>
    <n v="19"/>
    <x v="2"/>
    <n v="46.31"/>
    <x v="2"/>
    <n v="5"/>
    <x v="0"/>
    <x v="3"/>
    <n v="519.81905172413792"/>
    <x v="1"/>
  </r>
  <r>
    <n v="1235"/>
    <n v="63"/>
    <x v="1"/>
    <x v="1"/>
    <x v="3"/>
    <x v="4352"/>
    <x v="1"/>
    <n v="3"/>
    <d v="2024-05-19T00:00:00"/>
    <x v="2"/>
    <x v="7"/>
    <s v="19"/>
    <x v="1"/>
    <x v="1"/>
    <n v="0.31"/>
    <x v="0"/>
    <n v="12"/>
    <x v="1"/>
    <n v="82.68"/>
    <x v="0"/>
    <n v="7"/>
    <x v="1"/>
    <x v="0"/>
    <n v="497.20265486725663"/>
    <x v="1"/>
  </r>
  <r>
    <n v="1419"/>
    <n v="48"/>
    <x v="0"/>
    <x v="3"/>
    <x v="2"/>
    <x v="4353"/>
    <x v="1"/>
    <n v="3"/>
    <d v="2024-11-19T00:00:00"/>
    <x v="2"/>
    <x v="1"/>
    <s v="19"/>
    <x v="1"/>
    <x v="0"/>
    <n v="0.31"/>
    <x v="0"/>
    <n v="11"/>
    <x v="1"/>
    <n v="64.87"/>
    <x v="0"/>
    <n v="4"/>
    <x v="2"/>
    <x v="4"/>
    <n v="543.05060869565227"/>
    <x v="0"/>
  </r>
  <r>
    <n v="1622"/>
    <n v="36"/>
    <x v="4"/>
    <x v="0"/>
    <x v="3"/>
    <x v="4354"/>
    <x v="0"/>
    <n v="1"/>
    <d v="2025-06-10T00:00:00"/>
    <x v="3"/>
    <x v="3"/>
    <s v="10"/>
    <x v="2"/>
    <x v="0"/>
    <n v="0.31"/>
    <x v="1"/>
    <n v="3"/>
    <x v="0"/>
    <n v="36.78"/>
    <x v="2"/>
    <n v="5"/>
    <x v="0"/>
    <x v="4"/>
    <n v="541.55491228070173"/>
    <x v="1"/>
  </r>
  <r>
    <n v="1736"/>
    <n v="40"/>
    <x v="0"/>
    <x v="0"/>
    <x v="1"/>
    <x v="4355"/>
    <x v="0"/>
    <n v="1"/>
    <d v="2025-10-02T00:00:00"/>
    <x v="3"/>
    <x v="4"/>
    <s v="02"/>
    <x v="3"/>
    <x v="0"/>
    <n v="0.31"/>
    <x v="1"/>
    <n v="16"/>
    <x v="2"/>
    <n v="4.88"/>
    <x v="2"/>
    <n v="7"/>
    <x v="1"/>
    <x v="2"/>
    <n v="549.20127450980408"/>
    <x v="0"/>
  </r>
  <r>
    <n v="1748"/>
    <n v="32"/>
    <x v="4"/>
    <x v="0"/>
    <x v="2"/>
    <x v="4356"/>
    <x v="1"/>
    <n v="3"/>
    <d v="2025-10-14T00:00:00"/>
    <x v="3"/>
    <x v="4"/>
    <s v="14"/>
    <x v="0"/>
    <x v="0"/>
    <n v="0.31"/>
    <x v="0"/>
    <n v="11"/>
    <x v="1"/>
    <n v="75.489999999999995"/>
    <x v="0"/>
    <n v="6"/>
    <x v="0"/>
    <x v="2"/>
    <n v="553.86504950495066"/>
    <x v="0"/>
  </r>
  <r>
    <n v="1879"/>
    <n v="38"/>
    <x v="4"/>
    <x v="2"/>
    <x v="3"/>
    <x v="4357"/>
    <x v="0"/>
    <n v="1"/>
    <d v="2026-02-22T00:00:00"/>
    <x v="4"/>
    <x v="10"/>
    <s v="22"/>
    <x v="1"/>
    <x v="0"/>
    <n v="0.31"/>
    <x v="0"/>
    <n v="3"/>
    <x v="0"/>
    <n v="97.91"/>
    <x v="0"/>
    <n v="4"/>
    <x v="2"/>
    <x v="1"/>
    <n v="527.68371428571436"/>
    <x v="2"/>
  </r>
  <r>
    <n v="1937"/>
    <n v="53"/>
    <x v="3"/>
    <x v="0"/>
    <x v="0"/>
    <x v="4358"/>
    <x v="2"/>
    <n v="2"/>
    <d v="2026-04-21T00:00:00"/>
    <x v="4"/>
    <x v="5"/>
    <s v="21"/>
    <x v="1"/>
    <x v="0"/>
    <n v="0.31"/>
    <x v="0"/>
    <n v="5"/>
    <x v="0"/>
    <n v="81.96"/>
    <x v="0"/>
    <n v="5"/>
    <x v="0"/>
    <x v="3"/>
    <n v="516.68773913043481"/>
    <x v="2"/>
  </r>
  <r>
    <n v="2267"/>
    <n v="43"/>
    <x v="0"/>
    <x v="3"/>
    <x v="3"/>
    <x v="4359"/>
    <x v="2"/>
    <n v="2"/>
    <d v="2027-03-17T00:00:00"/>
    <x v="5"/>
    <x v="9"/>
    <s v="17"/>
    <x v="2"/>
    <x v="0"/>
    <n v="0.31"/>
    <x v="0"/>
    <n v="6"/>
    <x v="1"/>
    <n v="71.010000000000005"/>
    <x v="0"/>
    <n v="7"/>
    <x v="1"/>
    <x v="0"/>
    <n v="492.78303571428575"/>
    <x v="2"/>
  </r>
  <r>
    <n v="2311"/>
    <n v="18"/>
    <x v="2"/>
    <x v="3"/>
    <x v="1"/>
    <x v="4360"/>
    <x v="1"/>
    <n v="3"/>
    <d v="2027-04-30T00:00:00"/>
    <x v="5"/>
    <x v="5"/>
    <s v="30"/>
    <x v="3"/>
    <x v="1"/>
    <n v="0.31"/>
    <x v="1"/>
    <n v="11"/>
    <x v="1"/>
    <n v="82.96"/>
    <x v="0"/>
    <n v="6"/>
    <x v="0"/>
    <x v="2"/>
    <n v="551.09990000000016"/>
    <x v="2"/>
  </r>
  <r>
    <n v="2510"/>
    <n v="18"/>
    <x v="2"/>
    <x v="3"/>
    <x v="1"/>
    <x v="4361"/>
    <x v="1"/>
    <n v="3"/>
    <d v="2027-11-15T00:00:00"/>
    <x v="5"/>
    <x v="1"/>
    <s v="15"/>
    <x v="1"/>
    <x v="1"/>
    <n v="0.31"/>
    <x v="1"/>
    <n v="18"/>
    <x v="2"/>
    <n v="39.479999999999997"/>
    <x v="2"/>
    <n v="7"/>
    <x v="1"/>
    <x v="3"/>
    <n v="517.62552631578944"/>
    <x v="1"/>
  </r>
  <r>
    <n v="3136"/>
    <n v="21"/>
    <x v="2"/>
    <x v="1"/>
    <x v="2"/>
    <x v="4362"/>
    <x v="2"/>
    <n v="2"/>
    <d v="2029-08-02T00:00:00"/>
    <x v="10"/>
    <x v="8"/>
    <s v="02"/>
    <x v="2"/>
    <x v="0"/>
    <n v="0.31"/>
    <x v="1"/>
    <n v="15"/>
    <x v="1"/>
    <n v="31.69"/>
    <x v="2"/>
    <n v="6"/>
    <x v="0"/>
    <x v="2"/>
    <n v="547.44929292929316"/>
    <x v="1"/>
  </r>
  <r>
    <n v="3562"/>
    <n v="57"/>
    <x v="3"/>
    <x v="0"/>
    <x v="1"/>
    <x v="4363"/>
    <x v="0"/>
    <n v="1"/>
    <d v="2030-10-02T00:00:00"/>
    <x v="7"/>
    <x v="4"/>
    <s v="02"/>
    <x v="3"/>
    <x v="0"/>
    <n v="0.31"/>
    <x v="1"/>
    <n v="11"/>
    <x v="1"/>
    <n v="5.81"/>
    <x v="2"/>
    <n v="4"/>
    <x v="2"/>
    <x v="4"/>
    <n v="545.37106194690261"/>
    <x v="0"/>
  </r>
  <r>
    <n v="3585"/>
    <n v="65"/>
    <x v="1"/>
    <x v="3"/>
    <x v="0"/>
    <x v="4364"/>
    <x v="2"/>
    <n v="2"/>
    <d v="2030-10-25T00:00:00"/>
    <x v="7"/>
    <x v="4"/>
    <s v="25"/>
    <x v="0"/>
    <x v="0"/>
    <n v="0.31"/>
    <x v="0"/>
    <n v="10"/>
    <x v="1"/>
    <n v="41.11"/>
    <x v="2"/>
    <n v="7"/>
    <x v="1"/>
    <x v="2"/>
    <n v="548.18428571428581"/>
    <x v="0"/>
  </r>
  <r>
    <n v="4201"/>
    <n v="44"/>
    <x v="0"/>
    <x v="1"/>
    <x v="2"/>
    <x v="4365"/>
    <x v="1"/>
    <n v="3"/>
    <d v="2032-07-02T00:00:00"/>
    <x v="11"/>
    <x v="11"/>
    <s v="02"/>
    <x v="0"/>
    <x v="1"/>
    <n v="0.31"/>
    <x v="0"/>
    <n v="19"/>
    <x v="2"/>
    <n v="35.950000000000003"/>
    <x v="2"/>
    <n v="4"/>
    <x v="2"/>
    <x v="4"/>
    <n v="549.67008928571431"/>
    <x v="0"/>
  </r>
  <r>
    <n v="4876"/>
    <n v="57"/>
    <x v="3"/>
    <x v="2"/>
    <x v="0"/>
    <x v="4366"/>
    <x v="1"/>
    <n v="3"/>
    <d v="2034-05-08T00:00:00"/>
    <x v="13"/>
    <x v="7"/>
    <s v="08"/>
    <x v="1"/>
    <x v="1"/>
    <n v="0.31"/>
    <x v="1"/>
    <n v="4"/>
    <x v="0"/>
    <n v="234.06"/>
    <x v="1"/>
    <n v="7"/>
    <x v="1"/>
    <x v="3"/>
    <n v="515.91805309734514"/>
    <x v="1"/>
  </r>
  <r>
    <n v="399"/>
    <n v="63"/>
    <x v="1"/>
    <x v="1"/>
    <x v="1"/>
    <x v="4367"/>
    <x v="0"/>
    <n v="1"/>
    <d v="2022-02-03T00:00:00"/>
    <x v="1"/>
    <x v="10"/>
    <s v="03"/>
    <x v="1"/>
    <x v="0"/>
    <n v="0.3"/>
    <x v="1"/>
    <n v="19"/>
    <x v="2"/>
    <n v="13.93"/>
    <x v="2"/>
    <n v="4"/>
    <x v="2"/>
    <x v="2"/>
    <n v="549.59762886597946"/>
    <x v="0"/>
  </r>
  <r>
    <n v="771"/>
    <n v="55"/>
    <x v="3"/>
    <x v="3"/>
    <x v="3"/>
    <x v="4368"/>
    <x v="2"/>
    <n v="2"/>
    <d v="2023-02-10T00:00:00"/>
    <x v="12"/>
    <x v="10"/>
    <s v="10"/>
    <x v="3"/>
    <x v="1"/>
    <n v="0.3"/>
    <x v="0"/>
    <n v="8"/>
    <x v="1"/>
    <n v="72.599999999999994"/>
    <x v="0"/>
    <n v="5"/>
    <x v="0"/>
    <x v="3"/>
    <n v="512.16500000000008"/>
    <x v="1"/>
  </r>
  <r>
    <n v="863"/>
    <n v="56"/>
    <x v="3"/>
    <x v="2"/>
    <x v="1"/>
    <x v="4369"/>
    <x v="0"/>
    <n v="1"/>
    <d v="2023-05-13T00:00:00"/>
    <x v="12"/>
    <x v="7"/>
    <s v="13"/>
    <x v="3"/>
    <x v="0"/>
    <n v="0.3"/>
    <x v="0"/>
    <n v="13"/>
    <x v="1"/>
    <n v="4.8899999999999997"/>
    <x v="2"/>
    <n v="4"/>
    <x v="2"/>
    <x v="3"/>
    <n v="511.54666666666668"/>
    <x v="0"/>
  </r>
  <r>
    <n v="869"/>
    <n v="56"/>
    <x v="3"/>
    <x v="0"/>
    <x v="1"/>
    <x v="4370"/>
    <x v="1"/>
    <n v="3"/>
    <d v="2023-05-19T00:00:00"/>
    <x v="12"/>
    <x v="7"/>
    <s v="19"/>
    <x v="1"/>
    <x v="1"/>
    <n v="0.3"/>
    <x v="1"/>
    <n v="5"/>
    <x v="0"/>
    <n v="141.96"/>
    <x v="0"/>
    <n v="5"/>
    <x v="0"/>
    <x v="4"/>
    <n v="548.46819819819825"/>
    <x v="2"/>
  </r>
  <r>
    <n v="1243"/>
    <n v="34"/>
    <x v="4"/>
    <x v="2"/>
    <x v="2"/>
    <x v="4371"/>
    <x v="2"/>
    <n v="2"/>
    <d v="2024-05-27T00:00:00"/>
    <x v="2"/>
    <x v="7"/>
    <s v="27"/>
    <x v="2"/>
    <x v="1"/>
    <n v="0.3"/>
    <x v="0"/>
    <n v="6"/>
    <x v="1"/>
    <n v="92.88"/>
    <x v="0"/>
    <n v="7"/>
    <x v="1"/>
    <x v="2"/>
    <n v="552.56656250000015"/>
    <x v="1"/>
  </r>
  <r>
    <n v="1427"/>
    <n v="69"/>
    <x v="1"/>
    <x v="1"/>
    <x v="2"/>
    <x v="4372"/>
    <x v="1"/>
    <n v="3"/>
    <d v="2024-11-27T00:00:00"/>
    <x v="2"/>
    <x v="1"/>
    <s v="27"/>
    <x v="3"/>
    <x v="0"/>
    <n v="0.3"/>
    <x v="0"/>
    <n v="11"/>
    <x v="1"/>
    <n v="69.489999999999995"/>
    <x v="0"/>
    <n v="7"/>
    <x v="1"/>
    <x v="4"/>
    <n v="547.00172727272741"/>
    <x v="2"/>
  </r>
  <r>
    <n v="1551"/>
    <n v="45"/>
    <x v="0"/>
    <x v="0"/>
    <x v="1"/>
    <x v="4373"/>
    <x v="1"/>
    <n v="3"/>
    <d v="2025-03-31T00:00:00"/>
    <x v="3"/>
    <x v="9"/>
    <s v="31"/>
    <x v="3"/>
    <x v="0"/>
    <n v="0.3"/>
    <x v="1"/>
    <n v="3"/>
    <x v="0"/>
    <n v="306.63"/>
    <x v="1"/>
    <n v="4"/>
    <x v="2"/>
    <x v="3"/>
    <n v="515.61909090909091"/>
    <x v="0"/>
  </r>
  <r>
    <n v="1558"/>
    <n v="66"/>
    <x v="1"/>
    <x v="0"/>
    <x v="2"/>
    <x v="4374"/>
    <x v="2"/>
    <n v="2"/>
    <d v="2025-04-07T00:00:00"/>
    <x v="3"/>
    <x v="5"/>
    <s v="07"/>
    <x v="1"/>
    <x v="0"/>
    <n v="0.3"/>
    <x v="0"/>
    <n v="2"/>
    <x v="0"/>
    <n v="306.98"/>
    <x v="1"/>
    <n v="7"/>
    <x v="1"/>
    <x v="0"/>
    <n v="493.3840540540541"/>
    <x v="0"/>
  </r>
  <r>
    <n v="1565"/>
    <n v="52"/>
    <x v="3"/>
    <x v="1"/>
    <x v="0"/>
    <x v="4375"/>
    <x v="2"/>
    <n v="2"/>
    <d v="2025-04-14T00:00:00"/>
    <x v="3"/>
    <x v="5"/>
    <s v="14"/>
    <x v="3"/>
    <x v="0"/>
    <n v="0.3"/>
    <x v="0"/>
    <n v="2"/>
    <x v="0"/>
    <n v="225.68"/>
    <x v="1"/>
    <n v="4"/>
    <x v="2"/>
    <x v="0"/>
    <n v="492.28800000000001"/>
    <x v="2"/>
  </r>
  <r>
    <n v="1812"/>
    <n v="49"/>
    <x v="0"/>
    <x v="1"/>
    <x v="0"/>
    <x v="4376"/>
    <x v="2"/>
    <n v="2"/>
    <d v="2025-12-17T00:00:00"/>
    <x v="3"/>
    <x v="2"/>
    <s v="17"/>
    <x v="1"/>
    <x v="1"/>
    <n v="0.3"/>
    <x v="0"/>
    <n v="17"/>
    <x v="2"/>
    <n v="30.35"/>
    <x v="2"/>
    <n v="4"/>
    <x v="2"/>
    <x v="2"/>
    <n v="552.51715789473701"/>
    <x v="0"/>
  </r>
  <r>
    <n v="2261"/>
    <n v="60"/>
    <x v="1"/>
    <x v="2"/>
    <x v="1"/>
    <x v="4377"/>
    <x v="2"/>
    <n v="2"/>
    <d v="2027-03-11T00:00:00"/>
    <x v="5"/>
    <x v="9"/>
    <s v="11"/>
    <x v="1"/>
    <x v="1"/>
    <n v="0.3"/>
    <x v="0"/>
    <n v="14"/>
    <x v="1"/>
    <n v="26.53"/>
    <x v="2"/>
    <n v="6"/>
    <x v="0"/>
    <x v="3"/>
    <n v="511.91018348623857"/>
    <x v="1"/>
  </r>
  <r>
    <n v="2310"/>
    <n v="43"/>
    <x v="0"/>
    <x v="2"/>
    <x v="1"/>
    <x v="4378"/>
    <x v="1"/>
    <n v="3"/>
    <d v="2027-04-29T00:00:00"/>
    <x v="5"/>
    <x v="5"/>
    <s v="29"/>
    <x v="3"/>
    <x v="1"/>
    <n v="0.3"/>
    <x v="0"/>
    <n v="3"/>
    <x v="0"/>
    <n v="289.20999999999998"/>
    <x v="1"/>
    <n v="5"/>
    <x v="0"/>
    <x v="2"/>
    <n v="552.90563829787243"/>
    <x v="0"/>
  </r>
  <r>
    <n v="2430"/>
    <n v="29"/>
    <x v="2"/>
    <x v="2"/>
    <x v="1"/>
    <x v="4379"/>
    <x v="1"/>
    <n v="3"/>
    <d v="2027-08-27T00:00:00"/>
    <x v="5"/>
    <x v="8"/>
    <s v="27"/>
    <x v="3"/>
    <x v="0"/>
    <n v="0.3"/>
    <x v="0"/>
    <n v="19"/>
    <x v="2"/>
    <n v="36.11"/>
    <x v="2"/>
    <n v="5"/>
    <x v="0"/>
    <x v="3"/>
    <n v="513.21074074074079"/>
    <x v="0"/>
  </r>
  <r>
    <n v="3286"/>
    <n v="42"/>
    <x v="0"/>
    <x v="2"/>
    <x v="0"/>
    <x v="4380"/>
    <x v="1"/>
    <n v="3"/>
    <d v="2029-12-30T00:00:00"/>
    <x v="10"/>
    <x v="2"/>
    <s v="30"/>
    <x v="2"/>
    <x v="0"/>
    <n v="0.3"/>
    <x v="0"/>
    <n v="10"/>
    <x v="1"/>
    <n v="94.21"/>
    <x v="0"/>
    <n v="5"/>
    <x v="0"/>
    <x v="4"/>
    <n v="545.00706422018357"/>
    <x v="2"/>
  </r>
  <r>
    <n v="3313"/>
    <n v="28"/>
    <x v="2"/>
    <x v="3"/>
    <x v="3"/>
    <x v="4381"/>
    <x v="1"/>
    <n v="3"/>
    <d v="2030-01-26T00:00:00"/>
    <x v="7"/>
    <x v="0"/>
    <s v="26"/>
    <x v="0"/>
    <x v="1"/>
    <n v="0.3"/>
    <x v="1"/>
    <n v="2"/>
    <x v="0"/>
    <n v="334.37"/>
    <x v="1"/>
    <n v="6"/>
    <x v="0"/>
    <x v="2"/>
    <n v="549.52150537634418"/>
    <x v="0"/>
  </r>
  <r>
    <n v="3684"/>
    <n v="69"/>
    <x v="1"/>
    <x v="2"/>
    <x v="2"/>
    <x v="4382"/>
    <x v="1"/>
    <n v="3"/>
    <d v="2031-02-01T00:00:00"/>
    <x v="8"/>
    <x v="10"/>
    <s v="01"/>
    <x v="1"/>
    <x v="1"/>
    <n v="0.3"/>
    <x v="1"/>
    <n v="6"/>
    <x v="1"/>
    <n v="137.83000000000001"/>
    <x v="0"/>
    <n v="7"/>
    <x v="1"/>
    <x v="1"/>
    <n v="529.93317307692314"/>
    <x v="1"/>
  </r>
  <r>
    <n v="3855"/>
    <n v="63"/>
    <x v="1"/>
    <x v="2"/>
    <x v="0"/>
    <x v="4383"/>
    <x v="2"/>
    <n v="2"/>
    <d v="2031-07-22T00:00:00"/>
    <x v="8"/>
    <x v="11"/>
    <s v="22"/>
    <x v="3"/>
    <x v="1"/>
    <n v="0.3"/>
    <x v="0"/>
    <n v="8"/>
    <x v="1"/>
    <n v="72.08"/>
    <x v="0"/>
    <n v="5"/>
    <x v="0"/>
    <x v="2"/>
    <n v="548.22565217391309"/>
    <x v="0"/>
  </r>
  <r>
    <n v="4145"/>
    <n v="46"/>
    <x v="0"/>
    <x v="1"/>
    <x v="0"/>
    <x v="4384"/>
    <x v="1"/>
    <n v="3"/>
    <d v="2032-05-07T00:00:00"/>
    <x v="11"/>
    <x v="7"/>
    <s v="07"/>
    <x v="2"/>
    <x v="1"/>
    <n v="0.3"/>
    <x v="0"/>
    <n v="1"/>
    <x v="0"/>
    <n v="842.04"/>
    <x v="1"/>
    <n v="7"/>
    <x v="1"/>
    <x v="1"/>
    <n v="527.04941747572821"/>
    <x v="1"/>
  </r>
  <r>
    <n v="4267"/>
    <n v="42"/>
    <x v="0"/>
    <x v="2"/>
    <x v="3"/>
    <x v="4385"/>
    <x v="0"/>
    <n v="1"/>
    <d v="2032-09-06T00:00:00"/>
    <x v="11"/>
    <x v="6"/>
    <s v="06"/>
    <x v="0"/>
    <x v="0"/>
    <n v="0.3"/>
    <x v="1"/>
    <n v="4"/>
    <x v="0"/>
    <n v="26.36"/>
    <x v="2"/>
    <n v="7"/>
    <x v="1"/>
    <x v="0"/>
    <n v="492.66339449541283"/>
    <x v="1"/>
  </r>
  <r>
    <n v="4363"/>
    <n v="57"/>
    <x v="3"/>
    <x v="3"/>
    <x v="0"/>
    <x v="4386"/>
    <x v="2"/>
    <n v="2"/>
    <d v="2032-12-11T00:00:00"/>
    <x v="11"/>
    <x v="2"/>
    <s v="11"/>
    <x v="0"/>
    <x v="1"/>
    <n v="0.3"/>
    <x v="0"/>
    <n v="6"/>
    <x v="1"/>
    <n v="84.22"/>
    <x v="0"/>
    <n v="6"/>
    <x v="0"/>
    <x v="2"/>
    <n v="547.912967032967"/>
    <x v="2"/>
  </r>
  <r>
    <n v="4501"/>
    <n v="23"/>
    <x v="2"/>
    <x v="1"/>
    <x v="3"/>
    <x v="4387"/>
    <x v="0"/>
    <n v="1"/>
    <d v="2033-04-28T00:00:00"/>
    <x v="9"/>
    <x v="5"/>
    <s v="28"/>
    <x v="0"/>
    <x v="0"/>
    <n v="0.3"/>
    <x v="0"/>
    <n v="7"/>
    <x v="1"/>
    <n v="17.95"/>
    <x v="2"/>
    <n v="6"/>
    <x v="0"/>
    <x v="4"/>
    <n v="541.33000000000004"/>
    <x v="2"/>
  </r>
  <r>
    <n v="4730"/>
    <n v="65"/>
    <x v="1"/>
    <x v="1"/>
    <x v="2"/>
    <x v="4388"/>
    <x v="0"/>
    <n v="1"/>
    <d v="2033-12-13T00:00:00"/>
    <x v="9"/>
    <x v="2"/>
    <s v="13"/>
    <x v="2"/>
    <x v="1"/>
    <n v="0.3"/>
    <x v="0"/>
    <n v="1"/>
    <x v="0"/>
    <n v="113.52"/>
    <x v="0"/>
    <n v="7"/>
    <x v="1"/>
    <x v="1"/>
    <n v="523.96127450980407"/>
    <x v="2"/>
  </r>
  <r>
    <n v="32"/>
    <n v="69"/>
    <x v="1"/>
    <x v="3"/>
    <x v="0"/>
    <x v="4389"/>
    <x v="2"/>
    <n v="2"/>
    <d v="2021-02-01T00:00:00"/>
    <x v="0"/>
    <x v="10"/>
    <s v="01"/>
    <x v="3"/>
    <x v="0"/>
    <n v="0.28999999999999998"/>
    <x v="1"/>
    <n v="10"/>
    <x v="1"/>
    <n v="44.28"/>
    <x v="2"/>
    <n v="6"/>
    <x v="0"/>
    <x v="0"/>
    <n v="496.24888888888887"/>
    <x v="2"/>
  </r>
  <r>
    <n v="73"/>
    <n v="57"/>
    <x v="3"/>
    <x v="0"/>
    <x v="0"/>
    <x v="4390"/>
    <x v="1"/>
    <n v="3"/>
    <d v="2021-03-14T00:00:00"/>
    <x v="0"/>
    <x v="9"/>
    <s v="14"/>
    <x v="2"/>
    <x v="0"/>
    <n v="0.28999999999999998"/>
    <x v="0"/>
    <n v="16"/>
    <x v="2"/>
    <n v="53.21"/>
    <x v="0"/>
    <n v="7"/>
    <x v="1"/>
    <x v="3"/>
    <n v="511.59457943925236"/>
    <x v="0"/>
  </r>
  <r>
    <n v="813"/>
    <n v="50"/>
    <x v="3"/>
    <x v="1"/>
    <x v="2"/>
    <x v="4391"/>
    <x v="2"/>
    <n v="2"/>
    <d v="2023-03-24T00:00:00"/>
    <x v="12"/>
    <x v="9"/>
    <s v="24"/>
    <x v="2"/>
    <x v="1"/>
    <n v="0.28999999999999998"/>
    <x v="0"/>
    <n v="15"/>
    <x v="1"/>
    <n v="27.93"/>
    <x v="2"/>
    <n v="6"/>
    <x v="0"/>
    <x v="0"/>
    <n v="496.74831775700932"/>
    <x v="2"/>
  </r>
  <r>
    <n v="1595"/>
    <n v="54"/>
    <x v="3"/>
    <x v="2"/>
    <x v="0"/>
    <x v="4392"/>
    <x v="1"/>
    <n v="3"/>
    <d v="2025-05-14T00:00:00"/>
    <x v="3"/>
    <x v="7"/>
    <s v="14"/>
    <x v="3"/>
    <x v="1"/>
    <n v="0.28999999999999998"/>
    <x v="1"/>
    <n v="5"/>
    <x v="0"/>
    <n v="158.84"/>
    <x v="1"/>
    <n v="6"/>
    <x v="0"/>
    <x v="4"/>
    <n v="545.21457943925236"/>
    <x v="0"/>
  </r>
  <r>
    <n v="1647"/>
    <n v="37"/>
    <x v="4"/>
    <x v="2"/>
    <x v="1"/>
    <x v="4393"/>
    <x v="1"/>
    <n v="3"/>
    <d v="2025-07-05T00:00:00"/>
    <x v="3"/>
    <x v="11"/>
    <s v="05"/>
    <x v="2"/>
    <x v="1"/>
    <n v="0.28999999999999998"/>
    <x v="0"/>
    <n v="8"/>
    <x v="1"/>
    <n v="93.24"/>
    <x v="0"/>
    <n v="5"/>
    <x v="0"/>
    <x v="1"/>
    <n v="528.02504950495063"/>
    <x v="1"/>
  </r>
  <r>
    <n v="1720"/>
    <n v="61"/>
    <x v="1"/>
    <x v="1"/>
    <x v="1"/>
    <x v="4394"/>
    <x v="2"/>
    <n v="2"/>
    <d v="2025-09-16T00:00:00"/>
    <x v="3"/>
    <x v="6"/>
    <s v="16"/>
    <x v="2"/>
    <x v="1"/>
    <n v="0.28999999999999998"/>
    <x v="0"/>
    <n v="2"/>
    <x v="0"/>
    <n v="317.35000000000002"/>
    <x v="1"/>
    <n v="5"/>
    <x v="0"/>
    <x v="1"/>
    <n v="525.84570000000019"/>
    <x v="2"/>
  </r>
  <r>
    <n v="2106"/>
    <n v="39"/>
    <x v="4"/>
    <x v="3"/>
    <x v="0"/>
    <x v="4395"/>
    <x v="1"/>
    <n v="3"/>
    <d v="2026-10-07T00:00:00"/>
    <x v="4"/>
    <x v="4"/>
    <s v="07"/>
    <x v="1"/>
    <x v="0"/>
    <n v="0.28999999999999998"/>
    <x v="0"/>
    <n v="13"/>
    <x v="1"/>
    <n v="71.819999999999993"/>
    <x v="0"/>
    <n v="7"/>
    <x v="1"/>
    <x v="4"/>
    <n v="542.8655660377359"/>
    <x v="0"/>
  </r>
  <r>
    <n v="2174"/>
    <n v="28"/>
    <x v="2"/>
    <x v="3"/>
    <x v="1"/>
    <x v="4396"/>
    <x v="1"/>
    <n v="3"/>
    <d v="2026-12-14T00:00:00"/>
    <x v="4"/>
    <x v="2"/>
    <s v="14"/>
    <x v="0"/>
    <x v="0"/>
    <n v="0.28999999999999998"/>
    <x v="1"/>
    <n v="6"/>
    <x v="1"/>
    <n v="112.4"/>
    <x v="0"/>
    <n v="4"/>
    <x v="2"/>
    <x v="4"/>
    <n v="539.14323809523796"/>
    <x v="1"/>
  </r>
  <r>
    <n v="2285"/>
    <n v="57"/>
    <x v="3"/>
    <x v="0"/>
    <x v="2"/>
    <x v="4397"/>
    <x v="2"/>
    <n v="2"/>
    <d v="2027-04-04T00:00:00"/>
    <x v="5"/>
    <x v="5"/>
    <s v="04"/>
    <x v="3"/>
    <x v="1"/>
    <n v="0.28999999999999998"/>
    <x v="0"/>
    <n v="8"/>
    <x v="1"/>
    <n v="55.14"/>
    <x v="0"/>
    <n v="7"/>
    <x v="1"/>
    <x v="1"/>
    <n v="524.74626262626282"/>
    <x v="0"/>
  </r>
  <r>
    <n v="2434"/>
    <n v="68"/>
    <x v="1"/>
    <x v="2"/>
    <x v="1"/>
    <x v="4398"/>
    <x v="1"/>
    <n v="3"/>
    <d v="2027-08-31T00:00:00"/>
    <x v="5"/>
    <x v="8"/>
    <s v="31"/>
    <x v="1"/>
    <x v="1"/>
    <n v="0.28999999999999998"/>
    <x v="0"/>
    <n v="19"/>
    <x v="2"/>
    <n v="34.94"/>
    <x v="2"/>
    <n v="7"/>
    <x v="1"/>
    <x v="3"/>
    <n v="508.38867924528307"/>
    <x v="0"/>
  </r>
  <r>
    <n v="2597"/>
    <n v="54"/>
    <x v="3"/>
    <x v="3"/>
    <x v="1"/>
    <x v="4399"/>
    <x v="0"/>
    <n v="1"/>
    <d v="2028-02-10T00:00:00"/>
    <x v="6"/>
    <x v="10"/>
    <s v="10"/>
    <x v="0"/>
    <x v="0"/>
    <n v="0.28999999999999998"/>
    <x v="1"/>
    <n v="7"/>
    <x v="1"/>
    <n v="15.82"/>
    <x v="2"/>
    <n v="7"/>
    <x v="1"/>
    <x v="3"/>
    <n v="506.90790476190483"/>
    <x v="1"/>
  </r>
  <r>
    <n v="2909"/>
    <n v="62"/>
    <x v="1"/>
    <x v="1"/>
    <x v="2"/>
    <x v="4400"/>
    <x v="2"/>
    <n v="2"/>
    <d v="2028-12-18T00:00:00"/>
    <x v="6"/>
    <x v="2"/>
    <s v="18"/>
    <x v="2"/>
    <x v="1"/>
    <n v="0.28999999999999998"/>
    <x v="1"/>
    <n v="7"/>
    <x v="1"/>
    <n v="70.959999999999994"/>
    <x v="0"/>
    <n v="5"/>
    <x v="0"/>
    <x v="1"/>
    <n v="525.59979591836759"/>
    <x v="2"/>
  </r>
  <r>
    <n v="2975"/>
    <n v="64"/>
    <x v="1"/>
    <x v="3"/>
    <x v="2"/>
    <x v="4401"/>
    <x v="1"/>
    <n v="3"/>
    <d v="2029-02-22T00:00:00"/>
    <x v="10"/>
    <x v="10"/>
    <s v="22"/>
    <x v="3"/>
    <x v="0"/>
    <n v="0.28999999999999998"/>
    <x v="1"/>
    <n v="11"/>
    <x v="1"/>
    <n v="85.69"/>
    <x v="0"/>
    <n v="4"/>
    <x v="2"/>
    <x v="3"/>
    <n v="510.7174038461539"/>
    <x v="2"/>
  </r>
  <r>
    <n v="3077"/>
    <n v="67"/>
    <x v="1"/>
    <x v="0"/>
    <x v="2"/>
    <x v="4402"/>
    <x v="2"/>
    <n v="2"/>
    <d v="2029-06-04T00:00:00"/>
    <x v="10"/>
    <x v="3"/>
    <s v="04"/>
    <x v="0"/>
    <x v="1"/>
    <n v="0.28999999999999998"/>
    <x v="0"/>
    <n v="17"/>
    <x v="2"/>
    <n v="21.48"/>
    <x v="2"/>
    <n v="5"/>
    <x v="0"/>
    <x v="3"/>
    <n v="506.52456310679617"/>
    <x v="0"/>
  </r>
  <r>
    <n v="3389"/>
    <n v="65"/>
    <x v="1"/>
    <x v="3"/>
    <x v="2"/>
    <x v="4403"/>
    <x v="1"/>
    <n v="3"/>
    <d v="2030-04-12T00:00:00"/>
    <x v="7"/>
    <x v="5"/>
    <s v="12"/>
    <x v="0"/>
    <x v="1"/>
    <n v="0.28999999999999998"/>
    <x v="1"/>
    <n v="19"/>
    <x v="2"/>
    <n v="49.2"/>
    <x v="2"/>
    <n v="6"/>
    <x v="0"/>
    <x v="3"/>
    <n v="507.91098039215694"/>
    <x v="1"/>
  </r>
  <r>
    <n v="3530"/>
    <n v="51"/>
    <x v="3"/>
    <x v="2"/>
    <x v="2"/>
    <x v="4404"/>
    <x v="0"/>
    <n v="1"/>
    <d v="2030-08-31T00:00:00"/>
    <x v="7"/>
    <x v="8"/>
    <s v="31"/>
    <x v="1"/>
    <x v="1"/>
    <n v="0.28999999999999998"/>
    <x v="0"/>
    <n v="18"/>
    <x v="2"/>
    <n v="12.26"/>
    <x v="2"/>
    <n v="4"/>
    <x v="2"/>
    <x v="1"/>
    <n v="525.89773195876307"/>
    <x v="1"/>
  </r>
  <r>
    <n v="3640"/>
    <n v="47"/>
    <x v="0"/>
    <x v="2"/>
    <x v="0"/>
    <x v="4405"/>
    <x v="2"/>
    <n v="2"/>
    <d v="2030-12-19T00:00:00"/>
    <x v="7"/>
    <x v="2"/>
    <s v="19"/>
    <x v="3"/>
    <x v="1"/>
    <n v="0.28999999999999998"/>
    <x v="1"/>
    <n v="11"/>
    <x v="1"/>
    <n v="49.94"/>
    <x v="2"/>
    <n v="6"/>
    <x v="0"/>
    <x v="1"/>
    <n v="529.07781250000028"/>
    <x v="1"/>
  </r>
  <r>
    <n v="3822"/>
    <n v="43"/>
    <x v="0"/>
    <x v="0"/>
    <x v="3"/>
    <x v="4406"/>
    <x v="1"/>
    <n v="3"/>
    <d v="2031-06-19T00:00:00"/>
    <x v="8"/>
    <x v="3"/>
    <s v="19"/>
    <x v="2"/>
    <x v="1"/>
    <n v="0.28999999999999998"/>
    <x v="1"/>
    <n v="8"/>
    <x v="1"/>
    <n v="94.2"/>
    <x v="0"/>
    <n v="6"/>
    <x v="0"/>
    <x v="3"/>
    <n v="503.68435643564356"/>
    <x v="2"/>
  </r>
  <r>
    <n v="4035"/>
    <n v="20"/>
    <x v="2"/>
    <x v="1"/>
    <x v="2"/>
    <x v="4407"/>
    <x v="2"/>
    <n v="2"/>
    <d v="2032-01-18T00:00:00"/>
    <x v="11"/>
    <x v="0"/>
    <s v="18"/>
    <x v="0"/>
    <x v="0"/>
    <n v="0.28999999999999998"/>
    <x v="0"/>
    <n v="4"/>
    <x v="0"/>
    <n v="120.46"/>
    <x v="0"/>
    <n v="8"/>
    <x v="1"/>
    <x v="1"/>
    <n v="528.86463157894752"/>
    <x v="2"/>
  </r>
  <r>
    <n v="4128"/>
    <n v="53"/>
    <x v="3"/>
    <x v="2"/>
    <x v="0"/>
    <x v="4408"/>
    <x v="0"/>
    <n v="1"/>
    <d v="2032-04-20T00:00:00"/>
    <x v="11"/>
    <x v="5"/>
    <s v="20"/>
    <x v="2"/>
    <x v="1"/>
    <n v="0.28999999999999998"/>
    <x v="0"/>
    <n v="10"/>
    <x v="1"/>
    <n v="30.91"/>
    <x v="2"/>
    <n v="5"/>
    <x v="0"/>
    <x v="1"/>
    <n v="529.36489361702149"/>
    <x v="0"/>
  </r>
  <r>
    <n v="4552"/>
    <n v="40"/>
    <x v="0"/>
    <x v="0"/>
    <x v="2"/>
    <x v="4409"/>
    <x v="2"/>
    <n v="2"/>
    <d v="2033-06-18T00:00:00"/>
    <x v="9"/>
    <x v="3"/>
    <s v="18"/>
    <x v="1"/>
    <x v="1"/>
    <n v="0.28999999999999998"/>
    <x v="0"/>
    <n v="11"/>
    <x v="1"/>
    <n v="40.64"/>
    <x v="2"/>
    <n v="5"/>
    <x v="0"/>
    <x v="2"/>
    <n v="548.38655555555556"/>
    <x v="1"/>
  </r>
  <r>
    <n v="4809"/>
    <n v="68"/>
    <x v="1"/>
    <x v="2"/>
    <x v="3"/>
    <x v="4410"/>
    <x v="1"/>
    <n v="3"/>
    <d v="2034-03-02T00:00:00"/>
    <x v="13"/>
    <x v="9"/>
    <s v="02"/>
    <x v="1"/>
    <x v="0"/>
    <n v="0.28999999999999998"/>
    <x v="0"/>
    <n v="17"/>
    <x v="2"/>
    <n v="56.17"/>
    <x v="0"/>
    <n v="7"/>
    <x v="1"/>
    <x v="2"/>
    <n v="549.5257303370787"/>
    <x v="1"/>
  </r>
  <r>
    <n v="4825"/>
    <n v="42"/>
    <x v="0"/>
    <x v="0"/>
    <x v="2"/>
    <x v="4411"/>
    <x v="1"/>
    <n v="3"/>
    <d v="2034-03-18T00:00:00"/>
    <x v="13"/>
    <x v="9"/>
    <s v="18"/>
    <x v="0"/>
    <x v="1"/>
    <n v="0.28999999999999998"/>
    <x v="0"/>
    <n v="17"/>
    <x v="2"/>
    <n v="46.2"/>
    <x v="2"/>
    <n v="6"/>
    <x v="0"/>
    <x v="0"/>
    <n v="497.48188679245283"/>
    <x v="1"/>
  </r>
  <r>
    <n v="93"/>
    <n v="30"/>
    <x v="4"/>
    <x v="0"/>
    <x v="3"/>
    <x v="4412"/>
    <x v="2"/>
    <n v="2"/>
    <d v="2021-04-03T00:00:00"/>
    <x v="0"/>
    <x v="5"/>
    <s v="03"/>
    <x v="2"/>
    <x v="1"/>
    <n v="0.28000000000000003"/>
    <x v="1"/>
    <n v="4"/>
    <x v="0"/>
    <n v="148.80000000000001"/>
    <x v="0"/>
    <n v="5"/>
    <x v="0"/>
    <x v="2"/>
    <n v="544.91954545454541"/>
    <x v="0"/>
  </r>
  <r>
    <n v="264"/>
    <n v="21"/>
    <x v="2"/>
    <x v="0"/>
    <x v="2"/>
    <x v="4413"/>
    <x v="2"/>
    <n v="2"/>
    <d v="2021-09-21T00:00:00"/>
    <x v="0"/>
    <x v="6"/>
    <s v="21"/>
    <x v="0"/>
    <x v="1"/>
    <n v="0.28000000000000003"/>
    <x v="1"/>
    <n v="11"/>
    <x v="1"/>
    <n v="56.77"/>
    <x v="0"/>
    <n v="7"/>
    <x v="1"/>
    <x v="2"/>
    <n v="544.34172413793101"/>
    <x v="1"/>
  </r>
  <r>
    <n v="431"/>
    <n v="57"/>
    <x v="3"/>
    <x v="2"/>
    <x v="3"/>
    <x v="4414"/>
    <x v="1"/>
    <n v="3"/>
    <d v="2022-03-07T00:00:00"/>
    <x v="1"/>
    <x v="9"/>
    <s v="07"/>
    <x v="2"/>
    <x v="1"/>
    <n v="0.28000000000000003"/>
    <x v="0"/>
    <n v="11"/>
    <x v="1"/>
    <n v="71.650000000000006"/>
    <x v="0"/>
    <n v="7"/>
    <x v="1"/>
    <x v="3"/>
    <n v="501.18520000000007"/>
    <x v="0"/>
  </r>
  <r>
    <n v="560"/>
    <n v="26"/>
    <x v="2"/>
    <x v="0"/>
    <x v="3"/>
    <x v="4415"/>
    <x v="0"/>
    <n v="1"/>
    <d v="2022-07-14T00:00:00"/>
    <x v="1"/>
    <x v="11"/>
    <s v="14"/>
    <x v="1"/>
    <x v="0"/>
    <n v="0.28000000000000003"/>
    <x v="1"/>
    <n v="4"/>
    <x v="0"/>
    <n v="46.12"/>
    <x v="2"/>
    <n v="5"/>
    <x v="0"/>
    <x v="0"/>
    <n v="494.73980952380953"/>
    <x v="1"/>
  </r>
  <r>
    <n v="918"/>
    <n v="18"/>
    <x v="2"/>
    <x v="0"/>
    <x v="3"/>
    <x v="4416"/>
    <x v="2"/>
    <n v="2"/>
    <d v="2023-07-07T00:00:00"/>
    <x v="12"/>
    <x v="11"/>
    <s v="07"/>
    <x v="0"/>
    <x v="1"/>
    <n v="0.28000000000000003"/>
    <x v="1"/>
    <n v="5"/>
    <x v="0"/>
    <n v="117.23"/>
    <x v="0"/>
    <n v="5"/>
    <x v="0"/>
    <x v="3"/>
    <n v="498.28686868686879"/>
    <x v="2"/>
  </r>
  <r>
    <n v="1001"/>
    <n v="56"/>
    <x v="3"/>
    <x v="0"/>
    <x v="1"/>
    <x v="4417"/>
    <x v="1"/>
    <n v="3"/>
    <d v="2023-09-28T00:00:00"/>
    <x v="12"/>
    <x v="6"/>
    <s v="28"/>
    <x v="3"/>
    <x v="1"/>
    <n v="0.28000000000000003"/>
    <x v="0"/>
    <n v="17"/>
    <x v="2"/>
    <n v="52.08"/>
    <x v="0"/>
    <n v="4"/>
    <x v="2"/>
    <x v="0"/>
    <n v="497.72317307692305"/>
    <x v="0"/>
  </r>
  <r>
    <n v="1068"/>
    <n v="39"/>
    <x v="4"/>
    <x v="0"/>
    <x v="3"/>
    <x v="4418"/>
    <x v="1"/>
    <n v="3"/>
    <d v="2023-12-04T00:00:00"/>
    <x v="12"/>
    <x v="2"/>
    <s v="04"/>
    <x v="0"/>
    <x v="1"/>
    <n v="0.28000000000000003"/>
    <x v="0"/>
    <n v="18"/>
    <x v="2"/>
    <n v="37.340000000000003"/>
    <x v="2"/>
    <n v="4"/>
    <x v="2"/>
    <x v="2"/>
    <n v="543.41034883720931"/>
    <x v="1"/>
  </r>
  <r>
    <n v="1082"/>
    <n v="42"/>
    <x v="0"/>
    <x v="0"/>
    <x v="3"/>
    <x v="4419"/>
    <x v="0"/>
    <n v="1"/>
    <d v="2023-12-18T00:00:00"/>
    <x v="12"/>
    <x v="2"/>
    <s v="18"/>
    <x v="1"/>
    <x v="1"/>
    <n v="0.28000000000000003"/>
    <x v="0"/>
    <n v="14"/>
    <x v="1"/>
    <n v="6.04"/>
    <x v="2"/>
    <n v="7"/>
    <x v="1"/>
    <x v="1"/>
    <n v="531.7335483870969"/>
    <x v="0"/>
  </r>
  <r>
    <n v="1125"/>
    <n v="49"/>
    <x v="0"/>
    <x v="0"/>
    <x v="3"/>
    <x v="4420"/>
    <x v="0"/>
    <n v="1"/>
    <d v="2024-01-30T00:00:00"/>
    <x v="2"/>
    <x v="0"/>
    <s v="30"/>
    <x v="1"/>
    <x v="1"/>
    <n v="0.28000000000000003"/>
    <x v="1"/>
    <n v="6"/>
    <x v="1"/>
    <n v="19.260000000000002"/>
    <x v="2"/>
    <n v="6"/>
    <x v="0"/>
    <x v="4"/>
    <n v="537.84249999999986"/>
    <x v="1"/>
  </r>
  <r>
    <n v="1162"/>
    <n v="29"/>
    <x v="2"/>
    <x v="1"/>
    <x v="3"/>
    <x v="4421"/>
    <x v="2"/>
    <n v="2"/>
    <d v="2024-03-07T00:00:00"/>
    <x v="2"/>
    <x v="9"/>
    <s v="07"/>
    <x v="3"/>
    <x v="0"/>
    <n v="0.28000000000000003"/>
    <x v="1"/>
    <n v="16"/>
    <x v="2"/>
    <n v="40.520000000000003"/>
    <x v="2"/>
    <n v="8"/>
    <x v="1"/>
    <x v="4"/>
    <n v="541.94233009708728"/>
    <x v="1"/>
  </r>
  <r>
    <n v="1491"/>
    <n v="53"/>
    <x v="3"/>
    <x v="2"/>
    <x v="0"/>
    <x v="4422"/>
    <x v="0"/>
    <n v="1"/>
    <d v="2025-01-30T00:00:00"/>
    <x v="3"/>
    <x v="0"/>
    <s v="30"/>
    <x v="2"/>
    <x v="0"/>
    <n v="0.28000000000000003"/>
    <x v="0"/>
    <n v="12"/>
    <x v="1"/>
    <n v="6.06"/>
    <x v="2"/>
    <n v="7"/>
    <x v="1"/>
    <x v="0"/>
    <n v="493.95902912621358"/>
    <x v="2"/>
  </r>
  <r>
    <n v="1492"/>
    <n v="37"/>
    <x v="4"/>
    <x v="2"/>
    <x v="3"/>
    <x v="4423"/>
    <x v="2"/>
    <n v="2"/>
    <d v="2025-01-31T00:00:00"/>
    <x v="3"/>
    <x v="0"/>
    <s v="31"/>
    <x v="1"/>
    <x v="0"/>
    <n v="0.28000000000000003"/>
    <x v="1"/>
    <n v="12"/>
    <x v="1"/>
    <n v="51.46"/>
    <x v="0"/>
    <n v="7"/>
    <x v="1"/>
    <x v="4"/>
    <n v="540.90019607843124"/>
    <x v="2"/>
  </r>
  <r>
    <n v="1684"/>
    <n v="25"/>
    <x v="2"/>
    <x v="3"/>
    <x v="2"/>
    <x v="4424"/>
    <x v="1"/>
    <n v="3"/>
    <d v="2025-08-11T00:00:00"/>
    <x v="3"/>
    <x v="8"/>
    <s v="11"/>
    <x v="1"/>
    <x v="1"/>
    <n v="0.28000000000000003"/>
    <x v="1"/>
    <n v="9"/>
    <x v="1"/>
    <n v="95.66"/>
    <x v="0"/>
    <n v="4"/>
    <x v="2"/>
    <x v="4"/>
    <n v="540.14198019801961"/>
    <x v="0"/>
  </r>
  <r>
    <n v="1698"/>
    <n v="38"/>
    <x v="4"/>
    <x v="3"/>
    <x v="3"/>
    <x v="4425"/>
    <x v="0"/>
    <n v="1"/>
    <d v="2025-08-25T00:00:00"/>
    <x v="3"/>
    <x v="8"/>
    <s v="25"/>
    <x v="2"/>
    <x v="1"/>
    <n v="0.28000000000000003"/>
    <x v="1"/>
    <n v="15"/>
    <x v="1"/>
    <n v="6.99"/>
    <x v="2"/>
    <n v="4"/>
    <x v="2"/>
    <x v="1"/>
    <n v="536.59336956521747"/>
    <x v="1"/>
  </r>
  <r>
    <n v="1745"/>
    <n v="69"/>
    <x v="1"/>
    <x v="1"/>
    <x v="2"/>
    <x v="4426"/>
    <x v="1"/>
    <n v="3"/>
    <d v="2025-10-11T00:00:00"/>
    <x v="3"/>
    <x v="4"/>
    <s v="11"/>
    <x v="2"/>
    <x v="1"/>
    <n v="0.28000000000000003"/>
    <x v="1"/>
    <n v="11"/>
    <x v="1"/>
    <n v="83.84"/>
    <x v="0"/>
    <n v="7"/>
    <x v="1"/>
    <x v="4"/>
    <n v="536.93389999999977"/>
    <x v="2"/>
  </r>
  <r>
    <n v="2123"/>
    <n v="22"/>
    <x v="2"/>
    <x v="3"/>
    <x v="1"/>
    <x v="4427"/>
    <x v="1"/>
    <n v="3"/>
    <d v="2026-10-24T00:00:00"/>
    <x v="4"/>
    <x v="4"/>
    <s v="24"/>
    <x v="1"/>
    <x v="1"/>
    <n v="0.28000000000000003"/>
    <x v="0"/>
    <n v="5"/>
    <x v="0"/>
    <n v="155.51"/>
    <x v="1"/>
    <n v="4"/>
    <x v="2"/>
    <x v="0"/>
    <n v="498.08892156862743"/>
    <x v="2"/>
  </r>
  <r>
    <n v="2659"/>
    <n v="52"/>
    <x v="3"/>
    <x v="3"/>
    <x v="3"/>
    <x v="4428"/>
    <x v="1"/>
    <n v="3"/>
    <d v="2028-04-12T00:00:00"/>
    <x v="6"/>
    <x v="5"/>
    <s v="12"/>
    <x v="2"/>
    <x v="0"/>
    <n v="0.28000000000000003"/>
    <x v="0"/>
    <n v="5"/>
    <x v="0"/>
    <n v="182.2"/>
    <x v="1"/>
    <n v="7"/>
    <x v="1"/>
    <x v="3"/>
    <n v="497.39030612244903"/>
    <x v="0"/>
  </r>
  <r>
    <n v="2673"/>
    <n v="49"/>
    <x v="0"/>
    <x v="1"/>
    <x v="2"/>
    <x v="4429"/>
    <x v="0"/>
    <n v="1"/>
    <d v="2028-04-26T00:00:00"/>
    <x v="6"/>
    <x v="5"/>
    <s v="26"/>
    <x v="2"/>
    <x v="1"/>
    <n v="0.28000000000000003"/>
    <x v="0"/>
    <n v="14"/>
    <x v="1"/>
    <n v="19.63"/>
    <x v="2"/>
    <n v="5"/>
    <x v="0"/>
    <x v="2"/>
    <n v="541.89670588235299"/>
    <x v="0"/>
  </r>
  <r>
    <n v="3518"/>
    <n v="67"/>
    <x v="1"/>
    <x v="1"/>
    <x v="0"/>
    <x v="4430"/>
    <x v="0"/>
    <n v="1"/>
    <d v="2030-08-19T00:00:00"/>
    <x v="7"/>
    <x v="8"/>
    <s v="19"/>
    <x v="1"/>
    <x v="0"/>
    <n v="0.28000000000000003"/>
    <x v="1"/>
    <n v="19"/>
    <x v="2"/>
    <n v="7.31"/>
    <x v="2"/>
    <n v="7"/>
    <x v="1"/>
    <x v="4"/>
    <n v="533.04232323232304"/>
    <x v="2"/>
  </r>
  <r>
    <n v="3553"/>
    <n v="39"/>
    <x v="4"/>
    <x v="0"/>
    <x v="2"/>
    <x v="4431"/>
    <x v="1"/>
    <n v="3"/>
    <d v="2030-09-23T00:00:00"/>
    <x v="7"/>
    <x v="6"/>
    <s v="23"/>
    <x v="2"/>
    <x v="1"/>
    <n v="0.28000000000000003"/>
    <x v="0"/>
    <n v="18"/>
    <x v="2"/>
    <n v="41.55"/>
    <x v="2"/>
    <n v="7"/>
    <x v="1"/>
    <x v="4"/>
    <n v="537.06377551020398"/>
    <x v="1"/>
  </r>
  <r>
    <n v="3558"/>
    <n v="58"/>
    <x v="3"/>
    <x v="3"/>
    <x v="2"/>
    <x v="4432"/>
    <x v="0"/>
    <n v="1"/>
    <d v="2030-09-28T00:00:00"/>
    <x v="7"/>
    <x v="6"/>
    <s v="28"/>
    <x v="1"/>
    <x v="1"/>
    <n v="0.28000000000000003"/>
    <x v="1"/>
    <n v="19"/>
    <x v="2"/>
    <n v="17.75"/>
    <x v="2"/>
    <n v="7"/>
    <x v="1"/>
    <x v="0"/>
    <n v="495.32188118811888"/>
    <x v="0"/>
  </r>
  <r>
    <n v="3947"/>
    <n v="49"/>
    <x v="0"/>
    <x v="1"/>
    <x v="0"/>
    <x v="4433"/>
    <x v="1"/>
    <n v="3"/>
    <d v="2031-10-22T00:00:00"/>
    <x v="8"/>
    <x v="4"/>
    <s v="22"/>
    <x v="1"/>
    <x v="0"/>
    <n v="0.28000000000000003"/>
    <x v="1"/>
    <n v="14"/>
    <x v="1"/>
    <n v="67.06"/>
    <x v="0"/>
    <n v="5"/>
    <x v="0"/>
    <x v="2"/>
    <n v="545.07607142857137"/>
    <x v="2"/>
  </r>
  <r>
    <n v="4093"/>
    <n v="56"/>
    <x v="3"/>
    <x v="1"/>
    <x v="2"/>
    <x v="4434"/>
    <x v="0"/>
    <n v="1"/>
    <d v="2032-03-16T00:00:00"/>
    <x v="11"/>
    <x v="9"/>
    <s v="16"/>
    <x v="1"/>
    <x v="1"/>
    <n v="0.28000000000000003"/>
    <x v="0"/>
    <n v="18"/>
    <x v="2"/>
    <n v="16.38"/>
    <x v="2"/>
    <n v="7"/>
    <x v="1"/>
    <x v="3"/>
    <n v="493.12649484536092"/>
    <x v="0"/>
  </r>
  <r>
    <n v="4120"/>
    <n v="56"/>
    <x v="3"/>
    <x v="3"/>
    <x v="1"/>
    <x v="4435"/>
    <x v="1"/>
    <n v="3"/>
    <d v="2032-04-12T00:00:00"/>
    <x v="11"/>
    <x v="5"/>
    <s v="12"/>
    <x v="3"/>
    <x v="0"/>
    <n v="0.28000000000000003"/>
    <x v="1"/>
    <n v="5"/>
    <x v="0"/>
    <n v="150.80000000000001"/>
    <x v="1"/>
    <n v="6"/>
    <x v="0"/>
    <x v="0"/>
    <n v="496.90320000000008"/>
    <x v="1"/>
  </r>
  <r>
    <n v="4578"/>
    <n v="20"/>
    <x v="2"/>
    <x v="0"/>
    <x v="3"/>
    <x v="4436"/>
    <x v="0"/>
    <n v="1"/>
    <d v="2033-07-14T00:00:00"/>
    <x v="9"/>
    <x v="11"/>
    <s v="14"/>
    <x v="0"/>
    <x v="0"/>
    <n v="0.28000000000000003"/>
    <x v="1"/>
    <n v="3"/>
    <x v="0"/>
    <n v="38.549999999999997"/>
    <x v="2"/>
    <n v="5"/>
    <x v="0"/>
    <x v="4"/>
    <n v="534.8903092783504"/>
    <x v="0"/>
  </r>
  <r>
    <n v="4645"/>
    <n v="19"/>
    <x v="2"/>
    <x v="2"/>
    <x v="0"/>
    <x v="4437"/>
    <x v="0"/>
    <n v="1"/>
    <d v="2033-09-19T00:00:00"/>
    <x v="9"/>
    <x v="6"/>
    <s v="19"/>
    <x v="0"/>
    <x v="1"/>
    <n v="0.28000000000000003"/>
    <x v="0"/>
    <n v="4"/>
    <x v="0"/>
    <n v="68.650000000000006"/>
    <x v="0"/>
    <n v="5"/>
    <x v="0"/>
    <x v="3"/>
    <n v="495.19281250000012"/>
    <x v="2"/>
  </r>
  <r>
    <n v="4779"/>
    <n v="51"/>
    <x v="3"/>
    <x v="3"/>
    <x v="2"/>
    <x v="4438"/>
    <x v="0"/>
    <n v="1"/>
    <d v="2034-01-31T00:00:00"/>
    <x v="13"/>
    <x v="0"/>
    <s v="31"/>
    <x v="2"/>
    <x v="0"/>
    <n v="0.28000000000000003"/>
    <x v="0"/>
    <n v="3"/>
    <x v="0"/>
    <n v="61.53"/>
    <x v="0"/>
    <n v="5"/>
    <x v="0"/>
    <x v="1"/>
    <n v="541.3383516483517"/>
    <x v="1"/>
  </r>
  <r>
    <n v="4884"/>
    <n v="20"/>
    <x v="2"/>
    <x v="0"/>
    <x v="1"/>
    <x v="4439"/>
    <x v="1"/>
    <n v="3"/>
    <d v="2034-05-16T00:00:00"/>
    <x v="13"/>
    <x v="7"/>
    <s v="16"/>
    <x v="2"/>
    <x v="0"/>
    <n v="0.28000000000000003"/>
    <x v="0"/>
    <n v="18"/>
    <x v="2"/>
    <n v="37.049999999999997"/>
    <x v="2"/>
    <n v="4"/>
    <x v="2"/>
    <x v="3"/>
    <n v="497.51473684210538"/>
    <x v="0"/>
  </r>
  <r>
    <n v="44"/>
    <n v="37"/>
    <x v="4"/>
    <x v="2"/>
    <x v="3"/>
    <x v="4440"/>
    <x v="1"/>
    <n v="3"/>
    <d v="2021-02-13T00:00:00"/>
    <x v="0"/>
    <x v="10"/>
    <s v="13"/>
    <x v="0"/>
    <x v="1"/>
    <n v="0.27"/>
    <x v="1"/>
    <n v="2"/>
    <x v="0"/>
    <n v="416.96"/>
    <x v="1"/>
    <n v="7"/>
    <x v="1"/>
    <x v="2"/>
    <n v="540.33216867469866"/>
    <x v="1"/>
  </r>
  <r>
    <n v="86"/>
    <n v="38"/>
    <x v="4"/>
    <x v="0"/>
    <x v="2"/>
    <x v="4441"/>
    <x v="1"/>
    <n v="3"/>
    <d v="2021-03-27T00:00:00"/>
    <x v="0"/>
    <x v="9"/>
    <s v="27"/>
    <x v="1"/>
    <x v="1"/>
    <n v="0.27"/>
    <x v="1"/>
    <n v="8"/>
    <x v="1"/>
    <n v="115.35"/>
    <x v="0"/>
    <n v="6"/>
    <x v="0"/>
    <x v="3"/>
    <n v="495.71276595744695"/>
    <x v="2"/>
  </r>
  <r>
    <n v="129"/>
    <n v="28"/>
    <x v="2"/>
    <x v="1"/>
    <x v="3"/>
    <x v="4442"/>
    <x v="1"/>
    <n v="3"/>
    <d v="2021-05-09T00:00:00"/>
    <x v="0"/>
    <x v="7"/>
    <s v="09"/>
    <x v="2"/>
    <x v="0"/>
    <n v="0.27"/>
    <x v="1"/>
    <n v="3"/>
    <x v="0"/>
    <n v="267.02999999999997"/>
    <x v="1"/>
    <n v="4"/>
    <x v="2"/>
    <x v="1"/>
    <n v="545.30211111111123"/>
    <x v="1"/>
  </r>
  <r>
    <n v="167"/>
    <n v="42"/>
    <x v="0"/>
    <x v="0"/>
    <x v="1"/>
    <x v="4126"/>
    <x v="1"/>
    <n v="3"/>
    <d v="2021-06-16T00:00:00"/>
    <x v="0"/>
    <x v="3"/>
    <s v="16"/>
    <x v="0"/>
    <x v="1"/>
    <n v="0.27"/>
    <x v="1"/>
    <n v="3"/>
    <x v="0"/>
    <n v="276.16000000000003"/>
    <x v="1"/>
    <n v="6"/>
    <x v="0"/>
    <x v="0"/>
    <n v="494.30636363636376"/>
    <x v="2"/>
  </r>
  <r>
    <n v="305"/>
    <n v="68"/>
    <x v="1"/>
    <x v="0"/>
    <x v="3"/>
    <x v="1845"/>
    <x v="1"/>
    <n v="3"/>
    <d v="2021-11-01T00:00:00"/>
    <x v="0"/>
    <x v="1"/>
    <s v="01"/>
    <x v="3"/>
    <x v="1"/>
    <n v="0.27"/>
    <x v="1"/>
    <n v="15"/>
    <x v="1"/>
    <n v="57.91"/>
    <x v="0"/>
    <n v="4"/>
    <x v="2"/>
    <x v="1"/>
    <n v="542.42820224719117"/>
    <x v="0"/>
  </r>
  <r>
    <n v="484"/>
    <n v="22"/>
    <x v="2"/>
    <x v="0"/>
    <x v="3"/>
    <x v="4443"/>
    <x v="2"/>
    <n v="2"/>
    <d v="2022-04-29T00:00:00"/>
    <x v="1"/>
    <x v="5"/>
    <s v="29"/>
    <x v="1"/>
    <x v="1"/>
    <n v="0.27"/>
    <x v="0"/>
    <n v="18"/>
    <x v="2"/>
    <n v="28.35"/>
    <x v="2"/>
    <n v="7"/>
    <x v="1"/>
    <x v="0"/>
    <n v="490.89653061224493"/>
    <x v="2"/>
  </r>
  <r>
    <n v="542"/>
    <n v="62"/>
    <x v="1"/>
    <x v="0"/>
    <x v="1"/>
    <x v="4444"/>
    <x v="2"/>
    <n v="2"/>
    <d v="2022-06-26T00:00:00"/>
    <x v="1"/>
    <x v="3"/>
    <s v="26"/>
    <x v="0"/>
    <x v="1"/>
    <n v="0.27"/>
    <x v="0"/>
    <n v="17"/>
    <x v="2"/>
    <n v="26.54"/>
    <x v="2"/>
    <n v="7"/>
    <x v="1"/>
    <x v="1"/>
    <n v="538.72068181818202"/>
    <x v="1"/>
  </r>
  <r>
    <n v="796"/>
    <n v="20"/>
    <x v="2"/>
    <x v="2"/>
    <x v="1"/>
    <x v="4445"/>
    <x v="0"/>
    <n v="1"/>
    <d v="2023-03-07T00:00:00"/>
    <x v="12"/>
    <x v="9"/>
    <s v="07"/>
    <x v="2"/>
    <x v="1"/>
    <n v="0.27"/>
    <x v="0"/>
    <n v="7"/>
    <x v="1"/>
    <n v="49.01"/>
    <x v="2"/>
    <n v="6"/>
    <x v="0"/>
    <x v="1"/>
    <n v="539.72678160919554"/>
    <x v="1"/>
  </r>
  <r>
    <n v="1034"/>
    <n v="18"/>
    <x v="2"/>
    <x v="2"/>
    <x v="3"/>
    <x v="4446"/>
    <x v="1"/>
    <n v="3"/>
    <d v="2023-10-31T00:00:00"/>
    <x v="12"/>
    <x v="4"/>
    <s v="31"/>
    <x v="1"/>
    <x v="1"/>
    <n v="0.27"/>
    <x v="0"/>
    <n v="13"/>
    <x v="1"/>
    <n v="61.5"/>
    <x v="0"/>
    <n v="5"/>
    <x v="0"/>
    <x v="0"/>
    <n v="490.69659793814441"/>
    <x v="1"/>
  </r>
  <r>
    <n v="1228"/>
    <n v="55"/>
    <x v="3"/>
    <x v="1"/>
    <x v="2"/>
    <x v="4447"/>
    <x v="2"/>
    <n v="2"/>
    <d v="2024-05-12T00:00:00"/>
    <x v="2"/>
    <x v="7"/>
    <s v="12"/>
    <x v="3"/>
    <x v="0"/>
    <n v="0.27"/>
    <x v="1"/>
    <n v="18"/>
    <x v="2"/>
    <n v="32.42"/>
    <x v="2"/>
    <n v="6"/>
    <x v="0"/>
    <x v="1"/>
    <n v="542.01383720930244"/>
    <x v="1"/>
  </r>
  <r>
    <n v="1401"/>
    <n v="48"/>
    <x v="0"/>
    <x v="2"/>
    <x v="0"/>
    <x v="4448"/>
    <x v="1"/>
    <n v="3"/>
    <d v="2024-11-01T00:00:00"/>
    <x v="2"/>
    <x v="1"/>
    <s v="01"/>
    <x v="3"/>
    <x v="0"/>
    <n v="0.27"/>
    <x v="0"/>
    <n v="17"/>
    <x v="2"/>
    <n v="40.29"/>
    <x v="2"/>
    <n v="7"/>
    <x v="1"/>
    <x v="4"/>
    <n v="539.25729166666656"/>
    <x v="2"/>
  </r>
  <r>
    <n v="1559"/>
    <n v="41"/>
    <x v="0"/>
    <x v="3"/>
    <x v="2"/>
    <x v="4449"/>
    <x v="0"/>
    <n v="1"/>
    <d v="2025-04-08T00:00:00"/>
    <x v="3"/>
    <x v="5"/>
    <s v="08"/>
    <x v="2"/>
    <x v="0"/>
    <n v="0.27"/>
    <x v="1"/>
    <n v="4"/>
    <x v="0"/>
    <n v="26.17"/>
    <x v="2"/>
    <n v="6"/>
    <x v="0"/>
    <x v="1"/>
    <n v="541.52505882352955"/>
    <x v="0"/>
  </r>
  <r>
    <n v="1661"/>
    <n v="43"/>
    <x v="0"/>
    <x v="2"/>
    <x v="0"/>
    <x v="4450"/>
    <x v="1"/>
    <n v="3"/>
    <d v="2025-07-19T00:00:00"/>
    <x v="3"/>
    <x v="11"/>
    <s v="19"/>
    <x v="1"/>
    <x v="1"/>
    <n v="0.27"/>
    <x v="0"/>
    <n v="1"/>
    <x v="0"/>
    <n v="980.57"/>
    <x v="1"/>
    <n v="5"/>
    <x v="0"/>
    <x v="1"/>
    <n v="546.72559523809537"/>
    <x v="1"/>
  </r>
  <r>
    <n v="1726"/>
    <n v="55"/>
    <x v="3"/>
    <x v="3"/>
    <x v="1"/>
    <x v="4451"/>
    <x v="0"/>
    <n v="1"/>
    <d v="2025-09-22T00:00:00"/>
    <x v="3"/>
    <x v="6"/>
    <s v="22"/>
    <x v="3"/>
    <x v="0"/>
    <n v="0.27"/>
    <x v="0"/>
    <n v="18"/>
    <x v="2"/>
    <n v="13.21"/>
    <x v="2"/>
    <n v="5"/>
    <x v="0"/>
    <x v="3"/>
    <n v="491.12010752688178"/>
    <x v="2"/>
  </r>
  <r>
    <n v="1781"/>
    <n v="66"/>
    <x v="1"/>
    <x v="2"/>
    <x v="3"/>
    <x v="4452"/>
    <x v="0"/>
    <n v="1"/>
    <d v="2025-11-16T00:00:00"/>
    <x v="3"/>
    <x v="1"/>
    <s v="16"/>
    <x v="0"/>
    <x v="0"/>
    <n v="0.27"/>
    <x v="1"/>
    <n v="9"/>
    <x v="1"/>
    <n v="12.94"/>
    <x v="2"/>
    <n v="6"/>
    <x v="0"/>
    <x v="0"/>
    <n v="487.48000000000008"/>
    <x v="2"/>
  </r>
  <r>
    <n v="1991"/>
    <n v="64"/>
    <x v="1"/>
    <x v="3"/>
    <x v="2"/>
    <x v="4453"/>
    <x v="1"/>
    <n v="3"/>
    <d v="2026-06-14T00:00:00"/>
    <x v="4"/>
    <x v="3"/>
    <s v="14"/>
    <x v="1"/>
    <x v="1"/>
    <n v="0.27"/>
    <x v="1"/>
    <n v="17"/>
    <x v="2"/>
    <n v="58.3"/>
    <x v="0"/>
    <n v="4"/>
    <x v="2"/>
    <x v="1"/>
    <n v="541.49855421686766"/>
    <x v="1"/>
  </r>
  <r>
    <n v="2221"/>
    <n v="61"/>
    <x v="1"/>
    <x v="0"/>
    <x v="3"/>
    <x v="4454"/>
    <x v="2"/>
    <n v="2"/>
    <d v="2027-01-30T00:00:00"/>
    <x v="5"/>
    <x v="0"/>
    <s v="30"/>
    <x v="1"/>
    <x v="1"/>
    <n v="0.27"/>
    <x v="0"/>
    <n v="9"/>
    <x v="1"/>
    <n v="42.91"/>
    <x v="2"/>
    <n v="6"/>
    <x v="0"/>
    <x v="1"/>
    <n v="536.01560975609777"/>
    <x v="1"/>
  </r>
  <r>
    <n v="2377"/>
    <n v="26"/>
    <x v="2"/>
    <x v="1"/>
    <x v="3"/>
    <x v="4455"/>
    <x v="2"/>
    <n v="2"/>
    <d v="2027-07-05T00:00:00"/>
    <x v="5"/>
    <x v="11"/>
    <s v="05"/>
    <x v="2"/>
    <x v="1"/>
    <n v="0.27"/>
    <x v="1"/>
    <n v="18"/>
    <x v="2"/>
    <n v="21.76"/>
    <x v="2"/>
    <n v="4"/>
    <x v="2"/>
    <x v="3"/>
    <n v="493.87304347826097"/>
    <x v="1"/>
  </r>
  <r>
    <n v="2425"/>
    <n v="26"/>
    <x v="2"/>
    <x v="1"/>
    <x v="3"/>
    <x v="4456"/>
    <x v="0"/>
    <n v="1"/>
    <d v="2027-08-22T00:00:00"/>
    <x v="5"/>
    <x v="8"/>
    <s v="22"/>
    <x v="3"/>
    <x v="0"/>
    <n v="0.27"/>
    <x v="0"/>
    <n v="10"/>
    <x v="1"/>
    <n v="27.34"/>
    <x v="2"/>
    <n v="5"/>
    <x v="0"/>
    <x v="0"/>
    <n v="491.3853684210527"/>
    <x v="0"/>
  </r>
  <r>
    <n v="2586"/>
    <n v="56"/>
    <x v="3"/>
    <x v="0"/>
    <x v="2"/>
    <x v="4457"/>
    <x v="1"/>
    <n v="3"/>
    <d v="2028-01-30T00:00:00"/>
    <x v="6"/>
    <x v="0"/>
    <s v="30"/>
    <x v="1"/>
    <x v="0"/>
    <n v="0.27"/>
    <x v="1"/>
    <n v="10"/>
    <x v="1"/>
    <n v="83.98"/>
    <x v="0"/>
    <n v="6"/>
    <x v="0"/>
    <x v="2"/>
    <n v="536.75170731707317"/>
    <x v="1"/>
  </r>
  <r>
    <n v="2611"/>
    <n v="43"/>
    <x v="0"/>
    <x v="2"/>
    <x v="3"/>
    <x v="4458"/>
    <x v="0"/>
    <n v="1"/>
    <d v="2028-02-24T00:00:00"/>
    <x v="6"/>
    <x v="10"/>
    <s v="24"/>
    <x v="3"/>
    <x v="1"/>
    <n v="0.27"/>
    <x v="0"/>
    <n v="19"/>
    <x v="2"/>
    <n v="15.38"/>
    <x v="2"/>
    <n v="6"/>
    <x v="0"/>
    <x v="3"/>
    <n v="494.99615384615396"/>
    <x v="1"/>
  </r>
  <r>
    <n v="2670"/>
    <n v="67"/>
    <x v="1"/>
    <x v="3"/>
    <x v="0"/>
    <x v="4459"/>
    <x v="0"/>
    <n v="1"/>
    <d v="2028-04-23T00:00:00"/>
    <x v="6"/>
    <x v="5"/>
    <s v="23"/>
    <x v="2"/>
    <x v="0"/>
    <n v="0.27"/>
    <x v="1"/>
    <n v="17"/>
    <x v="2"/>
    <n v="6.29"/>
    <x v="2"/>
    <n v="7"/>
    <x v="1"/>
    <x v="3"/>
    <n v="497.24877777777783"/>
    <x v="0"/>
  </r>
  <r>
    <n v="2992"/>
    <n v="33"/>
    <x v="4"/>
    <x v="2"/>
    <x v="2"/>
    <x v="4460"/>
    <x v="0"/>
    <n v="1"/>
    <d v="2029-03-11T00:00:00"/>
    <x v="10"/>
    <x v="9"/>
    <s v="11"/>
    <x v="3"/>
    <x v="1"/>
    <n v="0.27"/>
    <x v="1"/>
    <n v="6"/>
    <x v="1"/>
    <n v="38.82"/>
    <x v="2"/>
    <n v="6"/>
    <x v="0"/>
    <x v="1"/>
    <n v="537.8654320987655"/>
    <x v="0"/>
  </r>
  <r>
    <n v="2995"/>
    <n v="37"/>
    <x v="4"/>
    <x v="1"/>
    <x v="0"/>
    <x v="4461"/>
    <x v="0"/>
    <n v="1"/>
    <d v="2029-03-14T00:00:00"/>
    <x v="10"/>
    <x v="9"/>
    <s v="14"/>
    <x v="1"/>
    <x v="0"/>
    <n v="0.27"/>
    <x v="0"/>
    <n v="5"/>
    <x v="0"/>
    <n v="39.06"/>
    <x v="2"/>
    <n v="7"/>
    <x v="1"/>
    <x v="0"/>
    <n v="493.70436170212776"/>
    <x v="1"/>
  </r>
  <r>
    <n v="4045"/>
    <n v="27"/>
    <x v="2"/>
    <x v="3"/>
    <x v="3"/>
    <x v="1871"/>
    <x v="0"/>
    <n v="1"/>
    <d v="2032-01-28T00:00:00"/>
    <x v="11"/>
    <x v="0"/>
    <s v="28"/>
    <x v="2"/>
    <x v="1"/>
    <n v="0.27"/>
    <x v="1"/>
    <n v="8"/>
    <x v="1"/>
    <n v="16.89"/>
    <x v="2"/>
    <n v="7"/>
    <x v="1"/>
    <x v="3"/>
    <n v="501.6340449438203"/>
    <x v="2"/>
  </r>
  <r>
    <n v="4931"/>
    <n v="67"/>
    <x v="1"/>
    <x v="2"/>
    <x v="2"/>
    <x v="4462"/>
    <x v="2"/>
    <n v="2"/>
    <d v="2034-07-02T00:00:00"/>
    <x v="13"/>
    <x v="11"/>
    <s v="02"/>
    <x v="0"/>
    <x v="0"/>
    <n v="0.27"/>
    <x v="0"/>
    <n v="3"/>
    <x v="0"/>
    <n v="161.87"/>
    <x v="1"/>
    <n v="5"/>
    <x v="0"/>
    <x v="1"/>
    <n v="541.67712500000005"/>
    <x v="0"/>
  </r>
  <r>
    <n v="60"/>
    <n v="18"/>
    <x v="2"/>
    <x v="3"/>
    <x v="2"/>
    <x v="4463"/>
    <x v="0"/>
    <n v="1"/>
    <d v="2021-03-01T00:00:00"/>
    <x v="0"/>
    <x v="9"/>
    <s v="01"/>
    <x v="3"/>
    <x v="0"/>
    <n v="0.26"/>
    <x v="1"/>
    <n v="17"/>
    <x v="2"/>
    <n v="18.12"/>
    <x v="2"/>
    <n v="6"/>
    <x v="0"/>
    <x v="2"/>
    <n v="533.01037037037031"/>
    <x v="2"/>
  </r>
  <r>
    <n v="261"/>
    <n v="27"/>
    <x v="2"/>
    <x v="2"/>
    <x v="2"/>
    <x v="1284"/>
    <x v="0"/>
    <n v="1"/>
    <d v="2021-09-18T00:00:00"/>
    <x v="0"/>
    <x v="6"/>
    <s v="18"/>
    <x v="3"/>
    <x v="1"/>
    <n v="0.26"/>
    <x v="1"/>
    <n v="11"/>
    <x v="1"/>
    <n v="27.58"/>
    <x v="2"/>
    <n v="4"/>
    <x v="2"/>
    <x v="1"/>
    <n v="542.38670886075977"/>
    <x v="1"/>
  </r>
  <r>
    <n v="335"/>
    <n v="67"/>
    <x v="1"/>
    <x v="1"/>
    <x v="2"/>
    <x v="2669"/>
    <x v="1"/>
    <n v="3"/>
    <d v="2021-12-01T00:00:00"/>
    <x v="0"/>
    <x v="2"/>
    <s v="01"/>
    <x v="0"/>
    <x v="0"/>
    <n v="0.26"/>
    <x v="1"/>
    <n v="13"/>
    <x v="1"/>
    <n v="60.09"/>
    <x v="0"/>
    <n v="4"/>
    <x v="2"/>
    <x v="4"/>
    <n v="537.72473684210513"/>
    <x v="2"/>
  </r>
  <r>
    <n v="507"/>
    <n v="51"/>
    <x v="3"/>
    <x v="3"/>
    <x v="2"/>
    <x v="4464"/>
    <x v="2"/>
    <n v="2"/>
    <d v="2022-05-22T00:00:00"/>
    <x v="1"/>
    <x v="7"/>
    <s v="22"/>
    <x v="1"/>
    <x v="0"/>
    <n v="0.26"/>
    <x v="0"/>
    <n v="13"/>
    <x v="1"/>
    <n v="36.340000000000003"/>
    <x v="2"/>
    <n v="6"/>
    <x v="0"/>
    <x v="1"/>
    <n v="545.45076923076942"/>
    <x v="2"/>
  </r>
  <r>
    <n v="612"/>
    <n v="69"/>
    <x v="1"/>
    <x v="3"/>
    <x v="3"/>
    <x v="4465"/>
    <x v="1"/>
    <n v="3"/>
    <d v="2022-09-04T00:00:00"/>
    <x v="1"/>
    <x v="6"/>
    <s v="04"/>
    <x v="0"/>
    <x v="0"/>
    <n v="0.26"/>
    <x v="0"/>
    <n v="14"/>
    <x v="1"/>
    <n v="57.56"/>
    <x v="0"/>
    <n v="4"/>
    <x v="2"/>
    <x v="0"/>
    <n v="496.91322580645169"/>
    <x v="0"/>
  </r>
  <r>
    <n v="632"/>
    <n v="25"/>
    <x v="2"/>
    <x v="1"/>
    <x v="3"/>
    <x v="4466"/>
    <x v="0"/>
    <n v="1"/>
    <d v="2022-09-24T00:00:00"/>
    <x v="1"/>
    <x v="6"/>
    <s v="24"/>
    <x v="0"/>
    <x v="1"/>
    <n v="0.26"/>
    <x v="0"/>
    <n v="4"/>
    <x v="0"/>
    <n v="83.39"/>
    <x v="0"/>
    <n v="5"/>
    <x v="0"/>
    <x v="0"/>
    <n v="493.55586956521745"/>
    <x v="0"/>
  </r>
  <r>
    <n v="732"/>
    <n v="21"/>
    <x v="2"/>
    <x v="2"/>
    <x v="2"/>
    <x v="4467"/>
    <x v="0"/>
    <n v="1"/>
    <d v="2023-01-02T00:00:00"/>
    <x v="12"/>
    <x v="0"/>
    <s v="02"/>
    <x v="1"/>
    <x v="1"/>
    <n v="0.26"/>
    <x v="1"/>
    <n v="9"/>
    <x v="1"/>
    <n v="37"/>
    <x v="2"/>
    <n v="6"/>
    <x v="0"/>
    <x v="2"/>
    <n v="535.82349999999997"/>
    <x v="2"/>
  </r>
  <r>
    <n v="882"/>
    <n v="23"/>
    <x v="2"/>
    <x v="3"/>
    <x v="3"/>
    <x v="4468"/>
    <x v="2"/>
    <n v="2"/>
    <d v="2023-06-01T00:00:00"/>
    <x v="12"/>
    <x v="3"/>
    <s v="01"/>
    <x v="2"/>
    <x v="1"/>
    <n v="0.26"/>
    <x v="0"/>
    <n v="17"/>
    <x v="2"/>
    <n v="37.590000000000003"/>
    <x v="2"/>
    <n v="4"/>
    <x v="2"/>
    <x v="4"/>
    <n v="535.13425531914879"/>
    <x v="2"/>
  </r>
  <r>
    <n v="1300"/>
    <n v="58"/>
    <x v="3"/>
    <x v="0"/>
    <x v="0"/>
    <x v="4469"/>
    <x v="2"/>
    <n v="2"/>
    <d v="2024-07-23T00:00:00"/>
    <x v="2"/>
    <x v="11"/>
    <s v="23"/>
    <x v="0"/>
    <x v="1"/>
    <n v="0.26"/>
    <x v="0"/>
    <n v="17"/>
    <x v="2"/>
    <n v="26.63"/>
    <x v="2"/>
    <n v="5"/>
    <x v="0"/>
    <x v="1"/>
    <n v="546.39870129870155"/>
    <x v="2"/>
  </r>
  <r>
    <n v="1423"/>
    <n v="62"/>
    <x v="1"/>
    <x v="3"/>
    <x v="2"/>
    <x v="4470"/>
    <x v="0"/>
    <n v="1"/>
    <d v="2024-11-23T00:00:00"/>
    <x v="2"/>
    <x v="1"/>
    <s v="23"/>
    <x v="1"/>
    <x v="1"/>
    <n v="0.26"/>
    <x v="1"/>
    <n v="4"/>
    <x v="0"/>
    <n v="49.53"/>
    <x v="2"/>
    <n v="7"/>
    <x v="1"/>
    <x v="1"/>
    <n v="547.63197368421083"/>
    <x v="2"/>
  </r>
  <r>
    <n v="1475"/>
    <n v="31"/>
    <x v="4"/>
    <x v="0"/>
    <x v="3"/>
    <x v="4471"/>
    <x v="1"/>
    <n v="3"/>
    <d v="2025-01-14T00:00:00"/>
    <x v="3"/>
    <x v="0"/>
    <s v="14"/>
    <x v="1"/>
    <x v="0"/>
    <n v="0.26"/>
    <x v="0"/>
    <n v="13"/>
    <x v="1"/>
    <n v="62.6"/>
    <x v="0"/>
    <n v="4"/>
    <x v="2"/>
    <x v="1"/>
    <n v="552.2921333333336"/>
    <x v="1"/>
  </r>
  <r>
    <n v="1627"/>
    <n v="23"/>
    <x v="2"/>
    <x v="1"/>
    <x v="0"/>
    <x v="4472"/>
    <x v="2"/>
    <n v="2"/>
    <d v="2025-06-15T00:00:00"/>
    <x v="3"/>
    <x v="3"/>
    <s v="15"/>
    <x v="0"/>
    <x v="0"/>
    <n v="0.26"/>
    <x v="0"/>
    <n v="10"/>
    <x v="1"/>
    <n v="43.84"/>
    <x v="2"/>
    <n v="4"/>
    <x v="2"/>
    <x v="2"/>
    <n v="538.39063291139246"/>
    <x v="0"/>
  </r>
  <r>
    <n v="1692"/>
    <n v="47"/>
    <x v="0"/>
    <x v="3"/>
    <x v="1"/>
    <x v="4473"/>
    <x v="1"/>
    <n v="3"/>
    <d v="2025-08-19T00:00:00"/>
    <x v="3"/>
    <x v="8"/>
    <s v="19"/>
    <x v="1"/>
    <x v="0"/>
    <n v="0.26"/>
    <x v="0"/>
    <n v="4"/>
    <x v="0"/>
    <n v="221.84"/>
    <x v="1"/>
    <n v="4"/>
    <x v="2"/>
    <x v="3"/>
    <n v="505.79909090909098"/>
    <x v="0"/>
  </r>
  <r>
    <n v="1735"/>
    <n v="55"/>
    <x v="3"/>
    <x v="0"/>
    <x v="1"/>
    <x v="4474"/>
    <x v="2"/>
    <n v="2"/>
    <d v="2025-10-01T00:00:00"/>
    <x v="3"/>
    <x v="4"/>
    <s v="01"/>
    <x v="1"/>
    <x v="1"/>
    <n v="0.26"/>
    <x v="0"/>
    <n v="11"/>
    <x v="1"/>
    <n v="37"/>
    <x v="2"/>
    <n v="5"/>
    <x v="0"/>
    <x v="4"/>
    <n v="534.01795698924718"/>
    <x v="1"/>
  </r>
  <r>
    <n v="1877"/>
    <n v="65"/>
    <x v="1"/>
    <x v="1"/>
    <x v="3"/>
    <x v="4475"/>
    <x v="2"/>
    <n v="2"/>
    <d v="2026-02-20T00:00:00"/>
    <x v="4"/>
    <x v="10"/>
    <s v="20"/>
    <x v="1"/>
    <x v="0"/>
    <n v="0.26"/>
    <x v="0"/>
    <n v="3"/>
    <x v="0"/>
    <n v="129.31"/>
    <x v="0"/>
    <n v="7"/>
    <x v="1"/>
    <x v="2"/>
    <n v="539.67307692307691"/>
    <x v="2"/>
  </r>
  <r>
    <n v="2075"/>
    <n v="60"/>
    <x v="1"/>
    <x v="3"/>
    <x v="3"/>
    <x v="4476"/>
    <x v="0"/>
    <n v="1"/>
    <d v="2026-09-06T00:00:00"/>
    <x v="4"/>
    <x v="6"/>
    <s v="06"/>
    <x v="1"/>
    <x v="0"/>
    <n v="0.26"/>
    <x v="1"/>
    <n v="13"/>
    <x v="1"/>
    <n v="12.61"/>
    <x v="2"/>
    <n v="4"/>
    <x v="2"/>
    <x v="2"/>
    <n v="541.64363636363635"/>
    <x v="2"/>
  </r>
  <r>
    <n v="2108"/>
    <n v="60"/>
    <x v="1"/>
    <x v="3"/>
    <x v="3"/>
    <x v="4477"/>
    <x v="0"/>
    <n v="1"/>
    <d v="2026-10-09T00:00:00"/>
    <x v="4"/>
    <x v="4"/>
    <s v="09"/>
    <x v="1"/>
    <x v="0"/>
    <n v="0.26"/>
    <x v="1"/>
    <n v="15"/>
    <x v="1"/>
    <n v="8.41"/>
    <x v="2"/>
    <n v="4"/>
    <x v="2"/>
    <x v="4"/>
    <n v="535.39826086956509"/>
    <x v="0"/>
  </r>
  <r>
    <n v="2139"/>
    <n v="27"/>
    <x v="2"/>
    <x v="3"/>
    <x v="2"/>
    <x v="4478"/>
    <x v="2"/>
    <n v="2"/>
    <d v="2026-11-09T00:00:00"/>
    <x v="4"/>
    <x v="1"/>
    <s v="09"/>
    <x v="1"/>
    <x v="1"/>
    <n v="0.26"/>
    <x v="1"/>
    <n v="17"/>
    <x v="2"/>
    <n v="31.42"/>
    <x v="2"/>
    <n v="6"/>
    <x v="0"/>
    <x v="3"/>
    <n v="501.41356321839083"/>
    <x v="0"/>
  </r>
  <r>
    <n v="2499"/>
    <n v="19"/>
    <x v="2"/>
    <x v="3"/>
    <x v="3"/>
    <x v="4479"/>
    <x v="0"/>
    <n v="1"/>
    <d v="2027-11-04T00:00:00"/>
    <x v="5"/>
    <x v="1"/>
    <s v="04"/>
    <x v="0"/>
    <x v="0"/>
    <n v="0.26"/>
    <x v="0"/>
    <n v="8"/>
    <x v="1"/>
    <n v="11.19"/>
    <x v="2"/>
    <n v="7"/>
    <x v="1"/>
    <x v="1"/>
    <n v="548.75851351351366"/>
    <x v="0"/>
  </r>
  <r>
    <n v="2534"/>
    <n v="40"/>
    <x v="0"/>
    <x v="2"/>
    <x v="2"/>
    <x v="4480"/>
    <x v="2"/>
    <n v="2"/>
    <d v="2027-12-09T00:00:00"/>
    <x v="5"/>
    <x v="2"/>
    <s v="09"/>
    <x v="0"/>
    <x v="0"/>
    <n v="0.26"/>
    <x v="0"/>
    <n v="7"/>
    <x v="1"/>
    <n v="79.44"/>
    <x v="0"/>
    <n v="7"/>
    <x v="1"/>
    <x v="4"/>
    <n v="539.89505494505488"/>
    <x v="2"/>
  </r>
  <r>
    <n v="2641"/>
    <n v="31"/>
    <x v="4"/>
    <x v="3"/>
    <x v="0"/>
    <x v="4481"/>
    <x v="1"/>
    <n v="3"/>
    <d v="2028-03-25T00:00:00"/>
    <x v="6"/>
    <x v="9"/>
    <s v="25"/>
    <x v="1"/>
    <x v="1"/>
    <n v="0.26"/>
    <x v="1"/>
    <n v="16"/>
    <x v="2"/>
    <n v="56.97"/>
    <x v="0"/>
    <n v="4"/>
    <x v="2"/>
    <x v="4"/>
    <n v="539.7155555555554"/>
    <x v="0"/>
  </r>
  <r>
    <n v="3133"/>
    <n v="49"/>
    <x v="0"/>
    <x v="3"/>
    <x v="1"/>
    <x v="4482"/>
    <x v="2"/>
    <n v="2"/>
    <d v="2029-07-30T00:00:00"/>
    <x v="10"/>
    <x v="11"/>
    <s v="30"/>
    <x v="2"/>
    <x v="1"/>
    <n v="0.26"/>
    <x v="1"/>
    <n v="6"/>
    <x v="1"/>
    <n v="88.34"/>
    <x v="0"/>
    <n v="4"/>
    <x v="2"/>
    <x v="3"/>
    <n v="501.03209302325581"/>
    <x v="1"/>
  </r>
  <r>
    <n v="3208"/>
    <n v="32"/>
    <x v="4"/>
    <x v="1"/>
    <x v="3"/>
    <x v="4483"/>
    <x v="1"/>
    <n v="3"/>
    <d v="2029-10-13T00:00:00"/>
    <x v="10"/>
    <x v="4"/>
    <s v="13"/>
    <x v="0"/>
    <x v="1"/>
    <n v="0.26"/>
    <x v="1"/>
    <n v="8"/>
    <x v="1"/>
    <n v="91.6"/>
    <x v="0"/>
    <n v="7"/>
    <x v="1"/>
    <x v="3"/>
    <n v="500.69105882352949"/>
    <x v="2"/>
  </r>
  <r>
    <n v="3349"/>
    <n v="18"/>
    <x v="2"/>
    <x v="2"/>
    <x v="2"/>
    <x v="4484"/>
    <x v="0"/>
    <n v="1"/>
    <d v="2030-03-03T00:00:00"/>
    <x v="7"/>
    <x v="9"/>
    <s v="03"/>
    <x v="3"/>
    <x v="0"/>
    <n v="0.26"/>
    <x v="1"/>
    <n v="8"/>
    <x v="1"/>
    <n v="17.02"/>
    <x v="2"/>
    <n v="7"/>
    <x v="1"/>
    <x v="1"/>
    <n v="555.04986301369877"/>
    <x v="1"/>
  </r>
  <r>
    <n v="3685"/>
    <n v="35"/>
    <x v="4"/>
    <x v="1"/>
    <x v="3"/>
    <x v="4485"/>
    <x v="0"/>
    <n v="1"/>
    <d v="2031-02-02T00:00:00"/>
    <x v="8"/>
    <x v="10"/>
    <s v="02"/>
    <x v="0"/>
    <x v="1"/>
    <n v="0.26"/>
    <x v="0"/>
    <n v="5"/>
    <x v="0"/>
    <n v="43.64"/>
    <x v="2"/>
    <n v="5"/>
    <x v="0"/>
    <x v="0"/>
    <n v="495.31417582417589"/>
    <x v="0"/>
  </r>
  <r>
    <n v="3803"/>
    <n v="68"/>
    <x v="1"/>
    <x v="3"/>
    <x v="3"/>
    <x v="4486"/>
    <x v="0"/>
    <n v="1"/>
    <d v="2031-05-31T00:00:00"/>
    <x v="8"/>
    <x v="7"/>
    <s v="31"/>
    <x v="2"/>
    <x v="1"/>
    <n v="0.26"/>
    <x v="0"/>
    <n v="17"/>
    <x v="2"/>
    <n v="12.93"/>
    <x v="2"/>
    <n v="6"/>
    <x v="0"/>
    <x v="4"/>
    <n v="535.53876404494372"/>
    <x v="0"/>
  </r>
  <r>
    <n v="3913"/>
    <n v="48"/>
    <x v="0"/>
    <x v="1"/>
    <x v="3"/>
    <x v="4487"/>
    <x v="0"/>
    <n v="1"/>
    <d v="2031-09-18T00:00:00"/>
    <x v="8"/>
    <x v="6"/>
    <s v="18"/>
    <x v="0"/>
    <x v="0"/>
    <n v="0.26"/>
    <x v="0"/>
    <n v="2"/>
    <x v="0"/>
    <n v="113.74"/>
    <x v="0"/>
    <n v="7"/>
    <x v="1"/>
    <x v="3"/>
    <n v="497.92761904761903"/>
    <x v="2"/>
  </r>
  <r>
    <n v="3940"/>
    <n v="43"/>
    <x v="0"/>
    <x v="1"/>
    <x v="3"/>
    <x v="4488"/>
    <x v="0"/>
    <n v="1"/>
    <d v="2031-10-15T00:00:00"/>
    <x v="8"/>
    <x v="4"/>
    <s v="15"/>
    <x v="2"/>
    <x v="0"/>
    <n v="0.26"/>
    <x v="1"/>
    <n v="4"/>
    <x v="0"/>
    <n v="73.37"/>
    <x v="0"/>
    <n v="3"/>
    <x v="2"/>
    <x v="0"/>
    <n v="498.39322222222228"/>
    <x v="1"/>
  </r>
  <r>
    <n v="3996"/>
    <n v="40"/>
    <x v="0"/>
    <x v="0"/>
    <x v="0"/>
    <x v="4489"/>
    <x v="1"/>
    <n v="3"/>
    <d v="2031-12-10T00:00:00"/>
    <x v="8"/>
    <x v="2"/>
    <s v="10"/>
    <x v="3"/>
    <x v="0"/>
    <n v="0.26"/>
    <x v="1"/>
    <n v="9"/>
    <x v="1"/>
    <n v="97.36"/>
    <x v="0"/>
    <n v="6"/>
    <x v="0"/>
    <x v="1"/>
    <n v="560.86763888888902"/>
    <x v="2"/>
  </r>
  <r>
    <n v="4006"/>
    <n v="19"/>
    <x v="2"/>
    <x v="3"/>
    <x v="2"/>
    <x v="4490"/>
    <x v="2"/>
    <n v="2"/>
    <d v="2031-12-20T00:00:00"/>
    <x v="8"/>
    <x v="2"/>
    <s v="20"/>
    <x v="3"/>
    <x v="1"/>
    <n v="0.26"/>
    <x v="1"/>
    <n v="7"/>
    <x v="1"/>
    <n v="67.680000000000007"/>
    <x v="0"/>
    <n v="7"/>
    <x v="1"/>
    <x v="4"/>
    <n v="539.12749999999994"/>
    <x v="1"/>
  </r>
  <r>
    <n v="4074"/>
    <n v="64"/>
    <x v="1"/>
    <x v="0"/>
    <x v="0"/>
    <x v="4491"/>
    <x v="1"/>
    <n v="3"/>
    <d v="2032-02-26T00:00:00"/>
    <x v="11"/>
    <x v="10"/>
    <s v="26"/>
    <x v="3"/>
    <x v="0"/>
    <n v="0.26"/>
    <x v="1"/>
    <n v="1"/>
    <x v="0"/>
    <n v="911.79"/>
    <x v="1"/>
    <n v="4"/>
    <x v="2"/>
    <x v="0"/>
    <n v="500.69561797752812"/>
    <x v="0"/>
  </r>
  <r>
    <n v="4765"/>
    <n v="65"/>
    <x v="1"/>
    <x v="2"/>
    <x v="3"/>
    <x v="4492"/>
    <x v="1"/>
    <n v="3"/>
    <d v="2034-01-17T00:00:00"/>
    <x v="13"/>
    <x v="0"/>
    <s v="17"/>
    <x v="3"/>
    <x v="1"/>
    <n v="0.26"/>
    <x v="0"/>
    <n v="2"/>
    <x v="0"/>
    <n v="326.01"/>
    <x v="1"/>
    <n v="7"/>
    <x v="1"/>
    <x v="1"/>
    <n v="556.42577464788747"/>
    <x v="0"/>
  </r>
  <r>
    <n v="290"/>
    <n v="23"/>
    <x v="2"/>
    <x v="3"/>
    <x v="1"/>
    <x v="1953"/>
    <x v="2"/>
    <n v="2"/>
    <d v="2021-10-17T00:00:00"/>
    <x v="0"/>
    <x v="4"/>
    <s v="17"/>
    <x v="2"/>
    <x v="1"/>
    <n v="0.25"/>
    <x v="0"/>
    <n v="19"/>
    <x v="2"/>
    <n v="29.33"/>
    <x v="2"/>
    <n v="8"/>
    <x v="1"/>
    <x v="0"/>
    <n v="496.02409090909094"/>
    <x v="0"/>
  </r>
  <r>
    <n v="589"/>
    <n v="20"/>
    <x v="2"/>
    <x v="1"/>
    <x v="1"/>
    <x v="4493"/>
    <x v="0"/>
    <n v="1"/>
    <d v="2022-08-12T00:00:00"/>
    <x v="1"/>
    <x v="8"/>
    <s v="12"/>
    <x v="2"/>
    <x v="1"/>
    <n v="0.25"/>
    <x v="0"/>
    <n v="10"/>
    <x v="1"/>
    <n v="20.22"/>
    <x v="2"/>
    <n v="6"/>
    <x v="0"/>
    <x v="4"/>
    <n v="539.87896551724134"/>
    <x v="2"/>
  </r>
  <r>
    <n v="644"/>
    <n v="47"/>
    <x v="0"/>
    <x v="2"/>
    <x v="3"/>
    <x v="4494"/>
    <x v="2"/>
    <n v="2"/>
    <d v="2022-10-06T00:00:00"/>
    <x v="1"/>
    <x v="4"/>
    <s v="06"/>
    <x v="0"/>
    <x v="0"/>
    <n v="0.25"/>
    <x v="0"/>
    <n v="19"/>
    <x v="2"/>
    <n v="23.26"/>
    <x v="2"/>
    <n v="5"/>
    <x v="0"/>
    <x v="2"/>
    <n v="546.61328947368418"/>
    <x v="0"/>
  </r>
  <r>
    <n v="1282"/>
    <n v="67"/>
    <x v="1"/>
    <x v="1"/>
    <x v="3"/>
    <x v="4495"/>
    <x v="0"/>
    <n v="1"/>
    <d v="2024-07-05T00:00:00"/>
    <x v="2"/>
    <x v="11"/>
    <s v="05"/>
    <x v="1"/>
    <x v="1"/>
    <n v="0.25"/>
    <x v="1"/>
    <n v="3"/>
    <x v="0"/>
    <n v="69.849999999999994"/>
    <x v="0"/>
    <n v="7"/>
    <x v="1"/>
    <x v="3"/>
    <n v="501.18590361445791"/>
    <x v="1"/>
  </r>
  <r>
    <n v="1625"/>
    <n v="65"/>
    <x v="1"/>
    <x v="1"/>
    <x v="0"/>
    <x v="4496"/>
    <x v="2"/>
    <n v="2"/>
    <d v="2025-06-13T00:00:00"/>
    <x v="3"/>
    <x v="3"/>
    <s v="13"/>
    <x v="1"/>
    <x v="0"/>
    <n v="0.25"/>
    <x v="0"/>
    <n v="3"/>
    <x v="0"/>
    <n v="187.22"/>
    <x v="1"/>
    <n v="7"/>
    <x v="1"/>
    <x v="0"/>
    <n v="495.31988505747131"/>
    <x v="1"/>
  </r>
  <r>
    <n v="1747"/>
    <n v="37"/>
    <x v="4"/>
    <x v="2"/>
    <x v="0"/>
    <x v="4497"/>
    <x v="0"/>
    <n v="1"/>
    <d v="2025-10-13T00:00:00"/>
    <x v="3"/>
    <x v="4"/>
    <s v="13"/>
    <x v="1"/>
    <x v="1"/>
    <n v="0.25"/>
    <x v="0"/>
    <n v="14"/>
    <x v="1"/>
    <n v="15.77"/>
    <x v="2"/>
    <n v="5"/>
    <x v="0"/>
    <x v="1"/>
    <n v="555.06014285714298"/>
    <x v="2"/>
  </r>
  <r>
    <n v="1791"/>
    <n v="45"/>
    <x v="0"/>
    <x v="0"/>
    <x v="1"/>
    <x v="4498"/>
    <x v="2"/>
    <n v="2"/>
    <d v="2025-11-26T00:00:00"/>
    <x v="3"/>
    <x v="1"/>
    <s v="26"/>
    <x v="1"/>
    <x v="1"/>
    <n v="0.25"/>
    <x v="1"/>
    <n v="6"/>
    <x v="1"/>
    <n v="59.25"/>
    <x v="0"/>
    <n v="7"/>
    <x v="1"/>
    <x v="0"/>
    <n v="494.548488372093"/>
    <x v="1"/>
  </r>
  <r>
    <n v="1913"/>
    <n v="40"/>
    <x v="0"/>
    <x v="2"/>
    <x v="1"/>
    <x v="4499"/>
    <x v="1"/>
    <n v="3"/>
    <d v="2026-03-28T00:00:00"/>
    <x v="4"/>
    <x v="9"/>
    <s v="28"/>
    <x v="3"/>
    <x v="0"/>
    <n v="0.25"/>
    <x v="0"/>
    <n v="2"/>
    <x v="0"/>
    <n v="383.32"/>
    <x v="1"/>
    <n v="7"/>
    <x v="1"/>
    <x v="0"/>
    <n v="496.18447058823529"/>
    <x v="0"/>
  </r>
  <r>
    <n v="1986"/>
    <n v="28"/>
    <x v="2"/>
    <x v="3"/>
    <x v="3"/>
    <x v="4500"/>
    <x v="2"/>
    <n v="2"/>
    <d v="2026-06-09T00:00:00"/>
    <x v="4"/>
    <x v="3"/>
    <s v="09"/>
    <x v="2"/>
    <x v="1"/>
    <n v="0.25"/>
    <x v="0"/>
    <n v="8"/>
    <x v="1"/>
    <n v="78.55"/>
    <x v="0"/>
    <n v="7"/>
    <x v="1"/>
    <x v="3"/>
    <n v="504.74231707317085"/>
    <x v="1"/>
  </r>
  <r>
    <n v="2328"/>
    <n v="64"/>
    <x v="1"/>
    <x v="0"/>
    <x v="0"/>
    <x v="4501"/>
    <x v="2"/>
    <n v="2"/>
    <d v="2027-05-17T00:00:00"/>
    <x v="5"/>
    <x v="7"/>
    <s v="17"/>
    <x v="3"/>
    <x v="1"/>
    <n v="0.25"/>
    <x v="0"/>
    <n v="11"/>
    <x v="1"/>
    <n v="51.28"/>
    <x v="0"/>
    <n v="4"/>
    <x v="2"/>
    <x v="2"/>
    <n v="548.00839999999994"/>
    <x v="2"/>
  </r>
  <r>
    <n v="2525"/>
    <n v="44"/>
    <x v="0"/>
    <x v="2"/>
    <x v="0"/>
    <x v="4502"/>
    <x v="1"/>
    <n v="3"/>
    <d v="2027-11-30T00:00:00"/>
    <x v="5"/>
    <x v="1"/>
    <s v="30"/>
    <x v="3"/>
    <x v="0"/>
    <n v="0.25"/>
    <x v="0"/>
    <n v="17"/>
    <x v="2"/>
    <n v="56.91"/>
    <x v="0"/>
    <n v="4"/>
    <x v="2"/>
    <x v="1"/>
    <n v="559.90565217391315"/>
    <x v="0"/>
  </r>
  <r>
    <n v="2531"/>
    <n v="63"/>
    <x v="1"/>
    <x v="0"/>
    <x v="1"/>
    <x v="4503"/>
    <x v="2"/>
    <n v="2"/>
    <d v="2027-12-06T00:00:00"/>
    <x v="5"/>
    <x v="2"/>
    <s v="06"/>
    <x v="3"/>
    <x v="1"/>
    <n v="0.25"/>
    <x v="1"/>
    <n v="10"/>
    <x v="1"/>
    <n v="48.95"/>
    <x v="2"/>
    <n v="6"/>
    <x v="0"/>
    <x v="0"/>
    <n v="492.96488095238089"/>
    <x v="1"/>
  </r>
  <r>
    <n v="2741"/>
    <n v="63"/>
    <x v="1"/>
    <x v="2"/>
    <x v="1"/>
    <x v="4504"/>
    <x v="2"/>
    <n v="2"/>
    <d v="2028-07-03T00:00:00"/>
    <x v="6"/>
    <x v="11"/>
    <s v="03"/>
    <x v="2"/>
    <x v="0"/>
    <n v="0.25"/>
    <x v="0"/>
    <n v="16"/>
    <x v="2"/>
    <n v="37.43"/>
    <x v="2"/>
    <n v="7"/>
    <x v="1"/>
    <x v="0"/>
    <n v="493.00686746987952"/>
    <x v="1"/>
  </r>
  <r>
    <n v="2751"/>
    <n v="64"/>
    <x v="1"/>
    <x v="0"/>
    <x v="1"/>
    <x v="4505"/>
    <x v="0"/>
    <n v="1"/>
    <d v="2028-07-13T00:00:00"/>
    <x v="6"/>
    <x v="11"/>
    <s v="13"/>
    <x v="2"/>
    <x v="1"/>
    <n v="0.25"/>
    <x v="0"/>
    <n v="19"/>
    <x v="2"/>
    <n v="9.51"/>
    <x v="2"/>
    <n v="7"/>
    <x v="1"/>
    <x v="4"/>
    <n v="543.80546511627892"/>
    <x v="0"/>
  </r>
  <r>
    <n v="2769"/>
    <n v="34"/>
    <x v="4"/>
    <x v="0"/>
    <x v="2"/>
    <x v="4506"/>
    <x v="2"/>
    <n v="2"/>
    <d v="2028-07-31T00:00:00"/>
    <x v="6"/>
    <x v="11"/>
    <s v="31"/>
    <x v="0"/>
    <x v="1"/>
    <n v="0.25"/>
    <x v="1"/>
    <n v="3"/>
    <x v="0"/>
    <n v="142.69999999999999"/>
    <x v="0"/>
    <n v="7"/>
    <x v="1"/>
    <x v="4"/>
    <n v="548.07694117647043"/>
    <x v="1"/>
  </r>
  <r>
    <n v="2775"/>
    <n v="24"/>
    <x v="2"/>
    <x v="0"/>
    <x v="1"/>
    <x v="4507"/>
    <x v="0"/>
    <n v="1"/>
    <d v="2028-08-06T00:00:00"/>
    <x v="6"/>
    <x v="8"/>
    <s v="06"/>
    <x v="3"/>
    <x v="1"/>
    <n v="0.25"/>
    <x v="1"/>
    <n v="6"/>
    <x v="1"/>
    <n v="26.05"/>
    <x v="2"/>
    <n v="5"/>
    <x v="0"/>
    <x v="1"/>
    <n v="553.91235294117655"/>
    <x v="1"/>
  </r>
  <r>
    <n v="2821"/>
    <n v="47"/>
    <x v="0"/>
    <x v="3"/>
    <x v="1"/>
    <x v="4508"/>
    <x v="0"/>
    <n v="1"/>
    <d v="2028-09-21T00:00:00"/>
    <x v="6"/>
    <x v="6"/>
    <s v="21"/>
    <x v="2"/>
    <x v="1"/>
    <n v="0.25"/>
    <x v="1"/>
    <n v="1"/>
    <x v="0"/>
    <n v="67.36"/>
    <x v="0"/>
    <n v="6"/>
    <x v="0"/>
    <x v="4"/>
    <n v="549.50523809523793"/>
    <x v="0"/>
  </r>
  <r>
    <n v="2945"/>
    <n v="35"/>
    <x v="4"/>
    <x v="2"/>
    <x v="0"/>
    <x v="4509"/>
    <x v="0"/>
    <n v="1"/>
    <d v="2029-01-23T00:00:00"/>
    <x v="10"/>
    <x v="0"/>
    <s v="23"/>
    <x v="0"/>
    <x v="1"/>
    <n v="0.25"/>
    <x v="1"/>
    <n v="5"/>
    <x v="0"/>
    <n v="11.65"/>
    <x v="2"/>
    <n v="5"/>
    <x v="0"/>
    <x v="3"/>
    <n v="503.21580246913584"/>
    <x v="1"/>
  </r>
  <r>
    <n v="3356"/>
    <n v="67"/>
    <x v="1"/>
    <x v="0"/>
    <x v="3"/>
    <x v="4510"/>
    <x v="2"/>
    <n v="2"/>
    <d v="2030-03-10T00:00:00"/>
    <x v="7"/>
    <x v="9"/>
    <s v="10"/>
    <x v="1"/>
    <x v="0"/>
    <n v="0.25"/>
    <x v="1"/>
    <n v="17"/>
    <x v="2"/>
    <n v="36.31"/>
    <x v="2"/>
    <n v="4"/>
    <x v="2"/>
    <x v="2"/>
    <n v="547.79067567567574"/>
    <x v="2"/>
  </r>
  <r>
    <n v="3410"/>
    <n v="37"/>
    <x v="4"/>
    <x v="3"/>
    <x v="3"/>
    <x v="4511"/>
    <x v="2"/>
    <n v="2"/>
    <d v="2030-05-03T00:00:00"/>
    <x v="7"/>
    <x v="7"/>
    <s v="03"/>
    <x v="2"/>
    <x v="1"/>
    <n v="0.25"/>
    <x v="0"/>
    <n v="17"/>
    <x v="2"/>
    <n v="28.14"/>
    <x v="2"/>
    <n v="5"/>
    <x v="0"/>
    <x v="3"/>
    <n v="508.77787500000005"/>
    <x v="0"/>
  </r>
  <r>
    <n v="4181"/>
    <n v="18"/>
    <x v="2"/>
    <x v="1"/>
    <x v="3"/>
    <x v="4512"/>
    <x v="2"/>
    <n v="2"/>
    <d v="2032-06-12T00:00:00"/>
    <x v="11"/>
    <x v="3"/>
    <s v="12"/>
    <x v="1"/>
    <x v="0"/>
    <n v="0.25"/>
    <x v="0"/>
    <n v="19"/>
    <x v="2"/>
    <n v="32.619999999999997"/>
    <x v="2"/>
    <n v="5"/>
    <x v="0"/>
    <x v="3"/>
    <n v="509.16265822784806"/>
    <x v="1"/>
  </r>
  <r>
    <n v="4242"/>
    <n v="19"/>
    <x v="2"/>
    <x v="1"/>
    <x v="2"/>
    <x v="4513"/>
    <x v="1"/>
    <n v="3"/>
    <d v="2032-08-12T00:00:00"/>
    <x v="11"/>
    <x v="8"/>
    <s v="12"/>
    <x v="1"/>
    <x v="0"/>
    <n v="0.25"/>
    <x v="0"/>
    <n v="1"/>
    <x v="0"/>
    <n v="740.14"/>
    <x v="1"/>
    <n v="4"/>
    <x v="2"/>
    <x v="0"/>
    <n v="491.71597560975619"/>
    <x v="2"/>
  </r>
  <r>
    <n v="4769"/>
    <n v="38"/>
    <x v="4"/>
    <x v="0"/>
    <x v="3"/>
    <x v="4514"/>
    <x v="0"/>
    <n v="1"/>
    <d v="2034-01-21T00:00:00"/>
    <x v="13"/>
    <x v="0"/>
    <s v="21"/>
    <x v="3"/>
    <x v="0"/>
    <n v="0.25"/>
    <x v="1"/>
    <n v="1"/>
    <x v="0"/>
    <n v="343.06"/>
    <x v="1"/>
    <n v="7"/>
    <x v="1"/>
    <x v="3"/>
    <n v="507.74564102564108"/>
    <x v="1"/>
  </r>
  <r>
    <n v="165"/>
    <n v="31"/>
    <x v="4"/>
    <x v="0"/>
    <x v="3"/>
    <x v="4515"/>
    <x v="0"/>
    <n v="1"/>
    <d v="2021-06-14T00:00:00"/>
    <x v="0"/>
    <x v="3"/>
    <s v="14"/>
    <x v="0"/>
    <x v="0"/>
    <n v="0.24"/>
    <x v="0"/>
    <n v="19"/>
    <x v="2"/>
    <n v="7.21"/>
    <x v="2"/>
    <n v="7"/>
    <x v="1"/>
    <x v="4"/>
    <n v="555.31421686746978"/>
    <x v="1"/>
  </r>
  <r>
    <n v="490"/>
    <n v="58"/>
    <x v="3"/>
    <x v="3"/>
    <x v="3"/>
    <x v="3749"/>
    <x v="0"/>
    <n v="1"/>
    <d v="2022-05-05T00:00:00"/>
    <x v="1"/>
    <x v="7"/>
    <s v="05"/>
    <x v="3"/>
    <x v="1"/>
    <n v="0.24"/>
    <x v="1"/>
    <n v="3"/>
    <x v="0"/>
    <n v="85.2"/>
    <x v="0"/>
    <n v="3"/>
    <x v="2"/>
    <x v="3"/>
    <n v="509.88441558441559"/>
    <x v="0"/>
  </r>
  <r>
    <n v="561"/>
    <n v="61"/>
    <x v="1"/>
    <x v="0"/>
    <x v="2"/>
    <x v="4516"/>
    <x v="0"/>
    <n v="1"/>
    <d v="2022-07-15T00:00:00"/>
    <x v="1"/>
    <x v="11"/>
    <s v="15"/>
    <x v="2"/>
    <x v="1"/>
    <n v="0.24"/>
    <x v="1"/>
    <n v="13"/>
    <x v="1"/>
    <n v="16.329999999999998"/>
    <x v="2"/>
    <n v="7"/>
    <x v="1"/>
    <x v="1"/>
    <n v="559.84686567164192"/>
    <x v="1"/>
  </r>
  <r>
    <n v="587"/>
    <n v="35"/>
    <x v="4"/>
    <x v="3"/>
    <x v="1"/>
    <x v="4517"/>
    <x v="1"/>
    <n v="3"/>
    <d v="2022-08-10T00:00:00"/>
    <x v="1"/>
    <x v="8"/>
    <s v="10"/>
    <x v="3"/>
    <x v="1"/>
    <n v="0.24"/>
    <x v="1"/>
    <n v="7"/>
    <x v="1"/>
    <n v="137.77000000000001"/>
    <x v="0"/>
    <n v="8"/>
    <x v="1"/>
    <x v="3"/>
    <n v="513.23013157894741"/>
    <x v="2"/>
  </r>
  <r>
    <n v="633"/>
    <n v="46"/>
    <x v="0"/>
    <x v="0"/>
    <x v="3"/>
    <x v="4518"/>
    <x v="2"/>
    <n v="2"/>
    <d v="2022-09-25T00:00:00"/>
    <x v="1"/>
    <x v="6"/>
    <s v="25"/>
    <x v="2"/>
    <x v="0"/>
    <n v="0.24"/>
    <x v="0"/>
    <n v="9"/>
    <x v="1"/>
    <n v="54.14"/>
    <x v="0"/>
    <n v="5"/>
    <x v="0"/>
    <x v="4"/>
    <n v="560.41524390243887"/>
    <x v="1"/>
  </r>
  <r>
    <n v="688"/>
    <n v="31"/>
    <x v="4"/>
    <x v="3"/>
    <x v="3"/>
    <x v="4519"/>
    <x v="0"/>
    <n v="1"/>
    <d v="2022-11-19T00:00:00"/>
    <x v="1"/>
    <x v="1"/>
    <s v="19"/>
    <x v="2"/>
    <x v="0"/>
    <n v="0.24"/>
    <x v="1"/>
    <n v="12"/>
    <x v="1"/>
    <n v="12.3"/>
    <x v="2"/>
    <n v="7"/>
    <x v="1"/>
    <x v="0"/>
    <n v="488.64901234567901"/>
    <x v="0"/>
  </r>
  <r>
    <n v="954"/>
    <n v="33"/>
    <x v="4"/>
    <x v="1"/>
    <x v="1"/>
    <x v="4520"/>
    <x v="0"/>
    <n v="1"/>
    <d v="2023-08-12T00:00:00"/>
    <x v="12"/>
    <x v="8"/>
    <s v="12"/>
    <x v="0"/>
    <x v="0"/>
    <n v="0.24"/>
    <x v="0"/>
    <n v="18"/>
    <x v="2"/>
    <n v="5.48"/>
    <x v="2"/>
    <n v="7"/>
    <x v="1"/>
    <x v="0"/>
    <n v="492.91187500000007"/>
    <x v="0"/>
  </r>
  <r>
    <n v="1016"/>
    <n v="35"/>
    <x v="4"/>
    <x v="2"/>
    <x v="2"/>
    <x v="4521"/>
    <x v="2"/>
    <n v="2"/>
    <d v="2023-10-13T00:00:00"/>
    <x v="12"/>
    <x v="4"/>
    <s v="13"/>
    <x v="2"/>
    <x v="0"/>
    <n v="0.24"/>
    <x v="1"/>
    <n v="16"/>
    <x v="2"/>
    <n v="31.35"/>
    <x v="2"/>
    <n v="4"/>
    <x v="2"/>
    <x v="4"/>
    <n v="561.31802469135789"/>
    <x v="1"/>
  </r>
  <r>
    <n v="1121"/>
    <n v="29"/>
    <x v="2"/>
    <x v="3"/>
    <x v="0"/>
    <x v="4522"/>
    <x v="1"/>
    <n v="3"/>
    <d v="2024-01-26T00:00:00"/>
    <x v="2"/>
    <x v="0"/>
    <s v="26"/>
    <x v="2"/>
    <x v="1"/>
    <n v="0.24"/>
    <x v="0"/>
    <n v="18"/>
    <x v="2"/>
    <n v="38.64"/>
    <x v="2"/>
    <n v="5"/>
    <x v="0"/>
    <x v="3"/>
    <n v="507.21453333333341"/>
    <x v="1"/>
  </r>
  <r>
    <n v="1415"/>
    <n v="54"/>
    <x v="3"/>
    <x v="1"/>
    <x v="0"/>
    <x v="4523"/>
    <x v="1"/>
    <n v="3"/>
    <d v="2024-11-15T00:00:00"/>
    <x v="2"/>
    <x v="1"/>
    <s v="15"/>
    <x v="2"/>
    <x v="0"/>
    <n v="0.24"/>
    <x v="1"/>
    <n v="16"/>
    <x v="2"/>
    <n v="56.94"/>
    <x v="0"/>
    <n v="7"/>
    <x v="1"/>
    <x v="3"/>
    <n v="504.67108108108113"/>
    <x v="1"/>
  </r>
  <r>
    <n v="1529"/>
    <n v="25"/>
    <x v="2"/>
    <x v="3"/>
    <x v="0"/>
    <x v="4524"/>
    <x v="1"/>
    <n v="3"/>
    <d v="2025-03-09T00:00:00"/>
    <x v="3"/>
    <x v="9"/>
    <s v="09"/>
    <x v="3"/>
    <x v="0"/>
    <n v="0.24"/>
    <x v="0"/>
    <n v="13"/>
    <x v="1"/>
    <n v="75.290000000000006"/>
    <x v="0"/>
    <n v="7"/>
    <x v="1"/>
    <x v="2"/>
    <n v="546.83863013698635"/>
    <x v="0"/>
  </r>
  <r>
    <n v="1754"/>
    <n v="38"/>
    <x v="4"/>
    <x v="3"/>
    <x v="0"/>
    <x v="4525"/>
    <x v="1"/>
    <n v="3"/>
    <d v="2025-10-20T00:00:00"/>
    <x v="3"/>
    <x v="4"/>
    <s v="20"/>
    <x v="3"/>
    <x v="1"/>
    <n v="0.24"/>
    <x v="0"/>
    <n v="16"/>
    <x v="2"/>
    <n v="61.91"/>
    <x v="0"/>
    <n v="7"/>
    <x v="1"/>
    <x v="2"/>
    <n v="540.83986111111108"/>
    <x v="1"/>
  </r>
  <r>
    <n v="2595"/>
    <n v="29"/>
    <x v="2"/>
    <x v="3"/>
    <x v="1"/>
    <x v="4526"/>
    <x v="2"/>
    <n v="2"/>
    <d v="2028-02-08T00:00:00"/>
    <x v="6"/>
    <x v="10"/>
    <s v="08"/>
    <x v="2"/>
    <x v="0"/>
    <n v="0.24"/>
    <x v="1"/>
    <n v="14"/>
    <x v="1"/>
    <n v="42.02"/>
    <x v="2"/>
    <n v="7"/>
    <x v="1"/>
    <x v="2"/>
    <n v="534.50605633802832"/>
    <x v="0"/>
  </r>
  <r>
    <n v="2701"/>
    <n v="58"/>
    <x v="3"/>
    <x v="1"/>
    <x v="0"/>
    <x v="4527"/>
    <x v="0"/>
    <n v="1"/>
    <d v="2028-05-24T00:00:00"/>
    <x v="6"/>
    <x v="7"/>
    <s v="24"/>
    <x v="3"/>
    <x v="0"/>
    <n v="0.24"/>
    <x v="0"/>
    <n v="6"/>
    <x v="1"/>
    <n v="50.42"/>
    <x v="0"/>
    <n v="7"/>
    <x v="1"/>
    <x v="2"/>
    <n v="533.73871428571454"/>
    <x v="2"/>
  </r>
  <r>
    <n v="2740"/>
    <n v="22"/>
    <x v="2"/>
    <x v="3"/>
    <x v="2"/>
    <x v="4528"/>
    <x v="1"/>
    <n v="3"/>
    <d v="2028-07-02T00:00:00"/>
    <x v="6"/>
    <x v="11"/>
    <s v="02"/>
    <x v="2"/>
    <x v="1"/>
    <n v="0.24"/>
    <x v="0"/>
    <n v="17"/>
    <x v="2"/>
    <n v="54.93"/>
    <x v="0"/>
    <n v="5"/>
    <x v="0"/>
    <x v="2"/>
    <n v="537.08927536231909"/>
    <x v="0"/>
  </r>
  <r>
    <n v="3076"/>
    <n v="35"/>
    <x v="4"/>
    <x v="3"/>
    <x v="0"/>
    <x v="4529"/>
    <x v="2"/>
    <n v="2"/>
    <d v="2029-06-03T00:00:00"/>
    <x v="10"/>
    <x v="3"/>
    <s v="03"/>
    <x v="0"/>
    <x v="0"/>
    <n v="0.24"/>
    <x v="0"/>
    <n v="7"/>
    <x v="1"/>
    <n v="86.48"/>
    <x v="0"/>
    <n v="5"/>
    <x v="0"/>
    <x v="2"/>
    <n v="531.25558823529434"/>
    <x v="1"/>
  </r>
  <r>
    <n v="3085"/>
    <n v="55"/>
    <x v="3"/>
    <x v="3"/>
    <x v="2"/>
    <x v="4530"/>
    <x v="0"/>
    <n v="1"/>
    <d v="2029-06-12T00:00:00"/>
    <x v="10"/>
    <x v="3"/>
    <s v="12"/>
    <x v="2"/>
    <x v="0"/>
    <n v="0.24"/>
    <x v="1"/>
    <n v="1"/>
    <x v="0"/>
    <n v="325.08"/>
    <x v="1"/>
    <n v="5"/>
    <x v="0"/>
    <x v="3"/>
    <n v="499.10479452054807"/>
    <x v="0"/>
  </r>
  <r>
    <n v="3148"/>
    <n v="62"/>
    <x v="1"/>
    <x v="0"/>
    <x v="3"/>
    <x v="4531"/>
    <x v="1"/>
    <n v="3"/>
    <d v="2029-08-14T00:00:00"/>
    <x v="10"/>
    <x v="8"/>
    <s v="14"/>
    <x v="2"/>
    <x v="1"/>
    <n v="0.24"/>
    <x v="1"/>
    <n v="6"/>
    <x v="1"/>
    <n v="144.82"/>
    <x v="0"/>
    <n v="6"/>
    <x v="0"/>
    <x v="1"/>
    <n v="565.11318181818194"/>
    <x v="0"/>
  </r>
  <r>
    <n v="3211"/>
    <n v="61"/>
    <x v="1"/>
    <x v="1"/>
    <x v="2"/>
    <x v="4532"/>
    <x v="1"/>
    <n v="3"/>
    <d v="2029-10-16T00:00:00"/>
    <x v="10"/>
    <x v="4"/>
    <s v="16"/>
    <x v="1"/>
    <x v="1"/>
    <n v="0.24"/>
    <x v="0"/>
    <n v="7"/>
    <x v="1"/>
    <n v="134.69999999999999"/>
    <x v="0"/>
    <n v="7"/>
    <x v="1"/>
    <x v="1"/>
    <n v="560.43892307692317"/>
    <x v="0"/>
  </r>
  <r>
    <n v="3365"/>
    <n v="19"/>
    <x v="2"/>
    <x v="0"/>
    <x v="2"/>
    <x v="4533"/>
    <x v="1"/>
    <n v="3"/>
    <d v="2030-03-19T00:00:00"/>
    <x v="7"/>
    <x v="9"/>
    <s v="19"/>
    <x v="0"/>
    <x v="1"/>
    <n v="0.24"/>
    <x v="1"/>
    <n v="2"/>
    <x v="0"/>
    <n v="398.12"/>
    <x v="1"/>
    <n v="7"/>
    <x v="1"/>
    <x v="0"/>
    <n v="497.9027848101266"/>
    <x v="1"/>
  </r>
  <r>
    <n v="3408"/>
    <n v="23"/>
    <x v="2"/>
    <x v="0"/>
    <x v="0"/>
    <x v="4534"/>
    <x v="2"/>
    <n v="2"/>
    <d v="2030-05-01T00:00:00"/>
    <x v="7"/>
    <x v="7"/>
    <s v="01"/>
    <x v="0"/>
    <x v="0"/>
    <n v="0.24"/>
    <x v="1"/>
    <n v="13"/>
    <x v="1"/>
    <n v="44.25"/>
    <x v="2"/>
    <n v="5"/>
    <x v="0"/>
    <x v="3"/>
    <n v="501.52180555555566"/>
    <x v="1"/>
  </r>
  <r>
    <n v="3435"/>
    <n v="18"/>
    <x v="2"/>
    <x v="1"/>
    <x v="3"/>
    <x v="4535"/>
    <x v="1"/>
    <n v="3"/>
    <d v="2030-05-28T00:00:00"/>
    <x v="7"/>
    <x v="7"/>
    <s v="28"/>
    <x v="3"/>
    <x v="0"/>
    <n v="0.24"/>
    <x v="1"/>
    <n v="7"/>
    <x v="1"/>
    <n v="97.2"/>
    <x v="0"/>
    <n v="7"/>
    <x v="1"/>
    <x v="4"/>
    <n v="562.06462499999986"/>
    <x v="2"/>
  </r>
  <r>
    <n v="3478"/>
    <n v="67"/>
    <x v="1"/>
    <x v="0"/>
    <x v="1"/>
    <x v="446"/>
    <x v="2"/>
    <n v="2"/>
    <d v="2030-07-10T00:00:00"/>
    <x v="7"/>
    <x v="11"/>
    <s v="10"/>
    <x v="1"/>
    <x v="0"/>
    <n v="0.24"/>
    <x v="0"/>
    <n v="14"/>
    <x v="1"/>
    <n v="33.700000000000003"/>
    <x v="2"/>
    <n v="4"/>
    <x v="2"/>
    <x v="4"/>
    <n v="560.56696202531623"/>
    <x v="2"/>
  </r>
  <r>
    <n v="3634"/>
    <n v="29"/>
    <x v="2"/>
    <x v="3"/>
    <x v="1"/>
    <x v="4536"/>
    <x v="0"/>
    <n v="1"/>
    <d v="2030-12-13T00:00:00"/>
    <x v="7"/>
    <x v="2"/>
    <s v="13"/>
    <x v="2"/>
    <x v="0"/>
    <n v="0.24"/>
    <x v="0"/>
    <n v="11"/>
    <x v="1"/>
    <n v="19.16"/>
    <x v="2"/>
    <n v="5"/>
    <x v="0"/>
    <x v="3"/>
    <n v="500.48267605633816"/>
    <x v="0"/>
  </r>
  <r>
    <n v="3780"/>
    <n v="29"/>
    <x v="2"/>
    <x v="2"/>
    <x v="0"/>
    <x v="4537"/>
    <x v="0"/>
    <n v="1"/>
    <d v="2031-05-08T00:00:00"/>
    <x v="8"/>
    <x v="7"/>
    <s v="08"/>
    <x v="2"/>
    <x v="1"/>
    <n v="0.24"/>
    <x v="1"/>
    <n v="14"/>
    <x v="1"/>
    <n v="17.02"/>
    <x v="2"/>
    <n v="7"/>
    <x v="1"/>
    <x v="2"/>
    <n v="530.14970149253747"/>
    <x v="0"/>
  </r>
  <r>
    <n v="3840"/>
    <n v="68"/>
    <x v="1"/>
    <x v="3"/>
    <x v="1"/>
    <x v="4538"/>
    <x v="2"/>
    <n v="2"/>
    <d v="2031-07-07T00:00:00"/>
    <x v="8"/>
    <x v="11"/>
    <s v="07"/>
    <x v="3"/>
    <x v="0"/>
    <n v="0.24"/>
    <x v="0"/>
    <n v="13"/>
    <x v="1"/>
    <n v="37.909999999999997"/>
    <x v="2"/>
    <n v="6"/>
    <x v="0"/>
    <x v="2"/>
    <n v="534.57287878787895"/>
    <x v="0"/>
  </r>
  <r>
    <n v="4160"/>
    <n v="30"/>
    <x v="4"/>
    <x v="3"/>
    <x v="1"/>
    <x v="4539"/>
    <x v="1"/>
    <n v="3"/>
    <d v="2032-05-22T00:00:00"/>
    <x v="11"/>
    <x v="7"/>
    <s v="22"/>
    <x v="2"/>
    <x v="0"/>
    <n v="0.24"/>
    <x v="1"/>
    <n v="5"/>
    <x v="0"/>
    <n v="183.18"/>
    <x v="1"/>
    <n v="5"/>
    <x v="0"/>
    <x v="1"/>
    <n v="554.46343750000005"/>
    <x v="1"/>
  </r>
  <r>
    <n v="4208"/>
    <n v="19"/>
    <x v="2"/>
    <x v="3"/>
    <x v="2"/>
    <x v="4540"/>
    <x v="1"/>
    <n v="3"/>
    <d v="2032-07-09T00:00:00"/>
    <x v="11"/>
    <x v="11"/>
    <s v="09"/>
    <x v="3"/>
    <x v="0"/>
    <n v="0.24"/>
    <x v="1"/>
    <n v="18"/>
    <x v="2"/>
    <n v="47.34"/>
    <x v="2"/>
    <n v="7"/>
    <x v="1"/>
    <x v="4"/>
    <n v="561.70410256410241"/>
    <x v="1"/>
  </r>
  <r>
    <n v="4321"/>
    <n v="47"/>
    <x v="0"/>
    <x v="3"/>
    <x v="0"/>
    <x v="4541"/>
    <x v="1"/>
    <n v="3"/>
    <d v="2032-10-30T00:00:00"/>
    <x v="11"/>
    <x v="4"/>
    <s v="30"/>
    <x v="2"/>
    <x v="0"/>
    <n v="0.24"/>
    <x v="0"/>
    <n v="5"/>
    <x v="0"/>
    <n v="160.74"/>
    <x v="1"/>
    <n v="7"/>
    <x v="1"/>
    <x v="2"/>
    <n v="535.21569230769251"/>
    <x v="2"/>
  </r>
  <r>
    <n v="4441"/>
    <n v="55"/>
    <x v="3"/>
    <x v="0"/>
    <x v="0"/>
    <x v="4542"/>
    <x v="1"/>
    <n v="3"/>
    <d v="2033-02-27T00:00:00"/>
    <x v="9"/>
    <x v="10"/>
    <s v="27"/>
    <x v="3"/>
    <x v="1"/>
    <n v="0.24"/>
    <x v="0"/>
    <n v="2"/>
    <x v="0"/>
    <n v="331.95"/>
    <x v="1"/>
    <n v="3"/>
    <x v="2"/>
    <x v="0"/>
    <n v="494.07782051282049"/>
    <x v="1"/>
  </r>
  <r>
    <n v="4979"/>
    <n v="54"/>
    <x v="3"/>
    <x v="3"/>
    <x v="0"/>
    <x v="4543"/>
    <x v="2"/>
    <n v="2"/>
    <d v="2034-08-19T00:00:00"/>
    <x v="13"/>
    <x v="8"/>
    <s v="19"/>
    <x v="3"/>
    <x v="1"/>
    <n v="0.24"/>
    <x v="0"/>
    <n v="19"/>
    <x v="2"/>
    <n v="31.39"/>
    <x v="2"/>
    <n v="5"/>
    <x v="0"/>
    <x v="0"/>
    <n v="491.87233766233766"/>
    <x v="0"/>
  </r>
  <r>
    <n v="106"/>
    <n v="23"/>
    <x v="2"/>
    <x v="1"/>
    <x v="2"/>
    <x v="4544"/>
    <x v="2"/>
    <n v="2"/>
    <d v="2021-04-16T00:00:00"/>
    <x v="0"/>
    <x v="5"/>
    <s v="16"/>
    <x v="3"/>
    <x v="1"/>
    <n v="0.23"/>
    <x v="1"/>
    <n v="18"/>
    <x v="2"/>
    <n v="36.1"/>
    <x v="2"/>
    <n v="4"/>
    <x v="2"/>
    <x v="1"/>
    <n v="548.72619047619048"/>
    <x v="2"/>
  </r>
  <r>
    <n v="295"/>
    <n v="66"/>
    <x v="1"/>
    <x v="3"/>
    <x v="1"/>
    <x v="4545"/>
    <x v="0"/>
    <n v="1"/>
    <d v="2021-10-22T00:00:00"/>
    <x v="0"/>
    <x v="4"/>
    <s v="22"/>
    <x v="3"/>
    <x v="0"/>
    <n v="0.23"/>
    <x v="0"/>
    <n v="6"/>
    <x v="1"/>
    <n v="19.920000000000002"/>
    <x v="2"/>
    <n v="7"/>
    <x v="1"/>
    <x v="4"/>
    <n v="557.93324675324652"/>
    <x v="1"/>
  </r>
  <r>
    <n v="686"/>
    <n v="27"/>
    <x v="2"/>
    <x v="2"/>
    <x v="3"/>
    <x v="4546"/>
    <x v="1"/>
    <n v="3"/>
    <d v="2022-11-17T00:00:00"/>
    <x v="1"/>
    <x v="1"/>
    <s v="17"/>
    <x v="0"/>
    <x v="1"/>
    <n v="0.23"/>
    <x v="1"/>
    <n v="14"/>
    <x v="1"/>
    <n v="60.78"/>
    <x v="0"/>
    <n v="4"/>
    <x v="2"/>
    <x v="3"/>
    <n v="504.62142857142868"/>
    <x v="1"/>
  </r>
  <r>
    <n v="883"/>
    <n v="61"/>
    <x v="1"/>
    <x v="1"/>
    <x v="1"/>
    <x v="4547"/>
    <x v="2"/>
    <n v="2"/>
    <d v="2023-06-02T00:00:00"/>
    <x v="12"/>
    <x v="3"/>
    <s v="02"/>
    <x v="1"/>
    <x v="0"/>
    <n v="0.23"/>
    <x v="1"/>
    <n v="1"/>
    <x v="0"/>
    <n v="617.4"/>
    <x v="1"/>
    <n v="5"/>
    <x v="0"/>
    <x v="1"/>
    <n v="547.09467741935487"/>
    <x v="1"/>
  </r>
  <r>
    <n v="953"/>
    <n v="62"/>
    <x v="1"/>
    <x v="2"/>
    <x v="2"/>
    <x v="4548"/>
    <x v="2"/>
    <n v="2"/>
    <d v="2023-08-11T00:00:00"/>
    <x v="12"/>
    <x v="8"/>
    <s v="11"/>
    <x v="0"/>
    <x v="0"/>
    <n v="0.23"/>
    <x v="0"/>
    <n v="7"/>
    <x v="1"/>
    <n v="51.69"/>
    <x v="0"/>
    <n v="4"/>
    <x v="2"/>
    <x v="4"/>
    <n v="563.70223684210509"/>
    <x v="2"/>
  </r>
  <r>
    <n v="1120"/>
    <n v="66"/>
    <x v="1"/>
    <x v="0"/>
    <x v="2"/>
    <x v="4549"/>
    <x v="0"/>
    <n v="1"/>
    <d v="2024-01-25T00:00:00"/>
    <x v="2"/>
    <x v="0"/>
    <s v="25"/>
    <x v="0"/>
    <x v="1"/>
    <n v="0.23"/>
    <x v="0"/>
    <n v="9"/>
    <x v="1"/>
    <n v="20.76"/>
    <x v="2"/>
    <n v="7"/>
    <x v="1"/>
    <x v="4"/>
    <n v="566.39386666666644"/>
    <x v="1"/>
  </r>
  <r>
    <n v="1418"/>
    <n v="54"/>
    <x v="3"/>
    <x v="3"/>
    <x v="3"/>
    <x v="4550"/>
    <x v="0"/>
    <n v="1"/>
    <d v="2024-11-18T00:00:00"/>
    <x v="2"/>
    <x v="1"/>
    <s v="18"/>
    <x v="1"/>
    <x v="0"/>
    <n v="0.23"/>
    <x v="0"/>
    <n v="8"/>
    <x v="1"/>
    <n v="29.17"/>
    <x v="2"/>
    <n v="4"/>
    <x v="2"/>
    <x v="2"/>
    <n v="531.02031250000027"/>
    <x v="0"/>
  </r>
  <r>
    <n v="1433"/>
    <n v="51"/>
    <x v="3"/>
    <x v="2"/>
    <x v="2"/>
    <x v="4551"/>
    <x v="1"/>
    <n v="3"/>
    <d v="2024-12-03T00:00:00"/>
    <x v="2"/>
    <x v="2"/>
    <s v="03"/>
    <x v="0"/>
    <x v="1"/>
    <n v="0.23"/>
    <x v="0"/>
    <n v="12"/>
    <x v="1"/>
    <n v="83.33"/>
    <x v="0"/>
    <n v="5"/>
    <x v="0"/>
    <x v="4"/>
    <n v="571.52337837837808"/>
    <x v="2"/>
  </r>
  <r>
    <n v="1758"/>
    <n v="31"/>
    <x v="4"/>
    <x v="1"/>
    <x v="2"/>
    <x v="4552"/>
    <x v="0"/>
    <n v="1"/>
    <d v="2025-10-24T00:00:00"/>
    <x v="3"/>
    <x v="4"/>
    <s v="24"/>
    <x v="3"/>
    <x v="1"/>
    <n v="0.23"/>
    <x v="0"/>
    <n v="11"/>
    <x v="1"/>
    <n v="31.13"/>
    <x v="2"/>
    <n v="7"/>
    <x v="1"/>
    <x v="2"/>
    <n v="535.74539682539705"/>
    <x v="1"/>
  </r>
  <r>
    <n v="1827"/>
    <n v="58"/>
    <x v="3"/>
    <x v="1"/>
    <x v="0"/>
    <x v="4553"/>
    <x v="2"/>
    <n v="2"/>
    <d v="2026-01-01T00:00:00"/>
    <x v="4"/>
    <x v="0"/>
    <s v="01"/>
    <x v="1"/>
    <x v="1"/>
    <n v="0.23"/>
    <x v="1"/>
    <n v="6"/>
    <x v="1"/>
    <n v="70.819999999999993"/>
    <x v="0"/>
    <n v="6"/>
    <x v="0"/>
    <x v="4"/>
    <n v="565.65424657534243"/>
    <x v="1"/>
  </r>
  <r>
    <n v="1868"/>
    <n v="27"/>
    <x v="2"/>
    <x v="3"/>
    <x v="0"/>
    <x v="4554"/>
    <x v="1"/>
    <n v="3"/>
    <d v="2026-02-11T00:00:00"/>
    <x v="4"/>
    <x v="10"/>
    <s v="11"/>
    <x v="3"/>
    <x v="1"/>
    <n v="0.23"/>
    <x v="1"/>
    <n v="19"/>
    <x v="2"/>
    <n v="47.56"/>
    <x v="2"/>
    <n v="6"/>
    <x v="0"/>
    <x v="2"/>
    <n v="538.86290322580658"/>
    <x v="0"/>
  </r>
  <r>
    <n v="2138"/>
    <n v="20"/>
    <x v="2"/>
    <x v="2"/>
    <x v="0"/>
    <x v="4555"/>
    <x v="2"/>
    <n v="2"/>
    <d v="2026-11-08T00:00:00"/>
    <x v="4"/>
    <x v="1"/>
    <s v="08"/>
    <x v="3"/>
    <x v="0"/>
    <n v="0.23"/>
    <x v="0"/>
    <n v="2"/>
    <x v="0"/>
    <n v="235.43"/>
    <x v="1"/>
    <n v="7"/>
    <x v="1"/>
    <x v="1"/>
    <n v="545.94213114754098"/>
    <x v="0"/>
  </r>
  <r>
    <n v="2343"/>
    <n v="52"/>
    <x v="3"/>
    <x v="3"/>
    <x v="1"/>
    <x v="4556"/>
    <x v="0"/>
    <n v="1"/>
    <d v="2027-06-01T00:00:00"/>
    <x v="5"/>
    <x v="3"/>
    <s v="01"/>
    <x v="2"/>
    <x v="0"/>
    <n v="0.23"/>
    <x v="0"/>
    <n v="4"/>
    <x v="0"/>
    <n v="58.69"/>
    <x v="0"/>
    <n v="4"/>
    <x v="2"/>
    <x v="1"/>
    <n v="547.19349999999997"/>
    <x v="1"/>
  </r>
  <r>
    <n v="2344"/>
    <n v="68"/>
    <x v="1"/>
    <x v="3"/>
    <x v="2"/>
    <x v="4557"/>
    <x v="1"/>
    <n v="3"/>
    <d v="2027-06-02T00:00:00"/>
    <x v="5"/>
    <x v="3"/>
    <s v="02"/>
    <x v="0"/>
    <x v="0"/>
    <n v="0.23"/>
    <x v="1"/>
    <n v="6"/>
    <x v="1"/>
    <n v="117.34"/>
    <x v="0"/>
    <n v="5"/>
    <x v="0"/>
    <x v="1"/>
    <n v="552.48898305084742"/>
    <x v="2"/>
  </r>
  <r>
    <n v="2488"/>
    <n v="23"/>
    <x v="2"/>
    <x v="0"/>
    <x v="3"/>
    <x v="4558"/>
    <x v="1"/>
    <n v="3"/>
    <d v="2027-10-24T00:00:00"/>
    <x v="5"/>
    <x v="4"/>
    <s v="24"/>
    <x v="2"/>
    <x v="0"/>
    <n v="0.23"/>
    <x v="1"/>
    <n v="1"/>
    <x v="0"/>
    <n v="861.61"/>
    <x v="1"/>
    <n v="6"/>
    <x v="0"/>
    <x v="2"/>
    <n v="532.88393442622964"/>
    <x v="1"/>
  </r>
  <r>
    <n v="2652"/>
    <n v="58"/>
    <x v="3"/>
    <x v="1"/>
    <x v="1"/>
    <x v="4559"/>
    <x v="1"/>
    <n v="3"/>
    <d v="2028-04-05T00:00:00"/>
    <x v="6"/>
    <x v="5"/>
    <s v="05"/>
    <x v="0"/>
    <x v="0"/>
    <n v="0.23"/>
    <x v="0"/>
    <n v="3"/>
    <x v="0"/>
    <n v="230.11"/>
    <x v="1"/>
    <n v="7"/>
    <x v="1"/>
    <x v="1"/>
    <n v="549.87568965517232"/>
    <x v="1"/>
  </r>
  <r>
    <n v="2932"/>
    <n v="35"/>
    <x v="4"/>
    <x v="0"/>
    <x v="1"/>
    <x v="4560"/>
    <x v="0"/>
    <n v="1"/>
    <d v="2029-01-10T00:00:00"/>
    <x v="10"/>
    <x v="0"/>
    <s v="10"/>
    <x v="0"/>
    <x v="1"/>
    <n v="0.23"/>
    <x v="1"/>
    <n v="19"/>
    <x v="2"/>
    <n v="14.76"/>
    <x v="2"/>
    <n v="7"/>
    <x v="1"/>
    <x v="4"/>
    <n v="567.60916666666662"/>
    <x v="1"/>
  </r>
  <r>
    <n v="2948"/>
    <n v="52"/>
    <x v="3"/>
    <x v="2"/>
    <x v="3"/>
    <x v="4561"/>
    <x v="0"/>
    <n v="1"/>
    <d v="2029-01-26T00:00:00"/>
    <x v="10"/>
    <x v="0"/>
    <s v="26"/>
    <x v="0"/>
    <x v="0"/>
    <n v="0.23"/>
    <x v="1"/>
    <n v="9"/>
    <x v="1"/>
    <n v="12.16"/>
    <x v="2"/>
    <n v="5"/>
    <x v="0"/>
    <x v="4"/>
    <n v="571.65492957746471"/>
    <x v="2"/>
  </r>
  <r>
    <n v="3026"/>
    <n v="68"/>
    <x v="1"/>
    <x v="3"/>
    <x v="3"/>
    <x v="4562"/>
    <x v="1"/>
    <n v="3"/>
    <d v="2029-04-14T00:00:00"/>
    <x v="10"/>
    <x v="5"/>
    <s v="14"/>
    <x v="3"/>
    <x v="1"/>
    <n v="0.23"/>
    <x v="0"/>
    <n v="11"/>
    <x v="1"/>
    <n v="65.739999999999995"/>
    <x v="0"/>
    <n v="5"/>
    <x v="0"/>
    <x v="4"/>
    <n v="578.25742857142848"/>
    <x v="0"/>
  </r>
  <r>
    <n v="3255"/>
    <n v="47"/>
    <x v="0"/>
    <x v="3"/>
    <x v="0"/>
    <x v="4563"/>
    <x v="1"/>
    <n v="3"/>
    <d v="2029-11-29T00:00:00"/>
    <x v="10"/>
    <x v="1"/>
    <s v="29"/>
    <x v="0"/>
    <x v="1"/>
    <n v="0.23"/>
    <x v="0"/>
    <n v="11"/>
    <x v="1"/>
    <n v="59.72"/>
    <x v="0"/>
    <n v="8"/>
    <x v="1"/>
    <x v="2"/>
    <n v="527.4051666666669"/>
    <x v="1"/>
  </r>
  <r>
    <n v="3531"/>
    <n v="43"/>
    <x v="0"/>
    <x v="1"/>
    <x v="2"/>
    <x v="4564"/>
    <x v="1"/>
    <n v="3"/>
    <d v="2030-09-01T00:00:00"/>
    <x v="7"/>
    <x v="6"/>
    <s v="01"/>
    <x v="3"/>
    <x v="1"/>
    <n v="0.23"/>
    <x v="1"/>
    <n v="11"/>
    <x v="1"/>
    <n v="77.02"/>
    <x v="0"/>
    <n v="6"/>
    <x v="0"/>
    <x v="1"/>
    <n v="547.41140350877185"/>
    <x v="0"/>
  </r>
  <r>
    <n v="3592"/>
    <n v="55"/>
    <x v="3"/>
    <x v="1"/>
    <x v="2"/>
    <x v="4565"/>
    <x v="1"/>
    <n v="3"/>
    <d v="2030-11-01T00:00:00"/>
    <x v="7"/>
    <x v="1"/>
    <s v="01"/>
    <x v="0"/>
    <x v="1"/>
    <n v="0.23"/>
    <x v="1"/>
    <n v="3"/>
    <x v="0"/>
    <n v="282.43"/>
    <x v="1"/>
    <n v="5"/>
    <x v="0"/>
    <x v="4"/>
    <n v="576.15695652173918"/>
    <x v="0"/>
  </r>
  <r>
    <n v="3593"/>
    <n v="61"/>
    <x v="1"/>
    <x v="0"/>
    <x v="3"/>
    <x v="2217"/>
    <x v="0"/>
    <n v="1"/>
    <d v="2030-11-02T00:00:00"/>
    <x v="7"/>
    <x v="1"/>
    <s v="02"/>
    <x v="0"/>
    <x v="0"/>
    <n v="0.23"/>
    <x v="1"/>
    <n v="10"/>
    <x v="1"/>
    <n v="7.74"/>
    <x v="2"/>
    <n v="8"/>
    <x v="1"/>
    <x v="1"/>
    <n v="542.05803571428578"/>
    <x v="0"/>
  </r>
  <r>
    <n v="3753"/>
    <n v="40"/>
    <x v="0"/>
    <x v="2"/>
    <x v="3"/>
    <x v="4418"/>
    <x v="1"/>
    <n v="3"/>
    <d v="2031-04-11T00:00:00"/>
    <x v="8"/>
    <x v="5"/>
    <s v="11"/>
    <x v="1"/>
    <x v="1"/>
    <n v="0.23"/>
    <x v="1"/>
    <n v="18"/>
    <x v="2"/>
    <n v="37.340000000000003"/>
    <x v="2"/>
    <n v="6"/>
    <x v="0"/>
    <x v="4"/>
    <n v="572.16985294117649"/>
    <x v="2"/>
  </r>
  <r>
    <n v="4126"/>
    <n v="38"/>
    <x v="4"/>
    <x v="3"/>
    <x v="3"/>
    <x v="4566"/>
    <x v="1"/>
    <n v="3"/>
    <d v="2032-04-18T00:00:00"/>
    <x v="11"/>
    <x v="5"/>
    <s v="18"/>
    <x v="3"/>
    <x v="0"/>
    <n v="0.23"/>
    <x v="0"/>
    <n v="7"/>
    <x v="1"/>
    <n v="140.72"/>
    <x v="0"/>
    <n v="7"/>
    <x v="1"/>
    <x v="4"/>
    <n v="570.67880597014926"/>
    <x v="0"/>
  </r>
  <r>
    <n v="4430"/>
    <n v="39"/>
    <x v="4"/>
    <x v="0"/>
    <x v="3"/>
    <x v="4567"/>
    <x v="2"/>
    <n v="2"/>
    <d v="2033-02-16T00:00:00"/>
    <x v="9"/>
    <x v="10"/>
    <s v="16"/>
    <x v="0"/>
    <x v="1"/>
    <n v="0.23"/>
    <x v="0"/>
    <n v="6"/>
    <x v="1"/>
    <n v="103.96"/>
    <x v="0"/>
    <n v="6"/>
    <x v="0"/>
    <x v="1"/>
    <n v="550.50654545454552"/>
    <x v="2"/>
  </r>
  <r>
    <n v="4440"/>
    <n v="50"/>
    <x v="3"/>
    <x v="0"/>
    <x v="2"/>
    <x v="4568"/>
    <x v="1"/>
    <n v="3"/>
    <d v="2033-02-26T00:00:00"/>
    <x v="9"/>
    <x v="10"/>
    <s v="26"/>
    <x v="1"/>
    <x v="1"/>
    <n v="0.23"/>
    <x v="1"/>
    <n v="13"/>
    <x v="1"/>
    <n v="59.08"/>
    <x v="0"/>
    <n v="6"/>
    <x v="0"/>
    <x v="3"/>
    <n v="499.60246376811602"/>
    <x v="0"/>
  </r>
  <r>
    <n v="103"/>
    <n v="39"/>
    <x v="4"/>
    <x v="3"/>
    <x v="3"/>
    <x v="4569"/>
    <x v="1"/>
    <n v="3"/>
    <d v="2021-04-13T00:00:00"/>
    <x v="0"/>
    <x v="5"/>
    <s v="13"/>
    <x v="3"/>
    <x v="1"/>
    <n v="0.22"/>
    <x v="0"/>
    <n v="9"/>
    <x v="1"/>
    <n v="83.72"/>
    <x v="0"/>
    <n v="5"/>
    <x v="0"/>
    <x v="3"/>
    <n v="495.65411764705885"/>
    <x v="0"/>
  </r>
  <r>
    <n v="112"/>
    <n v="48"/>
    <x v="0"/>
    <x v="1"/>
    <x v="3"/>
    <x v="4570"/>
    <x v="2"/>
    <n v="2"/>
    <d v="2021-04-22T00:00:00"/>
    <x v="0"/>
    <x v="5"/>
    <s v="22"/>
    <x v="2"/>
    <x v="1"/>
    <n v="0.22"/>
    <x v="0"/>
    <n v="5"/>
    <x v="0"/>
    <n v="91.7"/>
    <x v="0"/>
    <n v="5"/>
    <x v="0"/>
    <x v="3"/>
    <n v="491.80552238805973"/>
    <x v="1"/>
  </r>
  <r>
    <n v="319"/>
    <n v="20"/>
    <x v="2"/>
    <x v="3"/>
    <x v="0"/>
    <x v="4571"/>
    <x v="0"/>
    <n v="1"/>
    <d v="2021-11-15T00:00:00"/>
    <x v="0"/>
    <x v="1"/>
    <s v="15"/>
    <x v="0"/>
    <x v="0"/>
    <n v="0.22"/>
    <x v="1"/>
    <n v="10"/>
    <x v="1"/>
    <n v="6.4"/>
    <x v="2"/>
    <n v="5"/>
    <x v="0"/>
    <x v="0"/>
    <n v="490.49605263157889"/>
    <x v="2"/>
  </r>
  <r>
    <n v="720"/>
    <n v="68"/>
    <x v="1"/>
    <x v="2"/>
    <x v="2"/>
    <x v="4572"/>
    <x v="0"/>
    <n v="1"/>
    <d v="2022-12-21T00:00:00"/>
    <x v="1"/>
    <x v="2"/>
    <s v="21"/>
    <x v="1"/>
    <x v="1"/>
    <n v="0.22"/>
    <x v="1"/>
    <n v="8"/>
    <x v="1"/>
    <n v="20.62"/>
    <x v="2"/>
    <n v="7"/>
    <x v="1"/>
    <x v="0"/>
    <n v="496.18226666666652"/>
    <x v="0"/>
  </r>
  <r>
    <n v="1009"/>
    <n v="28"/>
    <x v="2"/>
    <x v="0"/>
    <x v="0"/>
    <x v="4573"/>
    <x v="1"/>
    <n v="3"/>
    <d v="2023-10-06T00:00:00"/>
    <x v="12"/>
    <x v="4"/>
    <s v="06"/>
    <x v="1"/>
    <x v="1"/>
    <n v="0.22"/>
    <x v="1"/>
    <n v="10"/>
    <x v="1"/>
    <n v="93.94"/>
    <x v="0"/>
    <n v="7"/>
    <x v="1"/>
    <x v="3"/>
    <n v="492.31045454545455"/>
    <x v="2"/>
  </r>
  <r>
    <n v="1303"/>
    <n v="52"/>
    <x v="3"/>
    <x v="2"/>
    <x v="0"/>
    <x v="4574"/>
    <x v="0"/>
    <n v="1"/>
    <d v="2024-07-26T00:00:00"/>
    <x v="2"/>
    <x v="11"/>
    <s v="26"/>
    <x v="1"/>
    <x v="1"/>
    <n v="0.22"/>
    <x v="1"/>
    <n v="11"/>
    <x v="1"/>
    <n v="22.83"/>
    <x v="2"/>
    <n v="6"/>
    <x v="0"/>
    <x v="0"/>
    <n v="500.65864864864864"/>
    <x v="0"/>
  </r>
  <r>
    <n v="1630"/>
    <n v="20"/>
    <x v="2"/>
    <x v="3"/>
    <x v="0"/>
    <x v="4575"/>
    <x v="2"/>
    <n v="2"/>
    <d v="2025-06-18T00:00:00"/>
    <x v="3"/>
    <x v="3"/>
    <s v="18"/>
    <x v="2"/>
    <x v="1"/>
    <n v="0.22"/>
    <x v="0"/>
    <n v="13"/>
    <x v="1"/>
    <n v="40.01"/>
    <x v="2"/>
    <n v="7"/>
    <x v="1"/>
    <x v="3"/>
    <n v="485.43215384615388"/>
    <x v="1"/>
  </r>
  <r>
    <n v="1744"/>
    <n v="44"/>
    <x v="0"/>
    <x v="0"/>
    <x v="1"/>
    <x v="4576"/>
    <x v="1"/>
    <n v="3"/>
    <d v="2025-10-10T00:00:00"/>
    <x v="3"/>
    <x v="4"/>
    <s v="10"/>
    <x v="3"/>
    <x v="1"/>
    <n v="0.22"/>
    <x v="1"/>
    <n v="7"/>
    <x v="1"/>
    <n v="96.5"/>
    <x v="0"/>
    <n v="7"/>
    <x v="1"/>
    <x v="3"/>
    <n v="484.88984375000001"/>
    <x v="2"/>
  </r>
  <r>
    <n v="1784"/>
    <n v="66"/>
    <x v="1"/>
    <x v="2"/>
    <x v="0"/>
    <x v="3767"/>
    <x v="2"/>
    <n v="2"/>
    <d v="2025-11-19T00:00:00"/>
    <x v="3"/>
    <x v="1"/>
    <s v="19"/>
    <x v="0"/>
    <x v="1"/>
    <n v="0.22"/>
    <x v="0"/>
    <n v="13"/>
    <x v="1"/>
    <n v="33.44"/>
    <x v="2"/>
    <n v="7"/>
    <x v="1"/>
    <x v="2"/>
    <n v="525.21016949152556"/>
    <x v="2"/>
  </r>
  <r>
    <n v="2058"/>
    <n v="40"/>
    <x v="0"/>
    <x v="2"/>
    <x v="0"/>
    <x v="4577"/>
    <x v="0"/>
    <n v="1"/>
    <d v="2026-08-20T00:00:00"/>
    <x v="4"/>
    <x v="8"/>
    <s v="20"/>
    <x v="1"/>
    <x v="0"/>
    <n v="0.22"/>
    <x v="1"/>
    <n v="18"/>
    <x v="2"/>
    <n v="9.5299999999999994"/>
    <x v="2"/>
    <n v="6"/>
    <x v="0"/>
    <x v="3"/>
    <n v="481.86428571428576"/>
    <x v="0"/>
  </r>
  <r>
    <n v="2230"/>
    <n v="56"/>
    <x v="3"/>
    <x v="1"/>
    <x v="2"/>
    <x v="4578"/>
    <x v="1"/>
    <n v="3"/>
    <d v="2027-02-08T00:00:00"/>
    <x v="5"/>
    <x v="10"/>
    <s v="08"/>
    <x v="0"/>
    <x v="1"/>
    <n v="0.22"/>
    <x v="0"/>
    <n v="19"/>
    <x v="2"/>
    <n v="38.86"/>
    <x v="2"/>
    <n v="4"/>
    <x v="2"/>
    <x v="1"/>
    <n v="549.14962962962966"/>
    <x v="1"/>
  </r>
  <r>
    <n v="2302"/>
    <n v="21"/>
    <x v="2"/>
    <x v="3"/>
    <x v="1"/>
    <x v="4579"/>
    <x v="0"/>
    <n v="1"/>
    <d v="2027-04-21T00:00:00"/>
    <x v="5"/>
    <x v="5"/>
    <s v="21"/>
    <x v="3"/>
    <x v="0"/>
    <n v="0.22"/>
    <x v="1"/>
    <n v="4"/>
    <x v="0"/>
    <n v="20.77"/>
    <x v="2"/>
    <n v="5"/>
    <x v="0"/>
    <x v="4"/>
    <n v="564.40090909090918"/>
    <x v="0"/>
  </r>
  <r>
    <n v="2579"/>
    <n v="49"/>
    <x v="0"/>
    <x v="3"/>
    <x v="3"/>
    <x v="4580"/>
    <x v="1"/>
    <n v="3"/>
    <d v="2028-01-23T00:00:00"/>
    <x v="6"/>
    <x v="0"/>
    <s v="23"/>
    <x v="2"/>
    <x v="0"/>
    <n v="0.22"/>
    <x v="1"/>
    <n v="10"/>
    <x v="1"/>
    <n v="91.54"/>
    <x v="0"/>
    <n v="5"/>
    <x v="0"/>
    <x v="2"/>
    <n v="526.76948275862082"/>
    <x v="0"/>
  </r>
  <r>
    <n v="3648"/>
    <n v="33"/>
    <x v="4"/>
    <x v="2"/>
    <x v="0"/>
    <x v="4581"/>
    <x v="2"/>
    <n v="2"/>
    <d v="2030-12-27T00:00:00"/>
    <x v="7"/>
    <x v="2"/>
    <s v="27"/>
    <x v="3"/>
    <x v="1"/>
    <n v="0.22"/>
    <x v="1"/>
    <n v="19"/>
    <x v="2"/>
    <n v="28.78"/>
    <x v="2"/>
    <n v="4"/>
    <x v="2"/>
    <x v="4"/>
    <n v="571.80600000000015"/>
    <x v="2"/>
  </r>
  <r>
    <n v="3949"/>
    <n v="51"/>
    <x v="3"/>
    <x v="3"/>
    <x v="2"/>
    <x v="4582"/>
    <x v="1"/>
    <n v="3"/>
    <d v="2031-10-24T00:00:00"/>
    <x v="8"/>
    <x v="4"/>
    <s v="24"/>
    <x v="1"/>
    <x v="1"/>
    <n v="0.22"/>
    <x v="0"/>
    <n v="17"/>
    <x v="2"/>
    <n v="51.43"/>
    <x v="0"/>
    <n v="7"/>
    <x v="1"/>
    <x v="4"/>
    <n v="572.1953125"/>
    <x v="0"/>
  </r>
  <r>
    <n v="4749"/>
    <n v="67"/>
    <x v="1"/>
    <x v="3"/>
    <x v="0"/>
    <x v="4583"/>
    <x v="2"/>
    <n v="2"/>
    <d v="2034-01-01T00:00:00"/>
    <x v="13"/>
    <x v="0"/>
    <s v="01"/>
    <x v="1"/>
    <x v="1"/>
    <n v="0.22"/>
    <x v="0"/>
    <n v="6"/>
    <x v="1"/>
    <n v="107.54"/>
    <x v="0"/>
    <n v="7"/>
    <x v="1"/>
    <x v="4"/>
    <n v="567.39873015873013"/>
    <x v="0"/>
  </r>
  <r>
    <n v="130"/>
    <n v="68"/>
    <x v="1"/>
    <x v="3"/>
    <x v="1"/>
    <x v="4584"/>
    <x v="2"/>
    <n v="2"/>
    <d v="2021-05-10T00:00:00"/>
    <x v="0"/>
    <x v="7"/>
    <s v="10"/>
    <x v="2"/>
    <x v="1"/>
    <n v="0.21"/>
    <x v="1"/>
    <n v="10"/>
    <x v="1"/>
    <n v="41.44"/>
    <x v="2"/>
    <n v="7"/>
    <x v="1"/>
    <x v="1"/>
    <n v="545.57886792452837"/>
    <x v="2"/>
  </r>
  <r>
    <n v="339"/>
    <n v="39"/>
    <x v="4"/>
    <x v="1"/>
    <x v="2"/>
    <x v="4585"/>
    <x v="1"/>
    <n v="3"/>
    <d v="2021-12-05T00:00:00"/>
    <x v="0"/>
    <x v="2"/>
    <s v="05"/>
    <x v="0"/>
    <x v="0"/>
    <n v="0.21"/>
    <x v="0"/>
    <n v="4"/>
    <x v="0"/>
    <n v="247.25"/>
    <x v="1"/>
    <n v="7"/>
    <x v="1"/>
    <x v="1"/>
    <n v="548.10057692307703"/>
    <x v="1"/>
  </r>
  <r>
    <n v="447"/>
    <n v="34"/>
    <x v="4"/>
    <x v="3"/>
    <x v="3"/>
    <x v="4586"/>
    <x v="2"/>
    <n v="2"/>
    <d v="2022-03-23T00:00:00"/>
    <x v="1"/>
    <x v="9"/>
    <s v="23"/>
    <x v="3"/>
    <x v="1"/>
    <n v="0.21"/>
    <x v="0"/>
    <n v="6"/>
    <x v="1"/>
    <n v="73.44"/>
    <x v="0"/>
    <n v="5"/>
    <x v="0"/>
    <x v="3"/>
    <n v="486.87080645161296"/>
    <x v="2"/>
  </r>
  <r>
    <n v="515"/>
    <n v="57"/>
    <x v="3"/>
    <x v="3"/>
    <x v="2"/>
    <x v="4587"/>
    <x v="1"/>
    <n v="3"/>
    <d v="2022-05-30T00:00:00"/>
    <x v="1"/>
    <x v="7"/>
    <s v="30"/>
    <x v="2"/>
    <x v="0"/>
    <n v="0.21"/>
    <x v="1"/>
    <n v="1"/>
    <x v="0"/>
    <n v="833.28"/>
    <x v="1"/>
    <n v="7"/>
    <x v="1"/>
    <x v="3"/>
    <n v="487.6288524590164"/>
    <x v="0"/>
  </r>
  <r>
    <n v="518"/>
    <n v="53"/>
    <x v="3"/>
    <x v="1"/>
    <x v="0"/>
    <x v="4588"/>
    <x v="0"/>
    <n v="1"/>
    <d v="2022-06-02T00:00:00"/>
    <x v="1"/>
    <x v="3"/>
    <s v="02"/>
    <x v="1"/>
    <x v="0"/>
    <n v="0.21"/>
    <x v="1"/>
    <n v="7"/>
    <x v="1"/>
    <n v="13.8"/>
    <x v="2"/>
    <n v="7"/>
    <x v="1"/>
    <x v="0"/>
    <n v="504.0769863013698"/>
    <x v="0"/>
  </r>
  <r>
    <n v="980"/>
    <n v="52"/>
    <x v="3"/>
    <x v="3"/>
    <x v="1"/>
    <x v="4589"/>
    <x v="0"/>
    <n v="1"/>
    <d v="2023-09-07T00:00:00"/>
    <x v="12"/>
    <x v="6"/>
    <s v="07"/>
    <x v="0"/>
    <x v="0"/>
    <n v="0.21"/>
    <x v="1"/>
    <n v="15"/>
    <x v="1"/>
    <n v="11.22"/>
    <x v="2"/>
    <n v="6"/>
    <x v="0"/>
    <x v="1"/>
    <n v="539.45529411764721"/>
    <x v="1"/>
  </r>
  <r>
    <n v="1099"/>
    <n v="35"/>
    <x v="4"/>
    <x v="1"/>
    <x v="0"/>
    <x v="4590"/>
    <x v="2"/>
    <n v="2"/>
    <d v="2024-01-04T00:00:00"/>
    <x v="2"/>
    <x v="0"/>
    <s v="04"/>
    <x v="0"/>
    <x v="0"/>
    <n v="0.21"/>
    <x v="1"/>
    <n v="1"/>
    <x v="0"/>
    <n v="527.11"/>
    <x v="1"/>
    <n v="3"/>
    <x v="2"/>
    <x v="4"/>
    <n v="566.14338709677418"/>
    <x v="1"/>
  </r>
  <r>
    <n v="1226"/>
    <n v="40"/>
    <x v="0"/>
    <x v="2"/>
    <x v="0"/>
    <x v="4591"/>
    <x v="2"/>
    <n v="2"/>
    <d v="2024-05-10T00:00:00"/>
    <x v="2"/>
    <x v="7"/>
    <s v="10"/>
    <x v="3"/>
    <x v="1"/>
    <n v="0.21"/>
    <x v="1"/>
    <n v="15"/>
    <x v="1"/>
    <n v="40.29"/>
    <x v="2"/>
    <n v="5"/>
    <x v="0"/>
    <x v="3"/>
    <n v="481.86800000000005"/>
    <x v="2"/>
  </r>
  <r>
    <n v="1357"/>
    <n v="45"/>
    <x v="0"/>
    <x v="1"/>
    <x v="0"/>
    <x v="4592"/>
    <x v="2"/>
    <n v="2"/>
    <d v="2024-09-18T00:00:00"/>
    <x v="2"/>
    <x v="6"/>
    <s v="18"/>
    <x v="1"/>
    <x v="1"/>
    <n v="0.21"/>
    <x v="0"/>
    <n v="11"/>
    <x v="1"/>
    <n v="45.49"/>
    <x v="2"/>
    <n v="4"/>
    <x v="2"/>
    <x v="0"/>
    <n v="509.73666666666657"/>
    <x v="1"/>
  </r>
  <r>
    <n v="1592"/>
    <n v="37"/>
    <x v="4"/>
    <x v="2"/>
    <x v="1"/>
    <x v="4593"/>
    <x v="2"/>
    <n v="2"/>
    <d v="2025-05-11T00:00:00"/>
    <x v="3"/>
    <x v="7"/>
    <s v="11"/>
    <x v="2"/>
    <x v="1"/>
    <n v="0.21"/>
    <x v="0"/>
    <n v="5"/>
    <x v="0"/>
    <n v="75.040000000000006"/>
    <x v="0"/>
    <n v="5"/>
    <x v="0"/>
    <x v="3"/>
    <n v="479.79152542372884"/>
    <x v="1"/>
  </r>
  <r>
    <n v="1608"/>
    <n v="61"/>
    <x v="1"/>
    <x v="2"/>
    <x v="0"/>
    <x v="4594"/>
    <x v="2"/>
    <n v="2"/>
    <d v="2025-05-27T00:00:00"/>
    <x v="3"/>
    <x v="7"/>
    <s v="27"/>
    <x v="2"/>
    <x v="0"/>
    <n v="0.21"/>
    <x v="1"/>
    <n v="2"/>
    <x v="0"/>
    <n v="267.08"/>
    <x v="1"/>
    <n v="6"/>
    <x v="0"/>
    <x v="1"/>
    <n v="546.87720000000013"/>
    <x v="0"/>
  </r>
  <r>
    <n v="1778"/>
    <n v="55"/>
    <x v="3"/>
    <x v="2"/>
    <x v="0"/>
    <x v="4595"/>
    <x v="2"/>
    <n v="2"/>
    <d v="2025-11-13T00:00:00"/>
    <x v="3"/>
    <x v="1"/>
    <s v="13"/>
    <x v="3"/>
    <x v="1"/>
    <n v="0.21"/>
    <x v="1"/>
    <n v="15"/>
    <x v="1"/>
    <n v="41.96"/>
    <x v="2"/>
    <n v="7"/>
    <x v="1"/>
    <x v="4"/>
    <n v="566.78327868852455"/>
    <x v="1"/>
  </r>
  <r>
    <n v="1842"/>
    <n v="40"/>
    <x v="0"/>
    <x v="2"/>
    <x v="3"/>
    <x v="4596"/>
    <x v="0"/>
    <n v="1"/>
    <d v="2026-01-16T00:00:00"/>
    <x v="4"/>
    <x v="0"/>
    <s v="16"/>
    <x v="2"/>
    <x v="0"/>
    <n v="0.21"/>
    <x v="1"/>
    <n v="13"/>
    <x v="1"/>
    <n v="8.36"/>
    <x v="2"/>
    <n v="7"/>
    <x v="1"/>
    <x v="3"/>
    <n v="481.59465517241381"/>
    <x v="0"/>
  </r>
  <r>
    <n v="2149"/>
    <n v="25"/>
    <x v="2"/>
    <x v="3"/>
    <x v="0"/>
    <x v="4597"/>
    <x v="1"/>
    <n v="3"/>
    <d v="2026-11-19T00:00:00"/>
    <x v="4"/>
    <x v="1"/>
    <s v="19"/>
    <x v="1"/>
    <x v="0"/>
    <n v="0.21"/>
    <x v="0"/>
    <n v="3"/>
    <x v="0"/>
    <n v="269.85000000000002"/>
    <x v="1"/>
    <n v="7"/>
    <x v="1"/>
    <x v="4"/>
    <n v="565.74033333333318"/>
    <x v="1"/>
  </r>
  <r>
    <n v="2183"/>
    <n v="40"/>
    <x v="0"/>
    <x v="0"/>
    <x v="2"/>
    <x v="4598"/>
    <x v="2"/>
    <n v="2"/>
    <d v="2026-12-23T00:00:00"/>
    <x v="4"/>
    <x v="2"/>
    <s v="23"/>
    <x v="1"/>
    <x v="1"/>
    <n v="0.21"/>
    <x v="1"/>
    <n v="17"/>
    <x v="2"/>
    <n v="30.35"/>
    <x v="2"/>
    <n v="4"/>
    <x v="2"/>
    <x v="2"/>
    <n v="519.95140350877193"/>
    <x v="0"/>
  </r>
  <r>
    <n v="2186"/>
    <n v="51"/>
    <x v="3"/>
    <x v="1"/>
    <x v="1"/>
    <x v="4599"/>
    <x v="2"/>
    <n v="2"/>
    <d v="2026-12-26T00:00:00"/>
    <x v="4"/>
    <x v="2"/>
    <s v="26"/>
    <x v="2"/>
    <x v="0"/>
    <n v="0.21"/>
    <x v="1"/>
    <n v="15"/>
    <x v="1"/>
    <n v="28.8"/>
    <x v="2"/>
    <n v="4"/>
    <x v="2"/>
    <x v="3"/>
    <n v="488.13736842105266"/>
    <x v="1"/>
  </r>
  <r>
    <n v="2223"/>
    <n v="38"/>
    <x v="4"/>
    <x v="3"/>
    <x v="2"/>
    <x v="4600"/>
    <x v="1"/>
    <n v="3"/>
    <d v="2027-02-01T00:00:00"/>
    <x v="5"/>
    <x v="10"/>
    <s v="01"/>
    <x v="2"/>
    <x v="1"/>
    <n v="0.21"/>
    <x v="0"/>
    <n v="7"/>
    <x v="1"/>
    <n v="127.22"/>
    <x v="0"/>
    <n v="4"/>
    <x v="2"/>
    <x v="1"/>
    <n v="547.136530612245"/>
    <x v="0"/>
  </r>
  <r>
    <n v="2278"/>
    <n v="25"/>
    <x v="2"/>
    <x v="1"/>
    <x v="3"/>
    <x v="4601"/>
    <x v="1"/>
    <n v="3"/>
    <d v="2027-03-28T00:00:00"/>
    <x v="5"/>
    <x v="9"/>
    <s v="28"/>
    <x v="3"/>
    <x v="1"/>
    <n v="0.21"/>
    <x v="1"/>
    <n v="11"/>
    <x v="1"/>
    <n v="84.61"/>
    <x v="0"/>
    <n v="6"/>
    <x v="0"/>
    <x v="1"/>
    <n v="539.98208333333343"/>
    <x v="2"/>
  </r>
  <r>
    <n v="2716"/>
    <n v="60"/>
    <x v="1"/>
    <x v="1"/>
    <x v="1"/>
    <x v="4602"/>
    <x v="0"/>
    <n v="1"/>
    <d v="2028-06-08T00:00:00"/>
    <x v="6"/>
    <x v="3"/>
    <s v="08"/>
    <x v="2"/>
    <x v="0"/>
    <n v="0.21"/>
    <x v="1"/>
    <n v="6"/>
    <x v="1"/>
    <n v="13"/>
    <x v="2"/>
    <n v="4"/>
    <x v="2"/>
    <x v="1"/>
    <n v="531.66829787234042"/>
    <x v="1"/>
  </r>
  <r>
    <n v="2809"/>
    <n v="55"/>
    <x v="3"/>
    <x v="3"/>
    <x v="0"/>
    <x v="4603"/>
    <x v="0"/>
    <n v="1"/>
    <d v="2028-09-09T00:00:00"/>
    <x v="6"/>
    <x v="6"/>
    <s v="09"/>
    <x v="1"/>
    <x v="1"/>
    <n v="0.21"/>
    <x v="0"/>
    <n v="14"/>
    <x v="1"/>
    <n v="5.69"/>
    <x v="2"/>
    <n v="5"/>
    <x v="0"/>
    <x v="0"/>
    <n v="509.86788732394359"/>
    <x v="1"/>
  </r>
  <r>
    <n v="3013"/>
    <n v="39"/>
    <x v="4"/>
    <x v="3"/>
    <x v="2"/>
    <x v="4604"/>
    <x v="2"/>
    <n v="2"/>
    <d v="2029-04-01T00:00:00"/>
    <x v="10"/>
    <x v="5"/>
    <s v="01"/>
    <x v="1"/>
    <x v="0"/>
    <n v="0.21"/>
    <x v="1"/>
    <n v="1"/>
    <x v="0"/>
    <n v="520.84"/>
    <x v="1"/>
    <n v="3"/>
    <x v="2"/>
    <x v="0"/>
    <n v="516.01457142857134"/>
    <x v="2"/>
  </r>
  <r>
    <n v="3302"/>
    <n v="52"/>
    <x v="3"/>
    <x v="2"/>
    <x v="1"/>
    <x v="4605"/>
    <x v="1"/>
    <n v="3"/>
    <d v="2030-01-15T00:00:00"/>
    <x v="7"/>
    <x v="0"/>
    <s v="15"/>
    <x v="2"/>
    <x v="1"/>
    <n v="0.21"/>
    <x v="1"/>
    <n v="8"/>
    <x v="1"/>
    <n v="108.73"/>
    <x v="0"/>
    <n v="5"/>
    <x v="0"/>
    <x v="3"/>
    <n v="489.14017857142852"/>
    <x v="2"/>
  </r>
  <r>
    <n v="3344"/>
    <n v="59"/>
    <x v="3"/>
    <x v="1"/>
    <x v="1"/>
    <x v="4606"/>
    <x v="0"/>
    <n v="1"/>
    <d v="2030-02-26T00:00:00"/>
    <x v="7"/>
    <x v="10"/>
    <s v="26"/>
    <x v="2"/>
    <x v="1"/>
    <n v="0.21"/>
    <x v="1"/>
    <n v="7"/>
    <x v="1"/>
    <n v="20.34"/>
    <x v="2"/>
    <n v="7"/>
    <x v="1"/>
    <x v="0"/>
    <n v="515.94463768115941"/>
    <x v="2"/>
  </r>
  <r>
    <n v="3512"/>
    <n v="26"/>
    <x v="2"/>
    <x v="2"/>
    <x v="1"/>
    <x v="4607"/>
    <x v="0"/>
    <n v="1"/>
    <d v="2030-08-13T00:00:00"/>
    <x v="7"/>
    <x v="8"/>
    <s v="13"/>
    <x v="1"/>
    <x v="1"/>
    <n v="0.21"/>
    <x v="1"/>
    <n v="3"/>
    <x v="0"/>
    <n v="23.1"/>
    <x v="2"/>
    <n v="6"/>
    <x v="0"/>
    <x v="3"/>
    <n v="482.21836363636368"/>
    <x v="0"/>
  </r>
  <r>
    <n v="3655"/>
    <n v="66"/>
    <x v="1"/>
    <x v="2"/>
    <x v="2"/>
    <x v="4608"/>
    <x v="2"/>
    <n v="2"/>
    <d v="2031-01-03T00:00:00"/>
    <x v="8"/>
    <x v="0"/>
    <s v="03"/>
    <x v="2"/>
    <x v="1"/>
    <n v="0.21"/>
    <x v="0"/>
    <n v="15"/>
    <x v="1"/>
    <n v="37.659999999999997"/>
    <x v="2"/>
    <n v="5"/>
    <x v="0"/>
    <x v="3"/>
    <n v="489.86518518518523"/>
    <x v="0"/>
  </r>
  <r>
    <n v="3970"/>
    <n v="56"/>
    <x v="3"/>
    <x v="0"/>
    <x v="0"/>
    <x v="4609"/>
    <x v="0"/>
    <n v="1"/>
    <d v="2031-11-14T00:00:00"/>
    <x v="8"/>
    <x v="1"/>
    <s v="14"/>
    <x v="1"/>
    <x v="1"/>
    <n v="0.21"/>
    <x v="0"/>
    <n v="13"/>
    <x v="1"/>
    <n v="26.12"/>
    <x v="2"/>
    <n v="6"/>
    <x v="0"/>
    <x v="0"/>
    <n v="521.43852941176465"/>
    <x v="1"/>
  </r>
  <r>
    <n v="4529"/>
    <n v="59"/>
    <x v="3"/>
    <x v="1"/>
    <x v="0"/>
    <x v="4610"/>
    <x v="1"/>
    <n v="3"/>
    <d v="2033-05-26T00:00:00"/>
    <x v="9"/>
    <x v="7"/>
    <s v="26"/>
    <x v="2"/>
    <x v="0"/>
    <n v="0.21"/>
    <x v="1"/>
    <n v="11"/>
    <x v="1"/>
    <n v="62.71"/>
    <x v="0"/>
    <n v="5"/>
    <x v="0"/>
    <x v="2"/>
    <n v="520.02250000000015"/>
    <x v="2"/>
  </r>
  <r>
    <n v="4652"/>
    <n v="67"/>
    <x v="1"/>
    <x v="2"/>
    <x v="1"/>
    <x v="4611"/>
    <x v="1"/>
    <n v="3"/>
    <d v="2033-09-26T00:00:00"/>
    <x v="9"/>
    <x v="6"/>
    <s v="26"/>
    <x v="1"/>
    <x v="1"/>
    <n v="0.21"/>
    <x v="0"/>
    <n v="4"/>
    <x v="0"/>
    <n v="166.16"/>
    <x v="1"/>
    <n v="4"/>
    <x v="2"/>
    <x v="4"/>
    <n v="561.60813559322037"/>
    <x v="0"/>
  </r>
  <r>
    <n v="4665"/>
    <n v="24"/>
    <x v="2"/>
    <x v="2"/>
    <x v="3"/>
    <x v="4612"/>
    <x v="1"/>
    <n v="3"/>
    <d v="2033-10-09T00:00:00"/>
    <x v="9"/>
    <x v="4"/>
    <s v="09"/>
    <x v="1"/>
    <x v="0"/>
    <n v="0.21"/>
    <x v="1"/>
    <n v="16"/>
    <x v="2"/>
    <n v="47.69"/>
    <x v="2"/>
    <n v="7"/>
    <x v="1"/>
    <x v="4"/>
    <n v="559.8313793103448"/>
    <x v="0"/>
  </r>
  <r>
    <n v="4958"/>
    <n v="60"/>
    <x v="1"/>
    <x v="2"/>
    <x v="1"/>
    <x v="4613"/>
    <x v="0"/>
    <n v="1"/>
    <d v="2034-07-29T00:00:00"/>
    <x v="13"/>
    <x v="11"/>
    <s v="29"/>
    <x v="3"/>
    <x v="1"/>
    <n v="0.21"/>
    <x v="0"/>
    <n v="13"/>
    <x v="1"/>
    <n v="11.13"/>
    <x v="2"/>
    <n v="4"/>
    <x v="2"/>
    <x v="1"/>
    <n v="541.53086956521736"/>
    <x v="1"/>
  </r>
  <r>
    <n v="322"/>
    <n v="39"/>
    <x v="4"/>
    <x v="3"/>
    <x v="3"/>
    <x v="4614"/>
    <x v="2"/>
    <n v="2"/>
    <d v="2021-11-18T00:00:00"/>
    <x v="0"/>
    <x v="1"/>
    <s v="18"/>
    <x v="2"/>
    <x v="0"/>
    <n v="0.2"/>
    <x v="1"/>
    <n v="3"/>
    <x v="0"/>
    <n v="139.19"/>
    <x v="0"/>
    <n v="5"/>
    <x v="0"/>
    <x v="1"/>
    <n v="550.34933333333333"/>
    <x v="1"/>
  </r>
  <r>
    <n v="1080"/>
    <n v="56"/>
    <x v="3"/>
    <x v="2"/>
    <x v="1"/>
    <x v="4615"/>
    <x v="0"/>
    <n v="1"/>
    <d v="2023-12-16T00:00:00"/>
    <x v="12"/>
    <x v="2"/>
    <s v="16"/>
    <x v="3"/>
    <x v="0"/>
    <n v="0.2"/>
    <x v="1"/>
    <n v="16"/>
    <x v="2"/>
    <n v="12.13"/>
    <x v="2"/>
    <n v="4"/>
    <x v="2"/>
    <x v="2"/>
    <n v="516.9354545454546"/>
    <x v="0"/>
  </r>
  <r>
    <n v="1130"/>
    <n v="63"/>
    <x v="1"/>
    <x v="1"/>
    <x v="1"/>
    <x v="4616"/>
    <x v="0"/>
    <n v="1"/>
    <d v="2024-02-04T00:00:00"/>
    <x v="2"/>
    <x v="10"/>
    <s v="04"/>
    <x v="0"/>
    <x v="0"/>
    <n v="0.2"/>
    <x v="1"/>
    <n v="1"/>
    <x v="0"/>
    <n v="94.12"/>
    <x v="0"/>
    <n v="4"/>
    <x v="2"/>
    <x v="2"/>
    <n v="522.91481481481503"/>
    <x v="1"/>
  </r>
  <r>
    <n v="1191"/>
    <n v="21"/>
    <x v="2"/>
    <x v="0"/>
    <x v="2"/>
    <x v="4617"/>
    <x v="2"/>
    <n v="2"/>
    <d v="2024-04-05T00:00:00"/>
    <x v="2"/>
    <x v="5"/>
    <s v="05"/>
    <x v="1"/>
    <x v="0"/>
    <n v="0.2"/>
    <x v="1"/>
    <n v="7"/>
    <x v="1"/>
    <n v="76.48"/>
    <x v="0"/>
    <n v="4"/>
    <x v="2"/>
    <x v="1"/>
    <n v="553.36681818181819"/>
    <x v="1"/>
  </r>
  <r>
    <n v="1192"/>
    <n v="60"/>
    <x v="1"/>
    <x v="3"/>
    <x v="3"/>
    <x v="4618"/>
    <x v="1"/>
    <n v="3"/>
    <d v="2024-04-06T00:00:00"/>
    <x v="2"/>
    <x v="5"/>
    <s v="06"/>
    <x v="2"/>
    <x v="0"/>
    <n v="0.2"/>
    <x v="1"/>
    <n v="12"/>
    <x v="1"/>
    <n v="76.48"/>
    <x v="0"/>
    <n v="7"/>
    <x v="1"/>
    <x v="0"/>
    <n v="524.15313432835808"/>
    <x v="1"/>
  </r>
  <r>
    <n v="1439"/>
    <n v="60"/>
    <x v="1"/>
    <x v="3"/>
    <x v="2"/>
    <x v="1002"/>
    <x v="2"/>
    <n v="2"/>
    <d v="2024-12-09T00:00:00"/>
    <x v="2"/>
    <x v="2"/>
    <s v="09"/>
    <x v="0"/>
    <x v="1"/>
    <n v="0.2"/>
    <x v="1"/>
    <n v="1"/>
    <x v="0"/>
    <n v="630.97"/>
    <x v="1"/>
    <n v="5"/>
    <x v="0"/>
    <x v="4"/>
    <n v="556.26684210526321"/>
    <x v="2"/>
  </r>
  <r>
    <n v="1484"/>
    <n v="36"/>
    <x v="4"/>
    <x v="0"/>
    <x v="1"/>
    <x v="4619"/>
    <x v="1"/>
    <n v="3"/>
    <d v="2025-01-23T00:00:00"/>
    <x v="3"/>
    <x v="0"/>
    <s v="23"/>
    <x v="0"/>
    <x v="0"/>
    <n v="0.2"/>
    <x v="1"/>
    <n v="14"/>
    <x v="1"/>
    <n v="69.599999999999994"/>
    <x v="0"/>
    <n v="5"/>
    <x v="0"/>
    <x v="2"/>
    <n v="531.005283018868"/>
    <x v="2"/>
  </r>
  <r>
    <n v="1534"/>
    <n v="58"/>
    <x v="3"/>
    <x v="3"/>
    <x v="0"/>
    <x v="4620"/>
    <x v="1"/>
    <n v="3"/>
    <d v="2025-03-14T00:00:00"/>
    <x v="3"/>
    <x v="9"/>
    <s v="14"/>
    <x v="0"/>
    <x v="1"/>
    <n v="0.2"/>
    <x v="1"/>
    <n v="19"/>
    <x v="2"/>
    <n v="43.36"/>
    <x v="2"/>
    <n v="7"/>
    <x v="1"/>
    <x v="1"/>
    <n v="553.78511627906971"/>
    <x v="1"/>
  </r>
  <r>
    <n v="2208"/>
    <n v="24"/>
    <x v="2"/>
    <x v="1"/>
    <x v="3"/>
    <x v="4621"/>
    <x v="0"/>
    <n v="1"/>
    <d v="2027-01-17T00:00:00"/>
    <x v="5"/>
    <x v="0"/>
    <s v="17"/>
    <x v="2"/>
    <x v="1"/>
    <n v="0.2"/>
    <x v="1"/>
    <n v="6"/>
    <x v="1"/>
    <n v="51.67"/>
    <x v="0"/>
    <n v="6"/>
    <x v="0"/>
    <x v="1"/>
    <n v="547.35428571428565"/>
    <x v="0"/>
  </r>
  <r>
    <n v="2420"/>
    <n v="47"/>
    <x v="0"/>
    <x v="2"/>
    <x v="0"/>
    <x v="4622"/>
    <x v="0"/>
    <n v="1"/>
    <d v="2027-08-17T00:00:00"/>
    <x v="5"/>
    <x v="8"/>
    <s v="17"/>
    <x v="3"/>
    <x v="1"/>
    <n v="0.2"/>
    <x v="1"/>
    <n v="5"/>
    <x v="0"/>
    <n v="58.05"/>
    <x v="0"/>
    <n v="6"/>
    <x v="0"/>
    <x v="0"/>
    <n v="518.19030303030297"/>
    <x v="2"/>
  </r>
  <r>
    <n v="2616"/>
    <n v="30"/>
    <x v="4"/>
    <x v="0"/>
    <x v="2"/>
    <x v="4623"/>
    <x v="1"/>
    <n v="3"/>
    <d v="2028-02-29T00:00:00"/>
    <x v="6"/>
    <x v="10"/>
    <s v="29"/>
    <x v="3"/>
    <x v="1"/>
    <n v="0.2"/>
    <x v="1"/>
    <n v="10"/>
    <x v="1"/>
    <n v="81.709999999999994"/>
    <x v="0"/>
    <n v="7"/>
    <x v="1"/>
    <x v="1"/>
    <n v="553.14317073170719"/>
    <x v="0"/>
  </r>
  <r>
    <n v="2619"/>
    <n v="28"/>
    <x v="2"/>
    <x v="0"/>
    <x v="0"/>
    <x v="4624"/>
    <x v="0"/>
    <n v="1"/>
    <d v="2028-03-03T00:00:00"/>
    <x v="6"/>
    <x v="9"/>
    <s v="03"/>
    <x v="3"/>
    <x v="1"/>
    <n v="0.2"/>
    <x v="1"/>
    <n v="1"/>
    <x v="0"/>
    <n v="270.66000000000003"/>
    <x v="1"/>
    <n v="7"/>
    <x v="1"/>
    <x v="2"/>
    <n v="522.47903846153861"/>
    <x v="0"/>
  </r>
  <r>
    <n v="2938"/>
    <n v="36"/>
    <x v="4"/>
    <x v="0"/>
    <x v="3"/>
    <x v="4625"/>
    <x v="0"/>
    <n v="1"/>
    <d v="2029-01-16T00:00:00"/>
    <x v="10"/>
    <x v="0"/>
    <s v="16"/>
    <x v="0"/>
    <x v="1"/>
    <n v="0.2"/>
    <x v="0"/>
    <n v="5"/>
    <x v="0"/>
    <n v="31.03"/>
    <x v="2"/>
    <n v="4"/>
    <x v="2"/>
    <x v="1"/>
    <n v="546.54374999999993"/>
    <x v="1"/>
  </r>
  <r>
    <n v="2983"/>
    <n v="36"/>
    <x v="4"/>
    <x v="1"/>
    <x v="2"/>
    <x v="4626"/>
    <x v="2"/>
    <n v="2"/>
    <d v="2029-03-02T00:00:00"/>
    <x v="10"/>
    <x v="9"/>
    <s v="02"/>
    <x v="2"/>
    <x v="1"/>
    <n v="0.2"/>
    <x v="1"/>
    <n v="11"/>
    <x v="1"/>
    <n v="44.95"/>
    <x v="2"/>
    <n v="4"/>
    <x v="2"/>
    <x v="0"/>
    <n v="521.69738461538452"/>
    <x v="1"/>
  </r>
  <r>
    <n v="3116"/>
    <n v="36"/>
    <x v="4"/>
    <x v="3"/>
    <x v="2"/>
    <x v="4627"/>
    <x v="1"/>
    <n v="3"/>
    <d v="2029-07-13T00:00:00"/>
    <x v="10"/>
    <x v="11"/>
    <s v="13"/>
    <x v="3"/>
    <x v="0"/>
    <n v="0.2"/>
    <x v="0"/>
    <n v="13"/>
    <x v="1"/>
    <n v="74.95"/>
    <x v="0"/>
    <n v="5"/>
    <x v="0"/>
    <x v="0"/>
    <n v="522.1228124999999"/>
    <x v="2"/>
  </r>
  <r>
    <n v="3450"/>
    <n v="21"/>
    <x v="2"/>
    <x v="2"/>
    <x v="2"/>
    <x v="4628"/>
    <x v="1"/>
    <n v="3"/>
    <d v="2030-06-12T00:00:00"/>
    <x v="7"/>
    <x v="3"/>
    <s v="12"/>
    <x v="0"/>
    <x v="0"/>
    <n v="0.2"/>
    <x v="1"/>
    <n v="4"/>
    <x v="0"/>
    <n v="169.3"/>
    <x v="1"/>
    <n v="5"/>
    <x v="0"/>
    <x v="0"/>
    <n v="514.94444444444423"/>
    <x v="2"/>
  </r>
  <r>
    <n v="3526"/>
    <n v="36"/>
    <x v="4"/>
    <x v="3"/>
    <x v="3"/>
    <x v="665"/>
    <x v="0"/>
    <n v="1"/>
    <d v="2030-08-27T00:00:00"/>
    <x v="7"/>
    <x v="8"/>
    <s v="27"/>
    <x v="0"/>
    <x v="0"/>
    <n v="0.2"/>
    <x v="1"/>
    <n v="19"/>
    <x v="2"/>
    <n v="18.18"/>
    <x v="2"/>
    <n v="6"/>
    <x v="0"/>
    <x v="4"/>
    <n v="554.93285714285719"/>
    <x v="2"/>
  </r>
  <r>
    <n v="3537"/>
    <n v="59"/>
    <x v="3"/>
    <x v="3"/>
    <x v="0"/>
    <x v="4629"/>
    <x v="1"/>
    <n v="3"/>
    <d v="2030-09-07T00:00:00"/>
    <x v="7"/>
    <x v="6"/>
    <s v="07"/>
    <x v="1"/>
    <x v="0"/>
    <n v="0.2"/>
    <x v="0"/>
    <n v="9"/>
    <x v="1"/>
    <n v="80.63"/>
    <x v="0"/>
    <n v="8"/>
    <x v="1"/>
    <x v="4"/>
    <n v="558.74163636363642"/>
    <x v="1"/>
  </r>
  <r>
    <n v="4244"/>
    <n v="39"/>
    <x v="4"/>
    <x v="2"/>
    <x v="2"/>
    <x v="4630"/>
    <x v="1"/>
    <n v="3"/>
    <d v="2032-08-14T00:00:00"/>
    <x v="11"/>
    <x v="8"/>
    <s v="14"/>
    <x v="1"/>
    <x v="1"/>
    <n v="0.2"/>
    <x v="0"/>
    <n v="10"/>
    <x v="1"/>
    <n v="96.39"/>
    <x v="0"/>
    <n v="7"/>
    <x v="1"/>
    <x v="0"/>
    <n v="512.32709677419336"/>
    <x v="0"/>
  </r>
  <r>
    <n v="4291"/>
    <n v="53"/>
    <x v="3"/>
    <x v="3"/>
    <x v="3"/>
    <x v="4631"/>
    <x v="0"/>
    <n v="1"/>
    <d v="2032-09-30T00:00:00"/>
    <x v="11"/>
    <x v="6"/>
    <s v="30"/>
    <x v="1"/>
    <x v="1"/>
    <n v="0.2"/>
    <x v="0"/>
    <n v="4"/>
    <x v="0"/>
    <n v="22.58"/>
    <x v="2"/>
    <n v="5"/>
    <x v="0"/>
    <x v="0"/>
    <n v="504.92459016393423"/>
    <x v="1"/>
  </r>
  <r>
    <n v="4549"/>
    <n v="39"/>
    <x v="4"/>
    <x v="1"/>
    <x v="3"/>
    <x v="4632"/>
    <x v="0"/>
    <n v="1"/>
    <d v="2033-06-15T00:00:00"/>
    <x v="9"/>
    <x v="3"/>
    <s v="15"/>
    <x v="0"/>
    <x v="1"/>
    <n v="0.2"/>
    <x v="0"/>
    <n v="9"/>
    <x v="1"/>
    <n v="8.08"/>
    <x v="2"/>
    <n v="7"/>
    <x v="1"/>
    <x v="0"/>
    <n v="511.83433333333312"/>
    <x v="2"/>
  </r>
  <r>
    <n v="4643"/>
    <n v="25"/>
    <x v="2"/>
    <x v="1"/>
    <x v="1"/>
    <x v="4633"/>
    <x v="0"/>
    <n v="1"/>
    <d v="2033-09-17T00:00:00"/>
    <x v="9"/>
    <x v="6"/>
    <s v="17"/>
    <x v="2"/>
    <x v="0"/>
    <n v="0.2"/>
    <x v="1"/>
    <n v="2"/>
    <x v="0"/>
    <n v="99.64"/>
    <x v="0"/>
    <n v="4"/>
    <x v="2"/>
    <x v="4"/>
    <n v="555.65000000000009"/>
    <x v="2"/>
  </r>
  <r>
    <n v="4998"/>
    <n v="42"/>
    <x v="0"/>
    <x v="1"/>
    <x v="0"/>
    <x v="4634"/>
    <x v="1"/>
    <n v="3"/>
    <d v="2034-09-07T00:00:00"/>
    <x v="13"/>
    <x v="6"/>
    <s v="07"/>
    <x v="0"/>
    <x v="0"/>
    <n v="0.2"/>
    <x v="1"/>
    <n v="12"/>
    <x v="1"/>
    <n v="65.67"/>
    <x v="0"/>
    <n v="4"/>
    <x v="2"/>
    <x v="1"/>
    <n v="556.57999999999993"/>
    <x v="0"/>
  </r>
  <r>
    <n v="610"/>
    <n v="52"/>
    <x v="3"/>
    <x v="3"/>
    <x v="3"/>
    <x v="888"/>
    <x v="1"/>
    <n v="3"/>
    <d v="2022-09-02T00:00:00"/>
    <x v="1"/>
    <x v="6"/>
    <s v="02"/>
    <x v="3"/>
    <x v="0"/>
    <n v="0.19"/>
    <x v="1"/>
    <n v="13"/>
    <x v="1"/>
    <n v="76.3"/>
    <x v="0"/>
    <n v="5"/>
    <x v="0"/>
    <x v="0"/>
    <n v="519.27677966101669"/>
    <x v="2"/>
  </r>
  <r>
    <n v="689"/>
    <n v="39"/>
    <x v="4"/>
    <x v="3"/>
    <x v="1"/>
    <x v="4635"/>
    <x v="0"/>
    <n v="1"/>
    <d v="2022-11-20T00:00:00"/>
    <x v="1"/>
    <x v="1"/>
    <s v="20"/>
    <x v="3"/>
    <x v="0"/>
    <n v="0.19"/>
    <x v="1"/>
    <n v="1"/>
    <x v="0"/>
    <n v="148.49"/>
    <x v="0"/>
    <n v="6"/>
    <x v="0"/>
    <x v="3"/>
    <n v="488.44830188679248"/>
    <x v="0"/>
  </r>
  <r>
    <n v="770"/>
    <n v="30"/>
    <x v="4"/>
    <x v="2"/>
    <x v="2"/>
    <x v="4636"/>
    <x v="1"/>
    <n v="3"/>
    <d v="2023-02-09T00:00:00"/>
    <x v="12"/>
    <x v="10"/>
    <s v="09"/>
    <x v="1"/>
    <x v="1"/>
    <n v="0.19"/>
    <x v="0"/>
    <n v="1"/>
    <x v="0"/>
    <n v="850.71"/>
    <x v="1"/>
    <n v="5"/>
    <x v="0"/>
    <x v="4"/>
    <n v="562.37377358490573"/>
    <x v="1"/>
  </r>
  <r>
    <n v="783"/>
    <n v="21"/>
    <x v="2"/>
    <x v="0"/>
    <x v="2"/>
    <x v="4637"/>
    <x v="2"/>
    <n v="2"/>
    <d v="2023-02-22T00:00:00"/>
    <x v="12"/>
    <x v="10"/>
    <s v="22"/>
    <x v="1"/>
    <x v="0"/>
    <n v="0.19"/>
    <x v="0"/>
    <n v="13"/>
    <x v="1"/>
    <n v="40.42"/>
    <x v="2"/>
    <n v="7"/>
    <x v="1"/>
    <x v="4"/>
    <n v="556.82884615384614"/>
    <x v="0"/>
  </r>
  <r>
    <n v="805"/>
    <n v="22"/>
    <x v="2"/>
    <x v="0"/>
    <x v="1"/>
    <x v="4638"/>
    <x v="1"/>
    <n v="3"/>
    <d v="2023-03-16T00:00:00"/>
    <x v="12"/>
    <x v="9"/>
    <s v="16"/>
    <x v="2"/>
    <x v="1"/>
    <n v="0.19"/>
    <x v="1"/>
    <n v="7"/>
    <x v="1"/>
    <n v="124.15"/>
    <x v="0"/>
    <n v="5"/>
    <x v="0"/>
    <x v="3"/>
    <n v="494.98596153846154"/>
    <x v="1"/>
  </r>
  <r>
    <n v="1144"/>
    <n v="32"/>
    <x v="4"/>
    <x v="1"/>
    <x v="3"/>
    <x v="4639"/>
    <x v="2"/>
    <n v="2"/>
    <d v="2024-02-18T00:00:00"/>
    <x v="2"/>
    <x v="10"/>
    <s v="18"/>
    <x v="3"/>
    <x v="1"/>
    <n v="0.19"/>
    <x v="0"/>
    <n v="14"/>
    <x v="1"/>
    <n v="32.6"/>
    <x v="2"/>
    <n v="4"/>
    <x v="2"/>
    <x v="4"/>
    <n v="557.44274509803927"/>
    <x v="0"/>
  </r>
  <r>
    <n v="1223"/>
    <n v="41"/>
    <x v="0"/>
    <x v="3"/>
    <x v="1"/>
    <x v="4640"/>
    <x v="2"/>
    <n v="2"/>
    <d v="2024-05-07T00:00:00"/>
    <x v="2"/>
    <x v="7"/>
    <s v="07"/>
    <x v="1"/>
    <x v="1"/>
    <n v="0.19"/>
    <x v="1"/>
    <n v="7"/>
    <x v="1"/>
    <n v="69.94"/>
    <x v="0"/>
    <n v="6"/>
    <x v="0"/>
    <x v="0"/>
    <n v="511.12758620689635"/>
    <x v="0"/>
  </r>
  <r>
    <n v="1328"/>
    <n v="41"/>
    <x v="0"/>
    <x v="0"/>
    <x v="1"/>
    <x v="4641"/>
    <x v="1"/>
    <n v="3"/>
    <d v="2024-08-20T00:00:00"/>
    <x v="2"/>
    <x v="8"/>
    <s v="20"/>
    <x v="0"/>
    <x v="0"/>
    <n v="0.19"/>
    <x v="1"/>
    <n v="7"/>
    <x v="1"/>
    <n v="114.67"/>
    <x v="0"/>
    <n v="7"/>
    <x v="1"/>
    <x v="1"/>
    <n v="550.48763157894723"/>
    <x v="0"/>
  </r>
  <r>
    <n v="1385"/>
    <n v="31"/>
    <x v="4"/>
    <x v="3"/>
    <x v="0"/>
    <x v="4642"/>
    <x v="2"/>
    <n v="2"/>
    <d v="2024-10-16T00:00:00"/>
    <x v="2"/>
    <x v="4"/>
    <s v="16"/>
    <x v="1"/>
    <x v="1"/>
    <n v="0.19"/>
    <x v="1"/>
    <n v="6"/>
    <x v="1"/>
    <n v="104.63"/>
    <x v="0"/>
    <n v="4"/>
    <x v="2"/>
    <x v="0"/>
    <n v="511.50578947368399"/>
    <x v="1"/>
  </r>
  <r>
    <n v="1456"/>
    <n v="48"/>
    <x v="0"/>
    <x v="3"/>
    <x v="0"/>
    <x v="4643"/>
    <x v="1"/>
    <n v="3"/>
    <d v="2024-12-26T00:00:00"/>
    <x v="2"/>
    <x v="2"/>
    <s v="26"/>
    <x v="0"/>
    <x v="1"/>
    <n v="0.19"/>
    <x v="1"/>
    <n v="6"/>
    <x v="1"/>
    <n v="139.9"/>
    <x v="0"/>
    <n v="7"/>
    <x v="1"/>
    <x v="0"/>
    <n v="509.42964285714271"/>
    <x v="2"/>
  </r>
  <r>
    <n v="1536"/>
    <n v="54"/>
    <x v="3"/>
    <x v="0"/>
    <x v="2"/>
    <x v="4644"/>
    <x v="1"/>
    <n v="3"/>
    <d v="2025-03-16T00:00:00"/>
    <x v="3"/>
    <x v="9"/>
    <s v="16"/>
    <x v="2"/>
    <x v="1"/>
    <n v="0.19"/>
    <x v="0"/>
    <n v="2"/>
    <x v="0"/>
    <n v="441.62"/>
    <x v="1"/>
    <n v="4"/>
    <x v="2"/>
    <x v="2"/>
    <n v="527.41666666666686"/>
    <x v="0"/>
  </r>
  <r>
    <n v="1642"/>
    <n v="34"/>
    <x v="4"/>
    <x v="1"/>
    <x v="1"/>
    <x v="4645"/>
    <x v="0"/>
    <n v="1"/>
    <d v="2025-06-30T00:00:00"/>
    <x v="3"/>
    <x v="3"/>
    <s v="30"/>
    <x v="0"/>
    <x v="1"/>
    <n v="0.19"/>
    <x v="0"/>
    <n v="19"/>
    <x v="2"/>
    <n v="11.58"/>
    <x v="2"/>
    <n v="7"/>
    <x v="1"/>
    <x v="3"/>
    <n v="487.6509803921569"/>
    <x v="1"/>
  </r>
  <r>
    <n v="1825"/>
    <n v="37"/>
    <x v="4"/>
    <x v="2"/>
    <x v="1"/>
    <x v="4646"/>
    <x v="1"/>
    <n v="3"/>
    <d v="2025-12-30T00:00:00"/>
    <x v="3"/>
    <x v="2"/>
    <s v="30"/>
    <x v="0"/>
    <x v="0"/>
    <n v="0.19"/>
    <x v="1"/>
    <n v="16"/>
    <x v="2"/>
    <n v="46.04"/>
    <x v="2"/>
    <n v="7"/>
    <x v="1"/>
    <x v="0"/>
    <n v="503.43054545454527"/>
    <x v="2"/>
  </r>
  <r>
    <n v="1970"/>
    <n v="49"/>
    <x v="0"/>
    <x v="3"/>
    <x v="0"/>
    <x v="4647"/>
    <x v="0"/>
    <n v="1"/>
    <d v="2026-05-24T00:00:00"/>
    <x v="4"/>
    <x v="7"/>
    <s v="24"/>
    <x v="2"/>
    <x v="0"/>
    <n v="0.19"/>
    <x v="0"/>
    <n v="6"/>
    <x v="1"/>
    <n v="20.16"/>
    <x v="2"/>
    <n v="7"/>
    <x v="1"/>
    <x v="1"/>
    <n v="543.67108108108107"/>
    <x v="2"/>
  </r>
  <r>
    <n v="2000"/>
    <n v="64"/>
    <x v="1"/>
    <x v="2"/>
    <x v="2"/>
    <x v="4648"/>
    <x v="1"/>
    <n v="3"/>
    <d v="2026-06-23T00:00:00"/>
    <x v="4"/>
    <x v="3"/>
    <s v="23"/>
    <x v="3"/>
    <x v="0"/>
    <n v="0.19"/>
    <x v="0"/>
    <n v="17"/>
    <x v="2"/>
    <n v="45.29"/>
    <x v="2"/>
    <n v="7"/>
    <x v="1"/>
    <x v="4"/>
    <n v="559.4624"/>
    <x v="2"/>
  </r>
  <r>
    <n v="2121"/>
    <n v="52"/>
    <x v="3"/>
    <x v="0"/>
    <x v="0"/>
    <x v="4649"/>
    <x v="0"/>
    <n v="1"/>
    <d v="2026-10-22T00:00:00"/>
    <x v="4"/>
    <x v="4"/>
    <s v="22"/>
    <x v="1"/>
    <x v="0"/>
    <n v="0.19"/>
    <x v="0"/>
    <n v="13"/>
    <x v="1"/>
    <n v="4.93"/>
    <x v="2"/>
    <n v="3"/>
    <x v="2"/>
    <x v="3"/>
    <n v="493.005"/>
    <x v="1"/>
  </r>
  <r>
    <n v="2228"/>
    <n v="34"/>
    <x v="4"/>
    <x v="3"/>
    <x v="2"/>
    <x v="4650"/>
    <x v="1"/>
    <n v="3"/>
    <d v="2027-02-06T00:00:00"/>
    <x v="5"/>
    <x v="10"/>
    <s v="06"/>
    <x v="0"/>
    <x v="1"/>
    <n v="0.19"/>
    <x v="1"/>
    <n v="12"/>
    <x v="1"/>
    <n v="82.36"/>
    <x v="0"/>
    <n v="7"/>
    <x v="1"/>
    <x v="4"/>
    <n v="555.16591836734699"/>
    <x v="2"/>
  </r>
  <r>
    <n v="2309"/>
    <n v="44"/>
    <x v="0"/>
    <x v="1"/>
    <x v="0"/>
    <x v="2156"/>
    <x v="0"/>
    <n v="1"/>
    <d v="2027-04-28T00:00:00"/>
    <x v="5"/>
    <x v="5"/>
    <s v="28"/>
    <x v="2"/>
    <x v="0"/>
    <n v="0.19"/>
    <x v="0"/>
    <n v="4"/>
    <x v="0"/>
    <n v="15"/>
    <x v="2"/>
    <n v="4"/>
    <x v="2"/>
    <x v="1"/>
    <n v="555.41277777777771"/>
    <x v="2"/>
  </r>
  <r>
    <n v="2378"/>
    <n v="26"/>
    <x v="2"/>
    <x v="1"/>
    <x v="3"/>
    <x v="4651"/>
    <x v="1"/>
    <n v="3"/>
    <d v="2027-07-06T00:00:00"/>
    <x v="5"/>
    <x v="11"/>
    <s v="06"/>
    <x v="0"/>
    <x v="0"/>
    <n v="0.19"/>
    <x v="0"/>
    <n v="1"/>
    <x v="0"/>
    <n v="657.87"/>
    <x v="1"/>
    <n v="7"/>
    <x v="1"/>
    <x v="0"/>
    <n v="499.11203703703683"/>
    <x v="1"/>
  </r>
  <r>
    <n v="2518"/>
    <n v="32"/>
    <x v="4"/>
    <x v="1"/>
    <x v="1"/>
    <x v="4652"/>
    <x v="0"/>
    <n v="1"/>
    <d v="2027-11-23T00:00:00"/>
    <x v="5"/>
    <x v="1"/>
    <s v="23"/>
    <x v="1"/>
    <x v="1"/>
    <n v="0.19"/>
    <x v="0"/>
    <n v="17"/>
    <x v="2"/>
    <n v="15.9"/>
    <x v="2"/>
    <n v="7"/>
    <x v="1"/>
    <x v="3"/>
    <n v="501.75918367346941"/>
    <x v="2"/>
  </r>
  <r>
    <n v="3025"/>
    <n v="45"/>
    <x v="0"/>
    <x v="0"/>
    <x v="0"/>
    <x v="4653"/>
    <x v="2"/>
    <n v="2"/>
    <d v="2029-04-13T00:00:00"/>
    <x v="10"/>
    <x v="5"/>
    <s v="13"/>
    <x v="3"/>
    <x v="1"/>
    <n v="0.19"/>
    <x v="0"/>
    <n v="16"/>
    <x v="2"/>
    <n v="31.33"/>
    <x v="2"/>
    <n v="7"/>
    <x v="1"/>
    <x v="2"/>
    <n v="520.30040000000008"/>
    <x v="1"/>
  </r>
  <r>
    <n v="3228"/>
    <n v="47"/>
    <x v="0"/>
    <x v="0"/>
    <x v="1"/>
    <x v="4654"/>
    <x v="0"/>
    <n v="1"/>
    <d v="2029-11-02T00:00:00"/>
    <x v="10"/>
    <x v="1"/>
    <s v="02"/>
    <x v="2"/>
    <x v="1"/>
    <n v="0.19"/>
    <x v="1"/>
    <n v="2"/>
    <x v="0"/>
    <n v="53.73"/>
    <x v="0"/>
    <n v="4"/>
    <x v="2"/>
    <x v="3"/>
    <n v="506.57958333333335"/>
    <x v="0"/>
  </r>
  <r>
    <n v="3241"/>
    <n v="22"/>
    <x v="2"/>
    <x v="3"/>
    <x v="3"/>
    <x v="4540"/>
    <x v="1"/>
    <n v="3"/>
    <d v="2029-11-15T00:00:00"/>
    <x v="10"/>
    <x v="1"/>
    <s v="15"/>
    <x v="1"/>
    <x v="1"/>
    <n v="0.19"/>
    <x v="0"/>
    <n v="7"/>
    <x v="1"/>
    <n v="121.72"/>
    <x v="0"/>
    <n v="7"/>
    <x v="1"/>
    <x v="0"/>
    <n v="496.1166037735847"/>
    <x v="1"/>
  </r>
  <r>
    <n v="3351"/>
    <n v="69"/>
    <x v="1"/>
    <x v="2"/>
    <x v="0"/>
    <x v="4655"/>
    <x v="1"/>
    <n v="3"/>
    <d v="2030-03-05T00:00:00"/>
    <x v="7"/>
    <x v="9"/>
    <s v="05"/>
    <x v="0"/>
    <x v="1"/>
    <n v="0.19"/>
    <x v="1"/>
    <n v="4"/>
    <x v="0"/>
    <n v="207.06"/>
    <x v="1"/>
    <n v="4"/>
    <x v="2"/>
    <x v="1"/>
    <n v="569.56742857142854"/>
    <x v="0"/>
  </r>
  <r>
    <n v="3477"/>
    <n v="24"/>
    <x v="2"/>
    <x v="2"/>
    <x v="2"/>
    <x v="4656"/>
    <x v="1"/>
    <n v="3"/>
    <d v="2030-07-09T00:00:00"/>
    <x v="7"/>
    <x v="11"/>
    <s v="09"/>
    <x v="2"/>
    <x v="1"/>
    <n v="0.19"/>
    <x v="0"/>
    <n v="7"/>
    <x v="1"/>
    <n v="122.25"/>
    <x v="0"/>
    <n v="7"/>
    <x v="1"/>
    <x v="0"/>
    <n v="489.27153846153823"/>
    <x v="2"/>
  </r>
  <r>
    <n v="3741"/>
    <n v="46"/>
    <x v="0"/>
    <x v="1"/>
    <x v="3"/>
    <x v="4657"/>
    <x v="2"/>
    <n v="2"/>
    <d v="2031-03-30T00:00:00"/>
    <x v="8"/>
    <x v="9"/>
    <s v="30"/>
    <x v="1"/>
    <x v="0"/>
    <n v="0.19"/>
    <x v="0"/>
    <n v="6"/>
    <x v="1"/>
    <n v="69.94"/>
    <x v="0"/>
    <n v="5"/>
    <x v="0"/>
    <x v="1"/>
    <n v="561.95941176470569"/>
    <x v="2"/>
  </r>
  <r>
    <n v="3791"/>
    <n v="36"/>
    <x v="4"/>
    <x v="0"/>
    <x v="2"/>
    <x v="4658"/>
    <x v="1"/>
    <n v="3"/>
    <d v="2031-05-19T00:00:00"/>
    <x v="8"/>
    <x v="7"/>
    <s v="19"/>
    <x v="2"/>
    <x v="0"/>
    <n v="0.19"/>
    <x v="1"/>
    <n v="1"/>
    <x v="0"/>
    <n v="750.86"/>
    <x v="1"/>
    <n v="7"/>
    <x v="1"/>
    <x v="0"/>
    <n v="482.08529411764687"/>
    <x v="0"/>
  </r>
  <r>
    <n v="4284"/>
    <n v="34"/>
    <x v="4"/>
    <x v="1"/>
    <x v="1"/>
    <x v="4659"/>
    <x v="0"/>
    <n v="1"/>
    <d v="2032-09-23T00:00:00"/>
    <x v="11"/>
    <x v="6"/>
    <s v="23"/>
    <x v="2"/>
    <x v="1"/>
    <n v="0.19"/>
    <x v="0"/>
    <n v="13"/>
    <x v="1"/>
    <n v="7.6"/>
    <x v="2"/>
    <n v="7"/>
    <x v="1"/>
    <x v="1"/>
    <n v="566.27303030303017"/>
    <x v="0"/>
  </r>
  <r>
    <n v="4350"/>
    <n v="41"/>
    <x v="0"/>
    <x v="2"/>
    <x v="2"/>
    <x v="4660"/>
    <x v="2"/>
    <n v="2"/>
    <d v="2032-11-28T00:00:00"/>
    <x v="11"/>
    <x v="1"/>
    <s v="28"/>
    <x v="2"/>
    <x v="1"/>
    <n v="0.19"/>
    <x v="0"/>
    <n v="4"/>
    <x v="0"/>
    <n v="109.92"/>
    <x v="0"/>
    <n v="4"/>
    <x v="2"/>
    <x v="3"/>
    <n v="515.07148936170211"/>
    <x v="1"/>
  </r>
  <r>
    <n v="4398"/>
    <n v="57"/>
    <x v="3"/>
    <x v="2"/>
    <x v="0"/>
    <x v="4661"/>
    <x v="1"/>
    <n v="3"/>
    <d v="2033-01-15T00:00:00"/>
    <x v="9"/>
    <x v="0"/>
    <s v="15"/>
    <x v="1"/>
    <x v="0"/>
    <n v="0.19"/>
    <x v="1"/>
    <n v="16"/>
    <x v="2"/>
    <n v="62.34"/>
    <x v="0"/>
    <n v="6"/>
    <x v="0"/>
    <x v="1"/>
    <n v="580.8834374999999"/>
    <x v="1"/>
  </r>
  <r>
    <n v="4473"/>
    <n v="38"/>
    <x v="4"/>
    <x v="3"/>
    <x v="3"/>
    <x v="4662"/>
    <x v="2"/>
    <n v="2"/>
    <d v="2033-03-31T00:00:00"/>
    <x v="9"/>
    <x v="9"/>
    <s v="31"/>
    <x v="2"/>
    <x v="0"/>
    <n v="0.19"/>
    <x v="0"/>
    <n v="6"/>
    <x v="1"/>
    <n v="103.86"/>
    <x v="0"/>
    <n v="6"/>
    <x v="0"/>
    <x v="1"/>
    <n v="567.44838709677413"/>
    <x v="2"/>
  </r>
  <r>
    <n v="4842"/>
    <n v="55"/>
    <x v="3"/>
    <x v="2"/>
    <x v="2"/>
    <x v="4663"/>
    <x v="0"/>
    <n v="1"/>
    <d v="2034-04-04T00:00:00"/>
    <x v="13"/>
    <x v="5"/>
    <s v="04"/>
    <x v="2"/>
    <x v="0"/>
    <n v="0.19"/>
    <x v="0"/>
    <n v="3"/>
    <x v="0"/>
    <n v="32.18"/>
    <x v="2"/>
    <n v="4"/>
    <x v="2"/>
    <x v="0"/>
    <n v="476.70979999999986"/>
    <x v="2"/>
  </r>
  <r>
    <n v="4963"/>
    <n v="48"/>
    <x v="0"/>
    <x v="3"/>
    <x v="2"/>
    <x v="4664"/>
    <x v="2"/>
    <n v="2"/>
    <d v="2034-08-03T00:00:00"/>
    <x v="13"/>
    <x v="8"/>
    <s v="03"/>
    <x v="2"/>
    <x v="0"/>
    <n v="0.19"/>
    <x v="1"/>
    <n v="10"/>
    <x v="1"/>
    <n v="44.34"/>
    <x v="2"/>
    <n v="8"/>
    <x v="1"/>
    <x v="3"/>
    <n v="516.71"/>
    <x v="0"/>
  </r>
  <r>
    <n v="179"/>
    <n v="26"/>
    <x v="2"/>
    <x v="2"/>
    <x v="3"/>
    <x v="4665"/>
    <x v="1"/>
    <n v="3"/>
    <d v="2021-06-28T00:00:00"/>
    <x v="0"/>
    <x v="3"/>
    <s v="28"/>
    <x v="1"/>
    <x v="1"/>
    <n v="0.18"/>
    <x v="1"/>
    <n v="4"/>
    <x v="0"/>
    <n v="191.56"/>
    <x v="1"/>
    <n v="7"/>
    <x v="1"/>
    <x v="4"/>
    <n v="546.14187500000003"/>
    <x v="0"/>
  </r>
  <r>
    <n v="341"/>
    <n v="43"/>
    <x v="0"/>
    <x v="2"/>
    <x v="1"/>
    <x v="4666"/>
    <x v="0"/>
    <n v="1"/>
    <d v="2021-12-07T00:00:00"/>
    <x v="0"/>
    <x v="2"/>
    <s v="07"/>
    <x v="1"/>
    <x v="1"/>
    <n v="0.18"/>
    <x v="0"/>
    <n v="17"/>
    <x v="2"/>
    <n v="15.36"/>
    <x v="2"/>
    <n v="7"/>
    <x v="1"/>
    <x v="4"/>
    <n v="541.45851063829787"/>
    <x v="2"/>
  </r>
  <r>
    <n v="780"/>
    <n v="67"/>
    <x v="1"/>
    <x v="0"/>
    <x v="1"/>
    <x v="4667"/>
    <x v="2"/>
    <n v="2"/>
    <d v="2023-02-19T00:00:00"/>
    <x v="12"/>
    <x v="10"/>
    <s v="19"/>
    <x v="3"/>
    <x v="0"/>
    <n v="0.18"/>
    <x v="0"/>
    <n v="12"/>
    <x v="1"/>
    <n v="46.66"/>
    <x v="2"/>
    <n v="4"/>
    <x v="2"/>
    <x v="2"/>
    <n v="520.68877551020421"/>
    <x v="2"/>
  </r>
  <r>
    <n v="788"/>
    <n v="38"/>
    <x v="4"/>
    <x v="1"/>
    <x v="0"/>
    <x v="4668"/>
    <x v="0"/>
    <n v="1"/>
    <d v="2023-02-27T00:00:00"/>
    <x v="12"/>
    <x v="10"/>
    <s v="27"/>
    <x v="3"/>
    <x v="0"/>
    <n v="0.18"/>
    <x v="1"/>
    <n v="16"/>
    <x v="2"/>
    <n v="14.27"/>
    <x v="2"/>
    <n v="7"/>
    <x v="1"/>
    <x v="0"/>
    <n v="484.46836734693863"/>
    <x v="1"/>
  </r>
  <r>
    <n v="828"/>
    <n v="57"/>
    <x v="3"/>
    <x v="3"/>
    <x v="3"/>
    <x v="662"/>
    <x v="1"/>
    <n v="3"/>
    <d v="2023-04-08T00:00:00"/>
    <x v="12"/>
    <x v="5"/>
    <s v="08"/>
    <x v="0"/>
    <x v="1"/>
    <n v="0.18"/>
    <x v="1"/>
    <n v="4"/>
    <x v="0"/>
    <n v="222.4"/>
    <x v="1"/>
    <n v="7"/>
    <x v="1"/>
    <x v="1"/>
    <n v="565.5913333333333"/>
    <x v="2"/>
  </r>
  <r>
    <n v="927"/>
    <n v="54"/>
    <x v="3"/>
    <x v="0"/>
    <x v="2"/>
    <x v="4669"/>
    <x v="1"/>
    <n v="3"/>
    <d v="2023-07-16T00:00:00"/>
    <x v="12"/>
    <x v="11"/>
    <s v="16"/>
    <x v="3"/>
    <x v="0"/>
    <n v="0.18"/>
    <x v="0"/>
    <n v="15"/>
    <x v="1"/>
    <n v="61.83"/>
    <x v="0"/>
    <n v="4"/>
    <x v="2"/>
    <x v="0"/>
    <n v="489.80562499999991"/>
    <x v="0"/>
  </r>
  <r>
    <n v="946"/>
    <n v="66"/>
    <x v="1"/>
    <x v="1"/>
    <x v="2"/>
    <x v="4670"/>
    <x v="0"/>
    <n v="1"/>
    <d v="2023-08-04T00:00:00"/>
    <x v="12"/>
    <x v="8"/>
    <s v="04"/>
    <x v="3"/>
    <x v="0"/>
    <n v="0.18"/>
    <x v="0"/>
    <n v="4"/>
    <x v="0"/>
    <n v="17.98"/>
    <x v="2"/>
    <n v="4"/>
    <x v="2"/>
    <x v="2"/>
    <n v="519.87145833333329"/>
    <x v="0"/>
  </r>
  <r>
    <n v="955"/>
    <n v="56"/>
    <x v="3"/>
    <x v="0"/>
    <x v="3"/>
    <x v="4671"/>
    <x v="0"/>
    <n v="1"/>
    <d v="2023-08-13T00:00:00"/>
    <x v="12"/>
    <x v="8"/>
    <s v="13"/>
    <x v="1"/>
    <x v="1"/>
    <n v="0.18"/>
    <x v="0"/>
    <n v="5"/>
    <x v="0"/>
    <n v="54.17"/>
    <x v="0"/>
    <n v="7"/>
    <x v="1"/>
    <x v="2"/>
    <n v="529.40276595744683"/>
    <x v="2"/>
  </r>
  <r>
    <n v="1331"/>
    <n v="35"/>
    <x v="4"/>
    <x v="2"/>
    <x v="1"/>
    <x v="4672"/>
    <x v="2"/>
    <n v="2"/>
    <d v="2024-08-23T00:00:00"/>
    <x v="2"/>
    <x v="8"/>
    <s v="23"/>
    <x v="3"/>
    <x v="0"/>
    <n v="0.18"/>
    <x v="0"/>
    <n v="2"/>
    <x v="0"/>
    <n v="216.02"/>
    <x v="1"/>
    <n v="5"/>
    <x v="0"/>
    <x v="4"/>
    <n v="547.55369565217381"/>
    <x v="0"/>
  </r>
  <r>
    <n v="1363"/>
    <n v="47"/>
    <x v="0"/>
    <x v="2"/>
    <x v="3"/>
    <x v="4673"/>
    <x v="0"/>
    <n v="1"/>
    <d v="2024-09-24T00:00:00"/>
    <x v="2"/>
    <x v="6"/>
    <s v="24"/>
    <x v="1"/>
    <x v="1"/>
    <n v="0.18"/>
    <x v="1"/>
    <n v="15"/>
    <x v="1"/>
    <n v="7.54"/>
    <x v="2"/>
    <n v="5"/>
    <x v="0"/>
    <x v="2"/>
    <n v="535.02391304347827"/>
    <x v="1"/>
  </r>
  <r>
    <n v="1880"/>
    <n v="22"/>
    <x v="2"/>
    <x v="3"/>
    <x v="1"/>
    <x v="4674"/>
    <x v="0"/>
    <n v="1"/>
    <d v="2026-02-23T00:00:00"/>
    <x v="4"/>
    <x v="10"/>
    <s v="23"/>
    <x v="1"/>
    <x v="0"/>
    <n v="0.18"/>
    <x v="1"/>
    <n v="12"/>
    <x v="1"/>
    <n v="23.79"/>
    <x v="2"/>
    <n v="7"/>
    <x v="1"/>
    <x v="2"/>
    <n v="544.39977777777779"/>
    <x v="1"/>
  </r>
  <r>
    <n v="1980"/>
    <n v="26"/>
    <x v="2"/>
    <x v="0"/>
    <x v="1"/>
    <x v="4675"/>
    <x v="0"/>
    <n v="1"/>
    <d v="2026-06-03T00:00:00"/>
    <x v="4"/>
    <x v="3"/>
    <s v="03"/>
    <x v="0"/>
    <x v="0"/>
    <n v="0.18"/>
    <x v="0"/>
    <n v="15"/>
    <x v="1"/>
    <n v="6.49"/>
    <x v="2"/>
    <n v="6"/>
    <x v="0"/>
    <x v="3"/>
    <n v="518.33933333333334"/>
    <x v="1"/>
  </r>
  <r>
    <n v="2181"/>
    <n v="49"/>
    <x v="0"/>
    <x v="2"/>
    <x v="3"/>
    <x v="4676"/>
    <x v="0"/>
    <n v="1"/>
    <d v="2026-12-21T00:00:00"/>
    <x v="4"/>
    <x v="2"/>
    <s v="21"/>
    <x v="2"/>
    <x v="1"/>
    <n v="0.18"/>
    <x v="1"/>
    <n v="18"/>
    <x v="2"/>
    <n v="6.61"/>
    <x v="2"/>
    <n v="6"/>
    <x v="0"/>
    <x v="4"/>
    <n v="550.12088888888889"/>
    <x v="1"/>
  </r>
  <r>
    <n v="2427"/>
    <n v="51"/>
    <x v="3"/>
    <x v="0"/>
    <x v="2"/>
    <x v="4677"/>
    <x v="0"/>
    <n v="1"/>
    <d v="2027-08-24T00:00:00"/>
    <x v="5"/>
    <x v="8"/>
    <s v="24"/>
    <x v="3"/>
    <x v="0"/>
    <n v="0.18"/>
    <x v="1"/>
    <n v="11"/>
    <x v="1"/>
    <n v="24.43"/>
    <x v="2"/>
    <n v="5"/>
    <x v="0"/>
    <x v="3"/>
    <n v="527.90568181818173"/>
    <x v="0"/>
  </r>
  <r>
    <n v="2445"/>
    <n v="47"/>
    <x v="0"/>
    <x v="3"/>
    <x v="3"/>
    <x v="4678"/>
    <x v="1"/>
    <n v="3"/>
    <d v="2027-09-11T00:00:00"/>
    <x v="5"/>
    <x v="6"/>
    <s v="11"/>
    <x v="2"/>
    <x v="0"/>
    <n v="0.18"/>
    <x v="0"/>
    <n v="13"/>
    <x v="1"/>
    <n v="56.01"/>
    <x v="0"/>
    <n v="5"/>
    <x v="0"/>
    <x v="0"/>
    <n v="480.49276595744664"/>
    <x v="2"/>
  </r>
  <r>
    <n v="2694"/>
    <n v="65"/>
    <x v="1"/>
    <x v="3"/>
    <x v="2"/>
    <x v="4679"/>
    <x v="1"/>
    <n v="3"/>
    <d v="2028-05-17T00:00:00"/>
    <x v="6"/>
    <x v="7"/>
    <s v="17"/>
    <x v="3"/>
    <x v="1"/>
    <n v="0.18"/>
    <x v="1"/>
    <n v="12"/>
    <x v="1"/>
    <n v="74.41"/>
    <x v="0"/>
    <n v="7"/>
    <x v="1"/>
    <x v="0"/>
    <n v="475.11021739130416"/>
    <x v="2"/>
  </r>
  <r>
    <n v="3111"/>
    <n v="45"/>
    <x v="0"/>
    <x v="3"/>
    <x v="2"/>
    <x v="1868"/>
    <x v="2"/>
    <n v="2"/>
    <d v="2029-07-08T00:00:00"/>
    <x v="10"/>
    <x v="11"/>
    <s v="08"/>
    <x v="3"/>
    <x v="1"/>
    <n v="0.18"/>
    <x v="0"/>
    <n v="19"/>
    <x v="2"/>
    <n v="28.61"/>
    <x v="2"/>
    <n v="3"/>
    <x v="2"/>
    <x v="1"/>
    <n v="554.41827586206898"/>
    <x v="1"/>
  </r>
  <r>
    <n v="3736"/>
    <n v="43"/>
    <x v="0"/>
    <x v="3"/>
    <x v="1"/>
    <x v="4680"/>
    <x v="1"/>
    <n v="3"/>
    <d v="2031-03-25T00:00:00"/>
    <x v="8"/>
    <x v="9"/>
    <s v="25"/>
    <x v="1"/>
    <x v="0"/>
    <n v="0.18"/>
    <x v="0"/>
    <n v="5"/>
    <x v="0"/>
    <n v="157.41"/>
    <x v="1"/>
    <n v="4"/>
    <x v="2"/>
    <x v="1"/>
    <n v="554.80321428571415"/>
    <x v="1"/>
  </r>
  <r>
    <n v="3754"/>
    <n v="32"/>
    <x v="4"/>
    <x v="0"/>
    <x v="1"/>
    <x v="4681"/>
    <x v="0"/>
    <n v="1"/>
    <d v="2031-04-12T00:00:00"/>
    <x v="8"/>
    <x v="5"/>
    <s v="12"/>
    <x v="1"/>
    <x v="0"/>
    <n v="0.18"/>
    <x v="0"/>
    <n v="3"/>
    <x v="0"/>
    <n v="85.95"/>
    <x v="0"/>
    <n v="6"/>
    <x v="0"/>
    <x v="3"/>
    <n v="533.93279069767436"/>
    <x v="0"/>
  </r>
  <r>
    <n v="3887"/>
    <n v="65"/>
    <x v="1"/>
    <x v="0"/>
    <x v="1"/>
    <x v="4682"/>
    <x v="1"/>
    <n v="3"/>
    <d v="2031-08-23T00:00:00"/>
    <x v="8"/>
    <x v="8"/>
    <s v="23"/>
    <x v="0"/>
    <x v="0"/>
    <n v="0.18"/>
    <x v="1"/>
    <n v="6"/>
    <x v="1"/>
    <n v="116.34"/>
    <x v="0"/>
    <n v="4"/>
    <x v="2"/>
    <x v="4"/>
    <n v="559.92113636363638"/>
    <x v="0"/>
  </r>
  <r>
    <n v="3925"/>
    <n v="55"/>
    <x v="3"/>
    <x v="2"/>
    <x v="2"/>
    <x v="4683"/>
    <x v="2"/>
    <n v="2"/>
    <d v="2031-09-30T00:00:00"/>
    <x v="8"/>
    <x v="6"/>
    <s v="30"/>
    <x v="1"/>
    <x v="0"/>
    <n v="0.18"/>
    <x v="1"/>
    <n v="6"/>
    <x v="1"/>
    <n v="60.9"/>
    <x v="0"/>
    <n v="7"/>
    <x v="1"/>
    <x v="2"/>
    <n v="550.28545454545463"/>
    <x v="1"/>
  </r>
  <r>
    <n v="4187"/>
    <n v="60"/>
    <x v="1"/>
    <x v="1"/>
    <x v="1"/>
    <x v="4684"/>
    <x v="1"/>
    <n v="3"/>
    <d v="2032-06-18T00:00:00"/>
    <x v="11"/>
    <x v="3"/>
    <s v="18"/>
    <x v="3"/>
    <x v="0"/>
    <n v="0.18"/>
    <x v="0"/>
    <n v="9"/>
    <x v="1"/>
    <n v="90.84"/>
    <x v="0"/>
    <n v="7"/>
    <x v="1"/>
    <x v="0"/>
    <n v="465.82577777777772"/>
    <x v="0"/>
  </r>
  <r>
    <n v="4241"/>
    <n v="26"/>
    <x v="2"/>
    <x v="0"/>
    <x v="2"/>
    <x v="4685"/>
    <x v="1"/>
    <n v="3"/>
    <d v="2032-08-11T00:00:00"/>
    <x v="11"/>
    <x v="8"/>
    <s v="11"/>
    <x v="0"/>
    <x v="0"/>
    <n v="0.18"/>
    <x v="0"/>
    <n v="6"/>
    <x v="1"/>
    <n v="126.88"/>
    <x v="0"/>
    <n v="6"/>
    <x v="0"/>
    <x v="0"/>
    <n v="457.83136363636368"/>
    <x v="0"/>
  </r>
  <r>
    <n v="4758"/>
    <n v="25"/>
    <x v="2"/>
    <x v="2"/>
    <x v="2"/>
    <x v="4686"/>
    <x v="2"/>
    <n v="2"/>
    <d v="2034-01-10T00:00:00"/>
    <x v="13"/>
    <x v="0"/>
    <s v="10"/>
    <x v="2"/>
    <x v="0"/>
    <n v="0.18"/>
    <x v="0"/>
    <n v="7"/>
    <x v="1"/>
    <n v="83.42"/>
    <x v="0"/>
    <n v="5"/>
    <x v="0"/>
    <x v="4"/>
    <n v="556.70883720930226"/>
    <x v="1"/>
  </r>
  <r>
    <n v="140"/>
    <n v="53"/>
    <x v="3"/>
    <x v="0"/>
    <x v="0"/>
    <x v="4687"/>
    <x v="2"/>
    <n v="2"/>
    <d v="2021-05-20T00:00:00"/>
    <x v="0"/>
    <x v="7"/>
    <s v="20"/>
    <x v="1"/>
    <x v="1"/>
    <n v="0.17"/>
    <x v="0"/>
    <n v="7"/>
    <x v="1"/>
    <n v="68.31"/>
    <x v="0"/>
    <n v="7"/>
    <x v="1"/>
    <x v="3"/>
    <n v="540.50595238095241"/>
    <x v="1"/>
  </r>
  <r>
    <n v="757"/>
    <n v="64"/>
    <x v="1"/>
    <x v="1"/>
    <x v="1"/>
    <x v="4688"/>
    <x v="0"/>
    <n v="1"/>
    <d v="2023-01-27T00:00:00"/>
    <x v="12"/>
    <x v="0"/>
    <s v="27"/>
    <x v="3"/>
    <x v="1"/>
    <n v="0.17"/>
    <x v="1"/>
    <n v="15"/>
    <x v="1"/>
    <n v="4.12"/>
    <x v="2"/>
    <n v="4"/>
    <x v="2"/>
    <x v="2"/>
    <n v="554.58534883720938"/>
    <x v="0"/>
  </r>
  <r>
    <n v="768"/>
    <n v="21"/>
    <x v="2"/>
    <x v="0"/>
    <x v="3"/>
    <x v="4689"/>
    <x v="0"/>
    <n v="1"/>
    <d v="2023-02-07T00:00:00"/>
    <x v="12"/>
    <x v="10"/>
    <s v="07"/>
    <x v="0"/>
    <x v="0"/>
    <n v="0.17"/>
    <x v="0"/>
    <n v="12"/>
    <x v="1"/>
    <n v="10.36"/>
    <x v="2"/>
    <n v="5"/>
    <x v="0"/>
    <x v="3"/>
    <n v="542.02585365853656"/>
    <x v="1"/>
  </r>
  <r>
    <n v="791"/>
    <n v="68"/>
    <x v="1"/>
    <x v="2"/>
    <x v="3"/>
    <x v="4690"/>
    <x v="0"/>
    <n v="1"/>
    <d v="2023-03-02T00:00:00"/>
    <x v="12"/>
    <x v="9"/>
    <s v="02"/>
    <x v="3"/>
    <x v="1"/>
    <n v="0.17"/>
    <x v="0"/>
    <n v="7"/>
    <x v="1"/>
    <n v="23.75"/>
    <x v="2"/>
    <n v="4"/>
    <x v="2"/>
    <x v="1"/>
    <n v="546.20222222222208"/>
    <x v="2"/>
  </r>
  <r>
    <n v="833"/>
    <n v="21"/>
    <x v="2"/>
    <x v="2"/>
    <x v="0"/>
    <x v="4691"/>
    <x v="1"/>
    <n v="3"/>
    <d v="2023-04-13T00:00:00"/>
    <x v="12"/>
    <x v="5"/>
    <s v="13"/>
    <x v="2"/>
    <x v="0"/>
    <n v="0.17"/>
    <x v="0"/>
    <n v="7"/>
    <x v="1"/>
    <n v="94.7"/>
    <x v="0"/>
    <n v="7"/>
    <x v="1"/>
    <x v="3"/>
    <n v="552.46800000000007"/>
    <x v="0"/>
  </r>
  <r>
    <n v="987"/>
    <n v="22"/>
    <x v="2"/>
    <x v="2"/>
    <x v="3"/>
    <x v="4692"/>
    <x v="1"/>
    <n v="3"/>
    <d v="2023-09-14T00:00:00"/>
    <x v="12"/>
    <x v="6"/>
    <s v="14"/>
    <x v="2"/>
    <x v="1"/>
    <n v="0.17"/>
    <x v="1"/>
    <n v="10"/>
    <x v="1"/>
    <n v="79.650000000000006"/>
    <x v="0"/>
    <n v="6"/>
    <x v="0"/>
    <x v="3"/>
    <n v="549.63564102564101"/>
    <x v="0"/>
  </r>
  <r>
    <n v="1057"/>
    <n v="29"/>
    <x v="2"/>
    <x v="3"/>
    <x v="1"/>
    <x v="4693"/>
    <x v="1"/>
    <n v="3"/>
    <d v="2023-11-23T00:00:00"/>
    <x v="12"/>
    <x v="1"/>
    <s v="23"/>
    <x v="2"/>
    <x v="0"/>
    <n v="0.17"/>
    <x v="1"/>
    <n v="15"/>
    <x v="1"/>
    <n v="52.83"/>
    <x v="0"/>
    <n v="7"/>
    <x v="1"/>
    <x v="0"/>
    <n v="450.77441860465109"/>
    <x v="0"/>
  </r>
  <r>
    <n v="1244"/>
    <n v="18"/>
    <x v="2"/>
    <x v="1"/>
    <x v="2"/>
    <x v="4694"/>
    <x v="0"/>
    <n v="1"/>
    <d v="2024-05-28T00:00:00"/>
    <x v="2"/>
    <x v="7"/>
    <s v="28"/>
    <x v="0"/>
    <x v="0"/>
    <n v="0.17"/>
    <x v="1"/>
    <n v="11"/>
    <x v="1"/>
    <n v="28.08"/>
    <x v="2"/>
    <n v="7"/>
    <x v="1"/>
    <x v="2"/>
    <n v="566.31666666666672"/>
    <x v="2"/>
  </r>
  <r>
    <n v="1294"/>
    <n v="24"/>
    <x v="2"/>
    <x v="0"/>
    <x v="3"/>
    <x v="4695"/>
    <x v="1"/>
    <n v="3"/>
    <d v="2024-07-17T00:00:00"/>
    <x v="2"/>
    <x v="11"/>
    <s v="17"/>
    <x v="2"/>
    <x v="0"/>
    <n v="0.17"/>
    <x v="1"/>
    <n v="19"/>
    <x v="2"/>
    <n v="50.24"/>
    <x v="0"/>
    <n v="6"/>
    <x v="0"/>
    <x v="0"/>
    <n v="442.64047619047608"/>
    <x v="0"/>
  </r>
  <r>
    <n v="1360"/>
    <n v="40"/>
    <x v="0"/>
    <x v="3"/>
    <x v="1"/>
    <x v="4696"/>
    <x v="1"/>
    <n v="3"/>
    <d v="2024-09-21T00:00:00"/>
    <x v="2"/>
    <x v="6"/>
    <s v="21"/>
    <x v="0"/>
    <x v="0"/>
    <n v="0.17"/>
    <x v="0"/>
    <n v="5"/>
    <x v="0"/>
    <n v="167.98"/>
    <x v="1"/>
    <n v="6"/>
    <x v="0"/>
    <x v="0"/>
    <n v="430.15634146341455"/>
    <x v="2"/>
  </r>
  <r>
    <n v="1768"/>
    <n v="52"/>
    <x v="3"/>
    <x v="1"/>
    <x v="2"/>
    <x v="4697"/>
    <x v="2"/>
    <n v="2"/>
    <d v="2025-11-03T00:00:00"/>
    <x v="3"/>
    <x v="1"/>
    <s v="03"/>
    <x v="3"/>
    <x v="0"/>
    <n v="0.17"/>
    <x v="0"/>
    <n v="1"/>
    <x v="0"/>
    <n v="415.52"/>
    <x v="1"/>
    <n v="7"/>
    <x v="1"/>
    <x v="2"/>
    <n v="572.59634146341477"/>
    <x v="2"/>
  </r>
  <r>
    <n v="1888"/>
    <n v="26"/>
    <x v="2"/>
    <x v="0"/>
    <x v="0"/>
    <x v="4698"/>
    <x v="0"/>
    <n v="1"/>
    <d v="2026-03-03T00:00:00"/>
    <x v="4"/>
    <x v="9"/>
    <s v="03"/>
    <x v="3"/>
    <x v="1"/>
    <n v="0.17"/>
    <x v="0"/>
    <n v="14"/>
    <x v="1"/>
    <n v="10.06"/>
    <x v="2"/>
    <n v="7"/>
    <x v="1"/>
    <x v="0"/>
    <n v="419.91324999999995"/>
    <x v="2"/>
  </r>
  <r>
    <n v="1931"/>
    <n v="53"/>
    <x v="3"/>
    <x v="3"/>
    <x v="0"/>
    <x v="4699"/>
    <x v="0"/>
    <n v="1"/>
    <d v="2026-04-15T00:00:00"/>
    <x v="4"/>
    <x v="5"/>
    <s v="15"/>
    <x v="2"/>
    <x v="1"/>
    <n v="0.17"/>
    <x v="1"/>
    <n v="1"/>
    <x v="0"/>
    <n v="264.52999999999997"/>
    <x v="1"/>
    <n v="6"/>
    <x v="0"/>
    <x v="3"/>
    <n v="543.14026315789488"/>
    <x v="1"/>
  </r>
  <r>
    <n v="2146"/>
    <n v="61"/>
    <x v="1"/>
    <x v="1"/>
    <x v="1"/>
    <x v="4700"/>
    <x v="0"/>
    <n v="1"/>
    <d v="2026-11-16T00:00:00"/>
    <x v="4"/>
    <x v="1"/>
    <s v="16"/>
    <x v="2"/>
    <x v="1"/>
    <n v="0.17"/>
    <x v="0"/>
    <n v="5"/>
    <x v="0"/>
    <n v="25.47"/>
    <x v="2"/>
    <n v="8"/>
    <x v="1"/>
    <x v="3"/>
    <n v="550.67027027027041"/>
    <x v="1"/>
  </r>
  <r>
    <n v="2151"/>
    <n v="48"/>
    <x v="0"/>
    <x v="0"/>
    <x v="3"/>
    <x v="4701"/>
    <x v="0"/>
    <n v="1"/>
    <d v="2026-11-21T00:00:00"/>
    <x v="4"/>
    <x v="1"/>
    <s v="21"/>
    <x v="1"/>
    <x v="1"/>
    <n v="0.17"/>
    <x v="1"/>
    <n v="3"/>
    <x v="0"/>
    <n v="96.83"/>
    <x v="0"/>
    <n v="8"/>
    <x v="1"/>
    <x v="1"/>
    <n v="560.81461538461531"/>
    <x v="1"/>
  </r>
  <r>
    <n v="2298"/>
    <n v="47"/>
    <x v="0"/>
    <x v="3"/>
    <x v="1"/>
    <x v="4702"/>
    <x v="1"/>
    <n v="3"/>
    <d v="2027-04-17T00:00:00"/>
    <x v="5"/>
    <x v="5"/>
    <s v="17"/>
    <x v="1"/>
    <x v="1"/>
    <n v="0.17"/>
    <x v="0"/>
    <n v="3"/>
    <x v="0"/>
    <n v="259.64"/>
    <x v="1"/>
    <n v="7"/>
    <x v="1"/>
    <x v="1"/>
    <n v="571.6271999999999"/>
    <x v="0"/>
  </r>
  <r>
    <n v="2450"/>
    <n v="44"/>
    <x v="0"/>
    <x v="3"/>
    <x v="3"/>
    <x v="4703"/>
    <x v="1"/>
    <n v="3"/>
    <d v="2027-09-16T00:00:00"/>
    <x v="5"/>
    <x v="6"/>
    <s v="16"/>
    <x v="0"/>
    <x v="1"/>
    <n v="0.17"/>
    <x v="1"/>
    <n v="11"/>
    <x v="1"/>
    <n v="65.17"/>
    <x v="0"/>
    <n v="5"/>
    <x v="0"/>
    <x v="4"/>
    <n v="556.06023809523811"/>
    <x v="2"/>
  </r>
  <r>
    <n v="2528"/>
    <n v="63"/>
    <x v="1"/>
    <x v="0"/>
    <x v="3"/>
    <x v="4704"/>
    <x v="0"/>
    <n v="1"/>
    <d v="2027-12-03T00:00:00"/>
    <x v="5"/>
    <x v="2"/>
    <s v="03"/>
    <x v="2"/>
    <x v="1"/>
    <n v="0.17"/>
    <x v="0"/>
    <n v="11"/>
    <x v="1"/>
    <n v="26.76"/>
    <x v="2"/>
    <n v="6"/>
    <x v="0"/>
    <x v="3"/>
    <n v="562.42944444444458"/>
    <x v="2"/>
  </r>
  <r>
    <n v="2713"/>
    <n v="48"/>
    <x v="0"/>
    <x v="0"/>
    <x v="2"/>
    <x v="4705"/>
    <x v="0"/>
    <n v="1"/>
    <d v="2028-06-05T00:00:00"/>
    <x v="6"/>
    <x v="3"/>
    <s v="05"/>
    <x v="3"/>
    <x v="1"/>
    <n v="0.17"/>
    <x v="1"/>
    <n v="12"/>
    <x v="1"/>
    <n v="11.55"/>
    <x v="2"/>
    <n v="6"/>
    <x v="0"/>
    <x v="1"/>
    <n v="562.99041666666665"/>
    <x v="0"/>
  </r>
  <r>
    <n v="2973"/>
    <n v="31"/>
    <x v="4"/>
    <x v="2"/>
    <x v="1"/>
    <x v="4706"/>
    <x v="1"/>
    <n v="3"/>
    <d v="2029-02-20T00:00:00"/>
    <x v="10"/>
    <x v="10"/>
    <s v="20"/>
    <x v="1"/>
    <x v="0"/>
    <n v="0.17"/>
    <x v="0"/>
    <n v="2"/>
    <x v="0"/>
    <n v="486.81"/>
    <x v="1"/>
    <n v="7"/>
    <x v="1"/>
    <x v="4"/>
    <n v="552.13804878048779"/>
    <x v="0"/>
  </r>
  <r>
    <n v="3166"/>
    <n v="26"/>
    <x v="2"/>
    <x v="2"/>
    <x v="2"/>
    <x v="4707"/>
    <x v="1"/>
    <n v="3"/>
    <d v="2029-09-01T00:00:00"/>
    <x v="10"/>
    <x v="6"/>
    <s v="01"/>
    <x v="1"/>
    <x v="0"/>
    <n v="0.17"/>
    <x v="1"/>
    <n v="9"/>
    <x v="1"/>
    <n v="80.02"/>
    <x v="0"/>
    <n v="4"/>
    <x v="2"/>
    <x v="4"/>
    <n v="541.60099999999989"/>
    <x v="2"/>
  </r>
  <r>
    <n v="3372"/>
    <n v="33"/>
    <x v="4"/>
    <x v="1"/>
    <x v="0"/>
    <x v="4708"/>
    <x v="2"/>
    <n v="2"/>
    <d v="2030-03-26T00:00:00"/>
    <x v="7"/>
    <x v="9"/>
    <s v="26"/>
    <x v="1"/>
    <x v="1"/>
    <n v="0.17"/>
    <x v="1"/>
    <n v="16"/>
    <x v="2"/>
    <n v="31.82"/>
    <x v="2"/>
    <n v="8"/>
    <x v="1"/>
    <x v="0"/>
    <n v="427.07051282051282"/>
    <x v="2"/>
  </r>
  <r>
    <n v="3492"/>
    <n v="56"/>
    <x v="3"/>
    <x v="3"/>
    <x v="0"/>
    <x v="4709"/>
    <x v="1"/>
    <n v="3"/>
    <d v="2030-07-24T00:00:00"/>
    <x v="7"/>
    <x v="11"/>
    <s v="24"/>
    <x v="2"/>
    <x v="1"/>
    <n v="0.17"/>
    <x v="1"/>
    <n v="18"/>
    <x v="2"/>
    <n v="39.14"/>
    <x v="2"/>
    <n v="4"/>
    <x v="2"/>
    <x v="0"/>
    <n v="424.91315789473686"/>
    <x v="0"/>
  </r>
  <r>
    <n v="3498"/>
    <n v="53"/>
    <x v="3"/>
    <x v="3"/>
    <x v="3"/>
    <x v="4710"/>
    <x v="1"/>
    <n v="3"/>
    <d v="2030-07-30T00:00:00"/>
    <x v="7"/>
    <x v="11"/>
    <s v="30"/>
    <x v="2"/>
    <x v="0"/>
    <n v="0.17"/>
    <x v="1"/>
    <n v="13"/>
    <x v="1"/>
    <n v="73.12"/>
    <x v="0"/>
    <n v="5"/>
    <x v="0"/>
    <x v="2"/>
    <n v="576.52325000000008"/>
    <x v="2"/>
  </r>
  <r>
    <n v="3587"/>
    <n v="65"/>
    <x v="1"/>
    <x v="2"/>
    <x v="2"/>
    <x v="4711"/>
    <x v="2"/>
    <n v="2"/>
    <d v="2030-10-27T00:00:00"/>
    <x v="7"/>
    <x v="4"/>
    <s v="27"/>
    <x v="0"/>
    <x v="0"/>
    <n v="0.17"/>
    <x v="1"/>
    <n v="11"/>
    <x v="1"/>
    <n v="56.01"/>
    <x v="0"/>
    <n v="7"/>
    <x v="1"/>
    <x v="3"/>
    <n v="570.0882857142858"/>
    <x v="0"/>
  </r>
  <r>
    <n v="3766"/>
    <n v="52"/>
    <x v="3"/>
    <x v="2"/>
    <x v="2"/>
    <x v="4712"/>
    <x v="1"/>
    <n v="3"/>
    <d v="2031-04-24T00:00:00"/>
    <x v="8"/>
    <x v="5"/>
    <s v="24"/>
    <x v="1"/>
    <x v="0"/>
    <n v="0.17"/>
    <x v="1"/>
    <n v="2"/>
    <x v="0"/>
    <n v="396.46"/>
    <x v="1"/>
    <n v="6"/>
    <x v="0"/>
    <x v="2"/>
    <n v="566.93102564102571"/>
    <x v="2"/>
  </r>
  <r>
    <n v="3987"/>
    <n v="20"/>
    <x v="2"/>
    <x v="1"/>
    <x v="0"/>
    <x v="4713"/>
    <x v="1"/>
    <n v="3"/>
    <d v="2031-12-01T00:00:00"/>
    <x v="8"/>
    <x v="2"/>
    <s v="01"/>
    <x v="1"/>
    <x v="1"/>
    <n v="0.17"/>
    <x v="0"/>
    <n v="5"/>
    <x v="0"/>
    <n v="159.76"/>
    <x v="1"/>
    <n v="6"/>
    <x v="0"/>
    <x v="4"/>
    <n v="537.0212820512819"/>
    <x v="1"/>
  </r>
  <r>
    <n v="4334"/>
    <n v="68"/>
    <x v="1"/>
    <x v="1"/>
    <x v="1"/>
    <x v="4714"/>
    <x v="1"/>
    <n v="3"/>
    <d v="2032-11-12T00:00:00"/>
    <x v="11"/>
    <x v="1"/>
    <s v="12"/>
    <x v="0"/>
    <x v="1"/>
    <n v="0.17"/>
    <x v="0"/>
    <n v="16"/>
    <x v="2"/>
    <n v="41.42"/>
    <x v="2"/>
    <n v="7"/>
    <x v="1"/>
    <x v="3"/>
    <n v="568.73323529411778"/>
    <x v="0"/>
  </r>
  <r>
    <n v="4360"/>
    <n v="28"/>
    <x v="2"/>
    <x v="3"/>
    <x v="2"/>
    <x v="4715"/>
    <x v="0"/>
    <n v="1"/>
    <d v="2032-12-08T00:00:00"/>
    <x v="11"/>
    <x v="2"/>
    <s v="08"/>
    <x v="0"/>
    <x v="1"/>
    <n v="0.17"/>
    <x v="1"/>
    <n v="18"/>
    <x v="2"/>
    <n v="15.02"/>
    <x v="2"/>
    <n v="4"/>
    <x v="2"/>
    <x v="2"/>
    <n v="560.98394736842101"/>
    <x v="0"/>
  </r>
  <r>
    <n v="4444"/>
    <n v="39"/>
    <x v="4"/>
    <x v="2"/>
    <x v="3"/>
    <x v="4716"/>
    <x v="0"/>
    <n v="1"/>
    <d v="2033-03-02T00:00:00"/>
    <x v="9"/>
    <x v="9"/>
    <s v="02"/>
    <x v="0"/>
    <x v="0"/>
    <n v="0.17"/>
    <x v="0"/>
    <n v="19"/>
    <x v="2"/>
    <n v="5.85"/>
    <x v="2"/>
    <n v="5"/>
    <x v="0"/>
    <x v="3"/>
    <n v="565.88363636363647"/>
    <x v="2"/>
  </r>
  <r>
    <n v="4472"/>
    <n v="60"/>
    <x v="1"/>
    <x v="2"/>
    <x v="1"/>
    <x v="4717"/>
    <x v="0"/>
    <n v="1"/>
    <d v="2033-03-30T00:00:00"/>
    <x v="9"/>
    <x v="9"/>
    <s v="30"/>
    <x v="0"/>
    <x v="0"/>
    <n v="0.17"/>
    <x v="0"/>
    <n v="13"/>
    <x v="1"/>
    <n v="18.66"/>
    <x v="2"/>
    <n v="7"/>
    <x v="1"/>
    <x v="4"/>
    <n v="530.13236842105255"/>
    <x v="0"/>
  </r>
  <r>
    <n v="4619"/>
    <n v="35"/>
    <x v="4"/>
    <x v="2"/>
    <x v="1"/>
    <x v="4718"/>
    <x v="0"/>
    <n v="1"/>
    <d v="2033-08-24T00:00:00"/>
    <x v="9"/>
    <x v="8"/>
    <s v="24"/>
    <x v="0"/>
    <x v="0"/>
    <n v="0.17"/>
    <x v="1"/>
    <n v="1"/>
    <x v="0"/>
    <n v="279.66000000000003"/>
    <x v="1"/>
    <n v="5"/>
    <x v="0"/>
    <x v="0"/>
    <n v="417.35810810810813"/>
    <x v="0"/>
  </r>
  <r>
    <n v="4722"/>
    <n v="21"/>
    <x v="2"/>
    <x v="2"/>
    <x v="1"/>
    <x v="4719"/>
    <x v="0"/>
    <n v="1"/>
    <d v="2033-12-05T00:00:00"/>
    <x v="9"/>
    <x v="2"/>
    <s v="05"/>
    <x v="3"/>
    <x v="1"/>
    <n v="0.17"/>
    <x v="1"/>
    <n v="8"/>
    <x v="1"/>
    <n v="23.94"/>
    <x v="2"/>
    <n v="7"/>
    <x v="1"/>
    <x v="0"/>
    <n v="421.18305555555554"/>
    <x v="1"/>
  </r>
  <r>
    <n v="4843"/>
    <n v="64"/>
    <x v="1"/>
    <x v="2"/>
    <x v="3"/>
    <x v="4720"/>
    <x v="1"/>
    <n v="3"/>
    <d v="2034-04-05T00:00:00"/>
    <x v="13"/>
    <x v="5"/>
    <s v="05"/>
    <x v="0"/>
    <x v="1"/>
    <n v="0.17"/>
    <x v="0"/>
    <n v="5"/>
    <x v="0"/>
    <n v="141.01"/>
    <x v="0"/>
    <n v="7"/>
    <x v="1"/>
    <x v="4"/>
    <n v="537.90270270270264"/>
    <x v="0"/>
  </r>
  <r>
    <n v="87"/>
    <n v="29"/>
    <x v="2"/>
    <x v="1"/>
    <x v="0"/>
    <x v="4721"/>
    <x v="2"/>
    <n v="2"/>
    <d v="2021-03-28T00:00:00"/>
    <x v="0"/>
    <x v="9"/>
    <s v="28"/>
    <x v="0"/>
    <x v="1"/>
    <n v="0.16"/>
    <x v="1"/>
    <n v="15"/>
    <x v="1"/>
    <n v="25.33"/>
    <x v="2"/>
    <n v="5"/>
    <x v="0"/>
    <x v="0"/>
    <n v="427.74571428571437"/>
    <x v="0"/>
  </r>
  <r>
    <n v="202"/>
    <n v="51"/>
    <x v="3"/>
    <x v="0"/>
    <x v="0"/>
    <x v="4722"/>
    <x v="1"/>
    <n v="3"/>
    <d v="2021-07-21T00:00:00"/>
    <x v="0"/>
    <x v="11"/>
    <s v="21"/>
    <x v="1"/>
    <x v="1"/>
    <n v="0.16"/>
    <x v="0"/>
    <n v="3"/>
    <x v="0"/>
    <n v="262.93"/>
    <x v="1"/>
    <n v="6"/>
    <x v="0"/>
    <x v="2"/>
    <n v="568.83729729729725"/>
    <x v="1"/>
  </r>
  <r>
    <n v="330"/>
    <n v="25"/>
    <x v="2"/>
    <x v="0"/>
    <x v="3"/>
    <x v="4723"/>
    <x v="0"/>
    <n v="1"/>
    <d v="2021-11-26T00:00:00"/>
    <x v="0"/>
    <x v="1"/>
    <s v="26"/>
    <x v="1"/>
    <x v="0"/>
    <n v="0.16"/>
    <x v="1"/>
    <n v="13"/>
    <x v="1"/>
    <n v="12.77"/>
    <x v="2"/>
    <n v="7"/>
    <x v="1"/>
    <x v="0"/>
    <n v="429.15352941176474"/>
    <x v="1"/>
  </r>
  <r>
    <n v="1654"/>
    <n v="27"/>
    <x v="2"/>
    <x v="1"/>
    <x v="0"/>
    <x v="4724"/>
    <x v="1"/>
    <n v="3"/>
    <d v="2025-07-12T00:00:00"/>
    <x v="3"/>
    <x v="11"/>
    <s v="12"/>
    <x v="1"/>
    <x v="1"/>
    <n v="0.16"/>
    <x v="0"/>
    <n v="11"/>
    <x v="1"/>
    <n v="59.85"/>
    <x v="0"/>
    <n v="5"/>
    <x v="0"/>
    <x v="4"/>
    <n v="533.2594444444444"/>
    <x v="1"/>
  </r>
  <r>
    <n v="1779"/>
    <n v="68"/>
    <x v="1"/>
    <x v="2"/>
    <x v="3"/>
    <x v="4725"/>
    <x v="0"/>
    <n v="1"/>
    <d v="2025-11-14T00:00:00"/>
    <x v="3"/>
    <x v="1"/>
    <s v="14"/>
    <x v="2"/>
    <x v="1"/>
    <n v="0.16"/>
    <x v="1"/>
    <n v="3"/>
    <x v="0"/>
    <n v="98.86"/>
    <x v="0"/>
    <n v="7"/>
    <x v="1"/>
    <x v="0"/>
    <n v="437.12696969696975"/>
    <x v="2"/>
  </r>
  <r>
    <n v="1786"/>
    <n v="64"/>
    <x v="1"/>
    <x v="1"/>
    <x v="0"/>
    <x v="4726"/>
    <x v="1"/>
    <n v="3"/>
    <d v="2025-11-21T00:00:00"/>
    <x v="3"/>
    <x v="1"/>
    <s v="21"/>
    <x v="2"/>
    <x v="0"/>
    <n v="0.16"/>
    <x v="0"/>
    <n v="13"/>
    <x v="1"/>
    <n v="75.400000000000006"/>
    <x v="0"/>
    <n v="7"/>
    <x v="1"/>
    <x v="2"/>
    <n v="562.72749999999996"/>
    <x v="1"/>
  </r>
  <r>
    <n v="2011"/>
    <n v="43"/>
    <x v="0"/>
    <x v="1"/>
    <x v="1"/>
    <x v="4727"/>
    <x v="1"/>
    <n v="3"/>
    <d v="2026-07-04T00:00:00"/>
    <x v="4"/>
    <x v="11"/>
    <s v="04"/>
    <x v="3"/>
    <x v="0"/>
    <n v="0.16"/>
    <x v="0"/>
    <n v="7"/>
    <x v="1"/>
    <n v="133.34"/>
    <x v="0"/>
    <n v="6"/>
    <x v="0"/>
    <x v="2"/>
    <n v="550.79828571428561"/>
    <x v="1"/>
  </r>
  <r>
    <n v="2071"/>
    <n v="29"/>
    <x v="2"/>
    <x v="2"/>
    <x v="3"/>
    <x v="4728"/>
    <x v="1"/>
    <n v="3"/>
    <d v="2026-09-02T00:00:00"/>
    <x v="4"/>
    <x v="6"/>
    <s v="02"/>
    <x v="0"/>
    <x v="0"/>
    <n v="0.16"/>
    <x v="0"/>
    <n v="18"/>
    <x v="2"/>
    <n v="47.71"/>
    <x v="2"/>
    <n v="6"/>
    <x v="0"/>
    <x v="4"/>
    <n v="529.68428571428558"/>
    <x v="1"/>
  </r>
  <r>
    <n v="2687"/>
    <n v="68"/>
    <x v="1"/>
    <x v="2"/>
    <x v="3"/>
    <x v="4729"/>
    <x v="2"/>
    <n v="2"/>
    <d v="2028-05-10T00:00:00"/>
    <x v="6"/>
    <x v="7"/>
    <s v="10"/>
    <x v="0"/>
    <x v="0"/>
    <n v="0.16"/>
    <x v="1"/>
    <n v="8"/>
    <x v="1"/>
    <n v="57.11"/>
    <x v="0"/>
    <n v="5"/>
    <x v="0"/>
    <x v="4"/>
    <n v="520.00411764705871"/>
    <x v="0"/>
  </r>
  <r>
    <n v="2749"/>
    <n v="20"/>
    <x v="2"/>
    <x v="3"/>
    <x v="1"/>
    <x v="4730"/>
    <x v="1"/>
    <n v="3"/>
    <d v="2028-07-11T00:00:00"/>
    <x v="6"/>
    <x v="11"/>
    <s v="11"/>
    <x v="1"/>
    <x v="1"/>
    <n v="0.16"/>
    <x v="1"/>
    <n v="16"/>
    <x v="2"/>
    <n v="43.1"/>
    <x v="2"/>
    <n v="6"/>
    <x v="0"/>
    <x v="0"/>
    <n v="441.51937500000008"/>
    <x v="2"/>
  </r>
  <r>
    <n v="2777"/>
    <n v="24"/>
    <x v="2"/>
    <x v="3"/>
    <x v="1"/>
    <x v="4375"/>
    <x v="2"/>
    <n v="2"/>
    <d v="2028-08-08T00:00:00"/>
    <x v="6"/>
    <x v="8"/>
    <s v="08"/>
    <x v="3"/>
    <x v="1"/>
    <n v="0.16"/>
    <x v="1"/>
    <n v="16"/>
    <x v="2"/>
    <n v="28.21"/>
    <x v="2"/>
    <n v="7"/>
    <x v="1"/>
    <x v="2"/>
    <n v="539.54617647058797"/>
    <x v="0"/>
  </r>
  <r>
    <n v="2800"/>
    <n v="66"/>
    <x v="1"/>
    <x v="0"/>
    <x v="3"/>
    <x v="4731"/>
    <x v="1"/>
    <n v="3"/>
    <d v="2028-08-31T00:00:00"/>
    <x v="6"/>
    <x v="8"/>
    <s v="31"/>
    <x v="2"/>
    <x v="0"/>
    <n v="0.16"/>
    <x v="1"/>
    <n v="6"/>
    <x v="1"/>
    <n v="122.53"/>
    <x v="0"/>
    <n v="7"/>
    <x v="1"/>
    <x v="0"/>
    <n v="433.51838709677429"/>
    <x v="1"/>
  </r>
  <r>
    <n v="2976"/>
    <n v="53"/>
    <x v="3"/>
    <x v="0"/>
    <x v="2"/>
    <x v="4732"/>
    <x v="2"/>
    <n v="2"/>
    <d v="2029-02-23T00:00:00"/>
    <x v="10"/>
    <x v="10"/>
    <s v="23"/>
    <x v="2"/>
    <x v="1"/>
    <n v="0.16"/>
    <x v="0"/>
    <n v="18"/>
    <x v="2"/>
    <n v="30.95"/>
    <x v="2"/>
    <n v="7"/>
    <x v="1"/>
    <x v="2"/>
    <n v="542.21818181818173"/>
    <x v="2"/>
  </r>
  <r>
    <n v="3051"/>
    <n v="43"/>
    <x v="0"/>
    <x v="0"/>
    <x v="2"/>
    <x v="4733"/>
    <x v="1"/>
    <n v="3"/>
    <d v="2029-05-09T00:00:00"/>
    <x v="10"/>
    <x v="7"/>
    <s v="09"/>
    <x v="0"/>
    <x v="1"/>
    <n v="0.16"/>
    <x v="0"/>
    <n v="16"/>
    <x v="2"/>
    <n v="42.97"/>
    <x v="2"/>
    <n v="7"/>
    <x v="1"/>
    <x v="1"/>
    <n v="581.44086956521733"/>
    <x v="0"/>
  </r>
  <r>
    <n v="3061"/>
    <n v="60"/>
    <x v="1"/>
    <x v="0"/>
    <x v="3"/>
    <x v="4734"/>
    <x v="0"/>
    <n v="1"/>
    <d v="2029-05-19T00:00:00"/>
    <x v="10"/>
    <x v="7"/>
    <s v="19"/>
    <x v="0"/>
    <x v="0"/>
    <n v="0.16"/>
    <x v="1"/>
    <n v="2"/>
    <x v="0"/>
    <n v="145.81"/>
    <x v="0"/>
    <n v="4"/>
    <x v="2"/>
    <x v="4"/>
    <n v="521.91757575757572"/>
    <x v="1"/>
  </r>
  <r>
    <n v="3550"/>
    <n v="24"/>
    <x v="2"/>
    <x v="0"/>
    <x v="0"/>
    <x v="4735"/>
    <x v="0"/>
    <n v="1"/>
    <d v="2030-09-20T00:00:00"/>
    <x v="7"/>
    <x v="6"/>
    <s v="20"/>
    <x v="0"/>
    <x v="0"/>
    <n v="0.16"/>
    <x v="0"/>
    <n v="5"/>
    <x v="0"/>
    <n v="29.89"/>
    <x v="2"/>
    <n v="7"/>
    <x v="1"/>
    <x v="0"/>
    <n v="423.46233333333333"/>
    <x v="0"/>
  </r>
  <r>
    <n v="3853"/>
    <n v="33"/>
    <x v="4"/>
    <x v="0"/>
    <x v="3"/>
    <x v="4736"/>
    <x v="0"/>
    <n v="1"/>
    <d v="2031-07-20T00:00:00"/>
    <x v="8"/>
    <x v="11"/>
    <s v="20"/>
    <x v="2"/>
    <x v="1"/>
    <n v="0.16"/>
    <x v="0"/>
    <n v="15"/>
    <x v="1"/>
    <n v="10.93"/>
    <x v="2"/>
    <n v="8"/>
    <x v="1"/>
    <x v="0"/>
    <n v="432.9113793103449"/>
    <x v="1"/>
  </r>
  <r>
    <n v="3986"/>
    <n v="68"/>
    <x v="1"/>
    <x v="3"/>
    <x v="2"/>
    <x v="4737"/>
    <x v="1"/>
    <n v="3"/>
    <d v="2031-11-30T00:00:00"/>
    <x v="8"/>
    <x v="1"/>
    <s v="30"/>
    <x v="0"/>
    <x v="1"/>
    <n v="0.16"/>
    <x v="1"/>
    <n v="12"/>
    <x v="1"/>
    <n v="69.98"/>
    <x v="0"/>
    <n v="7"/>
    <x v="1"/>
    <x v="0"/>
    <n v="442.51678571428573"/>
    <x v="0"/>
  </r>
  <r>
    <n v="4054"/>
    <n v="23"/>
    <x v="2"/>
    <x v="1"/>
    <x v="2"/>
    <x v="4738"/>
    <x v="0"/>
    <n v="1"/>
    <d v="2032-02-06T00:00:00"/>
    <x v="11"/>
    <x v="10"/>
    <s v="06"/>
    <x v="3"/>
    <x v="0"/>
    <n v="0.16"/>
    <x v="0"/>
    <n v="2"/>
    <x v="0"/>
    <n v="114.58"/>
    <x v="0"/>
    <n v="5"/>
    <x v="0"/>
    <x v="2"/>
    <n v="541.75156249999986"/>
    <x v="1"/>
  </r>
  <r>
    <n v="4100"/>
    <n v="21"/>
    <x v="2"/>
    <x v="0"/>
    <x v="0"/>
    <x v="4633"/>
    <x v="0"/>
    <n v="1"/>
    <d v="2032-03-23T00:00:00"/>
    <x v="11"/>
    <x v="9"/>
    <s v="23"/>
    <x v="2"/>
    <x v="0"/>
    <n v="0.16"/>
    <x v="1"/>
    <n v="12"/>
    <x v="1"/>
    <n v="16.61"/>
    <x v="2"/>
    <n v="3"/>
    <x v="2"/>
    <x v="2"/>
    <n v="551.83548387096755"/>
    <x v="2"/>
  </r>
  <r>
    <n v="4533"/>
    <n v="19"/>
    <x v="2"/>
    <x v="2"/>
    <x v="3"/>
    <x v="4739"/>
    <x v="0"/>
    <n v="1"/>
    <d v="2033-05-30T00:00:00"/>
    <x v="9"/>
    <x v="7"/>
    <s v="30"/>
    <x v="3"/>
    <x v="0"/>
    <n v="0.16"/>
    <x v="0"/>
    <n v="13"/>
    <x v="1"/>
    <n v="14.98"/>
    <x v="2"/>
    <n v="5"/>
    <x v="0"/>
    <x v="2"/>
    <n v="563.58699999999988"/>
    <x v="0"/>
  </r>
  <r>
    <n v="4666"/>
    <n v="29"/>
    <x v="2"/>
    <x v="2"/>
    <x v="3"/>
    <x v="4740"/>
    <x v="1"/>
    <n v="3"/>
    <d v="2033-10-10T00:00:00"/>
    <x v="9"/>
    <x v="4"/>
    <s v="10"/>
    <x v="2"/>
    <x v="1"/>
    <n v="0.16"/>
    <x v="1"/>
    <n v="12"/>
    <x v="1"/>
    <n v="63.65"/>
    <x v="0"/>
    <n v="7"/>
    <x v="1"/>
    <x v="3"/>
    <n v="580.09406250000006"/>
    <x v="0"/>
  </r>
  <r>
    <n v="379"/>
    <n v="40"/>
    <x v="0"/>
    <x v="2"/>
    <x v="0"/>
    <x v="4741"/>
    <x v="0"/>
    <n v="1"/>
    <d v="2022-01-14T00:00:00"/>
    <x v="1"/>
    <x v="0"/>
    <s v="14"/>
    <x v="1"/>
    <x v="1"/>
    <n v="0.15"/>
    <x v="0"/>
    <n v="9"/>
    <x v="1"/>
    <n v="6.63"/>
    <x v="2"/>
    <n v="8"/>
    <x v="1"/>
    <x v="0"/>
    <n v="427.80592592592592"/>
    <x v="1"/>
  </r>
  <r>
    <n v="459"/>
    <n v="38"/>
    <x v="4"/>
    <x v="3"/>
    <x v="3"/>
    <x v="4742"/>
    <x v="0"/>
    <n v="1"/>
    <d v="2022-04-04T00:00:00"/>
    <x v="1"/>
    <x v="5"/>
    <s v="04"/>
    <x v="1"/>
    <x v="0"/>
    <n v="0.15"/>
    <x v="1"/>
    <n v="19"/>
    <x v="2"/>
    <n v="18.25"/>
    <x v="2"/>
    <n v="7"/>
    <x v="1"/>
    <x v="3"/>
    <n v="574.16709677419351"/>
    <x v="1"/>
  </r>
  <r>
    <n v="548"/>
    <n v="49"/>
    <x v="0"/>
    <x v="0"/>
    <x v="1"/>
    <x v="4743"/>
    <x v="2"/>
    <n v="2"/>
    <d v="2022-07-02T00:00:00"/>
    <x v="1"/>
    <x v="11"/>
    <s v="02"/>
    <x v="2"/>
    <x v="1"/>
    <n v="0.15"/>
    <x v="0"/>
    <n v="4"/>
    <x v="0"/>
    <n v="126.81"/>
    <x v="0"/>
    <n v="6"/>
    <x v="0"/>
    <x v="4"/>
    <n v="529.114375"/>
    <x v="1"/>
  </r>
  <r>
    <n v="568"/>
    <n v="28"/>
    <x v="2"/>
    <x v="2"/>
    <x v="3"/>
    <x v="4744"/>
    <x v="2"/>
    <n v="2"/>
    <d v="2022-07-22T00:00:00"/>
    <x v="1"/>
    <x v="11"/>
    <s v="22"/>
    <x v="3"/>
    <x v="1"/>
    <n v="0.15"/>
    <x v="1"/>
    <n v="7"/>
    <x v="1"/>
    <n v="51.25"/>
    <x v="0"/>
    <n v="4"/>
    <x v="2"/>
    <x v="1"/>
    <n v="576.61954545454546"/>
    <x v="0"/>
  </r>
  <r>
    <n v="945"/>
    <n v="34"/>
    <x v="4"/>
    <x v="2"/>
    <x v="3"/>
    <x v="4745"/>
    <x v="1"/>
    <n v="3"/>
    <d v="2023-08-03T00:00:00"/>
    <x v="12"/>
    <x v="8"/>
    <s v="03"/>
    <x v="1"/>
    <x v="0"/>
    <n v="0.15"/>
    <x v="1"/>
    <n v="6"/>
    <x v="1"/>
    <n v="143.46"/>
    <x v="0"/>
    <n v="4"/>
    <x v="2"/>
    <x v="1"/>
    <n v="586.99285714285713"/>
    <x v="1"/>
  </r>
  <r>
    <n v="1043"/>
    <n v="33"/>
    <x v="4"/>
    <x v="3"/>
    <x v="2"/>
    <x v="4746"/>
    <x v="0"/>
    <n v="1"/>
    <d v="2023-11-09T00:00:00"/>
    <x v="12"/>
    <x v="1"/>
    <s v="09"/>
    <x v="0"/>
    <x v="1"/>
    <n v="0.15"/>
    <x v="1"/>
    <n v="16"/>
    <x v="2"/>
    <n v="17.649999999999999"/>
    <x v="2"/>
    <n v="4"/>
    <x v="2"/>
    <x v="3"/>
    <n v="581.74666666666667"/>
    <x v="2"/>
  </r>
  <r>
    <n v="1199"/>
    <n v="19"/>
    <x v="2"/>
    <x v="0"/>
    <x v="3"/>
    <x v="4747"/>
    <x v="0"/>
    <n v="1"/>
    <d v="2024-04-13T00:00:00"/>
    <x v="2"/>
    <x v="5"/>
    <s v="13"/>
    <x v="2"/>
    <x v="1"/>
    <n v="0.15"/>
    <x v="0"/>
    <n v="3"/>
    <x v="0"/>
    <n v="52.22"/>
    <x v="0"/>
    <n v="4"/>
    <x v="2"/>
    <x v="0"/>
    <n v="441.96423076923077"/>
    <x v="0"/>
  </r>
  <r>
    <n v="1263"/>
    <n v="32"/>
    <x v="4"/>
    <x v="1"/>
    <x v="0"/>
    <x v="4748"/>
    <x v="1"/>
    <n v="3"/>
    <d v="2024-06-16T00:00:00"/>
    <x v="2"/>
    <x v="3"/>
    <s v="16"/>
    <x v="3"/>
    <x v="1"/>
    <n v="0.15"/>
    <x v="0"/>
    <n v="9"/>
    <x v="1"/>
    <n v="88.09"/>
    <x v="0"/>
    <n v="4"/>
    <x v="2"/>
    <x v="0"/>
    <n v="453.3768"/>
    <x v="2"/>
  </r>
  <r>
    <n v="1903"/>
    <n v="23"/>
    <x v="2"/>
    <x v="2"/>
    <x v="3"/>
    <x v="4749"/>
    <x v="2"/>
    <n v="2"/>
    <d v="2026-03-18T00:00:00"/>
    <x v="4"/>
    <x v="9"/>
    <s v="18"/>
    <x v="0"/>
    <x v="0"/>
    <n v="0.15"/>
    <x v="1"/>
    <n v="4"/>
    <x v="0"/>
    <n v="112.42"/>
    <x v="0"/>
    <n v="4"/>
    <x v="2"/>
    <x v="4"/>
    <n v="529.82000000000005"/>
    <x v="1"/>
  </r>
  <r>
    <n v="1934"/>
    <n v="36"/>
    <x v="4"/>
    <x v="3"/>
    <x v="2"/>
    <x v="4750"/>
    <x v="2"/>
    <n v="2"/>
    <d v="2026-04-18T00:00:00"/>
    <x v="4"/>
    <x v="5"/>
    <s v="18"/>
    <x v="3"/>
    <x v="1"/>
    <n v="0.15"/>
    <x v="0"/>
    <n v="13"/>
    <x v="1"/>
    <n v="40.299999999999997"/>
    <x v="2"/>
    <n v="4"/>
    <x v="2"/>
    <x v="4"/>
    <n v="532.49099999999987"/>
    <x v="2"/>
  </r>
  <r>
    <n v="1998"/>
    <n v="25"/>
    <x v="2"/>
    <x v="3"/>
    <x v="0"/>
    <x v="4751"/>
    <x v="0"/>
    <n v="1"/>
    <d v="2026-06-21T00:00:00"/>
    <x v="4"/>
    <x v="3"/>
    <s v="21"/>
    <x v="3"/>
    <x v="0"/>
    <n v="0.15"/>
    <x v="1"/>
    <n v="16"/>
    <x v="2"/>
    <n v="17.32"/>
    <x v="2"/>
    <n v="4"/>
    <x v="2"/>
    <x v="3"/>
    <n v="592.07137931034481"/>
    <x v="1"/>
  </r>
  <r>
    <n v="2031"/>
    <n v="52"/>
    <x v="3"/>
    <x v="3"/>
    <x v="2"/>
    <x v="4752"/>
    <x v="0"/>
    <n v="1"/>
    <d v="2026-07-24T00:00:00"/>
    <x v="4"/>
    <x v="11"/>
    <s v="24"/>
    <x v="3"/>
    <x v="0"/>
    <n v="0.15"/>
    <x v="1"/>
    <n v="15"/>
    <x v="1"/>
    <n v="17.670000000000002"/>
    <x v="2"/>
    <n v="4"/>
    <x v="2"/>
    <x v="0"/>
    <n v="439.23208333333338"/>
    <x v="0"/>
  </r>
  <r>
    <n v="2117"/>
    <n v="65"/>
    <x v="1"/>
    <x v="3"/>
    <x v="2"/>
    <x v="4753"/>
    <x v="1"/>
    <n v="3"/>
    <d v="2026-10-18T00:00:00"/>
    <x v="4"/>
    <x v="4"/>
    <s v="18"/>
    <x v="0"/>
    <x v="0"/>
    <n v="0.15"/>
    <x v="0"/>
    <n v="3"/>
    <x v="0"/>
    <n v="274.38"/>
    <x v="1"/>
    <n v="7"/>
    <x v="1"/>
    <x v="2"/>
    <n v="576.30448275862045"/>
    <x v="2"/>
  </r>
  <r>
    <n v="2240"/>
    <n v="40"/>
    <x v="0"/>
    <x v="3"/>
    <x v="3"/>
    <x v="4754"/>
    <x v="1"/>
    <n v="3"/>
    <d v="2027-02-18T00:00:00"/>
    <x v="5"/>
    <x v="10"/>
    <s v="18"/>
    <x v="3"/>
    <x v="1"/>
    <n v="0.15"/>
    <x v="0"/>
    <n v="18"/>
    <x v="2"/>
    <n v="38.520000000000003"/>
    <x v="2"/>
    <n v="7"/>
    <x v="1"/>
    <x v="3"/>
    <n v="603.31857142857154"/>
    <x v="2"/>
  </r>
  <r>
    <n v="2747"/>
    <n v="36"/>
    <x v="4"/>
    <x v="0"/>
    <x v="2"/>
    <x v="4755"/>
    <x v="1"/>
    <n v="3"/>
    <d v="2028-07-09T00:00:00"/>
    <x v="6"/>
    <x v="11"/>
    <s v="09"/>
    <x v="1"/>
    <x v="1"/>
    <n v="0.15"/>
    <x v="0"/>
    <n v="10"/>
    <x v="1"/>
    <n v="96.74"/>
    <x v="0"/>
    <n v="6"/>
    <x v="0"/>
    <x v="2"/>
    <n v="567.48892857142846"/>
    <x v="2"/>
  </r>
  <r>
    <n v="2912"/>
    <n v="29"/>
    <x v="2"/>
    <x v="1"/>
    <x v="3"/>
    <x v="4756"/>
    <x v="2"/>
    <n v="2"/>
    <d v="2028-12-21T00:00:00"/>
    <x v="6"/>
    <x v="2"/>
    <s v="21"/>
    <x v="0"/>
    <x v="0"/>
    <n v="0.15"/>
    <x v="0"/>
    <n v="16"/>
    <x v="2"/>
    <n v="29.74"/>
    <x v="2"/>
    <n v="4"/>
    <x v="2"/>
    <x v="4"/>
    <n v="532.78931034482753"/>
    <x v="0"/>
  </r>
  <r>
    <n v="2996"/>
    <n v="19"/>
    <x v="2"/>
    <x v="3"/>
    <x v="2"/>
    <x v="4757"/>
    <x v="1"/>
    <n v="3"/>
    <d v="2029-03-15T00:00:00"/>
    <x v="10"/>
    <x v="9"/>
    <s v="15"/>
    <x v="1"/>
    <x v="1"/>
    <n v="0.15"/>
    <x v="1"/>
    <n v="15"/>
    <x v="1"/>
    <n v="58.63"/>
    <x v="0"/>
    <n v="6"/>
    <x v="0"/>
    <x v="4"/>
    <n v="534.82535714285711"/>
    <x v="0"/>
  </r>
  <r>
    <n v="3066"/>
    <n v="59"/>
    <x v="3"/>
    <x v="2"/>
    <x v="3"/>
    <x v="4758"/>
    <x v="2"/>
    <n v="2"/>
    <d v="2029-05-24T00:00:00"/>
    <x v="10"/>
    <x v="7"/>
    <s v="24"/>
    <x v="3"/>
    <x v="1"/>
    <n v="0.15"/>
    <x v="0"/>
    <n v="7"/>
    <x v="1"/>
    <n v="56.83"/>
    <x v="0"/>
    <n v="5"/>
    <x v="0"/>
    <x v="1"/>
    <n v="573.30349999999987"/>
    <x v="2"/>
  </r>
  <r>
    <n v="3419"/>
    <n v="25"/>
    <x v="2"/>
    <x v="3"/>
    <x v="0"/>
    <x v="4759"/>
    <x v="1"/>
    <n v="3"/>
    <d v="2030-05-12T00:00:00"/>
    <x v="7"/>
    <x v="7"/>
    <s v="12"/>
    <x v="0"/>
    <x v="1"/>
    <n v="0.15"/>
    <x v="0"/>
    <n v="18"/>
    <x v="2"/>
    <n v="41.11"/>
    <x v="2"/>
    <n v="7"/>
    <x v="1"/>
    <x v="1"/>
    <n v="582.54157894736841"/>
    <x v="1"/>
  </r>
  <r>
    <n v="3443"/>
    <n v="36"/>
    <x v="4"/>
    <x v="2"/>
    <x v="2"/>
    <x v="4760"/>
    <x v="0"/>
    <n v="1"/>
    <d v="2030-06-05T00:00:00"/>
    <x v="7"/>
    <x v="3"/>
    <s v="05"/>
    <x v="0"/>
    <x v="0"/>
    <n v="0.15"/>
    <x v="0"/>
    <n v="6"/>
    <x v="1"/>
    <n v="57.44"/>
    <x v="0"/>
    <n v="7"/>
    <x v="1"/>
    <x v="0"/>
    <n v="446.80434782608705"/>
    <x v="1"/>
  </r>
  <r>
    <n v="3694"/>
    <n v="19"/>
    <x v="2"/>
    <x v="2"/>
    <x v="2"/>
    <x v="4761"/>
    <x v="1"/>
    <n v="3"/>
    <d v="2031-02-11T00:00:00"/>
    <x v="8"/>
    <x v="10"/>
    <s v="11"/>
    <x v="1"/>
    <x v="0"/>
    <n v="0.15"/>
    <x v="1"/>
    <n v="7"/>
    <x v="1"/>
    <n v="141.33000000000001"/>
    <x v="0"/>
    <n v="7"/>
    <x v="1"/>
    <x v="2"/>
    <n v="552.67703703703694"/>
    <x v="1"/>
  </r>
  <r>
    <n v="3723"/>
    <n v="62"/>
    <x v="1"/>
    <x v="0"/>
    <x v="1"/>
    <x v="4762"/>
    <x v="0"/>
    <n v="1"/>
    <d v="2031-03-12T00:00:00"/>
    <x v="8"/>
    <x v="9"/>
    <s v="12"/>
    <x v="3"/>
    <x v="0"/>
    <n v="0.15"/>
    <x v="0"/>
    <n v="1"/>
    <x v="0"/>
    <n v="163.08000000000001"/>
    <x v="1"/>
    <n v="7"/>
    <x v="1"/>
    <x v="1"/>
    <n v="573.79555555555555"/>
    <x v="2"/>
  </r>
  <r>
    <n v="3758"/>
    <n v="54"/>
    <x v="3"/>
    <x v="1"/>
    <x v="0"/>
    <x v="4763"/>
    <x v="1"/>
    <n v="3"/>
    <d v="2031-04-16T00:00:00"/>
    <x v="8"/>
    <x v="5"/>
    <s v="16"/>
    <x v="0"/>
    <x v="1"/>
    <n v="0.15"/>
    <x v="1"/>
    <n v="6"/>
    <x v="1"/>
    <n v="146.78"/>
    <x v="0"/>
    <n v="5"/>
    <x v="0"/>
    <x v="2"/>
    <n v="535.88346153846146"/>
    <x v="2"/>
  </r>
  <r>
    <n v="3785"/>
    <n v="45"/>
    <x v="0"/>
    <x v="1"/>
    <x v="0"/>
    <x v="1405"/>
    <x v="2"/>
    <n v="2"/>
    <d v="2031-05-13T00:00:00"/>
    <x v="8"/>
    <x v="7"/>
    <s v="13"/>
    <x v="2"/>
    <x v="0"/>
    <n v="0.15"/>
    <x v="0"/>
    <n v="11"/>
    <x v="1"/>
    <n v="45.88"/>
    <x v="2"/>
    <n v="7"/>
    <x v="1"/>
    <x v="4"/>
    <n v="522.05962962962963"/>
    <x v="1"/>
  </r>
  <r>
    <n v="3874"/>
    <n v="58"/>
    <x v="3"/>
    <x v="1"/>
    <x v="0"/>
    <x v="4764"/>
    <x v="0"/>
    <n v="1"/>
    <d v="2031-08-10T00:00:00"/>
    <x v="8"/>
    <x v="8"/>
    <s v="10"/>
    <x v="3"/>
    <x v="0"/>
    <n v="0.15"/>
    <x v="0"/>
    <n v="9"/>
    <x v="1"/>
    <n v="25.55"/>
    <x v="2"/>
    <n v="7"/>
    <x v="1"/>
    <x v="4"/>
    <n v="522.72615384615392"/>
    <x v="0"/>
  </r>
  <r>
    <n v="3898"/>
    <n v="44"/>
    <x v="0"/>
    <x v="0"/>
    <x v="0"/>
    <x v="4765"/>
    <x v="1"/>
    <n v="3"/>
    <d v="2031-09-03T00:00:00"/>
    <x v="8"/>
    <x v="6"/>
    <s v="03"/>
    <x v="2"/>
    <x v="0"/>
    <n v="0.15"/>
    <x v="0"/>
    <n v="12"/>
    <x v="1"/>
    <n v="78.709999999999994"/>
    <x v="0"/>
    <n v="7"/>
    <x v="1"/>
    <x v="4"/>
    <n v="534.43880000000013"/>
    <x v="2"/>
  </r>
  <r>
    <n v="4322"/>
    <n v="23"/>
    <x v="2"/>
    <x v="0"/>
    <x v="1"/>
    <x v="1734"/>
    <x v="2"/>
    <n v="2"/>
    <d v="2032-10-31T00:00:00"/>
    <x v="11"/>
    <x v="4"/>
    <s v="31"/>
    <x v="3"/>
    <x v="1"/>
    <n v="0.15"/>
    <x v="0"/>
    <n v="14"/>
    <x v="1"/>
    <n v="36.619999999999997"/>
    <x v="2"/>
    <n v="4"/>
    <x v="2"/>
    <x v="2"/>
    <n v="522.09160000000008"/>
    <x v="2"/>
  </r>
  <r>
    <n v="4658"/>
    <n v="21"/>
    <x v="2"/>
    <x v="2"/>
    <x v="0"/>
    <x v="4766"/>
    <x v="1"/>
    <n v="3"/>
    <d v="2033-10-02T00:00:00"/>
    <x v="9"/>
    <x v="4"/>
    <s v="02"/>
    <x v="3"/>
    <x v="0"/>
    <n v="0.15"/>
    <x v="1"/>
    <n v="9"/>
    <x v="1"/>
    <n v="85.2"/>
    <x v="0"/>
    <n v="7"/>
    <x v="1"/>
    <x v="4"/>
    <n v="517.35041666666666"/>
    <x v="1"/>
  </r>
  <r>
    <n v="311"/>
    <n v="35"/>
    <x v="4"/>
    <x v="0"/>
    <x v="3"/>
    <x v="4767"/>
    <x v="1"/>
    <n v="3"/>
    <d v="2021-11-07T00:00:00"/>
    <x v="0"/>
    <x v="1"/>
    <s v="07"/>
    <x v="1"/>
    <x v="0"/>
    <n v="0.14000000000000001"/>
    <x v="0"/>
    <n v="5"/>
    <x v="0"/>
    <n v="157.97999999999999"/>
    <x v="1"/>
    <n v="6"/>
    <x v="0"/>
    <x v="0"/>
    <n v="451.44772727272726"/>
    <x v="0"/>
  </r>
  <r>
    <n v="426"/>
    <n v="27"/>
    <x v="2"/>
    <x v="0"/>
    <x v="3"/>
    <x v="4768"/>
    <x v="1"/>
    <n v="3"/>
    <d v="2022-03-02T00:00:00"/>
    <x v="1"/>
    <x v="9"/>
    <s v="02"/>
    <x v="0"/>
    <x v="1"/>
    <n v="0.14000000000000001"/>
    <x v="1"/>
    <n v="4"/>
    <x v="0"/>
    <n v="204.25"/>
    <x v="1"/>
    <n v="7"/>
    <x v="1"/>
    <x v="1"/>
    <n v="597.9552941176471"/>
    <x v="1"/>
  </r>
  <r>
    <n v="483"/>
    <n v="54"/>
    <x v="3"/>
    <x v="0"/>
    <x v="3"/>
    <x v="874"/>
    <x v="2"/>
    <n v="2"/>
    <d v="2022-04-28T00:00:00"/>
    <x v="1"/>
    <x v="5"/>
    <s v="28"/>
    <x v="1"/>
    <x v="0"/>
    <n v="0.14000000000000001"/>
    <x v="1"/>
    <n v="12"/>
    <x v="1"/>
    <n v="49.46"/>
    <x v="2"/>
    <n v="5"/>
    <x v="0"/>
    <x v="1"/>
    <n v="584.265625"/>
    <x v="0"/>
  </r>
  <r>
    <n v="571"/>
    <n v="41"/>
    <x v="0"/>
    <x v="3"/>
    <x v="3"/>
    <x v="4769"/>
    <x v="0"/>
    <n v="1"/>
    <d v="2022-07-25T00:00:00"/>
    <x v="1"/>
    <x v="11"/>
    <s v="25"/>
    <x v="3"/>
    <x v="1"/>
    <n v="0.14000000000000001"/>
    <x v="1"/>
    <n v="4"/>
    <x v="0"/>
    <n v="77.86"/>
    <x v="0"/>
    <n v="6"/>
    <x v="0"/>
    <x v="0"/>
    <n v="435.32999999999993"/>
    <x v="1"/>
  </r>
  <r>
    <n v="626"/>
    <n v="48"/>
    <x v="0"/>
    <x v="1"/>
    <x v="0"/>
    <x v="4770"/>
    <x v="2"/>
    <n v="2"/>
    <d v="2022-09-18T00:00:00"/>
    <x v="1"/>
    <x v="6"/>
    <s v="18"/>
    <x v="1"/>
    <x v="0"/>
    <n v="0.14000000000000001"/>
    <x v="1"/>
    <n v="8"/>
    <x v="1"/>
    <n v="68.36"/>
    <x v="0"/>
    <n v="4"/>
    <x v="2"/>
    <x v="2"/>
    <n v="522.48083333333341"/>
    <x v="1"/>
  </r>
  <r>
    <n v="711"/>
    <n v="32"/>
    <x v="4"/>
    <x v="1"/>
    <x v="1"/>
    <x v="4771"/>
    <x v="2"/>
    <n v="2"/>
    <d v="2022-12-12T00:00:00"/>
    <x v="1"/>
    <x v="2"/>
    <s v="12"/>
    <x v="1"/>
    <x v="0"/>
    <n v="0.14000000000000001"/>
    <x v="1"/>
    <n v="4"/>
    <x v="0"/>
    <n v="96.82"/>
    <x v="0"/>
    <n v="5"/>
    <x v="0"/>
    <x v="0"/>
    <n v="441.52499999999992"/>
    <x v="2"/>
  </r>
  <r>
    <n v="1248"/>
    <n v="61"/>
    <x v="1"/>
    <x v="3"/>
    <x v="0"/>
    <x v="4772"/>
    <x v="2"/>
    <n v="2"/>
    <d v="2024-06-01T00:00:00"/>
    <x v="2"/>
    <x v="3"/>
    <s v="01"/>
    <x v="0"/>
    <x v="1"/>
    <n v="0.14000000000000001"/>
    <x v="1"/>
    <n v="13"/>
    <x v="1"/>
    <n v="45.41"/>
    <x v="2"/>
    <n v="7"/>
    <x v="1"/>
    <x v="0"/>
    <n v="444.38052631578944"/>
    <x v="2"/>
  </r>
  <r>
    <n v="1268"/>
    <n v="45"/>
    <x v="0"/>
    <x v="0"/>
    <x v="1"/>
    <x v="4773"/>
    <x v="0"/>
    <n v="1"/>
    <d v="2024-06-21T00:00:00"/>
    <x v="2"/>
    <x v="3"/>
    <s v="21"/>
    <x v="0"/>
    <x v="0"/>
    <n v="0.14000000000000001"/>
    <x v="1"/>
    <n v="17"/>
    <x v="2"/>
    <n v="10.94"/>
    <x v="2"/>
    <n v="7"/>
    <x v="1"/>
    <x v="1"/>
    <n v="583.64533333333338"/>
    <x v="1"/>
  </r>
  <r>
    <n v="1380"/>
    <n v="58"/>
    <x v="3"/>
    <x v="2"/>
    <x v="2"/>
    <x v="4774"/>
    <x v="2"/>
    <n v="2"/>
    <d v="2024-10-11T00:00:00"/>
    <x v="2"/>
    <x v="4"/>
    <s v="11"/>
    <x v="3"/>
    <x v="1"/>
    <n v="0.14000000000000001"/>
    <x v="1"/>
    <n v="1"/>
    <x v="0"/>
    <n v="413.07"/>
    <x v="1"/>
    <n v="7"/>
    <x v="1"/>
    <x v="0"/>
    <n v="436.27555555555557"/>
    <x v="0"/>
  </r>
  <r>
    <n v="1764"/>
    <n v="30"/>
    <x v="4"/>
    <x v="3"/>
    <x v="2"/>
    <x v="4775"/>
    <x v="1"/>
    <n v="3"/>
    <d v="2025-10-30T00:00:00"/>
    <x v="3"/>
    <x v="4"/>
    <s v="30"/>
    <x v="2"/>
    <x v="0"/>
    <n v="0.14000000000000001"/>
    <x v="0"/>
    <n v="13"/>
    <x v="1"/>
    <n v="72.540000000000006"/>
    <x v="0"/>
    <n v="4"/>
    <x v="2"/>
    <x v="3"/>
    <n v="599.98629629629625"/>
    <x v="1"/>
  </r>
  <r>
    <n v="2177"/>
    <n v="53"/>
    <x v="3"/>
    <x v="2"/>
    <x v="1"/>
    <x v="4776"/>
    <x v="1"/>
    <n v="3"/>
    <d v="2026-12-17T00:00:00"/>
    <x v="4"/>
    <x v="2"/>
    <s v="17"/>
    <x v="1"/>
    <x v="0"/>
    <n v="0.14000000000000001"/>
    <x v="0"/>
    <n v="16"/>
    <x v="2"/>
    <n v="44.52"/>
    <x v="2"/>
    <n v="7"/>
    <x v="1"/>
    <x v="3"/>
    <n v="586.79346153846154"/>
    <x v="0"/>
  </r>
  <r>
    <n v="2204"/>
    <n v="55"/>
    <x v="3"/>
    <x v="3"/>
    <x v="0"/>
    <x v="724"/>
    <x v="1"/>
    <n v="3"/>
    <d v="2027-01-13T00:00:00"/>
    <x v="5"/>
    <x v="0"/>
    <s v="13"/>
    <x v="3"/>
    <x v="1"/>
    <n v="0.14000000000000001"/>
    <x v="0"/>
    <n v="18"/>
    <x v="2"/>
    <n v="51.53"/>
    <x v="0"/>
    <n v="6"/>
    <x v="0"/>
    <x v="1"/>
    <n v="612.0557142857142"/>
    <x v="1"/>
  </r>
  <r>
    <n v="2349"/>
    <n v="55"/>
    <x v="3"/>
    <x v="3"/>
    <x v="3"/>
    <x v="4777"/>
    <x v="1"/>
    <n v="3"/>
    <d v="2027-06-07T00:00:00"/>
    <x v="5"/>
    <x v="3"/>
    <s v="07"/>
    <x v="2"/>
    <x v="1"/>
    <n v="0.14000000000000001"/>
    <x v="1"/>
    <n v="19"/>
    <x v="2"/>
    <n v="43.79"/>
    <x v="2"/>
    <n v="7"/>
    <x v="1"/>
    <x v="3"/>
    <n v="581.77119999999991"/>
    <x v="0"/>
  </r>
  <r>
    <n v="2482"/>
    <n v="28"/>
    <x v="2"/>
    <x v="3"/>
    <x v="1"/>
    <x v="4778"/>
    <x v="0"/>
    <n v="1"/>
    <d v="2027-10-18T00:00:00"/>
    <x v="5"/>
    <x v="4"/>
    <s v="18"/>
    <x v="3"/>
    <x v="1"/>
    <n v="0.14000000000000001"/>
    <x v="1"/>
    <n v="16"/>
    <x v="2"/>
    <n v="10.38"/>
    <x v="2"/>
    <n v="5"/>
    <x v="0"/>
    <x v="4"/>
    <n v="506.50565217391306"/>
    <x v="0"/>
  </r>
  <r>
    <n v="3296"/>
    <n v="30"/>
    <x v="4"/>
    <x v="1"/>
    <x v="1"/>
    <x v="4779"/>
    <x v="1"/>
    <n v="3"/>
    <d v="2030-01-09T00:00:00"/>
    <x v="7"/>
    <x v="0"/>
    <s v="09"/>
    <x v="1"/>
    <x v="0"/>
    <n v="0.14000000000000001"/>
    <x v="0"/>
    <n v="2"/>
    <x v="0"/>
    <n v="448.63"/>
    <x v="1"/>
    <n v="7"/>
    <x v="1"/>
    <x v="2"/>
    <n v="521.42086956521746"/>
    <x v="0"/>
  </r>
  <r>
    <n v="3360"/>
    <n v="24"/>
    <x v="2"/>
    <x v="1"/>
    <x v="2"/>
    <x v="4780"/>
    <x v="2"/>
    <n v="2"/>
    <d v="2030-03-14T00:00:00"/>
    <x v="7"/>
    <x v="9"/>
    <s v="14"/>
    <x v="1"/>
    <x v="1"/>
    <n v="0.14000000000000001"/>
    <x v="0"/>
    <n v="2"/>
    <x v="0"/>
    <n v="253.4"/>
    <x v="1"/>
    <n v="7"/>
    <x v="1"/>
    <x v="3"/>
    <n v="571.34208333333322"/>
    <x v="2"/>
  </r>
  <r>
    <n v="3401"/>
    <n v="21"/>
    <x v="2"/>
    <x v="0"/>
    <x v="0"/>
    <x v="4781"/>
    <x v="1"/>
    <n v="3"/>
    <d v="2030-04-24T00:00:00"/>
    <x v="7"/>
    <x v="5"/>
    <s v="24"/>
    <x v="0"/>
    <x v="0"/>
    <n v="0.14000000000000001"/>
    <x v="0"/>
    <n v="18"/>
    <x v="2"/>
    <n v="47.37"/>
    <x v="2"/>
    <n v="6"/>
    <x v="0"/>
    <x v="4"/>
    <n v="521.97636363636366"/>
    <x v="0"/>
  </r>
  <r>
    <n v="3405"/>
    <n v="64"/>
    <x v="1"/>
    <x v="2"/>
    <x v="3"/>
    <x v="4782"/>
    <x v="0"/>
    <n v="1"/>
    <d v="2030-04-28T00:00:00"/>
    <x v="7"/>
    <x v="5"/>
    <s v="28"/>
    <x v="1"/>
    <x v="0"/>
    <n v="0.14000000000000001"/>
    <x v="1"/>
    <n v="7"/>
    <x v="1"/>
    <n v="41.21"/>
    <x v="2"/>
    <n v="5"/>
    <x v="0"/>
    <x v="2"/>
    <n v="504.3372727272727"/>
    <x v="2"/>
  </r>
  <r>
    <n v="3499"/>
    <n v="25"/>
    <x v="2"/>
    <x v="2"/>
    <x v="1"/>
    <x v="4783"/>
    <x v="2"/>
    <n v="2"/>
    <d v="2030-07-31T00:00:00"/>
    <x v="7"/>
    <x v="11"/>
    <s v="31"/>
    <x v="0"/>
    <x v="0"/>
    <n v="0.14000000000000001"/>
    <x v="1"/>
    <n v="11"/>
    <x v="1"/>
    <n v="50.41"/>
    <x v="0"/>
    <n v="6"/>
    <x v="0"/>
    <x v="3"/>
    <n v="574.14869565217373"/>
    <x v="2"/>
  </r>
  <r>
    <n v="3656"/>
    <n v="49"/>
    <x v="0"/>
    <x v="0"/>
    <x v="1"/>
    <x v="4784"/>
    <x v="1"/>
    <n v="3"/>
    <d v="2031-01-04T00:00:00"/>
    <x v="8"/>
    <x v="0"/>
    <s v="04"/>
    <x v="0"/>
    <x v="0"/>
    <n v="0.14000000000000001"/>
    <x v="0"/>
    <n v="17"/>
    <x v="2"/>
    <n v="46.64"/>
    <x v="2"/>
    <n v="6"/>
    <x v="0"/>
    <x v="2"/>
    <n v="514.6176190476192"/>
    <x v="1"/>
  </r>
  <r>
    <n v="3994"/>
    <n v="62"/>
    <x v="1"/>
    <x v="0"/>
    <x v="2"/>
    <x v="4785"/>
    <x v="2"/>
    <n v="2"/>
    <d v="2031-12-08T00:00:00"/>
    <x v="8"/>
    <x v="2"/>
    <s v="08"/>
    <x v="3"/>
    <x v="0"/>
    <n v="0.14000000000000001"/>
    <x v="1"/>
    <n v="5"/>
    <x v="0"/>
    <n v="84.17"/>
    <x v="0"/>
    <n v="5"/>
    <x v="0"/>
    <x v="4"/>
    <n v="506.22619047619048"/>
    <x v="0"/>
  </r>
  <r>
    <n v="4009"/>
    <n v="35"/>
    <x v="4"/>
    <x v="2"/>
    <x v="2"/>
    <x v="4786"/>
    <x v="1"/>
    <n v="3"/>
    <d v="2031-12-23T00:00:00"/>
    <x v="8"/>
    <x v="2"/>
    <s v="23"/>
    <x v="2"/>
    <x v="0"/>
    <n v="0.14000000000000001"/>
    <x v="0"/>
    <n v="5"/>
    <x v="0"/>
    <n v="175.48"/>
    <x v="1"/>
    <n v="5"/>
    <x v="0"/>
    <x v="4"/>
    <n v="510.49600000000009"/>
    <x v="2"/>
  </r>
  <r>
    <n v="4885"/>
    <n v="50"/>
    <x v="3"/>
    <x v="2"/>
    <x v="0"/>
    <x v="4787"/>
    <x v="2"/>
    <n v="2"/>
    <d v="2034-05-17T00:00:00"/>
    <x v="13"/>
    <x v="7"/>
    <s v="17"/>
    <x v="0"/>
    <x v="0"/>
    <n v="0.14000000000000001"/>
    <x v="0"/>
    <n v="9"/>
    <x v="1"/>
    <n v="67.33"/>
    <x v="0"/>
    <n v="7"/>
    <x v="1"/>
    <x v="1"/>
    <n v="587.78461538461534"/>
    <x v="0"/>
  </r>
  <r>
    <n v="4978"/>
    <n v="60"/>
    <x v="1"/>
    <x v="1"/>
    <x v="2"/>
    <x v="4089"/>
    <x v="0"/>
    <n v="1"/>
    <d v="2034-08-18T00:00:00"/>
    <x v="13"/>
    <x v="8"/>
    <s v="18"/>
    <x v="1"/>
    <x v="0"/>
    <n v="0.14000000000000001"/>
    <x v="0"/>
    <n v="3"/>
    <x v="0"/>
    <n v="93.77"/>
    <x v="0"/>
    <n v="7"/>
    <x v="1"/>
    <x v="0"/>
    <n v="437.64058823529416"/>
    <x v="2"/>
  </r>
  <r>
    <n v="34"/>
    <n v="33"/>
    <x v="4"/>
    <x v="3"/>
    <x v="3"/>
    <x v="4788"/>
    <x v="2"/>
    <n v="2"/>
    <d v="2021-02-03T00:00:00"/>
    <x v="0"/>
    <x v="10"/>
    <s v="03"/>
    <x v="0"/>
    <x v="1"/>
    <n v="0.13"/>
    <x v="1"/>
    <n v="6"/>
    <x v="1"/>
    <n v="85.83"/>
    <x v="0"/>
    <n v="4"/>
    <x v="2"/>
    <x v="2"/>
    <n v="500.70850000000002"/>
    <x v="2"/>
  </r>
  <r>
    <n v="64"/>
    <n v="58"/>
    <x v="3"/>
    <x v="1"/>
    <x v="3"/>
    <x v="4789"/>
    <x v="1"/>
    <n v="3"/>
    <d v="2021-03-05T00:00:00"/>
    <x v="0"/>
    <x v="9"/>
    <s v="05"/>
    <x v="1"/>
    <x v="0"/>
    <n v="0.13"/>
    <x v="0"/>
    <n v="18"/>
    <x v="2"/>
    <n v="37.33"/>
    <x v="2"/>
    <n v="4"/>
    <x v="2"/>
    <x v="3"/>
    <n v="575.04318181818178"/>
    <x v="0"/>
  </r>
  <r>
    <n v="367"/>
    <n v="25"/>
    <x v="2"/>
    <x v="2"/>
    <x v="0"/>
    <x v="4790"/>
    <x v="2"/>
    <n v="2"/>
    <d v="2022-01-02T00:00:00"/>
    <x v="1"/>
    <x v="0"/>
    <s v="02"/>
    <x v="3"/>
    <x v="1"/>
    <n v="0.13"/>
    <x v="0"/>
    <n v="11"/>
    <x v="1"/>
    <n v="53.33"/>
    <x v="0"/>
    <n v="7"/>
    <x v="1"/>
    <x v="4"/>
    <n v="491.18526315789478"/>
    <x v="1"/>
  </r>
  <r>
    <n v="382"/>
    <n v="36"/>
    <x v="4"/>
    <x v="2"/>
    <x v="1"/>
    <x v="2319"/>
    <x v="2"/>
    <n v="2"/>
    <d v="2022-01-17T00:00:00"/>
    <x v="1"/>
    <x v="0"/>
    <s v="17"/>
    <x v="2"/>
    <x v="1"/>
    <n v="0.13"/>
    <x v="1"/>
    <n v="2"/>
    <x v="0"/>
    <n v="308.17"/>
    <x v="1"/>
    <n v="5"/>
    <x v="0"/>
    <x v="4"/>
    <n v="485.88499999999999"/>
    <x v="0"/>
  </r>
  <r>
    <n v="885"/>
    <n v="61"/>
    <x v="1"/>
    <x v="2"/>
    <x v="1"/>
    <x v="4791"/>
    <x v="2"/>
    <n v="2"/>
    <d v="2023-06-04T00:00:00"/>
    <x v="12"/>
    <x v="3"/>
    <s v="04"/>
    <x v="3"/>
    <x v="0"/>
    <n v="0.13"/>
    <x v="1"/>
    <n v="10"/>
    <x v="1"/>
    <n v="49.84"/>
    <x v="2"/>
    <n v="5"/>
    <x v="0"/>
    <x v="0"/>
    <n v="447.41187499999995"/>
    <x v="1"/>
  </r>
  <r>
    <n v="1499"/>
    <n v="38"/>
    <x v="4"/>
    <x v="1"/>
    <x v="2"/>
    <x v="4792"/>
    <x v="1"/>
    <n v="3"/>
    <d v="2025-02-07T00:00:00"/>
    <x v="3"/>
    <x v="10"/>
    <s v="07"/>
    <x v="2"/>
    <x v="1"/>
    <n v="0.13"/>
    <x v="0"/>
    <n v="17"/>
    <x v="2"/>
    <n v="49.26"/>
    <x v="2"/>
    <n v="6"/>
    <x v="0"/>
    <x v="2"/>
    <n v="499.95684210526315"/>
    <x v="1"/>
  </r>
  <r>
    <n v="1605"/>
    <n v="38"/>
    <x v="4"/>
    <x v="0"/>
    <x v="0"/>
    <x v="4793"/>
    <x v="0"/>
    <n v="1"/>
    <d v="2025-05-24T00:00:00"/>
    <x v="3"/>
    <x v="7"/>
    <s v="24"/>
    <x v="0"/>
    <x v="0"/>
    <n v="0.13"/>
    <x v="0"/>
    <n v="4"/>
    <x v="0"/>
    <n v="80.83"/>
    <x v="0"/>
    <n v="7"/>
    <x v="1"/>
    <x v="4"/>
    <n v="478.21117647058827"/>
    <x v="2"/>
  </r>
  <r>
    <n v="1971"/>
    <n v="57"/>
    <x v="3"/>
    <x v="1"/>
    <x v="2"/>
    <x v="4794"/>
    <x v="1"/>
    <n v="3"/>
    <d v="2026-05-25T00:00:00"/>
    <x v="4"/>
    <x v="7"/>
    <s v="25"/>
    <x v="1"/>
    <x v="1"/>
    <n v="0.13"/>
    <x v="1"/>
    <n v="6"/>
    <x v="1"/>
    <n v="127.85"/>
    <x v="0"/>
    <n v="6"/>
    <x v="0"/>
    <x v="4"/>
    <n v="487.89062500000006"/>
    <x v="2"/>
  </r>
  <r>
    <n v="1981"/>
    <n v="68"/>
    <x v="1"/>
    <x v="1"/>
    <x v="2"/>
    <x v="4795"/>
    <x v="1"/>
    <n v="3"/>
    <d v="2026-06-04T00:00:00"/>
    <x v="4"/>
    <x v="3"/>
    <s v="04"/>
    <x v="2"/>
    <x v="1"/>
    <n v="0.13"/>
    <x v="0"/>
    <n v="7"/>
    <x v="1"/>
    <n v="95.61"/>
    <x v="0"/>
    <n v="4"/>
    <x v="2"/>
    <x v="3"/>
    <n v="570.425238095238"/>
    <x v="0"/>
  </r>
  <r>
    <n v="2143"/>
    <n v="18"/>
    <x v="2"/>
    <x v="3"/>
    <x v="1"/>
    <x v="4796"/>
    <x v="1"/>
    <n v="3"/>
    <d v="2026-11-13T00:00:00"/>
    <x v="4"/>
    <x v="1"/>
    <s v="13"/>
    <x v="3"/>
    <x v="1"/>
    <n v="0.13"/>
    <x v="1"/>
    <n v="13"/>
    <x v="1"/>
    <n v="54.85"/>
    <x v="0"/>
    <n v="5"/>
    <x v="0"/>
    <x v="1"/>
    <n v="586.26583333333326"/>
    <x v="2"/>
  </r>
  <r>
    <n v="2289"/>
    <n v="27"/>
    <x v="2"/>
    <x v="2"/>
    <x v="0"/>
    <x v="4797"/>
    <x v="1"/>
    <n v="3"/>
    <d v="2027-04-08T00:00:00"/>
    <x v="5"/>
    <x v="5"/>
    <s v="08"/>
    <x v="1"/>
    <x v="1"/>
    <n v="0.13"/>
    <x v="0"/>
    <n v="18"/>
    <x v="2"/>
    <n v="41.08"/>
    <x v="2"/>
    <n v="5"/>
    <x v="0"/>
    <x v="1"/>
    <n v="574.74272727272728"/>
    <x v="1"/>
  </r>
  <r>
    <n v="2323"/>
    <n v="32"/>
    <x v="4"/>
    <x v="1"/>
    <x v="3"/>
    <x v="4798"/>
    <x v="0"/>
    <n v="1"/>
    <d v="2027-05-12T00:00:00"/>
    <x v="5"/>
    <x v="7"/>
    <s v="12"/>
    <x v="1"/>
    <x v="0"/>
    <n v="0.13"/>
    <x v="1"/>
    <n v="4"/>
    <x v="0"/>
    <n v="66.459999999999994"/>
    <x v="0"/>
    <n v="8"/>
    <x v="1"/>
    <x v="3"/>
    <n v="565.48350000000005"/>
    <x v="1"/>
  </r>
  <r>
    <n v="2396"/>
    <n v="66"/>
    <x v="1"/>
    <x v="0"/>
    <x v="2"/>
    <x v="4799"/>
    <x v="1"/>
    <n v="3"/>
    <d v="2027-07-24T00:00:00"/>
    <x v="5"/>
    <x v="11"/>
    <s v="24"/>
    <x v="0"/>
    <x v="0"/>
    <n v="0.13"/>
    <x v="0"/>
    <n v="7"/>
    <x v="1"/>
    <n v="135.38"/>
    <x v="0"/>
    <n v="6"/>
    <x v="0"/>
    <x v="3"/>
    <n v="581.25473684210522"/>
    <x v="2"/>
  </r>
  <r>
    <n v="2991"/>
    <n v="66"/>
    <x v="1"/>
    <x v="2"/>
    <x v="1"/>
    <x v="4800"/>
    <x v="2"/>
    <n v="2"/>
    <d v="2029-03-10T00:00:00"/>
    <x v="10"/>
    <x v="9"/>
    <s v="10"/>
    <x v="0"/>
    <x v="1"/>
    <n v="0.13"/>
    <x v="0"/>
    <n v="15"/>
    <x v="1"/>
    <n v="32.44"/>
    <x v="2"/>
    <n v="6"/>
    <x v="0"/>
    <x v="1"/>
    <n v="558.27699999999993"/>
    <x v="2"/>
  </r>
  <r>
    <n v="3062"/>
    <n v="68"/>
    <x v="1"/>
    <x v="3"/>
    <x v="0"/>
    <x v="4801"/>
    <x v="2"/>
    <n v="2"/>
    <d v="2029-05-20T00:00:00"/>
    <x v="10"/>
    <x v="7"/>
    <s v="20"/>
    <x v="3"/>
    <x v="0"/>
    <n v="0.13"/>
    <x v="1"/>
    <n v="2"/>
    <x v="0"/>
    <n v="231.44"/>
    <x v="1"/>
    <n v="4"/>
    <x v="2"/>
    <x v="3"/>
    <n v="560.89777777777783"/>
    <x v="2"/>
  </r>
  <r>
    <n v="3096"/>
    <n v="30"/>
    <x v="4"/>
    <x v="1"/>
    <x v="3"/>
    <x v="4802"/>
    <x v="1"/>
    <n v="3"/>
    <d v="2029-06-23T00:00:00"/>
    <x v="10"/>
    <x v="3"/>
    <s v="23"/>
    <x v="0"/>
    <x v="1"/>
    <n v="0.13"/>
    <x v="0"/>
    <n v="5"/>
    <x v="0"/>
    <n v="134.07"/>
    <x v="0"/>
    <n v="7"/>
    <x v="1"/>
    <x v="3"/>
    <n v="566.66411764705879"/>
    <x v="2"/>
  </r>
  <r>
    <n v="3421"/>
    <n v="30"/>
    <x v="4"/>
    <x v="3"/>
    <x v="1"/>
    <x v="4803"/>
    <x v="1"/>
    <n v="3"/>
    <d v="2030-05-14T00:00:00"/>
    <x v="7"/>
    <x v="7"/>
    <s v="14"/>
    <x v="0"/>
    <x v="0"/>
    <n v="0.13"/>
    <x v="1"/>
    <n v="3"/>
    <x v="0"/>
    <n v="238.37"/>
    <x v="1"/>
    <n v="4"/>
    <x v="2"/>
    <x v="1"/>
    <n v="566.24222222222227"/>
    <x v="1"/>
  </r>
  <r>
    <n v="3441"/>
    <n v="25"/>
    <x v="2"/>
    <x v="1"/>
    <x v="1"/>
    <x v="4804"/>
    <x v="1"/>
    <n v="3"/>
    <d v="2030-06-03T00:00:00"/>
    <x v="7"/>
    <x v="3"/>
    <s v="03"/>
    <x v="3"/>
    <x v="1"/>
    <n v="0.13"/>
    <x v="0"/>
    <n v="11"/>
    <x v="1"/>
    <n v="80.87"/>
    <x v="0"/>
    <n v="7"/>
    <x v="1"/>
    <x v="0"/>
    <n v="444.01"/>
    <x v="0"/>
  </r>
  <r>
    <n v="3529"/>
    <n v="46"/>
    <x v="0"/>
    <x v="3"/>
    <x v="2"/>
    <x v="4805"/>
    <x v="2"/>
    <n v="2"/>
    <d v="2030-08-30T00:00:00"/>
    <x v="7"/>
    <x v="8"/>
    <s v="30"/>
    <x v="3"/>
    <x v="0"/>
    <n v="0.13"/>
    <x v="1"/>
    <n v="7"/>
    <x v="1"/>
    <n v="85.3"/>
    <x v="0"/>
    <n v="5"/>
    <x v="0"/>
    <x v="1"/>
    <n v="547.63374999999996"/>
    <x v="1"/>
  </r>
  <r>
    <n v="3836"/>
    <n v="36"/>
    <x v="4"/>
    <x v="1"/>
    <x v="2"/>
    <x v="4806"/>
    <x v="0"/>
    <n v="1"/>
    <d v="2031-07-03T00:00:00"/>
    <x v="8"/>
    <x v="11"/>
    <s v="03"/>
    <x v="3"/>
    <x v="1"/>
    <n v="0.13"/>
    <x v="0"/>
    <n v="16"/>
    <x v="2"/>
    <n v="18.89"/>
    <x v="2"/>
    <n v="7"/>
    <x v="1"/>
    <x v="3"/>
    <n v="560.18312500000002"/>
    <x v="1"/>
  </r>
  <r>
    <n v="3955"/>
    <n v="52"/>
    <x v="3"/>
    <x v="0"/>
    <x v="1"/>
    <x v="4807"/>
    <x v="1"/>
    <n v="3"/>
    <d v="2031-10-30T00:00:00"/>
    <x v="8"/>
    <x v="4"/>
    <s v="30"/>
    <x v="3"/>
    <x v="0"/>
    <n v="0.13"/>
    <x v="0"/>
    <n v="12"/>
    <x v="1"/>
    <n v="58.79"/>
    <x v="0"/>
    <n v="5"/>
    <x v="0"/>
    <x v="0"/>
    <n v="412.18571428571431"/>
    <x v="0"/>
  </r>
  <r>
    <n v="4031"/>
    <n v="21"/>
    <x v="2"/>
    <x v="2"/>
    <x v="2"/>
    <x v="4808"/>
    <x v="1"/>
    <n v="3"/>
    <d v="2032-01-14T00:00:00"/>
    <x v="11"/>
    <x v="0"/>
    <s v="14"/>
    <x v="0"/>
    <x v="0"/>
    <n v="0.13"/>
    <x v="0"/>
    <n v="10"/>
    <x v="1"/>
    <n v="68.19"/>
    <x v="0"/>
    <n v="6"/>
    <x v="0"/>
    <x v="2"/>
    <n v="481.20611111111106"/>
    <x v="2"/>
  </r>
  <r>
    <n v="4255"/>
    <n v="44"/>
    <x v="0"/>
    <x v="2"/>
    <x v="2"/>
    <x v="4809"/>
    <x v="1"/>
    <n v="3"/>
    <d v="2032-08-25T00:00:00"/>
    <x v="11"/>
    <x v="8"/>
    <s v="25"/>
    <x v="2"/>
    <x v="1"/>
    <n v="0.13"/>
    <x v="0"/>
    <n v="6"/>
    <x v="1"/>
    <n v="150.16"/>
    <x v="1"/>
    <n v="7"/>
    <x v="1"/>
    <x v="4"/>
    <n v="469.27733333333339"/>
    <x v="1"/>
  </r>
  <r>
    <n v="4265"/>
    <n v="19"/>
    <x v="2"/>
    <x v="3"/>
    <x v="3"/>
    <x v="4810"/>
    <x v="2"/>
    <n v="2"/>
    <d v="2032-09-04T00:00:00"/>
    <x v="11"/>
    <x v="6"/>
    <s v="04"/>
    <x v="2"/>
    <x v="1"/>
    <n v="0.13"/>
    <x v="1"/>
    <n v="6"/>
    <x v="1"/>
    <n v="61.23"/>
    <x v="0"/>
    <n v="7"/>
    <x v="1"/>
    <x v="4"/>
    <n v="438.44142857142862"/>
    <x v="0"/>
  </r>
  <r>
    <n v="4326"/>
    <n v="22"/>
    <x v="2"/>
    <x v="3"/>
    <x v="3"/>
    <x v="4811"/>
    <x v="1"/>
    <n v="3"/>
    <d v="2032-11-04T00:00:00"/>
    <x v="11"/>
    <x v="1"/>
    <s v="04"/>
    <x v="3"/>
    <x v="1"/>
    <n v="0.13"/>
    <x v="0"/>
    <n v="18"/>
    <x v="2"/>
    <n v="45.74"/>
    <x v="2"/>
    <n v="4"/>
    <x v="2"/>
    <x v="2"/>
    <n v="469.39882352941174"/>
    <x v="1"/>
  </r>
  <r>
    <n v="4587"/>
    <n v="59"/>
    <x v="3"/>
    <x v="1"/>
    <x v="0"/>
    <x v="4812"/>
    <x v="0"/>
    <n v="1"/>
    <d v="2033-07-23T00:00:00"/>
    <x v="9"/>
    <x v="11"/>
    <s v="23"/>
    <x v="2"/>
    <x v="0"/>
    <n v="0.13"/>
    <x v="1"/>
    <n v="6"/>
    <x v="1"/>
    <n v="24.89"/>
    <x v="2"/>
    <n v="7"/>
    <x v="1"/>
    <x v="3"/>
    <n v="577.38200000000006"/>
    <x v="2"/>
  </r>
  <r>
    <n v="4719"/>
    <n v="51"/>
    <x v="3"/>
    <x v="1"/>
    <x v="1"/>
    <x v="4813"/>
    <x v="0"/>
    <n v="1"/>
    <d v="2033-12-02T00:00:00"/>
    <x v="9"/>
    <x v="2"/>
    <s v="02"/>
    <x v="1"/>
    <x v="1"/>
    <n v="0.13"/>
    <x v="1"/>
    <n v="9"/>
    <x v="1"/>
    <n v="34.68"/>
    <x v="2"/>
    <n v="4"/>
    <x v="2"/>
    <x v="3"/>
    <n v="607.95785714285728"/>
    <x v="1"/>
  </r>
  <r>
    <n v="169"/>
    <n v="21"/>
    <x v="2"/>
    <x v="1"/>
    <x v="0"/>
    <x v="4814"/>
    <x v="0"/>
    <n v="1"/>
    <d v="2021-06-18T00:00:00"/>
    <x v="0"/>
    <x v="3"/>
    <s v="18"/>
    <x v="3"/>
    <x v="1"/>
    <n v="0.12"/>
    <x v="0"/>
    <n v="5"/>
    <x v="0"/>
    <n v="60.03"/>
    <x v="0"/>
    <n v="4"/>
    <x v="2"/>
    <x v="4"/>
    <n v="443.90615384615387"/>
    <x v="0"/>
  </r>
  <r>
    <n v="419"/>
    <n v="66"/>
    <x v="1"/>
    <x v="3"/>
    <x v="2"/>
    <x v="4815"/>
    <x v="2"/>
    <n v="2"/>
    <d v="2022-02-23T00:00:00"/>
    <x v="1"/>
    <x v="10"/>
    <s v="23"/>
    <x v="2"/>
    <x v="1"/>
    <n v="0.12"/>
    <x v="0"/>
    <n v="18"/>
    <x v="2"/>
    <n v="28.57"/>
    <x v="2"/>
    <n v="8"/>
    <x v="1"/>
    <x v="4"/>
    <n v="455.8875000000001"/>
    <x v="1"/>
  </r>
  <r>
    <n v="950"/>
    <n v="66"/>
    <x v="1"/>
    <x v="2"/>
    <x v="1"/>
    <x v="4816"/>
    <x v="0"/>
    <n v="1"/>
    <d v="2023-08-08T00:00:00"/>
    <x v="12"/>
    <x v="8"/>
    <s v="08"/>
    <x v="0"/>
    <x v="1"/>
    <n v="0.12"/>
    <x v="1"/>
    <n v="8"/>
    <x v="1"/>
    <n v="21.99"/>
    <x v="2"/>
    <n v="6"/>
    <x v="0"/>
    <x v="0"/>
    <n v="389.62307692307695"/>
    <x v="2"/>
  </r>
  <r>
    <n v="972"/>
    <n v="65"/>
    <x v="1"/>
    <x v="0"/>
    <x v="2"/>
    <x v="4817"/>
    <x v="0"/>
    <n v="1"/>
    <d v="2023-08-30T00:00:00"/>
    <x v="12"/>
    <x v="8"/>
    <s v="30"/>
    <x v="2"/>
    <x v="0"/>
    <n v="0.12"/>
    <x v="0"/>
    <n v="3"/>
    <x v="0"/>
    <n v="69.95"/>
    <x v="0"/>
    <n v="6"/>
    <x v="0"/>
    <x v="4"/>
    <n v="450.58545454545452"/>
    <x v="1"/>
  </r>
  <r>
    <n v="1107"/>
    <n v="35"/>
    <x v="4"/>
    <x v="3"/>
    <x v="0"/>
    <x v="4818"/>
    <x v="2"/>
    <n v="2"/>
    <d v="2024-01-12T00:00:00"/>
    <x v="2"/>
    <x v="0"/>
    <s v="12"/>
    <x v="2"/>
    <x v="1"/>
    <n v="0.12"/>
    <x v="1"/>
    <n v="13"/>
    <x v="1"/>
    <n v="39.03"/>
    <x v="2"/>
    <n v="4"/>
    <x v="2"/>
    <x v="2"/>
    <n v="447.27875"/>
    <x v="1"/>
  </r>
  <r>
    <n v="1370"/>
    <n v="34"/>
    <x v="4"/>
    <x v="3"/>
    <x v="2"/>
    <x v="3894"/>
    <x v="0"/>
    <n v="1"/>
    <d v="2024-10-01T00:00:00"/>
    <x v="2"/>
    <x v="4"/>
    <s v="01"/>
    <x v="3"/>
    <x v="0"/>
    <n v="0.12"/>
    <x v="1"/>
    <n v="7"/>
    <x v="1"/>
    <n v="33.090000000000003"/>
    <x v="2"/>
    <n v="7"/>
    <x v="1"/>
    <x v="0"/>
    <n v="407.43250000000006"/>
    <x v="1"/>
  </r>
  <r>
    <n v="1374"/>
    <n v="30"/>
    <x v="4"/>
    <x v="2"/>
    <x v="1"/>
    <x v="4819"/>
    <x v="2"/>
    <n v="2"/>
    <d v="2024-10-05T00:00:00"/>
    <x v="2"/>
    <x v="4"/>
    <s v="05"/>
    <x v="3"/>
    <x v="1"/>
    <n v="0.12"/>
    <x v="0"/>
    <n v="7"/>
    <x v="1"/>
    <n v="86.15"/>
    <x v="0"/>
    <n v="7"/>
    <x v="1"/>
    <x v="3"/>
    <n v="630.71230769230772"/>
    <x v="2"/>
  </r>
  <r>
    <n v="1483"/>
    <n v="33"/>
    <x v="4"/>
    <x v="1"/>
    <x v="1"/>
    <x v="4820"/>
    <x v="0"/>
    <n v="1"/>
    <d v="2025-01-22T00:00:00"/>
    <x v="3"/>
    <x v="0"/>
    <s v="22"/>
    <x v="0"/>
    <x v="0"/>
    <n v="0.12"/>
    <x v="1"/>
    <n v="5"/>
    <x v="0"/>
    <n v="34.47"/>
    <x v="2"/>
    <n v="5"/>
    <x v="0"/>
    <x v="2"/>
    <n v="443.27133333333336"/>
    <x v="0"/>
  </r>
  <r>
    <n v="1563"/>
    <n v="51"/>
    <x v="3"/>
    <x v="0"/>
    <x v="1"/>
    <x v="4821"/>
    <x v="1"/>
    <n v="3"/>
    <d v="2025-04-12T00:00:00"/>
    <x v="3"/>
    <x v="5"/>
    <s v="12"/>
    <x v="1"/>
    <x v="0"/>
    <n v="0.12"/>
    <x v="1"/>
    <n v="19"/>
    <x v="2"/>
    <n v="35.01"/>
    <x v="2"/>
    <n v="5"/>
    <x v="0"/>
    <x v="2"/>
    <n v="462.62357142857144"/>
    <x v="0"/>
  </r>
  <r>
    <n v="1896"/>
    <n v="29"/>
    <x v="2"/>
    <x v="1"/>
    <x v="2"/>
    <x v="4822"/>
    <x v="1"/>
    <n v="3"/>
    <d v="2026-03-11T00:00:00"/>
    <x v="4"/>
    <x v="9"/>
    <s v="11"/>
    <x v="3"/>
    <x v="1"/>
    <n v="0.12"/>
    <x v="0"/>
    <n v="7"/>
    <x v="1"/>
    <n v="93.92"/>
    <x v="0"/>
    <n v="4"/>
    <x v="2"/>
    <x v="0"/>
    <n v="423.41727272727275"/>
    <x v="0"/>
  </r>
  <r>
    <n v="2127"/>
    <n v="35"/>
    <x v="4"/>
    <x v="1"/>
    <x v="1"/>
    <x v="4823"/>
    <x v="1"/>
    <n v="3"/>
    <d v="2026-10-28T00:00:00"/>
    <x v="4"/>
    <x v="4"/>
    <s v="28"/>
    <x v="0"/>
    <x v="1"/>
    <n v="0.12"/>
    <x v="0"/>
    <n v="4"/>
    <x v="0"/>
    <n v="197.49"/>
    <x v="1"/>
    <n v="7"/>
    <x v="1"/>
    <x v="4"/>
    <n v="474.65800000000002"/>
    <x v="2"/>
  </r>
  <r>
    <n v="2512"/>
    <n v="38"/>
    <x v="4"/>
    <x v="1"/>
    <x v="1"/>
    <x v="2765"/>
    <x v="0"/>
    <n v="1"/>
    <d v="2027-11-17T00:00:00"/>
    <x v="5"/>
    <x v="1"/>
    <s v="17"/>
    <x v="2"/>
    <x v="1"/>
    <n v="0.12"/>
    <x v="1"/>
    <n v="18"/>
    <x v="2"/>
    <n v="9.5500000000000007"/>
    <x v="2"/>
    <n v="4"/>
    <x v="2"/>
    <x v="4"/>
    <n v="439.62444444444441"/>
    <x v="2"/>
  </r>
  <r>
    <n v="2851"/>
    <n v="61"/>
    <x v="1"/>
    <x v="2"/>
    <x v="0"/>
    <x v="4824"/>
    <x v="2"/>
    <n v="2"/>
    <d v="2028-10-21T00:00:00"/>
    <x v="6"/>
    <x v="4"/>
    <s v="21"/>
    <x v="2"/>
    <x v="1"/>
    <n v="0.12"/>
    <x v="1"/>
    <n v="15"/>
    <x v="1"/>
    <n v="25.07"/>
    <x v="2"/>
    <n v="4"/>
    <x v="2"/>
    <x v="2"/>
    <n v="447.0384615384616"/>
    <x v="2"/>
  </r>
  <r>
    <n v="2862"/>
    <n v="45"/>
    <x v="0"/>
    <x v="2"/>
    <x v="0"/>
    <x v="4825"/>
    <x v="0"/>
    <n v="1"/>
    <d v="2028-11-01T00:00:00"/>
    <x v="6"/>
    <x v="1"/>
    <s v="01"/>
    <x v="2"/>
    <x v="1"/>
    <n v="0.12"/>
    <x v="0"/>
    <n v="6"/>
    <x v="1"/>
    <n v="50.31"/>
    <x v="0"/>
    <n v="6"/>
    <x v="0"/>
    <x v="2"/>
    <n v="452.95916666666676"/>
    <x v="0"/>
  </r>
  <r>
    <n v="3087"/>
    <n v="64"/>
    <x v="1"/>
    <x v="0"/>
    <x v="1"/>
    <x v="4826"/>
    <x v="0"/>
    <n v="1"/>
    <d v="2029-06-14T00:00:00"/>
    <x v="10"/>
    <x v="3"/>
    <s v="14"/>
    <x v="1"/>
    <x v="1"/>
    <n v="0.12"/>
    <x v="0"/>
    <n v="16"/>
    <x v="2"/>
    <n v="13.49"/>
    <x v="2"/>
    <n v="3"/>
    <x v="2"/>
    <x v="2"/>
    <n v="466.69727272727283"/>
    <x v="1"/>
  </r>
  <r>
    <n v="3192"/>
    <n v="38"/>
    <x v="4"/>
    <x v="2"/>
    <x v="3"/>
    <x v="4827"/>
    <x v="0"/>
    <n v="1"/>
    <d v="2029-09-27T00:00:00"/>
    <x v="10"/>
    <x v="6"/>
    <s v="27"/>
    <x v="2"/>
    <x v="0"/>
    <n v="0.12"/>
    <x v="0"/>
    <n v="11"/>
    <x v="1"/>
    <n v="12.18"/>
    <x v="2"/>
    <n v="6"/>
    <x v="0"/>
    <x v="1"/>
    <n v="540.57142857142856"/>
    <x v="1"/>
  </r>
  <r>
    <n v="3355"/>
    <n v="33"/>
    <x v="4"/>
    <x v="0"/>
    <x v="2"/>
    <x v="4828"/>
    <x v="2"/>
    <n v="2"/>
    <d v="2030-03-09T00:00:00"/>
    <x v="7"/>
    <x v="9"/>
    <s v="09"/>
    <x v="1"/>
    <x v="1"/>
    <n v="0.12"/>
    <x v="0"/>
    <n v="9"/>
    <x v="1"/>
    <n v="58.82"/>
    <x v="0"/>
    <n v="7"/>
    <x v="1"/>
    <x v="3"/>
    <n v="633.01583333333326"/>
    <x v="0"/>
  </r>
  <r>
    <n v="3532"/>
    <n v="28"/>
    <x v="2"/>
    <x v="2"/>
    <x v="2"/>
    <x v="4829"/>
    <x v="2"/>
    <n v="2"/>
    <d v="2030-09-02T00:00:00"/>
    <x v="7"/>
    <x v="6"/>
    <s v="02"/>
    <x v="0"/>
    <x v="1"/>
    <n v="0.12"/>
    <x v="0"/>
    <n v="11"/>
    <x v="1"/>
    <n v="58.81"/>
    <x v="0"/>
    <n v="5"/>
    <x v="0"/>
    <x v="3"/>
    <n v="642.43909090909085"/>
    <x v="0"/>
  </r>
  <r>
    <n v="3583"/>
    <n v="59"/>
    <x v="3"/>
    <x v="2"/>
    <x v="0"/>
    <x v="4830"/>
    <x v="0"/>
    <n v="1"/>
    <d v="2030-10-23T00:00:00"/>
    <x v="7"/>
    <x v="4"/>
    <s v="23"/>
    <x v="0"/>
    <x v="1"/>
    <n v="0.12"/>
    <x v="0"/>
    <n v="10"/>
    <x v="1"/>
    <n v="24.36"/>
    <x v="2"/>
    <n v="6"/>
    <x v="0"/>
    <x v="4"/>
    <n v="473.08625000000001"/>
    <x v="1"/>
  </r>
  <r>
    <n v="4000"/>
    <n v="52"/>
    <x v="3"/>
    <x v="0"/>
    <x v="3"/>
    <x v="4831"/>
    <x v="0"/>
    <n v="1"/>
    <d v="2031-12-14T00:00:00"/>
    <x v="8"/>
    <x v="2"/>
    <s v="14"/>
    <x v="2"/>
    <x v="1"/>
    <n v="0.12"/>
    <x v="0"/>
    <n v="7"/>
    <x v="1"/>
    <n v="20.83"/>
    <x v="2"/>
    <n v="6"/>
    <x v="0"/>
    <x v="0"/>
    <n v="400.01300000000003"/>
    <x v="2"/>
  </r>
  <r>
    <n v="4570"/>
    <n v="51"/>
    <x v="3"/>
    <x v="0"/>
    <x v="3"/>
    <x v="4832"/>
    <x v="2"/>
    <n v="2"/>
    <d v="2033-07-06T00:00:00"/>
    <x v="9"/>
    <x v="11"/>
    <s v="06"/>
    <x v="1"/>
    <x v="0"/>
    <n v="0.12"/>
    <x v="1"/>
    <n v="6"/>
    <x v="1"/>
    <n v="96.87"/>
    <x v="0"/>
    <n v="4"/>
    <x v="2"/>
    <x v="2"/>
    <n v="491.78600000000006"/>
    <x v="0"/>
  </r>
  <r>
    <n v="4690"/>
    <n v="42"/>
    <x v="0"/>
    <x v="1"/>
    <x v="3"/>
    <x v="4833"/>
    <x v="2"/>
    <n v="2"/>
    <d v="2033-11-03T00:00:00"/>
    <x v="9"/>
    <x v="1"/>
    <s v="03"/>
    <x v="1"/>
    <x v="0"/>
    <n v="0.12"/>
    <x v="1"/>
    <n v="4"/>
    <x v="0"/>
    <n v="110.79"/>
    <x v="0"/>
    <n v="7"/>
    <x v="1"/>
    <x v="2"/>
    <n v="481.84666666666664"/>
    <x v="2"/>
  </r>
  <r>
    <n v="500"/>
    <n v="53"/>
    <x v="3"/>
    <x v="3"/>
    <x v="2"/>
    <x v="4834"/>
    <x v="2"/>
    <n v="2"/>
    <d v="2022-05-15T00:00:00"/>
    <x v="1"/>
    <x v="7"/>
    <s v="15"/>
    <x v="3"/>
    <x v="0"/>
    <n v="0.11"/>
    <x v="1"/>
    <n v="4"/>
    <x v="0"/>
    <n v="89.58"/>
    <x v="0"/>
    <n v="4"/>
    <x v="2"/>
    <x v="4"/>
    <n v="505.86714285714282"/>
    <x v="0"/>
  </r>
  <r>
    <n v="675"/>
    <n v="24"/>
    <x v="2"/>
    <x v="3"/>
    <x v="2"/>
    <x v="4835"/>
    <x v="1"/>
    <n v="3"/>
    <d v="2022-11-06T00:00:00"/>
    <x v="1"/>
    <x v="1"/>
    <s v="06"/>
    <x v="2"/>
    <x v="1"/>
    <n v="0.11"/>
    <x v="1"/>
    <n v="15"/>
    <x v="1"/>
    <n v="46.52"/>
    <x v="2"/>
    <n v="6"/>
    <x v="0"/>
    <x v="3"/>
    <n v="641.99300000000005"/>
    <x v="1"/>
  </r>
  <r>
    <n v="942"/>
    <n v="28"/>
    <x v="2"/>
    <x v="0"/>
    <x v="1"/>
    <x v="4836"/>
    <x v="1"/>
    <n v="3"/>
    <d v="2023-07-31T00:00:00"/>
    <x v="12"/>
    <x v="11"/>
    <s v="31"/>
    <x v="3"/>
    <x v="1"/>
    <n v="0.11"/>
    <x v="1"/>
    <n v="17"/>
    <x v="2"/>
    <n v="53.93"/>
    <x v="0"/>
    <n v="8"/>
    <x v="1"/>
    <x v="4"/>
    <n v="530.45833333333337"/>
    <x v="1"/>
  </r>
  <r>
    <n v="1004"/>
    <n v="48"/>
    <x v="0"/>
    <x v="1"/>
    <x v="1"/>
    <x v="4837"/>
    <x v="0"/>
    <n v="1"/>
    <d v="2023-10-01T00:00:00"/>
    <x v="12"/>
    <x v="4"/>
    <s v="01"/>
    <x v="0"/>
    <x v="1"/>
    <n v="0.11"/>
    <x v="1"/>
    <n v="1"/>
    <x v="0"/>
    <n v="276.48"/>
    <x v="1"/>
    <n v="6"/>
    <x v="0"/>
    <x v="2"/>
    <n v="486.68249999999995"/>
    <x v="0"/>
  </r>
  <r>
    <n v="1019"/>
    <n v="60"/>
    <x v="1"/>
    <x v="1"/>
    <x v="2"/>
    <x v="4838"/>
    <x v="0"/>
    <n v="1"/>
    <d v="2023-10-16T00:00:00"/>
    <x v="12"/>
    <x v="4"/>
    <s v="16"/>
    <x v="3"/>
    <x v="1"/>
    <n v="0.11"/>
    <x v="1"/>
    <n v="13"/>
    <x v="1"/>
    <n v="12.42"/>
    <x v="2"/>
    <n v="7"/>
    <x v="1"/>
    <x v="3"/>
    <n v="635.79444444444448"/>
    <x v="0"/>
  </r>
  <r>
    <n v="1667"/>
    <n v="46"/>
    <x v="0"/>
    <x v="2"/>
    <x v="1"/>
    <x v="4839"/>
    <x v="1"/>
    <n v="3"/>
    <d v="2025-07-25T00:00:00"/>
    <x v="3"/>
    <x v="11"/>
    <s v="25"/>
    <x v="0"/>
    <x v="0"/>
    <n v="0.11"/>
    <x v="1"/>
    <n v="7"/>
    <x v="1"/>
    <n v="128.13999999999999"/>
    <x v="0"/>
    <n v="7"/>
    <x v="1"/>
    <x v="3"/>
    <n v="695.08625000000006"/>
    <x v="1"/>
  </r>
  <r>
    <n v="1936"/>
    <n v="19"/>
    <x v="2"/>
    <x v="0"/>
    <x v="1"/>
    <x v="4840"/>
    <x v="0"/>
    <n v="1"/>
    <d v="2026-04-20T00:00:00"/>
    <x v="4"/>
    <x v="5"/>
    <s v="20"/>
    <x v="3"/>
    <x v="0"/>
    <n v="0.11"/>
    <x v="1"/>
    <n v="17"/>
    <x v="2"/>
    <n v="3.07"/>
    <x v="2"/>
    <n v="6"/>
    <x v="0"/>
    <x v="4"/>
    <n v="453.18999999999994"/>
    <x v="2"/>
  </r>
  <r>
    <n v="2630"/>
    <n v="39"/>
    <x v="4"/>
    <x v="2"/>
    <x v="1"/>
    <x v="4506"/>
    <x v="2"/>
    <n v="2"/>
    <d v="2028-03-14T00:00:00"/>
    <x v="6"/>
    <x v="9"/>
    <s v="14"/>
    <x v="3"/>
    <x v="1"/>
    <n v="0.11"/>
    <x v="0"/>
    <n v="6"/>
    <x v="1"/>
    <n v="71.349999999999994"/>
    <x v="0"/>
    <n v="7"/>
    <x v="1"/>
    <x v="3"/>
    <n v="666.24"/>
    <x v="0"/>
  </r>
  <r>
    <n v="2791"/>
    <n v="67"/>
    <x v="1"/>
    <x v="0"/>
    <x v="3"/>
    <x v="4841"/>
    <x v="2"/>
    <n v="2"/>
    <d v="2028-08-22T00:00:00"/>
    <x v="6"/>
    <x v="8"/>
    <s v="22"/>
    <x v="0"/>
    <x v="0"/>
    <n v="0.11"/>
    <x v="1"/>
    <n v="7"/>
    <x v="1"/>
    <n v="54.35"/>
    <x v="0"/>
    <n v="5"/>
    <x v="0"/>
    <x v="4"/>
    <n v="553.45249999999999"/>
    <x v="2"/>
  </r>
  <r>
    <n v="2819"/>
    <n v="60"/>
    <x v="1"/>
    <x v="2"/>
    <x v="0"/>
    <x v="4842"/>
    <x v="1"/>
    <n v="3"/>
    <d v="2028-09-19T00:00:00"/>
    <x v="6"/>
    <x v="6"/>
    <s v="19"/>
    <x v="3"/>
    <x v="0"/>
    <n v="0.11"/>
    <x v="1"/>
    <n v="1"/>
    <x v="0"/>
    <n v="967.98"/>
    <x v="1"/>
    <n v="7"/>
    <x v="1"/>
    <x v="3"/>
    <n v="705.93"/>
    <x v="0"/>
  </r>
  <r>
    <n v="3377"/>
    <n v="34"/>
    <x v="4"/>
    <x v="3"/>
    <x v="0"/>
    <x v="4843"/>
    <x v="0"/>
    <n v="1"/>
    <d v="2030-03-31T00:00:00"/>
    <x v="7"/>
    <x v="9"/>
    <s v="31"/>
    <x v="0"/>
    <x v="0"/>
    <n v="0.11"/>
    <x v="1"/>
    <n v="15"/>
    <x v="1"/>
    <n v="23.05"/>
    <x v="2"/>
    <n v="7"/>
    <x v="1"/>
    <x v="2"/>
    <n v="516.71142857142854"/>
    <x v="2"/>
  </r>
  <r>
    <n v="3472"/>
    <n v="42"/>
    <x v="0"/>
    <x v="0"/>
    <x v="2"/>
    <x v="4844"/>
    <x v="2"/>
    <n v="2"/>
    <d v="2030-07-04T00:00:00"/>
    <x v="7"/>
    <x v="11"/>
    <s v="04"/>
    <x v="1"/>
    <x v="1"/>
    <n v="0.11"/>
    <x v="0"/>
    <n v="11"/>
    <x v="1"/>
    <n v="55.6"/>
    <x v="0"/>
    <n v="6"/>
    <x v="0"/>
    <x v="2"/>
    <n v="545.19333333333327"/>
    <x v="2"/>
  </r>
  <r>
    <n v="3734"/>
    <n v="47"/>
    <x v="0"/>
    <x v="2"/>
    <x v="1"/>
    <x v="4845"/>
    <x v="2"/>
    <n v="2"/>
    <d v="2031-03-23T00:00:00"/>
    <x v="8"/>
    <x v="9"/>
    <s v="23"/>
    <x v="3"/>
    <x v="0"/>
    <n v="0.11"/>
    <x v="1"/>
    <n v="9"/>
    <x v="1"/>
    <n v="70.98"/>
    <x v="0"/>
    <n v="7"/>
    <x v="1"/>
    <x v="2"/>
    <n v="531.90599999999995"/>
    <x v="1"/>
  </r>
  <r>
    <n v="3834"/>
    <n v="22"/>
    <x v="2"/>
    <x v="0"/>
    <x v="1"/>
    <x v="4846"/>
    <x v="0"/>
    <n v="1"/>
    <d v="2031-07-01T00:00:00"/>
    <x v="8"/>
    <x v="11"/>
    <s v="01"/>
    <x v="3"/>
    <x v="0"/>
    <n v="0.11"/>
    <x v="1"/>
    <n v="3"/>
    <x v="0"/>
    <n v="49.73"/>
    <x v="2"/>
    <n v="4"/>
    <x v="2"/>
    <x v="2"/>
    <n v="505.17499999999995"/>
    <x v="0"/>
  </r>
  <r>
    <n v="3923"/>
    <n v="39"/>
    <x v="4"/>
    <x v="1"/>
    <x v="2"/>
    <x v="4847"/>
    <x v="1"/>
    <n v="3"/>
    <d v="2031-09-28T00:00:00"/>
    <x v="8"/>
    <x v="6"/>
    <s v="28"/>
    <x v="0"/>
    <x v="1"/>
    <n v="0.11"/>
    <x v="0"/>
    <n v="17"/>
    <x v="2"/>
    <n v="56.88"/>
    <x v="0"/>
    <n v="8"/>
    <x v="1"/>
    <x v="2"/>
    <n v="623.83666666666659"/>
    <x v="2"/>
  </r>
  <r>
    <n v="4057"/>
    <n v="25"/>
    <x v="2"/>
    <x v="0"/>
    <x v="2"/>
    <x v="4848"/>
    <x v="1"/>
    <n v="3"/>
    <d v="2032-02-09T00:00:00"/>
    <x v="11"/>
    <x v="10"/>
    <s v="09"/>
    <x v="2"/>
    <x v="0"/>
    <n v="0.11"/>
    <x v="1"/>
    <n v="17"/>
    <x v="2"/>
    <n v="50.5"/>
    <x v="0"/>
    <n v="6"/>
    <x v="0"/>
    <x v="1"/>
    <n v="608.33333333333337"/>
    <x v="1"/>
  </r>
  <r>
    <n v="4294"/>
    <n v="29"/>
    <x v="2"/>
    <x v="1"/>
    <x v="2"/>
    <x v="4849"/>
    <x v="1"/>
    <n v="3"/>
    <d v="2032-10-03T00:00:00"/>
    <x v="11"/>
    <x v="4"/>
    <s v="03"/>
    <x v="1"/>
    <x v="0"/>
    <n v="0.11"/>
    <x v="0"/>
    <n v="9"/>
    <x v="1"/>
    <n v="92.33"/>
    <x v="0"/>
    <n v="7"/>
    <x v="1"/>
    <x v="4"/>
    <n v="611.12"/>
    <x v="2"/>
  </r>
  <r>
    <n v="4296"/>
    <n v="64"/>
    <x v="1"/>
    <x v="3"/>
    <x v="2"/>
    <x v="4850"/>
    <x v="1"/>
    <n v="3"/>
    <d v="2032-10-05T00:00:00"/>
    <x v="11"/>
    <x v="4"/>
    <s v="05"/>
    <x v="0"/>
    <x v="0"/>
    <n v="0.11"/>
    <x v="1"/>
    <n v="11"/>
    <x v="1"/>
    <n v="67.989999999999995"/>
    <x v="0"/>
    <n v="5"/>
    <x v="0"/>
    <x v="1"/>
    <n v="558.30799999999999"/>
    <x v="0"/>
  </r>
  <r>
    <n v="4318"/>
    <n v="56"/>
    <x v="3"/>
    <x v="0"/>
    <x v="0"/>
    <x v="4851"/>
    <x v="2"/>
    <n v="2"/>
    <d v="2032-10-27T00:00:00"/>
    <x v="11"/>
    <x v="4"/>
    <s v="27"/>
    <x v="3"/>
    <x v="0"/>
    <n v="0.11"/>
    <x v="1"/>
    <n v="5"/>
    <x v="0"/>
    <n v="103.33"/>
    <x v="0"/>
    <n v="4"/>
    <x v="2"/>
    <x v="0"/>
    <n v="428.26111111111118"/>
    <x v="2"/>
  </r>
  <r>
    <n v="4366"/>
    <n v="29"/>
    <x v="2"/>
    <x v="3"/>
    <x v="0"/>
    <x v="4852"/>
    <x v="2"/>
    <n v="2"/>
    <d v="2032-12-14T00:00:00"/>
    <x v="11"/>
    <x v="2"/>
    <s v="14"/>
    <x v="2"/>
    <x v="0"/>
    <n v="0.11"/>
    <x v="1"/>
    <n v="6"/>
    <x v="1"/>
    <n v="82.52"/>
    <x v="0"/>
    <n v="4"/>
    <x v="2"/>
    <x v="3"/>
    <n v="653.52"/>
    <x v="2"/>
  </r>
  <r>
    <n v="4534"/>
    <n v="59"/>
    <x v="3"/>
    <x v="1"/>
    <x v="1"/>
    <x v="4853"/>
    <x v="0"/>
    <n v="1"/>
    <d v="2033-05-31T00:00:00"/>
    <x v="9"/>
    <x v="7"/>
    <s v="31"/>
    <x v="0"/>
    <x v="1"/>
    <n v="0.11"/>
    <x v="0"/>
    <n v="1"/>
    <x v="0"/>
    <n v="315.39999999999998"/>
    <x v="1"/>
    <n v="7"/>
    <x v="1"/>
    <x v="3"/>
    <n v="693.12750000000005"/>
    <x v="2"/>
  </r>
  <r>
    <n v="4569"/>
    <n v="61"/>
    <x v="1"/>
    <x v="0"/>
    <x v="1"/>
    <x v="4854"/>
    <x v="1"/>
    <n v="3"/>
    <d v="2033-07-05T00:00:00"/>
    <x v="9"/>
    <x v="11"/>
    <s v="05"/>
    <x v="2"/>
    <x v="1"/>
    <n v="0.11"/>
    <x v="1"/>
    <n v="13"/>
    <x v="1"/>
    <n v="64.2"/>
    <x v="0"/>
    <n v="7"/>
    <x v="1"/>
    <x v="1"/>
    <n v="510.90749999999997"/>
    <x v="2"/>
  </r>
  <r>
    <n v="4675"/>
    <n v="22"/>
    <x v="2"/>
    <x v="2"/>
    <x v="1"/>
    <x v="3335"/>
    <x v="0"/>
    <n v="1"/>
    <d v="2033-10-19T00:00:00"/>
    <x v="9"/>
    <x v="4"/>
    <s v="19"/>
    <x v="0"/>
    <x v="1"/>
    <n v="0.11"/>
    <x v="0"/>
    <n v="6"/>
    <x v="1"/>
    <n v="27.98"/>
    <x v="2"/>
    <n v="7"/>
    <x v="1"/>
    <x v="2"/>
    <n v="452.28499999999997"/>
    <x v="2"/>
  </r>
  <r>
    <n v="4872"/>
    <n v="43"/>
    <x v="0"/>
    <x v="3"/>
    <x v="1"/>
    <x v="4855"/>
    <x v="1"/>
    <n v="3"/>
    <d v="2034-05-04T00:00:00"/>
    <x v="13"/>
    <x v="7"/>
    <s v="04"/>
    <x v="1"/>
    <x v="1"/>
    <n v="0.11"/>
    <x v="0"/>
    <n v="1"/>
    <x v="0"/>
    <n v="898.32"/>
    <x v="1"/>
    <n v="7"/>
    <x v="1"/>
    <x v="3"/>
    <n v="819.03666666666675"/>
    <x v="0"/>
  </r>
  <r>
    <n v="4935"/>
    <n v="30"/>
    <x v="4"/>
    <x v="3"/>
    <x v="1"/>
    <x v="4856"/>
    <x v="0"/>
    <n v="1"/>
    <d v="2034-07-06T00:00:00"/>
    <x v="13"/>
    <x v="11"/>
    <s v="06"/>
    <x v="0"/>
    <x v="1"/>
    <n v="0.11"/>
    <x v="0"/>
    <n v="18"/>
    <x v="2"/>
    <n v="9.93"/>
    <x v="2"/>
    <n v="6"/>
    <x v="0"/>
    <x v="1"/>
    <n v="403.02666666666664"/>
    <x v="0"/>
  </r>
  <r>
    <n v="405"/>
    <n v="69"/>
    <x v="1"/>
    <x v="3"/>
    <x v="0"/>
    <x v="4857"/>
    <x v="1"/>
    <n v="3"/>
    <d v="2022-02-09T00:00:00"/>
    <x v="1"/>
    <x v="10"/>
    <s v="09"/>
    <x v="0"/>
    <x v="0"/>
    <n v="0.1"/>
    <x v="0"/>
    <n v="15"/>
    <x v="1"/>
    <n v="51.55"/>
    <x v="0"/>
    <n v="7"/>
    <x v="1"/>
    <x v="3"/>
    <n v="779.39499999999998"/>
    <x v="0"/>
  </r>
  <r>
    <n v="1257"/>
    <n v="42"/>
    <x v="0"/>
    <x v="0"/>
    <x v="0"/>
    <x v="4858"/>
    <x v="2"/>
    <n v="2"/>
    <d v="2024-06-10T00:00:00"/>
    <x v="2"/>
    <x v="3"/>
    <s v="10"/>
    <x v="1"/>
    <x v="1"/>
    <n v="0.1"/>
    <x v="1"/>
    <n v="7"/>
    <x v="1"/>
    <n v="57.07"/>
    <x v="0"/>
    <n v="4"/>
    <x v="2"/>
    <x v="0"/>
    <n v="417.21375"/>
    <x v="1"/>
  </r>
  <r>
    <n v="1318"/>
    <n v="41"/>
    <x v="0"/>
    <x v="2"/>
    <x v="2"/>
    <x v="4859"/>
    <x v="0"/>
    <n v="1"/>
    <d v="2024-08-10T00:00:00"/>
    <x v="2"/>
    <x v="8"/>
    <s v="10"/>
    <x v="0"/>
    <x v="0"/>
    <n v="0.1"/>
    <x v="1"/>
    <n v="7"/>
    <x v="1"/>
    <n v="9.14"/>
    <x v="2"/>
    <n v="7"/>
    <x v="1"/>
    <x v="0"/>
    <n v="419.74142857142857"/>
    <x v="2"/>
  </r>
  <r>
    <n v="1930"/>
    <n v="29"/>
    <x v="2"/>
    <x v="3"/>
    <x v="1"/>
    <x v="4860"/>
    <x v="1"/>
    <n v="3"/>
    <d v="2026-04-14T00:00:00"/>
    <x v="4"/>
    <x v="5"/>
    <s v="14"/>
    <x v="3"/>
    <x v="1"/>
    <n v="0.1"/>
    <x v="0"/>
    <n v="1"/>
    <x v="0"/>
    <n v="736.68"/>
    <x v="1"/>
    <n v="7"/>
    <x v="1"/>
    <x v="2"/>
    <n v="736.68"/>
    <x v="0"/>
  </r>
  <r>
    <n v="2362"/>
    <n v="68"/>
    <x v="1"/>
    <x v="3"/>
    <x v="2"/>
    <x v="4861"/>
    <x v="1"/>
    <n v="3"/>
    <d v="2027-06-20T00:00:00"/>
    <x v="5"/>
    <x v="3"/>
    <s v="20"/>
    <x v="3"/>
    <x v="1"/>
    <n v="0.1"/>
    <x v="0"/>
    <n v="11"/>
    <x v="1"/>
    <n v="71.42"/>
    <x v="0"/>
    <n v="6"/>
    <x v="0"/>
    <x v="3"/>
    <n v="785.58"/>
    <x v="1"/>
  </r>
  <r>
    <n v="2538"/>
    <n v="31"/>
    <x v="4"/>
    <x v="0"/>
    <x v="3"/>
    <x v="4862"/>
    <x v="2"/>
    <n v="2"/>
    <d v="2027-12-13T00:00:00"/>
    <x v="5"/>
    <x v="2"/>
    <s v="13"/>
    <x v="3"/>
    <x v="0"/>
    <n v="0.1"/>
    <x v="1"/>
    <n v="12"/>
    <x v="1"/>
    <n v="47.45"/>
    <x v="2"/>
    <n v="8"/>
    <x v="1"/>
    <x v="0"/>
    <n v="479.03166666666669"/>
    <x v="0"/>
  </r>
  <r>
    <n v="2605"/>
    <n v="55"/>
    <x v="3"/>
    <x v="3"/>
    <x v="1"/>
    <x v="4863"/>
    <x v="1"/>
    <n v="3"/>
    <d v="2028-02-18T00:00:00"/>
    <x v="6"/>
    <x v="10"/>
    <s v="18"/>
    <x v="1"/>
    <x v="1"/>
    <n v="0.1"/>
    <x v="0"/>
    <n v="19"/>
    <x v="2"/>
    <n v="47.3"/>
    <x v="2"/>
    <n v="7"/>
    <x v="1"/>
    <x v="1"/>
    <n v="515.21499999999992"/>
    <x v="2"/>
  </r>
  <r>
    <n v="2739"/>
    <n v="24"/>
    <x v="2"/>
    <x v="2"/>
    <x v="1"/>
    <x v="4864"/>
    <x v="1"/>
    <n v="3"/>
    <d v="2028-07-01T00:00:00"/>
    <x v="6"/>
    <x v="11"/>
    <s v="01"/>
    <x v="2"/>
    <x v="1"/>
    <n v="0.1"/>
    <x v="1"/>
    <n v="6"/>
    <x v="1"/>
    <n v="139.56"/>
    <x v="0"/>
    <n v="7"/>
    <x v="1"/>
    <x v="0"/>
    <n v="460.96600000000001"/>
    <x v="0"/>
  </r>
  <r>
    <n v="3690"/>
    <n v="60"/>
    <x v="1"/>
    <x v="2"/>
    <x v="0"/>
    <x v="4865"/>
    <x v="0"/>
    <n v="1"/>
    <d v="2031-02-07T00:00:00"/>
    <x v="8"/>
    <x v="10"/>
    <s v="07"/>
    <x v="1"/>
    <x v="0"/>
    <n v="0.1"/>
    <x v="1"/>
    <n v="3"/>
    <x v="0"/>
    <n v="32.92"/>
    <x v="2"/>
    <n v="6"/>
    <x v="0"/>
    <x v="4"/>
    <n v="501.20499999999998"/>
    <x v="2"/>
  </r>
  <r>
    <n v="3714"/>
    <n v="29"/>
    <x v="2"/>
    <x v="2"/>
    <x v="2"/>
    <x v="4866"/>
    <x v="0"/>
    <n v="1"/>
    <d v="2031-03-03T00:00:00"/>
    <x v="8"/>
    <x v="9"/>
    <s v="03"/>
    <x v="1"/>
    <x v="1"/>
    <n v="0.1"/>
    <x v="0"/>
    <n v="8"/>
    <x v="1"/>
    <n v="16.47"/>
    <x v="2"/>
    <n v="7"/>
    <x v="1"/>
    <x v="1"/>
    <n v="131.76"/>
    <x v="1"/>
  </r>
  <r>
    <n v="3943"/>
    <n v="69"/>
    <x v="1"/>
    <x v="2"/>
    <x v="3"/>
    <x v="4867"/>
    <x v="1"/>
    <n v="3"/>
    <d v="2031-10-18T00:00:00"/>
    <x v="8"/>
    <x v="4"/>
    <s v="18"/>
    <x v="2"/>
    <x v="0"/>
    <n v="0.1"/>
    <x v="1"/>
    <n v="11"/>
    <x v="1"/>
    <n v="82.15"/>
    <x v="0"/>
    <n v="4"/>
    <x v="2"/>
    <x v="4"/>
    <n v="903.64"/>
    <x v="1"/>
  </r>
  <r>
    <n v="3993"/>
    <n v="37"/>
    <x v="4"/>
    <x v="3"/>
    <x v="3"/>
    <x v="4868"/>
    <x v="0"/>
    <n v="1"/>
    <d v="2031-12-07T00:00:00"/>
    <x v="8"/>
    <x v="2"/>
    <s v="07"/>
    <x v="2"/>
    <x v="0"/>
    <n v="0.1"/>
    <x v="0"/>
    <n v="11"/>
    <x v="1"/>
    <n v="19.010000000000002"/>
    <x v="2"/>
    <n v="7"/>
    <x v="1"/>
    <x v="0"/>
    <n v="366.87499999999994"/>
    <x v="0"/>
  </r>
  <r>
    <n v="4046"/>
    <n v="53"/>
    <x v="3"/>
    <x v="2"/>
    <x v="2"/>
    <x v="4869"/>
    <x v="0"/>
    <n v="1"/>
    <d v="2032-01-29T00:00:00"/>
    <x v="11"/>
    <x v="0"/>
    <s v="29"/>
    <x v="1"/>
    <x v="0"/>
    <n v="0.1"/>
    <x v="1"/>
    <n v="4"/>
    <x v="0"/>
    <n v="56.65"/>
    <x v="0"/>
    <n v="7"/>
    <x v="1"/>
    <x v="0"/>
    <n v="419.47666666666669"/>
    <x v="1"/>
  </r>
  <r>
    <n v="4590"/>
    <n v="69"/>
    <x v="1"/>
    <x v="3"/>
    <x v="2"/>
    <x v="4870"/>
    <x v="2"/>
    <n v="2"/>
    <d v="2033-07-26T00:00:00"/>
    <x v="9"/>
    <x v="11"/>
    <s v="26"/>
    <x v="1"/>
    <x v="0"/>
    <n v="0.1"/>
    <x v="0"/>
    <n v="12"/>
    <x v="1"/>
    <n v="50.46"/>
    <x v="0"/>
    <n v="5"/>
    <x v="0"/>
    <x v="0"/>
    <n v="515.91499999999996"/>
    <x v="1"/>
  </r>
  <r>
    <n v="4688"/>
    <n v="45"/>
    <x v="0"/>
    <x v="3"/>
    <x v="1"/>
    <x v="4871"/>
    <x v="2"/>
    <n v="2"/>
    <d v="2033-11-01T00:00:00"/>
    <x v="9"/>
    <x v="1"/>
    <s v="01"/>
    <x v="2"/>
    <x v="1"/>
    <n v="0.1"/>
    <x v="0"/>
    <n v="1"/>
    <x v="0"/>
    <n v="426.3"/>
    <x v="1"/>
    <n v="7"/>
    <x v="1"/>
    <x v="0"/>
    <n v="426.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MemberShip Status">
  <location ref="A5:B8"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axis="axisRow" dataField="1"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15"/>
  </rowFields>
  <rowItems count="3">
    <i>
      <x/>
    </i>
    <i>
      <x v="1"/>
    </i>
    <i t="grand">
      <x/>
    </i>
  </rowItems>
  <colItems count="1">
    <i/>
  </colItems>
  <dataFields count="1">
    <dataField name="Count" fld="15" subtotal="count" baseField="0" baseItem="0"/>
  </dataFields>
  <formats count="1">
    <format dxfId="32">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5" count="1" selected="0">
            <x v="0"/>
          </reference>
        </references>
      </pivotArea>
    </chartFormat>
    <chartFormat chart="6" format="8">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rowHeaderCaption="Refferal Source">
  <location ref="A39:B43"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showAll="0" defaultSubtotal="0">
      <items count="5">
        <item x="2"/>
        <item x="3"/>
        <item x="0"/>
        <item x="4"/>
        <item x="1"/>
      </items>
    </pivotField>
    <pivotField numFmtId="166" showAll="0" defaultSubtotal="0"/>
    <pivotField axis="axisRow" dataField="1" showAll="0">
      <items count="4">
        <item x="2"/>
        <item x="0"/>
        <item x="1"/>
        <item t="default"/>
      </items>
    </pivotField>
  </pivotFields>
  <rowFields count="1">
    <field x="24"/>
  </rowFields>
  <rowItems count="4">
    <i>
      <x/>
    </i>
    <i>
      <x v="1"/>
    </i>
    <i>
      <x v="2"/>
    </i>
    <i t="grand">
      <x/>
    </i>
  </rowItems>
  <colItems count="1">
    <i/>
  </colItems>
  <dataFields count="1">
    <dataField name="Count of Referral Source" fld="24" subtotal="count" showDataAs="percentOfTotal" baseField="17" baseItem="0" numFmtId="10"/>
  </dataFields>
  <chartFormats count="8">
    <chartFormat chart="3"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24" count="1" selected="0">
            <x v="0"/>
          </reference>
        </references>
      </pivotArea>
    </chartFormat>
    <chartFormat chart="10" format="7">
      <pivotArea type="data" outline="0" fieldPosition="0">
        <references count="2">
          <reference field="4294967294" count="1" selected="0">
            <x v="0"/>
          </reference>
          <reference field="24" count="1" selected="0">
            <x v="1"/>
          </reference>
        </references>
      </pivotArea>
    </chartFormat>
    <chartFormat chart="10" format="8">
      <pivotArea type="data" outline="0" fieldPosition="0">
        <references count="2">
          <reference field="4294967294" count="1" selected="0">
            <x v="0"/>
          </reference>
          <reference field="24" count="1" selected="0">
            <x v="2"/>
          </reference>
        </references>
      </pivotArea>
    </chartFormat>
    <chartFormat chart="3" format="1">
      <pivotArea type="data" outline="0" fieldPosition="0">
        <references count="2">
          <reference field="4294967294" count="1" selected="0">
            <x v="0"/>
          </reference>
          <reference field="24" count="1" selected="0">
            <x v="0"/>
          </reference>
        </references>
      </pivotArea>
    </chartFormat>
    <chartFormat chart="3" format="2">
      <pivotArea type="data" outline="0" fieldPosition="0">
        <references count="2">
          <reference field="4294967294" count="1" selected="0">
            <x v="0"/>
          </reference>
          <reference field="24" count="1" selected="0">
            <x v="1"/>
          </reference>
        </references>
      </pivotArea>
    </chartFormat>
    <chartFormat chart="3" format="3">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CSS">
  <location ref="A28:B34"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axis="axisRow" dataField="1" showAll="0" defaultSubtotal="0">
      <items count="5">
        <item x="2"/>
        <item x="3"/>
        <item x="0"/>
        <item x="4"/>
        <item x="1"/>
      </items>
    </pivotField>
    <pivotField numFmtId="166" showAll="0" defaultSubtotal="0"/>
    <pivotField showAll="0">
      <items count="4">
        <item x="2"/>
        <item x="0"/>
        <item x="1"/>
        <item t="default"/>
      </items>
    </pivotField>
  </pivotFields>
  <rowFields count="1">
    <field x="22"/>
  </rowFields>
  <rowItems count="6">
    <i>
      <x/>
    </i>
    <i>
      <x v="1"/>
    </i>
    <i>
      <x v="2"/>
    </i>
    <i>
      <x v="3"/>
    </i>
    <i>
      <x v="4"/>
    </i>
    <i t="grand">
      <x/>
    </i>
  </rowItems>
  <colItems count="1">
    <i/>
  </colItems>
  <dataFields count="1">
    <dataField name="Count of Customer_Satisfaction_Score" fld="22" subtotal="count" baseField="21" baseItem="0"/>
  </dataFields>
  <formats count="11">
    <format dxfId="43">
      <pivotArea outline="0" collapsedLevelsAreSubtotals="1" fieldPosition="0"/>
    </format>
    <format dxfId="42">
      <pivotArea dataOnly="0" labelOnly="1" fieldPosition="0">
        <references count="1">
          <reference field="22" count="0"/>
        </references>
      </pivotArea>
    </format>
    <format dxfId="41">
      <pivotArea dataOnly="0" labelOnly="1" grandRow="1" outline="0" fieldPosition="0"/>
    </format>
    <format dxfId="40">
      <pivotArea field="22" type="button" dataOnly="0" labelOnly="1" outline="0" axis="axisRow"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22" type="button" dataOnly="0" labelOnly="1" outline="0" axis="axisRow" fieldPosition="0"/>
    </format>
    <format dxfId="35">
      <pivotArea dataOnly="0" labelOnly="1" outline="0" axis="axisValues" fieldPosition="0"/>
    </format>
    <format dxfId="34">
      <pivotArea dataOnly="0" labelOnly="1" fieldPosition="0">
        <references count="1">
          <reference field="22" count="0"/>
        </references>
      </pivotArea>
    </format>
    <format dxfId="33">
      <pivotArea dataOnly="0" labelOnly="1" grandRow="1" outline="0" fieldPosition="0"/>
    </format>
  </formats>
  <chartFormats count="2">
    <chartFormat chart="2"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Sales Score">
  <location ref="I4:J8"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axis="axisRow"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6"/>
  </rowFields>
  <rowItems count="4">
    <i>
      <x/>
    </i>
    <i>
      <x v="1"/>
    </i>
    <i>
      <x v="2"/>
    </i>
    <i t="grand">
      <x/>
    </i>
  </rowItems>
  <colItems count="1">
    <i/>
  </colItems>
  <dataFields count="1">
    <dataField name="Sum of Sales Amount" fld="5" showDataAs="percentOfTotal" baseField="6" baseItem="0" numFmtId="10"/>
  </dataFields>
  <formats count="2">
    <format dxfId="45">
      <pivotArea grandRow="1" outline="0" collapsedLevelsAreSubtotals="1" fieldPosition="0"/>
    </format>
    <format dxfId="44">
      <pivotArea dataOnly="0" labelOnly="1" grandRow="1" outline="0" fieldPosition="0"/>
    </format>
  </formats>
  <chartFormats count="8">
    <chartFormat chart="3" format="0"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6" count="1" selected="0">
            <x v="0"/>
          </reference>
        </references>
      </pivotArea>
    </chartFormat>
    <chartFormat chart="8" format="13">
      <pivotArea type="data" outline="0" fieldPosition="0">
        <references count="2">
          <reference field="4294967294" count="1" selected="0">
            <x v="0"/>
          </reference>
          <reference field="6" count="1" selected="0">
            <x v="1"/>
          </reference>
        </references>
      </pivotArea>
    </chartFormat>
    <chartFormat chart="8" format="14">
      <pivotArea type="data" outline="0" fieldPosition="0">
        <references count="2">
          <reference field="4294967294" count="1" selected="0">
            <x v="0"/>
          </reference>
          <reference field="6" count="1" selected="0">
            <x v="2"/>
          </reference>
        </references>
      </pivotArea>
    </chartFormat>
    <chartFormat chart="3" format="4">
      <pivotArea type="data" outline="0" fieldPosition="0">
        <references count="2">
          <reference field="4294967294" count="1" selected="0">
            <x v="0"/>
          </reference>
          <reference field="6" count="1" selected="0">
            <x v="0"/>
          </reference>
        </references>
      </pivotArea>
    </chartFormat>
    <chartFormat chart="3" format="5">
      <pivotArea type="data" outline="0" fieldPosition="0">
        <references count="2">
          <reference field="4294967294" count="1" selected="0">
            <x v="0"/>
          </reference>
          <reference field="6" count="1" selected="0">
            <x v="1"/>
          </reference>
        </references>
      </pivotArea>
    </chartFormat>
    <chartFormat chart="3"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rowHeaderCaption="Marketing Channel">
  <location ref="A17:B22"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axis="axisRow"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12"/>
  </rowFields>
  <rowItems count="5">
    <i>
      <x/>
    </i>
    <i>
      <x v="1"/>
    </i>
    <i>
      <x v="2"/>
    </i>
    <i>
      <x v="3"/>
    </i>
    <i t="grand">
      <x/>
    </i>
  </rowItems>
  <colItems count="1">
    <i/>
  </colItems>
  <dataFields count="1">
    <dataField name="Sum of Sales Amount" fld="5" showDataAs="percentOfTotal" baseField="11" baseItem="0" numFmtId="9"/>
  </dataFields>
  <formats count="6">
    <format dxfId="51">
      <pivotArea collapsedLevelsAreSubtotals="1" fieldPosition="0">
        <references count="1">
          <reference field="12" count="1">
            <x v="0"/>
          </reference>
        </references>
      </pivotArea>
    </format>
    <format dxfId="50">
      <pivotArea collapsedLevelsAreSubtotals="1" fieldPosition="0">
        <references count="1">
          <reference field="12" count="3">
            <x v="1"/>
            <x v="2"/>
            <x v="3"/>
          </reference>
        </references>
      </pivotArea>
    </format>
    <format dxfId="49">
      <pivotArea outline="0" fieldPosition="0">
        <references count="1">
          <reference field="4294967294" count="1">
            <x v="0"/>
          </reference>
        </references>
      </pivotArea>
    </format>
    <format dxfId="48">
      <pivotArea outline="0" collapsedLevelsAreSubtotals="1" fieldPosition="0"/>
    </format>
    <format dxfId="47">
      <pivotArea outline="0" collapsedLevelsAreSubtotals="1" fieldPosition="0"/>
    </format>
    <format dxfId="46">
      <pivotArea dataOnly="0" labelOnly="1" outline="0" axis="axisValues" fieldPosition="0"/>
    </format>
  </formats>
  <chartFormats count="2">
    <chartFormat chart="0" format="5"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I28:J32"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axis="axisRow" dataField="1"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21"/>
  </rowFields>
  <rowItems count="4">
    <i>
      <x/>
    </i>
    <i>
      <x v="1"/>
    </i>
    <i>
      <x v="2"/>
    </i>
    <i t="grand">
      <x/>
    </i>
  </rowItems>
  <colItems count="1">
    <i/>
  </colItems>
  <dataFields count="1">
    <dataField name="Count of CLV Score" fld="21" subtotal="count" showDataAs="percentOfTotal" baseField="20" baseItem="0" numFmtId="10"/>
  </dataFields>
  <chartFormats count="8">
    <chartFormat chart="6" format="5"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21" count="1" selected="0">
            <x v="0"/>
          </reference>
        </references>
      </pivotArea>
    </chartFormat>
    <chartFormat chart="10" format="12">
      <pivotArea type="data" outline="0" fieldPosition="0">
        <references count="2">
          <reference field="4294967294" count="1" selected="0">
            <x v="0"/>
          </reference>
          <reference field="21" count="1" selected="0">
            <x v="1"/>
          </reference>
        </references>
      </pivotArea>
    </chartFormat>
    <chartFormat chart="10" format="13">
      <pivotArea type="data" outline="0" fieldPosition="0">
        <references count="2">
          <reference field="4294967294" count="1" selected="0">
            <x v="0"/>
          </reference>
          <reference field="21" count="1" selected="0">
            <x v="2"/>
          </reference>
        </references>
      </pivotArea>
    </chartFormat>
    <chartFormat chart="6" format="6">
      <pivotArea type="data" outline="0" fieldPosition="0">
        <references count="2">
          <reference field="4294967294" count="1" selected="0">
            <x v="0"/>
          </reference>
          <reference field="21" count="1" selected="0">
            <x v="0"/>
          </reference>
        </references>
      </pivotArea>
    </chartFormat>
    <chartFormat chart="6" format="7">
      <pivotArea type="data" outline="0" fieldPosition="0">
        <references count="2">
          <reference field="4294967294" count="1" selected="0">
            <x v="0"/>
          </reference>
          <reference field="21" count="1" selected="0">
            <x v="1"/>
          </reference>
        </references>
      </pivotArea>
    </chartFormat>
    <chartFormat chart="6" format="8">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PF Score">
  <location ref="I16:J20"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dataField="1" showAll="0"/>
    <pivotField axis="axisRow"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17"/>
  </rowFields>
  <rowItems count="4">
    <i>
      <x/>
    </i>
    <i>
      <x v="1"/>
    </i>
    <i>
      <x v="2"/>
    </i>
    <i t="grand">
      <x/>
    </i>
  </rowItems>
  <colItems count="1">
    <i/>
  </colItems>
  <dataFields count="1">
    <dataField name="Count of (PF)" fld="16" subtotal="count" showDataAs="percentOfTotal" baseField="16" baseItem="0" numFmtId="10"/>
  </dataFields>
  <formats count="3">
    <format dxfId="54">
      <pivotArea outline="0" collapsedLevelsAreSubtotals="1" fieldPosition="0"/>
    </format>
    <format dxfId="53">
      <pivotArea dataOnly="0" labelOnly="1" fieldPosition="0">
        <references count="1">
          <reference field="17" count="0"/>
        </references>
      </pivotArea>
    </format>
    <format dxfId="52">
      <pivotArea dataOnly="0" labelOnly="1" grandRow="1" outline="0" fieldPosition="0"/>
    </format>
  </formats>
  <chartFormats count="8">
    <chartFormat chart="2"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7" count="1" selected="0">
            <x v="0"/>
          </reference>
        </references>
      </pivotArea>
    </chartFormat>
    <chartFormat chart="7" format="12">
      <pivotArea type="data" outline="0" fieldPosition="0">
        <references count="2">
          <reference field="4294967294" count="1" selected="0">
            <x v="0"/>
          </reference>
          <reference field="17" count="1" selected="0">
            <x v="1"/>
          </reference>
        </references>
      </pivotArea>
    </chartFormat>
    <chartFormat chart="7" format="13">
      <pivotArea type="data" outline="0" fieldPosition="0">
        <references count="2">
          <reference field="4294967294" count="1" selected="0">
            <x v="0"/>
          </reference>
          <reference field="17" count="1" selected="0">
            <x v="2"/>
          </reference>
        </references>
      </pivotArea>
    </chartFormat>
    <chartFormat chart="2" format="4">
      <pivotArea type="data" outline="0" fieldPosition="0">
        <references count="2">
          <reference field="4294967294" count="1" selected="0">
            <x v="0"/>
          </reference>
          <reference field="17" count="1" selected="0">
            <x v="0"/>
          </reference>
        </references>
      </pivotArea>
    </chartFormat>
    <chartFormat chart="2" format="5">
      <pivotArea type="data" outline="0" fieldPosition="0">
        <references count="2">
          <reference field="4294967294" count="1" selected="0">
            <x v="0"/>
          </reference>
          <reference field="17" count="1" selected="0">
            <x v="1"/>
          </reference>
        </references>
      </pivotArea>
    </chartFormat>
    <chartFormat chart="2" format="6">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3:B16"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defaultSubtotal="0">
      <items count="14">
        <item x="0"/>
        <item x="1"/>
        <item x="12"/>
        <item x="2"/>
        <item x="3"/>
        <item x="4"/>
        <item x="5"/>
        <item x="6"/>
        <item x="10"/>
        <item x="7"/>
        <item x="8"/>
        <item x="11"/>
        <item x="9"/>
        <item x="13"/>
      </items>
    </pivotField>
    <pivotField axis="axisRow"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Amount" fld="5" baseField="0" baseItem="0"/>
  </dataFields>
  <chartFormats count="2">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20:B35"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axis="axisRow"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9"/>
  </rowFields>
  <rowItems count="15">
    <i>
      <x/>
    </i>
    <i>
      <x v="1"/>
    </i>
    <i>
      <x v="2"/>
    </i>
    <i>
      <x v="3"/>
    </i>
    <i>
      <x v="4"/>
    </i>
    <i>
      <x v="5"/>
    </i>
    <i>
      <x v="6"/>
    </i>
    <i>
      <x v="7"/>
    </i>
    <i>
      <x v="8"/>
    </i>
    <i>
      <x v="9"/>
    </i>
    <i>
      <x v="10"/>
    </i>
    <i>
      <x v="11"/>
    </i>
    <i>
      <x v="12"/>
    </i>
    <i>
      <x v="13"/>
    </i>
    <i t="grand">
      <x/>
    </i>
  </rowItems>
  <colItems count="1">
    <i/>
  </colItems>
  <dataFields count="1">
    <dataField name="Sum of Sales Amount" fld="5"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17:G23" firstHeaderRow="1" firstDataRow="2" firstDataCol="1"/>
  <pivotFields count="25">
    <pivotField showAll="0"/>
    <pivotField showAll="0"/>
    <pivotField axis="axisCol" showAll="0">
      <items count="6">
        <item x="4"/>
        <item x="3"/>
        <item x="0"/>
        <item x="1"/>
        <item x="2"/>
        <item t="default"/>
      </items>
    </pivotField>
    <pivotField showAll="0">
      <items count="5">
        <item x="0"/>
        <item x="3"/>
        <item x="1"/>
        <item x="2"/>
        <item t="default"/>
      </items>
    </pivotField>
    <pivotField axis="axisRow"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4"/>
  </rowFields>
  <rowItems count="5">
    <i>
      <x/>
    </i>
    <i>
      <x v="1"/>
    </i>
    <i>
      <x v="2"/>
    </i>
    <i>
      <x v="3"/>
    </i>
    <i t="grand">
      <x/>
    </i>
  </rowItems>
  <colFields count="1">
    <field x="2"/>
  </colFields>
  <colItems count="6">
    <i>
      <x/>
    </i>
    <i>
      <x v="1"/>
    </i>
    <i>
      <x v="2"/>
    </i>
    <i>
      <x v="3"/>
    </i>
    <i>
      <x v="4"/>
    </i>
    <i t="grand">
      <x/>
    </i>
  </colItems>
  <dataFields count="1">
    <dataField name="Sum of Sales Amount" fld="5" showDataAs="percentOfTotal" baseField="4" baseItem="0" numFmtId="10"/>
  </dataField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10" format="10" series="1">
      <pivotArea type="data" outline="0" fieldPosition="0">
        <references count="2">
          <reference field="4294967294" count="1" selected="0">
            <x v="0"/>
          </reference>
          <reference field="2" count="1" selected="0">
            <x v="0"/>
          </reference>
        </references>
      </pivotArea>
    </chartFormat>
    <chartFormat chart="10" format="11" series="1">
      <pivotArea type="data" outline="0" fieldPosition="0">
        <references count="2">
          <reference field="4294967294" count="1" selected="0">
            <x v="0"/>
          </reference>
          <reference field="2" count="1" selected="0">
            <x v="1"/>
          </reference>
        </references>
      </pivotArea>
    </chartFormat>
    <chartFormat chart="10" format="12" series="1">
      <pivotArea type="data" outline="0" fieldPosition="0">
        <references count="2">
          <reference field="4294967294" count="1" selected="0">
            <x v="0"/>
          </reference>
          <reference field="2" count="1" selected="0">
            <x v="2"/>
          </reference>
        </references>
      </pivotArea>
    </chartFormat>
    <chartFormat chart="10" format="13" series="1">
      <pivotArea type="data" outline="0" fieldPosition="0">
        <references count="2">
          <reference field="4294967294" count="1" selected="0">
            <x v="0"/>
          </reference>
          <reference field="2" count="1" selected="0">
            <x v="3"/>
          </reference>
        </references>
      </pivotArea>
    </chartFormat>
    <chartFormat chart="10"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O16:O17" firstHeaderRow="1" firstDataRow="1" firstDataCol="0"/>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Items count="1">
    <i/>
  </rowItems>
  <colItems count="1">
    <i/>
  </colItems>
  <dataFields count="1">
    <dataField name="Sum of Sales Amount" fld="5" baseField="0" baseItem="0" numFmtId="1"/>
  </dataFields>
  <formats count="1">
    <format dxfId="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O2:P8" firstHeaderRow="1" firstDataRow="1" firstDataCol="1"/>
  <pivotFields count="25">
    <pivotField showAll="0"/>
    <pivotField showAll="0"/>
    <pivotField axis="axisRow"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2"/>
  </rowFields>
  <rowItems count="6">
    <i>
      <x/>
    </i>
    <i>
      <x v="1"/>
    </i>
    <i>
      <x v="2"/>
    </i>
    <i>
      <x v="3"/>
    </i>
    <i>
      <x v="4"/>
    </i>
    <i t="grand">
      <x/>
    </i>
  </rowItems>
  <colItems count="1">
    <i/>
  </colItems>
  <dataFields count="1">
    <dataField name="Sum of Sales Amount" fld="5" showDataAs="percentOfTotal" baseField="2" baseItem="0" numFmtId="10"/>
  </dataFields>
  <chartFormats count="12">
    <chartFormat chart="11" format="0"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0"/>
          </reference>
        </references>
      </pivotArea>
    </chartFormat>
    <chartFormat chart="16" format="9">
      <pivotArea type="data" outline="0" fieldPosition="0">
        <references count="2">
          <reference field="4294967294" count="1" selected="0">
            <x v="0"/>
          </reference>
          <reference field="2" count="1" selected="0">
            <x v="1"/>
          </reference>
        </references>
      </pivotArea>
    </chartFormat>
    <chartFormat chart="16" format="10">
      <pivotArea type="data" outline="0" fieldPosition="0">
        <references count="2">
          <reference field="4294967294" count="1" selected="0">
            <x v="0"/>
          </reference>
          <reference field="2" count="1" selected="0">
            <x v="2"/>
          </reference>
        </references>
      </pivotArea>
    </chartFormat>
    <chartFormat chart="16" format="11">
      <pivotArea type="data" outline="0" fieldPosition="0">
        <references count="2">
          <reference field="4294967294" count="1" selected="0">
            <x v="0"/>
          </reference>
          <reference field="2" count="1" selected="0">
            <x v="3"/>
          </reference>
        </references>
      </pivotArea>
    </chartFormat>
    <chartFormat chart="16" format="12">
      <pivotArea type="data" outline="0" fieldPosition="0">
        <references count="2">
          <reference field="4294967294" count="1" selected="0">
            <x v="0"/>
          </reference>
          <reference field="2" count="1" selected="0">
            <x v="4"/>
          </reference>
        </references>
      </pivotArea>
    </chartFormat>
    <chartFormat chart="11" format="1">
      <pivotArea type="data" outline="0" fieldPosition="0">
        <references count="2">
          <reference field="4294967294" count="1" selected="0">
            <x v="0"/>
          </reference>
          <reference field="2" count="1" selected="0">
            <x v="0"/>
          </reference>
        </references>
      </pivotArea>
    </chartFormat>
    <chartFormat chart="11" format="2">
      <pivotArea type="data" outline="0" fieldPosition="0">
        <references count="2">
          <reference field="4294967294" count="1" selected="0">
            <x v="0"/>
          </reference>
          <reference field="2" count="1" selected="0">
            <x v="1"/>
          </reference>
        </references>
      </pivotArea>
    </chartFormat>
    <chartFormat chart="11" format="3">
      <pivotArea type="data" outline="0" fieldPosition="0">
        <references count="2">
          <reference field="4294967294" count="1" selected="0">
            <x v="0"/>
          </reference>
          <reference field="2" count="1" selected="0">
            <x v="2"/>
          </reference>
        </references>
      </pivotArea>
    </chartFormat>
    <chartFormat chart="11" format="4">
      <pivotArea type="data" outline="0" fieldPosition="0">
        <references count="2">
          <reference field="4294967294" count="1" selected="0">
            <x v="0"/>
          </reference>
          <reference field="2" count="1" selected="0">
            <x v="3"/>
          </reference>
        </references>
      </pivotArea>
    </chartFormat>
    <chartFormat chart="11"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3:B38" firstHeaderRow="1" firstDataRow="1" firstDataCol="1"/>
  <pivotFields count="25">
    <pivotField showAll="0"/>
    <pivotField showAll="0"/>
    <pivotField showAll="0">
      <items count="6">
        <item x="4"/>
        <item x="3"/>
        <item x="0"/>
        <item x="1"/>
        <item x="2"/>
        <item t="default"/>
      </items>
    </pivotField>
    <pivotField axis="axisRow"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3"/>
  </rowFields>
  <rowItems count="5">
    <i>
      <x/>
    </i>
    <i>
      <x v="1"/>
    </i>
    <i>
      <x v="2"/>
    </i>
    <i>
      <x v="3"/>
    </i>
    <i t="grand">
      <x/>
    </i>
  </rowItems>
  <colItems count="1">
    <i/>
  </colItems>
  <dataFields count="1">
    <dataField name="Sum of Sales Amount" fld="5" baseField="0" baseItem="0" numFmtId="1"/>
  </dataFields>
  <formats count="1">
    <format dxfId="5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3" count="1" selected="0">
            <x v="0"/>
          </reference>
        </references>
      </pivotArea>
    </chartFormat>
    <chartFormat chart="4" format="12">
      <pivotArea type="data" outline="0" fieldPosition="0">
        <references count="2">
          <reference field="4294967294" count="1" selected="0">
            <x v="0"/>
          </reference>
          <reference field="3" count="1" selected="0">
            <x v="1"/>
          </reference>
        </references>
      </pivotArea>
    </chartFormat>
    <chartFormat chart="4" format="13">
      <pivotArea type="data" outline="0" fieldPosition="0">
        <references count="2">
          <reference field="4294967294" count="1" selected="0">
            <x v="0"/>
          </reference>
          <reference field="3" count="1" selected="0">
            <x v="2"/>
          </reference>
        </references>
      </pivotArea>
    </chartFormat>
    <chartFormat chart="4"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5">
  <location ref="A3:F9" firstHeaderRow="1" firstDataRow="2" firstDataCol="1"/>
  <pivotFields count="3">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5">
        <item x="0"/>
        <item x="1"/>
        <item x="2"/>
        <item x="3"/>
        <item t="default"/>
      </items>
    </pivotField>
  </pivotFields>
  <rowFields count="1">
    <field x="1"/>
  </rowFields>
  <rowItems count="5">
    <i>
      <x/>
    </i>
    <i>
      <x v="1"/>
    </i>
    <i>
      <x v="2"/>
    </i>
    <i>
      <x v="3"/>
    </i>
    <i t="grand">
      <x/>
    </i>
  </rowItems>
  <colFields count="1">
    <field x="2"/>
  </colFields>
  <colItems count="5">
    <i>
      <x/>
    </i>
    <i>
      <x v="1"/>
    </i>
    <i>
      <x v="2"/>
    </i>
    <i>
      <x v="3"/>
    </i>
    <i t="grand">
      <x/>
    </i>
  </colItems>
  <dataFields count="1">
    <dataField name="Sum of Sales Amount" fld="0" showDataAs="percentOfTotal" baseField="1" baseItem="0" numFmtId="1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4" format="8" series="1">
      <pivotArea type="data" outline="0" fieldPosition="0">
        <references count="2">
          <reference field="4294967294" count="1" selected="0">
            <x v="0"/>
          </reference>
          <reference field="2" count="1" selected="0">
            <x v="0"/>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3"/>
          </reference>
        </references>
      </pivotArea>
    </chartFormat>
  </chartFormats>
  <pivotHierarchies count="7">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C$1:$F$5001">
        <x15:activeTabTopLevelEntity name="[Range]"/>
      </x15:pivotTableUISettings>
    </ext>
  </extLst>
</pivotTableDefinition>
</file>

<file path=xl/pivotTables/pivotTable1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8" firstHeaderRow="1" firstDataRow="1" firstDataCol="1" rowPageCount="1" colPageCount="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axis="axisRow" showAll="0">
      <items count="5">
        <item x="1"/>
        <item x="0"/>
        <item x="2"/>
        <item x="3"/>
        <item t="default"/>
      </items>
    </pivotField>
    <pivotField showAll="0">
      <items count="3">
        <item x="1"/>
        <item x="0"/>
        <item t="default"/>
      </items>
    </pivotField>
    <pivotField dataField="1" showAll="0"/>
    <pivotField showAll="0">
      <items count="3">
        <item x="1"/>
        <item x="0"/>
        <item t="default"/>
      </items>
    </pivotField>
    <pivotField showAll="0" defaultSubtotal="0"/>
    <pivotField showAll="0" defaultSubtotal="0">
      <items count="3">
        <item x="0"/>
        <item x="1"/>
        <item x="2"/>
      </items>
    </pivotField>
    <pivotField showAll="0"/>
    <pivotField showAll="0" defaultSubtotal="0">
      <items count="3">
        <item x="2"/>
        <item x="0"/>
        <item x="1"/>
      </items>
    </pivotField>
    <pivotField numFmtId="2" showAll="0" defaultSubtotal="0"/>
    <pivotField axis="axisPage"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12"/>
  </rowFields>
  <rowItems count="5">
    <i>
      <x/>
    </i>
    <i>
      <x v="1"/>
    </i>
    <i>
      <x v="2"/>
    </i>
    <i>
      <x v="3"/>
    </i>
    <i t="grand">
      <x/>
    </i>
  </rowItems>
  <colItems count="1">
    <i/>
  </colItems>
  <pageFields count="1">
    <pageField fld="21" hier="-1"/>
  </pageFields>
  <dataFields count="1">
    <dataField name="Average of ROI" fld="14" subtotal="average" baseField="11" baseItem="0"/>
  </dataFields>
  <formats count="2">
    <format dxfId="29">
      <pivotArea collapsedLevelsAreSubtotals="1" fieldPosition="0">
        <references count="1">
          <reference field="12" count="0"/>
        </references>
      </pivotArea>
    </format>
    <format dxfId="2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3:B18"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axis="axisRow" showAll="0">
      <items count="5">
        <item x="1"/>
        <item x="0"/>
        <item x="2"/>
        <item x="3"/>
        <item t="default"/>
      </items>
    </pivotField>
    <pivotField showAll="0">
      <items count="3">
        <item x="1"/>
        <item x="0"/>
        <item t="default"/>
      </items>
    </pivotField>
    <pivotField dataField="1"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defaultSubtotal="0">
      <items count="5">
        <item x="2"/>
        <item x="3"/>
        <item x="0"/>
        <item x="4"/>
        <item x="1"/>
      </items>
    </pivotField>
    <pivotField numFmtId="166" showAll="0" defaultSubtotal="0"/>
    <pivotField showAll="0">
      <items count="4">
        <item x="2"/>
        <item x="0"/>
        <item x="1"/>
        <item t="default"/>
      </items>
    </pivotField>
  </pivotFields>
  <rowFields count="1">
    <field x="12"/>
  </rowFields>
  <rowItems count="5">
    <i>
      <x/>
    </i>
    <i>
      <x v="1"/>
    </i>
    <i>
      <x v="2"/>
    </i>
    <i>
      <x v="3"/>
    </i>
    <i t="grand">
      <x/>
    </i>
  </rowItems>
  <colItems count="1">
    <i/>
  </colItems>
  <dataFields count="1">
    <dataField name="Average of ROI" fld="14" subtotal="average" baseField="11" baseItem="0"/>
  </dataFields>
  <formats count="2">
    <format dxfId="31">
      <pivotArea collapsedLevelsAreSubtotals="1" fieldPosition="0">
        <references count="1">
          <reference field="12" count="0"/>
        </references>
      </pivotArea>
    </format>
    <format dxfId="3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location ref="B3:C9"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axis="axisRow" showAll="0" defaultSubtotal="0">
      <items count="5">
        <item x="2"/>
        <item x="3"/>
        <item x="0"/>
        <item x="4"/>
        <item x="1"/>
      </items>
    </pivotField>
    <pivotField dataField="1" numFmtId="166" showAll="0" defaultSubtotal="0"/>
    <pivotField showAll="0">
      <items count="4">
        <item x="2"/>
        <item x="0"/>
        <item x="1"/>
        <item t="default"/>
      </items>
    </pivotField>
  </pivotFields>
  <rowFields count="1">
    <field x="22"/>
  </rowFields>
  <rowItems count="6">
    <i>
      <x/>
    </i>
    <i>
      <x v="1"/>
    </i>
    <i>
      <x v="2"/>
    </i>
    <i>
      <x v="3"/>
    </i>
    <i>
      <x v="4"/>
    </i>
    <i t="grand">
      <x/>
    </i>
  </rowItems>
  <colItems count="1">
    <i/>
  </colItems>
  <dataFields count="1">
    <dataField name="Average of Average Sales of CSS" fld="23" subtotal="average" baseField="21" baseItem="0"/>
  </dataFields>
  <formats count="3">
    <format dxfId="27">
      <pivotArea collapsedLevelsAreSubtotals="1" fieldPosition="0">
        <references count="1">
          <reference field="22" count="1">
            <x v="0"/>
          </reference>
        </references>
      </pivotArea>
    </format>
    <format dxfId="26">
      <pivotArea collapsedLevelsAreSubtotals="1" fieldPosition="0">
        <references count="1">
          <reference field="22" count="4">
            <x v="1"/>
            <x v="2"/>
            <x v="3"/>
            <x v="4"/>
          </reference>
        </references>
      </pivotArea>
    </format>
    <format dxfId="25">
      <pivotArea dataOnly="0" labelOnly="1" outline="0" axis="axisValues" fieldPosition="0"/>
    </format>
  </format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2" count="1" selected="0">
            <x v="3"/>
          </reference>
        </references>
      </pivotArea>
    </chartFormat>
    <chartFormat chart="3" format="2">
      <pivotArea type="data" outline="0" fieldPosition="0">
        <references count="2">
          <reference field="4294967294" count="1" selected="0">
            <x v="0"/>
          </reference>
          <reference field="22" count="1" selected="0">
            <x v="4"/>
          </reference>
        </references>
      </pivotArea>
    </chartFormat>
    <chartFormat chart="3" format="3">
      <pivotArea type="data" outline="0" fieldPosition="0">
        <references count="2">
          <reference field="4294967294" count="1" selected="0">
            <x v="0"/>
          </reference>
          <reference field="22" count="1" selected="0">
            <x v="2"/>
          </reference>
        </references>
      </pivotArea>
    </chartFormat>
    <chartFormat chart="3" format="4">
      <pivotArea type="data" outline="0" fieldPosition="0">
        <references count="2">
          <reference field="4294967294" count="1" selected="0">
            <x v="0"/>
          </reference>
          <reference field="22" count="1" selected="0">
            <x v="1"/>
          </reference>
        </references>
      </pivotArea>
    </chartFormat>
    <chartFormat chart="3" format="5">
      <pivotArea type="data" outline="0" fieldPosition="0">
        <references count="2">
          <reference field="4294967294" count="1" selected="0">
            <x v="0"/>
          </reference>
          <reference field="22" count="1" selected="0">
            <x v="0"/>
          </reference>
        </references>
      </pivotArea>
    </chartFormat>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22" count="1" selected="0">
            <x v="0"/>
          </reference>
        </references>
      </pivotArea>
    </chartFormat>
    <chartFormat chart="20" format="15">
      <pivotArea type="data" outline="0" fieldPosition="0">
        <references count="2">
          <reference field="4294967294" count="1" selected="0">
            <x v="0"/>
          </reference>
          <reference field="22" count="1" selected="0">
            <x v="1"/>
          </reference>
        </references>
      </pivotArea>
    </chartFormat>
    <chartFormat chart="20" format="16">
      <pivotArea type="data" outline="0" fieldPosition="0">
        <references count="2">
          <reference field="4294967294" count="1" selected="0">
            <x v="0"/>
          </reference>
          <reference field="22" count="1" selected="0">
            <x v="2"/>
          </reference>
        </references>
      </pivotArea>
    </chartFormat>
    <chartFormat chart="20" format="17">
      <pivotArea type="data" outline="0" fieldPosition="0">
        <references count="2">
          <reference field="4294967294" count="1" selected="0">
            <x v="0"/>
          </reference>
          <reference field="22" count="1" selected="0">
            <x v="3"/>
          </reference>
        </references>
      </pivotArea>
    </chartFormat>
    <chartFormat chart="20" format="18">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0:B13" firstHeaderRow="1" firstDataRow="1"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showAll="0">
      <items count="5">
        <item x="1"/>
        <item x="3"/>
        <item x="2"/>
        <item x="0"/>
        <item t="default"/>
      </items>
    </pivotField>
    <pivotField dataField="1"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axis="axisRow"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15"/>
  </rowFields>
  <rowItems count="3">
    <i>
      <x/>
    </i>
    <i>
      <x v="1"/>
    </i>
    <i t="grand">
      <x/>
    </i>
  </rowItems>
  <colItems count="1">
    <i/>
  </colItems>
  <dataFields count="1">
    <dataField name="Sum of Sales Amount" fld="5"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F7" firstHeaderRow="1" firstDataRow="2" firstDataCol="1"/>
  <pivotFields count="25">
    <pivotField showAll="0"/>
    <pivotField showAll="0"/>
    <pivotField showAll="0">
      <items count="6">
        <item x="4"/>
        <item x="3"/>
        <item x="0"/>
        <item x="1"/>
        <item x="2"/>
        <item t="default"/>
      </items>
    </pivotField>
    <pivotField showAll="0">
      <items count="5">
        <item x="0"/>
        <item x="3"/>
        <item x="1"/>
        <item x="2"/>
        <item t="default"/>
      </items>
    </pivotField>
    <pivotField axis="axisCol" showAll="0">
      <items count="5">
        <item x="1"/>
        <item x="3"/>
        <item x="2"/>
        <item x="0"/>
        <item t="default"/>
      </items>
    </pivotField>
    <pivotField showAll="0"/>
    <pivotField showAll="0" defaultSubtotal="0">
      <items count="3">
        <item x="0"/>
        <item x="2"/>
        <item x="1"/>
      </items>
    </pivotField>
    <pivotField showAll="0" defaultSubtotal="0"/>
    <pivotField numFmtId="164" showAll="0"/>
    <pivotField showAll="0">
      <items count="15">
        <item x="0"/>
        <item x="1"/>
        <item x="12"/>
        <item x="2"/>
        <item x="3"/>
        <item x="4"/>
        <item x="5"/>
        <item x="6"/>
        <item x="10"/>
        <item x="7"/>
        <item x="8"/>
        <item x="11"/>
        <item x="9"/>
        <item x="13"/>
        <item t="default"/>
      </items>
    </pivotField>
    <pivotField showAll="0">
      <items count="13">
        <item x="0"/>
        <item x="10"/>
        <item x="9"/>
        <item x="5"/>
        <item x="7"/>
        <item x="3"/>
        <item x="11"/>
        <item x="8"/>
        <item x="6"/>
        <item x="4"/>
        <item x="1"/>
        <item x="2"/>
        <item t="default"/>
      </items>
    </pivotField>
    <pivotField showAll="0"/>
    <pivotField showAll="0">
      <items count="5">
        <item x="1"/>
        <item x="0"/>
        <item x="2"/>
        <item x="3"/>
        <item t="default"/>
      </items>
    </pivotField>
    <pivotField showAll="0">
      <items count="3">
        <item x="1"/>
        <item x="0"/>
        <item t="default"/>
      </items>
    </pivotField>
    <pivotField showAll="0"/>
    <pivotField axis="axisRow" dataField="1" showAll="0">
      <items count="3">
        <item x="1"/>
        <item x="0"/>
        <item t="default"/>
      </items>
    </pivotField>
    <pivotField showAll="0"/>
    <pivotField showAll="0" defaultSubtotal="0">
      <items count="3">
        <item x="0"/>
        <item x="1"/>
        <item x="2"/>
      </items>
    </pivotField>
    <pivotField showAll="0"/>
    <pivotField showAll="0" defaultSubtotal="0">
      <items count="3">
        <item x="2"/>
        <item x="0"/>
        <item x="1"/>
      </items>
    </pivotField>
    <pivotField numFmtId="2" showAll="0"/>
    <pivotField showAll="0" defaultSubtotal="0">
      <items count="3">
        <item x="1"/>
        <item x="2"/>
        <item x="0"/>
      </items>
    </pivotField>
    <pivotField showAll="0">
      <items count="6">
        <item x="2"/>
        <item x="3"/>
        <item x="0"/>
        <item x="4"/>
        <item x="1"/>
        <item t="default"/>
      </items>
    </pivotField>
    <pivotField numFmtId="166" showAll="0"/>
    <pivotField showAll="0">
      <items count="4">
        <item x="2"/>
        <item x="0"/>
        <item x="1"/>
        <item t="default"/>
      </items>
    </pivotField>
  </pivotFields>
  <rowFields count="1">
    <field x="15"/>
  </rowFields>
  <rowItems count="3">
    <i>
      <x/>
    </i>
    <i>
      <x v="1"/>
    </i>
    <i t="grand">
      <x/>
    </i>
  </rowItems>
  <colFields count="1">
    <field x="4"/>
  </colFields>
  <colItems count="5">
    <i>
      <x/>
    </i>
    <i>
      <x v="1"/>
    </i>
    <i>
      <x v="2"/>
    </i>
    <i>
      <x v="3"/>
    </i>
    <i t="grand">
      <x/>
    </i>
  </colItems>
  <dataFields count="1">
    <dataField name="Count of Membership Status" fld="15" subtotal="count" baseField="0" baseItem="0"/>
  </dataFields>
  <chartFormats count="5">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ge_Group" sourceName="Age Group">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5">
        <i x="4" s="1"/>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Interest" sourceName="Product Interest">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14">
        <i x="0" s="1"/>
        <i x="1" s="1"/>
        <i x="12" s="1"/>
        <i x="2" s="1"/>
        <i x="3" s="1"/>
        <i x="4" s="1"/>
        <i x="5" s="1"/>
        <i x="6" s="1"/>
        <i x="10" s="1"/>
        <i x="7" s="1"/>
        <i x="8" s="1"/>
        <i x="11" s="1"/>
        <i x="9" s="1"/>
        <i x="1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12">
        <i x="0" s="1"/>
        <i x="10" s="1"/>
        <i x="9" s="1"/>
        <i x="5" s="1"/>
        <i x="7" s="1"/>
        <i x="3" s="1"/>
        <i x="11" s="1"/>
        <i x="8" s="1"/>
        <i x="6" s="1"/>
        <i x="4"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arketing_Channel" sourceName="Marketing Channel">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ampaign_Response" sourceName="Campaign Response">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embership_Status" sourceName="Membership Status">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2">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F_Score" sourceName="PF Score">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ATV_Score" sourceName="ATV Score">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3">
        <i x="2" s="1"/>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LV_Score" sourceName="CLV Score">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3">
        <i x="1" s="1"/>
        <i x="2" s="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ustomer_Satisfaction_Score" sourceName="Customer_Satisfaction_Score">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5">
        <i x="2" s="1"/>
        <i x="3" s="1"/>
        <i x="0" s="1"/>
        <i x="4"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Referral_Source" sourceName="Referral Source">
  <pivotTables>
    <pivotTable tabId="6" name="PivotTable7"/>
    <pivotTable tabId="6" name="PivotTable1"/>
    <pivotTable tabId="6" name="PivotTable2"/>
    <pivotTable tabId="6" name="PivotTable3"/>
    <pivotTable tabId="6" name="PivotTable4"/>
    <pivotTable tabId="6" name="PivotTable5"/>
    <pivotTable tabId="6" name="PivotTable6"/>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3">
        <i x="2" s="1"/>
        <i x="0"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Sales_Score" sourceName="Sales Score">
  <pivotTables>
    <pivotTable tabId="6" name="PivotTable5"/>
    <pivotTable tabId="6" name="PivotTable1"/>
    <pivotTable tabId="6" name="PivotTable2"/>
    <pivotTable tabId="6" name="PivotTable3"/>
    <pivotTable tabId="6" name="PivotTable4"/>
    <pivotTable tabId="6" name="PivotTable6"/>
    <pivotTable tabId="6" name="PivotTable7"/>
    <pivotTable tabId="8" name="PivotTable2"/>
    <pivotTable tabId="8" name="PivotTable3"/>
    <pivotTable tabId="10" name="PivotTable5"/>
    <pivotTable tabId="12" name="PivotTable10"/>
    <pivotTable tabId="12" name="PivotTable9"/>
    <pivotTable tabId="4" name="PivotTable4"/>
    <pivotTable tabId="4" name="PivotTable5"/>
    <pivotTable tabId="5" name="PivotTable1"/>
    <pivotTable tabId="5" name="PivotTable2"/>
    <pivotTable tabId="5" name="PivotTable7"/>
    <pivotTable tabId="5" name="PivotTable8"/>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ge Group" cache="Slicer_Age_Group" caption="Age Group" rowHeight="241300"/>
  <slicer name="Location" cache="Slicer_Location" caption="Location" rowHeight="241300"/>
  <slicer name="Product Interest" cache="Slicer_Product_Interest" caption="Product Interest" rowHeight="241300"/>
  <slicer name="Year" cache="Slicer_Year" caption="Year" rowHeight="241300"/>
  <slicer name="Month" cache="Slicer_Month" caption="Month" rowHeight="241300"/>
  <slicer name="Marketing Channel" cache="Slicer_Marketing_Channel" caption="Marketing Channel" rowHeight="241300"/>
  <slicer name="Campaign Response" cache="Slicer_Campaign_Response" caption="Campaign Response" rowHeight="241300"/>
  <slicer name="Membership Status" cache="Slicer_Membership_Status" caption="Membership Status" rowHeight="241300"/>
  <slicer name="PF Score" cache="Slicer_PF_Score" caption="PF Score" rowHeight="241300"/>
  <slicer name="ATV Score" cache="Slicer_ATV_Score" caption="ATV Score" rowHeight="241300"/>
  <slicer name="CLV Score" cache="Slicer_CLV_Score" caption="CLV Score" rowHeight="241300"/>
  <slicer name="Customer_Satisfaction_Score" cache="Slicer_Customer_Satisfaction_Score" caption="Customer_Satisfaction_Score" rowHeight="241300"/>
  <slicer name="Referral Source" cache="Slicer_Referral_Source" caption="Referral Source" rowHeight="241300"/>
  <slicer name="Sales Score" cache="Slicer_Sales_Score" caption="Sales Score"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6.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C14"/>
  <sheetViews>
    <sheetView tabSelected="1" zoomScale="93" zoomScaleNormal="93" workbookViewId="0">
      <selection activeCell="C4" sqref="C4:C14"/>
    </sheetView>
  </sheetViews>
  <sheetFormatPr defaultRowHeight="15" x14ac:dyDescent="0.25"/>
  <cols>
    <col min="1" max="1" width="22.42578125" bestFit="1" customWidth="1"/>
    <col min="2" max="2" width="27.7109375" bestFit="1" customWidth="1"/>
    <col min="3" max="3" width="90" customWidth="1"/>
  </cols>
  <sheetData>
    <row r="2" spans="3:3" ht="15" customHeight="1" x14ac:dyDescent="0.25"/>
    <row r="3" spans="3:3" ht="15" customHeight="1" x14ac:dyDescent="0.25"/>
    <row r="4" spans="3:3" ht="15" customHeight="1" x14ac:dyDescent="0.25">
      <c r="C4" s="60" t="s">
        <v>113</v>
      </c>
    </row>
    <row r="5" spans="3:3" ht="15" customHeight="1" x14ac:dyDescent="0.25">
      <c r="C5" s="60"/>
    </row>
    <row r="6" spans="3:3" ht="15" customHeight="1" x14ac:dyDescent="0.25">
      <c r="C6" s="60"/>
    </row>
    <row r="7" spans="3:3" x14ac:dyDescent="0.25">
      <c r="C7" s="60"/>
    </row>
    <row r="8" spans="3:3" x14ac:dyDescent="0.25">
      <c r="C8" s="60"/>
    </row>
    <row r="9" spans="3:3" x14ac:dyDescent="0.25">
      <c r="C9" s="60"/>
    </row>
    <row r="10" spans="3:3" x14ac:dyDescent="0.25">
      <c r="C10" s="60"/>
    </row>
    <row r="11" spans="3:3" x14ac:dyDescent="0.25">
      <c r="C11" s="60"/>
    </row>
    <row r="12" spans="3:3" x14ac:dyDescent="0.25">
      <c r="C12" s="60"/>
    </row>
    <row r="13" spans="3:3" ht="15" customHeight="1" x14ac:dyDescent="0.25">
      <c r="C13" s="60"/>
    </row>
    <row r="14" spans="3:3" x14ac:dyDescent="0.25">
      <c r="C14" s="60"/>
    </row>
  </sheetData>
  <sheetProtection algorithmName="SHA-512" hashValue="HGPsdIyfTFTnqtyswnqUktknJU35cT9GRlHias9g33prPb1TWBYKTXdDHm6sU5xAlRb3hx6XwXQs07WRryHN+g==" saltValue="iNfZENu5TwEtH2i+6n8P4A==" spinCount="100000" sheet="1" objects="1" scenarios="1" selectLockedCells="1"/>
  <mergeCells count="1">
    <mergeCell ref="C4:C1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
  <sheetViews>
    <sheetView zoomScale="89" zoomScaleNormal="89" workbookViewId="0">
      <selection activeCell="D1" sqref="D1"/>
    </sheetView>
  </sheetViews>
  <sheetFormatPr defaultRowHeight="15" x14ac:dyDescent="0.25"/>
  <cols>
    <col min="4" max="4" width="122.5703125" customWidth="1"/>
  </cols>
  <sheetData>
    <row r="1" spans="4:4" ht="409.5" x14ac:dyDescent="0.25">
      <c r="D1" s="59" t="s">
        <v>111</v>
      </c>
    </row>
  </sheetData>
  <sheetProtection algorithmName="SHA-512" hashValue="/tQOCTMCk6Wi6iHhlnDlDlTtRUb8mN4rIWlO+sKaxRBzlKUlAOyWcvctEFBTmh7TbEOXR4Mv7bHgZr489U+eDA==" saltValue="VCN1st0pa2386UprESuZAA==" spinCount="100000" sheet="1" objects="1" scenarios="1" select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topLeftCell="F15" zoomScaleNormal="100" workbookViewId="0"/>
  </sheetViews>
  <sheetFormatPr defaultRowHeight="15" x14ac:dyDescent="0.25"/>
  <sheetData/>
  <sheetProtection algorithmName="SHA-512" hashValue="N2yoXJ2+lS9MrYH1xLNc9o5IIZBWfNV778IqJFZCpcDBK9ULcMCY3UdTyplz+4C/QzO+fbwAht6RbwnqY4UtSA==" saltValue="dCrMu4gBsHFYQJ+jxvI7MA==" spinCount="100000" sheet="1" objects="1" scenarios="1"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4:J43"/>
  <sheetViews>
    <sheetView zoomScale="91" zoomScaleNormal="91" workbookViewId="0">
      <selection activeCell="G11" sqref="G11"/>
    </sheetView>
  </sheetViews>
  <sheetFormatPr defaultRowHeight="15" x14ac:dyDescent="0.25"/>
  <cols>
    <col min="1" max="1" width="17" customWidth="1"/>
    <col min="2" max="2" width="23" customWidth="1"/>
    <col min="3" max="3" width="12.28515625" customWidth="1"/>
    <col min="4" max="4" width="9.85546875" customWidth="1"/>
    <col min="5" max="5" width="11.28515625" customWidth="1"/>
    <col min="6" max="8" width="7.140625" customWidth="1"/>
    <col min="9" max="9" width="11.28515625" customWidth="1"/>
    <col min="10" max="10" width="12.5703125" customWidth="1"/>
  </cols>
  <sheetData>
    <row r="4" spans="1:10" x14ac:dyDescent="0.25">
      <c r="I4" s="7" t="s">
        <v>101</v>
      </c>
      <c r="J4" t="s">
        <v>33</v>
      </c>
    </row>
    <row r="5" spans="1:10" x14ac:dyDescent="0.25">
      <c r="A5" s="7" t="s">
        <v>102</v>
      </c>
      <c r="B5" t="s">
        <v>105</v>
      </c>
      <c r="I5" s="8">
        <v>1</v>
      </c>
      <c r="J5" s="13">
        <v>0.12356978702651737</v>
      </c>
    </row>
    <row r="6" spans="1:10" x14ac:dyDescent="0.25">
      <c r="A6" s="8" t="s">
        <v>21</v>
      </c>
      <c r="B6" s="43">
        <v>2457</v>
      </c>
      <c r="I6" s="8">
        <v>2</v>
      </c>
      <c r="J6" s="13">
        <v>0.29114254129413436</v>
      </c>
    </row>
    <row r="7" spans="1:10" x14ac:dyDescent="0.25">
      <c r="A7" s="8" t="s">
        <v>16</v>
      </c>
      <c r="B7" s="43">
        <v>2543</v>
      </c>
      <c r="I7" s="8">
        <v>3</v>
      </c>
      <c r="J7" s="13">
        <v>0.58528767167934825</v>
      </c>
    </row>
    <row r="8" spans="1:10" x14ac:dyDescent="0.25">
      <c r="A8" s="8" t="s">
        <v>34</v>
      </c>
      <c r="B8" s="43">
        <v>5000</v>
      </c>
      <c r="I8" s="44" t="s">
        <v>34</v>
      </c>
      <c r="J8" s="46">
        <v>1</v>
      </c>
    </row>
    <row r="9" spans="1:10" x14ac:dyDescent="0.25">
      <c r="B9" s="44"/>
    </row>
    <row r="10" spans="1:10" x14ac:dyDescent="0.25">
      <c r="B10" s="44"/>
    </row>
    <row r="11" spans="1:10" x14ac:dyDescent="0.25">
      <c r="B11" s="44"/>
    </row>
    <row r="12" spans="1:10" x14ac:dyDescent="0.25">
      <c r="B12" s="44"/>
    </row>
    <row r="13" spans="1:10" x14ac:dyDescent="0.25">
      <c r="B13" s="44"/>
    </row>
    <row r="14" spans="1:10" x14ac:dyDescent="0.25">
      <c r="B14" s="44"/>
    </row>
    <row r="15" spans="1:10" x14ac:dyDescent="0.25">
      <c r="B15" s="44"/>
    </row>
    <row r="16" spans="1:10" x14ac:dyDescent="0.25">
      <c r="B16" s="44"/>
      <c r="I16" s="7" t="s">
        <v>98</v>
      </c>
      <c r="J16" t="s">
        <v>106</v>
      </c>
    </row>
    <row r="17" spans="1:10" x14ac:dyDescent="0.25">
      <c r="A17" s="7" t="s">
        <v>6</v>
      </c>
      <c r="B17" s="44" t="s">
        <v>33</v>
      </c>
      <c r="I17" s="44">
        <v>1</v>
      </c>
      <c r="J17" s="46">
        <v>0.26779999999999998</v>
      </c>
    </row>
    <row r="18" spans="1:10" x14ac:dyDescent="0.25">
      <c r="A18" s="8" t="s">
        <v>24</v>
      </c>
      <c r="B18" s="45">
        <v>0.23718101241560291</v>
      </c>
      <c r="I18" s="44">
        <v>2</v>
      </c>
      <c r="J18" s="46">
        <v>0.52580000000000005</v>
      </c>
    </row>
    <row r="19" spans="1:10" x14ac:dyDescent="0.25">
      <c r="A19" s="8" t="s">
        <v>30</v>
      </c>
      <c r="B19" s="45">
        <v>0.24076287455465697</v>
      </c>
      <c r="I19" s="44">
        <v>3</v>
      </c>
      <c r="J19" s="46">
        <v>0.2064</v>
      </c>
    </row>
    <row r="20" spans="1:10" x14ac:dyDescent="0.25">
      <c r="A20" s="8" t="s">
        <v>20</v>
      </c>
      <c r="B20" s="45">
        <v>0.26405975717950952</v>
      </c>
      <c r="I20" s="44" t="s">
        <v>34</v>
      </c>
      <c r="J20" s="46">
        <v>1</v>
      </c>
    </row>
    <row r="21" spans="1:10" x14ac:dyDescent="0.25">
      <c r="A21" s="8" t="s">
        <v>14</v>
      </c>
      <c r="B21" s="45">
        <v>0.25799635585023056</v>
      </c>
    </row>
    <row r="22" spans="1:10" x14ac:dyDescent="0.25">
      <c r="A22" s="8" t="s">
        <v>34</v>
      </c>
      <c r="B22" s="45">
        <v>1</v>
      </c>
    </row>
    <row r="27" spans="1:10" ht="15.75" thickBot="1" x14ac:dyDescent="0.3"/>
    <row r="28" spans="1:10" ht="15.75" thickBot="1" x14ac:dyDescent="0.3">
      <c r="A28" s="50" t="s">
        <v>103</v>
      </c>
      <c r="B28" s="51" t="s">
        <v>108</v>
      </c>
      <c r="I28" s="7" t="s">
        <v>32</v>
      </c>
      <c r="J28" t="s">
        <v>107</v>
      </c>
    </row>
    <row r="29" spans="1:10" x14ac:dyDescent="0.25">
      <c r="A29" s="52">
        <v>1</v>
      </c>
      <c r="B29" s="47">
        <v>1010</v>
      </c>
      <c r="I29" s="8" t="s">
        <v>75</v>
      </c>
      <c r="J29" s="13">
        <v>0.35580000000000001</v>
      </c>
    </row>
    <row r="30" spans="1:10" x14ac:dyDescent="0.25">
      <c r="A30" s="53">
        <v>2</v>
      </c>
      <c r="B30" s="48">
        <v>974</v>
      </c>
      <c r="I30" s="8" t="s">
        <v>73</v>
      </c>
      <c r="J30" s="13">
        <v>0.24079999999999999</v>
      </c>
    </row>
    <row r="31" spans="1:10" x14ac:dyDescent="0.25">
      <c r="A31" s="53">
        <v>3</v>
      </c>
      <c r="B31" s="48">
        <v>1018</v>
      </c>
      <c r="I31" s="8" t="s">
        <v>74</v>
      </c>
      <c r="J31" s="13">
        <v>0.40339999999999998</v>
      </c>
    </row>
    <row r="32" spans="1:10" x14ac:dyDescent="0.25">
      <c r="A32" s="53">
        <v>4</v>
      </c>
      <c r="B32" s="48">
        <v>1025</v>
      </c>
      <c r="I32" s="8" t="s">
        <v>34</v>
      </c>
      <c r="J32" s="13">
        <v>1</v>
      </c>
    </row>
    <row r="33" spans="1:2" ht="15.75" thickBot="1" x14ac:dyDescent="0.3">
      <c r="A33" s="54">
        <v>5</v>
      </c>
      <c r="B33" s="48">
        <v>973</v>
      </c>
    </row>
    <row r="34" spans="1:2" ht="15.75" thickBot="1" x14ac:dyDescent="0.3">
      <c r="A34" s="55" t="s">
        <v>34</v>
      </c>
      <c r="B34" s="49">
        <v>5000</v>
      </c>
    </row>
    <row r="39" spans="1:2" x14ac:dyDescent="0.25">
      <c r="A39" s="7" t="s">
        <v>104</v>
      </c>
      <c r="B39" t="s">
        <v>72</v>
      </c>
    </row>
    <row r="40" spans="1:2" x14ac:dyDescent="0.25">
      <c r="A40" s="8" t="s">
        <v>17</v>
      </c>
      <c r="B40" s="13">
        <v>0.33400000000000002</v>
      </c>
    </row>
    <row r="41" spans="1:2" x14ac:dyDescent="0.25">
      <c r="A41" s="8" t="s">
        <v>28</v>
      </c>
      <c r="B41" s="13">
        <v>0.3322</v>
      </c>
    </row>
    <row r="42" spans="1:2" x14ac:dyDescent="0.25">
      <c r="A42" s="8" t="s">
        <v>22</v>
      </c>
      <c r="B42" s="13">
        <v>0.33379999999999999</v>
      </c>
    </row>
    <row r="43" spans="1:2" x14ac:dyDescent="0.25">
      <c r="A43" s="8" t="s">
        <v>34</v>
      </c>
      <c r="B43" s="13">
        <v>1</v>
      </c>
    </row>
  </sheetData>
  <sheetProtection algorithmName="SHA-512" hashValue="bm3Uc3ItBuR7w2RRXUA80MXmTSwJgxFjtaUhgv143CLlQxD6gdxxbdnhXJAmBLHBBUAYhzgyzbZiK8DTqX3G2w==" saltValue="smmMRx9C9c673EYegjAb8g==" spinCount="100000" sheet="1" objects="1" scenarios="1"/>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B35"/>
  <sheetViews>
    <sheetView zoomScale="93" zoomScaleNormal="93" workbookViewId="0">
      <selection activeCell="E15" sqref="E15"/>
    </sheetView>
  </sheetViews>
  <sheetFormatPr defaultRowHeight="15" x14ac:dyDescent="0.25"/>
  <cols>
    <col min="1" max="1" width="14" customWidth="1"/>
    <col min="2" max="2" width="20.7109375" customWidth="1"/>
    <col min="3" max="3" width="10" bestFit="1" customWidth="1"/>
    <col min="4" max="4" width="9" customWidth="1"/>
    <col min="5" max="13" width="10" bestFit="1" customWidth="1"/>
    <col min="14" max="14" width="11.28515625" bestFit="1" customWidth="1"/>
  </cols>
  <sheetData>
    <row r="3" spans="1:2" x14ac:dyDescent="0.25">
      <c r="A3" s="7" t="s">
        <v>32</v>
      </c>
      <c r="B3" t="s">
        <v>33</v>
      </c>
    </row>
    <row r="4" spans="1:2" x14ac:dyDescent="0.25">
      <c r="A4" s="8" t="s">
        <v>43</v>
      </c>
      <c r="B4" s="9">
        <v>225365.83000000002</v>
      </c>
    </row>
    <row r="5" spans="1:2" x14ac:dyDescent="0.25">
      <c r="A5" s="8" t="s">
        <v>44</v>
      </c>
      <c r="B5" s="9">
        <v>207661.78</v>
      </c>
    </row>
    <row r="6" spans="1:2" x14ac:dyDescent="0.25">
      <c r="A6" s="8" t="s">
        <v>45</v>
      </c>
      <c r="B6" s="9">
        <v>220938.80000000002</v>
      </c>
    </row>
    <row r="7" spans="1:2" x14ac:dyDescent="0.25">
      <c r="A7" s="8" t="s">
        <v>46</v>
      </c>
      <c r="B7" s="9">
        <v>229100.96999999988</v>
      </c>
    </row>
    <row r="8" spans="1:2" x14ac:dyDescent="0.25">
      <c r="A8" s="8" t="s">
        <v>47</v>
      </c>
      <c r="B8" s="9">
        <v>230689.02999999982</v>
      </c>
    </row>
    <row r="9" spans="1:2" x14ac:dyDescent="0.25">
      <c r="A9" s="8" t="s">
        <v>48</v>
      </c>
      <c r="B9" s="9">
        <v>216589.13999999998</v>
      </c>
    </row>
    <row r="10" spans="1:2" x14ac:dyDescent="0.25">
      <c r="A10" s="8" t="s">
        <v>49</v>
      </c>
      <c r="B10" s="9">
        <v>225396.71999999997</v>
      </c>
    </row>
    <row r="11" spans="1:2" x14ac:dyDescent="0.25">
      <c r="A11" s="8" t="s">
        <v>50</v>
      </c>
      <c r="B11" s="9">
        <v>226003.74999999994</v>
      </c>
    </row>
    <row r="12" spans="1:2" x14ac:dyDescent="0.25">
      <c r="A12" s="8" t="s">
        <v>51</v>
      </c>
      <c r="B12" s="9">
        <v>210935.73000000013</v>
      </c>
    </row>
    <row r="13" spans="1:2" x14ac:dyDescent="0.25">
      <c r="A13" s="8" t="s">
        <v>52</v>
      </c>
      <c r="B13" s="9">
        <v>208047.99000000011</v>
      </c>
    </row>
    <row r="14" spans="1:2" x14ac:dyDescent="0.25">
      <c r="A14" s="8" t="s">
        <v>53</v>
      </c>
      <c r="B14" s="9">
        <v>199388.11999999985</v>
      </c>
    </row>
    <row r="15" spans="1:2" x14ac:dyDescent="0.25">
      <c r="A15" s="8" t="s">
        <v>54</v>
      </c>
      <c r="B15" s="9">
        <v>212760.47999999992</v>
      </c>
    </row>
    <row r="16" spans="1:2" x14ac:dyDescent="0.25">
      <c r="A16" s="8" t="s">
        <v>34</v>
      </c>
      <c r="B16" s="9">
        <v>2612878.3399999994</v>
      </c>
    </row>
    <row r="20" spans="1:2" x14ac:dyDescent="0.25">
      <c r="A20" s="7" t="s">
        <v>32</v>
      </c>
      <c r="B20" t="s">
        <v>33</v>
      </c>
    </row>
    <row r="21" spans="1:2" x14ac:dyDescent="0.25">
      <c r="A21" s="8" t="s">
        <v>56</v>
      </c>
      <c r="B21" s="9">
        <v>199194.57</v>
      </c>
    </row>
    <row r="22" spans="1:2" x14ac:dyDescent="0.25">
      <c r="A22" s="8" t="s">
        <v>57</v>
      </c>
      <c r="B22" s="9">
        <v>181574.07999999981</v>
      </c>
    </row>
    <row r="23" spans="1:2" x14ac:dyDescent="0.25">
      <c r="A23" s="8" t="s">
        <v>58</v>
      </c>
      <c r="B23" s="9">
        <v>180629.97999999986</v>
      </c>
    </row>
    <row r="24" spans="1:2" x14ac:dyDescent="0.25">
      <c r="A24" s="8" t="s">
        <v>59</v>
      </c>
      <c r="B24" s="9">
        <v>193651.27000000005</v>
      </c>
    </row>
    <row r="25" spans="1:2" x14ac:dyDescent="0.25">
      <c r="A25" s="8" t="s">
        <v>60</v>
      </c>
      <c r="B25" s="9">
        <v>188586.11000000002</v>
      </c>
    </row>
    <row r="26" spans="1:2" x14ac:dyDescent="0.25">
      <c r="A26" s="8" t="s">
        <v>61</v>
      </c>
      <c r="B26" s="9">
        <v>183951.53000000003</v>
      </c>
    </row>
    <row r="27" spans="1:2" x14ac:dyDescent="0.25">
      <c r="A27" s="8" t="s">
        <v>62</v>
      </c>
      <c r="B27" s="9">
        <v>194685.64999999985</v>
      </c>
    </row>
    <row r="28" spans="1:2" x14ac:dyDescent="0.25">
      <c r="A28" s="8" t="s">
        <v>63</v>
      </c>
      <c r="B28" s="9">
        <v>193018.11999999988</v>
      </c>
    </row>
    <row r="29" spans="1:2" x14ac:dyDescent="0.25">
      <c r="A29" s="8" t="s">
        <v>64</v>
      </c>
      <c r="B29" s="9">
        <v>187859</v>
      </c>
    </row>
    <row r="30" spans="1:2" x14ac:dyDescent="0.25">
      <c r="A30" s="8" t="s">
        <v>65</v>
      </c>
      <c r="B30" s="9">
        <v>198889.26000000018</v>
      </c>
    </row>
    <row r="31" spans="1:2" x14ac:dyDescent="0.25">
      <c r="A31" s="8" t="s">
        <v>66</v>
      </c>
      <c r="B31" s="9">
        <v>197392.06999999998</v>
      </c>
    </row>
    <row r="32" spans="1:2" x14ac:dyDescent="0.25">
      <c r="A32" s="8" t="s">
        <v>67</v>
      </c>
      <c r="B32" s="9">
        <v>191447.91</v>
      </c>
    </row>
    <row r="33" spans="1:2" x14ac:dyDescent="0.25">
      <c r="A33" s="8" t="s">
        <v>68</v>
      </c>
      <c r="B33" s="9">
        <v>193695.07000000004</v>
      </c>
    </row>
    <row r="34" spans="1:2" x14ac:dyDescent="0.25">
      <c r="A34" s="8" t="s">
        <v>69</v>
      </c>
      <c r="B34" s="9">
        <v>128303.7199999999</v>
      </c>
    </row>
    <row r="35" spans="1:2" x14ac:dyDescent="0.25">
      <c r="A35" s="8" t="s">
        <v>34</v>
      </c>
      <c r="B35" s="9">
        <v>2612878.3399999994</v>
      </c>
    </row>
  </sheetData>
  <sheetProtection algorithmName="SHA-512" hashValue="vOcWFX+IYqmtnDsF3z4fO+FHbCMoFN3n9ugSlMAZHEYHezZ6gNP6eqv0Knlw3fWj7+KCnmgxW55/PtoS/Up5xA==" saltValue="iJxTaWaf/Q0MMNGiOuJWUA==" spinCount="100000" sheet="1" objects="1" scenarios="1" selectLockedCells="1"/>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P38"/>
  <sheetViews>
    <sheetView zoomScale="73" zoomScaleNormal="73" workbookViewId="0">
      <selection activeCell="P24" sqref="P24"/>
    </sheetView>
  </sheetViews>
  <sheetFormatPr defaultRowHeight="15" x14ac:dyDescent="0.25"/>
  <cols>
    <col min="1" max="1" width="20.42578125" customWidth="1"/>
    <col min="2" max="2" width="17.5703125" customWidth="1"/>
    <col min="3" max="3" width="11.42578125" customWidth="1"/>
    <col min="4" max="4" width="11.28515625" customWidth="1"/>
    <col min="5" max="5" width="8.140625" customWidth="1"/>
    <col min="6" max="6" width="13.28515625" customWidth="1"/>
    <col min="7" max="7" width="11.7109375" bestFit="1" customWidth="1"/>
    <col min="15" max="15" width="20.42578125" customWidth="1"/>
    <col min="16" max="16" width="20.42578125" bestFit="1" customWidth="1"/>
  </cols>
  <sheetData>
    <row r="2" spans="1:16" x14ac:dyDescent="0.25">
      <c r="O2" s="7" t="s">
        <v>32</v>
      </c>
      <c r="P2" t="s">
        <v>33</v>
      </c>
    </row>
    <row r="3" spans="1:16" x14ac:dyDescent="0.25">
      <c r="A3" s="7" t="s">
        <v>33</v>
      </c>
      <c r="B3" s="7" t="s">
        <v>40</v>
      </c>
      <c r="O3" s="8" t="s">
        <v>35</v>
      </c>
      <c r="P3" s="13">
        <v>0.17715395045909421</v>
      </c>
    </row>
    <row r="4" spans="1:16" x14ac:dyDescent="0.25">
      <c r="A4" s="7" t="s">
        <v>32</v>
      </c>
      <c r="B4" t="s">
        <v>27</v>
      </c>
      <c r="C4" t="s">
        <v>13</v>
      </c>
      <c r="D4" t="s">
        <v>29</v>
      </c>
      <c r="E4" t="s">
        <v>19</v>
      </c>
      <c r="F4" t="s">
        <v>34</v>
      </c>
      <c r="O4" s="8" t="s">
        <v>36</v>
      </c>
      <c r="P4" s="13">
        <v>0.20010487744331784</v>
      </c>
    </row>
    <row r="5" spans="1:16" x14ac:dyDescent="0.25">
      <c r="A5" s="8" t="s">
        <v>18</v>
      </c>
      <c r="B5" s="13">
        <v>5.9871968627517508E-2</v>
      </c>
      <c r="C5" s="13">
        <v>6.0720377819045337E-2</v>
      </c>
      <c r="D5" s="13">
        <v>6.0408243117817735E-2</v>
      </c>
      <c r="E5" s="13">
        <v>5.3799431779131365E-2</v>
      </c>
      <c r="F5" s="13">
        <v>0.23480002134351194</v>
      </c>
      <c r="O5" s="8" t="s">
        <v>37</v>
      </c>
      <c r="P5" s="13">
        <v>0.18837324435090186</v>
      </c>
    </row>
    <row r="6" spans="1:16" x14ac:dyDescent="0.25">
      <c r="A6" s="8" t="s">
        <v>23</v>
      </c>
      <c r="B6" s="13">
        <v>6.6709263623808829E-2</v>
      </c>
      <c r="C6" s="13">
        <v>6.2961086814321415E-2</v>
      </c>
      <c r="D6" s="13">
        <v>6.3375790393669848E-2</v>
      </c>
      <c r="E6" s="13">
        <v>6.3243740617483182E-2</v>
      </c>
      <c r="F6" s="13">
        <v>0.25628988144928327</v>
      </c>
      <c r="O6" s="8" t="s">
        <v>38</v>
      </c>
      <c r="P6" s="13">
        <v>0.20033176515979703</v>
      </c>
    </row>
    <row r="7" spans="1:16" x14ac:dyDescent="0.25">
      <c r="A7" s="8" t="s">
        <v>26</v>
      </c>
      <c r="B7" s="13">
        <v>6.3032081317647579E-2</v>
      </c>
      <c r="C7" s="13">
        <v>6.2309234803484964E-2</v>
      </c>
      <c r="D7" s="13">
        <v>6.763907346715578E-2</v>
      </c>
      <c r="E7" s="13">
        <v>6.9176412553521333E-2</v>
      </c>
      <c r="F7" s="13">
        <v>0.26215680214180964</v>
      </c>
      <c r="O7" s="8" t="s">
        <v>39</v>
      </c>
      <c r="P7" s="13">
        <v>0.23403616258688889</v>
      </c>
    </row>
    <row r="8" spans="1:16" x14ac:dyDescent="0.25">
      <c r="A8" s="8" t="s">
        <v>12</v>
      </c>
      <c r="B8" s="13">
        <v>6.4087916929190053E-2</v>
      </c>
      <c r="C8" s="13">
        <v>5.8630739768771631E-2</v>
      </c>
      <c r="D8" s="13">
        <v>6.0305647449318295E-2</v>
      </c>
      <c r="E8" s="13">
        <v>6.3728990918115236E-2</v>
      </c>
      <c r="F8" s="13">
        <v>0.2467532950653952</v>
      </c>
      <c r="O8" s="8" t="s">
        <v>34</v>
      </c>
      <c r="P8" s="13">
        <v>1</v>
      </c>
    </row>
    <row r="9" spans="1:16" x14ac:dyDescent="0.25">
      <c r="A9" s="8" t="s">
        <v>34</v>
      </c>
      <c r="B9" s="13">
        <v>0.25370123049816395</v>
      </c>
      <c r="C9" s="13">
        <v>0.24462143920562338</v>
      </c>
      <c r="D9" s="13">
        <v>0.25172875442796161</v>
      </c>
      <c r="E9" s="13">
        <v>0.24994857586825112</v>
      </c>
      <c r="F9" s="13">
        <v>1</v>
      </c>
    </row>
    <row r="16" spans="1:16" x14ac:dyDescent="0.25">
      <c r="O16" t="s">
        <v>33</v>
      </c>
    </row>
    <row r="17" spans="1:16" x14ac:dyDescent="0.25">
      <c r="A17" s="7" t="s">
        <v>33</v>
      </c>
      <c r="B17" s="7" t="s">
        <v>40</v>
      </c>
      <c r="O17" s="22">
        <v>2612878.3399999919</v>
      </c>
      <c r="P17" s="22">
        <f>GETPIVOTDATA("Sales Amount",$O$17)</f>
        <v>2612878.3399999919</v>
      </c>
    </row>
    <row r="18" spans="1:16" x14ac:dyDescent="0.25">
      <c r="A18" s="7" t="s">
        <v>32</v>
      </c>
      <c r="B18" t="s">
        <v>35</v>
      </c>
      <c r="C18" t="s">
        <v>36</v>
      </c>
      <c r="D18" t="s">
        <v>37</v>
      </c>
      <c r="E18" t="s">
        <v>38</v>
      </c>
      <c r="F18" t="s">
        <v>39</v>
      </c>
      <c r="G18" t="s">
        <v>34</v>
      </c>
    </row>
    <row r="19" spans="1:16" x14ac:dyDescent="0.25">
      <c r="A19" s="8" t="s">
        <v>27</v>
      </c>
      <c r="B19" s="13">
        <v>4.8914520069082139E-2</v>
      </c>
      <c r="C19" s="13">
        <v>4.9535188079212283E-2</v>
      </c>
      <c r="D19" s="13">
        <v>5.3357023121099495E-2</v>
      </c>
      <c r="E19" s="13">
        <v>4.2906991988000451E-2</v>
      </c>
      <c r="F19" s="13">
        <v>5.8987507240769628E-2</v>
      </c>
      <c r="G19" s="13">
        <v>0.25370123049816395</v>
      </c>
    </row>
    <row r="20" spans="1:16" x14ac:dyDescent="0.25">
      <c r="A20" s="8" t="s">
        <v>13</v>
      </c>
      <c r="B20" s="13">
        <v>4.7710250451232256E-2</v>
      </c>
      <c r="C20" s="13">
        <v>5.0537890715570029E-2</v>
      </c>
      <c r="D20" s="13">
        <v>4.0539369314837675E-2</v>
      </c>
      <c r="E20" s="13">
        <v>5.438558230001634E-2</v>
      </c>
      <c r="F20" s="13">
        <v>5.1448346423967055E-2</v>
      </c>
      <c r="G20" s="13">
        <v>0.24462143920562338</v>
      </c>
    </row>
    <row r="21" spans="1:16" x14ac:dyDescent="0.25">
      <c r="A21" s="8" t="s">
        <v>29</v>
      </c>
      <c r="B21" s="13">
        <v>4.0929291793968488E-2</v>
      </c>
      <c r="C21" s="13">
        <v>5.0626199457874506E-2</v>
      </c>
      <c r="D21" s="13">
        <v>4.3533997836271245E-2</v>
      </c>
      <c r="E21" s="13">
        <v>5.5602864387478475E-2</v>
      </c>
      <c r="F21" s="13">
        <v>6.1036400952368869E-2</v>
      </c>
      <c r="G21" s="13">
        <v>0.25172875442796155</v>
      </c>
    </row>
    <row r="22" spans="1:16" x14ac:dyDescent="0.25">
      <c r="A22" s="8" t="s">
        <v>19</v>
      </c>
      <c r="B22" s="13">
        <v>3.9599888144811184E-2</v>
      </c>
      <c r="C22" s="13">
        <v>4.9405599190661134E-2</v>
      </c>
      <c r="D22" s="13">
        <v>5.0942854078693915E-2</v>
      </c>
      <c r="E22" s="13">
        <v>4.7436326484301586E-2</v>
      </c>
      <c r="F22" s="13">
        <v>6.25639079697832E-2</v>
      </c>
      <c r="G22" s="13">
        <v>0.24994857586825101</v>
      </c>
    </row>
    <row r="23" spans="1:16" x14ac:dyDescent="0.25">
      <c r="A23" s="8" t="s">
        <v>34</v>
      </c>
      <c r="B23" s="13">
        <v>0.1771539504590941</v>
      </c>
      <c r="C23" s="13">
        <v>0.20010487744331795</v>
      </c>
      <c r="D23" s="13">
        <v>0.18837324435090233</v>
      </c>
      <c r="E23" s="13">
        <v>0.20033176515979684</v>
      </c>
      <c r="F23" s="13">
        <v>0.23403616258688872</v>
      </c>
      <c r="G23" s="13">
        <v>1</v>
      </c>
    </row>
    <row r="30" spans="1:16" x14ac:dyDescent="0.25">
      <c r="A30" s="38" t="s">
        <v>97</v>
      </c>
      <c r="B30" s="38"/>
    </row>
    <row r="33" spans="1:2" x14ac:dyDescent="0.25">
      <c r="A33" s="7" t="s">
        <v>32</v>
      </c>
      <c r="B33" t="s">
        <v>33</v>
      </c>
    </row>
    <row r="34" spans="1:2" x14ac:dyDescent="0.25">
      <c r="A34" s="8" t="s">
        <v>18</v>
      </c>
      <c r="B34" s="22">
        <v>613503.89000000071</v>
      </c>
    </row>
    <row r="35" spans="1:2" x14ac:dyDescent="0.25">
      <c r="A35" s="8" t="s">
        <v>23</v>
      </c>
      <c r="B35" s="22">
        <v>669654.27999999851</v>
      </c>
    </row>
    <row r="36" spans="1:2" x14ac:dyDescent="0.25">
      <c r="A36" s="8" t="s">
        <v>26</v>
      </c>
      <c r="B36" s="22">
        <v>684983.83000000019</v>
      </c>
    </row>
    <row r="37" spans="1:2" x14ac:dyDescent="0.25">
      <c r="A37" s="8" t="s">
        <v>12</v>
      </c>
      <c r="B37" s="22">
        <v>644736.33999999973</v>
      </c>
    </row>
    <row r="38" spans="1:2" x14ac:dyDescent="0.25">
      <c r="A38" s="8" t="s">
        <v>34</v>
      </c>
      <c r="B38" s="22">
        <v>2612878.3399999994</v>
      </c>
    </row>
  </sheetData>
  <sheetProtection algorithmName="SHA-512" hashValue="znK15R83yc+0ycRRMHRWe11sr9wZL2q70hc3EldmM76efloJpTUOX/UAKIMhFmS1bAqABUauCgkcoQQiB+JtZg==" saltValue="5fCNDuacbmE3pJQZ7lCGOw==" spinCount="100000" sheet="1" objects="1" scenarios="1" selectLockedCells="1"/>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18"/>
  <sheetViews>
    <sheetView workbookViewId="0"/>
  </sheetViews>
  <sheetFormatPr defaultRowHeight="15" x14ac:dyDescent="0.25"/>
  <cols>
    <col min="1" max="1" width="13.140625" customWidth="1"/>
    <col min="2" max="2" width="14.28515625" customWidth="1"/>
  </cols>
  <sheetData>
    <row r="1" spans="1:2" x14ac:dyDescent="0.25">
      <c r="A1" s="7" t="s">
        <v>99</v>
      </c>
      <c r="B1" t="s">
        <v>112</v>
      </c>
    </row>
    <row r="3" spans="1:2" hidden="1" x14ac:dyDescent="0.25">
      <c r="A3" s="7" t="s">
        <v>32</v>
      </c>
      <c r="B3" t="s">
        <v>71</v>
      </c>
    </row>
    <row r="4" spans="1:2" hidden="1" x14ac:dyDescent="0.25">
      <c r="A4" s="8" t="s">
        <v>24</v>
      </c>
      <c r="B4" s="14">
        <v>1.0582079459002529</v>
      </c>
    </row>
    <row r="5" spans="1:2" hidden="1" x14ac:dyDescent="0.25">
      <c r="A5" s="8" t="s">
        <v>30</v>
      </c>
      <c r="B5" s="14">
        <v>1.0553094462540744</v>
      </c>
    </row>
    <row r="6" spans="1:2" hidden="1" x14ac:dyDescent="0.25">
      <c r="A6" s="8" t="s">
        <v>20</v>
      </c>
      <c r="B6" s="14">
        <v>1.0672036474164157</v>
      </c>
    </row>
    <row r="7" spans="1:2" hidden="1" x14ac:dyDescent="0.25">
      <c r="A7" s="8" t="s">
        <v>14</v>
      </c>
      <c r="B7" s="14">
        <v>1.0620816967792626</v>
      </c>
    </row>
    <row r="8" spans="1:2" hidden="1" x14ac:dyDescent="0.25">
      <c r="A8" s="8" t="s">
        <v>34</v>
      </c>
      <c r="B8" s="14">
        <v>1.0608499999999981</v>
      </c>
    </row>
    <row r="9" spans="1:2" hidden="1" x14ac:dyDescent="0.25"/>
    <row r="10" spans="1:2" hidden="1" x14ac:dyDescent="0.25"/>
    <row r="12" spans="1:2" x14ac:dyDescent="0.25">
      <c r="A12" s="26" t="s">
        <v>88</v>
      </c>
    </row>
    <row r="13" spans="1:2" x14ac:dyDescent="0.25">
      <c r="A13" s="7" t="s">
        <v>32</v>
      </c>
      <c r="B13" t="s">
        <v>71</v>
      </c>
    </row>
    <row r="14" spans="1:2" x14ac:dyDescent="0.25">
      <c r="A14" s="8" t="s">
        <v>24</v>
      </c>
      <c r="B14" s="14">
        <v>1.0582079459002529</v>
      </c>
    </row>
    <row r="15" spans="1:2" x14ac:dyDescent="0.25">
      <c r="A15" s="8" t="s">
        <v>30</v>
      </c>
      <c r="B15" s="14">
        <v>1.0553094462540744</v>
      </c>
    </row>
    <row r="16" spans="1:2" x14ac:dyDescent="0.25">
      <c r="A16" s="8" t="s">
        <v>20</v>
      </c>
      <c r="B16" s="14">
        <v>1.0672036474164157</v>
      </c>
    </row>
    <row r="17" spans="1:3" x14ac:dyDescent="0.25">
      <c r="A17" s="8" t="s">
        <v>14</v>
      </c>
      <c r="B17" s="14">
        <v>1.0620816967792626</v>
      </c>
    </row>
    <row r="18" spans="1:3" x14ac:dyDescent="0.25">
      <c r="A18" s="8" t="s">
        <v>34</v>
      </c>
      <c r="B18" s="14">
        <v>1.0608499999999981</v>
      </c>
      <c r="C18" s="14">
        <f>GETPIVOTDATA("ROI",$A$13)</f>
        <v>1.0608499999999981</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FFC000"/>
  </sheetPr>
  <dimension ref="A1:X5003"/>
  <sheetViews>
    <sheetView topLeftCell="Q1" workbookViewId="0">
      <selection activeCell="X9" sqref="X9"/>
    </sheetView>
  </sheetViews>
  <sheetFormatPr defaultColWidth="14.42578125" defaultRowHeight="15" customHeight="1" x14ac:dyDescent="0.25"/>
  <cols>
    <col min="1" max="1" width="11.85546875" bestFit="1" customWidth="1"/>
    <col min="2" max="2" width="8.7109375" customWidth="1"/>
    <col min="3" max="3" width="15" bestFit="1" customWidth="1"/>
    <col min="4" max="4" width="13" bestFit="1" customWidth="1"/>
    <col min="5" max="5" width="20" bestFit="1" customWidth="1"/>
    <col min="6" max="6" width="15.28515625" customWidth="1"/>
    <col min="7" max="7" width="15.28515625" bestFit="1" customWidth="1"/>
    <col min="8" max="8" width="22.28515625" bestFit="1" customWidth="1"/>
    <col min="9" max="9" width="22.28515625" hidden="1" customWidth="1"/>
    <col min="10" max="10" width="22" hidden="1" customWidth="1"/>
    <col min="11" max="11" width="22.28515625" hidden="1" customWidth="1"/>
    <col min="12" max="12" width="22.7109375" bestFit="1" customWidth="1"/>
    <col min="13" max="13" width="23.5703125" bestFit="1" customWidth="1"/>
    <col min="14" max="14" width="8.7109375" customWidth="1"/>
    <col min="15" max="15" width="23.140625" bestFit="1" customWidth="1"/>
    <col min="16" max="16" width="22.7109375" bestFit="1" customWidth="1"/>
    <col min="17" max="17" width="23.5703125" customWidth="1"/>
    <col min="18" max="18" width="29.42578125" bestFit="1" customWidth="1"/>
    <col min="19" max="21" width="18.7109375" customWidth="1"/>
    <col min="22" max="22" width="30.7109375" style="32" bestFit="1" customWidth="1"/>
    <col min="23" max="23" width="19.42578125" style="33" bestFit="1" customWidth="1"/>
    <col min="24" max="24" width="19.28515625" bestFit="1" customWidth="1"/>
  </cols>
  <sheetData>
    <row r="1" spans="1:24" ht="19.5" customHeight="1" x14ac:dyDescent="0.25">
      <c r="A1" s="1" t="s">
        <v>0</v>
      </c>
      <c r="B1" s="1" t="s">
        <v>1</v>
      </c>
      <c r="C1" s="5" t="s">
        <v>31</v>
      </c>
      <c r="D1" s="1" t="s">
        <v>2</v>
      </c>
      <c r="E1" s="1" t="s">
        <v>3</v>
      </c>
      <c r="F1" s="37" t="s">
        <v>4</v>
      </c>
      <c r="G1" s="15" t="s">
        <v>101</v>
      </c>
      <c r="H1" s="1" t="s">
        <v>5</v>
      </c>
      <c r="I1" s="11" t="s">
        <v>55</v>
      </c>
      <c r="J1" s="11" t="s">
        <v>41</v>
      </c>
      <c r="K1" s="11" t="s">
        <v>42</v>
      </c>
      <c r="L1" s="1" t="s">
        <v>6</v>
      </c>
      <c r="M1" s="1" t="s">
        <v>7</v>
      </c>
      <c r="N1" s="1" t="s">
        <v>8</v>
      </c>
      <c r="O1" s="1" t="s">
        <v>9</v>
      </c>
      <c r="P1" s="1" t="s">
        <v>76</v>
      </c>
      <c r="Q1" s="15" t="s">
        <v>98</v>
      </c>
      <c r="R1" s="1" t="s">
        <v>10</v>
      </c>
      <c r="S1" s="15" t="s">
        <v>100</v>
      </c>
      <c r="T1" s="17" t="s">
        <v>77</v>
      </c>
      <c r="U1" s="17" t="s">
        <v>99</v>
      </c>
      <c r="V1" s="31" t="s">
        <v>92</v>
      </c>
      <c r="W1" s="33" t="s">
        <v>91</v>
      </c>
      <c r="X1" s="30" t="s">
        <v>11</v>
      </c>
    </row>
    <row r="2" spans="1:24" ht="14.25" customHeight="1" x14ac:dyDescent="0.25">
      <c r="A2" s="2">
        <v>22</v>
      </c>
      <c r="B2" s="2">
        <v>42</v>
      </c>
      <c r="C2" s="2" t="str">
        <f t="shared" ref="C2:C65" si="0">IF(AND(B2&gt;=18, B2&lt;=29), "Young Adults",
   IF(AND(B2&gt;=30, B2&lt;=39), "Early Adults",
      IF(AND(B2&gt;=40, B2&lt;=49), "Mid Adults",
         IF(AND(B2&gt;=50, B2&lt;=59), "Late Adults",
            IF(AND(B2&gt;=60, B2&lt;=69), "Seniors", "Out of Range")
         )
      )
   )
)</f>
        <v>Mid Adults</v>
      </c>
      <c r="D2" s="2" t="s">
        <v>18</v>
      </c>
      <c r="E2" s="2" t="s">
        <v>19</v>
      </c>
      <c r="F2" s="2">
        <v>317.56</v>
      </c>
      <c r="G2" s="2">
        <f t="shared" ref="G2:G65" si="1">IF(F2 &lt;= 350, 1, IF(F2&gt; 350, IF(F2 &lt;= 650, 2, 3)))</f>
        <v>1</v>
      </c>
      <c r="H2" s="6">
        <v>44218</v>
      </c>
      <c r="I2" s="12" t="str">
        <f t="shared" ref="I2:I65" si="2">TEXT(H2, "yyyy")</f>
        <v>2021</v>
      </c>
      <c r="J2" s="10" t="str">
        <f t="shared" ref="J2:J65" si="3">TEXT(H2, "mmm")</f>
        <v>Jan</v>
      </c>
      <c r="K2" s="12" t="str">
        <f t="shared" ref="K2:K65" si="4">TEXT(H2, "dd")</f>
        <v>22</v>
      </c>
      <c r="L2" s="2" t="s">
        <v>30</v>
      </c>
      <c r="M2" s="2" t="s">
        <v>25</v>
      </c>
      <c r="N2" s="2">
        <v>2</v>
      </c>
      <c r="O2" s="2" t="s">
        <v>16</v>
      </c>
      <c r="P2" s="2">
        <v>3</v>
      </c>
      <c r="Q2" s="2">
        <f t="shared" ref="Q2:Q65" si="5">IF(P2 &lt;= 5, 1, IF(P2&gt; 5, IF(P2 &lt;= 15, 2, 3)))</f>
        <v>1</v>
      </c>
      <c r="R2" s="2">
        <v>105.85</v>
      </c>
      <c r="S2" s="2">
        <f t="shared" ref="S2:S65" si="6">IF(R2 &lt;= 50, 1, IF(R2&gt; 50, IF(R2 &lt;= 150, 2, 3)))</f>
        <v>2</v>
      </c>
      <c r="T2" s="42">
        <f>DataSet!G23+DataSet!Q23+DataSet!S23</f>
        <v>6</v>
      </c>
      <c r="U2" s="16" t="str">
        <f>IF(T2&lt;=4,"Low",IF(T2&lt;=6,"Medium","High"))</f>
        <v>Medium</v>
      </c>
      <c r="V2" s="4">
        <v>3</v>
      </c>
      <c r="W2" s="33">
        <f t="shared" ref="W2:W65" si="7">AVERAGEIFS(F2:F5001, V2:V5001,V2 )</f>
        <v>504.87156188605115</v>
      </c>
      <c r="X2" s="2" t="s">
        <v>28</v>
      </c>
    </row>
    <row r="3" spans="1:24" ht="14.25" customHeight="1" x14ac:dyDescent="0.25">
      <c r="A3" s="2">
        <v>332</v>
      </c>
      <c r="B3" s="2">
        <v>46</v>
      </c>
      <c r="C3" s="2" t="str">
        <f t="shared" si="0"/>
        <v>Mid Adults</v>
      </c>
      <c r="D3" s="2" t="s">
        <v>18</v>
      </c>
      <c r="E3" s="2" t="s">
        <v>27</v>
      </c>
      <c r="F3" s="2">
        <v>841.45</v>
      </c>
      <c r="G3" s="2">
        <f t="shared" si="1"/>
        <v>3</v>
      </c>
      <c r="H3" s="6">
        <v>44528</v>
      </c>
      <c r="I3" s="12" t="str">
        <f t="shared" si="2"/>
        <v>2021</v>
      </c>
      <c r="J3" s="10" t="str">
        <f t="shared" si="3"/>
        <v>Nov</v>
      </c>
      <c r="K3" s="12" t="str">
        <f t="shared" si="4"/>
        <v>28</v>
      </c>
      <c r="L3" s="2" t="s">
        <v>24</v>
      </c>
      <c r="M3" s="2" t="s">
        <v>25</v>
      </c>
      <c r="N3" s="2">
        <v>2</v>
      </c>
      <c r="O3" s="2" t="s">
        <v>16</v>
      </c>
      <c r="P3" s="2">
        <v>1</v>
      </c>
      <c r="Q3" s="2">
        <f t="shared" si="5"/>
        <v>1</v>
      </c>
      <c r="R3" s="2">
        <v>841.45</v>
      </c>
      <c r="S3" s="2">
        <f t="shared" si="6"/>
        <v>3</v>
      </c>
      <c r="T3" s="42">
        <f>DataSet!G333+DataSet!Q333+DataSet!S333</f>
        <v>8</v>
      </c>
      <c r="U3" s="16" t="str">
        <f t="shared" ref="U2:U65" si="8">IF(T3&lt;=4,"Low",IF(T3&lt;=6,"Medium","High"))</f>
        <v>High</v>
      </c>
      <c r="V3" s="4">
        <v>5</v>
      </c>
      <c r="W3" s="33">
        <f t="shared" si="7"/>
        <v>532.88140801644397</v>
      </c>
      <c r="X3" s="2" t="s">
        <v>28</v>
      </c>
    </row>
    <row r="4" spans="1:24" ht="14.25" customHeight="1" x14ac:dyDescent="0.25">
      <c r="A4" s="2">
        <v>714</v>
      </c>
      <c r="B4" s="2">
        <v>63</v>
      </c>
      <c r="C4" s="2" t="str">
        <f t="shared" si="0"/>
        <v>Seniors</v>
      </c>
      <c r="D4" s="2" t="s">
        <v>26</v>
      </c>
      <c r="E4" s="2" t="s">
        <v>29</v>
      </c>
      <c r="F4" s="2">
        <v>914.53</v>
      </c>
      <c r="G4" s="2">
        <f t="shared" si="1"/>
        <v>3</v>
      </c>
      <c r="H4" s="6">
        <v>44910</v>
      </c>
      <c r="I4" s="12" t="str">
        <f t="shared" si="2"/>
        <v>2022</v>
      </c>
      <c r="J4" s="10" t="str">
        <f t="shared" si="3"/>
        <v>Dec</v>
      </c>
      <c r="K4" s="12" t="str">
        <f t="shared" si="4"/>
        <v>15</v>
      </c>
      <c r="L4" s="2" t="s">
        <v>24</v>
      </c>
      <c r="M4" s="2" t="s">
        <v>15</v>
      </c>
      <c r="N4" s="2">
        <v>2</v>
      </c>
      <c r="O4" s="2" t="s">
        <v>16</v>
      </c>
      <c r="P4" s="2">
        <v>10</v>
      </c>
      <c r="Q4" s="2">
        <f t="shared" si="5"/>
        <v>2</v>
      </c>
      <c r="R4" s="2">
        <v>91.45</v>
      </c>
      <c r="S4" s="2">
        <f t="shared" si="6"/>
        <v>2</v>
      </c>
      <c r="T4" s="42">
        <f>DataSet!G715+DataSet!Q715+DataSet!S715</f>
        <v>7</v>
      </c>
      <c r="U4" s="16" t="str">
        <f t="shared" si="8"/>
        <v>High</v>
      </c>
      <c r="V4" s="4">
        <v>5</v>
      </c>
      <c r="W4" s="33">
        <f t="shared" si="7"/>
        <v>532.56395061728404</v>
      </c>
      <c r="X4" s="2" t="s">
        <v>22</v>
      </c>
    </row>
    <row r="5" spans="1:24" ht="14.25" customHeight="1" x14ac:dyDescent="0.25">
      <c r="A5" s="2">
        <v>1276</v>
      </c>
      <c r="B5" s="2">
        <v>64</v>
      </c>
      <c r="C5" s="2" t="str">
        <f t="shared" si="0"/>
        <v>Seniors</v>
      </c>
      <c r="D5" s="2" t="s">
        <v>12</v>
      </c>
      <c r="E5" s="2" t="s">
        <v>27</v>
      </c>
      <c r="F5" s="2">
        <v>814.49</v>
      </c>
      <c r="G5" s="2">
        <f t="shared" si="1"/>
        <v>3</v>
      </c>
      <c r="H5" s="6">
        <v>45472</v>
      </c>
      <c r="I5" s="12" t="str">
        <f t="shared" si="2"/>
        <v>2024</v>
      </c>
      <c r="J5" s="10" t="str">
        <f t="shared" si="3"/>
        <v>Jun</v>
      </c>
      <c r="K5" s="12" t="str">
        <f t="shared" si="4"/>
        <v>29</v>
      </c>
      <c r="L5" s="2" t="s">
        <v>20</v>
      </c>
      <c r="M5" s="2" t="s">
        <v>25</v>
      </c>
      <c r="N5" s="2">
        <v>2</v>
      </c>
      <c r="O5" s="2" t="s">
        <v>21</v>
      </c>
      <c r="P5" s="2">
        <v>2</v>
      </c>
      <c r="Q5" s="2">
        <f t="shared" si="5"/>
        <v>1</v>
      </c>
      <c r="R5" s="2">
        <v>407.24</v>
      </c>
      <c r="S5" s="2">
        <f t="shared" si="6"/>
        <v>3</v>
      </c>
      <c r="T5" s="42">
        <f>DataSet!G1277+DataSet!Q1277+DataSet!S1277</f>
        <v>4</v>
      </c>
      <c r="U5" s="16" t="str">
        <f t="shared" si="8"/>
        <v>Low</v>
      </c>
      <c r="V5" s="4">
        <v>1</v>
      </c>
      <c r="W5" s="33">
        <f t="shared" si="7"/>
        <v>529.30250495049449</v>
      </c>
      <c r="X5" s="2" t="s">
        <v>28</v>
      </c>
    </row>
    <row r="6" spans="1:24" ht="14.25" customHeight="1" x14ac:dyDescent="0.25">
      <c r="A6" s="2">
        <v>1471</v>
      </c>
      <c r="B6" s="2">
        <v>46</v>
      </c>
      <c r="C6" s="2" t="str">
        <f t="shared" si="0"/>
        <v>Mid Adults</v>
      </c>
      <c r="D6" s="2" t="s">
        <v>12</v>
      </c>
      <c r="E6" s="2" t="s">
        <v>27</v>
      </c>
      <c r="F6" s="2">
        <v>257.35000000000002</v>
      </c>
      <c r="G6" s="2">
        <f t="shared" si="1"/>
        <v>1</v>
      </c>
      <c r="H6" s="6">
        <v>45667</v>
      </c>
      <c r="I6" s="12" t="str">
        <f t="shared" si="2"/>
        <v>2025</v>
      </c>
      <c r="J6" s="10" t="str">
        <f t="shared" si="3"/>
        <v>Jan</v>
      </c>
      <c r="K6" s="12" t="str">
        <f t="shared" si="4"/>
        <v>10</v>
      </c>
      <c r="L6" s="2" t="s">
        <v>30</v>
      </c>
      <c r="M6" s="2" t="s">
        <v>25</v>
      </c>
      <c r="N6" s="2">
        <v>2</v>
      </c>
      <c r="O6" s="2" t="s">
        <v>21</v>
      </c>
      <c r="P6" s="2">
        <v>16</v>
      </c>
      <c r="Q6" s="2">
        <f t="shared" si="5"/>
        <v>3</v>
      </c>
      <c r="R6" s="2">
        <v>16.079999999999998</v>
      </c>
      <c r="S6" s="2">
        <f t="shared" si="6"/>
        <v>1</v>
      </c>
      <c r="T6" s="42">
        <f>DataSet!G1472+DataSet!Q1472+DataSet!S1472</f>
        <v>6</v>
      </c>
      <c r="U6" s="16" t="str">
        <f t="shared" si="8"/>
        <v>Medium</v>
      </c>
      <c r="V6" s="4">
        <v>2</v>
      </c>
      <c r="W6" s="33">
        <f t="shared" si="7"/>
        <v>519.8589835728958</v>
      </c>
      <c r="X6" s="2" t="s">
        <v>22</v>
      </c>
    </row>
    <row r="7" spans="1:24" ht="14.25" customHeight="1" x14ac:dyDescent="0.25">
      <c r="A7" s="2">
        <v>1759</v>
      </c>
      <c r="B7" s="2">
        <v>69</v>
      </c>
      <c r="C7" s="2" t="str">
        <f t="shared" si="0"/>
        <v>Seniors</v>
      </c>
      <c r="D7" s="2" t="s">
        <v>12</v>
      </c>
      <c r="E7" s="2" t="s">
        <v>13</v>
      </c>
      <c r="F7" s="2">
        <v>570.9</v>
      </c>
      <c r="G7" s="2">
        <f t="shared" si="1"/>
        <v>2</v>
      </c>
      <c r="H7" s="6">
        <v>45955</v>
      </c>
      <c r="I7" s="12" t="str">
        <f t="shared" si="2"/>
        <v>2025</v>
      </c>
      <c r="J7" s="10" t="str">
        <f t="shared" si="3"/>
        <v>Oct</v>
      </c>
      <c r="K7" s="12" t="str">
        <f t="shared" si="4"/>
        <v>25</v>
      </c>
      <c r="L7" s="2" t="s">
        <v>20</v>
      </c>
      <c r="M7" s="2" t="s">
        <v>15</v>
      </c>
      <c r="N7" s="2">
        <v>2</v>
      </c>
      <c r="O7" s="2" t="s">
        <v>21</v>
      </c>
      <c r="P7" s="2">
        <v>19</v>
      </c>
      <c r="Q7" s="2">
        <f t="shared" si="5"/>
        <v>3</v>
      </c>
      <c r="R7" s="2">
        <v>30.05</v>
      </c>
      <c r="S7" s="2">
        <f t="shared" si="6"/>
        <v>1</v>
      </c>
      <c r="T7" s="42">
        <f>DataSet!G1760+DataSet!Q1760+DataSet!S1760</f>
        <v>4</v>
      </c>
      <c r="U7" s="16" t="str">
        <f t="shared" si="8"/>
        <v>Low</v>
      </c>
      <c r="V7" s="4">
        <v>4</v>
      </c>
      <c r="W7" s="33">
        <f t="shared" si="7"/>
        <v>526.3290731707317</v>
      </c>
      <c r="X7" s="2" t="s">
        <v>17</v>
      </c>
    </row>
    <row r="8" spans="1:24" ht="14.25" customHeight="1" x14ac:dyDescent="0.25">
      <c r="A8" s="2">
        <v>2119</v>
      </c>
      <c r="B8" s="2">
        <v>49</v>
      </c>
      <c r="C8" s="2" t="str">
        <f t="shared" si="0"/>
        <v>Mid Adults</v>
      </c>
      <c r="D8" s="2" t="s">
        <v>12</v>
      </c>
      <c r="E8" s="2" t="s">
        <v>19</v>
      </c>
      <c r="F8" s="2">
        <v>252.23</v>
      </c>
      <c r="G8" s="2">
        <f t="shared" si="1"/>
        <v>1</v>
      </c>
      <c r="H8" s="6">
        <v>46315</v>
      </c>
      <c r="I8" s="12" t="str">
        <f t="shared" si="2"/>
        <v>2026</v>
      </c>
      <c r="J8" s="10" t="str">
        <f t="shared" si="3"/>
        <v>Oct</v>
      </c>
      <c r="K8" s="12" t="str">
        <f t="shared" si="4"/>
        <v>20</v>
      </c>
      <c r="L8" s="2" t="s">
        <v>30</v>
      </c>
      <c r="M8" s="2" t="s">
        <v>25</v>
      </c>
      <c r="N8" s="2">
        <v>2</v>
      </c>
      <c r="O8" s="2" t="s">
        <v>16</v>
      </c>
      <c r="P8" s="2">
        <v>11</v>
      </c>
      <c r="Q8" s="2">
        <f t="shared" si="5"/>
        <v>2</v>
      </c>
      <c r="R8" s="2">
        <v>22.93</v>
      </c>
      <c r="S8" s="2">
        <f t="shared" si="6"/>
        <v>1</v>
      </c>
      <c r="T8" s="42">
        <f>DataSet!G2120+DataSet!Q2120+DataSet!S2120</f>
        <v>7</v>
      </c>
      <c r="U8" s="16" t="str">
        <f t="shared" si="8"/>
        <v>High</v>
      </c>
      <c r="V8" s="4">
        <v>2</v>
      </c>
      <c r="W8" s="33">
        <f t="shared" si="7"/>
        <v>520.12877697841782</v>
      </c>
      <c r="X8" s="2" t="s">
        <v>17</v>
      </c>
    </row>
    <row r="9" spans="1:24" ht="14.25" customHeight="1" x14ac:dyDescent="0.25">
      <c r="A9" s="2">
        <v>2283</v>
      </c>
      <c r="B9" s="2">
        <v>63</v>
      </c>
      <c r="C9" s="2" t="str">
        <f t="shared" si="0"/>
        <v>Seniors</v>
      </c>
      <c r="D9" s="2" t="s">
        <v>26</v>
      </c>
      <c r="E9" s="2" t="s">
        <v>19</v>
      </c>
      <c r="F9" s="2">
        <v>457.18</v>
      </c>
      <c r="G9" s="2">
        <f t="shared" si="1"/>
        <v>2</v>
      </c>
      <c r="H9" s="6">
        <v>46479</v>
      </c>
      <c r="I9" s="12" t="str">
        <f t="shared" si="2"/>
        <v>2027</v>
      </c>
      <c r="J9" s="10" t="str">
        <f t="shared" si="3"/>
        <v>Apr</v>
      </c>
      <c r="K9" s="12" t="str">
        <f t="shared" si="4"/>
        <v>02</v>
      </c>
      <c r="L9" s="2" t="s">
        <v>14</v>
      </c>
      <c r="M9" s="2" t="s">
        <v>25</v>
      </c>
      <c r="N9" s="2">
        <v>2</v>
      </c>
      <c r="O9" s="2" t="s">
        <v>21</v>
      </c>
      <c r="P9" s="2">
        <v>5</v>
      </c>
      <c r="Q9" s="2">
        <f t="shared" si="5"/>
        <v>1</v>
      </c>
      <c r="R9" s="2">
        <v>91.44</v>
      </c>
      <c r="S9" s="2">
        <f t="shared" si="6"/>
        <v>2</v>
      </c>
      <c r="T9" s="42">
        <f>DataSet!G2284+DataSet!Q2284+DataSet!S2284</f>
        <v>3</v>
      </c>
      <c r="U9" s="16" t="str">
        <f t="shared" si="8"/>
        <v>Low</v>
      </c>
      <c r="V9" s="4">
        <v>3</v>
      </c>
      <c r="W9" s="33">
        <f t="shared" si="7"/>
        <v>505.05574237954772</v>
      </c>
      <c r="X9" s="2" t="s">
        <v>28</v>
      </c>
    </row>
    <row r="10" spans="1:24" ht="14.25" customHeight="1" x14ac:dyDescent="0.25">
      <c r="A10" s="2">
        <v>2436</v>
      </c>
      <c r="B10" s="2">
        <v>24</v>
      </c>
      <c r="C10" s="2" t="str">
        <f t="shared" si="0"/>
        <v>Young Adults</v>
      </c>
      <c r="D10" s="2" t="s">
        <v>18</v>
      </c>
      <c r="E10" s="2" t="s">
        <v>13</v>
      </c>
      <c r="F10" s="2">
        <v>447.8</v>
      </c>
      <c r="G10" s="2">
        <f t="shared" si="1"/>
        <v>2</v>
      </c>
      <c r="H10" s="6">
        <v>46632</v>
      </c>
      <c r="I10" s="12" t="str">
        <f t="shared" si="2"/>
        <v>2027</v>
      </c>
      <c r="J10" s="10" t="str">
        <f t="shared" si="3"/>
        <v>Sep</v>
      </c>
      <c r="K10" s="12" t="str">
        <f t="shared" si="4"/>
        <v>02</v>
      </c>
      <c r="L10" s="2" t="s">
        <v>14</v>
      </c>
      <c r="M10" s="2" t="s">
        <v>15</v>
      </c>
      <c r="N10" s="2">
        <v>2</v>
      </c>
      <c r="O10" s="2" t="s">
        <v>21</v>
      </c>
      <c r="P10" s="2">
        <v>12</v>
      </c>
      <c r="Q10" s="2">
        <f t="shared" si="5"/>
        <v>2</v>
      </c>
      <c r="R10" s="2">
        <v>37.32</v>
      </c>
      <c r="S10" s="2">
        <f t="shared" si="6"/>
        <v>1</v>
      </c>
      <c r="T10" s="42">
        <f>DataSet!G2437+DataSet!Q2437+DataSet!S2437</f>
        <v>5</v>
      </c>
      <c r="U10" s="16" t="str">
        <f t="shared" si="8"/>
        <v>Medium</v>
      </c>
      <c r="V10" s="4">
        <v>1</v>
      </c>
      <c r="W10" s="33">
        <f t="shared" si="7"/>
        <v>529.01986124876055</v>
      </c>
      <c r="X10" s="2" t="s">
        <v>17</v>
      </c>
    </row>
    <row r="11" spans="1:24" ht="14.25" customHeight="1" x14ac:dyDescent="0.25">
      <c r="A11" s="2">
        <v>2690</v>
      </c>
      <c r="B11" s="2">
        <v>54</v>
      </c>
      <c r="C11" s="2" t="str">
        <f t="shared" si="0"/>
        <v>Late Adults</v>
      </c>
      <c r="D11" s="2" t="s">
        <v>26</v>
      </c>
      <c r="E11" s="2" t="s">
        <v>29</v>
      </c>
      <c r="F11" s="2">
        <v>715.17</v>
      </c>
      <c r="G11" s="2">
        <f t="shared" si="1"/>
        <v>3</v>
      </c>
      <c r="H11" s="6">
        <v>46886</v>
      </c>
      <c r="I11" s="12" t="str">
        <f t="shared" si="2"/>
        <v>2028</v>
      </c>
      <c r="J11" s="10" t="str">
        <f t="shared" si="3"/>
        <v>May</v>
      </c>
      <c r="K11" s="12" t="str">
        <f t="shared" si="4"/>
        <v>13</v>
      </c>
      <c r="L11" s="2" t="s">
        <v>30</v>
      </c>
      <c r="M11" s="2" t="s">
        <v>15</v>
      </c>
      <c r="N11" s="2">
        <v>2</v>
      </c>
      <c r="O11" s="2" t="s">
        <v>16</v>
      </c>
      <c r="P11" s="2">
        <v>10</v>
      </c>
      <c r="Q11" s="2">
        <f t="shared" si="5"/>
        <v>2</v>
      </c>
      <c r="R11" s="2">
        <v>71.52</v>
      </c>
      <c r="S11" s="2">
        <f t="shared" si="6"/>
        <v>2</v>
      </c>
      <c r="T11" s="42">
        <f>DataSet!G2691+DataSet!Q2691+DataSet!S2691</f>
        <v>7</v>
      </c>
      <c r="U11" s="16" t="str">
        <f t="shared" si="8"/>
        <v>High</v>
      </c>
      <c r="V11" s="4">
        <v>1</v>
      </c>
      <c r="W11" s="33">
        <f t="shared" si="7"/>
        <v>529.10043650793591</v>
      </c>
      <c r="X11" s="2" t="s">
        <v>22</v>
      </c>
    </row>
    <row r="12" spans="1:24" ht="14.25" customHeight="1" x14ac:dyDescent="0.25">
      <c r="A12" s="2">
        <v>3612</v>
      </c>
      <c r="B12" s="2">
        <v>58</v>
      </c>
      <c r="C12" s="2" t="str">
        <f t="shared" si="0"/>
        <v>Late Adults</v>
      </c>
      <c r="D12" s="2" t="s">
        <v>26</v>
      </c>
      <c r="E12" s="2" t="s">
        <v>19</v>
      </c>
      <c r="F12" s="2">
        <v>428.8</v>
      </c>
      <c r="G12" s="2">
        <f t="shared" si="1"/>
        <v>2</v>
      </c>
      <c r="H12" s="6">
        <v>47808</v>
      </c>
      <c r="I12" s="12" t="str">
        <f t="shared" si="2"/>
        <v>2030</v>
      </c>
      <c r="J12" s="10" t="str">
        <f t="shared" si="3"/>
        <v>Nov</v>
      </c>
      <c r="K12" s="12" t="str">
        <f t="shared" si="4"/>
        <v>21</v>
      </c>
      <c r="L12" s="2" t="s">
        <v>24</v>
      </c>
      <c r="M12" s="2" t="s">
        <v>25</v>
      </c>
      <c r="N12" s="2">
        <v>2</v>
      </c>
      <c r="O12" s="2" t="s">
        <v>21</v>
      </c>
      <c r="P12" s="2">
        <v>12</v>
      </c>
      <c r="Q12" s="2">
        <f t="shared" si="5"/>
        <v>2</v>
      </c>
      <c r="R12" s="2">
        <v>35.729999999999997</v>
      </c>
      <c r="S12" s="2">
        <f t="shared" si="6"/>
        <v>1</v>
      </c>
      <c r="T12" s="42">
        <f>DataSet!G3613+DataSet!Q3613+DataSet!S3613</f>
        <v>4</v>
      </c>
      <c r="U12" s="16" t="str">
        <f t="shared" si="8"/>
        <v>Low</v>
      </c>
      <c r="V12" s="4">
        <v>4</v>
      </c>
      <c r="W12" s="33">
        <f t="shared" si="7"/>
        <v>526.28554687500014</v>
      </c>
      <c r="X12" s="2" t="s">
        <v>22</v>
      </c>
    </row>
    <row r="13" spans="1:24" ht="14.25" customHeight="1" x14ac:dyDescent="0.25">
      <c r="A13" s="2">
        <v>3921</v>
      </c>
      <c r="B13" s="2">
        <v>46</v>
      </c>
      <c r="C13" s="2" t="str">
        <f t="shared" si="0"/>
        <v>Mid Adults</v>
      </c>
      <c r="D13" s="2" t="s">
        <v>23</v>
      </c>
      <c r="E13" s="2" t="s">
        <v>13</v>
      </c>
      <c r="F13" s="2">
        <v>297.51</v>
      </c>
      <c r="G13" s="2">
        <f t="shared" si="1"/>
        <v>1</v>
      </c>
      <c r="H13" s="6">
        <v>48117</v>
      </c>
      <c r="I13" s="12" t="str">
        <f t="shared" si="2"/>
        <v>2031</v>
      </c>
      <c r="J13" s="10" t="str">
        <f t="shared" si="3"/>
        <v>Sep</v>
      </c>
      <c r="K13" s="12" t="str">
        <f t="shared" si="4"/>
        <v>26</v>
      </c>
      <c r="L13" s="2" t="s">
        <v>14</v>
      </c>
      <c r="M13" s="2" t="s">
        <v>25</v>
      </c>
      <c r="N13" s="2">
        <v>2</v>
      </c>
      <c r="O13" s="2" t="s">
        <v>16</v>
      </c>
      <c r="P13" s="2">
        <v>12</v>
      </c>
      <c r="Q13" s="2">
        <f t="shared" si="5"/>
        <v>2</v>
      </c>
      <c r="R13" s="2">
        <v>24.79</v>
      </c>
      <c r="S13" s="2">
        <f t="shared" si="6"/>
        <v>1</v>
      </c>
      <c r="T13" s="42">
        <f>DataSet!G3922+DataSet!Q3922+DataSet!S3922</f>
        <v>4</v>
      </c>
      <c r="U13" s="16" t="str">
        <f t="shared" si="8"/>
        <v>Low</v>
      </c>
      <c r="V13" s="4">
        <v>2</v>
      </c>
      <c r="W13" s="33">
        <f t="shared" si="7"/>
        <v>520.40439300411583</v>
      </c>
      <c r="X13" s="2" t="s">
        <v>22</v>
      </c>
    </row>
    <row r="14" spans="1:24" ht="14.25" customHeight="1" x14ac:dyDescent="0.25">
      <c r="A14" s="2">
        <v>4014</v>
      </c>
      <c r="B14" s="2">
        <v>49</v>
      </c>
      <c r="C14" s="2" t="str">
        <f t="shared" si="0"/>
        <v>Mid Adults</v>
      </c>
      <c r="D14" s="2" t="s">
        <v>12</v>
      </c>
      <c r="E14" s="2" t="s">
        <v>19</v>
      </c>
      <c r="F14" s="2">
        <v>351.53</v>
      </c>
      <c r="G14" s="2">
        <f t="shared" si="1"/>
        <v>2</v>
      </c>
      <c r="H14" s="6">
        <v>48210</v>
      </c>
      <c r="I14" s="12" t="str">
        <f t="shared" si="2"/>
        <v>2031</v>
      </c>
      <c r="J14" s="10" t="str">
        <f t="shared" si="3"/>
        <v>Dec</v>
      </c>
      <c r="K14" s="12" t="str">
        <f t="shared" si="4"/>
        <v>28</v>
      </c>
      <c r="L14" s="2" t="s">
        <v>24</v>
      </c>
      <c r="M14" s="2" t="s">
        <v>15</v>
      </c>
      <c r="N14" s="2">
        <v>2</v>
      </c>
      <c r="O14" s="2" t="s">
        <v>16</v>
      </c>
      <c r="P14" s="2">
        <v>18</v>
      </c>
      <c r="Q14" s="2">
        <f t="shared" si="5"/>
        <v>3</v>
      </c>
      <c r="R14" s="2">
        <v>19.53</v>
      </c>
      <c r="S14" s="2">
        <f t="shared" si="6"/>
        <v>1</v>
      </c>
      <c r="T14" s="42">
        <f>DataSet!G4015+DataSet!Q4015+DataSet!S4015</f>
        <v>5</v>
      </c>
      <c r="U14" s="16" t="str">
        <f t="shared" si="8"/>
        <v>Medium</v>
      </c>
      <c r="V14" s="4">
        <v>4</v>
      </c>
      <c r="W14" s="33">
        <f t="shared" si="7"/>
        <v>526.38084066471174</v>
      </c>
      <c r="X14" s="2" t="s">
        <v>17</v>
      </c>
    </row>
    <row r="15" spans="1:24" ht="14.25" customHeight="1" x14ac:dyDescent="0.25">
      <c r="A15" s="2">
        <v>4508</v>
      </c>
      <c r="B15" s="2">
        <v>68</v>
      </c>
      <c r="C15" s="2" t="str">
        <f t="shared" si="0"/>
        <v>Seniors</v>
      </c>
      <c r="D15" s="2" t="s">
        <v>12</v>
      </c>
      <c r="E15" s="2" t="s">
        <v>27</v>
      </c>
      <c r="F15" s="2">
        <v>198.28</v>
      </c>
      <c r="G15" s="2">
        <f t="shared" si="1"/>
        <v>1</v>
      </c>
      <c r="H15" s="6">
        <v>48704</v>
      </c>
      <c r="I15" s="12" t="str">
        <f t="shared" si="2"/>
        <v>2033</v>
      </c>
      <c r="J15" s="10" t="str">
        <f t="shared" si="3"/>
        <v>May</v>
      </c>
      <c r="K15" s="12" t="str">
        <f t="shared" si="4"/>
        <v>05</v>
      </c>
      <c r="L15" s="2" t="s">
        <v>30</v>
      </c>
      <c r="M15" s="2" t="s">
        <v>25</v>
      </c>
      <c r="N15" s="2">
        <v>2</v>
      </c>
      <c r="O15" s="2" t="s">
        <v>16</v>
      </c>
      <c r="P15" s="2">
        <v>6</v>
      </c>
      <c r="Q15" s="2">
        <f t="shared" si="5"/>
        <v>2</v>
      </c>
      <c r="R15" s="2">
        <v>33.049999999999997</v>
      </c>
      <c r="S15" s="2">
        <f t="shared" si="6"/>
        <v>1</v>
      </c>
      <c r="T15" s="42">
        <f>DataSet!G4509+DataSet!Q4509+DataSet!S4509</f>
        <v>5</v>
      </c>
      <c r="U15" s="16" t="str">
        <f t="shared" si="8"/>
        <v>Medium</v>
      </c>
      <c r="V15" s="4">
        <v>2</v>
      </c>
      <c r="W15" s="33">
        <f t="shared" si="7"/>
        <v>520.63394438723014</v>
      </c>
      <c r="X15" s="2" t="s">
        <v>22</v>
      </c>
    </row>
    <row r="16" spans="1:24" ht="14.25" customHeight="1" x14ac:dyDescent="0.25">
      <c r="A16" s="2">
        <v>4614</v>
      </c>
      <c r="B16" s="2">
        <v>56</v>
      </c>
      <c r="C16" s="2" t="str">
        <f t="shared" si="0"/>
        <v>Late Adults</v>
      </c>
      <c r="D16" s="2" t="s">
        <v>23</v>
      </c>
      <c r="E16" s="2" t="s">
        <v>19</v>
      </c>
      <c r="F16" s="2">
        <v>542.27</v>
      </c>
      <c r="G16" s="2">
        <f t="shared" si="1"/>
        <v>2</v>
      </c>
      <c r="H16" s="6">
        <v>48810</v>
      </c>
      <c r="I16" s="12" t="str">
        <f t="shared" si="2"/>
        <v>2033</v>
      </c>
      <c r="J16" s="10" t="str">
        <f t="shared" si="3"/>
        <v>Aug</v>
      </c>
      <c r="K16" s="12" t="str">
        <f t="shared" si="4"/>
        <v>19</v>
      </c>
      <c r="L16" s="2" t="s">
        <v>20</v>
      </c>
      <c r="M16" s="2" t="s">
        <v>15</v>
      </c>
      <c r="N16" s="2">
        <v>2</v>
      </c>
      <c r="O16" s="2" t="s">
        <v>16</v>
      </c>
      <c r="P16" s="2">
        <v>19</v>
      </c>
      <c r="Q16" s="2">
        <f t="shared" si="5"/>
        <v>3</v>
      </c>
      <c r="R16" s="2">
        <v>28.54</v>
      </c>
      <c r="S16" s="2">
        <f t="shared" si="6"/>
        <v>1</v>
      </c>
      <c r="T16" s="42">
        <f>DataSet!G4615+DataSet!Q4615+DataSet!S4615</f>
        <v>3</v>
      </c>
      <c r="U16" s="16" t="str">
        <f t="shared" si="8"/>
        <v>Low</v>
      </c>
      <c r="V16" s="4">
        <v>5</v>
      </c>
      <c r="W16" s="33">
        <f t="shared" si="7"/>
        <v>532.17057672502574</v>
      </c>
      <c r="X16" s="2" t="s">
        <v>22</v>
      </c>
    </row>
    <row r="17" spans="1:24" ht="14.25" customHeight="1" x14ac:dyDescent="0.25">
      <c r="A17" s="2">
        <v>4661</v>
      </c>
      <c r="B17" s="2">
        <v>24</v>
      </c>
      <c r="C17" s="2" t="str">
        <f t="shared" si="0"/>
        <v>Young Adults</v>
      </c>
      <c r="D17" s="2" t="s">
        <v>18</v>
      </c>
      <c r="E17" s="2" t="s">
        <v>27</v>
      </c>
      <c r="F17" s="2">
        <v>451.09</v>
      </c>
      <c r="G17" s="2">
        <f t="shared" si="1"/>
        <v>2</v>
      </c>
      <c r="H17" s="6">
        <v>48857</v>
      </c>
      <c r="I17" s="12" t="str">
        <f t="shared" si="2"/>
        <v>2033</v>
      </c>
      <c r="J17" s="10" t="str">
        <f t="shared" si="3"/>
        <v>Oct</v>
      </c>
      <c r="K17" s="12" t="str">
        <f t="shared" si="4"/>
        <v>05</v>
      </c>
      <c r="L17" s="2" t="s">
        <v>30</v>
      </c>
      <c r="M17" s="2" t="s">
        <v>25</v>
      </c>
      <c r="N17" s="2">
        <v>2</v>
      </c>
      <c r="O17" s="2" t="s">
        <v>21</v>
      </c>
      <c r="P17" s="2">
        <v>3</v>
      </c>
      <c r="Q17" s="2">
        <f t="shared" si="5"/>
        <v>1</v>
      </c>
      <c r="R17" s="2">
        <v>150.36000000000001</v>
      </c>
      <c r="S17" s="2">
        <f t="shared" si="6"/>
        <v>3</v>
      </c>
      <c r="T17" s="42">
        <f>DataSet!G4662+DataSet!Q4662+DataSet!S4662</f>
        <v>7</v>
      </c>
      <c r="U17" s="16" t="str">
        <f t="shared" si="8"/>
        <v>High</v>
      </c>
      <c r="V17" s="4">
        <v>4</v>
      </c>
      <c r="W17" s="33">
        <f t="shared" si="7"/>
        <v>526.55192759295517</v>
      </c>
      <c r="X17" s="2" t="s">
        <v>17</v>
      </c>
    </row>
    <row r="18" spans="1:24" ht="14.25" customHeight="1" x14ac:dyDescent="0.25">
      <c r="A18" s="2">
        <v>4713</v>
      </c>
      <c r="B18" s="2">
        <v>38</v>
      </c>
      <c r="C18" s="2" t="str">
        <f t="shared" si="0"/>
        <v>Early Adults</v>
      </c>
      <c r="D18" s="2" t="s">
        <v>18</v>
      </c>
      <c r="E18" s="2" t="s">
        <v>27</v>
      </c>
      <c r="F18" s="2">
        <v>965.91</v>
      </c>
      <c r="G18" s="2">
        <f t="shared" si="1"/>
        <v>3</v>
      </c>
      <c r="H18" s="6">
        <v>48909</v>
      </c>
      <c r="I18" s="12" t="str">
        <f t="shared" si="2"/>
        <v>2033</v>
      </c>
      <c r="J18" s="10" t="str">
        <f t="shared" si="3"/>
        <v>Nov</v>
      </c>
      <c r="K18" s="12" t="str">
        <f t="shared" si="4"/>
        <v>26</v>
      </c>
      <c r="L18" s="2" t="s">
        <v>30</v>
      </c>
      <c r="M18" s="2" t="s">
        <v>25</v>
      </c>
      <c r="N18" s="2">
        <v>2</v>
      </c>
      <c r="O18" s="2" t="s">
        <v>21</v>
      </c>
      <c r="P18" s="2">
        <v>11</v>
      </c>
      <c r="Q18" s="2">
        <f t="shared" si="5"/>
        <v>2</v>
      </c>
      <c r="R18" s="2">
        <v>87.81</v>
      </c>
      <c r="S18" s="2">
        <f t="shared" si="6"/>
        <v>2</v>
      </c>
      <c r="T18" s="42">
        <f>DataSet!G4714+DataSet!Q4714+DataSet!S4714</f>
        <v>4</v>
      </c>
      <c r="U18" s="16" t="str">
        <f t="shared" si="8"/>
        <v>Low</v>
      </c>
      <c r="V18" s="4">
        <v>3</v>
      </c>
      <c r="W18" s="33">
        <f t="shared" si="7"/>
        <v>505.1028641732284</v>
      </c>
      <c r="X18" s="2" t="s">
        <v>17</v>
      </c>
    </row>
    <row r="19" spans="1:24" ht="14.25" customHeight="1" x14ac:dyDescent="0.25">
      <c r="A19" s="2">
        <v>67</v>
      </c>
      <c r="B19" s="2">
        <v>22</v>
      </c>
      <c r="C19" s="2" t="str">
        <f t="shared" si="0"/>
        <v>Young Adults</v>
      </c>
      <c r="D19" s="2" t="s">
        <v>18</v>
      </c>
      <c r="E19" s="2" t="s">
        <v>13</v>
      </c>
      <c r="F19" s="2">
        <v>728.17</v>
      </c>
      <c r="G19" s="2">
        <f t="shared" si="1"/>
        <v>3</v>
      </c>
      <c r="H19" s="6">
        <v>44263</v>
      </c>
      <c r="I19" s="12" t="str">
        <f t="shared" si="2"/>
        <v>2021</v>
      </c>
      <c r="J19" s="10" t="str">
        <f t="shared" si="3"/>
        <v>Mar</v>
      </c>
      <c r="K19" s="12" t="str">
        <f t="shared" si="4"/>
        <v>08</v>
      </c>
      <c r="L19" s="2" t="s">
        <v>30</v>
      </c>
      <c r="M19" s="2" t="s">
        <v>25</v>
      </c>
      <c r="N19" s="2">
        <v>1.99</v>
      </c>
      <c r="O19" s="2" t="s">
        <v>16</v>
      </c>
      <c r="P19" s="2">
        <v>18</v>
      </c>
      <c r="Q19" s="2">
        <f t="shared" si="5"/>
        <v>3</v>
      </c>
      <c r="R19" s="2">
        <v>40.450000000000003</v>
      </c>
      <c r="S19" s="2">
        <f t="shared" si="6"/>
        <v>1</v>
      </c>
      <c r="T19" s="42">
        <f>DataSet!G68+DataSet!Q68+DataSet!S68</f>
        <v>4</v>
      </c>
      <c r="U19" s="16" t="str">
        <f t="shared" si="8"/>
        <v>Low</v>
      </c>
      <c r="V19" s="4">
        <v>3</v>
      </c>
      <c r="W19" s="33">
        <f t="shared" si="7"/>
        <v>504.648866995074</v>
      </c>
      <c r="X19" s="2" t="s">
        <v>22</v>
      </c>
    </row>
    <row r="20" spans="1:24" ht="14.25" customHeight="1" x14ac:dyDescent="0.25">
      <c r="A20" s="2">
        <v>629</v>
      </c>
      <c r="B20" s="2">
        <v>56</v>
      </c>
      <c r="C20" s="2" t="str">
        <f t="shared" si="0"/>
        <v>Late Adults</v>
      </c>
      <c r="D20" s="2" t="s">
        <v>18</v>
      </c>
      <c r="E20" s="2" t="s">
        <v>13</v>
      </c>
      <c r="F20" s="2">
        <v>211.17</v>
      </c>
      <c r="G20" s="2">
        <f t="shared" si="1"/>
        <v>1</v>
      </c>
      <c r="H20" s="6">
        <v>44825</v>
      </c>
      <c r="I20" s="12" t="str">
        <f t="shared" si="2"/>
        <v>2022</v>
      </c>
      <c r="J20" s="10" t="str">
        <f t="shared" si="3"/>
        <v>Sep</v>
      </c>
      <c r="K20" s="12" t="str">
        <f t="shared" si="4"/>
        <v>21</v>
      </c>
      <c r="L20" s="2" t="s">
        <v>14</v>
      </c>
      <c r="M20" s="2" t="s">
        <v>15</v>
      </c>
      <c r="N20" s="2">
        <v>1.99</v>
      </c>
      <c r="O20" s="2" t="s">
        <v>16</v>
      </c>
      <c r="P20" s="2">
        <v>10</v>
      </c>
      <c r="Q20" s="2">
        <f t="shared" si="5"/>
        <v>2</v>
      </c>
      <c r="R20" s="2">
        <v>21.12</v>
      </c>
      <c r="S20" s="2">
        <f t="shared" si="6"/>
        <v>1</v>
      </c>
      <c r="T20" s="42">
        <f>DataSet!G630+DataSet!Q630+DataSet!S630</f>
        <v>7</v>
      </c>
      <c r="U20" s="16" t="str">
        <f t="shared" si="8"/>
        <v>High</v>
      </c>
      <c r="V20" s="4">
        <v>1</v>
      </c>
      <c r="W20" s="33">
        <f t="shared" si="7"/>
        <v>528.91566037735788</v>
      </c>
      <c r="X20" s="2" t="s">
        <v>17</v>
      </c>
    </row>
    <row r="21" spans="1:24" ht="14.25" customHeight="1" x14ac:dyDescent="0.25">
      <c r="A21" s="2">
        <v>1146</v>
      </c>
      <c r="B21" s="2">
        <v>57</v>
      </c>
      <c r="C21" s="2" t="str">
        <f t="shared" si="0"/>
        <v>Late Adults</v>
      </c>
      <c r="D21" s="2" t="s">
        <v>23</v>
      </c>
      <c r="E21" s="2" t="s">
        <v>13</v>
      </c>
      <c r="F21" s="2">
        <v>612.76</v>
      </c>
      <c r="G21" s="2">
        <f t="shared" si="1"/>
        <v>2</v>
      </c>
      <c r="H21" s="6">
        <v>45342</v>
      </c>
      <c r="I21" s="12" t="str">
        <f t="shared" si="2"/>
        <v>2024</v>
      </c>
      <c r="J21" s="10" t="str">
        <f t="shared" si="3"/>
        <v>Feb</v>
      </c>
      <c r="K21" s="12" t="str">
        <f t="shared" si="4"/>
        <v>20</v>
      </c>
      <c r="L21" s="2" t="s">
        <v>24</v>
      </c>
      <c r="M21" s="2" t="s">
        <v>15</v>
      </c>
      <c r="N21" s="2">
        <v>1.99</v>
      </c>
      <c r="O21" s="2" t="s">
        <v>16</v>
      </c>
      <c r="P21" s="2">
        <v>14</v>
      </c>
      <c r="Q21" s="2">
        <f t="shared" si="5"/>
        <v>2</v>
      </c>
      <c r="R21" s="2">
        <v>43.77</v>
      </c>
      <c r="S21" s="2">
        <f t="shared" si="6"/>
        <v>1</v>
      </c>
      <c r="T21" s="42">
        <f>DataSet!G1147+DataSet!Q1147+DataSet!S1147</f>
        <v>6</v>
      </c>
      <c r="U21" s="16" t="str">
        <f t="shared" si="8"/>
        <v>Medium</v>
      </c>
      <c r="V21" s="4">
        <v>1</v>
      </c>
      <c r="W21" s="33">
        <f t="shared" si="7"/>
        <v>529.23151093439299</v>
      </c>
      <c r="X21" s="2" t="s">
        <v>17</v>
      </c>
    </row>
    <row r="22" spans="1:24" ht="14.25" customHeight="1" x14ac:dyDescent="0.25">
      <c r="A22" s="2">
        <v>1637</v>
      </c>
      <c r="B22" s="2">
        <v>47</v>
      </c>
      <c r="C22" s="2" t="str">
        <f t="shared" si="0"/>
        <v>Mid Adults</v>
      </c>
      <c r="D22" s="2" t="s">
        <v>26</v>
      </c>
      <c r="E22" s="2" t="s">
        <v>19</v>
      </c>
      <c r="F22" s="2">
        <v>87.85</v>
      </c>
      <c r="G22" s="2">
        <f t="shared" si="1"/>
        <v>1</v>
      </c>
      <c r="H22" s="6">
        <v>45833</v>
      </c>
      <c r="I22" s="12" t="str">
        <f t="shared" si="2"/>
        <v>2025</v>
      </c>
      <c r="J22" s="10" t="str">
        <f t="shared" si="3"/>
        <v>Jun</v>
      </c>
      <c r="K22" s="12" t="str">
        <f t="shared" si="4"/>
        <v>25</v>
      </c>
      <c r="L22" s="2" t="s">
        <v>30</v>
      </c>
      <c r="M22" s="2" t="s">
        <v>25</v>
      </c>
      <c r="N22" s="2">
        <v>1.99</v>
      </c>
      <c r="O22" s="2" t="s">
        <v>16</v>
      </c>
      <c r="P22" s="2">
        <v>2</v>
      </c>
      <c r="Q22" s="2">
        <f t="shared" si="5"/>
        <v>1</v>
      </c>
      <c r="R22" s="2">
        <v>43.92</v>
      </c>
      <c r="S22" s="2">
        <f t="shared" si="6"/>
        <v>1</v>
      </c>
      <c r="T22" s="42">
        <f>DataSet!G1638+DataSet!Q1638+DataSet!S1638</f>
        <v>4</v>
      </c>
      <c r="U22" s="16" t="str">
        <f t="shared" si="8"/>
        <v>Low</v>
      </c>
      <c r="V22" s="4">
        <v>4</v>
      </c>
      <c r="W22" s="33">
        <f t="shared" si="7"/>
        <v>526.62583741429978</v>
      </c>
      <c r="X22" s="2" t="s">
        <v>22</v>
      </c>
    </row>
    <row r="23" spans="1:24" ht="14.25" customHeight="1" x14ac:dyDescent="0.25">
      <c r="A23" s="2">
        <v>1721</v>
      </c>
      <c r="B23" s="2">
        <v>51</v>
      </c>
      <c r="C23" s="2" t="str">
        <f t="shared" si="0"/>
        <v>Late Adults</v>
      </c>
      <c r="D23" s="2" t="s">
        <v>23</v>
      </c>
      <c r="E23" s="2" t="s">
        <v>29</v>
      </c>
      <c r="F23" s="2">
        <v>454.99</v>
      </c>
      <c r="G23" s="2">
        <f t="shared" si="1"/>
        <v>2</v>
      </c>
      <c r="H23" s="6">
        <v>45917</v>
      </c>
      <c r="I23" s="12" t="str">
        <f t="shared" si="2"/>
        <v>2025</v>
      </c>
      <c r="J23" s="10" t="str">
        <f t="shared" si="3"/>
        <v>Sep</v>
      </c>
      <c r="K23" s="12" t="str">
        <f t="shared" si="4"/>
        <v>17</v>
      </c>
      <c r="L23" s="2" t="s">
        <v>24</v>
      </c>
      <c r="M23" s="2" t="s">
        <v>15</v>
      </c>
      <c r="N23" s="2">
        <v>1.99</v>
      </c>
      <c r="O23" s="2" t="s">
        <v>21</v>
      </c>
      <c r="P23" s="2">
        <v>19</v>
      </c>
      <c r="Q23" s="2">
        <f t="shared" si="5"/>
        <v>3</v>
      </c>
      <c r="R23" s="2">
        <v>23.95</v>
      </c>
      <c r="S23" s="2">
        <f t="shared" si="6"/>
        <v>1</v>
      </c>
      <c r="T23" s="42">
        <f>DataSet!G1722+DataSet!Q1722+DataSet!S1722</f>
        <v>7</v>
      </c>
      <c r="U23" s="16" t="str">
        <f t="shared" si="8"/>
        <v>High</v>
      </c>
      <c r="V23" s="4">
        <v>5</v>
      </c>
      <c r="W23" s="33">
        <f t="shared" si="7"/>
        <v>532.1601649484536</v>
      </c>
      <c r="X23" s="2" t="s">
        <v>17</v>
      </c>
    </row>
    <row r="24" spans="1:24" ht="14.25" customHeight="1" x14ac:dyDescent="0.25">
      <c r="A24" s="2">
        <v>1775</v>
      </c>
      <c r="B24" s="2">
        <v>34</v>
      </c>
      <c r="C24" s="2" t="str">
        <f t="shared" si="0"/>
        <v>Early Adults</v>
      </c>
      <c r="D24" s="2" t="s">
        <v>12</v>
      </c>
      <c r="E24" s="2" t="s">
        <v>27</v>
      </c>
      <c r="F24" s="2">
        <v>226.23</v>
      </c>
      <c r="G24" s="2">
        <f t="shared" si="1"/>
        <v>1</v>
      </c>
      <c r="H24" s="6">
        <v>45971</v>
      </c>
      <c r="I24" s="12" t="str">
        <f t="shared" si="2"/>
        <v>2025</v>
      </c>
      <c r="J24" s="10" t="str">
        <f t="shared" si="3"/>
        <v>Nov</v>
      </c>
      <c r="K24" s="12" t="str">
        <f t="shared" si="4"/>
        <v>10</v>
      </c>
      <c r="L24" s="2" t="s">
        <v>20</v>
      </c>
      <c r="M24" s="2" t="s">
        <v>25</v>
      </c>
      <c r="N24" s="2">
        <v>1.99</v>
      </c>
      <c r="O24" s="2" t="s">
        <v>16</v>
      </c>
      <c r="P24" s="2">
        <v>8</v>
      </c>
      <c r="Q24" s="2">
        <f t="shared" si="5"/>
        <v>2</v>
      </c>
      <c r="R24" s="2">
        <v>28.28</v>
      </c>
      <c r="S24" s="2">
        <f t="shared" si="6"/>
        <v>1</v>
      </c>
      <c r="T24" s="42">
        <f>DataSet!G1776+DataSet!Q1776+DataSet!S1776</f>
        <v>7</v>
      </c>
      <c r="U24" s="16" t="str">
        <f t="shared" si="8"/>
        <v>High</v>
      </c>
      <c r="V24" s="4">
        <v>5</v>
      </c>
      <c r="W24" s="33">
        <f t="shared" si="7"/>
        <v>532.23980392156864</v>
      </c>
      <c r="X24" s="2" t="s">
        <v>17</v>
      </c>
    </row>
    <row r="25" spans="1:24" ht="14.25" customHeight="1" x14ac:dyDescent="0.25">
      <c r="A25" s="2">
        <v>2161</v>
      </c>
      <c r="B25" s="2">
        <v>36</v>
      </c>
      <c r="C25" s="2" t="str">
        <f t="shared" si="0"/>
        <v>Early Adults</v>
      </c>
      <c r="D25" s="2" t="s">
        <v>23</v>
      </c>
      <c r="E25" s="2" t="s">
        <v>29</v>
      </c>
      <c r="F25" s="2">
        <v>248.63</v>
      </c>
      <c r="G25" s="2">
        <f t="shared" si="1"/>
        <v>1</v>
      </c>
      <c r="H25" s="6">
        <v>46357</v>
      </c>
      <c r="I25" s="12" t="str">
        <f t="shared" si="2"/>
        <v>2026</v>
      </c>
      <c r="J25" s="10" t="str">
        <f t="shared" si="3"/>
        <v>Dec</v>
      </c>
      <c r="K25" s="12" t="str">
        <f t="shared" si="4"/>
        <v>01</v>
      </c>
      <c r="L25" s="2" t="s">
        <v>24</v>
      </c>
      <c r="M25" s="2" t="s">
        <v>15</v>
      </c>
      <c r="N25" s="2">
        <v>1.99</v>
      </c>
      <c r="O25" s="2" t="s">
        <v>21</v>
      </c>
      <c r="P25" s="2">
        <v>9</v>
      </c>
      <c r="Q25" s="2">
        <f t="shared" si="5"/>
        <v>2</v>
      </c>
      <c r="R25" s="2">
        <v>27.63</v>
      </c>
      <c r="S25" s="2">
        <f t="shared" si="6"/>
        <v>1</v>
      </c>
      <c r="T25" s="42">
        <f>DataSet!G2162+DataSet!Q2162+DataSet!S2162</f>
        <v>7</v>
      </c>
      <c r="U25" s="16" t="str">
        <f t="shared" si="8"/>
        <v>High</v>
      </c>
      <c r="V25" s="4">
        <v>1</v>
      </c>
      <c r="W25" s="33">
        <f t="shared" si="7"/>
        <v>529.14839800994957</v>
      </c>
      <c r="X25" s="2" t="s">
        <v>17</v>
      </c>
    </row>
    <row r="26" spans="1:24" ht="14.25" customHeight="1" x14ac:dyDescent="0.25">
      <c r="A26" s="2">
        <v>2555</v>
      </c>
      <c r="B26" s="2">
        <v>67</v>
      </c>
      <c r="C26" s="2" t="str">
        <f t="shared" si="0"/>
        <v>Seniors</v>
      </c>
      <c r="D26" s="2" t="s">
        <v>12</v>
      </c>
      <c r="E26" s="2" t="s">
        <v>19</v>
      </c>
      <c r="F26" s="2">
        <v>549.55999999999995</v>
      </c>
      <c r="G26" s="2">
        <f t="shared" si="1"/>
        <v>2</v>
      </c>
      <c r="H26" s="6">
        <v>46751</v>
      </c>
      <c r="I26" s="12" t="str">
        <f t="shared" si="2"/>
        <v>2027</v>
      </c>
      <c r="J26" s="10" t="str">
        <f t="shared" si="3"/>
        <v>Dec</v>
      </c>
      <c r="K26" s="12" t="str">
        <f t="shared" si="4"/>
        <v>30</v>
      </c>
      <c r="L26" s="2" t="s">
        <v>20</v>
      </c>
      <c r="M26" s="2" t="s">
        <v>15</v>
      </c>
      <c r="N26" s="2">
        <v>1.99</v>
      </c>
      <c r="O26" s="2" t="s">
        <v>16</v>
      </c>
      <c r="P26" s="2">
        <v>18</v>
      </c>
      <c r="Q26" s="2">
        <f t="shared" si="5"/>
        <v>3</v>
      </c>
      <c r="R26" s="2">
        <v>30.53</v>
      </c>
      <c r="S26" s="2">
        <f t="shared" si="6"/>
        <v>1</v>
      </c>
      <c r="T26" s="42">
        <f>DataSet!G2556+DataSet!Q2556+DataSet!S2556</f>
        <v>7</v>
      </c>
      <c r="U26" s="16" t="str">
        <f t="shared" si="8"/>
        <v>High</v>
      </c>
      <c r="V26" s="4">
        <v>5</v>
      </c>
      <c r="W26" s="33">
        <f t="shared" si="7"/>
        <v>532.55592975206616</v>
      </c>
      <c r="X26" s="2" t="s">
        <v>17</v>
      </c>
    </row>
    <row r="27" spans="1:24" ht="14.25" customHeight="1" x14ac:dyDescent="0.25">
      <c r="A27" s="2">
        <v>2604</v>
      </c>
      <c r="B27" s="2">
        <v>27</v>
      </c>
      <c r="C27" s="2" t="str">
        <f t="shared" si="0"/>
        <v>Young Adults</v>
      </c>
      <c r="D27" s="2" t="s">
        <v>23</v>
      </c>
      <c r="E27" s="2" t="s">
        <v>19</v>
      </c>
      <c r="F27" s="2">
        <v>185.4</v>
      </c>
      <c r="G27" s="2">
        <f t="shared" si="1"/>
        <v>1</v>
      </c>
      <c r="H27" s="6">
        <v>46800</v>
      </c>
      <c r="I27" s="12" t="str">
        <f t="shared" si="2"/>
        <v>2028</v>
      </c>
      <c r="J27" s="10" t="str">
        <f t="shared" si="3"/>
        <v>Feb</v>
      </c>
      <c r="K27" s="12" t="str">
        <f t="shared" si="4"/>
        <v>17</v>
      </c>
      <c r="L27" s="2" t="s">
        <v>24</v>
      </c>
      <c r="M27" s="2" t="s">
        <v>25</v>
      </c>
      <c r="N27" s="2">
        <v>1.99</v>
      </c>
      <c r="O27" s="2" t="s">
        <v>21</v>
      </c>
      <c r="P27" s="2">
        <v>8</v>
      </c>
      <c r="Q27" s="2">
        <f t="shared" si="5"/>
        <v>2</v>
      </c>
      <c r="R27" s="2">
        <v>23.18</v>
      </c>
      <c r="S27" s="2">
        <f t="shared" si="6"/>
        <v>1</v>
      </c>
      <c r="T27" s="42">
        <f>DataSet!G2605+DataSet!Q2605+DataSet!S2605</f>
        <v>7</v>
      </c>
      <c r="U27" s="16" t="str">
        <f t="shared" si="8"/>
        <v>High</v>
      </c>
      <c r="V27" s="4">
        <v>5</v>
      </c>
      <c r="W27" s="33">
        <f t="shared" si="7"/>
        <v>532.53834539813863</v>
      </c>
      <c r="X27" s="2" t="s">
        <v>28</v>
      </c>
    </row>
    <row r="28" spans="1:24" ht="14.25" customHeight="1" x14ac:dyDescent="0.25">
      <c r="A28" s="2">
        <v>2708</v>
      </c>
      <c r="B28" s="2">
        <v>65</v>
      </c>
      <c r="C28" s="2" t="str">
        <f t="shared" si="0"/>
        <v>Seniors</v>
      </c>
      <c r="D28" s="2" t="s">
        <v>12</v>
      </c>
      <c r="E28" s="2" t="s">
        <v>29</v>
      </c>
      <c r="F28" s="2">
        <v>362.8</v>
      </c>
      <c r="G28" s="2">
        <f t="shared" si="1"/>
        <v>2</v>
      </c>
      <c r="H28" s="6">
        <v>46904</v>
      </c>
      <c r="I28" s="12" t="str">
        <f t="shared" si="2"/>
        <v>2028</v>
      </c>
      <c r="J28" s="10" t="str">
        <f t="shared" si="3"/>
        <v>May</v>
      </c>
      <c r="K28" s="12" t="str">
        <f t="shared" si="4"/>
        <v>31</v>
      </c>
      <c r="L28" s="2" t="s">
        <v>20</v>
      </c>
      <c r="M28" s="2" t="s">
        <v>25</v>
      </c>
      <c r="N28" s="2">
        <v>1.99</v>
      </c>
      <c r="O28" s="2" t="s">
        <v>16</v>
      </c>
      <c r="P28" s="2">
        <v>8</v>
      </c>
      <c r="Q28" s="2">
        <f t="shared" si="5"/>
        <v>2</v>
      </c>
      <c r="R28" s="2">
        <v>45.35</v>
      </c>
      <c r="S28" s="2">
        <f t="shared" si="6"/>
        <v>1</v>
      </c>
      <c r="T28" s="42">
        <f>DataSet!G2709+DataSet!Q2709+DataSet!S2709</f>
        <v>6</v>
      </c>
      <c r="U28" s="16" t="str">
        <f t="shared" si="8"/>
        <v>Medium</v>
      </c>
      <c r="V28" s="4">
        <v>2</v>
      </c>
      <c r="W28" s="33">
        <f t="shared" si="7"/>
        <v>520.96626804123764</v>
      </c>
      <c r="X28" s="2" t="s">
        <v>28</v>
      </c>
    </row>
    <row r="29" spans="1:24" ht="14.25" customHeight="1" x14ac:dyDescent="0.25">
      <c r="A29" s="2">
        <v>2865</v>
      </c>
      <c r="B29" s="2">
        <v>33</v>
      </c>
      <c r="C29" s="2" t="str">
        <f t="shared" si="0"/>
        <v>Early Adults</v>
      </c>
      <c r="D29" s="2" t="s">
        <v>18</v>
      </c>
      <c r="E29" s="2" t="s">
        <v>13</v>
      </c>
      <c r="F29" s="2">
        <v>956.16</v>
      </c>
      <c r="G29" s="2">
        <f t="shared" si="1"/>
        <v>3</v>
      </c>
      <c r="H29" s="6">
        <v>47061</v>
      </c>
      <c r="I29" s="12" t="str">
        <f t="shared" si="2"/>
        <v>2028</v>
      </c>
      <c r="J29" s="10" t="str">
        <f t="shared" si="3"/>
        <v>Nov</v>
      </c>
      <c r="K29" s="12" t="str">
        <f t="shared" si="4"/>
        <v>04</v>
      </c>
      <c r="L29" s="2" t="s">
        <v>30</v>
      </c>
      <c r="M29" s="2" t="s">
        <v>15</v>
      </c>
      <c r="N29" s="2">
        <v>1.99</v>
      </c>
      <c r="O29" s="2" t="s">
        <v>21</v>
      </c>
      <c r="P29" s="2">
        <v>15</v>
      </c>
      <c r="Q29" s="2">
        <f t="shared" si="5"/>
        <v>2</v>
      </c>
      <c r="R29" s="2">
        <v>63.74</v>
      </c>
      <c r="S29" s="2">
        <f t="shared" si="6"/>
        <v>2</v>
      </c>
      <c r="T29" s="42">
        <f>DataSet!G2866+DataSet!Q2866+DataSet!S2866</f>
        <v>4</v>
      </c>
      <c r="U29" s="16" t="str">
        <f t="shared" si="8"/>
        <v>Low</v>
      </c>
      <c r="V29" s="4">
        <v>5</v>
      </c>
      <c r="W29" s="33">
        <f t="shared" si="7"/>
        <v>532.89770186335409</v>
      </c>
      <c r="X29" s="2" t="s">
        <v>17</v>
      </c>
    </row>
    <row r="30" spans="1:24" ht="14.25" customHeight="1" x14ac:dyDescent="0.25">
      <c r="A30" s="2">
        <v>3032</v>
      </c>
      <c r="B30" s="2">
        <v>67</v>
      </c>
      <c r="C30" s="2" t="str">
        <f t="shared" si="0"/>
        <v>Seniors</v>
      </c>
      <c r="D30" s="2" t="s">
        <v>12</v>
      </c>
      <c r="E30" s="2" t="s">
        <v>29</v>
      </c>
      <c r="F30" s="2">
        <v>543.49</v>
      </c>
      <c r="G30" s="2">
        <f t="shared" si="1"/>
        <v>2</v>
      </c>
      <c r="H30" s="6">
        <v>47228</v>
      </c>
      <c r="I30" s="12" t="str">
        <f t="shared" si="2"/>
        <v>2029</v>
      </c>
      <c r="J30" s="10" t="str">
        <f t="shared" si="3"/>
        <v>Apr</v>
      </c>
      <c r="K30" s="12" t="str">
        <f t="shared" si="4"/>
        <v>20</v>
      </c>
      <c r="L30" s="2" t="s">
        <v>14</v>
      </c>
      <c r="M30" s="2" t="s">
        <v>25</v>
      </c>
      <c r="N30" s="2">
        <v>1.99</v>
      </c>
      <c r="O30" s="2" t="s">
        <v>21</v>
      </c>
      <c r="P30" s="2">
        <v>18</v>
      </c>
      <c r="Q30" s="2">
        <f t="shared" si="5"/>
        <v>3</v>
      </c>
      <c r="R30" s="2">
        <v>30.19</v>
      </c>
      <c r="S30" s="2">
        <f t="shared" si="6"/>
        <v>1</v>
      </c>
      <c r="T30" s="42">
        <f>DataSet!G3033+DataSet!Q3033+DataSet!S3033</f>
        <v>6</v>
      </c>
      <c r="U30" s="16" t="str">
        <f t="shared" si="8"/>
        <v>Medium</v>
      </c>
      <c r="V30" s="4">
        <v>2</v>
      </c>
      <c r="W30" s="33">
        <f t="shared" si="7"/>
        <v>521.12949432404594</v>
      </c>
      <c r="X30" s="2" t="s">
        <v>17</v>
      </c>
    </row>
    <row r="31" spans="1:24" ht="14.25" customHeight="1" x14ac:dyDescent="0.25">
      <c r="A31" s="2">
        <v>3217</v>
      </c>
      <c r="B31" s="2">
        <v>52</v>
      </c>
      <c r="C31" s="2" t="str">
        <f t="shared" si="0"/>
        <v>Late Adults</v>
      </c>
      <c r="D31" s="2" t="s">
        <v>23</v>
      </c>
      <c r="E31" s="2" t="s">
        <v>29</v>
      </c>
      <c r="F31" s="2">
        <v>809.31</v>
      </c>
      <c r="G31" s="2">
        <f t="shared" si="1"/>
        <v>3</v>
      </c>
      <c r="H31" s="6">
        <v>47413</v>
      </c>
      <c r="I31" s="12" t="str">
        <f t="shared" si="2"/>
        <v>2029</v>
      </c>
      <c r="J31" s="10" t="str">
        <f t="shared" si="3"/>
        <v>Oct</v>
      </c>
      <c r="K31" s="12" t="str">
        <f t="shared" si="4"/>
        <v>22</v>
      </c>
      <c r="L31" s="2" t="s">
        <v>20</v>
      </c>
      <c r="M31" s="2" t="s">
        <v>25</v>
      </c>
      <c r="N31" s="2">
        <v>1.99</v>
      </c>
      <c r="O31" s="2" t="s">
        <v>21</v>
      </c>
      <c r="P31" s="2">
        <v>3</v>
      </c>
      <c r="Q31" s="2">
        <f t="shared" si="5"/>
        <v>1</v>
      </c>
      <c r="R31" s="2">
        <v>269.77</v>
      </c>
      <c r="S31" s="2">
        <f t="shared" si="6"/>
        <v>3</v>
      </c>
      <c r="T31" s="42">
        <f>DataSet!G3218+DataSet!Q3218+DataSet!S3218</f>
        <v>5</v>
      </c>
      <c r="U31" s="16" t="str">
        <f t="shared" si="8"/>
        <v>Medium</v>
      </c>
      <c r="V31" s="4">
        <v>1</v>
      </c>
      <c r="W31" s="33">
        <f t="shared" si="7"/>
        <v>529.4277988047802</v>
      </c>
      <c r="X31" s="2" t="s">
        <v>17</v>
      </c>
    </row>
    <row r="32" spans="1:24" ht="14.25" customHeight="1" x14ac:dyDescent="0.25">
      <c r="A32" s="2">
        <v>3374</v>
      </c>
      <c r="B32" s="2">
        <v>69</v>
      </c>
      <c r="C32" s="2" t="str">
        <f t="shared" si="0"/>
        <v>Seniors</v>
      </c>
      <c r="D32" s="2" t="s">
        <v>26</v>
      </c>
      <c r="E32" s="2" t="s">
        <v>29</v>
      </c>
      <c r="F32" s="2">
        <v>544.09</v>
      </c>
      <c r="G32" s="2">
        <f t="shared" si="1"/>
        <v>2</v>
      </c>
      <c r="H32" s="6">
        <v>47570</v>
      </c>
      <c r="I32" s="12" t="str">
        <f t="shared" si="2"/>
        <v>2030</v>
      </c>
      <c r="J32" s="10" t="str">
        <f t="shared" si="3"/>
        <v>Mar</v>
      </c>
      <c r="K32" s="12" t="str">
        <f t="shared" si="4"/>
        <v>28</v>
      </c>
      <c r="L32" s="2" t="s">
        <v>14</v>
      </c>
      <c r="M32" s="2" t="s">
        <v>25</v>
      </c>
      <c r="N32" s="2">
        <v>1.99</v>
      </c>
      <c r="O32" s="2" t="s">
        <v>16</v>
      </c>
      <c r="P32" s="2">
        <v>14</v>
      </c>
      <c r="Q32" s="2">
        <f t="shared" si="5"/>
        <v>2</v>
      </c>
      <c r="R32" s="2">
        <v>38.86</v>
      </c>
      <c r="S32" s="2">
        <f t="shared" si="6"/>
        <v>1</v>
      </c>
      <c r="T32" s="42">
        <f>DataSet!G3375+DataSet!Q3375+DataSet!S3375</f>
        <v>5</v>
      </c>
      <c r="U32" s="16" t="str">
        <f t="shared" si="8"/>
        <v>Medium</v>
      </c>
      <c r="V32" s="4">
        <v>1</v>
      </c>
      <c r="W32" s="33">
        <f t="shared" si="7"/>
        <v>529.14875373878306</v>
      </c>
      <c r="X32" s="2" t="s">
        <v>17</v>
      </c>
    </row>
    <row r="33" spans="1:24" ht="14.25" customHeight="1" x14ac:dyDescent="0.25">
      <c r="A33" s="2">
        <v>3458</v>
      </c>
      <c r="B33" s="2">
        <v>20</v>
      </c>
      <c r="C33" s="2" t="str">
        <f t="shared" si="0"/>
        <v>Young Adults</v>
      </c>
      <c r="D33" s="2" t="s">
        <v>12</v>
      </c>
      <c r="E33" s="2" t="s">
        <v>19</v>
      </c>
      <c r="F33" s="2">
        <v>471.11</v>
      </c>
      <c r="G33" s="2">
        <f t="shared" si="1"/>
        <v>2</v>
      </c>
      <c r="H33" s="6">
        <v>47654</v>
      </c>
      <c r="I33" s="12" t="str">
        <f t="shared" si="2"/>
        <v>2030</v>
      </c>
      <c r="J33" s="10" t="str">
        <f t="shared" si="3"/>
        <v>Jun</v>
      </c>
      <c r="K33" s="12" t="str">
        <f t="shared" si="4"/>
        <v>20</v>
      </c>
      <c r="L33" s="2" t="s">
        <v>24</v>
      </c>
      <c r="M33" s="2" t="s">
        <v>15</v>
      </c>
      <c r="N33" s="2">
        <v>1.99</v>
      </c>
      <c r="O33" s="2" t="s">
        <v>16</v>
      </c>
      <c r="P33" s="2">
        <v>6</v>
      </c>
      <c r="Q33" s="2">
        <f t="shared" si="5"/>
        <v>2</v>
      </c>
      <c r="R33" s="2">
        <v>78.52</v>
      </c>
      <c r="S33" s="2">
        <f t="shared" si="6"/>
        <v>2</v>
      </c>
      <c r="T33" s="42">
        <f>DataSet!G3459+DataSet!Q3459+DataSet!S3459</f>
        <v>8</v>
      </c>
      <c r="U33" s="16" t="str">
        <f t="shared" si="8"/>
        <v>High</v>
      </c>
      <c r="V33" s="4">
        <v>2</v>
      </c>
      <c r="W33" s="33">
        <f t="shared" si="7"/>
        <v>521.10639462809968</v>
      </c>
      <c r="X33" s="2" t="s">
        <v>28</v>
      </c>
    </row>
    <row r="34" spans="1:24" ht="14.25" customHeight="1" x14ac:dyDescent="0.25">
      <c r="A34" s="2">
        <v>3812</v>
      </c>
      <c r="B34" s="2">
        <v>65</v>
      </c>
      <c r="C34" s="2" t="str">
        <f t="shared" si="0"/>
        <v>Seniors</v>
      </c>
      <c r="D34" s="2" t="s">
        <v>12</v>
      </c>
      <c r="E34" s="2" t="s">
        <v>19</v>
      </c>
      <c r="F34" s="2">
        <v>965.55</v>
      </c>
      <c r="G34" s="2">
        <f t="shared" si="1"/>
        <v>3</v>
      </c>
      <c r="H34" s="6">
        <v>48008</v>
      </c>
      <c r="I34" s="12" t="str">
        <f t="shared" si="2"/>
        <v>2031</v>
      </c>
      <c r="J34" s="10" t="str">
        <f t="shared" si="3"/>
        <v>Jun</v>
      </c>
      <c r="K34" s="12" t="str">
        <f t="shared" si="4"/>
        <v>09</v>
      </c>
      <c r="L34" s="2" t="s">
        <v>30</v>
      </c>
      <c r="M34" s="2" t="s">
        <v>15</v>
      </c>
      <c r="N34" s="2">
        <v>1.99</v>
      </c>
      <c r="O34" s="2" t="s">
        <v>21</v>
      </c>
      <c r="P34" s="2">
        <v>9</v>
      </c>
      <c r="Q34" s="2">
        <f t="shared" si="5"/>
        <v>2</v>
      </c>
      <c r="R34" s="2">
        <v>107.28</v>
      </c>
      <c r="S34" s="2">
        <f t="shared" si="6"/>
        <v>2</v>
      </c>
      <c r="T34" s="42">
        <f>DataSet!G3813+DataSet!Q3813+DataSet!S3813</f>
        <v>7</v>
      </c>
      <c r="U34" s="16" t="str">
        <f t="shared" si="8"/>
        <v>High</v>
      </c>
      <c r="V34" s="4">
        <v>1</v>
      </c>
      <c r="W34" s="33">
        <f t="shared" si="7"/>
        <v>529.13384231536861</v>
      </c>
      <c r="X34" s="2" t="s">
        <v>17</v>
      </c>
    </row>
    <row r="35" spans="1:24" ht="14.25" customHeight="1" x14ac:dyDescent="0.25">
      <c r="A35" s="2">
        <v>4111</v>
      </c>
      <c r="B35" s="2">
        <v>51</v>
      </c>
      <c r="C35" s="2" t="str">
        <f t="shared" si="0"/>
        <v>Late Adults</v>
      </c>
      <c r="D35" s="2" t="s">
        <v>26</v>
      </c>
      <c r="E35" s="2" t="s">
        <v>19</v>
      </c>
      <c r="F35" s="2">
        <v>313.08</v>
      </c>
      <c r="G35" s="2">
        <f t="shared" si="1"/>
        <v>1</v>
      </c>
      <c r="H35" s="6">
        <v>48307</v>
      </c>
      <c r="I35" s="12" t="str">
        <f t="shared" si="2"/>
        <v>2032</v>
      </c>
      <c r="J35" s="10" t="str">
        <f t="shared" si="3"/>
        <v>Apr</v>
      </c>
      <c r="K35" s="12" t="str">
        <f t="shared" si="4"/>
        <v>03</v>
      </c>
      <c r="L35" s="2" t="s">
        <v>20</v>
      </c>
      <c r="M35" s="2" t="s">
        <v>15</v>
      </c>
      <c r="N35" s="2">
        <v>1.99</v>
      </c>
      <c r="O35" s="2" t="s">
        <v>16</v>
      </c>
      <c r="P35" s="2">
        <v>11</v>
      </c>
      <c r="Q35" s="2">
        <f t="shared" si="5"/>
        <v>2</v>
      </c>
      <c r="R35" s="2">
        <v>28.46</v>
      </c>
      <c r="S35" s="2">
        <f t="shared" si="6"/>
        <v>1</v>
      </c>
      <c r="T35" s="42">
        <f>DataSet!G4112+DataSet!Q4112+DataSet!S4112</f>
        <v>5</v>
      </c>
      <c r="U35" s="16" t="str">
        <f t="shared" si="8"/>
        <v>Medium</v>
      </c>
      <c r="V35" s="4">
        <v>2</v>
      </c>
      <c r="W35" s="33">
        <f t="shared" si="7"/>
        <v>521.1580972078599</v>
      </c>
      <c r="X35" s="2" t="s">
        <v>28</v>
      </c>
    </row>
    <row r="36" spans="1:24" ht="14.25" customHeight="1" x14ac:dyDescent="0.25">
      <c r="A36" s="2">
        <v>4218</v>
      </c>
      <c r="B36" s="2">
        <v>61</v>
      </c>
      <c r="C36" s="2" t="str">
        <f t="shared" si="0"/>
        <v>Seniors</v>
      </c>
      <c r="D36" s="2" t="s">
        <v>26</v>
      </c>
      <c r="E36" s="2" t="s">
        <v>13</v>
      </c>
      <c r="F36" s="2">
        <v>625.19000000000005</v>
      </c>
      <c r="G36" s="2">
        <f t="shared" si="1"/>
        <v>2</v>
      </c>
      <c r="H36" s="6">
        <v>48414</v>
      </c>
      <c r="I36" s="12" t="str">
        <f t="shared" si="2"/>
        <v>2032</v>
      </c>
      <c r="J36" s="10" t="str">
        <f t="shared" si="3"/>
        <v>Jul</v>
      </c>
      <c r="K36" s="12" t="str">
        <f t="shared" si="4"/>
        <v>19</v>
      </c>
      <c r="L36" s="2" t="s">
        <v>20</v>
      </c>
      <c r="M36" s="2" t="s">
        <v>15</v>
      </c>
      <c r="N36" s="2">
        <v>1.99</v>
      </c>
      <c r="O36" s="2" t="s">
        <v>16</v>
      </c>
      <c r="P36" s="2">
        <v>8</v>
      </c>
      <c r="Q36" s="2">
        <f t="shared" si="5"/>
        <v>2</v>
      </c>
      <c r="R36" s="2">
        <v>78.150000000000006</v>
      </c>
      <c r="S36" s="2">
        <f t="shared" si="6"/>
        <v>2</v>
      </c>
      <c r="T36" s="42">
        <f>DataSet!G4219+DataSet!Q4219+DataSet!S4219</f>
        <v>5</v>
      </c>
      <c r="U36" s="16" t="str">
        <f t="shared" si="8"/>
        <v>Medium</v>
      </c>
      <c r="V36" s="4">
        <v>2</v>
      </c>
      <c r="W36" s="33">
        <f t="shared" si="7"/>
        <v>521.37349896480373</v>
      </c>
      <c r="X36" s="2" t="s">
        <v>28</v>
      </c>
    </row>
    <row r="37" spans="1:24" ht="14.25" customHeight="1" x14ac:dyDescent="0.25">
      <c r="A37" s="2">
        <v>4264</v>
      </c>
      <c r="B37" s="2">
        <v>58</v>
      </c>
      <c r="C37" s="2" t="str">
        <f t="shared" si="0"/>
        <v>Late Adults</v>
      </c>
      <c r="D37" s="2" t="s">
        <v>23</v>
      </c>
      <c r="E37" s="2" t="s">
        <v>27</v>
      </c>
      <c r="F37" s="2">
        <v>703.78</v>
      </c>
      <c r="G37" s="2">
        <f t="shared" si="1"/>
        <v>3</v>
      </c>
      <c r="H37" s="6">
        <v>48460</v>
      </c>
      <c r="I37" s="12" t="str">
        <f t="shared" si="2"/>
        <v>2032</v>
      </c>
      <c r="J37" s="10" t="str">
        <f t="shared" si="3"/>
        <v>Sep</v>
      </c>
      <c r="K37" s="12" t="str">
        <f t="shared" si="4"/>
        <v>03</v>
      </c>
      <c r="L37" s="2" t="s">
        <v>24</v>
      </c>
      <c r="M37" s="2" t="s">
        <v>25</v>
      </c>
      <c r="N37" s="2">
        <v>1.99</v>
      </c>
      <c r="O37" s="2" t="s">
        <v>16</v>
      </c>
      <c r="P37" s="2">
        <v>17</v>
      </c>
      <c r="Q37" s="2">
        <f t="shared" si="5"/>
        <v>3</v>
      </c>
      <c r="R37" s="2">
        <v>41.4</v>
      </c>
      <c r="S37" s="2">
        <f t="shared" si="6"/>
        <v>1</v>
      </c>
      <c r="T37" s="42">
        <f>DataSet!G4265+DataSet!Q4265+DataSet!S4265</f>
        <v>7</v>
      </c>
      <c r="U37" s="16" t="str">
        <f t="shared" si="8"/>
        <v>High</v>
      </c>
      <c r="V37" s="4">
        <v>3</v>
      </c>
      <c r="W37" s="33">
        <f t="shared" si="7"/>
        <v>504.42843195266283</v>
      </c>
      <c r="X37" s="2" t="s">
        <v>28</v>
      </c>
    </row>
    <row r="38" spans="1:24" ht="14.25" customHeight="1" x14ac:dyDescent="0.25">
      <c r="A38" s="2">
        <v>4513</v>
      </c>
      <c r="B38" s="2">
        <v>35</v>
      </c>
      <c r="C38" s="2" t="str">
        <f t="shared" si="0"/>
        <v>Early Adults</v>
      </c>
      <c r="D38" s="2" t="s">
        <v>26</v>
      </c>
      <c r="E38" s="2" t="s">
        <v>13</v>
      </c>
      <c r="F38" s="2">
        <v>442.08</v>
      </c>
      <c r="G38" s="2">
        <f t="shared" si="1"/>
        <v>2</v>
      </c>
      <c r="H38" s="6">
        <v>48709</v>
      </c>
      <c r="I38" s="12" t="str">
        <f t="shared" si="2"/>
        <v>2033</v>
      </c>
      <c r="J38" s="10" t="str">
        <f t="shared" si="3"/>
        <v>May</v>
      </c>
      <c r="K38" s="12" t="str">
        <f t="shared" si="4"/>
        <v>10</v>
      </c>
      <c r="L38" s="2" t="s">
        <v>20</v>
      </c>
      <c r="M38" s="2" t="s">
        <v>15</v>
      </c>
      <c r="N38" s="2">
        <v>1.99</v>
      </c>
      <c r="O38" s="2" t="s">
        <v>16</v>
      </c>
      <c r="P38" s="2">
        <v>10</v>
      </c>
      <c r="Q38" s="2">
        <f t="shared" si="5"/>
        <v>2</v>
      </c>
      <c r="R38" s="2">
        <v>44.21</v>
      </c>
      <c r="S38" s="2">
        <f t="shared" si="6"/>
        <v>1</v>
      </c>
      <c r="T38" s="42">
        <f>DataSet!G4514+DataSet!Q4514+DataSet!S4514</f>
        <v>7</v>
      </c>
      <c r="U38" s="16" t="str">
        <f t="shared" si="8"/>
        <v>High</v>
      </c>
      <c r="V38" s="4">
        <v>3</v>
      </c>
      <c r="W38" s="33">
        <f t="shared" si="7"/>
        <v>504.23163869693991</v>
      </c>
      <c r="X38" s="2" t="s">
        <v>22</v>
      </c>
    </row>
    <row r="39" spans="1:24" ht="14.25" customHeight="1" x14ac:dyDescent="0.25">
      <c r="A39" s="2">
        <v>4540</v>
      </c>
      <c r="B39" s="2">
        <v>68</v>
      </c>
      <c r="C39" s="2" t="str">
        <f t="shared" si="0"/>
        <v>Seniors</v>
      </c>
      <c r="D39" s="2" t="s">
        <v>18</v>
      </c>
      <c r="E39" s="2" t="s">
        <v>13</v>
      </c>
      <c r="F39" s="2">
        <v>266.70999999999998</v>
      </c>
      <c r="G39" s="2">
        <f t="shared" si="1"/>
        <v>1</v>
      </c>
      <c r="H39" s="6">
        <v>48736</v>
      </c>
      <c r="I39" s="12" t="str">
        <f t="shared" si="2"/>
        <v>2033</v>
      </c>
      <c r="J39" s="10" t="str">
        <f t="shared" si="3"/>
        <v>Jun</v>
      </c>
      <c r="K39" s="12" t="str">
        <f t="shared" si="4"/>
        <v>06</v>
      </c>
      <c r="L39" s="2" t="s">
        <v>24</v>
      </c>
      <c r="M39" s="2" t="s">
        <v>15</v>
      </c>
      <c r="N39" s="2">
        <v>1.99</v>
      </c>
      <c r="O39" s="2" t="s">
        <v>16</v>
      </c>
      <c r="P39" s="2">
        <v>11</v>
      </c>
      <c r="Q39" s="2">
        <f t="shared" si="5"/>
        <v>2</v>
      </c>
      <c r="R39" s="2">
        <v>24.25</v>
      </c>
      <c r="S39" s="2">
        <f t="shared" si="6"/>
        <v>1</v>
      </c>
      <c r="T39" s="42">
        <f>DataSet!G4541+DataSet!Q4541+DataSet!S4541</f>
        <v>7</v>
      </c>
      <c r="U39" s="16" t="str">
        <f t="shared" si="8"/>
        <v>High</v>
      </c>
      <c r="V39" s="4">
        <v>1</v>
      </c>
      <c r="W39" s="33">
        <f t="shared" si="7"/>
        <v>528.69786213786165</v>
      </c>
      <c r="X39" s="2" t="s">
        <v>22</v>
      </c>
    </row>
    <row r="40" spans="1:24" ht="14.25" customHeight="1" x14ac:dyDescent="0.25">
      <c r="A40" s="2">
        <v>208</v>
      </c>
      <c r="B40" s="2">
        <v>49</v>
      </c>
      <c r="C40" s="2" t="str">
        <f t="shared" si="0"/>
        <v>Mid Adults</v>
      </c>
      <c r="D40" s="2" t="s">
        <v>12</v>
      </c>
      <c r="E40" s="2" t="s">
        <v>13</v>
      </c>
      <c r="F40" s="2">
        <v>270.11</v>
      </c>
      <c r="G40" s="2">
        <f t="shared" si="1"/>
        <v>1</v>
      </c>
      <c r="H40" s="6">
        <v>44404</v>
      </c>
      <c r="I40" s="12" t="str">
        <f t="shared" si="2"/>
        <v>2021</v>
      </c>
      <c r="J40" s="10" t="str">
        <f t="shared" si="3"/>
        <v>Jul</v>
      </c>
      <c r="K40" s="12" t="str">
        <f t="shared" si="4"/>
        <v>27</v>
      </c>
      <c r="L40" s="2" t="s">
        <v>14</v>
      </c>
      <c r="M40" s="2" t="s">
        <v>25</v>
      </c>
      <c r="N40" s="2">
        <v>1.98</v>
      </c>
      <c r="O40" s="2" t="s">
        <v>21</v>
      </c>
      <c r="P40" s="2">
        <v>16</v>
      </c>
      <c r="Q40" s="2">
        <f t="shared" si="5"/>
        <v>3</v>
      </c>
      <c r="R40" s="2">
        <v>16.88</v>
      </c>
      <c r="S40" s="2">
        <f t="shared" si="6"/>
        <v>1</v>
      </c>
      <c r="T40" s="42">
        <f>DataSet!G209+DataSet!Q209+DataSet!S209</f>
        <v>6</v>
      </c>
      <c r="U40" s="16" t="str">
        <f t="shared" si="8"/>
        <v>Medium</v>
      </c>
      <c r="V40" s="4">
        <v>2</v>
      </c>
      <c r="W40" s="33">
        <f t="shared" si="7"/>
        <v>521.26591709844604</v>
      </c>
      <c r="X40" s="2" t="s">
        <v>28</v>
      </c>
    </row>
    <row r="41" spans="1:24" ht="14.25" customHeight="1" x14ac:dyDescent="0.25">
      <c r="A41" s="2">
        <v>429</v>
      </c>
      <c r="B41" s="2">
        <v>24</v>
      </c>
      <c r="C41" s="2" t="str">
        <f t="shared" si="0"/>
        <v>Young Adults</v>
      </c>
      <c r="D41" s="2" t="s">
        <v>26</v>
      </c>
      <c r="E41" s="2" t="s">
        <v>19</v>
      </c>
      <c r="F41" s="2">
        <v>249.11</v>
      </c>
      <c r="G41" s="2">
        <f t="shared" si="1"/>
        <v>1</v>
      </c>
      <c r="H41" s="6">
        <v>44625</v>
      </c>
      <c r="I41" s="12" t="str">
        <f t="shared" si="2"/>
        <v>2022</v>
      </c>
      <c r="J41" s="10" t="str">
        <f t="shared" si="3"/>
        <v>Mar</v>
      </c>
      <c r="K41" s="12" t="str">
        <f t="shared" si="4"/>
        <v>05</v>
      </c>
      <c r="L41" s="2" t="s">
        <v>14</v>
      </c>
      <c r="M41" s="2" t="s">
        <v>25</v>
      </c>
      <c r="N41" s="2">
        <v>1.98</v>
      </c>
      <c r="O41" s="2" t="s">
        <v>21</v>
      </c>
      <c r="P41" s="2">
        <v>15</v>
      </c>
      <c r="Q41" s="2">
        <f t="shared" si="5"/>
        <v>2</v>
      </c>
      <c r="R41" s="2">
        <v>16.61</v>
      </c>
      <c r="S41" s="2">
        <f t="shared" si="6"/>
        <v>1</v>
      </c>
      <c r="T41" s="42">
        <f>DataSet!G430+DataSet!Q430+DataSet!S430</f>
        <v>7</v>
      </c>
      <c r="U41" s="16" t="str">
        <f t="shared" si="8"/>
        <v>High</v>
      </c>
      <c r="V41" s="4">
        <v>3</v>
      </c>
      <c r="W41" s="33">
        <f t="shared" si="7"/>
        <v>504.29305335968394</v>
      </c>
      <c r="X41" s="2" t="s">
        <v>28</v>
      </c>
    </row>
    <row r="42" spans="1:24" ht="14.25" customHeight="1" x14ac:dyDescent="0.25">
      <c r="A42" s="2">
        <v>1143</v>
      </c>
      <c r="B42" s="2">
        <v>33</v>
      </c>
      <c r="C42" s="2" t="str">
        <f t="shared" si="0"/>
        <v>Early Adults</v>
      </c>
      <c r="D42" s="2" t="s">
        <v>12</v>
      </c>
      <c r="E42" s="2" t="s">
        <v>19</v>
      </c>
      <c r="F42" s="2">
        <v>127.85</v>
      </c>
      <c r="G42" s="2">
        <f t="shared" si="1"/>
        <v>1</v>
      </c>
      <c r="H42" s="6">
        <v>45339</v>
      </c>
      <c r="I42" s="12" t="str">
        <f t="shared" si="2"/>
        <v>2024</v>
      </c>
      <c r="J42" s="10" t="str">
        <f t="shared" si="3"/>
        <v>Feb</v>
      </c>
      <c r="K42" s="12" t="str">
        <f t="shared" si="4"/>
        <v>17</v>
      </c>
      <c r="L42" s="2" t="s">
        <v>20</v>
      </c>
      <c r="M42" s="2" t="s">
        <v>15</v>
      </c>
      <c r="N42" s="2">
        <v>1.98</v>
      </c>
      <c r="O42" s="2" t="s">
        <v>21</v>
      </c>
      <c r="P42" s="2">
        <v>15</v>
      </c>
      <c r="Q42" s="2">
        <f t="shared" si="5"/>
        <v>2</v>
      </c>
      <c r="R42" s="2">
        <v>8.52</v>
      </c>
      <c r="S42" s="2">
        <f t="shared" si="6"/>
        <v>1</v>
      </c>
      <c r="T42" s="42">
        <f>DataSet!G1144+DataSet!Q1144+DataSet!S1144</f>
        <v>4</v>
      </c>
      <c r="U42" s="16" t="str">
        <f t="shared" si="8"/>
        <v>Low</v>
      </c>
      <c r="V42" s="4">
        <v>4</v>
      </c>
      <c r="W42" s="33">
        <f t="shared" si="7"/>
        <v>527.0560098039216</v>
      </c>
      <c r="X42" s="2" t="s">
        <v>28</v>
      </c>
    </row>
    <row r="43" spans="1:24" ht="14.25" customHeight="1" x14ac:dyDescent="0.25">
      <c r="A43" s="2">
        <v>1367</v>
      </c>
      <c r="B43" s="2">
        <v>35</v>
      </c>
      <c r="C43" s="2" t="str">
        <f t="shared" si="0"/>
        <v>Early Adults</v>
      </c>
      <c r="D43" s="2" t="s">
        <v>12</v>
      </c>
      <c r="E43" s="2" t="s">
        <v>13</v>
      </c>
      <c r="F43" s="2">
        <v>847.45</v>
      </c>
      <c r="G43" s="2">
        <f t="shared" si="1"/>
        <v>3</v>
      </c>
      <c r="H43" s="6">
        <v>45563</v>
      </c>
      <c r="I43" s="12" t="str">
        <f t="shared" si="2"/>
        <v>2024</v>
      </c>
      <c r="J43" s="10" t="str">
        <f t="shared" si="3"/>
        <v>Sep</v>
      </c>
      <c r="K43" s="12" t="str">
        <f t="shared" si="4"/>
        <v>28</v>
      </c>
      <c r="L43" s="2" t="s">
        <v>24</v>
      </c>
      <c r="M43" s="2" t="s">
        <v>15</v>
      </c>
      <c r="N43" s="2">
        <v>1.98</v>
      </c>
      <c r="O43" s="2" t="s">
        <v>16</v>
      </c>
      <c r="P43" s="2">
        <v>5</v>
      </c>
      <c r="Q43" s="2">
        <f t="shared" si="5"/>
        <v>1</v>
      </c>
      <c r="R43" s="2">
        <v>169.49</v>
      </c>
      <c r="S43" s="2">
        <f t="shared" si="6"/>
        <v>3</v>
      </c>
      <c r="T43" s="42">
        <f>DataSet!G1368+DataSet!Q1368+DataSet!S1368</f>
        <v>3</v>
      </c>
      <c r="U43" s="16" t="str">
        <f t="shared" si="8"/>
        <v>Low</v>
      </c>
      <c r="V43" s="4">
        <v>4</v>
      </c>
      <c r="W43" s="33">
        <f t="shared" si="7"/>
        <v>527.44777232580964</v>
      </c>
      <c r="X43" s="2" t="s">
        <v>28</v>
      </c>
    </row>
    <row r="44" spans="1:24" ht="14.25" customHeight="1" x14ac:dyDescent="0.25">
      <c r="A44" s="2">
        <v>1598</v>
      </c>
      <c r="B44" s="2">
        <v>60</v>
      </c>
      <c r="C44" s="2" t="str">
        <f t="shared" si="0"/>
        <v>Seniors</v>
      </c>
      <c r="D44" s="2" t="s">
        <v>18</v>
      </c>
      <c r="E44" s="2" t="s">
        <v>27</v>
      </c>
      <c r="F44" s="2">
        <v>696.83</v>
      </c>
      <c r="G44" s="2">
        <f t="shared" si="1"/>
        <v>3</v>
      </c>
      <c r="H44" s="6">
        <v>45794</v>
      </c>
      <c r="I44" s="12" t="str">
        <f t="shared" si="2"/>
        <v>2025</v>
      </c>
      <c r="J44" s="10" t="str">
        <f t="shared" si="3"/>
        <v>May</v>
      </c>
      <c r="K44" s="12" t="str">
        <f t="shared" si="4"/>
        <v>17</v>
      </c>
      <c r="L44" s="2" t="s">
        <v>30</v>
      </c>
      <c r="M44" s="2" t="s">
        <v>25</v>
      </c>
      <c r="N44" s="2">
        <v>1.98</v>
      </c>
      <c r="O44" s="2" t="s">
        <v>16</v>
      </c>
      <c r="P44" s="2">
        <v>13</v>
      </c>
      <c r="Q44" s="2">
        <f t="shared" si="5"/>
        <v>2</v>
      </c>
      <c r="R44" s="2">
        <v>53.6</v>
      </c>
      <c r="S44" s="2">
        <f t="shared" si="6"/>
        <v>2</v>
      </c>
      <c r="T44" s="42">
        <f>DataSet!G1599+DataSet!Q1599+DataSet!S1599</f>
        <v>5</v>
      </c>
      <c r="U44" s="16" t="str">
        <f t="shared" si="8"/>
        <v>Medium</v>
      </c>
      <c r="V44" s="4">
        <v>2</v>
      </c>
      <c r="W44" s="33">
        <f t="shared" si="7"/>
        <v>521.52645228215806</v>
      </c>
      <c r="X44" s="2" t="s">
        <v>17</v>
      </c>
    </row>
    <row r="45" spans="1:24" ht="14.25" customHeight="1" x14ac:dyDescent="0.25">
      <c r="A45" s="2">
        <v>1858</v>
      </c>
      <c r="B45" s="2">
        <v>69</v>
      </c>
      <c r="C45" s="2" t="str">
        <f t="shared" si="0"/>
        <v>Seniors</v>
      </c>
      <c r="D45" s="2" t="s">
        <v>26</v>
      </c>
      <c r="E45" s="2" t="s">
        <v>29</v>
      </c>
      <c r="F45" s="2">
        <v>803.53</v>
      </c>
      <c r="G45" s="2">
        <f t="shared" si="1"/>
        <v>3</v>
      </c>
      <c r="H45" s="6">
        <v>46054</v>
      </c>
      <c r="I45" s="12" t="str">
        <f t="shared" si="2"/>
        <v>2026</v>
      </c>
      <c r="J45" s="10" t="str">
        <f t="shared" si="3"/>
        <v>Feb</v>
      </c>
      <c r="K45" s="12" t="str">
        <f t="shared" si="4"/>
        <v>01</v>
      </c>
      <c r="L45" s="2" t="s">
        <v>30</v>
      </c>
      <c r="M45" s="2" t="s">
        <v>15</v>
      </c>
      <c r="N45" s="2">
        <v>1.98</v>
      </c>
      <c r="O45" s="2" t="s">
        <v>21</v>
      </c>
      <c r="P45" s="2">
        <v>12</v>
      </c>
      <c r="Q45" s="2">
        <f t="shared" si="5"/>
        <v>2</v>
      </c>
      <c r="R45" s="2">
        <v>66.959999999999994</v>
      </c>
      <c r="S45" s="2">
        <f t="shared" si="6"/>
        <v>2</v>
      </c>
      <c r="T45" s="42">
        <f>DataSet!G1859+DataSet!Q1859+DataSet!S1859</f>
        <v>7</v>
      </c>
      <c r="U45" s="16" t="str">
        <f t="shared" si="8"/>
        <v>High</v>
      </c>
      <c r="V45" s="4">
        <v>4</v>
      </c>
      <c r="W45" s="33">
        <f t="shared" si="7"/>
        <v>527.13342829076612</v>
      </c>
      <c r="X45" s="2" t="s">
        <v>28</v>
      </c>
    </row>
    <row r="46" spans="1:24" ht="14.25" customHeight="1" x14ac:dyDescent="0.25">
      <c r="A46" s="2">
        <v>2820</v>
      </c>
      <c r="B46" s="2">
        <v>29</v>
      </c>
      <c r="C46" s="2" t="str">
        <f t="shared" si="0"/>
        <v>Young Adults</v>
      </c>
      <c r="D46" s="2" t="s">
        <v>26</v>
      </c>
      <c r="E46" s="2" t="s">
        <v>19</v>
      </c>
      <c r="F46" s="2">
        <v>363.38</v>
      </c>
      <c r="G46" s="2">
        <f t="shared" si="1"/>
        <v>2</v>
      </c>
      <c r="H46" s="6">
        <v>47016</v>
      </c>
      <c r="I46" s="12" t="str">
        <f t="shared" si="2"/>
        <v>2028</v>
      </c>
      <c r="J46" s="10" t="str">
        <f t="shared" si="3"/>
        <v>Sep</v>
      </c>
      <c r="K46" s="12" t="str">
        <f t="shared" si="4"/>
        <v>20</v>
      </c>
      <c r="L46" s="2" t="s">
        <v>24</v>
      </c>
      <c r="M46" s="2" t="s">
        <v>25</v>
      </c>
      <c r="N46" s="2">
        <v>1.98</v>
      </c>
      <c r="O46" s="2" t="s">
        <v>21</v>
      </c>
      <c r="P46" s="2">
        <v>2</v>
      </c>
      <c r="Q46" s="2">
        <f t="shared" si="5"/>
        <v>1</v>
      </c>
      <c r="R46" s="2">
        <v>181.69</v>
      </c>
      <c r="S46" s="2">
        <f t="shared" si="6"/>
        <v>3</v>
      </c>
      <c r="T46" s="42">
        <f>DataSet!G2821+DataSet!Q2821+DataSet!S2821</f>
        <v>4</v>
      </c>
      <c r="U46" s="16" t="str">
        <f t="shared" si="8"/>
        <v>Low</v>
      </c>
      <c r="V46" s="4">
        <v>3</v>
      </c>
      <c r="W46" s="33">
        <f t="shared" si="7"/>
        <v>504.54545994065296</v>
      </c>
      <c r="X46" s="2" t="s">
        <v>28</v>
      </c>
    </row>
    <row r="47" spans="1:24" ht="14.25" customHeight="1" x14ac:dyDescent="0.25">
      <c r="A47" s="2">
        <v>2902</v>
      </c>
      <c r="B47" s="2">
        <v>26</v>
      </c>
      <c r="C47" s="2" t="str">
        <f t="shared" si="0"/>
        <v>Young Adults</v>
      </c>
      <c r="D47" s="2" t="s">
        <v>12</v>
      </c>
      <c r="E47" s="2" t="s">
        <v>29</v>
      </c>
      <c r="F47" s="2">
        <v>235.27</v>
      </c>
      <c r="G47" s="2">
        <f t="shared" si="1"/>
        <v>1</v>
      </c>
      <c r="H47" s="6">
        <v>47098</v>
      </c>
      <c r="I47" s="12" t="str">
        <f t="shared" si="2"/>
        <v>2028</v>
      </c>
      <c r="J47" s="10" t="str">
        <f t="shared" si="3"/>
        <v>Dec</v>
      </c>
      <c r="K47" s="12" t="str">
        <f t="shared" si="4"/>
        <v>11</v>
      </c>
      <c r="L47" s="2" t="s">
        <v>24</v>
      </c>
      <c r="M47" s="2" t="s">
        <v>15</v>
      </c>
      <c r="N47" s="2">
        <v>1.98</v>
      </c>
      <c r="O47" s="2" t="s">
        <v>16</v>
      </c>
      <c r="P47" s="2">
        <v>18</v>
      </c>
      <c r="Q47" s="2">
        <f t="shared" si="5"/>
        <v>3</v>
      </c>
      <c r="R47" s="2">
        <v>13.07</v>
      </c>
      <c r="S47" s="2">
        <f t="shared" si="6"/>
        <v>1</v>
      </c>
      <c r="T47" s="42">
        <f>DataSet!G2903+DataSet!Q2903+DataSet!S2903</f>
        <v>7</v>
      </c>
      <c r="U47" s="16" t="str">
        <f t="shared" si="8"/>
        <v>High</v>
      </c>
      <c r="V47" s="4">
        <v>3</v>
      </c>
      <c r="W47" s="33">
        <f t="shared" si="7"/>
        <v>504.68522772277242</v>
      </c>
      <c r="X47" s="2" t="s">
        <v>22</v>
      </c>
    </row>
    <row r="48" spans="1:24" ht="14.25" customHeight="1" x14ac:dyDescent="0.25">
      <c r="A48" s="2">
        <v>3115</v>
      </c>
      <c r="B48" s="2">
        <v>59</v>
      </c>
      <c r="C48" s="2" t="str">
        <f t="shared" si="0"/>
        <v>Late Adults</v>
      </c>
      <c r="D48" s="2" t="s">
        <v>23</v>
      </c>
      <c r="E48" s="2" t="s">
        <v>27</v>
      </c>
      <c r="F48" s="2">
        <v>543.39</v>
      </c>
      <c r="G48" s="2">
        <f t="shared" si="1"/>
        <v>2</v>
      </c>
      <c r="H48" s="6">
        <v>47311</v>
      </c>
      <c r="I48" s="12" t="str">
        <f t="shared" si="2"/>
        <v>2029</v>
      </c>
      <c r="J48" s="10" t="str">
        <f t="shared" si="3"/>
        <v>Jul</v>
      </c>
      <c r="K48" s="12" t="str">
        <f t="shared" si="4"/>
        <v>12</v>
      </c>
      <c r="L48" s="2" t="s">
        <v>14</v>
      </c>
      <c r="M48" s="2" t="s">
        <v>15</v>
      </c>
      <c r="N48" s="2">
        <v>1.98</v>
      </c>
      <c r="O48" s="2" t="s">
        <v>16</v>
      </c>
      <c r="P48" s="2">
        <v>16</v>
      </c>
      <c r="Q48" s="2">
        <f t="shared" si="5"/>
        <v>3</v>
      </c>
      <c r="R48" s="2">
        <v>33.96</v>
      </c>
      <c r="S48" s="2">
        <f t="shared" si="6"/>
        <v>1</v>
      </c>
      <c r="T48" s="42">
        <f>DataSet!G3116+DataSet!Q3116+DataSet!S3116</f>
        <v>6</v>
      </c>
      <c r="U48" s="16" t="str">
        <f t="shared" si="8"/>
        <v>Medium</v>
      </c>
      <c r="V48" s="4">
        <v>4</v>
      </c>
      <c r="W48" s="33">
        <f t="shared" si="7"/>
        <v>526.86165191740417</v>
      </c>
      <c r="X48" s="2" t="s">
        <v>28</v>
      </c>
    </row>
    <row r="49" spans="1:24" ht="14.25" customHeight="1" x14ac:dyDescent="0.25">
      <c r="A49" s="2">
        <v>3159</v>
      </c>
      <c r="B49" s="2">
        <v>41</v>
      </c>
      <c r="C49" s="2" t="str">
        <f t="shared" si="0"/>
        <v>Mid Adults</v>
      </c>
      <c r="D49" s="2" t="s">
        <v>26</v>
      </c>
      <c r="E49" s="2" t="s">
        <v>29</v>
      </c>
      <c r="F49" s="2">
        <v>754.4</v>
      </c>
      <c r="G49" s="2">
        <f t="shared" si="1"/>
        <v>3</v>
      </c>
      <c r="H49" s="6">
        <v>47355</v>
      </c>
      <c r="I49" s="12" t="str">
        <f t="shared" si="2"/>
        <v>2029</v>
      </c>
      <c r="J49" s="10" t="str">
        <f t="shared" si="3"/>
        <v>Aug</v>
      </c>
      <c r="K49" s="12" t="str">
        <f t="shared" si="4"/>
        <v>25</v>
      </c>
      <c r="L49" s="2" t="s">
        <v>20</v>
      </c>
      <c r="M49" s="2" t="s">
        <v>25</v>
      </c>
      <c r="N49" s="2">
        <v>1.98</v>
      </c>
      <c r="O49" s="2" t="s">
        <v>21</v>
      </c>
      <c r="P49" s="2">
        <v>3</v>
      </c>
      <c r="Q49" s="2">
        <f t="shared" si="5"/>
        <v>1</v>
      </c>
      <c r="R49" s="2">
        <v>251.47</v>
      </c>
      <c r="S49" s="2">
        <f t="shared" si="6"/>
        <v>3</v>
      </c>
      <c r="T49" s="42">
        <f>DataSet!G3160+DataSet!Q3160+DataSet!S3160</f>
        <v>6</v>
      </c>
      <c r="U49" s="16" t="str">
        <f t="shared" si="8"/>
        <v>Medium</v>
      </c>
      <c r="V49" s="4">
        <v>4</v>
      </c>
      <c r="W49" s="33">
        <f t="shared" si="7"/>
        <v>526.84538385826772</v>
      </c>
      <c r="X49" s="2" t="s">
        <v>17</v>
      </c>
    </row>
    <row r="50" spans="1:24" ht="14.25" customHeight="1" x14ac:dyDescent="0.25">
      <c r="A50" s="2">
        <v>3511</v>
      </c>
      <c r="B50" s="2">
        <v>21</v>
      </c>
      <c r="C50" s="2" t="str">
        <f t="shared" si="0"/>
        <v>Young Adults</v>
      </c>
      <c r="D50" s="2" t="s">
        <v>26</v>
      </c>
      <c r="E50" s="2" t="s">
        <v>13</v>
      </c>
      <c r="F50" s="2">
        <v>650.92999999999995</v>
      </c>
      <c r="G50" s="2">
        <f t="shared" si="1"/>
        <v>3</v>
      </c>
      <c r="H50" s="6">
        <v>47707</v>
      </c>
      <c r="I50" s="12" t="str">
        <f t="shared" si="2"/>
        <v>2030</v>
      </c>
      <c r="J50" s="10" t="str">
        <f t="shared" si="3"/>
        <v>Aug</v>
      </c>
      <c r="K50" s="12" t="str">
        <f t="shared" si="4"/>
        <v>12</v>
      </c>
      <c r="L50" s="2" t="s">
        <v>20</v>
      </c>
      <c r="M50" s="2" t="s">
        <v>15</v>
      </c>
      <c r="N50" s="2">
        <v>1.98</v>
      </c>
      <c r="O50" s="2" t="s">
        <v>21</v>
      </c>
      <c r="P50" s="2">
        <v>7</v>
      </c>
      <c r="Q50" s="2">
        <f t="shared" si="5"/>
        <v>2</v>
      </c>
      <c r="R50" s="2">
        <v>92.99</v>
      </c>
      <c r="S50" s="2">
        <f t="shared" si="6"/>
        <v>2</v>
      </c>
      <c r="T50" s="42">
        <f>DataSet!G3512+DataSet!Q3512+DataSet!S3512</f>
        <v>7</v>
      </c>
      <c r="U50" s="16" t="str">
        <f t="shared" si="8"/>
        <v>High</v>
      </c>
      <c r="V50" s="4">
        <v>2</v>
      </c>
      <c r="W50" s="33">
        <f t="shared" si="7"/>
        <v>521.34441329179697</v>
      </c>
      <c r="X50" s="2" t="s">
        <v>17</v>
      </c>
    </row>
    <row r="51" spans="1:24" ht="14.25" customHeight="1" x14ac:dyDescent="0.25">
      <c r="A51" s="2">
        <v>3701</v>
      </c>
      <c r="B51" s="2">
        <v>59</v>
      </c>
      <c r="C51" s="2" t="str">
        <f t="shared" si="0"/>
        <v>Late Adults</v>
      </c>
      <c r="D51" s="2" t="s">
        <v>26</v>
      </c>
      <c r="E51" s="2" t="s">
        <v>13</v>
      </c>
      <c r="F51" s="2">
        <v>578.61</v>
      </c>
      <c r="G51" s="2">
        <f t="shared" si="1"/>
        <v>2</v>
      </c>
      <c r="H51" s="6">
        <v>47897</v>
      </c>
      <c r="I51" s="12" t="str">
        <f t="shared" si="2"/>
        <v>2031</v>
      </c>
      <c r="J51" s="10" t="str">
        <f t="shared" si="3"/>
        <v>Feb</v>
      </c>
      <c r="K51" s="12" t="str">
        <f t="shared" si="4"/>
        <v>18</v>
      </c>
      <c r="L51" s="2" t="s">
        <v>24</v>
      </c>
      <c r="M51" s="2" t="s">
        <v>25</v>
      </c>
      <c r="N51" s="2">
        <v>1.98</v>
      </c>
      <c r="O51" s="2" t="s">
        <v>16</v>
      </c>
      <c r="P51" s="2">
        <v>17</v>
      </c>
      <c r="Q51" s="2">
        <f t="shared" si="5"/>
        <v>3</v>
      </c>
      <c r="R51" s="2">
        <v>34.04</v>
      </c>
      <c r="S51" s="2">
        <f t="shared" si="6"/>
        <v>1</v>
      </c>
      <c r="T51" s="42">
        <f>DataSet!G3702+DataSet!Q3702+DataSet!S3702</f>
        <v>6</v>
      </c>
      <c r="U51" s="16" t="str">
        <f t="shared" si="8"/>
        <v>Medium</v>
      </c>
      <c r="V51" s="4">
        <v>1</v>
      </c>
      <c r="W51" s="33">
        <f t="shared" si="7"/>
        <v>528.95984999999939</v>
      </c>
      <c r="X51" s="2" t="s">
        <v>22</v>
      </c>
    </row>
    <row r="52" spans="1:24" ht="14.25" customHeight="1" x14ac:dyDescent="0.25">
      <c r="A52" s="2">
        <v>3976</v>
      </c>
      <c r="B52" s="2">
        <v>46</v>
      </c>
      <c r="C52" s="2" t="str">
        <f t="shared" si="0"/>
        <v>Mid Adults</v>
      </c>
      <c r="D52" s="2" t="s">
        <v>23</v>
      </c>
      <c r="E52" s="2" t="s">
        <v>29</v>
      </c>
      <c r="F52" s="2">
        <v>504.18</v>
      </c>
      <c r="G52" s="2">
        <f t="shared" si="1"/>
        <v>2</v>
      </c>
      <c r="H52" s="6">
        <v>48172</v>
      </c>
      <c r="I52" s="12" t="str">
        <f t="shared" si="2"/>
        <v>2031</v>
      </c>
      <c r="J52" s="10" t="str">
        <f t="shared" si="3"/>
        <v>Nov</v>
      </c>
      <c r="K52" s="12" t="str">
        <f t="shared" si="4"/>
        <v>20</v>
      </c>
      <c r="L52" s="2" t="s">
        <v>30</v>
      </c>
      <c r="M52" s="2" t="s">
        <v>15</v>
      </c>
      <c r="N52" s="2">
        <v>1.98</v>
      </c>
      <c r="O52" s="2" t="s">
        <v>21</v>
      </c>
      <c r="P52" s="2">
        <v>12</v>
      </c>
      <c r="Q52" s="2">
        <f t="shared" si="5"/>
        <v>2</v>
      </c>
      <c r="R52" s="2">
        <v>42.02</v>
      </c>
      <c r="S52" s="2">
        <f t="shared" si="6"/>
        <v>1</v>
      </c>
      <c r="T52" s="42">
        <f>DataSet!G3977+DataSet!Q3977+DataSet!S3977</f>
        <v>7</v>
      </c>
      <c r="U52" s="16" t="str">
        <f t="shared" si="8"/>
        <v>High</v>
      </c>
      <c r="V52" s="4">
        <v>5</v>
      </c>
      <c r="W52" s="33">
        <f t="shared" si="7"/>
        <v>532.45908808290153</v>
      </c>
      <c r="X52" s="2" t="s">
        <v>28</v>
      </c>
    </row>
    <row r="53" spans="1:24" ht="14.25" customHeight="1" x14ac:dyDescent="0.25">
      <c r="A53" s="2">
        <v>4342</v>
      </c>
      <c r="B53" s="2">
        <v>61</v>
      </c>
      <c r="C53" s="2" t="str">
        <f t="shared" si="0"/>
        <v>Seniors</v>
      </c>
      <c r="D53" s="2" t="s">
        <v>18</v>
      </c>
      <c r="E53" s="2" t="s">
        <v>27</v>
      </c>
      <c r="F53" s="2">
        <v>398.72</v>
      </c>
      <c r="G53" s="2">
        <f t="shared" si="1"/>
        <v>2</v>
      </c>
      <c r="H53" s="6">
        <v>48538</v>
      </c>
      <c r="I53" s="12" t="str">
        <f t="shared" si="2"/>
        <v>2032</v>
      </c>
      <c r="J53" s="10" t="str">
        <f t="shared" si="3"/>
        <v>Nov</v>
      </c>
      <c r="K53" s="12" t="str">
        <f t="shared" si="4"/>
        <v>20</v>
      </c>
      <c r="L53" s="2" t="s">
        <v>14</v>
      </c>
      <c r="M53" s="2" t="s">
        <v>25</v>
      </c>
      <c r="N53" s="2">
        <v>1.98</v>
      </c>
      <c r="O53" s="2" t="s">
        <v>16</v>
      </c>
      <c r="P53" s="2">
        <v>19</v>
      </c>
      <c r="Q53" s="2">
        <f t="shared" si="5"/>
        <v>3</v>
      </c>
      <c r="R53" s="2">
        <v>20.99</v>
      </c>
      <c r="S53" s="2">
        <f t="shared" si="6"/>
        <v>1</v>
      </c>
      <c r="T53" s="42">
        <f>DataSet!G4343+DataSet!Q4343+DataSet!S4343</f>
        <v>7</v>
      </c>
      <c r="U53" s="16" t="str">
        <f t="shared" si="8"/>
        <v>High</v>
      </c>
      <c r="V53" s="4">
        <v>2</v>
      </c>
      <c r="W53" s="33">
        <f t="shared" si="7"/>
        <v>521.20970893970946</v>
      </c>
      <c r="X53" s="2" t="s">
        <v>28</v>
      </c>
    </row>
    <row r="54" spans="1:24" ht="14.25" customHeight="1" x14ac:dyDescent="0.25">
      <c r="A54" s="2">
        <v>329</v>
      </c>
      <c r="B54" s="2">
        <v>24</v>
      </c>
      <c r="C54" s="2" t="str">
        <f t="shared" si="0"/>
        <v>Young Adults</v>
      </c>
      <c r="D54" s="2" t="s">
        <v>12</v>
      </c>
      <c r="E54" s="2" t="s">
        <v>19</v>
      </c>
      <c r="F54" s="2">
        <v>752.55</v>
      </c>
      <c r="G54" s="2">
        <f t="shared" si="1"/>
        <v>3</v>
      </c>
      <c r="H54" s="6">
        <v>44525</v>
      </c>
      <c r="I54" s="12" t="str">
        <f t="shared" si="2"/>
        <v>2021</v>
      </c>
      <c r="J54" s="10" t="str">
        <f t="shared" si="3"/>
        <v>Nov</v>
      </c>
      <c r="K54" s="12" t="str">
        <f t="shared" si="4"/>
        <v>25</v>
      </c>
      <c r="L54" s="2" t="s">
        <v>20</v>
      </c>
      <c r="M54" s="2" t="s">
        <v>15</v>
      </c>
      <c r="N54" s="2">
        <v>1.97</v>
      </c>
      <c r="O54" s="2" t="s">
        <v>21</v>
      </c>
      <c r="P54" s="2">
        <v>17</v>
      </c>
      <c r="Q54" s="2">
        <f t="shared" si="5"/>
        <v>3</v>
      </c>
      <c r="R54" s="2">
        <v>44.27</v>
      </c>
      <c r="S54" s="2">
        <f t="shared" si="6"/>
        <v>1</v>
      </c>
      <c r="T54" s="42">
        <f>DataSet!G330+DataSet!Q330+DataSet!S330</f>
        <v>5</v>
      </c>
      <c r="U54" s="16" t="str">
        <f t="shared" si="8"/>
        <v>Medium</v>
      </c>
      <c r="V54" s="4">
        <v>2</v>
      </c>
      <c r="W54" s="33">
        <f t="shared" si="7"/>
        <v>521.33716961498487</v>
      </c>
      <c r="X54" s="2" t="s">
        <v>17</v>
      </c>
    </row>
    <row r="55" spans="1:24" ht="14.25" customHeight="1" x14ac:dyDescent="0.25">
      <c r="A55" s="2">
        <v>575</v>
      </c>
      <c r="B55" s="2">
        <v>32</v>
      </c>
      <c r="C55" s="2" t="str">
        <f t="shared" si="0"/>
        <v>Early Adults</v>
      </c>
      <c r="D55" s="2" t="s">
        <v>12</v>
      </c>
      <c r="E55" s="2" t="s">
        <v>19</v>
      </c>
      <c r="F55" s="2">
        <v>332.19</v>
      </c>
      <c r="G55" s="2">
        <f t="shared" si="1"/>
        <v>1</v>
      </c>
      <c r="H55" s="6">
        <v>44771</v>
      </c>
      <c r="I55" s="12" t="str">
        <f t="shared" si="2"/>
        <v>2022</v>
      </c>
      <c r="J55" s="10" t="str">
        <f t="shared" si="3"/>
        <v>Jul</v>
      </c>
      <c r="K55" s="12" t="str">
        <f t="shared" si="4"/>
        <v>29</v>
      </c>
      <c r="L55" s="2" t="s">
        <v>30</v>
      </c>
      <c r="M55" s="2" t="s">
        <v>25</v>
      </c>
      <c r="N55" s="2">
        <v>1.97</v>
      </c>
      <c r="O55" s="2" t="s">
        <v>16</v>
      </c>
      <c r="P55" s="2">
        <v>8</v>
      </c>
      <c r="Q55" s="2">
        <f t="shared" si="5"/>
        <v>2</v>
      </c>
      <c r="R55" s="2">
        <v>41.52</v>
      </c>
      <c r="S55" s="2">
        <f t="shared" si="6"/>
        <v>1</v>
      </c>
      <c r="T55" s="42">
        <f>DataSet!G576+DataSet!Q576+DataSet!S576</f>
        <v>6</v>
      </c>
      <c r="U55" s="16" t="str">
        <f t="shared" si="8"/>
        <v>Medium</v>
      </c>
      <c r="V55" s="4">
        <v>2</v>
      </c>
      <c r="W55" s="33">
        <f t="shared" si="7"/>
        <v>521.09632291666708</v>
      </c>
      <c r="X55" s="2" t="s">
        <v>17</v>
      </c>
    </row>
    <row r="56" spans="1:24" ht="14.25" customHeight="1" x14ac:dyDescent="0.25">
      <c r="A56" s="2">
        <v>579</v>
      </c>
      <c r="B56" s="2">
        <v>51</v>
      </c>
      <c r="C56" s="2" t="str">
        <f t="shared" si="0"/>
        <v>Late Adults</v>
      </c>
      <c r="D56" s="2" t="s">
        <v>18</v>
      </c>
      <c r="E56" s="2" t="s">
        <v>27</v>
      </c>
      <c r="F56" s="2">
        <v>867.17</v>
      </c>
      <c r="G56" s="2">
        <f t="shared" si="1"/>
        <v>3</v>
      </c>
      <c r="H56" s="6">
        <v>44775</v>
      </c>
      <c r="I56" s="12" t="str">
        <f t="shared" si="2"/>
        <v>2022</v>
      </c>
      <c r="J56" s="10" t="str">
        <f t="shared" si="3"/>
        <v>Aug</v>
      </c>
      <c r="K56" s="12" t="str">
        <f t="shared" si="4"/>
        <v>02</v>
      </c>
      <c r="L56" s="2" t="s">
        <v>24</v>
      </c>
      <c r="M56" s="2" t="s">
        <v>25</v>
      </c>
      <c r="N56" s="2">
        <v>1.97</v>
      </c>
      <c r="O56" s="2" t="s">
        <v>16</v>
      </c>
      <c r="P56" s="2">
        <v>13</v>
      </c>
      <c r="Q56" s="2">
        <f t="shared" si="5"/>
        <v>2</v>
      </c>
      <c r="R56" s="2">
        <v>66.709999999999994</v>
      </c>
      <c r="S56" s="2">
        <f t="shared" si="6"/>
        <v>2</v>
      </c>
      <c r="T56" s="42">
        <f>DataSet!G580+DataSet!Q580+DataSet!S580</f>
        <v>4</v>
      </c>
      <c r="U56" s="16" t="str">
        <f t="shared" si="8"/>
        <v>Low</v>
      </c>
      <c r="V56" s="4">
        <v>3</v>
      </c>
      <c r="W56" s="33">
        <f t="shared" si="7"/>
        <v>504.95223984142729</v>
      </c>
      <c r="X56" s="2" t="s">
        <v>22</v>
      </c>
    </row>
    <row r="57" spans="1:24" ht="14.25" customHeight="1" x14ac:dyDescent="0.25">
      <c r="A57" s="2">
        <v>623</v>
      </c>
      <c r="B57" s="2">
        <v>48</v>
      </c>
      <c r="C57" s="2" t="str">
        <f t="shared" si="0"/>
        <v>Mid Adults</v>
      </c>
      <c r="D57" s="2" t="s">
        <v>18</v>
      </c>
      <c r="E57" s="2" t="s">
        <v>27</v>
      </c>
      <c r="F57" s="2">
        <v>739.09</v>
      </c>
      <c r="G57" s="2">
        <f t="shared" si="1"/>
        <v>3</v>
      </c>
      <c r="H57" s="6">
        <v>44819</v>
      </c>
      <c r="I57" s="12" t="str">
        <f t="shared" si="2"/>
        <v>2022</v>
      </c>
      <c r="J57" s="10" t="str">
        <f t="shared" si="3"/>
        <v>Sep</v>
      </c>
      <c r="K57" s="12" t="str">
        <f t="shared" si="4"/>
        <v>15</v>
      </c>
      <c r="L57" s="2" t="s">
        <v>14</v>
      </c>
      <c r="M57" s="2" t="s">
        <v>25</v>
      </c>
      <c r="N57" s="2">
        <v>1.97</v>
      </c>
      <c r="O57" s="2" t="s">
        <v>16</v>
      </c>
      <c r="P57" s="2">
        <v>19</v>
      </c>
      <c r="Q57" s="2">
        <f t="shared" si="5"/>
        <v>3</v>
      </c>
      <c r="R57" s="2">
        <v>38.9</v>
      </c>
      <c r="S57" s="2">
        <f t="shared" si="6"/>
        <v>1</v>
      </c>
      <c r="T57" s="42">
        <f>DataSet!G624+DataSet!Q624+DataSet!S624</f>
        <v>4</v>
      </c>
      <c r="U57" s="16" t="str">
        <f t="shared" si="8"/>
        <v>Low</v>
      </c>
      <c r="V57" s="4">
        <v>4</v>
      </c>
      <c r="W57" s="33">
        <f t="shared" si="7"/>
        <v>526.62119211822676</v>
      </c>
      <c r="X57" s="2" t="s">
        <v>22</v>
      </c>
    </row>
    <row r="58" spans="1:24" ht="14.25" customHeight="1" x14ac:dyDescent="0.25">
      <c r="A58" s="2">
        <v>740</v>
      </c>
      <c r="B58" s="2">
        <v>51</v>
      </c>
      <c r="C58" s="2" t="str">
        <f t="shared" si="0"/>
        <v>Late Adults</v>
      </c>
      <c r="D58" s="2" t="s">
        <v>26</v>
      </c>
      <c r="E58" s="2" t="s">
        <v>29</v>
      </c>
      <c r="F58" s="2">
        <v>835.01</v>
      </c>
      <c r="G58" s="2">
        <f t="shared" si="1"/>
        <v>3</v>
      </c>
      <c r="H58" s="6">
        <v>44936</v>
      </c>
      <c r="I58" s="12" t="str">
        <f t="shared" si="2"/>
        <v>2023</v>
      </c>
      <c r="J58" s="10" t="str">
        <f t="shared" si="3"/>
        <v>Jan</v>
      </c>
      <c r="K58" s="12" t="str">
        <f t="shared" si="4"/>
        <v>10</v>
      </c>
      <c r="L58" s="2" t="s">
        <v>24</v>
      </c>
      <c r="M58" s="2" t="s">
        <v>15</v>
      </c>
      <c r="N58" s="2">
        <v>1.97</v>
      </c>
      <c r="O58" s="2" t="s">
        <v>21</v>
      </c>
      <c r="P58" s="2">
        <v>9</v>
      </c>
      <c r="Q58" s="2">
        <f t="shared" si="5"/>
        <v>2</v>
      </c>
      <c r="R58" s="2">
        <v>92.78</v>
      </c>
      <c r="S58" s="2">
        <f t="shared" si="6"/>
        <v>2</v>
      </c>
      <c r="T58" s="42">
        <f>DataSet!G741+DataSet!Q741+DataSet!S741</f>
        <v>7</v>
      </c>
      <c r="U58" s="16" t="str">
        <f t="shared" si="8"/>
        <v>High</v>
      </c>
      <c r="V58" s="4">
        <v>1</v>
      </c>
      <c r="W58" s="33">
        <f t="shared" si="7"/>
        <v>528.91015015014955</v>
      </c>
      <c r="X58" s="2" t="s">
        <v>22</v>
      </c>
    </row>
    <row r="59" spans="1:24" ht="14.25" customHeight="1" x14ac:dyDescent="0.25">
      <c r="A59" s="2">
        <v>1078</v>
      </c>
      <c r="B59" s="2">
        <v>23</v>
      </c>
      <c r="C59" s="2" t="str">
        <f t="shared" si="0"/>
        <v>Young Adults</v>
      </c>
      <c r="D59" s="2" t="s">
        <v>12</v>
      </c>
      <c r="E59" s="2" t="s">
        <v>13</v>
      </c>
      <c r="F59" s="2">
        <v>397.22</v>
      </c>
      <c r="G59" s="2">
        <f t="shared" si="1"/>
        <v>2</v>
      </c>
      <c r="H59" s="6">
        <v>45274</v>
      </c>
      <c r="I59" s="12" t="str">
        <f t="shared" si="2"/>
        <v>2023</v>
      </c>
      <c r="J59" s="10" t="str">
        <f t="shared" si="3"/>
        <v>Dec</v>
      </c>
      <c r="K59" s="12" t="str">
        <f t="shared" si="4"/>
        <v>14</v>
      </c>
      <c r="L59" s="2" t="s">
        <v>30</v>
      </c>
      <c r="M59" s="2" t="s">
        <v>25</v>
      </c>
      <c r="N59" s="2">
        <v>1.97</v>
      </c>
      <c r="O59" s="2" t="s">
        <v>16</v>
      </c>
      <c r="P59" s="2">
        <v>19</v>
      </c>
      <c r="Q59" s="2">
        <f t="shared" si="5"/>
        <v>3</v>
      </c>
      <c r="R59" s="2">
        <v>20.91</v>
      </c>
      <c r="S59" s="2">
        <f t="shared" si="6"/>
        <v>1</v>
      </c>
      <c r="T59" s="42">
        <f>DataSet!G1079+DataSet!Q1079+DataSet!S1079</f>
        <v>4</v>
      </c>
      <c r="U59" s="16" t="str">
        <f t="shared" si="8"/>
        <v>Low</v>
      </c>
      <c r="V59" s="4">
        <v>4</v>
      </c>
      <c r="W59" s="33">
        <f t="shared" si="7"/>
        <v>526.41165680473375</v>
      </c>
      <c r="X59" s="2" t="s">
        <v>28</v>
      </c>
    </row>
    <row r="60" spans="1:24" ht="14.25" customHeight="1" x14ac:dyDescent="0.25">
      <c r="A60" s="2">
        <v>1174</v>
      </c>
      <c r="B60" s="2">
        <v>29</v>
      </c>
      <c r="C60" s="2" t="str">
        <f t="shared" si="0"/>
        <v>Young Adults</v>
      </c>
      <c r="D60" s="2" t="s">
        <v>12</v>
      </c>
      <c r="E60" s="2" t="s">
        <v>27</v>
      </c>
      <c r="F60" s="2">
        <v>964.32</v>
      </c>
      <c r="G60" s="2">
        <f t="shared" si="1"/>
        <v>3</v>
      </c>
      <c r="H60" s="6">
        <v>45370</v>
      </c>
      <c r="I60" s="12" t="str">
        <f t="shared" si="2"/>
        <v>2024</v>
      </c>
      <c r="J60" s="10" t="str">
        <f t="shared" si="3"/>
        <v>Mar</v>
      </c>
      <c r="K60" s="12" t="str">
        <f t="shared" si="4"/>
        <v>19</v>
      </c>
      <c r="L60" s="2" t="s">
        <v>14</v>
      </c>
      <c r="M60" s="2" t="s">
        <v>25</v>
      </c>
      <c r="N60" s="2">
        <v>1.97</v>
      </c>
      <c r="O60" s="2" t="s">
        <v>21</v>
      </c>
      <c r="P60" s="2">
        <v>2</v>
      </c>
      <c r="Q60" s="2">
        <f t="shared" si="5"/>
        <v>1</v>
      </c>
      <c r="R60" s="2">
        <v>482.16</v>
      </c>
      <c r="S60" s="2">
        <f t="shared" si="6"/>
        <v>3</v>
      </c>
      <c r="T60" s="42">
        <f>DataSet!G1175+DataSet!Q1175+DataSet!S1175</f>
        <v>7</v>
      </c>
      <c r="U60" s="16" t="str">
        <f t="shared" si="8"/>
        <v>High</v>
      </c>
      <c r="V60" s="4">
        <v>3</v>
      </c>
      <c r="W60" s="33">
        <f t="shared" si="7"/>
        <v>504.59289682539702</v>
      </c>
      <c r="X60" s="2" t="s">
        <v>22</v>
      </c>
    </row>
    <row r="61" spans="1:24" ht="14.25" customHeight="1" x14ac:dyDescent="0.25">
      <c r="A61" s="2">
        <v>1252</v>
      </c>
      <c r="B61" s="2">
        <v>33</v>
      </c>
      <c r="C61" s="2" t="str">
        <f t="shared" si="0"/>
        <v>Early Adults</v>
      </c>
      <c r="D61" s="2" t="s">
        <v>18</v>
      </c>
      <c r="E61" s="2" t="s">
        <v>29</v>
      </c>
      <c r="F61" s="2">
        <v>612.36</v>
      </c>
      <c r="G61" s="2">
        <f t="shared" si="1"/>
        <v>2</v>
      </c>
      <c r="H61" s="6">
        <v>45448</v>
      </c>
      <c r="I61" s="12" t="str">
        <f t="shared" si="2"/>
        <v>2024</v>
      </c>
      <c r="J61" s="10" t="str">
        <f t="shared" si="3"/>
        <v>Jun</v>
      </c>
      <c r="K61" s="12" t="str">
        <f t="shared" si="4"/>
        <v>05</v>
      </c>
      <c r="L61" s="2" t="s">
        <v>30</v>
      </c>
      <c r="M61" s="2" t="s">
        <v>15</v>
      </c>
      <c r="N61" s="2">
        <v>1.97</v>
      </c>
      <c r="O61" s="2" t="s">
        <v>21</v>
      </c>
      <c r="P61" s="2">
        <v>16</v>
      </c>
      <c r="Q61" s="2">
        <f t="shared" si="5"/>
        <v>3</v>
      </c>
      <c r="R61" s="2">
        <v>38.270000000000003</v>
      </c>
      <c r="S61" s="2">
        <f t="shared" si="6"/>
        <v>1</v>
      </c>
      <c r="T61" s="42">
        <f>DataSet!G1253+DataSet!Q1253+DataSet!S1253</f>
        <v>6</v>
      </c>
      <c r="U61" s="16" t="str">
        <f t="shared" si="8"/>
        <v>Medium</v>
      </c>
      <c r="V61" s="4">
        <v>3</v>
      </c>
      <c r="W61" s="33">
        <f t="shared" si="7"/>
        <v>504.13636544190683</v>
      </c>
      <c r="X61" s="2" t="s">
        <v>17</v>
      </c>
    </row>
    <row r="62" spans="1:24" ht="14.25" customHeight="1" x14ac:dyDescent="0.25">
      <c r="A62" s="2">
        <v>1584</v>
      </c>
      <c r="B62" s="2">
        <v>43</v>
      </c>
      <c r="C62" s="2" t="str">
        <f t="shared" si="0"/>
        <v>Mid Adults</v>
      </c>
      <c r="D62" s="2" t="s">
        <v>26</v>
      </c>
      <c r="E62" s="2" t="s">
        <v>19</v>
      </c>
      <c r="F62" s="2">
        <v>326.32</v>
      </c>
      <c r="G62" s="2">
        <f t="shared" si="1"/>
        <v>1</v>
      </c>
      <c r="H62" s="6">
        <v>45780</v>
      </c>
      <c r="I62" s="12" t="str">
        <f t="shared" si="2"/>
        <v>2025</v>
      </c>
      <c r="J62" s="10" t="str">
        <f t="shared" si="3"/>
        <v>May</v>
      </c>
      <c r="K62" s="12" t="str">
        <f t="shared" si="4"/>
        <v>03</v>
      </c>
      <c r="L62" s="2" t="s">
        <v>24</v>
      </c>
      <c r="M62" s="2" t="s">
        <v>25</v>
      </c>
      <c r="N62" s="2">
        <v>1.97</v>
      </c>
      <c r="O62" s="2" t="s">
        <v>21</v>
      </c>
      <c r="P62" s="2">
        <v>1</v>
      </c>
      <c r="Q62" s="2">
        <f t="shared" si="5"/>
        <v>1</v>
      </c>
      <c r="R62" s="2">
        <v>326.32</v>
      </c>
      <c r="S62" s="2">
        <f t="shared" si="6"/>
        <v>3</v>
      </c>
      <c r="T62" s="42">
        <f>DataSet!G1585+DataSet!Q1585+DataSet!S1585</f>
        <v>5</v>
      </c>
      <c r="U62" s="16" t="str">
        <f t="shared" si="8"/>
        <v>Medium</v>
      </c>
      <c r="V62" s="4">
        <v>5</v>
      </c>
      <c r="W62" s="33">
        <f t="shared" si="7"/>
        <v>532.48842323651445</v>
      </c>
      <c r="X62" s="2" t="s">
        <v>22</v>
      </c>
    </row>
    <row r="63" spans="1:24" ht="14.25" customHeight="1" x14ac:dyDescent="0.25">
      <c r="A63" s="2">
        <v>1743</v>
      </c>
      <c r="B63" s="2">
        <v>43</v>
      </c>
      <c r="C63" s="2" t="str">
        <f t="shared" si="0"/>
        <v>Mid Adults</v>
      </c>
      <c r="D63" s="2" t="s">
        <v>26</v>
      </c>
      <c r="E63" s="2" t="s">
        <v>13</v>
      </c>
      <c r="F63" s="2">
        <v>408.05</v>
      </c>
      <c r="G63" s="2">
        <f t="shared" si="1"/>
        <v>2</v>
      </c>
      <c r="H63" s="6">
        <v>45939</v>
      </c>
      <c r="I63" s="12" t="str">
        <f t="shared" si="2"/>
        <v>2025</v>
      </c>
      <c r="J63" s="10" t="str">
        <f t="shared" si="3"/>
        <v>Oct</v>
      </c>
      <c r="K63" s="12" t="str">
        <f t="shared" si="4"/>
        <v>09</v>
      </c>
      <c r="L63" s="2" t="s">
        <v>20</v>
      </c>
      <c r="M63" s="2" t="s">
        <v>15</v>
      </c>
      <c r="N63" s="2">
        <v>1.97</v>
      </c>
      <c r="O63" s="2" t="s">
        <v>16</v>
      </c>
      <c r="P63" s="2">
        <v>16</v>
      </c>
      <c r="Q63" s="2">
        <f t="shared" si="5"/>
        <v>3</v>
      </c>
      <c r="R63" s="2">
        <v>25.5</v>
      </c>
      <c r="S63" s="2">
        <f t="shared" si="6"/>
        <v>1</v>
      </c>
      <c r="T63" s="42">
        <f>DataSet!G1744+DataSet!Q1744+DataSet!S1744</f>
        <v>4</v>
      </c>
      <c r="U63" s="16" t="str">
        <f t="shared" si="8"/>
        <v>Low</v>
      </c>
      <c r="V63" s="4">
        <v>1</v>
      </c>
      <c r="W63" s="33">
        <f t="shared" si="7"/>
        <v>528.60343687374689</v>
      </c>
      <c r="X63" s="2" t="s">
        <v>22</v>
      </c>
    </row>
    <row r="64" spans="1:24" ht="14.25" customHeight="1" x14ac:dyDescent="0.25">
      <c r="A64" s="2">
        <v>1788</v>
      </c>
      <c r="B64" s="2">
        <v>32</v>
      </c>
      <c r="C64" s="2" t="str">
        <f t="shared" si="0"/>
        <v>Early Adults</v>
      </c>
      <c r="D64" s="2" t="s">
        <v>26</v>
      </c>
      <c r="E64" s="2" t="s">
        <v>27</v>
      </c>
      <c r="F64" s="2">
        <v>234.63</v>
      </c>
      <c r="G64" s="2">
        <f t="shared" si="1"/>
        <v>1</v>
      </c>
      <c r="H64" s="6">
        <v>45984</v>
      </c>
      <c r="I64" s="12" t="str">
        <f t="shared" si="2"/>
        <v>2025</v>
      </c>
      <c r="J64" s="10" t="str">
        <f t="shared" si="3"/>
        <v>Nov</v>
      </c>
      <c r="K64" s="12" t="str">
        <f t="shared" si="4"/>
        <v>23</v>
      </c>
      <c r="L64" s="2" t="s">
        <v>14</v>
      </c>
      <c r="M64" s="2" t="s">
        <v>25</v>
      </c>
      <c r="N64" s="2">
        <v>1.97</v>
      </c>
      <c r="O64" s="2" t="s">
        <v>16</v>
      </c>
      <c r="P64" s="2">
        <v>9</v>
      </c>
      <c r="Q64" s="2">
        <f t="shared" si="5"/>
        <v>2</v>
      </c>
      <c r="R64" s="2">
        <v>26.07</v>
      </c>
      <c r="S64" s="2">
        <f t="shared" si="6"/>
        <v>1</v>
      </c>
      <c r="T64" s="42">
        <f>DataSet!G1789+DataSet!Q1789+DataSet!S1789</f>
        <v>7</v>
      </c>
      <c r="U64" s="16" t="str">
        <f t="shared" si="8"/>
        <v>High</v>
      </c>
      <c r="V64" s="4">
        <v>4</v>
      </c>
      <c r="W64" s="33">
        <f t="shared" si="7"/>
        <v>526.5391905231985</v>
      </c>
      <c r="X64" s="2" t="s">
        <v>17</v>
      </c>
    </row>
    <row r="65" spans="1:24" ht="14.25" customHeight="1" x14ac:dyDescent="0.25">
      <c r="A65" s="2">
        <v>1845</v>
      </c>
      <c r="B65" s="2">
        <v>40</v>
      </c>
      <c r="C65" s="2" t="str">
        <f t="shared" si="0"/>
        <v>Mid Adults</v>
      </c>
      <c r="D65" s="2" t="s">
        <v>18</v>
      </c>
      <c r="E65" s="2" t="s">
        <v>29</v>
      </c>
      <c r="F65" s="2">
        <v>298.33999999999997</v>
      </c>
      <c r="G65" s="2">
        <f t="shared" si="1"/>
        <v>1</v>
      </c>
      <c r="H65" s="6">
        <v>46041</v>
      </c>
      <c r="I65" s="12" t="str">
        <f t="shared" si="2"/>
        <v>2026</v>
      </c>
      <c r="J65" s="10" t="str">
        <f t="shared" si="3"/>
        <v>Jan</v>
      </c>
      <c r="K65" s="12" t="str">
        <f t="shared" si="4"/>
        <v>19</v>
      </c>
      <c r="L65" s="2" t="s">
        <v>14</v>
      </c>
      <c r="M65" s="2" t="s">
        <v>15</v>
      </c>
      <c r="N65" s="2">
        <v>1.97</v>
      </c>
      <c r="O65" s="2" t="s">
        <v>21</v>
      </c>
      <c r="P65" s="2">
        <v>14</v>
      </c>
      <c r="Q65" s="2">
        <f t="shared" si="5"/>
        <v>2</v>
      </c>
      <c r="R65" s="2">
        <v>21.31</v>
      </c>
      <c r="S65" s="2">
        <f t="shared" si="6"/>
        <v>1</v>
      </c>
      <c r="T65" s="42">
        <f>DataSet!G1846+DataSet!Q1846+DataSet!S1846</f>
        <v>6</v>
      </c>
      <c r="U65" s="16" t="str">
        <f t="shared" si="8"/>
        <v>Medium</v>
      </c>
      <c r="V65" s="4">
        <v>2</v>
      </c>
      <c r="W65" s="33">
        <f t="shared" si="7"/>
        <v>521.29330552659064</v>
      </c>
      <c r="X65" s="2" t="s">
        <v>28</v>
      </c>
    </row>
    <row r="66" spans="1:24" ht="14.25" customHeight="1" x14ac:dyDescent="0.25">
      <c r="A66" s="2">
        <v>2275</v>
      </c>
      <c r="B66" s="2">
        <v>51</v>
      </c>
      <c r="C66" s="2" t="str">
        <f t="shared" ref="C66:C129" si="9">IF(AND(B66&gt;=18, B66&lt;=29), "Young Adults",
   IF(AND(B66&gt;=30, B66&lt;=39), "Early Adults",
      IF(AND(B66&gt;=40, B66&lt;=49), "Mid Adults",
         IF(AND(B66&gt;=50, B66&lt;=59), "Late Adults",
            IF(AND(B66&gt;=60, B66&lt;=69), "Seniors", "Out of Range")
         )
      )
   )
)</f>
        <v>Late Adults</v>
      </c>
      <c r="D66" s="2" t="s">
        <v>23</v>
      </c>
      <c r="E66" s="2" t="s">
        <v>27</v>
      </c>
      <c r="F66" s="2">
        <v>444.46</v>
      </c>
      <c r="G66" s="2">
        <f t="shared" ref="G66:G129" si="10">IF(F66 &lt;= 350, 1, IF(F66&gt; 350, IF(F66 &lt;= 650, 2, 3)))</f>
        <v>2</v>
      </c>
      <c r="H66" s="6">
        <v>46471</v>
      </c>
      <c r="I66" s="12" t="str">
        <f t="shared" ref="I66:I129" si="11">TEXT(H66, "yyyy")</f>
        <v>2027</v>
      </c>
      <c r="J66" s="10" t="str">
        <f t="shared" ref="J66:J129" si="12">TEXT(H66, "mmm")</f>
        <v>Mar</v>
      </c>
      <c r="K66" s="12" t="str">
        <f t="shared" ref="K66:K129" si="13">TEXT(H66, "dd")</f>
        <v>25</v>
      </c>
      <c r="L66" s="2" t="s">
        <v>20</v>
      </c>
      <c r="M66" s="2" t="s">
        <v>15</v>
      </c>
      <c r="N66" s="2">
        <v>1.97</v>
      </c>
      <c r="O66" s="2" t="s">
        <v>16</v>
      </c>
      <c r="P66" s="2">
        <v>7</v>
      </c>
      <c r="Q66" s="2">
        <f t="shared" ref="Q66:Q129" si="14">IF(P66 &lt;= 5, 1, IF(P66&gt; 5, IF(P66 &lt;= 15, 2, 3)))</f>
        <v>2</v>
      </c>
      <c r="R66" s="2">
        <v>63.49</v>
      </c>
      <c r="S66" s="2">
        <f t="shared" ref="S66:S129" si="15">IF(R66 &lt;= 50, 1, IF(R66&gt; 50, IF(R66 &lt;= 150, 2, 3)))</f>
        <v>2</v>
      </c>
      <c r="T66" s="42">
        <f>DataSet!G2276+DataSet!Q2276+DataSet!S2276</f>
        <v>4</v>
      </c>
      <c r="U66" s="16" t="str">
        <f t="shared" ref="U66:U129" si="16">IF(T66&lt;=4,"Low",IF(T66&lt;=6,"Medium","High"))</f>
        <v>Low</v>
      </c>
      <c r="V66" s="4">
        <v>3</v>
      </c>
      <c r="W66" s="33">
        <f t="shared" ref="W66:W129" si="17">AVERAGEIFS(F66:F5065, V66:V5065,V66 )</f>
        <v>504.02878727634209</v>
      </c>
      <c r="X66" s="2" t="s">
        <v>28</v>
      </c>
    </row>
    <row r="67" spans="1:24" ht="14.25" customHeight="1" x14ac:dyDescent="0.25">
      <c r="A67" s="2">
        <v>2508</v>
      </c>
      <c r="B67" s="2">
        <v>30</v>
      </c>
      <c r="C67" s="2" t="str">
        <f t="shared" si="9"/>
        <v>Early Adults</v>
      </c>
      <c r="D67" s="2" t="s">
        <v>23</v>
      </c>
      <c r="E67" s="2" t="s">
        <v>13</v>
      </c>
      <c r="F67" s="2">
        <v>284.91000000000003</v>
      </c>
      <c r="G67" s="2">
        <f t="shared" si="10"/>
        <v>1</v>
      </c>
      <c r="H67" s="6">
        <v>46704</v>
      </c>
      <c r="I67" s="12" t="str">
        <f t="shared" si="11"/>
        <v>2027</v>
      </c>
      <c r="J67" s="10" t="str">
        <f t="shared" si="12"/>
        <v>Nov</v>
      </c>
      <c r="K67" s="12" t="str">
        <f t="shared" si="13"/>
        <v>13</v>
      </c>
      <c r="L67" s="2" t="s">
        <v>30</v>
      </c>
      <c r="M67" s="2" t="s">
        <v>25</v>
      </c>
      <c r="N67" s="2">
        <v>1.97</v>
      </c>
      <c r="O67" s="2" t="s">
        <v>21</v>
      </c>
      <c r="P67" s="2">
        <v>4</v>
      </c>
      <c r="Q67" s="2">
        <f t="shared" si="14"/>
        <v>1</v>
      </c>
      <c r="R67" s="2">
        <v>71.23</v>
      </c>
      <c r="S67" s="2">
        <f t="shared" si="15"/>
        <v>2</v>
      </c>
      <c r="T67" s="42">
        <f>DataSet!G2509+DataSet!Q2509+DataSet!S2509</f>
        <v>5</v>
      </c>
      <c r="U67" s="16" t="str">
        <f t="shared" si="16"/>
        <v>Medium</v>
      </c>
      <c r="V67" s="4">
        <v>2</v>
      </c>
      <c r="W67" s="33">
        <f t="shared" si="17"/>
        <v>521.52603340292319</v>
      </c>
      <c r="X67" s="2" t="s">
        <v>17</v>
      </c>
    </row>
    <row r="68" spans="1:24" ht="14.25" customHeight="1" x14ac:dyDescent="0.25">
      <c r="A68" s="2">
        <v>2756</v>
      </c>
      <c r="B68" s="2">
        <v>63</v>
      </c>
      <c r="C68" s="2" t="str">
        <f t="shared" si="9"/>
        <v>Seniors</v>
      </c>
      <c r="D68" s="2" t="s">
        <v>12</v>
      </c>
      <c r="E68" s="2" t="s">
        <v>27</v>
      </c>
      <c r="F68" s="2">
        <v>130.13999999999999</v>
      </c>
      <c r="G68" s="2">
        <f t="shared" si="10"/>
        <v>1</v>
      </c>
      <c r="H68" s="6">
        <v>46952</v>
      </c>
      <c r="I68" s="12" t="str">
        <f t="shared" si="11"/>
        <v>2028</v>
      </c>
      <c r="J68" s="10" t="str">
        <f t="shared" si="12"/>
        <v>Jul</v>
      </c>
      <c r="K68" s="12" t="str">
        <f t="shared" si="13"/>
        <v>18</v>
      </c>
      <c r="L68" s="2" t="s">
        <v>20</v>
      </c>
      <c r="M68" s="2" t="s">
        <v>25</v>
      </c>
      <c r="N68" s="2">
        <v>1.97</v>
      </c>
      <c r="O68" s="2" t="s">
        <v>21</v>
      </c>
      <c r="P68" s="2">
        <v>2</v>
      </c>
      <c r="Q68" s="2">
        <f t="shared" si="14"/>
        <v>1</v>
      </c>
      <c r="R68" s="2">
        <v>65.069999999999993</v>
      </c>
      <c r="S68" s="2">
        <f t="shared" si="15"/>
        <v>2</v>
      </c>
      <c r="T68" s="42">
        <f>DataSet!G2757+DataSet!Q2757+DataSet!S2757</f>
        <v>7</v>
      </c>
      <c r="U68" s="16" t="str">
        <f t="shared" si="16"/>
        <v>High</v>
      </c>
      <c r="V68" s="4">
        <v>4</v>
      </c>
      <c r="W68" s="33">
        <f t="shared" si="17"/>
        <v>526.82763833992101</v>
      </c>
      <c r="X68" s="2" t="s">
        <v>17</v>
      </c>
    </row>
    <row r="69" spans="1:24" ht="14.25" customHeight="1" x14ac:dyDescent="0.25">
      <c r="A69" s="2">
        <v>2774</v>
      </c>
      <c r="B69" s="2">
        <v>66</v>
      </c>
      <c r="C69" s="2" t="str">
        <f t="shared" si="9"/>
        <v>Seniors</v>
      </c>
      <c r="D69" s="2" t="s">
        <v>18</v>
      </c>
      <c r="E69" s="2" t="s">
        <v>19</v>
      </c>
      <c r="F69" s="2">
        <v>551.1</v>
      </c>
      <c r="G69" s="2">
        <f t="shared" si="10"/>
        <v>2</v>
      </c>
      <c r="H69" s="6">
        <v>46970</v>
      </c>
      <c r="I69" s="12" t="str">
        <f t="shared" si="11"/>
        <v>2028</v>
      </c>
      <c r="J69" s="10" t="str">
        <f t="shared" si="12"/>
        <v>Aug</v>
      </c>
      <c r="K69" s="12" t="str">
        <f t="shared" si="13"/>
        <v>05</v>
      </c>
      <c r="L69" s="2" t="s">
        <v>20</v>
      </c>
      <c r="M69" s="2" t="s">
        <v>15</v>
      </c>
      <c r="N69" s="2">
        <v>1.97</v>
      </c>
      <c r="O69" s="2" t="s">
        <v>21</v>
      </c>
      <c r="P69" s="2">
        <v>11</v>
      </c>
      <c r="Q69" s="2">
        <f t="shared" si="14"/>
        <v>2</v>
      </c>
      <c r="R69" s="2">
        <v>50.1</v>
      </c>
      <c r="S69" s="2">
        <f t="shared" si="15"/>
        <v>2</v>
      </c>
      <c r="T69" s="42">
        <f>DataSet!G2775+DataSet!Q2775+DataSet!S2775</f>
        <v>5</v>
      </c>
      <c r="U69" s="16" t="str">
        <f t="shared" si="16"/>
        <v>Medium</v>
      </c>
      <c r="V69" s="4">
        <v>1</v>
      </c>
      <c r="W69" s="33">
        <f t="shared" si="17"/>
        <v>528.72435305917691</v>
      </c>
      <c r="X69" s="2" t="s">
        <v>17</v>
      </c>
    </row>
    <row r="70" spans="1:24" ht="14.25" customHeight="1" x14ac:dyDescent="0.25">
      <c r="A70" s="2">
        <v>2850</v>
      </c>
      <c r="B70" s="2">
        <v>64</v>
      </c>
      <c r="C70" s="2" t="str">
        <f t="shared" si="9"/>
        <v>Seniors</v>
      </c>
      <c r="D70" s="2" t="s">
        <v>18</v>
      </c>
      <c r="E70" s="2" t="s">
        <v>29</v>
      </c>
      <c r="F70" s="2">
        <v>940.56</v>
      </c>
      <c r="G70" s="2">
        <f t="shared" si="10"/>
        <v>3</v>
      </c>
      <c r="H70" s="6">
        <v>47046</v>
      </c>
      <c r="I70" s="12" t="str">
        <f t="shared" si="11"/>
        <v>2028</v>
      </c>
      <c r="J70" s="10" t="str">
        <f t="shared" si="12"/>
        <v>Oct</v>
      </c>
      <c r="K70" s="12" t="str">
        <f t="shared" si="13"/>
        <v>20</v>
      </c>
      <c r="L70" s="2" t="s">
        <v>30</v>
      </c>
      <c r="M70" s="2" t="s">
        <v>25</v>
      </c>
      <c r="N70" s="2">
        <v>1.97</v>
      </c>
      <c r="O70" s="2" t="s">
        <v>21</v>
      </c>
      <c r="P70" s="2">
        <v>19</v>
      </c>
      <c r="Q70" s="2">
        <f t="shared" si="14"/>
        <v>3</v>
      </c>
      <c r="R70" s="2">
        <v>49.5</v>
      </c>
      <c r="S70" s="2">
        <f t="shared" si="15"/>
        <v>1</v>
      </c>
      <c r="T70" s="42">
        <f>DataSet!G2851+DataSet!Q2851+DataSet!S2851</f>
        <v>5</v>
      </c>
      <c r="U70" s="16" t="str">
        <f t="shared" si="16"/>
        <v>Medium</v>
      </c>
      <c r="V70" s="4">
        <v>3</v>
      </c>
      <c r="W70" s="33">
        <f t="shared" si="17"/>
        <v>504.08805970149263</v>
      </c>
      <c r="X70" s="2" t="s">
        <v>17</v>
      </c>
    </row>
    <row r="71" spans="1:24" ht="14.25" customHeight="1" x14ac:dyDescent="0.25">
      <c r="A71" s="2">
        <v>2933</v>
      </c>
      <c r="B71" s="2">
        <v>68</v>
      </c>
      <c r="C71" s="2" t="str">
        <f t="shared" si="9"/>
        <v>Seniors</v>
      </c>
      <c r="D71" s="2" t="s">
        <v>26</v>
      </c>
      <c r="E71" s="2" t="s">
        <v>27</v>
      </c>
      <c r="F71" s="2">
        <v>946.81</v>
      </c>
      <c r="G71" s="2">
        <f t="shared" si="10"/>
        <v>3</v>
      </c>
      <c r="H71" s="6">
        <v>47129</v>
      </c>
      <c r="I71" s="12" t="str">
        <f t="shared" si="11"/>
        <v>2029</v>
      </c>
      <c r="J71" s="10" t="str">
        <f t="shared" si="12"/>
        <v>Jan</v>
      </c>
      <c r="K71" s="12" t="str">
        <f t="shared" si="13"/>
        <v>11</v>
      </c>
      <c r="L71" s="2" t="s">
        <v>14</v>
      </c>
      <c r="M71" s="2" t="s">
        <v>25</v>
      </c>
      <c r="N71" s="2">
        <v>1.97</v>
      </c>
      <c r="O71" s="2" t="s">
        <v>21</v>
      </c>
      <c r="P71" s="2">
        <v>15</v>
      </c>
      <c r="Q71" s="2">
        <f t="shared" si="14"/>
        <v>2</v>
      </c>
      <c r="R71" s="2">
        <v>63.12</v>
      </c>
      <c r="S71" s="2">
        <f t="shared" si="15"/>
        <v>2</v>
      </c>
      <c r="T71" s="42">
        <f>DataSet!G2934+DataSet!Q2934+DataSet!S2934</f>
        <v>7</v>
      </c>
      <c r="U71" s="16" t="str">
        <f t="shared" si="16"/>
        <v>High</v>
      </c>
      <c r="V71" s="4">
        <v>3</v>
      </c>
      <c r="W71" s="33">
        <f t="shared" si="17"/>
        <v>503.6533266932272</v>
      </c>
      <c r="X71" s="2" t="s">
        <v>22</v>
      </c>
    </row>
    <row r="72" spans="1:24" ht="14.25" customHeight="1" x14ac:dyDescent="0.25">
      <c r="A72" s="2">
        <v>3043</v>
      </c>
      <c r="B72" s="2">
        <v>68</v>
      </c>
      <c r="C72" s="2" t="str">
        <f t="shared" si="9"/>
        <v>Seniors</v>
      </c>
      <c r="D72" s="2" t="s">
        <v>23</v>
      </c>
      <c r="E72" s="2" t="s">
        <v>27</v>
      </c>
      <c r="F72" s="2">
        <v>970.86</v>
      </c>
      <c r="G72" s="2">
        <f t="shared" si="10"/>
        <v>3</v>
      </c>
      <c r="H72" s="6">
        <v>47239</v>
      </c>
      <c r="I72" s="12" t="str">
        <f t="shared" si="11"/>
        <v>2029</v>
      </c>
      <c r="J72" s="10" t="str">
        <f t="shared" si="12"/>
        <v>May</v>
      </c>
      <c r="K72" s="12" t="str">
        <f t="shared" si="13"/>
        <v>01</v>
      </c>
      <c r="L72" s="2" t="s">
        <v>14</v>
      </c>
      <c r="M72" s="2" t="s">
        <v>25</v>
      </c>
      <c r="N72" s="2">
        <v>1.97</v>
      </c>
      <c r="O72" s="2" t="s">
        <v>21</v>
      </c>
      <c r="P72" s="2">
        <v>12</v>
      </c>
      <c r="Q72" s="2">
        <f t="shared" si="14"/>
        <v>2</v>
      </c>
      <c r="R72" s="2">
        <v>80.900000000000006</v>
      </c>
      <c r="S72" s="2">
        <f t="shared" si="15"/>
        <v>2</v>
      </c>
      <c r="T72" s="42">
        <f>DataSet!G3044+DataSet!Q3044+DataSet!S3044</f>
        <v>7</v>
      </c>
      <c r="U72" s="16" t="str">
        <f t="shared" si="16"/>
        <v>High</v>
      </c>
      <c r="V72" s="4">
        <v>2</v>
      </c>
      <c r="W72" s="33">
        <f t="shared" si="17"/>
        <v>521.77328108672987</v>
      </c>
      <c r="X72" s="2" t="s">
        <v>22</v>
      </c>
    </row>
    <row r="73" spans="1:24" ht="14.25" customHeight="1" x14ac:dyDescent="0.25">
      <c r="A73" s="2">
        <v>3081</v>
      </c>
      <c r="B73" s="2">
        <v>25</v>
      </c>
      <c r="C73" s="2" t="str">
        <f t="shared" si="9"/>
        <v>Young Adults</v>
      </c>
      <c r="D73" s="2" t="s">
        <v>23</v>
      </c>
      <c r="E73" s="2" t="s">
        <v>13</v>
      </c>
      <c r="F73" s="2">
        <v>711.91</v>
      </c>
      <c r="G73" s="2">
        <f t="shared" si="10"/>
        <v>3</v>
      </c>
      <c r="H73" s="6">
        <v>47277</v>
      </c>
      <c r="I73" s="12" t="str">
        <f t="shared" si="11"/>
        <v>2029</v>
      </c>
      <c r="J73" s="10" t="str">
        <f t="shared" si="12"/>
        <v>Jun</v>
      </c>
      <c r="K73" s="12" t="str">
        <f t="shared" si="13"/>
        <v>08</v>
      </c>
      <c r="L73" s="2" t="s">
        <v>30</v>
      </c>
      <c r="M73" s="2" t="s">
        <v>15</v>
      </c>
      <c r="N73" s="2">
        <v>1.97</v>
      </c>
      <c r="O73" s="2" t="s">
        <v>16</v>
      </c>
      <c r="P73" s="2">
        <v>10</v>
      </c>
      <c r="Q73" s="2">
        <f t="shared" si="14"/>
        <v>2</v>
      </c>
      <c r="R73" s="2">
        <v>71.19</v>
      </c>
      <c r="S73" s="2">
        <f t="shared" si="15"/>
        <v>2</v>
      </c>
      <c r="T73" s="42">
        <f>DataSet!G3082+DataSet!Q3082+DataSet!S3082</f>
        <v>7</v>
      </c>
      <c r="U73" s="16" t="str">
        <f t="shared" si="16"/>
        <v>High</v>
      </c>
      <c r="V73" s="4">
        <v>5</v>
      </c>
      <c r="W73" s="33">
        <f t="shared" si="17"/>
        <v>532.70251298027006</v>
      </c>
      <c r="X73" s="2" t="s">
        <v>28</v>
      </c>
    </row>
    <row r="74" spans="1:24" ht="14.25" customHeight="1" x14ac:dyDescent="0.25">
      <c r="A74" s="2">
        <v>3209</v>
      </c>
      <c r="B74" s="2">
        <v>20</v>
      </c>
      <c r="C74" s="2" t="str">
        <f t="shared" si="9"/>
        <v>Young Adults</v>
      </c>
      <c r="D74" s="2" t="s">
        <v>26</v>
      </c>
      <c r="E74" s="2" t="s">
        <v>19</v>
      </c>
      <c r="F74" s="2">
        <v>868.83</v>
      </c>
      <c r="G74" s="2">
        <f t="shared" si="10"/>
        <v>3</v>
      </c>
      <c r="H74" s="6">
        <v>47405</v>
      </c>
      <c r="I74" s="12" t="str">
        <f t="shared" si="11"/>
        <v>2029</v>
      </c>
      <c r="J74" s="10" t="str">
        <f t="shared" si="12"/>
        <v>Oct</v>
      </c>
      <c r="K74" s="12" t="str">
        <f t="shared" si="13"/>
        <v>14</v>
      </c>
      <c r="L74" s="2" t="s">
        <v>20</v>
      </c>
      <c r="M74" s="2" t="s">
        <v>25</v>
      </c>
      <c r="N74" s="2">
        <v>1.97</v>
      </c>
      <c r="O74" s="2" t="s">
        <v>16</v>
      </c>
      <c r="P74" s="2">
        <v>14</v>
      </c>
      <c r="Q74" s="2">
        <f t="shared" si="14"/>
        <v>2</v>
      </c>
      <c r="R74" s="2">
        <v>62.06</v>
      </c>
      <c r="S74" s="2">
        <f t="shared" si="15"/>
        <v>2</v>
      </c>
      <c r="T74" s="42">
        <f>DataSet!G3210+DataSet!Q3210+DataSet!S3210</f>
        <v>7</v>
      </c>
      <c r="U74" s="16" t="str">
        <f t="shared" si="16"/>
        <v>High</v>
      </c>
      <c r="V74" s="4">
        <v>5</v>
      </c>
      <c r="W74" s="33">
        <f t="shared" si="17"/>
        <v>532.51622661122656</v>
      </c>
      <c r="X74" s="2" t="s">
        <v>28</v>
      </c>
    </row>
    <row r="75" spans="1:24" ht="14.25" customHeight="1" x14ac:dyDescent="0.25">
      <c r="A75" s="2">
        <v>3325</v>
      </c>
      <c r="B75" s="2">
        <v>23</v>
      </c>
      <c r="C75" s="2" t="str">
        <f t="shared" si="9"/>
        <v>Young Adults</v>
      </c>
      <c r="D75" s="2" t="s">
        <v>12</v>
      </c>
      <c r="E75" s="2" t="s">
        <v>19</v>
      </c>
      <c r="F75" s="2">
        <v>346.99</v>
      </c>
      <c r="G75" s="2">
        <f t="shared" si="10"/>
        <v>1</v>
      </c>
      <c r="H75" s="6">
        <v>47521</v>
      </c>
      <c r="I75" s="12" t="str">
        <f t="shared" si="11"/>
        <v>2030</v>
      </c>
      <c r="J75" s="10" t="str">
        <f t="shared" si="12"/>
        <v>Feb</v>
      </c>
      <c r="K75" s="12" t="str">
        <f t="shared" si="13"/>
        <v>07</v>
      </c>
      <c r="L75" s="2" t="s">
        <v>20</v>
      </c>
      <c r="M75" s="2" t="s">
        <v>15</v>
      </c>
      <c r="N75" s="2">
        <v>1.97</v>
      </c>
      <c r="O75" s="2" t="s">
        <v>21</v>
      </c>
      <c r="P75" s="2">
        <v>16</v>
      </c>
      <c r="Q75" s="2">
        <f t="shared" si="14"/>
        <v>3</v>
      </c>
      <c r="R75" s="2">
        <v>21.69</v>
      </c>
      <c r="S75" s="2">
        <f t="shared" si="15"/>
        <v>1</v>
      </c>
      <c r="T75" s="42">
        <f>DataSet!G3326+DataSet!Q3326+DataSet!S3326</f>
        <v>8</v>
      </c>
      <c r="U75" s="16" t="str">
        <f t="shared" si="16"/>
        <v>High</v>
      </c>
      <c r="V75" s="4">
        <v>3</v>
      </c>
      <c r="W75" s="33">
        <f t="shared" si="17"/>
        <v>503.21149551345979</v>
      </c>
      <c r="X75" s="2" t="s">
        <v>28</v>
      </c>
    </row>
    <row r="76" spans="1:24" ht="14.25" customHeight="1" x14ac:dyDescent="0.25">
      <c r="A76" s="2">
        <v>3467</v>
      </c>
      <c r="B76" s="2">
        <v>23</v>
      </c>
      <c r="C76" s="2" t="str">
        <f t="shared" si="9"/>
        <v>Young Adults</v>
      </c>
      <c r="D76" s="2" t="s">
        <v>12</v>
      </c>
      <c r="E76" s="2" t="s">
        <v>13</v>
      </c>
      <c r="F76" s="2">
        <v>170.98</v>
      </c>
      <c r="G76" s="2">
        <f t="shared" si="10"/>
        <v>1</v>
      </c>
      <c r="H76" s="6">
        <v>47663</v>
      </c>
      <c r="I76" s="12" t="str">
        <f t="shared" si="11"/>
        <v>2030</v>
      </c>
      <c r="J76" s="10" t="str">
        <f t="shared" si="12"/>
        <v>Jun</v>
      </c>
      <c r="K76" s="12" t="str">
        <f t="shared" si="13"/>
        <v>29</v>
      </c>
      <c r="L76" s="2" t="s">
        <v>14</v>
      </c>
      <c r="M76" s="2" t="s">
        <v>15</v>
      </c>
      <c r="N76" s="2">
        <v>1.97</v>
      </c>
      <c r="O76" s="2" t="s">
        <v>16</v>
      </c>
      <c r="P76" s="2">
        <v>15</v>
      </c>
      <c r="Q76" s="2">
        <f t="shared" si="14"/>
        <v>2</v>
      </c>
      <c r="R76" s="2">
        <v>11.4</v>
      </c>
      <c r="S76" s="2">
        <f t="shared" si="15"/>
        <v>1</v>
      </c>
      <c r="T76" s="42">
        <f>DataSet!G3468+DataSet!Q3468+DataSet!S3468</f>
        <v>6</v>
      </c>
      <c r="U76" s="16" t="str">
        <f t="shared" si="16"/>
        <v>Medium</v>
      </c>
      <c r="V76" s="4">
        <v>3</v>
      </c>
      <c r="W76" s="33">
        <f t="shared" si="17"/>
        <v>503.36740518962097</v>
      </c>
      <c r="X76" s="2" t="s">
        <v>17</v>
      </c>
    </row>
    <row r="77" spans="1:24" ht="14.25" customHeight="1" x14ac:dyDescent="0.25">
      <c r="A77" s="2">
        <v>3902</v>
      </c>
      <c r="B77" s="2">
        <v>36</v>
      </c>
      <c r="C77" s="2" t="str">
        <f t="shared" si="9"/>
        <v>Early Adults</v>
      </c>
      <c r="D77" s="2" t="s">
        <v>26</v>
      </c>
      <c r="E77" s="2" t="s">
        <v>29</v>
      </c>
      <c r="F77" s="2">
        <v>294.86</v>
      </c>
      <c r="G77" s="2">
        <f t="shared" si="10"/>
        <v>1</v>
      </c>
      <c r="H77" s="6">
        <v>48098</v>
      </c>
      <c r="I77" s="12" t="str">
        <f t="shared" si="11"/>
        <v>2031</v>
      </c>
      <c r="J77" s="10" t="str">
        <f t="shared" si="12"/>
        <v>Sep</v>
      </c>
      <c r="K77" s="12" t="str">
        <f t="shared" si="13"/>
        <v>07</v>
      </c>
      <c r="L77" s="2" t="s">
        <v>24</v>
      </c>
      <c r="M77" s="2" t="s">
        <v>15</v>
      </c>
      <c r="N77" s="2">
        <v>1.97</v>
      </c>
      <c r="O77" s="2" t="s">
        <v>21</v>
      </c>
      <c r="P77" s="2">
        <v>8</v>
      </c>
      <c r="Q77" s="2">
        <f t="shared" si="14"/>
        <v>2</v>
      </c>
      <c r="R77" s="2">
        <v>36.86</v>
      </c>
      <c r="S77" s="2">
        <f t="shared" si="15"/>
        <v>1</v>
      </c>
      <c r="T77" s="42">
        <f>DataSet!G3903+DataSet!Q3903+DataSet!S3903</f>
        <v>8</v>
      </c>
      <c r="U77" s="16" t="str">
        <f t="shared" si="16"/>
        <v>High</v>
      </c>
      <c r="V77" s="4">
        <v>3</v>
      </c>
      <c r="W77" s="33">
        <f t="shared" si="17"/>
        <v>503.69946053946069</v>
      </c>
      <c r="X77" s="2" t="s">
        <v>22</v>
      </c>
    </row>
    <row r="78" spans="1:24" ht="14.25" customHeight="1" x14ac:dyDescent="0.25">
      <c r="A78" s="2">
        <v>3971</v>
      </c>
      <c r="B78" s="2">
        <v>48</v>
      </c>
      <c r="C78" s="2" t="str">
        <f t="shared" si="9"/>
        <v>Mid Adults</v>
      </c>
      <c r="D78" s="2" t="s">
        <v>12</v>
      </c>
      <c r="E78" s="2" t="s">
        <v>29</v>
      </c>
      <c r="F78" s="2">
        <v>60.68</v>
      </c>
      <c r="G78" s="2">
        <f t="shared" si="10"/>
        <v>1</v>
      </c>
      <c r="H78" s="6">
        <v>48167</v>
      </c>
      <c r="I78" s="12" t="str">
        <f t="shared" si="11"/>
        <v>2031</v>
      </c>
      <c r="J78" s="10" t="str">
        <f t="shared" si="12"/>
        <v>Nov</v>
      </c>
      <c r="K78" s="12" t="str">
        <f t="shared" si="13"/>
        <v>15</v>
      </c>
      <c r="L78" s="2" t="s">
        <v>30</v>
      </c>
      <c r="M78" s="2" t="s">
        <v>25</v>
      </c>
      <c r="N78" s="2">
        <v>1.97</v>
      </c>
      <c r="O78" s="2" t="s">
        <v>16</v>
      </c>
      <c r="P78" s="2">
        <v>8</v>
      </c>
      <c r="Q78" s="2">
        <f t="shared" si="14"/>
        <v>2</v>
      </c>
      <c r="R78" s="2">
        <v>7.58</v>
      </c>
      <c r="S78" s="2">
        <f t="shared" si="15"/>
        <v>1</v>
      </c>
      <c r="T78" s="42">
        <f>DataSet!G3972+DataSet!Q3972+DataSet!S3972</f>
        <v>6</v>
      </c>
      <c r="U78" s="16" t="str">
        <f t="shared" si="16"/>
        <v>Medium</v>
      </c>
      <c r="V78" s="4">
        <v>5</v>
      </c>
      <c r="W78" s="33">
        <f t="shared" si="17"/>
        <v>532.1662643080125</v>
      </c>
      <c r="X78" s="2" t="s">
        <v>22</v>
      </c>
    </row>
    <row r="79" spans="1:24" ht="14.25" customHeight="1" x14ac:dyDescent="0.25">
      <c r="A79" s="2">
        <v>4094</v>
      </c>
      <c r="B79" s="2">
        <v>24</v>
      </c>
      <c r="C79" s="2" t="str">
        <f t="shared" si="9"/>
        <v>Young Adults</v>
      </c>
      <c r="D79" s="2" t="s">
        <v>12</v>
      </c>
      <c r="E79" s="2" t="s">
        <v>19</v>
      </c>
      <c r="F79" s="2">
        <v>308.66000000000003</v>
      </c>
      <c r="G79" s="2">
        <f t="shared" si="10"/>
        <v>1</v>
      </c>
      <c r="H79" s="6">
        <v>48290</v>
      </c>
      <c r="I79" s="12" t="str">
        <f t="shared" si="11"/>
        <v>2032</v>
      </c>
      <c r="J79" s="10" t="str">
        <f t="shared" si="12"/>
        <v>Mar</v>
      </c>
      <c r="K79" s="12" t="str">
        <f t="shared" si="13"/>
        <v>17</v>
      </c>
      <c r="L79" s="2" t="s">
        <v>14</v>
      </c>
      <c r="M79" s="2" t="s">
        <v>25</v>
      </c>
      <c r="N79" s="2">
        <v>1.97</v>
      </c>
      <c r="O79" s="2" t="s">
        <v>21</v>
      </c>
      <c r="P79" s="2">
        <v>7</v>
      </c>
      <c r="Q79" s="2">
        <f t="shared" si="14"/>
        <v>2</v>
      </c>
      <c r="R79" s="2">
        <v>44.09</v>
      </c>
      <c r="S79" s="2">
        <f t="shared" si="15"/>
        <v>1</v>
      </c>
      <c r="T79" s="42">
        <f>DataSet!G4095+DataSet!Q4095+DataSet!S4095</f>
        <v>7</v>
      </c>
      <c r="U79" s="16" t="str">
        <f t="shared" si="16"/>
        <v>High</v>
      </c>
      <c r="V79" s="4">
        <v>2</v>
      </c>
      <c r="W79" s="33">
        <f t="shared" si="17"/>
        <v>521.30352510460295</v>
      </c>
      <c r="X79" s="2" t="s">
        <v>28</v>
      </c>
    </row>
    <row r="80" spans="1:24" ht="14.25" customHeight="1" x14ac:dyDescent="0.25">
      <c r="A80" s="2">
        <v>4408</v>
      </c>
      <c r="B80" s="2">
        <v>46</v>
      </c>
      <c r="C80" s="2" t="str">
        <f t="shared" si="9"/>
        <v>Mid Adults</v>
      </c>
      <c r="D80" s="2" t="s">
        <v>26</v>
      </c>
      <c r="E80" s="2" t="s">
        <v>19</v>
      </c>
      <c r="F80" s="2">
        <v>406.83</v>
      </c>
      <c r="G80" s="2">
        <f t="shared" si="10"/>
        <v>2</v>
      </c>
      <c r="H80" s="6">
        <v>48604</v>
      </c>
      <c r="I80" s="12" t="str">
        <f t="shared" si="11"/>
        <v>2033</v>
      </c>
      <c r="J80" s="10" t="str">
        <f t="shared" si="12"/>
        <v>Jan</v>
      </c>
      <c r="K80" s="12" t="str">
        <f t="shared" si="13"/>
        <v>25</v>
      </c>
      <c r="L80" s="2" t="s">
        <v>14</v>
      </c>
      <c r="M80" s="2" t="s">
        <v>25</v>
      </c>
      <c r="N80" s="2">
        <v>1.97</v>
      </c>
      <c r="O80" s="2" t="s">
        <v>16</v>
      </c>
      <c r="P80" s="2">
        <v>18</v>
      </c>
      <c r="Q80" s="2">
        <f t="shared" si="14"/>
        <v>3</v>
      </c>
      <c r="R80" s="2">
        <v>22.6</v>
      </c>
      <c r="S80" s="2">
        <f t="shared" si="15"/>
        <v>1</v>
      </c>
      <c r="T80" s="42">
        <f>DataSet!G4409+DataSet!Q4409+DataSet!S4409</f>
        <v>7</v>
      </c>
      <c r="U80" s="16" t="str">
        <f t="shared" si="16"/>
        <v>High</v>
      </c>
      <c r="V80" s="4">
        <v>4</v>
      </c>
      <c r="W80" s="33">
        <f t="shared" si="17"/>
        <v>527.22000989119692</v>
      </c>
      <c r="X80" s="2" t="s">
        <v>17</v>
      </c>
    </row>
    <row r="81" spans="1:24" ht="14.25" customHeight="1" x14ac:dyDescent="0.25">
      <c r="A81" s="2">
        <v>4922</v>
      </c>
      <c r="B81" s="2">
        <v>34</v>
      </c>
      <c r="C81" s="2" t="str">
        <f t="shared" si="9"/>
        <v>Early Adults</v>
      </c>
      <c r="D81" s="2" t="s">
        <v>12</v>
      </c>
      <c r="E81" s="2" t="s">
        <v>29</v>
      </c>
      <c r="F81" s="2">
        <v>303.85000000000002</v>
      </c>
      <c r="G81" s="2">
        <f t="shared" si="10"/>
        <v>1</v>
      </c>
      <c r="H81" s="6">
        <v>49118</v>
      </c>
      <c r="I81" s="12" t="str">
        <f t="shared" si="11"/>
        <v>2034</v>
      </c>
      <c r="J81" s="10" t="str">
        <f t="shared" si="12"/>
        <v>Jun</v>
      </c>
      <c r="K81" s="12" t="str">
        <f t="shared" si="13"/>
        <v>23</v>
      </c>
      <c r="L81" s="2" t="s">
        <v>30</v>
      </c>
      <c r="M81" s="2" t="s">
        <v>25</v>
      </c>
      <c r="N81" s="2">
        <v>1.97</v>
      </c>
      <c r="O81" s="2" t="s">
        <v>16</v>
      </c>
      <c r="P81" s="2">
        <v>18</v>
      </c>
      <c r="Q81" s="2">
        <f t="shared" si="14"/>
        <v>3</v>
      </c>
      <c r="R81" s="2">
        <v>16.88</v>
      </c>
      <c r="S81" s="2">
        <f t="shared" si="15"/>
        <v>1</v>
      </c>
      <c r="T81" s="42">
        <f>DataSet!G4923+DataSet!Q4923+DataSet!S4923</f>
        <v>7</v>
      </c>
      <c r="U81" s="16" t="str">
        <f t="shared" si="16"/>
        <v>High</v>
      </c>
      <c r="V81" s="4">
        <v>4</v>
      </c>
      <c r="W81" s="33">
        <f t="shared" si="17"/>
        <v>527.33920792079221</v>
      </c>
      <c r="X81" s="2" t="s">
        <v>17</v>
      </c>
    </row>
    <row r="82" spans="1:24" ht="14.25" customHeight="1" x14ac:dyDescent="0.25">
      <c r="A82" s="2">
        <v>56</v>
      </c>
      <c r="B82" s="2">
        <v>68</v>
      </c>
      <c r="C82" s="2" t="str">
        <f t="shared" si="9"/>
        <v>Seniors</v>
      </c>
      <c r="D82" s="2" t="s">
        <v>12</v>
      </c>
      <c r="E82" s="2" t="s">
        <v>29</v>
      </c>
      <c r="F82" s="2">
        <v>879.88</v>
      </c>
      <c r="G82" s="2">
        <f t="shared" si="10"/>
        <v>3</v>
      </c>
      <c r="H82" s="6">
        <v>44252</v>
      </c>
      <c r="I82" s="12" t="str">
        <f t="shared" si="11"/>
        <v>2021</v>
      </c>
      <c r="J82" s="10" t="str">
        <f t="shared" si="12"/>
        <v>Feb</v>
      </c>
      <c r="K82" s="12" t="str">
        <f t="shared" si="13"/>
        <v>25</v>
      </c>
      <c r="L82" s="2" t="s">
        <v>20</v>
      </c>
      <c r="M82" s="2" t="s">
        <v>25</v>
      </c>
      <c r="N82" s="2">
        <v>1.96</v>
      </c>
      <c r="O82" s="2" t="s">
        <v>21</v>
      </c>
      <c r="P82" s="2">
        <v>17</v>
      </c>
      <c r="Q82" s="2">
        <f t="shared" si="14"/>
        <v>3</v>
      </c>
      <c r="R82" s="2">
        <v>51.76</v>
      </c>
      <c r="S82" s="2">
        <f t="shared" si="15"/>
        <v>2</v>
      </c>
      <c r="T82" s="42">
        <f>DataSet!G57+DataSet!Q57+DataSet!S57</f>
        <v>7</v>
      </c>
      <c r="U82" s="16" t="str">
        <f t="shared" si="16"/>
        <v>High</v>
      </c>
      <c r="V82" s="4">
        <v>2</v>
      </c>
      <c r="W82" s="33">
        <f t="shared" si="17"/>
        <v>521.52618848167594</v>
      </c>
      <c r="X82" s="2" t="s">
        <v>22</v>
      </c>
    </row>
    <row r="83" spans="1:24" ht="14.25" customHeight="1" x14ac:dyDescent="0.25">
      <c r="A83" s="2">
        <v>105</v>
      </c>
      <c r="B83" s="2">
        <v>67</v>
      </c>
      <c r="C83" s="2" t="str">
        <f t="shared" si="9"/>
        <v>Seniors</v>
      </c>
      <c r="D83" s="2" t="s">
        <v>18</v>
      </c>
      <c r="E83" s="2" t="s">
        <v>29</v>
      </c>
      <c r="F83" s="2">
        <v>420.9</v>
      </c>
      <c r="G83" s="2">
        <f t="shared" si="10"/>
        <v>2</v>
      </c>
      <c r="H83" s="6">
        <v>44301</v>
      </c>
      <c r="I83" s="12" t="str">
        <f t="shared" si="11"/>
        <v>2021</v>
      </c>
      <c r="J83" s="10" t="str">
        <f t="shared" si="12"/>
        <v>Apr</v>
      </c>
      <c r="K83" s="12" t="str">
        <f t="shared" si="13"/>
        <v>15</v>
      </c>
      <c r="L83" s="2" t="s">
        <v>20</v>
      </c>
      <c r="M83" s="2" t="s">
        <v>15</v>
      </c>
      <c r="N83" s="2">
        <v>1.96</v>
      </c>
      <c r="O83" s="2" t="s">
        <v>21</v>
      </c>
      <c r="P83" s="2">
        <v>11</v>
      </c>
      <c r="Q83" s="2">
        <f t="shared" si="14"/>
        <v>2</v>
      </c>
      <c r="R83" s="2">
        <v>38.26</v>
      </c>
      <c r="S83" s="2">
        <f t="shared" si="15"/>
        <v>1</v>
      </c>
      <c r="T83" s="42">
        <f>DataSet!G106+DataSet!Q106+DataSet!S106</f>
        <v>6</v>
      </c>
      <c r="U83" s="16" t="str">
        <f t="shared" si="16"/>
        <v>Medium</v>
      </c>
      <c r="V83" s="4">
        <v>4</v>
      </c>
      <c r="W83" s="33">
        <f t="shared" si="17"/>
        <v>527.56070366699726</v>
      </c>
      <c r="X83" s="2" t="s">
        <v>28</v>
      </c>
    </row>
    <row r="84" spans="1:24" ht="14.25" customHeight="1" x14ac:dyDescent="0.25">
      <c r="A84" s="2">
        <v>166</v>
      </c>
      <c r="B84" s="2">
        <v>48</v>
      </c>
      <c r="C84" s="2" t="str">
        <f t="shared" si="9"/>
        <v>Mid Adults</v>
      </c>
      <c r="D84" s="2" t="s">
        <v>12</v>
      </c>
      <c r="E84" s="2" t="s">
        <v>19</v>
      </c>
      <c r="F84" s="2">
        <v>653.62</v>
      </c>
      <c r="G84" s="2">
        <f t="shared" si="10"/>
        <v>3</v>
      </c>
      <c r="H84" s="6">
        <v>44362</v>
      </c>
      <c r="I84" s="12" t="str">
        <f t="shared" si="11"/>
        <v>2021</v>
      </c>
      <c r="J84" s="10" t="str">
        <f t="shared" si="12"/>
        <v>Jun</v>
      </c>
      <c r="K84" s="12" t="str">
        <f t="shared" si="13"/>
        <v>15</v>
      </c>
      <c r="L84" s="2" t="s">
        <v>30</v>
      </c>
      <c r="M84" s="2" t="s">
        <v>15</v>
      </c>
      <c r="N84" s="2">
        <v>1.96</v>
      </c>
      <c r="O84" s="2" t="s">
        <v>21</v>
      </c>
      <c r="P84" s="2">
        <v>6</v>
      </c>
      <c r="Q84" s="2">
        <f t="shared" si="14"/>
        <v>2</v>
      </c>
      <c r="R84" s="2">
        <v>108.94</v>
      </c>
      <c r="S84" s="2">
        <f t="shared" si="15"/>
        <v>2</v>
      </c>
      <c r="T84" s="42">
        <f>DataSet!G167+DataSet!Q167+DataSet!S167</f>
        <v>7</v>
      </c>
      <c r="U84" s="16" t="str">
        <f t="shared" si="16"/>
        <v>High</v>
      </c>
      <c r="V84" s="4">
        <v>2</v>
      </c>
      <c r="W84" s="33">
        <f t="shared" si="17"/>
        <v>521.15055555555602</v>
      </c>
      <c r="X84" s="2" t="s">
        <v>22</v>
      </c>
    </row>
    <row r="85" spans="1:24" ht="14.25" customHeight="1" x14ac:dyDescent="0.25">
      <c r="A85" s="2">
        <v>708</v>
      </c>
      <c r="B85" s="2">
        <v>30</v>
      </c>
      <c r="C85" s="2" t="str">
        <f t="shared" si="9"/>
        <v>Early Adults</v>
      </c>
      <c r="D85" s="2" t="s">
        <v>12</v>
      </c>
      <c r="E85" s="2" t="s">
        <v>27</v>
      </c>
      <c r="F85" s="2">
        <v>681.86</v>
      </c>
      <c r="G85" s="2">
        <f t="shared" si="10"/>
        <v>3</v>
      </c>
      <c r="H85" s="6">
        <v>44904</v>
      </c>
      <c r="I85" s="12" t="str">
        <f t="shared" si="11"/>
        <v>2022</v>
      </c>
      <c r="J85" s="10" t="str">
        <f t="shared" si="12"/>
        <v>Dec</v>
      </c>
      <c r="K85" s="12" t="str">
        <f t="shared" si="13"/>
        <v>09</v>
      </c>
      <c r="L85" s="2" t="s">
        <v>24</v>
      </c>
      <c r="M85" s="2" t="s">
        <v>15</v>
      </c>
      <c r="N85" s="2">
        <v>1.96</v>
      </c>
      <c r="O85" s="2" t="s">
        <v>16</v>
      </c>
      <c r="P85" s="2">
        <v>4</v>
      </c>
      <c r="Q85" s="2">
        <f t="shared" si="14"/>
        <v>1</v>
      </c>
      <c r="R85" s="2">
        <v>170.46</v>
      </c>
      <c r="S85" s="2">
        <f t="shared" si="15"/>
        <v>3</v>
      </c>
      <c r="T85" s="42">
        <f>DataSet!G709+DataSet!Q709+DataSet!S709</f>
        <v>7</v>
      </c>
      <c r="U85" s="16" t="str">
        <f t="shared" si="16"/>
        <v>High</v>
      </c>
      <c r="V85" s="4">
        <v>2</v>
      </c>
      <c r="W85" s="33">
        <f t="shared" si="17"/>
        <v>521.01155299055665</v>
      </c>
      <c r="X85" s="2" t="s">
        <v>28</v>
      </c>
    </row>
    <row r="86" spans="1:24" ht="14.25" customHeight="1" x14ac:dyDescent="0.25">
      <c r="A86" s="2">
        <v>884</v>
      </c>
      <c r="B86" s="2">
        <v>19</v>
      </c>
      <c r="C86" s="2" t="str">
        <f t="shared" si="9"/>
        <v>Young Adults</v>
      </c>
      <c r="D86" s="2" t="s">
        <v>12</v>
      </c>
      <c r="E86" s="2" t="s">
        <v>29</v>
      </c>
      <c r="F86" s="2">
        <v>203.1</v>
      </c>
      <c r="G86" s="2">
        <f t="shared" si="10"/>
        <v>1</v>
      </c>
      <c r="H86" s="6">
        <v>45080</v>
      </c>
      <c r="I86" s="12" t="str">
        <f t="shared" si="11"/>
        <v>2023</v>
      </c>
      <c r="J86" s="10" t="str">
        <f t="shared" si="12"/>
        <v>Jun</v>
      </c>
      <c r="K86" s="12" t="str">
        <f t="shared" si="13"/>
        <v>03</v>
      </c>
      <c r="L86" s="2" t="s">
        <v>24</v>
      </c>
      <c r="M86" s="2" t="s">
        <v>25</v>
      </c>
      <c r="N86" s="2">
        <v>1.96</v>
      </c>
      <c r="O86" s="2" t="s">
        <v>21</v>
      </c>
      <c r="P86" s="2">
        <v>17</v>
      </c>
      <c r="Q86" s="2">
        <f t="shared" si="14"/>
        <v>3</v>
      </c>
      <c r="R86" s="2">
        <v>11.95</v>
      </c>
      <c r="S86" s="2">
        <f t="shared" si="15"/>
        <v>1</v>
      </c>
      <c r="T86" s="42">
        <f>DataSet!G885+DataSet!Q885+DataSet!S885</f>
        <v>7</v>
      </c>
      <c r="U86" s="16" t="str">
        <f t="shared" si="16"/>
        <v>High</v>
      </c>
      <c r="V86" s="4">
        <v>5</v>
      </c>
      <c r="W86" s="33">
        <f t="shared" si="17"/>
        <v>532.65739583333334</v>
      </c>
      <c r="X86" s="2" t="s">
        <v>17</v>
      </c>
    </row>
    <row r="87" spans="1:24" ht="14.25" customHeight="1" x14ac:dyDescent="0.25">
      <c r="A87" s="2">
        <v>908</v>
      </c>
      <c r="B87" s="2">
        <v>55</v>
      </c>
      <c r="C87" s="2" t="str">
        <f t="shared" si="9"/>
        <v>Late Adults</v>
      </c>
      <c r="D87" s="2" t="s">
        <v>12</v>
      </c>
      <c r="E87" s="2" t="s">
        <v>29</v>
      </c>
      <c r="F87" s="2">
        <v>489.32</v>
      </c>
      <c r="G87" s="2">
        <f t="shared" si="10"/>
        <v>2</v>
      </c>
      <c r="H87" s="6">
        <v>45104</v>
      </c>
      <c r="I87" s="12" t="str">
        <f t="shared" si="11"/>
        <v>2023</v>
      </c>
      <c r="J87" s="10" t="str">
        <f t="shared" si="12"/>
        <v>Jun</v>
      </c>
      <c r="K87" s="12" t="str">
        <f t="shared" si="13"/>
        <v>27</v>
      </c>
      <c r="L87" s="2" t="s">
        <v>14</v>
      </c>
      <c r="M87" s="2" t="s">
        <v>25</v>
      </c>
      <c r="N87" s="2">
        <v>1.96</v>
      </c>
      <c r="O87" s="2" t="s">
        <v>16</v>
      </c>
      <c r="P87" s="2">
        <v>9</v>
      </c>
      <c r="Q87" s="2">
        <f t="shared" si="14"/>
        <v>2</v>
      </c>
      <c r="R87" s="2">
        <v>54.37</v>
      </c>
      <c r="S87" s="2">
        <f t="shared" si="15"/>
        <v>2</v>
      </c>
      <c r="T87" s="42">
        <f>DataSet!G909+DataSet!Q909+DataSet!S909</f>
        <v>4</v>
      </c>
      <c r="U87" s="16" t="str">
        <f t="shared" si="16"/>
        <v>Low</v>
      </c>
      <c r="V87" s="4">
        <v>4</v>
      </c>
      <c r="W87" s="33">
        <f t="shared" si="17"/>
        <v>527.66651785714305</v>
      </c>
      <c r="X87" s="2" t="s">
        <v>17</v>
      </c>
    </row>
    <row r="88" spans="1:24" ht="14.25" customHeight="1" x14ac:dyDescent="0.25">
      <c r="A88" s="2">
        <v>1445</v>
      </c>
      <c r="B88" s="2">
        <v>68</v>
      </c>
      <c r="C88" s="2" t="str">
        <f t="shared" si="9"/>
        <v>Seniors</v>
      </c>
      <c r="D88" s="2" t="s">
        <v>23</v>
      </c>
      <c r="E88" s="2" t="s">
        <v>13</v>
      </c>
      <c r="F88" s="2">
        <v>410.67</v>
      </c>
      <c r="G88" s="2">
        <f t="shared" si="10"/>
        <v>2</v>
      </c>
      <c r="H88" s="6">
        <v>45641</v>
      </c>
      <c r="I88" s="12" t="str">
        <f t="shared" si="11"/>
        <v>2024</v>
      </c>
      <c r="J88" s="10" t="str">
        <f t="shared" si="12"/>
        <v>Dec</v>
      </c>
      <c r="K88" s="12" t="str">
        <f t="shared" si="13"/>
        <v>15</v>
      </c>
      <c r="L88" s="2" t="s">
        <v>20</v>
      </c>
      <c r="M88" s="2" t="s">
        <v>25</v>
      </c>
      <c r="N88" s="2">
        <v>1.96</v>
      </c>
      <c r="O88" s="2" t="s">
        <v>16</v>
      </c>
      <c r="P88" s="2">
        <v>13</v>
      </c>
      <c r="Q88" s="2">
        <f t="shared" si="14"/>
        <v>2</v>
      </c>
      <c r="R88" s="2">
        <v>31.59</v>
      </c>
      <c r="S88" s="2">
        <f t="shared" si="15"/>
        <v>1</v>
      </c>
      <c r="T88" s="42">
        <f>DataSet!G1446+DataSet!Q1446+DataSet!S1446</f>
        <v>7</v>
      </c>
      <c r="U88" s="16" t="str">
        <f t="shared" si="16"/>
        <v>High</v>
      </c>
      <c r="V88" s="4">
        <v>2</v>
      </c>
      <c r="W88" s="33">
        <f t="shared" si="17"/>
        <v>520.84259453781567</v>
      </c>
      <c r="X88" s="2" t="s">
        <v>17</v>
      </c>
    </row>
    <row r="89" spans="1:24" ht="14.25" customHeight="1" x14ac:dyDescent="0.25">
      <c r="A89" s="2">
        <v>1645</v>
      </c>
      <c r="B89" s="2">
        <v>69</v>
      </c>
      <c r="C89" s="2" t="str">
        <f t="shared" si="9"/>
        <v>Seniors</v>
      </c>
      <c r="D89" s="2" t="s">
        <v>18</v>
      </c>
      <c r="E89" s="2" t="s">
        <v>13</v>
      </c>
      <c r="F89" s="2">
        <v>135.74</v>
      </c>
      <c r="G89" s="2">
        <f t="shared" si="10"/>
        <v>1</v>
      </c>
      <c r="H89" s="6">
        <v>45841</v>
      </c>
      <c r="I89" s="12" t="str">
        <f t="shared" si="11"/>
        <v>2025</v>
      </c>
      <c r="J89" s="10" t="str">
        <f t="shared" si="12"/>
        <v>Jul</v>
      </c>
      <c r="K89" s="12" t="str">
        <f t="shared" si="13"/>
        <v>03</v>
      </c>
      <c r="L89" s="2" t="s">
        <v>24</v>
      </c>
      <c r="M89" s="2" t="s">
        <v>15</v>
      </c>
      <c r="N89" s="2">
        <v>1.96</v>
      </c>
      <c r="O89" s="2" t="s">
        <v>21</v>
      </c>
      <c r="P89" s="2">
        <v>1</v>
      </c>
      <c r="Q89" s="2">
        <f t="shared" si="14"/>
        <v>1</v>
      </c>
      <c r="R89" s="2">
        <v>135.74</v>
      </c>
      <c r="S89" s="2">
        <f t="shared" si="15"/>
        <v>2</v>
      </c>
      <c r="T89" s="42">
        <f>DataSet!G1646+DataSet!Q1646+DataSet!S1646</f>
        <v>5</v>
      </c>
      <c r="U89" s="16" t="str">
        <f t="shared" si="16"/>
        <v>Medium</v>
      </c>
      <c r="V89" s="4">
        <v>2</v>
      </c>
      <c r="W89" s="33">
        <f t="shared" si="17"/>
        <v>520.95844374342846</v>
      </c>
      <c r="X89" s="2" t="s">
        <v>17</v>
      </c>
    </row>
    <row r="90" spans="1:24" ht="14.25" customHeight="1" x14ac:dyDescent="0.25">
      <c r="A90" s="2">
        <v>1717</v>
      </c>
      <c r="B90" s="2">
        <v>41</v>
      </c>
      <c r="C90" s="2" t="str">
        <f t="shared" si="9"/>
        <v>Mid Adults</v>
      </c>
      <c r="D90" s="2" t="s">
        <v>12</v>
      </c>
      <c r="E90" s="2" t="s">
        <v>27</v>
      </c>
      <c r="F90" s="2">
        <v>156.99</v>
      </c>
      <c r="G90" s="2">
        <f t="shared" si="10"/>
        <v>1</v>
      </c>
      <c r="H90" s="6">
        <v>45913</v>
      </c>
      <c r="I90" s="12" t="str">
        <f t="shared" si="11"/>
        <v>2025</v>
      </c>
      <c r="J90" s="10" t="str">
        <f t="shared" si="12"/>
        <v>Sep</v>
      </c>
      <c r="K90" s="12" t="str">
        <f t="shared" si="13"/>
        <v>13</v>
      </c>
      <c r="L90" s="2" t="s">
        <v>20</v>
      </c>
      <c r="M90" s="2" t="s">
        <v>15</v>
      </c>
      <c r="N90" s="2">
        <v>1.96</v>
      </c>
      <c r="O90" s="2" t="s">
        <v>16</v>
      </c>
      <c r="P90" s="2">
        <v>12</v>
      </c>
      <c r="Q90" s="2">
        <f t="shared" si="14"/>
        <v>2</v>
      </c>
      <c r="R90" s="2">
        <v>13.08</v>
      </c>
      <c r="S90" s="2">
        <f t="shared" si="15"/>
        <v>1</v>
      </c>
      <c r="T90" s="42">
        <f>DataSet!G1718+DataSet!Q1718+DataSet!S1718</f>
        <v>6</v>
      </c>
      <c r="U90" s="16" t="str">
        <f t="shared" si="16"/>
        <v>Medium</v>
      </c>
      <c r="V90" s="4">
        <v>1</v>
      </c>
      <c r="W90" s="33">
        <f t="shared" si="17"/>
        <v>528.70188755020013</v>
      </c>
      <c r="X90" s="2" t="s">
        <v>17</v>
      </c>
    </row>
    <row r="91" spans="1:24" ht="14.25" customHeight="1" x14ac:dyDescent="0.25">
      <c r="A91" s="2">
        <v>2331</v>
      </c>
      <c r="B91" s="2">
        <v>52</v>
      </c>
      <c r="C91" s="2" t="str">
        <f t="shared" si="9"/>
        <v>Late Adults</v>
      </c>
      <c r="D91" s="2" t="s">
        <v>26</v>
      </c>
      <c r="E91" s="2" t="s">
        <v>13</v>
      </c>
      <c r="F91" s="2">
        <v>307.33999999999997</v>
      </c>
      <c r="G91" s="2">
        <f t="shared" si="10"/>
        <v>1</v>
      </c>
      <c r="H91" s="6">
        <v>46527</v>
      </c>
      <c r="I91" s="12" t="str">
        <f t="shared" si="11"/>
        <v>2027</v>
      </c>
      <c r="J91" s="10" t="str">
        <f t="shared" si="12"/>
        <v>May</v>
      </c>
      <c r="K91" s="12" t="str">
        <f t="shared" si="13"/>
        <v>20</v>
      </c>
      <c r="L91" s="2" t="s">
        <v>14</v>
      </c>
      <c r="M91" s="2" t="s">
        <v>15</v>
      </c>
      <c r="N91" s="2">
        <v>1.96</v>
      </c>
      <c r="O91" s="2" t="s">
        <v>21</v>
      </c>
      <c r="P91" s="2">
        <v>6</v>
      </c>
      <c r="Q91" s="2">
        <f t="shared" si="14"/>
        <v>2</v>
      </c>
      <c r="R91" s="2">
        <v>51.22</v>
      </c>
      <c r="S91" s="2">
        <f t="shared" si="15"/>
        <v>2</v>
      </c>
      <c r="T91" s="42">
        <f>DataSet!G2332+DataSet!Q2332+DataSet!S2332</f>
        <v>7</v>
      </c>
      <c r="U91" s="16" t="str">
        <f t="shared" si="16"/>
        <v>High</v>
      </c>
      <c r="V91" s="4">
        <v>3</v>
      </c>
      <c r="W91" s="33">
        <f t="shared" si="17"/>
        <v>503.90830000000017</v>
      </c>
      <c r="X91" s="2" t="s">
        <v>22</v>
      </c>
    </row>
    <row r="92" spans="1:24" ht="14.25" customHeight="1" x14ac:dyDescent="0.25">
      <c r="A92" s="2">
        <v>2336</v>
      </c>
      <c r="B92" s="2">
        <v>62</v>
      </c>
      <c r="C92" s="2" t="str">
        <f t="shared" si="9"/>
        <v>Seniors</v>
      </c>
      <c r="D92" s="2" t="s">
        <v>18</v>
      </c>
      <c r="E92" s="2" t="s">
        <v>13</v>
      </c>
      <c r="F92" s="2">
        <v>845.29</v>
      </c>
      <c r="G92" s="2">
        <f t="shared" si="10"/>
        <v>3</v>
      </c>
      <c r="H92" s="6">
        <v>46532</v>
      </c>
      <c r="I92" s="12" t="str">
        <f t="shared" si="11"/>
        <v>2027</v>
      </c>
      <c r="J92" s="10" t="str">
        <f t="shared" si="12"/>
        <v>May</v>
      </c>
      <c r="K92" s="12" t="str">
        <f t="shared" si="13"/>
        <v>25</v>
      </c>
      <c r="L92" s="2" t="s">
        <v>24</v>
      </c>
      <c r="M92" s="2" t="s">
        <v>25</v>
      </c>
      <c r="N92" s="2">
        <v>1.96</v>
      </c>
      <c r="O92" s="2" t="s">
        <v>21</v>
      </c>
      <c r="P92" s="2">
        <v>8</v>
      </c>
      <c r="Q92" s="2">
        <f t="shared" si="14"/>
        <v>2</v>
      </c>
      <c r="R92" s="2">
        <v>105.66</v>
      </c>
      <c r="S92" s="2">
        <f t="shared" si="15"/>
        <v>2</v>
      </c>
      <c r="T92" s="42">
        <f>DataSet!G2337+DataSet!Q2337+DataSet!S2337</f>
        <v>5</v>
      </c>
      <c r="U92" s="16" t="str">
        <f t="shared" si="16"/>
        <v>Medium</v>
      </c>
      <c r="V92" s="4">
        <v>3</v>
      </c>
      <c r="W92" s="33">
        <f t="shared" si="17"/>
        <v>504.10506506506522</v>
      </c>
      <c r="X92" s="2" t="s">
        <v>17</v>
      </c>
    </row>
    <row r="93" spans="1:24" ht="14.25" customHeight="1" x14ac:dyDescent="0.25">
      <c r="A93" s="2">
        <v>2360</v>
      </c>
      <c r="B93" s="2">
        <v>40</v>
      </c>
      <c r="C93" s="2" t="str">
        <f t="shared" si="9"/>
        <v>Mid Adults</v>
      </c>
      <c r="D93" s="2" t="s">
        <v>18</v>
      </c>
      <c r="E93" s="2" t="s">
        <v>19</v>
      </c>
      <c r="F93" s="2">
        <v>693.1</v>
      </c>
      <c r="G93" s="2">
        <f t="shared" si="10"/>
        <v>3</v>
      </c>
      <c r="H93" s="6">
        <v>46556</v>
      </c>
      <c r="I93" s="12" t="str">
        <f t="shared" si="11"/>
        <v>2027</v>
      </c>
      <c r="J93" s="10" t="str">
        <f t="shared" si="12"/>
        <v>Jun</v>
      </c>
      <c r="K93" s="12" t="str">
        <f t="shared" si="13"/>
        <v>18</v>
      </c>
      <c r="L93" s="2" t="s">
        <v>30</v>
      </c>
      <c r="M93" s="2" t="s">
        <v>25</v>
      </c>
      <c r="N93" s="2">
        <v>1.96</v>
      </c>
      <c r="O93" s="2" t="s">
        <v>21</v>
      </c>
      <c r="P93" s="2">
        <v>16</v>
      </c>
      <c r="Q93" s="2">
        <f t="shared" si="14"/>
        <v>3</v>
      </c>
      <c r="R93" s="2">
        <v>43.32</v>
      </c>
      <c r="S93" s="2">
        <f t="shared" si="15"/>
        <v>1</v>
      </c>
      <c r="T93" s="42">
        <f>DataSet!G2361+DataSet!Q2361+DataSet!S2361</f>
        <v>5</v>
      </c>
      <c r="U93" s="16" t="str">
        <f t="shared" si="16"/>
        <v>Medium</v>
      </c>
      <c r="V93" s="4">
        <v>3</v>
      </c>
      <c r="W93" s="33">
        <f t="shared" si="17"/>
        <v>503.7631963927858</v>
      </c>
      <c r="X93" s="2" t="s">
        <v>28</v>
      </c>
    </row>
    <row r="94" spans="1:24" ht="14.25" customHeight="1" x14ac:dyDescent="0.25">
      <c r="A94" s="2">
        <v>2733</v>
      </c>
      <c r="B94" s="2">
        <v>62</v>
      </c>
      <c r="C94" s="2" t="str">
        <f t="shared" si="9"/>
        <v>Seniors</v>
      </c>
      <c r="D94" s="2" t="s">
        <v>18</v>
      </c>
      <c r="E94" s="2" t="s">
        <v>13</v>
      </c>
      <c r="F94" s="2">
        <v>153.79</v>
      </c>
      <c r="G94" s="2">
        <f t="shared" si="10"/>
        <v>1</v>
      </c>
      <c r="H94" s="6">
        <v>46929</v>
      </c>
      <c r="I94" s="12" t="str">
        <f t="shared" si="11"/>
        <v>2028</v>
      </c>
      <c r="J94" s="10" t="str">
        <f t="shared" si="12"/>
        <v>Jun</v>
      </c>
      <c r="K94" s="12" t="str">
        <f t="shared" si="13"/>
        <v>25</v>
      </c>
      <c r="L94" s="2" t="s">
        <v>24</v>
      </c>
      <c r="M94" s="2" t="s">
        <v>15</v>
      </c>
      <c r="N94" s="2">
        <v>1.96</v>
      </c>
      <c r="O94" s="2" t="s">
        <v>16</v>
      </c>
      <c r="P94" s="2">
        <v>18</v>
      </c>
      <c r="Q94" s="2">
        <f t="shared" si="14"/>
        <v>3</v>
      </c>
      <c r="R94" s="2">
        <v>8.5399999999999991</v>
      </c>
      <c r="S94" s="2">
        <f t="shared" si="15"/>
        <v>1</v>
      </c>
      <c r="T94" s="42">
        <f>DataSet!G2734+DataSet!Q2734+DataSet!S2734</f>
        <v>4</v>
      </c>
      <c r="U94" s="16" t="str">
        <f t="shared" si="16"/>
        <v>Low</v>
      </c>
      <c r="V94" s="4">
        <v>1</v>
      </c>
      <c r="W94" s="33">
        <f t="shared" si="17"/>
        <v>529.07546733668278</v>
      </c>
      <c r="X94" s="2" t="s">
        <v>17</v>
      </c>
    </row>
    <row r="95" spans="1:24" ht="14.25" customHeight="1" x14ac:dyDescent="0.25">
      <c r="A95" s="2">
        <v>3128</v>
      </c>
      <c r="B95" s="2">
        <v>48</v>
      </c>
      <c r="C95" s="2" t="str">
        <f t="shared" si="9"/>
        <v>Mid Adults</v>
      </c>
      <c r="D95" s="2" t="s">
        <v>12</v>
      </c>
      <c r="E95" s="2" t="s">
        <v>29</v>
      </c>
      <c r="F95" s="2">
        <v>391.63</v>
      </c>
      <c r="G95" s="2">
        <f t="shared" si="10"/>
        <v>2</v>
      </c>
      <c r="H95" s="6">
        <v>47324</v>
      </c>
      <c r="I95" s="12" t="str">
        <f t="shared" si="11"/>
        <v>2029</v>
      </c>
      <c r="J95" s="10" t="str">
        <f t="shared" si="12"/>
        <v>Jul</v>
      </c>
      <c r="K95" s="12" t="str">
        <f t="shared" si="13"/>
        <v>25</v>
      </c>
      <c r="L95" s="2" t="s">
        <v>14</v>
      </c>
      <c r="M95" s="2" t="s">
        <v>25</v>
      </c>
      <c r="N95" s="2">
        <v>1.96</v>
      </c>
      <c r="O95" s="2" t="s">
        <v>16</v>
      </c>
      <c r="P95" s="2">
        <v>2</v>
      </c>
      <c r="Q95" s="2">
        <f t="shared" si="14"/>
        <v>1</v>
      </c>
      <c r="R95" s="2">
        <v>195.82</v>
      </c>
      <c r="S95" s="2">
        <f t="shared" si="15"/>
        <v>3</v>
      </c>
      <c r="T95" s="42">
        <f>DataSet!G3129+DataSet!Q3129+DataSet!S3129</f>
        <v>4</v>
      </c>
      <c r="U95" s="16" t="str">
        <f t="shared" si="16"/>
        <v>Low</v>
      </c>
      <c r="V95" s="4">
        <v>1</v>
      </c>
      <c r="W95" s="33">
        <f t="shared" si="17"/>
        <v>529.45301810865135</v>
      </c>
      <c r="X95" s="2" t="s">
        <v>22</v>
      </c>
    </row>
    <row r="96" spans="1:24" ht="14.25" customHeight="1" x14ac:dyDescent="0.25">
      <c r="A96" s="2">
        <v>3191</v>
      </c>
      <c r="B96" s="2">
        <v>44</v>
      </c>
      <c r="C96" s="2" t="str">
        <f t="shared" si="9"/>
        <v>Mid Adults</v>
      </c>
      <c r="D96" s="2" t="s">
        <v>26</v>
      </c>
      <c r="E96" s="2" t="s">
        <v>27</v>
      </c>
      <c r="F96" s="2">
        <v>208.93</v>
      </c>
      <c r="G96" s="2">
        <f t="shared" si="10"/>
        <v>1</v>
      </c>
      <c r="H96" s="6">
        <v>47387</v>
      </c>
      <c r="I96" s="12" t="str">
        <f t="shared" si="11"/>
        <v>2029</v>
      </c>
      <c r="J96" s="10" t="str">
        <f t="shared" si="12"/>
        <v>Sep</v>
      </c>
      <c r="K96" s="12" t="str">
        <f t="shared" si="13"/>
        <v>26</v>
      </c>
      <c r="L96" s="2" t="s">
        <v>30</v>
      </c>
      <c r="M96" s="2" t="s">
        <v>15</v>
      </c>
      <c r="N96" s="2">
        <v>1.96</v>
      </c>
      <c r="O96" s="2" t="s">
        <v>16</v>
      </c>
      <c r="P96" s="2">
        <v>17</v>
      </c>
      <c r="Q96" s="2">
        <f t="shared" si="14"/>
        <v>3</v>
      </c>
      <c r="R96" s="2">
        <v>12.29</v>
      </c>
      <c r="S96" s="2">
        <f t="shared" si="15"/>
        <v>1</v>
      </c>
      <c r="T96" s="42">
        <f>DataSet!G3192+DataSet!Q3192+DataSet!S3192</f>
        <v>7</v>
      </c>
      <c r="U96" s="16" t="str">
        <f t="shared" si="16"/>
        <v>High</v>
      </c>
      <c r="V96" s="4">
        <v>1</v>
      </c>
      <c r="W96" s="33">
        <f t="shared" si="17"/>
        <v>529.59181268882116</v>
      </c>
      <c r="X96" s="2" t="s">
        <v>28</v>
      </c>
    </row>
    <row r="97" spans="1:24" ht="14.25" customHeight="1" x14ac:dyDescent="0.25">
      <c r="A97" s="2">
        <v>3221</v>
      </c>
      <c r="B97" s="2">
        <v>54</v>
      </c>
      <c r="C97" s="2" t="str">
        <f t="shared" si="9"/>
        <v>Late Adults</v>
      </c>
      <c r="D97" s="2" t="s">
        <v>18</v>
      </c>
      <c r="E97" s="2" t="s">
        <v>19</v>
      </c>
      <c r="F97" s="2">
        <v>272.45</v>
      </c>
      <c r="G97" s="2">
        <f t="shared" si="10"/>
        <v>1</v>
      </c>
      <c r="H97" s="6">
        <v>47417</v>
      </c>
      <c r="I97" s="12" t="str">
        <f t="shared" si="11"/>
        <v>2029</v>
      </c>
      <c r="J97" s="10" t="str">
        <f t="shared" si="12"/>
        <v>Oct</v>
      </c>
      <c r="K97" s="12" t="str">
        <f t="shared" si="13"/>
        <v>26</v>
      </c>
      <c r="L97" s="2" t="s">
        <v>20</v>
      </c>
      <c r="M97" s="2" t="s">
        <v>15</v>
      </c>
      <c r="N97" s="2">
        <v>1.96</v>
      </c>
      <c r="O97" s="2" t="s">
        <v>21</v>
      </c>
      <c r="P97" s="2">
        <v>14</v>
      </c>
      <c r="Q97" s="2">
        <f t="shared" si="14"/>
        <v>2</v>
      </c>
      <c r="R97" s="2">
        <v>19.46</v>
      </c>
      <c r="S97" s="2">
        <f t="shared" si="15"/>
        <v>1</v>
      </c>
      <c r="T97" s="42">
        <f>DataSet!G3222+DataSet!Q3222+DataSet!S3222</f>
        <v>5</v>
      </c>
      <c r="U97" s="16" t="str">
        <f t="shared" si="16"/>
        <v>Medium</v>
      </c>
      <c r="V97" s="4">
        <v>3</v>
      </c>
      <c r="W97" s="33">
        <f t="shared" si="17"/>
        <v>503.57328986960903</v>
      </c>
      <c r="X97" s="2" t="s">
        <v>22</v>
      </c>
    </row>
    <row r="98" spans="1:24" ht="14.25" customHeight="1" x14ac:dyDescent="0.25">
      <c r="A98" s="2">
        <v>3267</v>
      </c>
      <c r="B98" s="2">
        <v>34</v>
      </c>
      <c r="C98" s="2" t="str">
        <f t="shared" si="9"/>
        <v>Early Adults</v>
      </c>
      <c r="D98" s="2" t="s">
        <v>12</v>
      </c>
      <c r="E98" s="2" t="s">
        <v>19</v>
      </c>
      <c r="F98" s="2">
        <v>916.67</v>
      </c>
      <c r="G98" s="2">
        <f t="shared" si="10"/>
        <v>3</v>
      </c>
      <c r="H98" s="6">
        <v>47463</v>
      </c>
      <c r="I98" s="12" t="str">
        <f t="shared" si="11"/>
        <v>2029</v>
      </c>
      <c r="J98" s="10" t="str">
        <f t="shared" si="12"/>
        <v>Dec</v>
      </c>
      <c r="K98" s="12" t="str">
        <f t="shared" si="13"/>
        <v>11</v>
      </c>
      <c r="L98" s="2" t="s">
        <v>30</v>
      </c>
      <c r="M98" s="2" t="s">
        <v>25</v>
      </c>
      <c r="N98" s="2">
        <v>1.96</v>
      </c>
      <c r="O98" s="2" t="s">
        <v>16</v>
      </c>
      <c r="P98" s="2">
        <v>1</v>
      </c>
      <c r="Q98" s="2">
        <f t="shared" si="14"/>
        <v>1</v>
      </c>
      <c r="R98" s="2">
        <v>916.67</v>
      </c>
      <c r="S98" s="2">
        <f t="shared" si="15"/>
        <v>3</v>
      </c>
      <c r="T98" s="42">
        <f>DataSet!G3268+DataSet!Q3268+DataSet!S3268</f>
        <v>6</v>
      </c>
      <c r="U98" s="16" t="str">
        <f t="shared" si="16"/>
        <v>Medium</v>
      </c>
      <c r="V98" s="4">
        <v>5</v>
      </c>
      <c r="W98" s="33">
        <f t="shared" si="17"/>
        <v>533.00104275286753</v>
      </c>
      <c r="X98" s="2" t="s">
        <v>28</v>
      </c>
    </row>
    <row r="99" spans="1:24" ht="14.25" customHeight="1" x14ac:dyDescent="0.25">
      <c r="A99" s="2">
        <v>3297</v>
      </c>
      <c r="B99" s="2">
        <v>66</v>
      </c>
      <c r="C99" s="2" t="str">
        <f t="shared" si="9"/>
        <v>Seniors</v>
      </c>
      <c r="D99" s="2" t="s">
        <v>23</v>
      </c>
      <c r="E99" s="2" t="s">
        <v>13</v>
      </c>
      <c r="F99" s="2">
        <v>833.26</v>
      </c>
      <c r="G99" s="2">
        <f t="shared" si="10"/>
        <v>3</v>
      </c>
      <c r="H99" s="6">
        <v>47493</v>
      </c>
      <c r="I99" s="12" t="str">
        <f t="shared" si="11"/>
        <v>2030</v>
      </c>
      <c r="J99" s="10" t="str">
        <f t="shared" si="12"/>
        <v>Jan</v>
      </c>
      <c r="K99" s="12" t="str">
        <f t="shared" si="13"/>
        <v>10</v>
      </c>
      <c r="L99" s="2" t="s">
        <v>14</v>
      </c>
      <c r="M99" s="2" t="s">
        <v>15</v>
      </c>
      <c r="N99" s="2">
        <v>1.96</v>
      </c>
      <c r="O99" s="2" t="s">
        <v>21</v>
      </c>
      <c r="P99" s="2">
        <v>6</v>
      </c>
      <c r="Q99" s="2">
        <f t="shared" si="14"/>
        <v>2</v>
      </c>
      <c r="R99" s="2">
        <v>138.88</v>
      </c>
      <c r="S99" s="2">
        <f t="shared" si="15"/>
        <v>2</v>
      </c>
      <c r="T99" s="42">
        <f>DataSet!G3298+DataSet!Q3298+DataSet!S3298</f>
        <v>4</v>
      </c>
      <c r="U99" s="16" t="str">
        <f t="shared" si="16"/>
        <v>Low</v>
      </c>
      <c r="V99" s="4">
        <v>5</v>
      </c>
      <c r="W99" s="33">
        <f t="shared" si="17"/>
        <v>532.60055323590814</v>
      </c>
      <c r="X99" s="2" t="s">
        <v>22</v>
      </c>
    </row>
    <row r="100" spans="1:24" ht="14.25" customHeight="1" x14ac:dyDescent="0.25">
      <c r="A100" s="2">
        <v>3790</v>
      </c>
      <c r="B100" s="2">
        <v>46</v>
      </c>
      <c r="C100" s="2" t="str">
        <f t="shared" si="9"/>
        <v>Mid Adults</v>
      </c>
      <c r="D100" s="2" t="s">
        <v>23</v>
      </c>
      <c r="E100" s="2" t="s">
        <v>19</v>
      </c>
      <c r="F100" s="2">
        <v>437.58</v>
      </c>
      <c r="G100" s="2">
        <f t="shared" si="10"/>
        <v>2</v>
      </c>
      <c r="H100" s="6">
        <v>47986</v>
      </c>
      <c r="I100" s="12" t="str">
        <f t="shared" si="11"/>
        <v>2031</v>
      </c>
      <c r="J100" s="10" t="str">
        <f t="shared" si="12"/>
        <v>May</v>
      </c>
      <c r="K100" s="12" t="str">
        <f t="shared" si="13"/>
        <v>18</v>
      </c>
      <c r="L100" s="2" t="s">
        <v>30</v>
      </c>
      <c r="M100" s="2" t="s">
        <v>15</v>
      </c>
      <c r="N100" s="2">
        <v>1.96</v>
      </c>
      <c r="O100" s="2" t="s">
        <v>16</v>
      </c>
      <c r="P100" s="2">
        <v>17</v>
      </c>
      <c r="Q100" s="2">
        <f t="shared" si="14"/>
        <v>3</v>
      </c>
      <c r="R100" s="2">
        <v>25.74</v>
      </c>
      <c r="S100" s="2">
        <f t="shared" si="15"/>
        <v>1</v>
      </c>
      <c r="T100" s="42">
        <f>DataSet!G3791+DataSet!Q3791+DataSet!S3791</f>
        <v>5</v>
      </c>
      <c r="U100" s="16" t="str">
        <f t="shared" si="16"/>
        <v>Medium</v>
      </c>
      <c r="V100" s="4">
        <v>1</v>
      </c>
      <c r="W100" s="33">
        <f t="shared" si="17"/>
        <v>529.91506048387043</v>
      </c>
      <c r="X100" s="2" t="s">
        <v>28</v>
      </c>
    </row>
    <row r="101" spans="1:24" ht="14.25" customHeight="1" x14ac:dyDescent="0.25">
      <c r="A101" s="2">
        <v>4064</v>
      </c>
      <c r="B101" s="2">
        <v>41</v>
      </c>
      <c r="C101" s="2" t="str">
        <f t="shared" si="9"/>
        <v>Mid Adults</v>
      </c>
      <c r="D101" s="2" t="s">
        <v>26</v>
      </c>
      <c r="E101" s="2" t="s">
        <v>29</v>
      </c>
      <c r="F101" s="2">
        <v>50.03</v>
      </c>
      <c r="G101" s="2">
        <f t="shared" si="10"/>
        <v>1</v>
      </c>
      <c r="H101" s="6">
        <v>48260</v>
      </c>
      <c r="I101" s="12" t="str">
        <f t="shared" si="11"/>
        <v>2032</v>
      </c>
      <c r="J101" s="10" t="str">
        <f t="shared" si="12"/>
        <v>Feb</v>
      </c>
      <c r="K101" s="12" t="str">
        <f t="shared" si="13"/>
        <v>16</v>
      </c>
      <c r="L101" s="2" t="s">
        <v>14</v>
      </c>
      <c r="M101" s="2" t="s">
        <v>25</v>
      </c>
      <c r="N101" s="2">
        <v>1.96</v>
      </c>
      <c r="O101" s="2" t="s">
        <v>21</v>
      </c>
      <c r="P101" s="2">
        <v>10</v>
      </c>
      <c r="Q101" s="2">
        <f t="shared" si="14"/>
        <v>2</v>
      </c>
      <c r="R101" s="2">
        <v>5</v>
      </c>
      <c r="S101" s="2">
        <f t="shared" si="15"/>
        <v>1</v>
      </c>
      <c r="T101" s="42">
        <f>DataSet!G4065+DataSet!Q4065+DataSet!S4065</f>
        <v>5</v>
      </c>
      <c r="U101" s="16" t="str">
        <f t="shared" si="16"/>
        <v>Medium</v>
      </c>
      <c r="V101" s="4">
        <v>2</v>
      </c>
      <c r="W101" s="33">
        <f t="shared" si="17"/>
        <v>521.36393684210577</v>
      </c>
      <c r="X101" s="2" t="s">
        <v>22</v>
      </c>
    </row>
    <row r="102" spans="1:24" ht="14.25" customHeight="1" x14ac:dyDescent="0.25">
      <c r="A102" s="2">
        <v>4077</v>
      </c>
      <c r="B102" s="2">
        <v>68</v>
      </c>
      <c r="C102" s="2" t="str">
        <f t="shared" si="9"/>
        <v>Seniors</v>
      </c>
      <c r="D102" s="2" t="s">
        <v>26</v>
      </c>
      <c r="E102" s="2" t="s">
        <v>27</v>
      </c>
      <c r="F102" s="2">
        <v>626.91</v>
      </c>
      <c r="G102" s="2">
        <f t="shared" si="10"/>
        <v>2</v>
      </c>
      <c r="H102" s="6">
        <v>48273</v>
      </c>
      <c r="I102" s="12" t="str">
        <f t="shared" si="11"/>
        <v>2032</v>
      </c>
      <c r="J102" s="10" t="str">
        <f t="shared" si="12"/>
        <v>Feb</v>
      </c>
      <c r="K102" s="12" t="str">
        <f t="shared" si="13"/>
        <v>29</v>
      </c>
      <c r="L102" s="2" t="s">
        <v>30</v>
      </c>
      <c r="M102" s="2" t="s">
        <v>15</v>
      </c>
      <c r="N102" s="2">
        <v>1.96</v>
      </c>
      <c r="O102" s="2" t="s">
        <v>16</v>
      </c>
      <c r="P102" s="2">
        <v>16</v>
      </c>
      <c r="Q102" s="2">
        <f t="shared" si="14"/>
        <v>3</v>
      </c>
      <c r="R102" s="2">
        <v>39.18</v>
      </c>
      <c r="S102" s="2">
        <f t="shared" si="15"/>
        <v>1</v>
      </c>
      <c r="T102" s="42">
        <f>DataSet!G4078+DataSet!Q4078+DataSet!S4078</f>
        <v>7</v>
      </c>
      <c r="U102" s="16" t="str">
        <f t="shared" si="16"/>
        <v>High</v>
      </c>
      <c r="V102" s="4">
        <v>3</v>
      </c>
      <c r="W102" s="33">
        <f t="shared" si="17"/>
        <v>503.80534136546203</v>
      </c>
      <c r="X102" s="2" t="s">
        <v>28</v>
      </c>
    </row>
    <row r="103" spans="1:24" ht="14.25" customHeight="1" x14ac:dyDescent="0.25">
      <c r="A103" s="2">
        <v>4133</v>
      </c>
      <c r="B103" s="2">
        <v>22</v>
      </c>
      <c r="C103" s="2" t="str">
        <f t="shared" si="9"/>
        <v>Young Adults</v>
      </c>
      <c r="D103" s="2" t="s">
        <v>18</v>
      </c>
      <c r="E103" s="2" t="s">
        <v>29</v>
      </c>
      <c r="F103" s="2">
        <v>815.74</v>
      </c>
      <c r="G103" s="2">
        <f t="shared" si="10"/>
        <v>3</v>
      </c>
      <c r="H103" s="6">
        <v>48329</v>
      </c>
      <c r="I103" s="12" t="str">
        <f t="shared" si="11"/>
        <v>2032</v>
      </c>
      <c r="J103" s="10" t="str">
        <f t="shared" si="12"/>
        <v>Apr</v>
      </c>
      <c r="K103" s="12" t="str">
        <f t="shared" si="13"/>
        <v>25</v>
      </c>
      <c r="L103" s="2" t="s">
        <v>30</v>
      </c>
      <c r="M103" s="2" t="s">
        <v>25</v>
      </c>
      <c r="N103" s="2">
        <v>1.96</v>
      </c>
      <c r="O103" s="2" t="s">
        <v>16</v>
      </c>
      <c r="P103" s="2">
        <v>19</v>
      </c>
      <c r="Q103" s="2">
        <f t="shared" si="14"/>
        <v>3</v>
      </c>
      <c r="R103" s="2">
        <v>42.93</v>
      </c>
      <c r="S103" s="2">
        <f t="shared" si="15"/>
        <v>1</v>
      </c>
      <c r="T103" s="42">
        <f>DataSet!G4134+DataSet!Q4134+DataSet!S4134</f>
        <v>4</v>
      </c>
      <c r="U103" s="16" t="str">
        <f t="shared" si="16"/>
        <v>Low</v>
      </c>
      <c r="V103" s="4">
        <v>4</v>
      </c>
      <c r="W103" s="33">
        <f t="shared" si="17"/>
        <v>527.70459781529325</v>
      </c>
      <c r="X103" s="2" t="s">
        <v>22</v>
      </c>
    </row>
    <row r="104" spans="1:24" ht="14.25" customHeight="1" x14ac:dyDescent="0.25">
      <c r="A104" s="2">
        <v>4216</v>
      </c>
      <c r="B104" s="2">
        <v>22</v>
      </c>
      <c r="C104" s="2" t="str">
        <f t="shared" si="9"/>
        <v>Young Adults</v>
      </c>
      <c r="D104" s="2" t="s">
        <v>26</v>
      </c>
      <c r="E104" s="2" t="s">
        <v>29</v>
      </c>
      <c r="F104" s="2">
        <v>134.15</v>
      </c>
      <c r="G104" s="2">
        <f t="shared" si="10"/>
        <v>1</v>
      </c>
      <c r="H104" s="6">
        <v>48412</v>
      </c>
      <c r="I104" s="12" t="str">
        <f t="shared" si="11"/>
        <v>2032</v>
      </c>
      <c r="J104" s="10" t="str">
        <f t="shared" si="12"/>
        <v>Jul</v>
      </c>
      <c r="K104" s="12" t="str">
        <f t="shared" si="13"/>
        <v>17</v>
      </c>
      <c r="L104" s="2" t="s">
        <v>20</v>
      </c>
      <c r="M104" s="2" t="s">
        <v>25</v>
      </c>
      <c r="N104" s="2">
        <v>1.96</v>
      </c>
      <c r="O104" s="2" t="s">
        <v>16</v>
      </c>
      <c r="P104" s="2">
        <v>19</v>
      </c>
      <c r="Q104" s="2">
        <f t="shared" si="14"/>
        <v>3</v>
      </c>
      <c r="R104" s="2">
        <v>7.06</v>
      </c>
      <c r="S104" s="2">
        <f t="shared" si="15"/>
        <v>1</v>
      </c>
      <c r="T104" s="42">
        <f>DataSet!G4217+DataSet!Q4217+DataSet!S4217</f>
        <v>6</v>
      </c>
      <c r="U104" s="16" t="str">
        <f t="shared" si="16"/>
        <v>Medium</v>
      </c>
      <c r="V104" s="4">
        <v>1</v>
      </c>
      <c r="W104" s="33">
        <f t="shared" si="17"/>
        <v>530.00823410696228</v>
      </c>
      <c r="X104" s="2" t="s">
        <v>17</v>
      </c>
    </row>
    <row r="105" spans="1:24" ht="14.25" customHeight="1" x14ac:dyDescent="0.25">
      <c r="A105" s="2">
        <v>4289</v>
      </c>
      <c r="B105" s="2">
        <v>21</v>
      </c>
      <c r="C105" s="2" t="str">
        <f t="shared" si="9"/>
        <v>Young Adults</v>
      </c>
      <c r="D105" s="2" t="s">
        <v>18</v>
      </c>
      <c r="E105" s="2" t="s">
        <v>29</v>
      </c>
      <c r="F105" s="2">
        <v>172.59</v>
      </c>
      <c r="G105" s="2">
        <f t="shared" si="10"/>
        <v>1</v>
      </c>
      <c r="H105" s="6">
        <v>48485</v>
      </c>
      <c r="I105" s="12" t="str">
        <f t="shared" si="11"/>
        <v>2032</v>
      </c>
      <c r="J105" s="10" t="str">
        <f t="shared" si="12"/>
        <v>Sep</v>
      </c>
      <c r="K105" s="12" t="str">
        <f t="shared" si="13"/>
        <v>28</v>
      </c>
      <c r="L105" s="2" t="s">
        <v>30</v>
      </c>
      <c r="M105" s="2" t="s">
        <v>15</v>
      </c>
      <c r="N105" s="2">
        <v>1.96</v>
      </c>
      <c r="O105" s="2" t="s">
        <v>21</v>
      </c>
      <c r="P105" s="2">
        <v>2</v>
      </c>
      <c r="Q105" s="2">
        <f t="shared" si="14"/>
        <v>1</v>
      </c>
      <c r="R105" s="2">
        <v>86.3</v>
      </c>
      <c r="S105" s="2">
        <f t="shared" si="15"/>
        <v>2</v>
      </c>
      <c r="T105" s="42">
        <f>DataSet!G4290+DataSet!Q4290+DataSet!S4290</f>
        <v>6</v>
      </c>
      <c r="U105" s="16" t="str">
        <f t="shared" si="16"/>
        <v>Medium</v>
      </c>
      <c r="V105" s="4">
        <v>4</v>
      </c>
      <c r="W105" s="33">
        <f t="shared" si="17"/>
        <v>527.41828031809177</v>
      </c>
      <c r="X105" s="2" t="s">
        <v>17</v>
      </c>
    </row>
    <row r="106" spans="1:24" ht="14.25" customHeight="1" x14ac:dyDescent="0.25">
      <c r="A106" s="2">
        <v>4573</v>
      </c>
      <c r="B106" s="2">
        <v>37</v>
      </c>
      <c r="C106" s="2" t="str">
        <f t="shared" si="9"/>
        <v>Early Adults</v>
      </c>
      <c r="D106" s="2" t="s">
        <v>18</v>
      </c>
      <c r="E106" s="2" t="s">
        <v>13</v>
      </c>
      <c r="F106" s="2">
        <v>627.32000000000005</v>
      </c>
      <c r="G106" s="2">
        <f t="shared" si="10"/>
        <v>2</v>
      </c>
      <c r="H106" s="6">
        <v>48769</v>
      </c>
      <c r="I106" s="12" t="str">
        <f t="shared" si="11"/>
        <v>2033</v>
      </c>
      <c r="J106" s="10" t="str">
        <f t="shared" si="12"/>
        <v>Jul</v>
      </c>
      <c r="K106" s="12" t="str">
        <f t="shared" si="13"/>
        <v>09</v>
      </c>
      <c r="L106" s="2" t="s">
        <v>24</v>
      </c>
      <c r="M106" s="2" t="s">
        <v>15</v>
      </c>
      <c r="N106" s="2">
        <v>1.96</v>
      </c>
      <c r="O106" s="2" t="s">
        <v>16</v>
      </c>
      <c r="P106" s="2">
        <v>3</v>
      </c>
      <c r="Q106" s="2">
        <f t="shared" si="14"/>
        <v>1</v>
      </c>
      <c r="R106" s="2">
        <v>209.11</v>
      </c>
      <c r="S106" s="2">
        <f t="shared" si="15"/>
        <v>3</v>
      </c>
      <c r="T106" s="42">
        <f>DataSet!G4574+DataSet!Q4574+DataSet!S4574</f>
        <v>6</v>
      </c>
      <c r="U106" s="16" t="str">
        <f t="shared" si="16"/>
        <v>Medium</v>
      </c>
      <c r="V106" s="4">
        <v>1</v>
      </c>
      <c r="W106" s="33">
        <f t="shared" si="17"/>
        <v>530.40809090909045</v>
      </c>
      <c r="X106" s="2" t="s">
        <v>28</v>
      </c>
    </row>
    <row r="107" spans="1:24" ht="14.25" customHeight="1" x14ac:dyDescent="0.25">
      <c r="A107" s="2">
        <v>4637</v>
      </c>
      <c r="B107" s="2">
        <v>61</v>
      </c>
      <c r="C107" s="2" t="str">
        <f t="shared" si="9"/>
        <v>Seniors</v>
      </c>
      <c r="D107" s="2" t="s">
        <v>18</v>
      </c>
      <c r="E107" s="2" t="s">
        <v>13</v>
      </c>
      <c r="F107" s="2">
        <v>147.75</v>
      </c>
      <c r="G107" s="2">
        <f t="shared" si="10"/>
        <v>1</v>
      </c>
      <c r="H107" s="6">
        <v>48833</v>
      </c>
      <c r="I107" s="12" t="str">
        <f t="shared" si="11"/>
        <v>2033</v>
      </c>
      <c r="J107" s="10" t="str">
        <f t="shared" si="12"/>
        <v>Sep</v>
      </c>
      <c r="K107" s="12" t="str">
        <f t="shared" si="13"/>
        <v>11</v>
      </c>
      <c r="L107" s="2" t="s">
        <v>24</v>
      </c>
      <c r="M107" s="2" t="s">
        <v>25</v>
      </c>
      <c r="N107" s="2">
        <v>1.96</v>
      </c>
      <c r="O107" s="2" t="s">
        <v>21</v>
      </c>
      <c r="P107" s="2">
        <v>8</v>
      </c>
      <c r="Q107" s="2">
        <f t="shared" si="14"/>
        <v>2</v>
      </c>
      <c r="R107" s="2">
        <v>18.47</v>
      </c>
      <c r="S107" s="2">
        <f t="shared" si="15"/>
        <v>1</v>
      </c>
      <c r="T107" s="42">
        <f>DataSet!G4638+DataSet!Q4638+DataSet!S4638</f>
        <v>7</v>
      </c>
      <c r="U107" s="16" t="str">
        <f t="shared" si="16"/>
        <v>High</v>
      </c>
      <c r="V107" s="4">
        <v>3</v>
      </c>
      <c r="W107" s="33">
        <f t="shared" si="17"/>
        <v>503.68161809045239</v>
      </c>
      <c r="X107" s="2" t="s">
        <v>28</v>
      </c>
    </row>
    <row r="108" spans="1:24" ht="14.25" customHeight="1" x14ac:dyDescent="0.25">
      <c r="A108" s="2">
        <v>4814</v>
      </c>
      <c r="B108" s="2">
        <v>40</v>
      </c>
      <c r="C108" s="2" t="str">
        <f t="shared" si="9"/>
        <v>Mid Adults</v>
      </c>
      <c r="D108" s="2" t="s">
        <v>26</v>
      </c>
      <c r="E108" s="2" t="s">
        <v>13</v>
      </c>
      <c r="F108" s="2">
        <v>139.31</v>
      </c>
      <c r="G108" s="2">
        <f t="shared" si="10"/>
        <v>1</v>
      </c>
      <c r="H108" s="6">
        <v>49010</v>
      </c>
      <c r="I108" s="12" t="str">
        <f t="shared" si="11"/>
        <v>2034</v>
      </c>
      <c r="J108" s="10" t="str">
        <f t="shared" si="12"/>
        <v>Mar</v>
      </c>
      <c r="K108" s="12" t="str">
        <f t="shared" si="13"/>
        <v>07</v>
      </c>
      <c r="L108" s="2" t="s">
        <v>14</v>
      </c>
      <c r="M108" s="2" t="s">
        <v>25</v>
      </c>
      <c r="N108" s="2">
        <v>1.96</v>
      </c>
      <c r="O108" s="2" t="s">
        <v>21</v>
      </c>
      <c r="P108" s="2">
        <v>2</v>
      </c>
      <c r="Q108" s="2">
        <f t="shared" si="14"/>
        <v>1</v>
      </c>
      <c r="R108" s="2">
        <v>69.66</v>
      </c>
      <c r="S108" s="2">
        <f t="shared" si="15"/>
        <v>2</v>
      </c>
      <c r="T108" s="42">
        <f>DataSet!G4815+DataSet!Q4815+DataSet!S4815</f>
        <v>6</v>
      </c>
      <c r="U108" s="16" t="str">
        <f t="shared" si="16"/>
        <v>Medium</v>
      </c>
      <c r="V108" s="4">
        <v>1</v>
      </c>
      <c r="W108" s="33">
        <f t="shared" si="17"/>
        <v>530.31010111223418</v>
      </c>
      <c r="X108" s="2" t="s">
        <v>17</v>
      </c>
    </row>
    <row r="109" spans="1:24" ht="14.25" customHeight="1" x14ac:dyDescent="0.25">
      <c r="A109" s="2">
        <v>4871</v>
      </c>
      <c r="B109" s="2">
        <v>35</v>
      </c>
      <c r="C109" s="2" t="str">
        <f t="shared" si="9"/>
        <v>Early Adults</v>
      </c>
      <c r="D109" s="2" t="s">
        <v>12</v>
      </c>
      <c r="E109" s="2" t="s">
        <v>19</v>
      </c>
      <c r="F109" s="2">
        <v>668.41</v>
      </c>
      <c r="G109" s="2">
        <f t="shared" si="10"/>
        <v>3</v>
      </c>
      <c r="H109" s="6">
        <v>49067</v>
      </c>
      <c r="I109" s="12" t="str">
        <f t="shared" si="11"/>
        <v>2034</v>
      </c>
      <c r="J109" s="10" t="str">
        <f t="shared" si="12"/>
        <v>May</v>
      </c>
      <c r="K109" s="12" t="str">
        <f t="shared" si="13"/>
        <v>03</v>
      </c>
      <c r="L109" s="2" t="s">
        <v>14</v>
      </c>
      <c r="M109" s="2" t="s">
        <v>15</v>
      </c>
      <c r="N109" s="2">
        <v>1.96</v>
      </c>
      <c r="O109" s="2" t="s">
        <v>16</v>
      </c>
      <c r="P109" s="2">
        <v>7</v>
      </c>
      <c r="Q109" s="2">
        <f t="shared" si="14"/>
        <v>2</v>
      </c>
      <c r="R109" s="2">
        <v>95.49</v>
      </c>
      <c r="S109" s="2">
        <f t="shared" si="15"/>
        <v>2</v>
      </c>
      <c r="T109" s="42">
        <f>DataSet!G4872+DataSet!Q4872+DataSet!S4872</f>
        <v>4</v>
      </c>
      <c r="U109" s="16" t="str">
        <f t="shared" si="16"/>
        <v>Low</v>
      </c>
      <c r="V109" s="4">
        <v>5</v>
      </c>
      <c r="W109" s="33">
        <f t="shared" si="17"/>
        <v>532.28638453500525</v>
      </c>
      <c r="X109" s="2" t="s">
        <v>28</v>
      </c>
    </row>
    <row r="110" spans="1:24" ht="14.25" customHeight="1" x14ac:dyDescent="0.25">
      <c r="A110" s="2">
        <v>4952</v>
      </c>
      <c r="B110" s="2">
        <v>27</v>
      </c>
      <c r="C110" s="2" t="str">
        <f t="shared" si="9"/>
        <v>Young Adults</v>
      </c>
      <c r="D110" s="2" t="s">
        <v>18</v>
      </c>
      <c r="E110" s="2" t="s">
        <v>29</v>
      </c>
      <c r="F110" s="2">
        <v>156.88</v>
      </c>
      <c r="G110" s="2">
        <f t="shared" si="10"/>
        <v>1</v>
      </c>
      <c r="H110" s="6">
        <v>49148</v>
      </c>
      <c r="I110" s="12" t="str">
        <f t="shared" si="11"/>
        <v>2034</v>
      </c>
      <c r="J110" s="10" t="str">
        <f t="shared" si="12"/>
        <v>Jul</v>
      </c>
      <c r="K110" s="12" t="str">
        <f t="shared" si="13"/>
        <v>23</v>
      </c>
      <c r="L110" s="2" t="s">
        <v>14</v>
      </c>
      <c r="M110" s="2" t="s">
        <v>15</v>
      </c>
      <c r="N110" s="2">
        <v>1.96</v>
      </c>
      <c r="O110" s="2" t="s">
        <v>21</v>
      </c>
      <c r="P110" s="2">
        <v>8</v>
      </c>
      <c r="Q110" s="2">
        <f t="shared" si="14"/>
        <v>2</v>
      </c>
      <c r="R110" s="2">
        <v>19.61</v>
      </c>
      <c r="S110" s="2">
        <f t="shared" si="15"/>
        <v>1</v>
      </c>
      <c r="T110" s="42">
        <f>DataSet!G4953+DataSet!Q4953+DataSet!S4953</f>
        <v>5</v>
      </c>
      <c r="U110" s="16" t="str">
        <f t="shared" si="16"/>
        <v>Medium</v>
      </c>
      <c r="V110" s="4">
        <v>2</v>
      </c>
      <c r="W110" s="33">
        <f t="shared" si="17"/>
        <v>521.860600632245</v>
      </c>
      <c r="X110" s="2" t="s">
        <v>17</v>
      </c>
    </row>
    <row r="111" spans="1:24" ht="14.25" customHeight="1" x14ac:dyDescent="0.25">
      <c r="A111" s="2">
        <v>4974</v>
      </c>
      <c r="B111" s="2">
        <v>32</v>
      </c>
      <c r="C111" s="2" t="str">
        <f t="shared" si="9"/>
        <v>Early Adults</v>
      </c>
      <c r="D111" s="2" t="s">
        <v>18</v>
      </c>
      <c r="E111" s="2" t="s">
        <v>29</v>
      </c>
      <c r="F111" s="2">
        <v>143.38999999999999</v>
      </c>
      <c r="G111" s="2">
        <f t="shared" si="10"/>
        <v>1</v>
      </c>
      <c r="H111" s="6">
        <v>49170</v>
      </c>
      <c r="I111" s="12" t="str">
        <f t="shared" si="11"/>
        <v>2034</v>
      </c>
      <c r="J111" s="10" t="str">
        <f t="shared" si="12"/>
        <v>Aug</v>
      </c>
      <c r="K111" s="12" t="str">
        <f t="shared" si="13"/>
        <v>14</v>
      </c>
      <c r="L111" s="2" t="s">
        <v>14</v>
      </c>
      <c r="M111" s="2" t="s">
        <v>25</v>
      </c>
      <c r="N111" s="2">
        <v>1.96</v>
      </c>
      <c r="O111" s="2" t="s">
        <v>16</v>
      </c>
      <c r="P111" s="2">
        <v>7</v>
      </c>
      <c r="Q111" s="2">
        <f t="shared" si="14"/>
        <v>2</v>
      </c>
      <c r="R111" s="2">
        <v>20.48</v>
      </c>
      <c r="S111" s="2">
        <f t="shared" si="15"/>
        <v>1</v>
      </c>
      <c r="T111" s="42">
        <f>DataSet!G4975+DataSet!Q4975+DataSet!S4975</f>
        <v>3</v>
      </c>
      <c r="U111" s="16" t="str">
        <f t="shared" si="16"/>
        <v>Low</v>
      </c>
      <c r="V111" s="4">
        <v>4</v>
      </c>
      <c r="W111" s="33">
        <f t="shared" si="17"/>
        <v>527.77134328358227</v>
      </c>
      <c r="X111" s="2" t="s">
        <v>22</v>
      </c>
    </row>
    <row r="112" spans="1:24" ht="14.25" customHeight="1" x14ac:dyDescent="0.25">
      <c r="A112" s="2">
        <v>78</v>
      </c>
      <c r="B112" s="2">
        <v>64</v>
      </c>
      <c r="C112" s="2" t="str">
        <f t="shared" si="9"/>
        <v>Seniors</v>
      </c>
      <c r="D112" s="2" t="s">
        <v>12</v>
      </c>
      <c r="E112" s="2" t="s">
        <v>29</v>
      </c>
      <c r="F112" s="2">
        <v>707.55</v>
      </c>
      <c r="G112" s="2">
        <f t="shared" si="10"/>
        <v>3</v>
      </c>
      <c r="H112" s="6">
        <v>44274</v>
      </c>
      <c r="I112" s="12" t="str">
        <f t="shared" si="11"/>
        <v>2021</v>
      </c>
      <c r="J112" s="10" t="str">
        <f t="shared" si="12"/>
        <v>Mar</v>
      </c>
      <c r="K112" s="12" t="str">
        <f t="shared" si="13"/>
        <v>19</v>
      </c>
      <c r="L112" s="2" t="s">
        <v>14</v>
      </c>
      <c r="M112" s="2" t="s">
        <v>15</v>
      </c>
      <c r="N112" s="2">
        <v>1.95</v>
      </c>
      <c r="O112" s="2" t="s">
        <v>16</v>
      </c>
      <c r="P112" s="2">
        <v>16</v>
      </c>
      <c r="Q112" s="2">
        <f t="shared" si="14"/>
        <v>3</v>
      </c>
      <c r="R112" s="2">
        <v>44.22</v>
      </c>
      <c r="S112" s="2">
        <f t="shared" si="15"/>
        <v>1</v>
      </c>
      <c r="T112" s="42">
        <f>DataSet!G79+DataSet!Q79+DataSet!S79</f>
        <v>4</v>
      </c>
      <c r="U112" s="16" t="str">
        <f t="shared" si="16"/>
        <v>Low</v>
      </c>
      <c r="V112" s="4">
        <v>2</v>
      </c>
      <c r="W112" s="33">
        <f t="shared" si="17"/>
        <v>522.24560126582332</v>
      </c>
      <c r="X112" s="2" t="s">
        <v>28</v>
      </c>
    </row>
    <row r="113" spans="1:24" ht="14.25" customHeight="1" x14ac:dyDescent="0.25">
      <c r="A113" s="2">
        <v>150</v>
      </c>
      <c r="B113" s="2">
        <v>40</v>
      </c>
      <c r="C113" s="2" t="str">
        <f t="shared" si="9"/>
        <v>Mid Adults</v>
      </c>
      <c r="D113" s="2" t="s">
        <v>26</v>
      </c>
      <c r="E113" s="2" t="s">
        <v>27</v>
      </c>
      <c r="F113" s="2">
        <v>553.02</v>
      </c>
      <c r="G113" s="2">
        <f t="shared" si="10"/>
        <v>2</v>
      </c>
      <c r="H113" s="6">
        <v>44346</v>
      </c>
      <c r="I113" s="12" t="str">
        <f t="shared" si="11"/>
        <v>2021</v>
      </c>
      <c r="J113" s="10" t="str">
        <f t="shared" si="12"/>
        <v>May</v>
      </c>
      <c r="K113" s="12" t="str">
        <f t="shared" si="13"/>
        <v>30</v>
      </c>
      <c r="L113" s="2" t="s">
        <v>20</v>
      </c>
      <c r="M113" s="2" t="s">
        <v>15</v>
      </c>
      <c r="N113" s="2">
        <v>1.95</v>
      </c>
      <c r="O113" s="2" t="s">
        <v>16</v>
      </c>
      <c r="P113" s="2">
        <v>5</v>
      </c>
      <c r="Q113" s="2">
        <f t="shared" si="14"/>
        <v>1</v>
      </c>
      <c r="R113" s="2">
        <v>110.6</v>
      </c>
      <c r="S113" s="2">
        <f t="shared" si="15"/>
        <v>2</v>
      </c>
      <c r="T113" s="42">
        <f>DataSet!G151+DataSet!Q151+DataSet!S151</f>
        <v>4</v>
      </c>
      <c r="U113" s="16" t="str">
        <f t="shared" si="16"/>
        <v>Low</v>
      </c>
      <c r="V113" s="4">
        <v>2</v>
      </c>
      <c r="W113" s="33">
        <f t="shared" si="17"/>
        <v>522.04992608236591</v>
      </c>
      <c r="X113" s="2" t="s">
        <v>17</v>
      </c>
    </row>
    <row r="114" spans="1:24" ht="14.25" customHeight="1" x14ac:dyDescent="0.25">
      <c r="A114" s="2">
        <v>387</v>
      </c>
      <c r="B114" s="2">
        <v>25</v>
      </c>
      <c r="C114" s="2" t="str">
        <f t="shared" si="9"/>
        <v>Young Adults</v>
      </c>
      <c r="D114" s="2" t="s">
        <v>12</v>
      </c>
      <c r="E114" s="2" t="s">
        <v>29</v>
      </c>
      <c r="F114" s="2">
        <v>89.54</v>
      </c>
      <c r="G114" s="2">
        <f t="shared" si="10"/>
        <v>1</v>
      </c>
      <c r="H114" s="6">
        <v>44583</v>
      </c>
      <c r="I114" s="12" t="str">
        <f t="shared" si="11"/>
        <v>2022</v>
      </c>
      <c r="J114" s="10" t="str">
        <f t="shared" si="12"/>
        <v>Jan</v>
      </c>
      <c r="K114" s="12" t="str">
        <f t="shared" si="13"/>
        <v>22</v>
      </c>
      <c r="L114" s="2" t="s">
        <v>24</v>
      </c>
      <c r="M114" s="2" t="s">
        <v>15</v>
      </c>
      <c r="N114" s="2">
        <v>1.95</v>
      </c>
      <c r="O114" s="2" t="s">
        <v>16</v>
      </c>
      <c r="P114" s="2">
        <v>12</v>
      </c>
      <c r="Q114" s="2">
        <f t="shared" si="14"/>
        <v>2</v>
      </c>
      <c r="R114" s="2">
        <v>7.46</v>
      </c>
      <c r="S114" s="2">
        <f t="shared" si="15"/>
        <v>1</v>
      </c>
      <c r="T114" s="42">
        <f>DataSet!G388+DataSet!Q388+DataSet!S388</f>
        <v>7</v>
      </c>
      <c r="U114" s="16" t="str">
        <f t="shared" si="16"/>
        <v>High</v>
      </c>
      <c r="V114" s="4">
        <v>3</v>
      </c>
      <c r="W114" s="33">
        <f t="shared" si="17"/>
        <v>504.03969818913492</v>
      </c>
      <c r="X114" s="2" t="s">
        <v>22</v>
      </c>
    </row>
    <row r="115" spans="1:24" ht="14.25" customHeight="1" x14ac:dyDescent="0.25">
      <c r="A115" s="2">
        <v>773</v>
      </c>
      <c r="B115" s="2">
        <v>66</v>
      </c>
      <c r="C115" s="2" t="str">
        <f t="shared" si="9"/>
        <v>Seniors</v>
      </c>
      <c r="D115" s="2" t="s">
        <v>18</v>
      </c>
      <c r="E115" s="2" t="s">
        <v>29</v>
      </c>
      <c r="F115" s="2">
        <v>50.62</v>
      </c>
      <c r="G115" s="2">
        <f t="shared" si="10"/>
        <v>1</v>
      </c>
      <c r="H115" s="6">
        <v>44969</v>
      </c>
      <c r="I115" s="12" t="str">
        <f t="shared" si="11"/>
        <v>2023</v>
      </c>
      <c r="J115" s="10" t="str">
        <f t="shared" si="12"/>
        <v>Feb</v>
      </c>
      <c r="K115" s="12" t="str">
        <f t="shared" si="13"/>
        <v>12</v>
      </c>
      <c r="L115" s="2" t="s">
        <v>30</v>
      </c>
      <c r="M115" s="2" t="s">
        <v>25</v>
      </c>
      <c r="N115" s="2">
        <v>1.95</v>
      </c>
      <c r="O115" s="2" t="s">
        <v>16</v>
      </c>
      <c r="P115" s="2">
        <v>12</v>
      </c>
      <c r="Q115" s="2">
        <f t="shared" si="14"/>
        <v>2</v>
      </c>
      <c r="R115" s="2">
        <v>4.22</v>
      </c>
      <c r="S115" s="2">
        <f t="shared" si="15"/>
        <v>1</v>
      </c>
      <c r="T115" s="42">
        <f>DataSet!G774+DataSet!Q774+DataSet!S774</f>
        <v>3</v>
      </c>
      <c r="U115" s="16" t="str">
        <f t="shared" si="16"/>
        <v>Low</v>
      </c>
      <c r="V115" s="4">
        <v>5</v>
      </c>
      <c r="W115" s="33">
        <f t="shared" si="17"/>
        <v>532.14399581589964</v>
      </c>
      <c r="X115" s="2" t="s">
        <v>28</v>
      </c>
    </row>
    <row r="116" spans="1:24" ht="14.25" customHeight="1" x14ac:dyDescent="0.25">
      <c r="A116" s="2">
        <v>866</v>
      </c>
      <c r="B116" s="2">
        <v>24</v>
      </c>
      <c r="C116" s="2" t="str">
        <f t="shared" si="9"/>
        <v>Young Adults</v>
      </c>
      <c r="D116" s="2" t="s">
        <v>12</v>
      </c>
      <c r="E116" s="2" t="s">
        <v>19</v>
      </c>
      <c r="F116" s="2">
        <v>118.82</v>
      </c>
      <c r="G116" s="2">
        <f t="shared" si="10"/>
        <v>1</v>
      </c>
      <c r="H116" s="6">
        <v>45062</v>
      </c>
      <c r="I116" s="12" t="str">
        <f t="shared" si="11"/>
        <v>2023</v>
      </c>
      <c r="J116" s="10" t="str">
        <f t="shared" si="12"/>
        <v>May</v>
      </c>
      <c r="K116" s="12" t="str">
        <f t="shared" si="13"/>
        <v>16</v>
      </c>
      <c r="L116" s="2" t="s">
        <v>20</v>
      </c>
      <c r="M116" s="2" t="s">
        <v>25</v>
      </c>
      <c r="N116" s="2">
        <v>1.95</v>
      </c>
      <c r="O116" s="2" t="s">
        <v>16</v>
      </c>
      <c r="P116" s="2">
        <v>19</v>
      </c>
      <c r="Q116" s="2">
        <f t="shared" si="14"/>
        <v>3</v>
      </c>
      <c r="R116" s="2">
        <v>6.25</v>
      </c>
      <c r="S116" s="2">
        <f t="shared" si="15"/>
        <v>1</v>
      </c>
      <c r="T116" s="42">
        <f>DataSet!G867+DataSet!Q867+DataSet!S867</f>
        <v>4</v>
      </c>
      <c r="U116" s="16" t="str">
        <f t="shared" si="16"/>
        <v>Low</v>
      </c>
      <c r="V116" s="4">
        <v>4</v>
      </c>
      <c r="W116" s="33">
        <f t="shared" si="17"/>
        <v>528.15419322709181</v>
      </c>
      <c r="X116" s="2" t="s">
        <v>28</v>
      </c>
    </row>
    <row r="117" spans="1:24" ht="14.25" customHeight="1" x14ac:dyDescent="0.25">
      <c r="A117" s="2">
        <v>973</v>
      </c>
      <c r="B117" s="2">
        <v>68</v>
      </c>
      <c r="C117" s="2" t="str">
        <f t="shared" si="9"/>
        <v>Seniors</v>
      </c>
      <c r="D117" s="2" t="s">
        <v>26</v>
      </c>
      <c r="E117" s="2" t="s">
        <v>13</v>
      </c>
      <c r="F117" s="2">
        <v>717.2</v>
      </c>
      <c r="G117" s="2">
        <f t="shared" si="10"/>
        <v>3</v>
      </c>
      <c r="H117" s="6">
        <v>45169</v>
      </c>
      <c r="I117" s="12" t="str">
        <f t="shared" si="11"/>
        <v>2023</v>
      </c>
      <c r="J117" s="10" t="str">
        <f t="shared" si="12"/>
        <v>Aug</v>
      </c>
      <c r="K117" s="12" t="str">
        <f t="shared" si="13"/>
        <v>31</v>
      </c>
      <c r="L117" s="2" t="s">
        <v>14</v>
      </c>
      <c r="M117" s="2" t="s">
        <v>15</v>
      </c>
      <c r="N117" s="2">
        <v>1.95</v>
      </c>
      <c r="O117" s="2" t="s">
        <v>21</v>
      </c>
      <c r="P117" s="2">
        <v>6</v>
      </c>
      <c r="Q117" s="2">
        <f t="shared" si="14"/>
        <v>2</v>
      </c>
      <c r="R117" s="2">
        <v>119.53</v>
      </c>
      <c r="S117" s="2">
        <f t="shared" si="15"/>
        <v>2</v>
      </c>
      <c r="T117" s="42">
        <f>DataSet!G974+DataSet!Q974+DataSet!S974</f>
        <v>4</v>
      </c>
      <c r="U117" s="16" t="str">
        <f t="shared" si="16"/>
        <v>Low</v>
      </c>
      <c r="V117" s="4">
        <v>5</v>
      </c>
      <c r="W117" s="33">
        <f t="shared" si="17"/>
        <v>532.6482094240838</v>
      </c>
      <c r="X117" s="2" t="s">
        <v>28</v>
      </c>
    </row>
    <row r="118" spans="1:24" ht="14.25" customHeight="1" x14ac:dyDescent="0.25">
      <c r="A118" s="2">
        <v>1127</v>
      </c>
      <c r="B118" s="2">
        <v>24</v>
      </c>
      <c r="C118" s="2" t="str">
        <f t="shared" si="9"/>
        <v>Young Adults</v>
      </c>
      <c r="D118" s="2" t="s">
        <v>26</v>
      </c>
      <c r="E118" s="2" t="s">
        <v>29</v>
      </c>
      <c r="F118" s="2">
        <v>912.92</v>
      </c>
      <c r="G118" s="2">
        <f t="shared" si="10"/>
        <v>3</v>
      </c>
      <c r="H118" s="6">
        <v>45323</v>
      </c>
      <c r="I118" s="12" t="str">
        <f t="shared" si="11"/>
        <v>2024</v>
      </c>
      <c r="J118" s="10" t="str">
        <f t="shared" si="12"/>
        <v>Feb</v>
      </c>
      <c r="K118" s="12" t="str">
        <f t="shared" si="13"/>
        <v>01</v>
      </c>
      <c r="L118" s="2" t="s">
        <v>20</v>
      </c>
      <c r="M118" s="2" t="s">
        <v>15</v>
      </c>
      <c r="N118" s="2">
        <v>1.95</v>
      </c>
      <c r="O118" s="2" t="s">
        <v>21</v>
      </c>
      <c r="P118" s="2">
        <v>9</v>
      </c>
      <c r="Q118" s="2">
        <f t="shared" si="14"/>
        <v>2</v>
      </c>
      <c r="R118" s="2">
        <v>101.44</v>
      </c>
      <c r="S118" s="2">
        <f t="shared" si="15"/>
        <v>2</v>
      </c>
      <c r="T118" s="42">
        <f>DataSet!G1128+DataSet!Q1128+DataSet!S1128</f>
        <v>8</v>
      </c>
      <c r="U118" s="16" t="str">
        <f t="shared" si="16"/>
        <v>High</v>
      </c>
      <c r="V118" s="4">
        <v>3</v>
      </c>
      <c r="W118" s="33">
        <f t="shared" si="17"/>
        <v>504.45711983887225</v>
      </c>
      <c r="X118" s="2" t="s">
        <v>17</v>
      </c>
    </row>
    <row r="119" spans="1:24" ht="14.25" customHeight="1" x14ac:dyDescent="0.25">
      <c r="A119" s="2">
        <v>1326</v>
      </c>
      <c r="B119" s="2">
        <v>69</v>
      </c>
      <c r="C119" s="2" t="str">
        <f t="shared" si="9"/>
        <v>Seniors</v>
      </c>
      <c r="D119" s="2" t="s">
        <v>26</v>
      </c>
      <c r="E119" s="2" t="s">
        <v>27</v>
      </c>
      <c r="F119" s="2">
        <v>656.47</v>
      </c>
      <c r="G119" s="2">
        <f t="shared" si="10"/>
        <v>3</v>
      </c>
      <c r="H119" s="6">
        <v>45522</v>
      </c>
      <c r="I119" s="12" t="str">
        <f t="shared" si="11"/>
        <v>2024</v>
      </c>
      <c r="J119" s="10" t="str">
        <f t="shared" si="12"/>
        <v>Aug</v>
      </c>
      <c r="K119" s="12" t="str">
        <f t="shared" si="13"/>
        <v>18</v>
      </c>
      <c r="L119" s="2" t="s">
        <v>20</v>
      </c>
      <c r="M119" s="2" t="s">
        <v>15</v>
      </c>
      <c r="N119" s="2">
        <v>1.95</v>
      </c>
      <c r="O119" s="2" t="s">
        <v>16</v>
      </c>
      <c r="P119" s="2">
        <v>13</v>
      </c>
      <c r="Q119" s="2">
        <f t="shared" si="14"/>
        <v>2</v>
      </c>
      <c r="R119" s="2">
        <v>50.5</v>
      </c>
      <c r="S119" s="2">
        <f t="shared" si="15"/>
        <v>2</v>
      </c>
      <c r="T119" s="42">
        <f>DataSet!G1327+DataSet!Q1327+DataSet!S1327</f>
        <v>7</v>
      </c>
      <c r="U119" s="16" t="str">
        <f t="shared" si="16"/>
        <v>High</v>
      </c>
      <c r="V119" s="4">
        <v>1</v>
      </c>
      <c r="W119" s="33">
        <f t="shared" si="17"/>
        <v>530.70585020242868</v>
      </c>
      <c r="X119" s="2" t="s">
        <v>22</v>
      </c>
    </row>
    <row r="120" spans="1:24" ht="14.25" customHeight="1" x14ac:dyDescent="0.25">
      <c r="A120" s="2">
        <v>1952</v>
      </c>
      <c r="B120" s="2">
        <v>57</v>
      </c>
      <c r="C120" s="2" t="str">
        <f t="shared" si="9"/>
        <v>Late Adults</v>
      </c>
      <c r="D120" s="2" t="s">
        <v>12</v>
      </c>
      <c r="E120" s="2" t="s">
        <v>13</v>
      </c>
      <c r="F120" s="2">
        <v>249.71</v>
      </c>
      <c r="G120" s="2">
        <f t="shared" si="10"/>
        <v>1</v>
      </c>
      <c r="H120" s="6">
        <v>46148</v>
      </c>
      <c r="I120" s="12" t="str">
        <f t="shared" si="11"/>
        <v>2026</v>
      </c>
      <c r="J120" s="10" t="str">
        <f t="shared" si="12"/>
        <v>May</v>
      </c>
      <c r="K120" s="12" t="str">
        <f t="shared" si="13"/>
        <v>06</v>
      </c>
      <c r="L120" s="2" t="s">
        <v>14</v>
      </c>
      <c r="M120" s="2" t="s">
        <v>15</v>
      </c>
      <c r="N120" s="2">
        <v>1.95</v>
      </c>
      <c r="O120" s="2" t="s">
        <v>16</v>
      </c>
      <c r="P120" s="2">
        <v>3</v>
      </c>
      <c r="Q120" s="2">
        <f t="shared" si="14"/>
        <v>1</v>
      </c>
      <c r="R120" s="2">
        <v>83.24</v>
      </c>
      <c r="S120" s="2">
        <f t="shared" si="15"/>
        <v>2</v>
      </c>
      <c r="T120" s="42">
        <f>DataSet!G1953+DataSet!Q1953+DataSet!S1953</f>
        <v>4</v>
      </c>
      <c r="U120" s="16" t="str">
        <f t="shared" si="16"/>
        <v>Low</v>
      </c>
      <c r="V120" s="4">
        <v>3</v>
      </c>
      <c r="W120" s="33">
        <f t="shared" si="17"/>
        <v>504.04536290322596</v>
      </c>
      <c r="X120" s="2" t="s">
        <v>22</v>
      </c>
    </row>
    <row r="121" spans="1:24" ht="14.25" customHeight="1" x14ac:dyDescent="0.25">
      <c r="A121" s="2">
        <v>2044</v>
      </c>
      <c r="B121" s="2">
        <v>45</v>
      </c>
      <c r="C121" s="2" t="str">
        <f t="shared" si="9"/>
        <v>Mid Adults</v>
      </c>
      <c r="D121" s="2" t="s">
        <v>23</v>
      </c>
      <c r="E121" s="2" t="s">
        <v>19</v>
      </c>
      <c r="F121" s="2">
        <v>334.36</v>
      </c>
      <c r="G121" s="2">
        <f t="shared" si="10"/>
        <v>1</v>
      </c>
      <c r="H121" s="6">
        <v>46240</v>
      </c>
      <c r="I121" s="12" t="str">
        <f t="shared" si="11"/>
        <v>2026</v>
      </c>
      <c r="J121" s="10" t="str">
        <f t="shared" si="12"/>
        <v>Aug</v>
      </c>
      <c r="K121" s="12" t="str">
        <f t="shared" si="13"/>
        <v>06</v>
      </c>
      <c r="L121" s="2" t="s">
        <v>20</v>
      </c>
      <c r="M121" s="2" t="s">
        <v>15</v>
      </c>
      <c r="N121" s="2">
        <v>1.95</v>
      </c>
      <c r="O121" s="2" t="s">
        <v>21</v>
      </c>
      <c r="P121" s="2">
        <v>7</v>
      </c>
      <c r="Q121" s="2">
        <f t="shared" si="14"/>
        <v>2</v>
      </c>
      <c r="R121" s="2">
        <v>47.77</v>
      </c>
      <c r="S121" s="2">
        <f t="shared" si="15"/>
        <v>1</v>
      </c>
      <c r="T121" s="42">
        <f>DataSet!G2045+DataSet!Q2045+DataSet!S2045</f>
        <v>7</v>
      </c>
      <c r="U121" s="16" t="str">
        <f t="shared" si="16"/>
        <v>High</v>
      </c>
      <c r="V121" s="4">
        <v>4</v>
      </c>
      <c r="W121" s="33">
        <f t="shared" si="17"/>
        <v>528.56230309072805</v>
      </c>
      <c r="X121" s="2" t="s">
        <v>28</v>
      </c>
    </row>
    <row r="122" spans="1:24" ht="14.25" customHeight="1" x14ac:dyDescent="0.25">
      <c r="A122" s="2">
        <v>2269</v>
      </c>
      <c r="B122" s="2">
        <v>60</v>
      </c>
      <c r="C122" s="2" t="str">
        <f t="shared" si="9"/>
        <v>Seniors</v>
      </c>
      <c r="D122" s="2" t="s">
        <v>12</v>
      </c>
      <c r="E122" s="2" t="s">
        <v>27</v>
      </c>
      <c r="F122" s="2">
        <v>587.98</v>
      </c>
      <c r="G122" s="2">
        <f t="shared" si="10"/>
        <v>2</v>
      </c>
      <c r="H122" s="6">
        <v>46465</v>
      </c>
      <c r="I122" s="12" t="str">
        <f t="shared" si="11"/>
        <v>2027</v>
      </c>
      <c r="J122" s="10" t="str">
        <f t="shared" si="12"/>
        <v>Mar</v>
      </c>
      <c r="K122" s="12" t="str">
        <f t="shared" si="13"/>
        <v>19</v>
      </c>
      <c r="L122" s="2" t="s">
        <v>20</v>
      </c>
      <c r="M122" s="2" t="s">
        <v>25</v>
      </c>
      <c r="N122" s="2">
        <v>1.95</v>
      </c>
      <c r="O122" s="2" t="s">
        <v>21</v>
      </c>
      <c r="P122" s="2">
        <v>12</v>
      </c>
      <c r="Q122" s="2">
        <f t="shared" si="14"/>
        <v>2</v>
      </c>
      <c r="R122" s="2">
        <v>49</v>
      </c>
      <c r="S122" s="2">
        <f t="shared" si="15"/>
        <v>1</v>
      </c>
      <c r="T122" s="42">
        <f>DataSet!G2270+DataSet!Q2270+DataSet!S2270</f>
        <v>6</v>
      </c>
      <c r="U122" s="16" t="str">
        <f t="shared" si="16"/>
        <v>Medium</v>
      </c>
      <c r="V122" s="4">
        <v>3</v>
      </c>
      <c r="W122" s="33">
        <f t="shared" si="17"/>
        <v>504.30200807265408</v>
      </c>
      <c r="X122" s="2" t="s">
        <v>17</v>
      </c>
    </row>
    <row r="123" spans="1:24" ht="14.25" customHeight="1" x14ac:dyDescent="0.25">
      <c r="A123" s="2">
        <v>2480</v>
      </c>
      <c r="B123" s="2">
        <v>29</v>
      </c>
      <c r="C123" s="2" t="str">
        <f t="shared" si="9"/>
        <v>Young Adults</v>
      </c>
      <c r="D123" s="2" t="s">
        <v>18</v>
      </c>
      <c r="E123" s="2" t="s">
        <v>29</v>
      </c>
      <c r="F123" s="2">
        <v>658.73</v>
      </c>
      <c r="G123" s="2">
        <f t="shared" si="10"/>
        <v>3</v>
      </c>
      <c r="H123" s="6">
        <v>46676</v>
      </c>
      <c r="I123" s="12" t="str">
        <f t="shared" si="11"/>
        <v>2027</v>
      </c>
      <c r="J123" s="10" t="str">
        <f t="shared" si="12"/>
        <v>Oct</v>
      </c>
      <c r="K123" s="12" t="str">
        <f t="shared" si="13"/>
        <v>16</v>
      </c>
      <c r="L123" s="2" t="s">
        <v>24</v>
      </c>
      <c r="M123" s="2" t="s">
        <v>15</v>
      </c>
      <c r="N123" s="2">
        <v>1.95</v>
      </c>
      <c r="O123" s="2" t="s">
        <v>16</v>
      </c>
      <c r="P123" s="2">
        <v>14</v>
      </c>
      <c r="Q123" s="2">
        <f t="shared" si="14"/>
        <v>2</v>
      </c>
      <c r="R123" s="2">
        <v>47.05</v>
      </c>
      <c r="S123" s="2">
        <f t="shared" si="15"/>
        <v>1</v>
      </c>
      <c r="T123" s="42">
        <f>DataSet!G2481+DataSet!Q2481+DataSet!S2481</f>
        <v>7</v>
      </c>
      <c r="U123" s="16" t="str">
        <f t="shared" si="16"/>
        <v>High</v>
      </c>
      <c r="V123" s="4">
        <v>1</v>
      </c>
      <c r="W123" s="33">
        <f t="shared" si="17"/>
        <v>530.57842958459935</v>
      </c>
      <c r="X123" s="2" t="s">
        <v>28</v>
      </c>
    </row>
    <row r="124" spans="1:24" ht="14.25" customHeight="1" x14ac:dyDescent="0.25">
      <c r="A124" s="2">
        <v>2686</v>
      </c>
      <c r="B124" s="2">
        <v>34</v>
      </c>
      <c r="C124" s="2" t="str">
        <f t="shared" si="9"/>
        <v>Early Adults</v>
      </c>
      <c r="D124" s="2" t="s">
        <v>26</v>
      </c>
      <c r="E124" s="2" t="s">
        <v>13</v>
      </c>
      <c r="F124" s="2">
        <v>299.8</v>
      </c>
      <c r="G124" s="2">
        <f t="shared" si="10"/>
        <v>1</v>
      </c>
      <c r="H124" s="6">
        <v>46882</v>
      </c>
      <c r="I124" s="12" t="str">
        <f t="shared" si="11"/>
        <v>2028</v>
      </c>
      <c r="J124" s="10" t="str">
        <f t="shared" si="12"/>
        <v>May</v>
      </c>
      <c r="K124" s="12" t="str">
        <f t="shared" si="13"/>
        <v>09</v>
      </c>
      <c r="L124" s="2" t="s">
        <v>30</v>
      </c>
      <c r="M124" s="2" t="s">
        <v>15</v>
      </c>
      <c r="N124" s="2">
        <v>1.95</v>
      </c>
      <c r="O124" s="2" t="s">
        <v>21</v>
      </c>
      <c r="P124" s="2">
        <v>19</v>
      </c>
      <c r="Q124" s="2">
        <f t="shared" si="14"/>
        <v>3</v>
      </c>
      <c r="R124" s="2">
        <v>15.78</v>
      </c>
      <c r="S124" s="2">
        <f t="shared" si="15"/>
        <v>1</v>
      </c>
      <c r="T124" s="42">
        <f>DataSet!G2687+DataSet!Q2687+DataSet!S2687</f>
        <v>7</v>
      </c>
      <c r="U124" s="16" t="str">
        <f t="shared" si="16"/>
        <v>High</v>
      </c>
      <c r="V124" s="4">
        <v>3</v>
      </c>
      <c r="W124" s="33">
        <f t="shared" si="17"/>
        <v>504.21748484848501</v>
      </c>
      <c r="X124" s="2" t="s">
        <v>22</v>
      </c>
    </row>
    <row r="125" spans="1:24" ht="14.25" customHeight="1" x14ac:dyDescent="0.25">
      <c r="A125" s="2">
        <v>2705</v>
      </c>
      <c r="B125" s="2">
        <v>28</v>
      </c>
      <c r="C125" s="2" t="str">
        <f t="shared" si="9"/>
        <v>Young Adults</v>
      </c>
      <c r="D125" s="2" t="s">
        <v>18</v>
      </c>
      <c r="E125" s="2" t="s">
        <v>13</v>
      </c>
      <c r="F125" s="2">
        <v>68.760000000000005</v>
      </c>
      <c r="G125" s="2">
        <f t="shared" si="10"/>
        <v>1</v>
      </c>
      <c r="H125" s="6">
        <v>46901</v>
      </c>
      <c r="I125" s="12" t="str">
        <f t="shared" si="11"/>
        <v>2028</v>
      </c>
      <c r="J125" s="10" t="str">
        <f t="shared" si="12"/>
        <v>May</v>
      </c>
      <c r="K125" s="12" t="str">
        <f t="shared" si="13"/>
        <v>28</v>
      </c>
      <c r="L125" s="2" t="s">
        <v>14</v>
      </c>
      <c r="M125" s="2" t="s">
        <v>25</v>
      </c>
      <c r="N125" s="2">
        <v>1.95</v>
      </c>
      <c r="O125" s="2" t="s">
        <v>16</v>
      </c>
      <c r="P125" s="2">
        <v>8</v>
      </c>
      <c r="Q125" s="2">
        <f t="shared" si="14"/>
        <v>2</v>
      </c>
      <c r="R125" s="2">
        <v>8.6</v>
      </c>
      <c r="S125" s="2">
        <f t="shared" si="15"/>
        <v>1</v>
      </c>
      <c r="T125" s="42">
        <f>DataSet!G2706+DataSet!Q2706+DataSet!S2706</f>
        <v>5</v>
      </c>
      <c r="U125" s="16" t="str">
        <f t="shared" si="16"/>
        <v>Medium</v>
      </c>
      <c r="V125" s="4">
        <v>1</v>
      </c>
      <c r="W125" s="33">
        <f t="shared" si="17"/>
        <v>530.44845841784945</v>
      </c>
      <c r="X125" s="2" t="s">
        <v>28</v>
      </c>
    </row>
    <row r="126" spans="1:24" ht="14.25" customHeight="1" x14ac:dyDescent="0.25">
      <c r="A126" s="2">
        <v>2988</v>
      </c>
      <c r="B126" s="2">
        <v>19</v>
      </c>
      <c r="C126" s="2" t="str">
        <f t="shared" si="9"/>
        <v>Young Adults</v>
      </c>
      <c r="D126" s="2" t="s">
        <v>26</v>
      </c>
      <c r="E126" s="2" t="s">
        <v>27</v>
      </c>
      <c r="F126" s="2">
        <v>210.38</v>
      </c>
      <c r="G126" s="2">
        <f t="shared" si="10"/>
        <v>1</v>
      </c>
      <c r="H126" s="6">
        <v>47184</v>
      </c>
      <c r="I126" s="12" t="str">
        <f t="shared" si="11"/>
        <v>2029</v>
      </c>
      <c r="J126" s="10" t="str">
        <f t="shared" si="12"/>
        <v>Mar</v>
      </c>
      <c r="K126" s="12" t="str">
        <f t="shared" si="13"/>
        <v>07</v>
      </c>
      <c r="L126" s="2" t="s">
        <v>24</v>
      </c>
      <c r="M126" s="2" t="s">
        <v>25</v>
      </c>
      <c r="N126" s="2">
        <v>1.95</v>
      </c>
      <c r="O126" s="2" t="s">
        <v>16</v>
      </c>
      <c r="P126" s="2">
        <v>19</v>
      </c>
      <c r="Q126" s="2">
        <f t="shared" si="14"/>
        <v>3</v>
      </c>
      <c r="R126" s="2">
        <v>11.07</v>
      </c>
      <c r="S126" s="2">
        <f t="shared" si="15"/>
        <v>1</v>
      </c>
      <c r="T126" s="42">
        <f>DataSet!G2989+DataSet!Q2989+DataSet!S2989</f>
        <v>7</v>
      </c>
      <c r="U126" s="16" t="str">
        <f t="shared" si="16"/>
        <v>High</v>
      </c>
      <c r="V126" s="4">
        <v>4</v>
      </c>
      <c r="W126" s="33">
        <f t="shared" si="17"/>
        <v>528.75611776447124</v>
      </c>
      <c r="X126" s="2" t="s">
        <v>22</v>
      </c>
    </row>
    <row r="127" spans="1:24" ht="14.25" customHeight="1" x14ac:dyDescent="0.25">
      <c r="A127" s="2">
        <v>3069</v>
      </c>
      <c r="B127" s="2">
        <v>31</v>
      </c>
      <c r="C127" s="2" t="str">
        <f t="shared" si="9"/>
        <v>Early Adults</v>
      </c>
      <c r="D127" s="2" t="s">
        <v>23</v>
      </c>
      <c r="E127" s="2" t="s">
        <v>13</v>
      </c>
      <c r="F127" s="2">
        <v>902.68</v>
      </c>
      <c r="G127" s="2">
        <f t="shared" si="10"/>
        <v>3</v>
      </c>
      <c r="H127" s="6">
        <v>47265</v>
      </c>
      <c r="I127" s="12" t="str">
        <f t="shared" si="11"/>
        <v>2029</v>
      </c>
      <c r="J127" s="10" t="str">
        <f t="shared" si="12"/>
        <v>May</v>
      </c>
      <c r="K127" s="12" t="str">
        <f t="shared" si="13"/>
        <v>27</v>
      </c>
      <c r="L127" s="2" t="s">
        <v>24</v>
      </c>
      <c r="M127" s="2" t="s">
        <v>25</v>
      </c>
      <c r="N127" s="2">
        <v>1.95</v>
      </c>
      <c r="O127" s="2" t="s">
        <v>21</v>
      </c>
      <c r="P127" s="2">
        <v>5</v>
      </c>
      <c r="Q127" s="2">
        <f t="shared" si="14"/>
        <v>1</v>
      </c>
      <c r="R127" s="2">
        <v>180.54</v>
      </c>
      <c r="S127" s="2">
        <f t="shared" si="15"/>
        <v>3</v>
      </c>
      <c r="T127" s="42">
        <f>DataSet!G3070+DataSet!Q3070+DataSet!S3070</f>
        <v>5</v>
      </c>
      <c r="U127" s="16" t="str">
        <f t="shared" si="16"/>
        <v>Medium</v>
      </c>
      <c r="V127" s="4">
        <v>3</v>
      </c>
      <c r="W127" s="33">
        <f t="shared" si="17"/>
        <v>504.4241759352883</v>
      </c>
      <c r="X127" s="2" t="s">
        <v>17</v>
      </c>
    </row>
    <row r="128" spans="1:24" ht="14.25" customHeight="1" x14ac:dyDescent="0.25">
      <c r="A128" s="2">
        <v>3627</v>
      </c>
      <c r="B128" s="2">
        <v>21</v>
      </c>
      <c r="C128" s="2" t="str">
        <f t="shared" si="9"/>
        <v>Young Adults</v>
      </c>
      <c r="D128" s="2" t="s">
        <v>26</v>
      </c>
      <c r="E128" s="2" t="s">
        <v>19</v>
      </c>
      <c r="F128" s="2">
        <v>421.46</v>
      </c>
      <c r="G128" s="2">
        <f t="shared" si="10"/>
        <v>2</v>
      </c>
      <c r="H128" s="6">
        <v>47823</v>
      </c>
      <c r="I128" s="12" t="str">
        <f t="shared" si="11"/>
        <v>2030</v>
      </c>
      <c r="J128" s="10" t="str">
        <f t="shared" si="12"/>
        <v>Dec</v>
      </c>
      <c r="K128" s="12" t="str">
        <f t="shared" si="13"/>
        <v>06</v>
      </c>
      <c r="L128" s="2" t="s">
        <v>20</v>
      </c>
      <c r="M128" s="2" t="s">
        <v>15</v>
      </c>
      <c r="N128" s="2">
        <v>1.95</v>
      </c>
      <c r="O128" s="2" t="s">
        <v>16</v>
      </c>
      <c r="P128" s="2">
        <v>4</v>
      </c>
      <c r="Q128" s="2">
        <f t="shared" si="14"/>
        <v>1</v>
      </c>
      <c r="R128" s="2">
        <v>105.36</v>
      </c>
      <c r="S128" s="2">
        <f t="shared" si="15"/>
        <v>2</v>
      </c>
      <c r="T128" s="42">
        <f>DataSet!G3628+DataSet!Q3628+DataSet!S3628</f>
        <v>6</v>
      </c>
      <c r="U128" s="16" t="str">
        <f t="shared" si="16"/>
        <v>Medium</v>
      </c>
      <c r="V128" s="4">
        <v>3</v>
      </c>
      <c r="W128" s="33">
        <f t="shared" si="17"/>
        <v>504.02108299595159</v>
      </c>
      <c r="X128" s="2" t="s">
        <v>17</v>
      </c>
    </row>
    <row r="129" spans="1:24" ht="14.25" customHeight="1" x14ac:dyDescent="0.25">
      <c r="A129" s="2">
        <v>3733</v>
      </c>
      <c r="B129" s="2">
        <v>69</v>
      </c>
      <c r="C129" s="2" t="str">
        <f t="shared" si="9"/>
        <v>Seniors</v>
      </c>
      <c r="D129" s="2" t="s">
        <v>18</v>
      </c>
      <c r="E129" s="2" t="s">
        <v>19</v>
      </c>
      <c r="F129" s="2">
        <v>605.98</v>
      </c>
      <c r="G129" s="2">
        <f t="shared" si="10"/>
        <v>2</v>
      </c>
      <c r="H129" s="6">
        <v>47929</v>
      </c>
      <c r="I129" s="12" t="str">
        <f t="shared" si="11"/>
        <v>2031</v>
      </c>
      <c r="J129" s="10" t="str">
        <f t="shared" si="12"/>
        <v>Mar</v>
      </c>
      <c r="K129" s="12" t="str">
        <f t="shared" si="13"/>
        <v>22</v>
      </c>
      <c r="L129" s="2" t="s">
        <v>24</v>
      </c>
      <c r="M129" s="2" t="s">
        <v>25</v>
      </c>
      <c r="N129" s="2">
        <v>1.95</v>
      </c>
      <c r="O129" s="2" t="s">
        <v>16</v>
      </c>
      <c r="P129" s="2">
        <v>4</v>
      </c>
      <c r="Q129" s="2">
        <f t="shared" si="14"/>
        <v>1</v>
      </c>
      <c r="R129" s="2">
        <v>151.5</v>
      </c>
      <c r="S129" s="2">
        <f t="shared" si="15"/>
        <v>3</v>
      </c>
      <c r="T129" s="42">
        <f>DataSet!G3734+DataSet!Q3734+DataSet!S3734</f>
        <v>7</v>
      </c>
      <c r="U129" s="16" t="str">
        <f t="shared" si="16"/>
        <v>High</v>
      </c>
      <c r="V129" s="4">
        <v>4</v>
      </c>
      <c r="W129" s="33">
        <f t="shared" si="17"/>
        <v>529.07417582417622</v>
      </c>
      <c r="X129" s="2" t="s">
        <v>22</v>
      </c>
    </row>
    <row r="130" spans="1:24" ht="14.25" customHeight="1" x14ac:dyDescent="0.25">
      <c r="A130" s="2">
        <v>3772</v>
      </c>
      <c r="B130" s="2">
        <v>33</v>
      </c>
      <c r="C130" s="2" t="str">
        <f t="shared" ref="C130:C193" si="18">IF(AND(B130&gt;=18, B130&lt;=29), "Young Adults",
   IF(AND(B130&gt;=30, B130&lt;=39), "Early Adults",
      IF(AND(B130&gt;=40, B130&lt;=49), "Mid Adults",
         IF(AND(B130&gt;=50, B130&lt;=59), "Late Adults",
            IF(AND(B130&gt;=60, B130&lt;=69), "Seniors", "Out of Range")
         )
      )
   )
)</f>
        <v>Early Adults</v>
      </c>
      <c r="D130" s="2" t="s">
        <v>18</v>
      </c>
      <c r="E130" s="2" t="s">
        <v>19</v>
      </c>
      <c r="F130" s="2">
        <v>93.13</v>
      </c>
      <c r="G130" s="2">
        <f t="shared" ref="G130:G193" si="19">IF(F130 &lt;= 350, 1, IF(F130&gt; 350, IF(F130 &lt;= 650, 2, 3)))</f>
        <v>1</v>
      </c>
      <c r="H130" s="6">
        <v>47968</v>
      </c>
      <c r="I130" s="12" t="str">
        <f t="shared" ref="I130:I193" si="20">TEXT(H130, "yyyy")</f>
        <v>2031</v>
      </c>
      <c r="J130" s="10" t="str">
        <f t="shared" ref="J130:J193" si="21">TEXT(H130, "mmm")</f>
        <v>Apr</v>
      </c>
      <c r="K130" s="12" t="str">
        <f t="shared" ref="K130:K193" si="22">TEXT(H130, "dd")</f>
        <v>30</v>
      </c>
      <c r="L130" s="2" t="s">
        <v>14</v>
      </c>
      <c r="M130" s="2" t="s">
        <v>15</v>
      </c>
      <c r="N130" s="2">
        <v>1.95</v>
      </c>
      <c r="O130" s="2" t="s">
        <v>16</v>
      </c>
      <c r="P130" s="2">
        <v>10</v>
      </c>
      <c r="Q130" s="2">
        <f t="shared" ref="Q130:Q193" si="23">IF(P130 &lt;= 5, 1, IF(P130&gt; 5, IF(P130 &lt;= 15, 2, 3)))</f>
        <v>2</v>
      </c>
      <c r="R130" s="2">
        <v>9.31</v>
      </c>
      <c r="S130" s="2">
        <f t="shared" ref="S130:S193" si="24">IF(R130 &lt;= 50, 1, IF(R130&gt; 50, IF(R130 &lt;= 150, 2, 3)))</f>
        <v>1</v>
      </c>
      <c r="T130" s="42">
        <f>DataSet!G3773+DataSet!Q3773+DataSet!S3773</f>
        <v>7</v>
      </c>
      <c r="U130" s="16" t="str">
        <f t="shared" ref="U130:U193" si="25">IF(T130&lt;=4,"Low",IF(T130&lt;=6,"Medium","High"))</f>
        <v>High</v>
      </c>
      <c r="V130" s="4">
        <v>2</v>
      </c>
      <c r="W130" s="33">
        <f t="shared" ref="W130:W193" si="26">AVERAGEIFS(F130:F5129, V130:V5129,V130 )</f>
        <v>522.01718816067705</v>
      </c>
      <c r="X130" s="2" t="s">
        <v>22</v>
      </c>
    </row>
    <row r="131" spans="1:24" ht="14.25" customHeight="1" x14ac:dyDescent="0.25">
      <c r="A131" s="2">
        <v>4783</v>
      </c>
      <c r="B131" s="2">
        <v>42</v>
      </c>
      <c r="C131" s="2" t="str">
        <f t="shared" si="18"/>
        <v>Mid Adults</v>
      </c>
      <c r="D131" s="2" t="s">
        <v>26</v>
      </c>
      <c r="E131" s="2" t="s">
        <v>13</v>
      </c>
      <c r="F131" s="2">
        <v>868.95</v>
      </c>
      <c r="G131" s="2">
        <f t="shared" si="19"/>
        <v>3</v>
      </c>
      <c r="H131" s="6">
        <v>48979</v>
      </c>
      <c r="I131" s="12" t="str">
        <f t="shared" si="20"/>
        <v>2034</v>
      </c>
      <c r="J131" s="10" t="str">
        <f t="shared" si="21"/>
        <v>Feb</v>
      </c>
      <c r="K131" s="12" t="str">
        <f t="shared" si="22"/>
        <v>04</v>
      </c>
      <c r="L131" s="2" t="s">
        <v>24</v>
      </c>
      <c r="M131" s="2" t="s">
        <v>15</v>
      </c>
      <c r="N131" s="2">
        <v>1.95</v>
      </c>
      <c r="O131" s="2" t="s">
        <v>16</v>
      </c>
      <c r="P131" s="2">
        <v>13</v>
      </c>
      <c r="Q131" s="2">
        <f t="shared" si="23"/>
        <v>2</v>
      </c>
      <c r="R131" s="2">
        <v>66.84</v>
      </c>
      <c r="S131" s="2">
        <f t="shared" si="24"/>
        <v>2</v>
      </c>
      <c r="T131" s="42">
        <f>DataSet!G4784+DataSet!Q4784+DataSet!S4784</f>
        <v>5</v>
      </c>
      <c r="U131" s="16" t="str">
        <f t="shared" si="25"/>
        <v>Medium</v>
      </c>
      <c r="V131" s="4">
        <v>3</v>
      </c>
      <c r="W131" s="33">
        <f t="shared" si="26"/>
        <v>504.10473150962537</v>
      </c>
      <c r="X131" s="2" t="s">
        <v>22</v>
      </c>
    </row>
    <row r="132" spans="1:24" ht="14.25" customHeight="1" x14ac:dyDescent="0.25">
      <c r="A132" s="2">
        <v>4832</v>
      </c>
      <c r="B132" s="2">
        <v>65</v>
      </c>
      <c r="C132" s="2" t="str">
        <f t="shared" si="18"/>
        <v>Seniors</v>
      </c>
      <c r="D132" s="2" t="s">
        <v>26</v>
      </c>
      <c r="E132" s="2" t="s">
        <v>19</v>
      </c>
      <c r="F132" s="2">
        <v>881.46</v>
      </c>
      <c r="G132" s="2">
        <f t="shared" si="19"/>
        <v>3</v>
      </c>
      <c r="H132" s="6">
        <v>49028</v>
      </c>
      <c r="I132" s="12" t="str">
        <f t="shared" si="20"/>
        <v>2034</v>
      </c>
      <c r="J132" s="10" t="str">
        <f t="shared" si="21"/>
        <v>Mar</v>
      </c>
      <c r="K132" s="12" t="str">
        <f t="shared" si="22"/>
        <v>25</v>
      </c>
      <c r="L132" s="2" t="s">
        <v>20</v>
      </c>
      <c r="M132" s="2" t="s">
        <v>25</v>
      </c>
      <c r="N132" s="2">
        <v>1.95</v>
      </c>
      <c r="O132" s="2" t="s">
        <v>16</v>
      </c>
      <c r="P132" s="2">
        <v>6</v>
      </c>
      <c r="Q132" s="2">
        <f t="shared" si="23"/>
        <v>2</v>
      </c>
      <c r="R132" s="2">
        <v>146.91</v>
      </c>
      <c r="S132" s="2">
        <f t="shared" si="24"/>
        <v>2</v>
      </c>
      <c r="T132" s="42">
        <f>DataSet!G4833+DataSet!Q4833+DataSet!S4833</f>
        <v>5</v>
      </c>
      <c r="U132" s="16" t="str">
        <f t="shared" si="25"/>
        <v>Medium</v>
      </c>
      <c r="V132" s="4">
        <v>4</v>
      </c>
      <c r="W132" s="33">
        <f t="shared" si="26"/>
        <v>528.99727000000041</v>
      </c>
      <c r="X132" s="2" t="s">
        <v>22</v>
      </c>
    </row>
    <row r="133" spans="1:24" ht="14.25" customHeight="1" x14ac:dyDescent="0.25">
      <c r="A133" s="2">
        <v>162</v>
      </c>
      <c r="B133" s="2">
        <v>60</v>
      </c>
      <c r="C133" s="2" t="str">
        <f t="shared" si="18"/>
        <v>Seniors</v>
      </c>
      <c r="D133" s="2" t="s">
        <v>26</v>
      </c>
      <c r="E133" s="2" t="s">
        <v>27</v>
      </c>
      <c r="F133" s="2">
        <v>928.87</v>
      </c>
      <c r="G133" s="2">
        <f t="shared" si="19"/>
        <v>3</v>
      </c>
      <c r="H133" s="6">
        <v>44358</v>
      </c>
      <c r="I133" s="12" t="str">
        <f t="shared" si="20"/>
        <v>2021</v>
      </c>
      <c r="J133" s="10" t="str">
        <f t="shared" si="21"/>
        <v>Jun</v>
      </c>
      <c r="K133" s="12" t="str">
        <f t="shared" si="22"/>
        <v>11</v>
      </c>
      <c r="L133" s="2" t="s">
        <v>20</v>
      </c>
      <c r="M133" s="2" t="s">
        <v>15</v>
      </c>
      <c r="N133" s="2">
        <v>1.94</v>
      </c>
      <c r="O133" s="2" t="s">
        <v>16</v>
      </c>
      <c r="P133" s="2">
        <v>14</v>
      </c>
      <c r="Q133" s="2">
        <f t="shared" si="23"/>
        <v>2</v>
      </c>
      <c r="R133" s="2">
        <v>66.349999999999994</v>
      </c>
      <c r="S133" s="2">
        <f t="shared" si="24"/>
        <v>2</v>
      </c>
      <c r="T133" s="42">
        <f>DataSet!G163+DataSet!Q163+DataSet!S163</f>
        <v>4</v>
      </c>
      <c r="U133" s="16" t="str">
        <f t="shared" si="25"/>
        <v>Low</v>
      </c>
      <c r="V133" s="4">
        <v>2</v>
      </c>
      <c r="W133" s="33">
        <f t="shared" si="26"/>
        <v>522.47103703703749</v>
      </c>
      <c r="X133" s="2" t="s">
        <v>28</v>
      </c>
    </row>
    <row r="134" spans="1:24" ht="14.25" customHeight="1" x14ac:dyDescent="0.25">
      <c r="A134" s="2">
        <v>318</v>
      </c>
      <c r="B134" s="2">
        <v>62</v>
      </c>
      <c r="C134" s="2" t="str">
        <f t="shared" si="18"/>
        <v>Seniors</v>
      </c>
      <c r="D134" s="2" t="s">
        <v>26</v>
      </c>
      <c r="E134" s="2" t="s">
        <v>29</v>
      </c>
      <c r="F134" s="2">
        <v>679.36</v>
      </c>
      <c r="G134" s="2">
        <f t="shared" si="19"/>
        <v>3</v>
      </c>
      <c r="H134" s="6">
        <v>44514</v>
      </c>
      <c r="I134" s="12" t="str">
        <f t="shared" si="20"/>
        <v>2021</v>
      </c>
      <c r="J134" s="10" t="str">
        <f t="shared" si="21"/>
        <v>Nov</v>
      </c>
      <c r="K134" s="12" t="str">
        <f t="shared" si="22"/>
        <v>14</v>
      </c>
      <c r="L134" s="2" t="s">
        <v>20</v>
      </c>
      <c r="M134" s="2" t="s">
        <v>25</v>
      </c>
      <c r="N134" s="2">
        <v>1.94</v>
      </c>
      <c r="O134" s="2" t="s">
        <v>21</v>
      </c>
      <c r="P134" s="2">
        <v>13</v>
      </c>
      <c r="Q134" s="2">
        <f t="shared" si="23"/>
        <v>2</v>
      </c>
      <c r="R134" s="2">
        <v>52.26</v>
      </c>
      <c r="S134" s="2">
        <f t="shared" si="24"/>
        <v>2</v>
      </c>
      <c r="T134" s="42">
        <f>DataSet!G319+DataSet!Q319+DataSet!S319</f>
        <v>7</v>
      </c>
      <c r="U134" s="16" t="str">
        <f t="shared" si="25"/>
        <v>High</v>
      </c>
      <c r="V134" s="4">
        <v>5</v>
      </c>
      <c r="W134" s="33">
        <f t="shared" si="26"/>
        <v>532.45475890985324</v>
      </c>
      <c r="X134" s="2" t="s">
        <v>17</v>
      </c>
    </row>
    <row r="135" spans="1:24" ht="14.25" customHeight="1" x14ac:dyDescent="0.25">
      <c r="A135" s="2">
        <v>466</v>
      </c>
      <c r="B135" s="2">
        <v>69</v>
      </c>
      <c r="C135" s="2" t="str">
        <f t="shared" si="18"/>
        <v>Seniors</v>
      </c>
      <c r="D135" s="2" t="s">
        <v>23</v>
      </c>
      <c r="E135" s="2" t="s">
        <v>27</v>
      </c>
      <c r="F135" s="2">
        <v>439.82</v>
      </c>
      <c r="G135" s="2">
        <f t="shared" si="19"/>
        <v>2</v>
      </c>
      <c r="H135" s="6">
        <v>44662</v>
      </c>
      <c r="I135" s="12" t="str">
        <f t="shared" si="20"/>
        <v>2022</v>
      </c>
      <c r="J135" s="10" t="str">
        <f t="shared" si="21"/>
        <v>Apr</v>
      </c>
      <c r="K135" s="12" t="str">
        <f t="shared" si="22"/>
        <v>11</v>
      </c>
      <c r="L135" s="2" t="s">
        <v>14</v>
      </c>
      <c r="M135" s="2" t="s">
        <v>25</v>
      </c>
      <c r="N135" s="2">
        <v>1.94</v>
      </c>
      <c r="O135" s="2" t="s">
        <v>16</v>
      </c>
      <c r="P135" s="2">
        <v>15</v>
      </c>
      <c r="Q135" s="2">
        <f t="shared" si="23"/>
        <v>2</v>
      </c>
      <c r="R135" s="2">
        <v>29.32</v>
      </c>
      <c r="S135" s="2">
        <f t="shared" si="24"/>
        <v>1</v>
      </c>
      <c r="T135" s="42">
        <f>DataSet!G467+DataSet!Q467+DataSet!S467</f>
        <v>4</v>
      </c>
      <c r="U135" s="16" t="str">
        <f t="shared" si="25"/>
        <v>Low</v>
      </c>
      <c r="V135" s="4">
        <v>1</v>
      </c>
      <c r="W135" s="33">
        <f t="shared" si="26"/>
        <v>530.91717766497413</v>
      </c>
      <c r="X135" s="2" t="s">
        <v>28</v>
      </c>
    </row>
    <row r="136" spans="1:24" ht="14.25" customHeight="1" x14ac:dyDescent="0.25">
      <c r="A136" s="2">
        <v>546</v>
      </c>
      <c r="B136" s="2">
        <v>25</v>
      </c>
      <c r="C136" s="2" t="str">
        <f t="shared" si="18"/>
        <v>Young Adults</v>
      </c>
      <c r="D136" s="2" t="s">
        <v>18</v>
      </c>
      <c r="E136" s="2" t="s">
        <v>13</v>
      </c>
      <c r="F136" s="2">
        <v>133.65</v>
      </c>
      <c r="G136" s="2">
        <f t="shared" si="19"/>
        <v>1</v>
      </c>
      <c r="H136" s="6">
        <v>44742</v>
      </c>
      <c r="I136" s="12" t="str">
        <f t="shared" si="20"/>
        <v>2022</v>
      </c>
      <c r="J136" s="10" t="str">
        <f t="shared" si="21"/>
        <v>Jun</v>
      </c>
      <c r="K136" s="12" t="str">
        <f t="shared" si="22"/>
        <v>30</v>
      </c>
      <c r="L136" s="2" t="s">
        <v>14</v>
      </c>
      <c r="M136" s="2" t="s">
        <v>25</v>
      </c>
      <c r="N136" s="2">
        <v>1.94</v>
      </c>
      <c r="O136" s="2" t="s">
        <v>16</v>
      </c>
      <c r="P136" s="2">
        <v>4</v>
      </c>
      <c r="Q136" s="2">
        <f t="shared" si="23"/>
        <v>1</v>
      </c>
      <c r="R136" s="2">
        <v>33.409999999999997</v>
      </c>
      <c r="S136" s="2">
        <f t="shared" si="24"/>
        <v>1</v>
      </c>
      <c r="T136" s="42">
        <f>DataSet!G547+DataSet!Q547+DataSet!S547</f>
        <v>5</v>
      </c>
      <c r="U136" s="16" t="str">
        <f t="shared" si="25"/>
        <v>Medium</v>
      </c>
      <c r="V136" s="4">
        <v>5</v>
      </c>
      <c r="W136" s="33">
        <f t="shared" si="26"/>
        <v>532.30060860440722</v>
      </c>
      <c r="X136" s="2" t="s">
        <v>17</v>
      </c>
    </row>
    <row r="137" spans="1:24" ht="14.25" customHeight="1" x14ac:dyDescent="0.25">
      <c r="A137" s="2">
        <v>557</v>
      </c>
      <c r="B137" s="2">
        <v>39</v>
      </c>
      <c r="C137" s="2" t="str">
        <f t="shared" si="18"/>
        <v>Early Adults</v>
      </c>
      <c r="D137" s="2" t="s">
        <v>23</v>
      </c>
      <c r="E137" s="2" t="s">
        <v>29</v>
      </c>
      <c r="F137" s="2">
        <v>62.83</v>
      </c>
      <c r="G137" s="2">
        <f t="shared" si="19"/>
        <v>1</v>
      </c>
      <c r="H137" s="6">
        <v>44753</v>
      </c>
      <c r="I137" s="12" t="str">
        <f t="shared" si="20"/>
        <v>2022</v>
      </c>
      <c r="J137" s="10" t="str">
        <f t="shared" si="21"/>
        <v>Jul</v>
      </c>
      <c r="K137" s="12" t="str">
        <f t="shared" si="22"/>
        <v>11</v>
      </c>
      <c r="L137" s="2" t="s">
        <v>30</v>
      </c>
      <c r="M137" s="2" t="s">
        <v>15</v>
      </c>
      <c r="N137" s="2">
        <v>1.94</v>
      </c>
      <c r="O137" s="2" t="s">
        <v>21</v>
      </c>
      <c r="P137" s="2">
        <v>12</v>
      </c>
      <c r="Q137" s="2">
        <f t="shared" si="23"/>
        <v>2</v>
      </c>
      <c r="R137" s="2">
        <v>5.24</v>
      </c>
      <c r="S137" s="2">
        <f t="shared" si="24"/>
        <v>1</v>
      </c>
      <c r="T137" s="42">
        <f>DataSet!G558+DataSet!Q558+DataSet!S558</f>
        <v>4</v>
      </c>
      <c r="U137" s="16" t="str">
        <f t="shared" si="25"/>
        <v>Low</v>
      </c>
      <c r="V137" s="4">
        <v>3</v>
      </c>
      <c r="W137" s="33">
        <f t="shared" si="26"/>
        <v>503.73470588235318</v>
      </c>
      <c r="X137" s="2" t="s">
        <v>17</v>
      </c>
    </row>
    <row r="138" spans="1:24" ht="14.25" customHeight="1" x14ac:dyDescent="0.25">
      <c r="A138" s="2">
        <v>751</v>
      </c>
      <c r="B138" s="2">
        <v>64</v>
      </c>
      <c r="C138" s="2" t="str">
        <f t="shared" si="18"/>
        <v>Seniors</v>
      </c>
      <c r="D138" s="2" t="s">
        <v>26</v>
      </c>
      <c r="E138" s="2" t="s">
        <v>29</v>
      </c>
      <c r="F138" s="2">
        <v>244.07</v>
      </c>
      <c r="G138" s="2">
        <f t="shared" si="19"/>
        <v>1</v>
      </c>
      <c r="H138" s="6">
        <v>44947</v>
      </c>
      <c r="I138" s="12" t="str">
        <f t="shared" si="20"/>
        <v>2023</v>
      </c>
      <c r="J138" s="10" t="str">
        <f t="shared" si="21"/>
        <v>Jan</v>
      </c>
      <c r="K138" s="12" t="str">
        <f t="shared" si="22"/>
        <v>21</v>
      </c>
      <c r="L138" s="2" t="s">
        <v>30</v>
      </c>
      <c r="M138" s="2" t="s">
        <v>15</v>
      </c>
      <c r="N138" s="2">
        <v>1.94</v>
      </c>
      <c r="O138" s="2" t="s">
        <v>16</v>
      </c>
      <c r="P138" s="2">
        <v>2</v>
      </c>
      <c r="Q138" s="2">
        <f t="shared" si="23"/>
        <v>1</v>
      </c>
      <c r="R138" s="2">
        <v>122.04</v>
      </c>
      <c r="S138" s="2">
        <f t="shared" si="24"/>
        <v>2</v>
      </c>
      <c r="T138" s="42">
        <f>DataSet!G752+DataSet!Q752+DataSet!S752</f>
        <v>5</v>
      </c>
      <c r="U138" s="16" t="str">
        <f t="shared" si="25"/>
        <v>Medium</v>
      </c>
      <c r="V138" s="4">
        <v>3</v>
      </c>
      <c r="W138" s="33">
        <f t="shared" si="26"/>
        <v>504.18232487309666</v>
      </c>
      <c r="X138" s="2" t="s">
        <v>17</v>
      </c>
    </row>
    <row r="139" spans="1:24" ht="14.25" customHeight="1" x14ac:dyDescent="0.25">
      <c r="A139" s="2">
        <v>847</v>
      </c>
      <c r="B139" s="2">
        <v>68</v>
      </c>
      <c r="C139" s="2" t="str">
        <f t="shared" si="18"/>
        <v>Seniors</v>
      </c>
      <c r="D139" s="2" t="s">
        <v>12</v>
      </c>
      <c r="E139" s="2" t="s">
        <v>27</v>
      </c>
      <c r="F139" s="2">
        <v>657.16</v>
      </c>
      <c r="G139" s="2">
        <f t="shared" si="19"/>
        <v>3</v>
      </c>
      <c r="H139" s="6">
        <v>45043</v>
      </c>
      <c r="I139" s="12" t="str">
        <f t="shared" si="20"/>
        <v>2023</v>
      </c>
      <c r="J139" s="10" t="str">
        <f t="shared" si="21"/>
        <v>Apr</v>
      </c>
      <c r="K139" s="12" t="str">
        <f t="shared" si="22"/>
        <v>27</v>
      </c>
      <c r="L139" s="2" t="s">
        <v>24</v>
      </c>
      <c r="M139" s="2" t="s">
        <v>25</v>
      </c>
      <c r="N139" s="2">
        <v>1.94</v>
      </c>
      <c r="O139" s="2" t="s">
        <v>21</v>
      </c>
      <c r="P139" s="2">
        <v>16</v>
      </c>
      <c r="Q139" s="2">
        <f t="shared" si="23"/>
        <v>3</v>
      </c>
      <c r="R139" s="2">
        <v>41.07</v>
      </c>
      <c r="S139" s="2">
        <f t="shared" si="24"/>
        <v>1</v>
      </c>
      <c r="T139" s="42">
        <f>DataSet!G848+DataSet!Q848+DataSet!S848</f>
        <v>3</v>
      </c>
      <c r="U139" s="16" t="str">
        <f t="shared" si="25"/>
        <v>Low</v>
      </c>
      <c r="V139" s="4">
        <v>5</v>
      </c>
      <c r="W139" s="33">
        <f t="shared" si="26"/>
        <v>532.71935924369745</v>
      </c>
      <c r="X139" s="2" t="s">
        <v>28</v>
      </c>
    </row>
    <row r="140" spans="1:24" ht="14.25" customHeight="1" x14ac:dyDescent="0.25">
      <c r="A140" s="2">
        <v>1103</v>
      </c>
      <c r="B140" s="2">
        <v>52</v>
      </c>
      <c r="C140" s="2" t="str">
        <f t="shared" si="18"/>
        <v>Late Adults</v>
      </c>
      <c r="D140" s="2" t="s">
        <v>26</v>
      </c>
      <c r="E140" s="2" t="s">
        <v>29</v>
      </c>
      <c r="F140" s="2">
        <v>99.84</v>
      </c>
      <c r="G140" s="2">
        <f t="shared" si="19"/>
        <v>1</v>
      </c>
      <c r="H140" s="6">
        <v>45299</v>
      </c>
      <c r="I140" s="12" t="str">
        <f t="shared" si="20"/>
        <v>2024</v>
      </c>
      <c r="J140" s="10" t="str">
        <f t="shared" si="21"/>
        <v>Jan</v>
      </c>
      <c r="K140" s="12" t="str">
        <f t="shared" si="22"/>
        <v>08</v>
      </c>
      <c r="L140" s="2" t="s">
        <v>30</v>
      </c>
      <c r="M140" s="2" t="s">
        <v>25</v>
      </c>
      <c r="N140" s="2">
        <v>1.94</v>
      </c>
      <c r="O140" s="2" t="s">
        <v>16</v>
      </c>
      <c r="P140" s="2">
        <v>12</v>
      </c>
      <c r="Q140" s="2">
        <f t="shared" si="23"/>
        <v>2</v>
      </c>
      <c r="R140" s="2">
        <v>8.32</v>
      </c>
      <c r="S140" s="2">
        <f t="shared" si="24"/>
        <v>1</v>
      </c>
      <c r="T140" s="42">
        <f>DataSet!G1104+DataSet!Q1104+DataSet!S1104</f>
        <v>5</v>
      </c>
      <c r="U140" s="16" t="str">
        <f t="shared" si="25"/>
        <v>Medium</v>
      </c>
      <c r="V140" s="4">
        <v>1</v>
      </c>
      <c r="W140" s="33">
        <f t="shared" si="26"/>
        <v>531.00975609756051</v>
      </c>
      <c r="X140" s="2" t="s">
        <v>22</v>
      </c>
    </row>
    <row r="141" spans="1:24" ht="14.25" customHeight="1" x14ac:dyDescent="0.25">
      <c r="A141" s="2">
        <v>1186</v>
      </c>
      <c r="B141" s="2">
        <v>29</v>
      </c>
      <c r="C141" s="2" t="str">
        <f t="shared" si="18"/>
        <v>Young Adults</v>
      </c>
      <c r="D141" s="2" t="s">
        <v>12</v>
      </c>
      <c r="E141" s="2" t="s">
        <v>19</v>
      </c>
      <c r="F141" s="2">
        <v>867.87</v>
      </c>
      <c r="G141" s="2">
        <f t="shared" si="19"/>
        <v>3</v>
      </c>
      <c r="H141" s="6">
        <v>45382</v>
      </c>
      <c r="I141" s="12" t="str">
        <f t="shared" si="20"/>
        <v>2024</v>
      </c>
      <c r="J141" s="10" t="str">
        <f t="shared" si="21"/>
        <v>Mar</v>
      </c>
      <c r="K141" s="12" t="str">
        <f t="shared" si="22"/>
        <v>31</v>
      </c>
      <c r="L141" s="2" t="s">
        <v>14</v>
      </c>
      <c r="M141" s="2" t="s">
        <v>15</v>
      </c>
      <c r="N141" s="2">
        <v>1.94</v>
      </c>
      <c r="O141" s="2" t="s">
        <v>16</v>
      </c>
      <c r="P141" s="2">
        <v>14</v>
      </c>
      <c r="Q141" s="2">
        <f t="shared" si="23"/>
        <v>2</v>
      </c>
      <c r="R141" s="2">
        <v>61.99</v>
      </c>
      <c r="S141" s="2">
        <f t="shared" si="24"/>
        <v>2</v>
      </c>
      <c r="T141" s="42">
        <f>DataSet!G1187+DataSet!Q1187+DataSet!S1187</f>
        <v>5</v>
      </c>
      <c r="U141" s="16" t="str">
        <f t="shared" si="25"/>
        <v>Medium</v>
      </c>
      <c r="V141" s="4">
        <v>3</v>
      </c>
      <c r="W141" s="33">
        <f t="shared" si="26"/>
        <v>504.44666666666689</v>
      </c>
      <c r="X141" s="2" t="s">
        <v>22</v>
      </c>
    </row>
    <row r="142" spans="1:24" ht="14.25" customHeight="1" x14ac:dyDescent="0.25">
      <c r="A142" s="2">
        <v>1638</v>
      </c>
      <c r="B142" s="2">
        <v>53</v>
      </c>
      <c r="C142" s="2" t="str">
        <f t="shared" si="18"/>
        <v>Late Adults</v>
      </c>
      <c r="D142" s="2" t="s">
        <v>23</v>
      </c>
      <c r="E142" s="2" t="s">
        <v>13</v>
      </c>
      <c r="F142" s="2">
        <v>432.09</v>
      </c>
      <c r="G142" s="2">
        <f t="shared" si="19"/>
        <v>2</v>
      </c>
      <c r="H142" s="6">
        <v>45834</v>
      </c>
      <c r="I142" s="12" t="str">
        <f t="shared" si="20"/>
        <v>2025</v>
      </c>
      <c r="J142" s="10" t="str">
        <f t="shared" si="21"/>
        <v>Jun</v>
      </c>
      <c r="K142" s="12" t="str">
        <f t="shared" si="22"/>
        <v>26</v>
      </c>
      <c r="L142" s="2" t="s">
        <v>14</v>
      </c>
      <c r="M142" s="2" t="s">
        <v>15</v>
      </c>
      <c r="N142" s="2">
        <v>1.94</v>
      </c>
      <c r="O142" s="2" t="s">
        <v>16</v>
      </c>
      <c r="P142" s="2">
        <v>10</v>
      </c>
      <c r="Q142" s="2">
        <f t="shared" si="23"/>
        <v>2</v>
      </c>
      <c r="R142" s="2">
        <v>43.21</v>
      </c>
      <c r="S142" s="2">
        <f t="shared" si="24"/>
        <v>1</v>
      </c>
      <c r="T142" s="42">
        <f>DataSet!G1639+DataSet!Q1639+DataSet!S1639</f>
        <v>7</v>
      </c>
      <c r="U142" s="16" t="str">
        <f t="shared" si="25"/>
        <v>High</v>
      </c>
      <c r="V142" s="4">
        <v>2</v>
      </c>
      <c r="W142" s="33">
        <f t="shared" si="26"/>
        <v>522.04052966101744</v>
      </c>
      <c r="X142" s="2" t="s">
        <v>17</v>
      </c>
    </row>
    <row r="143" spans="1:24" ht="14.25" customHeight="1" x14ac:dyDescent="0.25">
      <c r="A143" s="2">
        <v>1665</v>
      </c>
      <c r="B143" s="2">
        <v>47</v>
      </c>
      <c r="C143" s="2" t="str">
        <f t="shared" si="18"/>
        <v>Mid Adults</v>
      </c>
      <c r="D143" s="2" t="s">
        <v>18</v>
      </c>
      <c r="E143" s="2" t="s">
        <v>19</v>
      </c>
      <c r="F143" s="2">
        <v>596.15</v>
      </c>
      <c r="G143" s="2">
        <f t="shared" si="19"/>
        <v>2</v>
      </c>
      <c r="H143" s="6">
        <v>45861</v>
      </c>
      <c r="I143" s="12" t="str">
        <f t="shared" si="20"/>
        <v>2025</v>
      </c>
      <c r="J143" s="10" t="str">
        <f t="shared" si="21"/>
        <v>Jul</v>
      </c>
      <c r="K143" s="12" t="str">
        <f t="shared" si="22"/>
        <v>23</v>
      </c>
      <c r="L143" s="2" t="s">
        <v>30</v>
      </c>
      <c r="M143" s="2" t="s">
        <v>25</v>
      </c>
      <c r="N143" s="2">
        <v>1.94</v>
      </c>
      <c r="O143" s="2" t="s">
        <v>16</v>
      </c>
      <c r="P143" s="2">
        <v>13</v>
      </c>
      <c r="Q143" s="2">
        <f t="shared" si="23"/>
        <v>2</v>
      </c>
      <c r="R143" s="2">
        <v>45.86</v>
      </c>
      <c r="S143" s="2">
        <f t="shared" si="24"/>
        <v>1</v>
      </c>
      <c r="T143" s="42">
        <f>DataSet!G1666+DataSet!Q1666+DataSet!S1666</f>
        <v>7</v>
      </c>
      <c r="U143" s="16" t="str">
        <f t="shared" si="25"/>
        <v>High</v>
      </c>
      <c r="V143" s="4">
        <v>4</v>
      </c>
      <c r="W143" s="33">
        <f t="shared" si="26"/>
        <v>528.64445445445483</v>
      </c>
      <c r="X143" s="2" t="s">
        <v>22</v>
      </c>
    </row>
    <row r="144" spans="1:24" ht="14.25" customHeight="1" x14ac:dyDescent="0.25">
      <c r="A144" s="2">
        <v>1733</v>
      </c>
      <c r="B144" s="2">
        <v>68</v>
      </c>
      <c r="C144" s="2" t="str">
        <f t="shared" si="18"/>
        <v>Seniors</v>
      </c>
      <c r="D144" s="2" t="s">
        <v>26</v>
      </c>
      <c r="E144" s="2" t="s">
        <v>29</v>
      </c>
      <c r="F144" s="2">
        <v>700.58</v>
      </c>
      <c r="G144" s="2">
        <f t="shared" si="19"/>
        <v>3</v>
      </c>
      <c r="H144" s="6">
        <v>45929</v>
      </c>
      <c r="I144" s="12" t="str">
        <f t="shared" si="20"/>
        <v>2025</v>
      </c>
      <c r="J144" s="10" t="str">
        <f t="shared" si="21"/>
        <v>Sep</v>
      </c>
      <c r="K144" s="12" t="str">
        <f t="shared" si="22"/>
        <v>29</v>
      </c>
      <c r="L144" s="2" t="s">
        <v>20</v>
      </c>
      <c r="M144" s="2" t="s">
        <v>25</v>
      </c>
      <c r="N144" s="2">
        <v>1.94</v>
      </c>
      <c r="O144" s="2" t="s">
        <v>21</v>
      </c>
      <c r="P144" s="2">
        <v>3</v>
      </c>
      <c r="Q144" s="2">
        <f t="shared" si="23"/>
        <v>1</v>
      </c>
      <c r="R144" s="2">
        <v>233.53</v>
      </c>
      <c r="S144" s="2">
        <f t="shared" si="24"/>
        <v>3</v>
      </c>
      <c r="T144" s="42">
        <f>DataSet!G1734+DataSet!Q1734+DataSet!S1734</f>
        <v>4</v>
      </c>
      <c r="U144" s="16" t="str">
        <f t="shared" si="25"/>
        <v>Low</v>
      </c>
      <c r="V144" s="4">
        <v>2</v>
      </c>
      <c r="W144" s="33">
        <f t="shared" si="26"/>
        <v>522.13591728526023</v>
      </c>
      <c r="X144" s="2" t="s">
        <v>17</v>
      </c>
    </row>
    <row r="145" spans="1:24" ht="14.25" customHeight="1" x14ac:dyDescent="0.25">
      <c r="A145" s="2">
        <v>2141</v>
      </c>
      <c r="B145" s="2">
        <v>54</v>
      </c>
      <c r="C145" s="2" t="str">
        <f t="shared" si="18"/>
        <v>Late Adults</v>
      </c>
      <c r="D145" s="2" t="s">
        <v>26</v>
      </c>
      <c r="E145" s="2" t="s">
        <v>19</v>
      </c>
      <c r="F145" s="2">
        <v>854.11</v>
      </c>
      <c r="G145" s="2">
        <f t="shared" si="19"/>
        <v>3</v>
      </c>
      <c r="H145" s="6">
        <v>46337</v>
      </c>
      <c r="I145" s="12" t="str">
        <f t="shared" si="20"/>
        <v>2026</v>
      </c>
      <c r="J145" s="10" t="str">
        <f t="shared" si="21"/>
        <v>Nov</v>
      </c>
      <c r="K145" s="12" t="str">
        <f t="shared" si="22"/>
        <v>11</v>
      </c>
      <c r="L145" s="2" t="s">
        <v>14</v>
      </c>
      <c r="M145" s="2" t="s">
        <v>15</v>
      </c>
      <c r="N145" s="2">
        <v>1.94</v>
      </c>
      <c r="O145" s="2" t="s">
        <v>16</v>
      </c>
      <c r="P145" s="2">
        <v>7</v>
      </c>
      <c r="Q145" s="2">
        <f t="shared" si="23"/>
        <v>2</v>
      </c>
      <c r="R145" s="2">
        <v>122.02</v>
      </c>
      <c r="S145" s="2">
        <f t="shared" si="24"/>
        <v>2</v>
      </c>
      <c r="T145" s="42">
        <f>DataSet!G2142+DataSet!Q2142+DataSet!S2142</f>
        <v>4</v>
      </c>
      <c r="U145" s="16" t="str">
        <f t="shared" si="25"/>
        <v>Low</v>
      </c>
      <c r="V145" s="4">
        <v>3</v>
      </c>
      <c r="W145" s="33">
        <f t="shared" si="26"/>
        <v>504.07695829094632</v>
      </c>
      <c r="X145" s="2" t="s">
        <v>28</v>
      </c>
    </row>
    <row r="146" spans="1:24" ht="14.25" customHeight="1" x14ac:dyDescent="0.25">
      <c r="A146" s="2">
        <v>2277</v>
      </c>
      <c r="B146" s="2">
        <v>43</v>
      </c>
      <c r="C146" s="2" t="str">
        <f t="shared" si="18"/>
        <v>Mid Adults</v>
      </c>
      <c r="D146" s="2" t="s">
        <v>18</v>
      </c>
      <c r="E146" s="2" t="s">
        <v>27</v>
      </c>
      <c r="F146" s="2">
        <v>463.78</v>
      </c>
      <c r="G146" s="2">
        <f t="shared" si="19"/>
        <v>2</v>
      </c>
      <c r="H146" s="6">
        <v>46473</v>
      </c>
      <c r="I146" s="12" t="str">
        <f t="shared" si="20"/>
        <v>2027</v>
      </c>
      <c r="J146" s="10" t="str">
        <f t="shared" si="21"/>
        <v>Mar</v>
      </c>
      <c r="K146" s="12" t="str">
        <f t="shared" si="22"/>
        <v>27</v>
      </c>
      <c r="L146" s="2" t="s">
        <v>30</v>
      </c>
      <c r="M146" s="2" t="s">
        <v>15</v>
      </c>
      <c r="N146" s="2">
        <v>1.94</v>
      </c>
      <c r="O146" s="2" t="s">
        <v>16</v>
      </c>
      <c r="P146" s="2">
        <v>19</v>
      </c>
      <c r="Q146" s="2">
        <f t="shared" si="23"/>
        <v>3</v>
      </c>
      <c r="R146" s="2">
        <v>24.41</v>
      </c>
      <c r="S146" s="2">
        <f t="shared" si="24"/>
        <v>1</v>
      </c>
      <c r="T146" s="42">
        <f>DataSet!G2278+DataSet!Q2278+DataSet!S2278</f>
        <v>5</v>
      </c>
      <c r="U146" s="16" t="str">
        <f t="shared" si="25"/>
        <v>Medium</v>
      </c>
      <c r="V146" s="4">
        <v>5</v>
      </c>
      <c r="W146" s="33">
        <f t="shared" si="26"/>
        <v>532.58850683491062</v>
      </c>
      <c r="X146" s="2" t="s">
        <v>22</v>
      </c>
    </row>
    <row r="147" spans="1:24" ht="14.25" customHeight="1" x14ac:dyDescent="0.25">
      <c r="A147" s="2">
        <v>2423</v>
      </c>
      <c r="B147" s="2">
        <v>45</v>
      </c>
      <c r="C147" s="2" t="str">
        <f t="shared" si="18"/>
        <v>Mid Adults</v>
      </c>
      <c r="D147" s="2" t="s">
        <v>12</v>
      </c>
      <c r="E147" s="2" t="s">
        <v>29</v>
      </c>
      <c r="F147" s="2">
        <v>514.97</v>
      </c>
      <c r="G147" s="2">
        <f t="shared" si="19"/>
        <v>2</v>
      </c>
      <c r="H147" s="6">
        <v>46619</v>
      </c>
      <c r="I147" s="12" t="str">
        <f t="shared" si="20"/>
        <v>2027</v>
      </c>
      <c r="J147" s="10" t="str">
        <f t="shared" si="21"/>
        <v>Aug</v>
      </c>
      <c r="K147" s="12" t="str">
        <f t="shared" si="22"/>
        <v>20</v>
      </c>
      <c r="L147" s="2" t="s">
        <v>30</v>
      </c>
      <c r="M147" s="2" t="s">
        <v>15</v>
      </c>
      <c r="N147" s="2">
        <v>1.94</v>
      </c>
      <c r="O147" s="2" t="s">
        <v>16</v>
      </c>
      <c r="P147" s="2">
        <v>17</v>
      </c>
      <c r="Q147" s="2">
        <f t="shared" si="23"/>
        <v>3</v>
      </c>
      <c r="R147" s="2">
        <v>30.29</v>
      </c>
      <c r="S147" s="2">
        <f t="shared" si="24"/>
        <v>1</v>
      </c>
      <c r="T147" s="42">
        <f>DataSet!G2424+DataSet!Q2424+DataSet!S2424</f>
        <v>7</v>
      </c>
      <c r="U147" s="16" t="str">
        <f t="shared" si="25"/>
        <v>High</v>
      </c>
      <c r="V147" s="4">
        <v>4</v>
      </c>
      <c r="W147" s="33">
        <f t="shared" si="26"/>
        <v>528.57681362725486</v>
      </c>
      <c r="X147" s="2" t="s">
        <v>28</v>
      </c>
    </row>
    <row r="148" spans="1:24" ht="14.25" customHeight="1" x14ac:dyDescent="0.25">
      <c r="A148" s="2">
        <v>2635</v>
      </c>
      <c r="B148" s="2">
        <v>60</v>
      </c>
      <c r="C148" s="2" t="str">
        <f t="shared" si="18"/>
        <v>Seniors</v>
      </c>
      <c r="D148" s="2" t="s">
        <v>26</v>
      </c>
      <c r="E148" s="2" t="s">
        <v>27</v>
      </c>
      <c r="F148" s="2">
        <v>526.1</v>
      </c>
      <c r="G148" s="2">
        <f t="shared" si="19"/>
        <v>2</v>
      </c>
      <c r="H148" s="6">
        <v>46831</v>
      </c>
      <c r="I148" s="12" t="str">
        <f t="shared" si="20"/>
        <v>2028</v>
      </c>
      <c r="J148" s="10" t="str">
        <f t="shared" si="21"/>
        <v>Mar</v>
      </c>
      <c r="K148" s="12" t="str">
        <f t="shared" si="22"/>
        <v>19</v>
      </c>
      <c r="L148" s="2" t="s">
        <v>14</v>
      </c>
      <c r="M148" s="2" t="s">
        <v>15</v>
      </c>
      <c r="N148" s="2">
        <v>1.94</v>
      </c>
      <c r="O148" s="2" t="s">
        <v>16</v>
      </c>
      <c r="P148" s="2">
        <v>14</v>
      </c>
      <c r="Q148" s="2">
        <f t="shared" si="23"/>
        <v>2</v>
      </c>
      <c r="R148" s="2">
        <v>37.58</v>
      </c>
      <c r="S148" s="2">
        <f t="shared" si="24"/>
        <v>1</v>
      </c>
      <c r="T148" s="42">
        <f>DataSet!G2636+DataSet!Q2636+DataSet!S2636</f>
        <v>4</v>
      </c>
      <c r="U148" s="16" t="str">
        <f t="shared" si="25"/>
        <v>Low</v>
      </c>
      <c r="V148" s="4">
        <v>4</v>
      </c>
      <c r="W148" s="33">
        <f t="shared" si="26"/>
        <v>528.59046138415272</v>
      </c>
      <c r="X148" s="2" t="s">
        <v>22</v>
      </c>
    </row>
    <row r="149" spans="1:24" ht="14.25" customHeight="1" x14ac:dyDescent="0.25">
      <c r="A149" s="2">
        <v>2834</v>
      </c>
      <c r="B149" s="2">
        <v>44</v>
      </c>
      <c r="C149" s="2" t="str">
        <f t="shared" si="18"/>
        <v>Mid Adults</v>
      </c>
      <c r="D149" s="2" t="s">
        <v>26</v>
      </c>
      <c r="E149" s="2" t="s">
        <v>27</v>
      </c>
      <c r="F149" s="2">
        <v>398.98</v>
      </c>
      <c r="G149" s="2">
        <f t="shared" si="19"/>
        <v>2</v>
      </c>
      <c r="H149" s="6">
        <v>47030</v>
      </c>
      <c r="I149" s="12" t="str">
        <f t="shared" si="20"/>
        <v>2028</v>
      </c>
      <c r="J149" s="10" t="str">
        <f t="shared" si="21"/>
        <v>Oct</v>
      </c>
      <c r="K149" s="12" t="str">
        <f t="shared" si="22"/>
        <v>04</v>
      </c>
      <c r="L149" s="2" t="s">
        <v>24</v>
      </c>
      <c r="M149" s="2" t="s">
        <v>25</v>
      </c>
      <c r="N149" s="2">
        <v>1.94</v>
      </c>
      <c r="O149" s="2" t="s">
        <v>16</v>
      </c>
      <c r="P149" s="2">
        <v>13</v>
      </c>
      <c r="Q149" s="2">
        <f t="shared" si="23"/>
        <v>2</v>
      </c>
      <c r="R149" s="2">
        <v>30.69</v>
      </c>
      <c r="S149" s="2">
        <f t="shared" si="24"/>
        <v>1</v>
      </c>
      <c r="T149" s="42">
        <f>DataSet!G2835+DataSet!Q2835+DataSet!S2835</f>
        <v>7</v>
      </c>
      <c r="U149" s="16" t="str">
        <f t="shared" si="25"/>
        <v>High</v>
      </c>
      <c r="V149" s="4">
        <v>5</v>
      </c>
      <c r="W149" s="33">
        <f t="shared" si="26"/>
        <v>532.66093684210523</v>
      </c>
      <c r="X149" s="2" t="s">
        <v>17</v>
      </c>
    </row>
    <row r="150" spans="1:24" ht="14.25" customHeight="1" x14ac:dyDescent="0.25">
      <c r="A150" s="2">
        <v>3207</v>
      </c>
      <c r="B150" s="2">
        <v>21</v>
      </c>
      <c r="C150" s="2" t="str">
        <f t="shared" si="18"/>
        <v>Young Adults</v>
      </c>
      <c r="D150" s="2" t="s">
        <v>18</v>
      </c>
      <c r="E150" s="2" t="s">
        <v>29</v>
      </c>
      <c r="F150" s="2">
        <v>218.02</v>
      </c>
      <c r="G150" s="2">
        <f t="shared" si="19"/>
        <v>1</v>
      </c>
      <c r="H150" s="6">
        <v>47403</v>
      </c>
      <c r="I150" s="12" t="str">
        <f t="shared" si="20"/>
        <v>2029</v>
      </c>
      <c r="J150" s="10" t="str">
        <f t="shared" si="21"/>
        <v>Oct</v>
      </c>
      <c r="K150" s="12" t="str">
        <f t="shared" si="22"/>
        <v>12</v>
      </c>
      <c r="L150" s="2" t="s">
        <v>14</v>
      </c>
      <c r="M150" s="2" t="s">
        <v>15</v>
      </c>
      <c r="N150" s="2">
        <v>1.94</v>
      </c>
      <c r="O150" s="2" t="s">
        <v>16</v>
      </c>
      <c r="P150" s="2">
        <v>1</v>
      </c>
      <c r="Q150" s="2">
        <f t="shared" si="23"/>
        <v>1</v>
      </c>
      <c r="R150" s="2">
        <v>218.02</v>
      </c>
      <c r="S150" s="2">
        <f t="shared" si="24"/>
        <v>3</v>
      </c>
      <c r="T150" s="42">
        <f>DataSet!G3208+DataSet!Q3208+DataSet!S3208</f>
        <v>5</v>
      </c>
      <c r="U150" s="16" t="str">
        <f t="shared" si="25"/>
        <v>Medium</v>
      </c>
      <c r="V150" s="4">
        <v>2</v>
      </c>
      <c r="W150" s="33">
        <f t="shared" si="26"/>
        <v>521.94648619957582</v>
      </c>
      <c r="X150" s="2" t="s">
        <v>17</v>
      </c>
    </row>
    <row r="151" spans="1:24" ht="14.25" customHeight="1" x14ac:dyDescent="0.25">
      <c r="A151" s="2">
        <v>3285</v>
      </c>
      <c r="B151" s="2">
        <v>30</v>
      </c>
      <c r="C151" s="2" t="str">
        <f t="shared" si="18"/>
        <v>Early Adults</v>
      </c>
      <c r="D151" s="2" t="s">
        <v>26</v>
      </c>
      <c r="E151" s="2" t="s">
        <v>19</v>
      </c>
      <c r="F151" s="2">
        <v>136.4</v>
      </c>
      <c r="G151" s="2">
        <f t="shared" si="19"/>
        <v>1</v>
      </c>
      <c r="H151" s="6">
        <v>47481</v>
      </c>
      <c r="I151" s="12" t="str">
        <f t="shared" si="20"/>
        <v>2029</v>
      </c>
      <c r="J151" s="10" t="str">
        <f t="shared" si="21"/>
        <v>Dec</v>
      </c>
      <c r="K151" s="12" t="str">
        <f t="shared" si="22"/>
        <v>29</v>
      </c>
      <c r="L151" s="2" t="s">
        <v>14</v>
      </c>
      <c r="M151" s="2" t="s">
        <v>15</v>
      </c>
      <c r="N151" s="2">
        <v>1.94</v>
      </c>
      <c r="O151" s="2" t="s">
        <v>16</v>
      </c>
      <c r="P151" s="2">
        <v>12</v>
      </c>
      <c r="Q151" s="2">
        <f t="shared" si="23"/>
        <v>2</v>
      </c>
      <c r="R151" s="2">
        <v>11.37</v>
      </c>
      <c r="S151" s="2">
        <f t="shared" si="24"/>
        <v>1</v>
      </c>
      <c r="T151" s="42">
        <f>DataSet!G3286+DataSet!Q3286+DataSet!S3286</f>
        <v>4</v>
      </c>
      <c r="U151" s="16" t="str">
        <f t="shared" si="25"/>
        <v>Low</v>
      </c>
      <c r="V151" s="4">
        <v>5</v>
      </c>
      <c r="W151" s="33">
        <f t="shared" si="26"/>
        <v>532.80180189673342</v>
      </c>
      <c r="X151" s="2" t="s">
        <v>22</v>
      </c>
    </row>
    <row r="152" spans="1:24" ht="14.25" customHeight="1" x14ac:dyDescent="0.25">
      <c r="A152" s="2">
        <v>3343</v>
      </c>
      <c r="B152" s="2">
        <v>51</v>
      </c>
      <c r="C152" s="2" t="str">
        <f t="shared" si="18"/>
        <v>Late Adults</v>
      </c>
      <c r="D152" s="2" t="s">
        <v>26</v>
      </c>
      <c r="E152" s="2" t="s">
        <v>19</v>
      </c>
      <c r="F152" s="2">
        <v>885.45</v>
      </c>
      <c r="G152" s="2">
        <f t="shared" si="19"/>
        <v>3</v>
      </c>
      <c r="H152" s="6">
        <v>47539</v>
      </c>
      <c r="I152" s="12" t="str">
        <f t="shared" si="20"/>
        <v>2030</v>
      </c>
      <c r="J152" s="10" t="str">
        <f t="shared" si="21"/>
        <v>Feb</v>
      </c>
      <c r="K152" s="12" t="str">
        <f t="shared" si="22"/>
        <v>25</v>
      </c>
      <c r="L152" s="2" t="s">
        <v>24</v>
      </c>
      <c r="M152" s="2" t="s">
        <v>25</v>
      </c>
      <c r="N152" s="2">
        <v>1.94</v>
      </c>
      <c r="O152" s="2" t="s">
        <v>21</v>
      </c>
      <c r="P152" s="2">
        <v>7</v>
      </c>
      <c r="Q152" s="2">
        <f t="shared" si="23"/>
        <v>2</v>
      </c>
      <c r="R152" s="2">
        <v>126.49</v>
      </c>
      <c r="S152" s="2">
        <f t="shared" si="24"/>
        <v>2</v>
      </c>
      <c r="T152" s="42">
        <f>DataSet!G3344+DataSet!Q3344+DataSet!S3344</f>
        <v>4</v>
      </c>
      <c r="U152" s="16" t="str">
        <f t="shared" si="25"/>
        <v>Low</v>
      </c>
      <c r="V152" s="4">
        <v>2</v>
      </c>
      <c r="W152" s="33">
        <f t="shared" si="26"/>
        <v>522.26946865037235</v>
      </c>
      <c r="X152" s="2" t="s">
        <v>17</v>
      </c>
    </row>
    <row r="153" spans="1:24" ht="14.25" customHeight="1" x14ac:dyDescent="0.25">
      <c r="A153" s="2">
        <v>3444</v>
      </c>
      <c r="B153" s="2">
        <v>50</v>
      </c>
      <c r="C153" s="2" t="str">
        <f t="shared" si="18"/>
        <v>Late Adults</v>
      </c>
      <c r="D153" s="2" t="s">
        <v>26</v>
      </c>
      <c r="E153" s="2" t="s">
        <v>29</v>
      </c>
      <c r="F153" s="2">
        <v>92.99</v>
      </c>
      <c r="G153" s="2">
        <f t="shared" si="19"/>
        <v>1</v>
      </c>
      <c r="H153" s="6">
        <v>47640</v>
      </c>
      <c r="I153" s="12" t="str">
        <f t="shared" si="20"/>
        <v>2030</v>
      </c>
      <c r="J153" s="10" t="str">
        <f t="shared" si="21"/>
        <v>Jun</v>
      </c>
      <c r="K153" s="12" t="str">
        <f t="shared" si="22"/>
        <v>06</v>
      </c>
      <c r="L153" s="2" t="s">
        <v>30</v>
      </c>
      <c r="M153" s="2" t="s">
        <v>25</v>
      </c>
      <c r="N153" s="2">
        <v>1.94</v>
      </c>
      <c r="O153" s="2" t="s">
        <v>21</v>
      </c>
      <c r="P153" s="2">
        <v>13</v>
      </c>
      <c r="Q153" s="2">
        <f t="shared" si="23"/>
        <v>2</v>
      </c>
      <c r="R153" s="2">
        <v>7.15</v>
      </c>
      <c r="S153" s="2">
        <f t="shared" si="24"/>
        <v>1</v>
      </c>
      <c r="T153" s="42">
        <f>DataSet!G3445+DataSet!Q3445+DataSet!S3445</f>
        <v>4</v>
      </c>
      <c r="U153" s="16" t="str">
        <f t="shared" si="25"/>
        <v>Low</v>
      </c>
      <c r="V153" s="4">
        <v>3</v>
      </c>
      <c r="W153" s="33">
        <f t="shared" si="26"/>
        <v>503.72050916496971</v>
      </c>
      <c r="X153" s="2" t="s">
        <v>17</v>
      </c>
    </row>
    <row r="154" spans="1:24" ht="14.25" customHeight="1" x14ac:dyDescent="0.25">
      <c r="A154" s="2">
        <v>3455</v>
      </c>
      <c r="B154" s="2">
        <v>24</v>
      </c>
      <c r="C154" s="2" t="str">
        <f t="shared" si="18"/>
        <v>Young Adults</v>
      </c>
      <c r="D154" s="2" t="s">
        <v>23</v>
      </c>
      <c r="E154" s="2" t="s">
        <v>27</v>
      </c>
      <c r="F154" s="2">
        <v>703.4</v>
      </c>
      <c r="G154" s="2">
        <f t="shared" si="19"/>
        <v>3</v>
      </c>
      <c r="H154" s="6">
        <v>47651</v>
      </c>
      <c r="I154" s="12" t="str">
        <f t="shared" si="20"/>
        <v>2030</v>
      </c>
      <c r="J154" s="10" t="str">
        <f t="shared" si="21"/>
        <v>Jun</v>
      </c>
      <c r="K154" s="12" t="str">
        <f t="shared" si="22"/>
        <v>17</v>
      </c>
      <c r="L154" s="2" t="s">
        <v>30</v>
      </c>
      <c r="M154" s="2" t="s">
        <v>15</v>
      </c>
      <c r="N154" s="2">
        <v>1.94</v>
      </c>
      <c r="O154" s="2" t="s">
        <v>21</v>
      </c>
      <c r="P154" s="2">
        <v>14</v>
      </c>
      <c r="Q154" s="2">
        <f t="shared" si="23"/>
        <v>2</v>
      </c>
      <c r="R154" s="2">
        <v>50.24</v>
      </c>
      <c r="S154" s="2">
        <f t="shared" si="24"/>
        <v>2</v>
      </c>
      <c r="T154" s="42">
        <f>DataSet!G3456+DataSet!Q3456+DataSet!S3456</f>
        <v>5</v>
      </c>
      <c r="U154" s="16" t="str">
        <f t="shared" si="25"/>
        <v>Medium</v>
      </c>
      <c r="V154" s="4">
        <v>1</v>
      </c>
      <c r="W154" s="33">
        <f t="shared" si="26"/>
        <v>531.44838250254281</v>
      </c>
      <c r="X154" s="2" t="s">
        <v>17</v>
      </c>
    </row>
    <row r="155" spans="1:24" ht="14.25" customHeight="1" x14ac:dyDescent="0.25">
      <c r="A155" s="2">
        <v>4001</v>
      </c>
      <c r="B155" s="2">
        <v>56</v>
      </c>
      <c r="C155" s="2" t="str">
        <f t="shared" si="18"/>
        <v>Late Adults</v>
      </c>
      <c r="D155" s="2" t="s">
        <v>26</v>
      </c>
      <c r="E155" s="2" t="s">
        <v>27</v>
      </c>
      <c r="F155" s="2">
        <v>811.5</v>
      </c>
      <c r="G155" s="2">
        <f t="shared" si="19"/>
        <v>3</v>
      </c>
      <c r="H155" s="6">
        <v>48197</v>
      </c>
      <c r="I155" s="12" t="str">
        <f t="shared" si="20"/>
        <v>2031</v>
      </c>
      <c r="J155" s="10" t="str">
        <f t="shared" si="21"/>
        <v>Dec</v>
      </c>
      <c r="K155" s="12" t="str">
        <f t="shared" si="22"/>
        <v>15</v>
      </c>
      <c r="L155" s="2" t="s">
        <v>20</v>
      </c>
      <c r="M155" s="2" t="s">
        <v>25</v>
      </c>
      <c r="N155" s="2">
        <v>1.94</v>
      </c>
      <c r="O155" s="2" t="s">
        <v>21</v>
      </c>
      <c r="P155" s="2">
        <v>18</v>
      </c>
      <c r="Q155" s="2">
        <f t="shared" si="23"/>
        <v>3</v>
      </c>
      <c r="R155" s="2">
        <v>45.08</v>
      </c>
      <c r="S155" s="2">
        <f t="shared" si="24"/>
        <v>1</v>
      </c>
      <c r="T155" s="42">
        <f>DataSet!G4002+DataSet!Q4002+DataSet!S4002</f>
        <v>4</v>
      </c>
      <c r="U155" s="16" t="str">
        <f t="shared" si="25"/>
        <v>Low</v>
      </c>
      <c r="V155" s="4">
        <v>5</v>
      </c>
      <c r="W155" s="33">
        <f t="shared" si="26"/>
        <v>533.21994725738398</v>
      </c>
      <c r="X155" s="2" t="s">
        <v>28</v>
      </c>
    </row>
    <row r="156" spans="1:24" ht="14.25" customHeight="1" x14ac:dyDescent="0.25">
      <c r="A156" s="2">
        <v>4124</v>
      </c>
      <c r="B156" s="2">
        <v>56</v>
      </c>
      <c r="C156" s="2" t="str">
        <f t="shared" si="18"/>
        <v>Late Adults</v>
      </c>
      <c r="D156" s="2" t="s">
        <v>26</v>
      </c>
      <c r="E156" s="2" t="s">
        <v>27</v>
      </c>
      <c r="F156" s="2">
        <v>992.53</v>
      </c>
      <c r="G156" s="2">
        <f t="shared" si="19"/>
        <v>3</v>
      </c>
      <c r="H156" s="6">
        <v>48320</v>
      </c>
      <c r="I156" s="12" t="str">
        <f t="shared" si="20"/>
        <v>2032</v>
      </c>
      <c r="J156" s="10" t="str">
        <f t="shared" si="21"/>
        <v>Apr</v>
      </c>
      <c r="K156" s="12" t="str">
        <f t="shared" si="22"/>
        <v>16</v>
      </c>
      <c r="L156" s="2" t="s">
        <v>30</v>
      </c>
      <c r="M156" s="2" t="s">
        <v>15</v>
      </c>
      <c r="N156" s="2">
        <v>1.94</v>
      </c>
      <c r="O156" s="2" t="s">
        <v>16</v>
      </c>
      <c r="P156" s="2">
        <v>4</v>
      </c>
      <c r="Q156" s="2">
        <f t="shared" si="23"/>
        <v>1</v>
      </c>
      <c r="R156" s="2">
        <v>248.13</v>
      </c>
      <c r="S156" s="2">
        <f t="shared" si="24"/>
        <v>3</v>
      </c>
      <c r="T156" s="42">
        <f>DataSet!G4125+DataSet!Q4125+DataSet!S4125</f>
        <v>7</v>
      </c>
      <c r="U156" s="16" t="str">
        <f t="shared" si="25"/>
        <v>High</v>
      </c>
      <c r="V156" s="4">
        <v>1</v>
      </c>
      <c r="W156" s="33">
        <f t="shared" si="26"/>
        <v>531.2732790224029</v>
      </c>
      <c r="X156" s="2" t="s">
        <v>17</v>
      </c>
    </row>
    <row r="157" spans="1:24" ht="14.25" customHeight="1" x14ac:dyDescent="0.25">
      <c r="A157" s="2">
        <v>4204</v>
      </c>
      <c r="B157" s="2">
        <v>60</v>
      </c>
      <c r="C157" s="2" t="str">
        <f t="shared" si="18"/>
        <v>Seniors</v>
      </c>
      <c r="D157" s="2" t="s">
        <v>18</v>
      </c>
      <c r="E157" s="2" t="s">
        <v>29</v>
      </c>
      <c r="F157" s="2">
        <v>339.36</v>
      </c>
      <c r="G157" s="2">
        <f t="shared" si="19"/>
        <v>1</v>
      </c>
      <c r="H157" s="6">
        <v>48400</v>
      </c>
      <c r="I157" s="12" t="str">
        <f t="shared" si="20"/>
        <v>2032</v>
      </c>
      <c r="J157" s="10" t="str">
        <f t="shared" si="21"/>
        <v>Jul</v>
      </c>
      <c r="K157" s="12" t="str">
        <f t="shared" si="22"/>
        <v>05</v>
      </c>
      <c r="L157" s="2" t="s">
        <v>24</v>
      </c>
      <c r="M157" s="2" t="s">
        <v>15</v>
      </c>
      <c r="N157" s="2">
        <v>1.94</v>
      </c>
      <c r="O157" s="2" t="s">
        <v>16</v>
      </c>
      <c r="P157" s="2">
        <v>19</v>
      </c>
      <c r="Q157" s="2">
        <f t="shared" si="23"/>
        <v>3</v>
      </c>
      <c r="R157" s="2">
        <v>17.86</v>
      </c>
      <c r="S157" s="2">
        <f t="shared" si="24"/>
        <v>1</v>
      </c>
      <c r="T157" s="42">
        <f>DataSet!G4205+DataSet!Q4205+DataSet!S4205</f>
        <v>5</v>
      </c>
      <c r="U157" s="16" t="str">
        <f t="shared" si="25"/>
        <v>Medium</v>
      </c>
      <c r="V157" s="4">
        <v>5</v>
      </c>
      <c r="W157" s="33">
        <f t="shared" si="26"/>
        <v>532.92609292502641</v>
      </c>
      <c r="X157" s="2" t="s">
        <v>28</v>
      </c>
    </row>
    <row r="158" spans="1:24" ht="14.25" customHeight="1" x14ac:dyDescent="0.25">
      <c r="A158" s="2">
        <v>4887</v>
      </c>
      <c r="B158" s="2">
        <v>23</v>
      </c>
      <c r="C158" s="2" t="str">
        <f t="shared" si="18"/>
        <v>Young Adults</v>
      </c>
      <c r="D158" s="2" t="s">
        <v>26</v>
      </c>
      <c r="E158" s="2" t="s">
        <v>19</v>
      </c>
      <c r="F158" s="2">
        <v>560.24</v>
      </c>
      <c r="G158" s="2">
        <f t="shared" si="19"/>
        <v>2</v>
      </c>
      <c r="H158" s="6">
        <v>49083</v>
      </c>
      <c r="I158" s="12" t="str">
        <f t="shared" si="20"/>
        <v>2034</v>
      </c>
      <c r="J158" s="10" t="str">
        <f t="shared" si="21"/>
        <v>May</v>
      </c>
      <c r="K158" s="12" t="str">
        <f t="shared" si="22"/>
        <v>19</v>
      </c>
      <c r="L158" s="2" t="s">
        <v>30</v>
      </c>
      <c r="M158" s="2" t="s">
        <v>15</v>
      </c>
      <c r="N158" s="2">
        <v>1.94</v>
      </c>
      <c r="O158" s="2" t="s">
        <v>21</v>
      </c>
      <c r="P158" s="2">
        <v>18</v>
      </c>
      <c r="Q158" s="2">
        <f t="shared" si="23"/>
        <v>3</v>
      </c>
      <c r="R158" s="2">
        <v>31.12</v>
      </c>
      <c r="S158" s="2">
        <f t="shared" si="24"/>
        <v>1</v>
      </c>
      <c r="T158" s="42">
        <f>DataSet!G4888+DataSet!Q4888+DataSet!S4888</f>
        <v>7</v>
      </c>
      <c r="U158" s="16" t="str">
        <f t="shared" si="25"/>
        <v>High</v>
      </c>
      <c r="V158" s="4">
        <v>4</v>
      </c>
      <c r="W158" s="33">
        <f t="shared" si="26"/>
        <v>528.59296184738992</v>
      </c>
      <c r="X158" s="2" t="s">
        <v>17</v>
      </c>
    </row>
    <row r="159" spans="1:24" ht="14.25" customHeight="1" x14ac:dyDescent="0.25">
      <c r="A159" s="2">
        <v>4950</v>
      </c>
      <c r="B159" s="2">
        <v>68</v>
      </c>
      <c r="C159" s="2" t="str">
        <f t="shared" si="18"/>
        <v>Seniors</v>
      </c>
      <c r="D159" s="2" t="s">
        <v>12</v>
      </c>
      <c r="E159" s="2" t="s">
        <v>29</v>
      </c>
      <c r="F159" s="2">
        <v>230.03</v>
      </c>
      <c r="G159" s="2">
        <f t="shared" si="19"/>
        <v>1</v>
      </c>
      <c r="H159" s="6">
        <v>49146</v>
      </c>
      <c r="I159" s="12" t="str">
        <f t="shared" si="20"/>
        <v>2034</v>
      </c>
      <c r="J159" s="10" t="str">
        <f t="shared" si="21"/>
        <v>Jul</v>
      </c>
      <c r="K159" s="12" t="str">
        <f t="shared" si="22"/>
        <v>21</v>
      </c>
      <c r="L159" s="2" t="s">
        <v>20</v>
      </c>
      <c r="M159" s="2" t="s">
        <v>25</v>
      </c>
      <c r="N159" s="2">
        <v>1.94</v>
      </c>
      <c r="O159" s="2" t="s">
        <v>16</v>
      </c>
      <c r="P159" s="2">
        <v>3</v>
      </c>
      <c r="Q159" s="2">
        <f t="shared" si="23"/>
        <v>1</v>
      </c>
      <c r="R159" s="2">
        <v>76.680000000000007</v>
      </c>
      <c r="S159" s="2">
        <f t="shared" si="24"/>
        <v>2</v>
      </c>
      <c r="T159" s="42">
        <f>DataSet!G4951+DataSet!Q4951+DataSet!S4951</f>
        <v>5</v>
      </c>
      <c r="U159" s="16" t="str">
        <f t="shared" si="25"/>
        <v>Medium</v>
      </c>
      <c r="V159" s="4">
        <v>1</v>
      </c>
      <c r="W159" s="33">
        <f t="shared" si="26"/>
        <v>530.80308868501493</v>
      </c>
      <c r="X159" s="2" t="s">
        <v>22</v>
      </c>
    </row>
    <row r="160" spans="1:24" ht="14.25" customHeight="1" x14ac:dyDescent="0.25">
      <c r="A160" s="2">
        <v>196</v>
      </c>
      <c r="B160" s="2">
        <v>47</v>
      </c>
      <c r="C160" s="2" t="str">
        <f t="shared" si="18"/>
        <v>Mid Adults</v>
      </c>
      <c r="D160" s="2" t="s">
        <v>12</v>
      </c>
      <c r="E160" s="2" t="s">
        <v>29</v>
      </c>
      <c r="F160" s="2">
        <v>300.27</v>
      </c>
      <c r="G160" s="2">
        <f t="shared" si="19"/>
        <v>1</v>
      </c>
      <c r="H160" s="6">
        <v>44392</v>
      </c>
      <c r="I160" s="12" t="str">
        <f t="shared" si="20"/>
        <v>2021</v>
      </c>
      <c r="J160" s="10" t="str">
        <f t="shared" si="21"/>
        <v>Jul</v>
      </c>
      <c r="K160" s="12" t="str">
        <f t="shared" si="22"/>
        <v>15</v>
      </c>
      <c r="L160" s="2" t="s">
        <v>14</v>
      </c>
      <c r="M160" s="2" t="s">
        <v>25</v>
      </c>
      <c r="N160" s="2">
        <v>1.93</v>
      </c>
      <c r="O160" s="2" t="s">
        <v>16</v>
      </c>
      <c r="P160" s="2">
        <v>6</v>
      </c>
      <c r="Q160" s="2">
        <f t="shared" si="23"/>
        <v>2</v>
      </c>
      <c r="R160" s="2">
        <v>50.04</v>
      </c>
      <c r="S160" s="2">
        <f t="shared" si="24"/>
        <v>2</v>
      </c>
      <c r="T160" s="42">
        <f>DataSet!G197+DataSet!Q197+DataSet!S197</f>
        <v>6</v>
      </c>
      <c r="U160" s="16" t="str">
        <f t="shared" si="25"/>
        <v>Medium</v>
      </c>
      <c r="V160" s="4">
        <v>2</v>
      </c>
      <c r="W160" s="33">
        <f t="shared" si="26"/>
        <v>521.88310638297924</v>
      </c>
      <c r="X160" s="2" t="s">
        <v>22</v>
      </c>
    </row>
    <row r="161" spans="1:24" ht="14.25" customHeight="1" x14ac:dyDescent="0.25">
      <c r="A161" s="2">
        <v>231</v>
      </c>
      <c r="B161" s="2">
        <v>30</v>
      </c>
      <c r="C161" s="2" t="str">
        <f t="shared" si="18"/>
        <v>Early Adults</v>
      </c>
      <c r="D161" s="2" t="s">
        <v>12</v>
      </c>
      <c r="E161" s="2" t="s">
        <v>13</v>
      </c>
      <c r="F161" s="2">
        <v>683.88</v>
      </c>
      <c r="G161" s="2">
        <f t="shared" si="19"/>
        <v>3</v>
      </c>
      <c r="H161" s="6">
        <v>44427</v>
      </c>
      <c r="I161" s="12" t="str">
        <f t="shared" si="20"/>
        <v>2021</v>
      </c>
      <c r="J161" s="10" t="str">
        <f t="shared" si="21"/>
        <v>Aug</v>
      </c>
      <c r="K161" s="12" t="str">
        <f t="shared" si="22"/>
        <v>19</v>
      </c>
      <c r="L161" s="2" t="s">
        <v>24</v>
      </c>
      <c r="M161" s="2" t="s">
        <v>15</v>
      </c>
      <c r="N161" s="2">
        <v>1.93</v>
      </c>
      <c r="O161" s="2" t="s">
        <v>16</v>
      </c>
      <c r="P161" s="2">
        <v>6</v>
      </c>
      <c r="Q161" s="2">
        <f t="shared" si="23"/>
        <v>2</v>
      </c>
      <c r="R161" s="2">
        <v>113.98</v>
      </c>
      <c r="S161" s="2">
        <f t="shared" si="24"/>
        <v>2</v>
      </c>
      <c r="T161" s="42">
        <f>DataSet!G232+DataSet!Q232+DataSet!S232</f>
        <v>6</v>
      </c>
      <c r="U161" s="16" t="str">
        <f t="shared" si="25"/>
        <v>Medium</v>
      </c>
      <c r="V161" s="4">
        <v>3</v>
      </c>
      <c r="W161" s="33">
        <f t="shared" si="26"/>
        <v>504.13919469928675</v>
      </c>
      <c r="X161" s="2" t="s">
        <v>22</v>
      </c>
    </row>
    <row r="162" spans="1:24" ht="14.25" customHeight="1" x14ac:dyDescent="0.25">
      <c r="A162" s="2">
        <v>283</v>
      </c>
      <c r="B162" s="2">
        <v>51</v>
      </c>
      <c r="C162" s="2" t="str">
        <f t="shared" si="18"/>
        <v>Late Adults</v>
      </c>
      <c r="D162" s="2" t="s">
        <v>12</v>
      </c>
      <c r="E162" s="2" t="s">
        <v>29</v>
      </c>
      <c r="F162" s="2">
        <v>613.86</v>
      </c>
      <c r="G162" s="2">
        <f t="shared" si="19"/>
        <v>2</v>
      </c>
      <c r="H162" s="6">
        <v>44479</v>
      </c>
      <c r="I162" s="12" t="str">
        <f t="shared" si="20"/>
        <v>2021</v>
      </c>
      <c r="J162" s="10" t="str">
        <f t="shared" si="21"/>
        <v>Oct</v>
      </c>
      <c r="K162" s="12" t="str">
        <f t="shared" si="22"/>
        <v>10</v>
      </c>
      <c r="L162" s="2" t="s">
        <v>30</v>
      </c>
      <c r="M162" s="2" t="s">
        <v>25</v>
      </c>
      <c r="N162" s="2">
        <v>1.93</v>
      </c>
      <c r="O162" s="2" t="s">
        <v>21</v>
      </c>
      <c r="P162" s="2">
        <v>8</v>
      </c>
      <c r="Q162" s="2">
        <f t="shared" si="23"/>
        <v>2</v>
      </c>
      <c r="R162" s="2">
        <v>76.73</v>
      </c>
      <c r="S162" s="2">
        <f t="shared" si="24"/>
        <v>2</v>
      </c>
      <c r="T162" s="42">
        <f>DataSet!G284+DataSet!Q284+DataSet!S284</f>
        <v>6</v>
      </c>
      <c r="U162" s="16" t="str">
        <f t="shared" si="25"/>
        <v>Medium</v>
      </c>
      <c r="V162" s="4">
        <v>3</v>
      </c>
      <c r="W162" s="33">
        <f t="shared" si="26"/>
        <v>503.95578571428604</v>
      </c>
      <c r="X162" s="2" t="s">
        <v>28</v>
      </c>
    </row>
    <row r="163" spans="1:24" ht="14.25" customHeight="1" x14ac:dyDescent="0.25">
      <c r="A163" s="2">
        <v>396</v>
      </c>
      <c r="B163" s="2">
        <v>22</v>
      </c>
      <c r="C163" s="2" t="str">
        <f t="shared" si="18"/>
        <v>Young Adults</v>
      </c>
      <c r="D163" s="2" t="s">
        <v>26</v>
      </c>
      <c r="E163" s="2" t="s">
        <v>27</v>
      </c>
      <c r="F163" s="2">
        <v>211.34</v>
      </c>
      <c r="G163" s="2">
        <f t="shared" si="19"/>
        <v>1</v>
      </c>
      <c r="H163" s="6">
        <v>44592</v>
      </c>
      <c r="I163" s="12" t="str">
        <f t="shared" si="20"/>
        <v>2022</v>
      </c>
      <c r="J163" s="10" t="str">
        <f t="shared" si="21"/>
        <v>Jan</v>
      </c>
      <c r="K163" s="12" t="str">
        <f t="shared" si="22"/>
        <v>31</v>
      </c>
      <c r="L163" s="2" t="s">
        <v>30</v>
      </c>
      <c r="M163" s="2" t="s">
        <v>15</v>
      </c>
      <c r="N163" s="2">
        <v>1.93</v>
      </c>
      <c r="O163" s="2" t="s">
        <v>21</v>
      </c>
      <c r="P163" s="2">
        <v>3</v>
      </c>
      <c r="Q163" s="2">
        <f t="shared" si="23"/>
        <v>1</v>
      </c>
      <c r="R163" s="2">
        <v>70.45</v>
      </c>
      <c r="S163" s="2">
        <f t="shared" si="24"/>
        <v>2</v>
      </c>
      <c r="T163" s="42">
        <f>DataSet!G397+DataSet!Q397+DataSet!S397</f>
        <v>7</v>
      </c>
      <c r="U163" s="16" t="str">
        <f t="shared" si="25"/>
        <v>High</v>
      </c>
      <c r="V163" s="4">
        <v>2</v>
      </c>
      <c r="W163" s="33">
        <f t="shared" si="26"/>
        <v>522.1191160809376</v>
      </c>
      <c r="X163" s="2" t="s">
        <v>28</v>
      </c>
    </row>
    <row r="164" spans="1:24" ht="14.25" customHeight="1" x14ac:dyDescent="0.25">
      <c r="A164" s="2">
        <v>522</v>
      </c>
      <c r="B164" s="2">
        <v>52</v>
      </c>
      <c r="C164" s="2" t="str">
        <f t="shared" si="18"/>
        <v>Late Adults</v>
      </c>
      <c r="D164" s="2" t="s">
        <v>23</v>
      </c>
      <c r="E164" s="2" t="s">
        <v>29</v>
      </c>
      <c r="F164" s="2">
        <v>755.58</v>
      </c>
      <c r="G164" s="2">
        <f t="shared" si="19"/>
        <v>3</v>
      </c>
      <c r="H164" s="6">
        <v>44718</v>
      </c>
      <c r="I164" s="12" t="str">
        <f t="shared" si="20"/>
        <v>2022</v>
      </c>
      <c r="J164" s="10" t="str">
        <f t="shared" si="21"/>
        <v>Jun</v>
      </c>
      <c r="K164" s="12" t="str">
        <f t="shared" si="22"/>
        <v>06</v>
      </c>
      <c r="L164" s="2" t="s">
        <v>24</v>
      </c>
      <c r="M164" s="2" t="s">
        <v>15</v>
      </c>
      <c r="N164" s="2">
        <v>1.93</v>
      </c>
      <c r="O164" s="2" t="s">
        <v>21</v>
      </c>
      <c r="P164" s="2">
        <v>8</v>
      </c>
      <c r="Q164" s="2">
        <f t="shared" si="23"/>
        <v>2</v>
      </c>
      <c r="R164" s="2">
        <v>94.45</v>
      </c>
      <c r="S164" s="2">
        <f t="shared" si="24"/>
        <v>2</v>
      </c>
      <c r="T164" s="42">
        <f>DataSet!G523+DataSet!Q523+DataSet!S523</f>
        <v>4</v>
      </c>
      <c r="U164" s="16" t="str">
        <f t="shared" si="25"/>
        <v>Low</v>
      </c>
      <c r="V164" s="4">
        <v>1</v>
      </c>
      <c r="W164" s="33">
        <f t="shared" si="26"/>
        <v>531.10999999999967</v>
      </c>
      <c r="X164" s="2" t="s">
        <v>22</v>
      </c>
    </row>
    <row r="165" spans="1:24" ht="14.25" customHeight="1" x14ac:dyDescent="0.25">
      <c r="A165" s="2">
        <v>766</v>
      </c>
      <c r="B165" s="2">
        <v>22</v>
      </c>
      <c r="C165" s="2" t="str">
        <f t="shared" si="18"/>
        <v>Young Adults</v>
      </c>
      <c r="D165" s="2" t="s">
        <v>18</v>
      </c>
      <c r="E165" s="2" t="s">
        <v>19</v>
      </c>
      <c r="F165" s="2">
        <v>259.68</v>
      </c>
      <c r="G165" s="2">
        <f t="shared" si="19"/>
        <v>1</v>
      </c>
      <c r="H165" s="6">
        <v>44962</v>
      </c>
      <c r="I165" s="12" t="str">
        <f t="shared" si="20"/>
        <v>2023</v>
      </c>
      <c r="J165" s="10" t="str">
        <f t="shared" si="21"/>
        <v>Feb</v>
      </c>
      <c r="K165" s="12" t="str">
        <f t="shared" si="22"/>
        <v>05</v>
      </c>
      <c r="L165" s="2" t="s">
        <v>24</v>
      </c>
      <c r="M165" s="2" t="s">
        <v>25</v>
      </c>
      <c r="N165" s="2">
        <v>1.93</v>
      </c>
      <c r="O165" s="2" t="s">
        <v>16</v>
      </c>
      <c r="P165" s="2">
        <v>8</v>
      </c>
      <c r="Q165" s="2">
        <f t="shared" si="23"/>
        <v>2</v>
      </c>
      <c r="R165" s="2">
        <v>32.46</v>
      </c>
      <c r="S165" s="2">
        <f t="shared" si="24"/>
        <v>1</v>
      </c>
      <c r="T165" s="42">
        <f>DataSet!G767+DataSet!Q767+DataSet!S767</f>
        <v>8</v>
      </c>
      <c r="U165" s="16" t="str">
        <f t="shared" si="25"/>
        <v>High</v>
      </c>
      <c r="V165" s="4">
        <v>3</v>
      </c>
      <c r="W165" s="33">
        <f t="shared" si="26"/>
        <v>503.84352400408608</v>
      </c>
      <c r="X165" s="2" t="s">
        <v>17</v>
      </c>
    </row>
    <row r="166" spans="1:24" ht="14.25" customHeight="1" x14ac:dyDescent="0.25">
      <c r="A166" s="2">
        <v>912</v>
      </c>
      <c r="B166" s="2">
        <v>66</v>
      </c>
      <c r="C166" s="2" t="str">
        <f t="shared" si="18"/>
        <v>Seniors</v>
      </c>
      <c r="D166" s="2" t="s">
        <v>12</v>
      </c>
      <c r="E166" s="2" t="s">
        <v>13</v>
      </c>
      <c r="F166" s="2">
        <v>909.1</v>
      </c>
      <c r="G166" s="2">
        <f t="shared" si="19"/>
        <v>3</v>
      </c>
      <c r="H166" s="6">
        <v>45108</v>
      </c>
      <c r="I166" s="12" t="str">
        <f t="shared" si="20"/>
        <v>2023</v>
      </c>
      <c r="J166" s="10" t="str">
        <f t="shared" si="21"/>
        <v>Jul</v>
      </c>
      <c r="K166" s="12" t="str">
        <f t="shared" si="22"/>
        <v>01</v>
      </c>
      <c r="L166" s="2" t="s">
        <v>20</v>
      </c>
      <c r="M166" s="2" t="s">
        <v>25</v>
      </c>
      <c r="N166" s="2">
        <v>1.93</v>
      </c>
      <c r="O166" s="2" t="s">
        <v>16</v>
      </c>
      <c r="P166" s="2">
        <v>8</v>
      </c>
      <c r="Q166" s="2">
        <f t="shared" si="23"/>
        <v>2</v>
      </c>
      <c r="R166" s="2">
        <v>113.64</v>
      </c>
      <c r="S166" s="2">
        <f t="shared" si="24"/>
        <v>2</v>
      </c>
      <c r="T166" s="42">
        <f>DataSet!G913+DataSet!Q913+DataSet!S913</f>
        <v>5</v>
      </c>
      <c r="U166" s="16" t="str">
        <f t="shared" si="25"/>
        <v>Medium</v>
      </c>
      <c r="V166" s="4">
        <v>2</v>
      </c>
      <c r="W166" s="33">
        <f t="shared" si="26"/>
        <v>522.45043710021378</v>
      </c>
      <c r="X166" s="2" t="s">
        <v>22</v>
      </c>
    </row>
    <row r="167" spans="1:24" ht="14.25" customHeight="1" x14ac:dyDescent="0.25">
      <c r="A167" s="2">
        <v>1172</v>
      </c>
      <c r="B167" s="2">
        <v>29</v>
      </c>
      <c r="C167" s="2" t="str">
        <f t="shared" si="18"/>
        <v>Young Adults</v>
      </c>
      <c r="D167" s="2" t="s">
        <v>12</v>
      </c>
      <c r="E167" s="2" t="s">
        <v>19</v>
      </c>
      <c r="F167" s="2">
        <v>934.15</v>
      </c>
      <c r="G167" s="2">
        <f t="shared" si="19"/>
        <v>3</v>
      </c>
      <c r="H167" s="6">
        <v>45368</v>
      </c>
      <c r="I167" s="12" t="str">
        <f t="shared" si="20"/>
        <v>2024</v>
      </c>
      <c r="J167" s="10" t="str">
        <f t="shared" si="21"/>
        <v>Mar</v>
      </c>
      <c r="K167" s="12" t="str">
        <f t="shared" si="22"/>
        <v>17</v>
      </c>
      <c r="L167" s="2" t="s">
        <v>14</v>
      </c>
      <c r="M167" s="2" t="s">
        <v>25</v>
      </c>
      <c r="N167" s="2">
        <v>1.93</v>
      </c>
      <c r="O167" s="2" t="s">
        <v>21</v>
      </c>
      <c r="P167" s="2">
        <v>2</v>
      </c>
      <c r="Q167" s="2">
        <f t="shared" si="23"/>
        <v>1</v>
      </c>
      <c r="R167" s="2">
        <v>467.08</v>
      </c>
      <c r="S167" s="2">
        <f t="shared" si="24"/>
        <v>3</v>
      </c>
      <c r="T167" s="42">
        <f>DataSet!G1173+DataSet!Q1173+DataSet!S1173</f>
        <v>5</v>
      </c>
      <c r="U167" s="16" t="str">
        <f t="shared" si="25"/>
        <v>Medium</v>
      </c>
      <c r="V167" s="4">
        <v>1</v>
      </c>
      <c r="W167" s="33">
        <f t="shared" si="26"/>
        <v>530.88071501532136</v>
      </c>
      <c r="X167" s="2" t="s">
        <v>22</v>
      </c>
    </row>
    <row r="168" spans="1:24" ht="14.25" customHeight="1" x14ac:dyDescent="0.25">
      <c r="A168" s="2">
        <v>1229</v>
      </c>
      <c r="B168" s="2">
        <v>49</v>
      </c>
      <c r="C168" s="2" t="str">
        <f t="shared" si="18"/>
        <v>Mid Adults</v>
      </c>
      <c r="D168" s="2" t="s">
        <v>26</v>
      </c>
      <c r="E168" s="2" t="s">
        <v>29</v>
      </c>
      <c r="F168" s="2">
        <v>382.4</v>
      </c>
      <c r="G168" s="2">
        <f t="shared" si="19"/>
        <v>2</v>
      </c>
      <c r="H168" s="6">
        <v>45425</v>
      </c>
      <c r="I168" s="12" t="str">
        <f t="shared" si="20"/>
        <v>2024</v>
      </c>
      <c r="J168" s="10" t="str">
        <f t="shared" si="21"/>
        <v>May</v>
      </c>
      <c r="K168" s="12" t="str">
        <f t="shared" si="22"/>
        <v>13</v>
      </c>
      <c r="L168" s="2" t="s">
        <v>20</v>
      </c>
      <c r="M168" s="2" t="s">
        <v>15</v>
      </c>
      <c r="N168" s="2">
        <v>1.93</v>
      </c>
      <c r="O168" s="2" t="s">
        <v>16</v>
      </c>
      <c r="P168" s="2">
        <v>18</v>
      </c>
      <c r="Q168" s="2">
        <f t="shared" si="23"/>
        <v>3</v>
      </c>
      <c r="R168" s="2">
        <v>21.24</v>
      </c>
      <c r="S168" s="2">
        <f t="shared" si="24"/>
        <v>1</v>
      </c>
      <c r="T168" s="42">
        <f>DataSet!G1230+DataSet!Q1230+DataSet!S1230</f>
        <v>6</v>
      </c>
      <c r="U168" s="16" t="str">
        <f t="shared" si="25"/>
        <v>Medium</v>
      </c>
      <c r="V168" s="4">
        <v>4</v>
      </c>
      <c r="W168" s="33">
        <f t="shared" si="26"/>
        <v>528.56115577889489</v>
      </c>
      <c r="X168" s="2" t="s">
        <v>22</v>
      </c>
    </row>
    <row r="169" spans="1:24" ht="14.25" customHeight="1" x14ac:dyDescent="0.25">
      <c r="A169" s="2">
        <v>1239</v>
      </c>
      <c r="B169" s="2">
        <v>24</v>
      </c>
      <c r="C169" s="2" t="str">
        <f t="shared" si="18"/>
        <v>Young Adults</v>
      </c>
      <c r="D169" s="2" t="s">
        <v>12</v>
      </c>
      <c r="E169" s="2" t="s">
        <v>19</v>
      </c>
      <c r="F169" s="2">
        <v>446.69</v>
      </c>
      <c r="G169" s="2">
        <f t="shared" si="19"/>
        <v>2</v>
      </c>
      <c r="H169" s="6">
        <v>45435</v>
      </c>
      <c r="I169" s="12" t="str">
        <f t="shared" si="20"/>
        <v>2024</v>
      </c>
      <c r="J169" s="10" t="str">
        <f t="shared" si="21"/>
        <v>May</v>
      </c>
      <c r="K169" s="12" t="str">
        <f t="shared" si="22"/>
        <v>23</v>
      </c>
      <c r="L169" s="2" t="s">
        <v>20</v>
      </c>
      <c r="M169" s="2" t="s">
        <v>25</v>
      </c>
      <c r="N169" s="2">
        <v>1.93</v>
      </c>
      <c r="O169" s="2" t="s">
        <v>21</v>
      </c>
      <c r="P169" s="2">
        <v>11</v>
      </c>
      <c r="Q169" s="2">
        <f t="shared" si="23"/>
        <v>2</v>
      </c>
      <c r="R169" s="2">
        <v>40.61</v>
      </c>
      <c r="S169" s="2">
        <f t="shared" si="24"/>
        <v>1</v>
      </c>
      <c r="T169" s="42">
        <f>DataSet!G1240+DataSet!Q1240+DataSet!S1240</f>
        <v>7</v>
      </c>
      <c r="U169" s="16" t="str">
        <f t="shared" si="25"/>
        <v>High</v>
      </c>
      <c r="V169" s="4">
        <v>2</v>
      </c>
      <c r="W169" s="33">
        <f t="shared" si="26"/>
        <v>522.03779082177209</v>
      </c>
      <c r="X169" s="2" t="s">
        <v>28</v>
      </c>
    </row>
    <row r="170" spans="1:24" ht="14.25" customHeight="1" x14ac:dyDescent="0.25">
      <c r="A170" s="2">
        <v>1307</v>
      </c>
      <c r="B170" s="2">
        <v>53</v>
      </c>
      <c r="C170" s="2" t="str">
        <f t="shared" si="18"/>
        <v>Late Adults</v>
      </c>
      <c r="D170" s="2" t="s">
        <v>18</v>
      </c>
      <c r="E170" s="2" t="s">
        <v>27</v>
      </c>
      <c r="F170" s="2">
        <v>319.02</v>
      </c>
      <c r="G170" s="2">
        <f t="shared" si="19"/>
        <v>1</v>
      </c>
      <c r="H170" s="6">
        <v>45503</v>
      </c>
      <c r="I170" s="12" t="str">
        <f t="shared" si="20"/>
        <v>2024</v>
      </c>
      <c r="J170" s="10" t="str">
        <f t="shared" si="21"/>
        <v>Jul</v>
      </c>
      <c r="K170" s="12" t="str">
        <f t="shared" si="22"/>
        <v>30</v>
      </c>
      <c r="L170" s="2" t="s">
        <v>30</v>
      </c>
      <c r="M170" s="2" t="s">
        <v>25</v>
      </c>
      <c r="N170" s="2">
        <v>1.93</v>
      </c>
      <c r="O170" s="2" t="s">
        <v>16</v>
      </c>
      <c r="P170" s="2">
        <v>4</v>
      </c>
      <c r="Q170" s="2">
        <f t="shared" si="23"/>
        <v>1</v>
      </c>
      <c r="R170" s="2">
        <v>79.760000000000005</v>
      </c>
      <c r="S170" s="2">
        <f t="shared" si="24"/>
        <v>2</v>
      </c>
      <c r="T170" s="42">
        <f>DataSet!G1308+DataSet!Q1308+DataSet!S1308</f>
        <v>5</v>
      </c>
      <c r="U170" s="16" t="str">
        <f t="shared" si="25"/>
        <v>Medium</v>
      </c>
      <c r="V170" s="4">
        <v>2</v>
      </c>
      <c r="W170" s="33">
        <f t="shared" si="26"/>
        <v>522.11829059829108</v>
      </c>
      <c r="X170" s="2" t="s">
        <v>22</v>
      </c>
    </row>
    <row r="171" spans="1:24" ht="14.25" customHeight="1" x14ac:dyDescent="0.25">
      <c r="A171" s="2">
        <v>1339</v>
      </c>
      <c r="B171" s="2">
        <v>35</v>
      </c>
      <c r="C171" s="2" t="str">
        <f t="shared" si="18"/>
        <v>Early Adults</v>
      </c>
      <c r="D171" s="2" t="s">
        <v>18</v>
      </c>
      <c r="E171" s="2" t="s">
        <v>13</v>
      </c>
      <c r="F171" s="2">
        <v>286.77999999999997</v>
      </c>
      <c r="G171" s="2">
        <f t="shared" si="19"/>
        <v>1</v>
      </c>
      <c r="H171" s="6">
        <v>45535</v>
      </c>
      <c r="I171" s="12" t="str">
        <f t="shared" si="20"/>
        <v>2024</v>
      </c>
      <c r="J171" s="10" t="str">
        <f t="shared" si="21"/>
        <v>Aug</v>
      </c>
      <c r="K171" s="12" t="str">
        <f t="shared" si="22"/>
        <v>31</v>
      </c>
      <c r="L171" s="2" t="s">
        <v>20</v>
      </c>
      <c r="M171" s="2" t="s">
        <v>15</v>
      </c>
      <c r="N171" s="2">
        <v>1.93</v>
      </c>
      <c r="O171" s="2" t="s">
        <v>16</v>
      </c>
      <c r="P171" s="2">
        <v>19</v>
      </c>
      <c r="Q171" s="2">
        <f t="shared" si="23"/>
        <v>3</v>
      </c>
      <c r="R171" s="2">
        <v>15.09</v>
      </c>
      <c r="S171" s="2">
        <f t="shared" si="24"/>
        <v>1</v>
      </c>
      <c r="T171" s="42">
        <f>DataSet!G1340+DataSet!Q1340+DataSet!S1340</f>
        <v>5</v>
      </c>
      <c r="U171" s="16" t="str">
        <f t="shared" si="25"/>
        <v>Medium</v>
      </c>
      <c r="V171" s="4">
        <v>5</v>
      </c>
      <c r="W171" s="33">
        <f t="shared" si="26"/>
        <v>533.13070824524311</v>
      </c>
      <c r="X171" s="2" t="s">
        <v>22</v>
      </c>
    </row>
    <row r="172" spans="1:24" ht="14.25" customHeight="1" x14ac:dyDescent="0.25">
      <c r="A172" s="2">
        <v>1395</v>
      </c>
      <c r="B172" s="2">
        <v>22</v>
      </c>
      <c r="C172" s="2" t="str">
        <f t="shared" si="18"/>
        <v>Young Adults</v>
      </c>
      <c r="D172" s="2" t="s">
        <v>23</v>
      </c>
      <c r="E172" s="2" t="s">
        <v>13</v>
      </c>
      <c r="F172" s="2">
        <v>180.08</v>
      </c>
      <c r="G172" s="2">
        <f t="shared" si="19"/>
        <v>1</v>
      </c>
      <c r="H172" s="6">
        <v>45591</v>
      </c>
      <c r="I172" s="12" t="str">
        <f t="shared" si="20"/>
        <v>2024</v>
      </c>
      <c r="J172" s="10" t="str">
        <f t="shared" si="21"/>
        <v>Oct</v>
      </c>
      <c r="K172" s="12" t="str">
        <f t="shared" si="22"/>
        <v>26</v>
      </c>
      <c r="L172" s="2" t="s">
        <v>14</v>
      </c>
      <c r="M172" s="2" t="s">
        <v>15</v>
      </c>
      <c r="N172" s="2">
        <v>1.93</v>
      </c>
      <c r="O172" s="2" t="s">
        <v>21</v>
      </c>
      <c r="P172" s="2">
        <v>3</v>
      </c>
      <c r="Q172" s="2">
        <f t="shared" si="23"/>
        <v>1</v>
      </c>
      <c r="R172" s="2">
        <v>60.03</v>
      </c>
      <c r="S172" s="2">
        <f t="shared" si="24"/>
        <v>2</v>
      </c>
      <c r="T172" s="42">
        <f>DataSet!G1396+DataSet!Q1396+DataSet!S1396</f>
        <v>4</v>
      </c>
      <c r="U172" s="16" t="str">
        <f t="shared" si="25"/>
        <v>Low</v>
      </c>
      <c r="V172" s="4">
        <v>5</v>
      </c>
      <c r="W172" s="33">
        <f t="shared" si="26"/>
        <v>533.3913968253969</v>
      </c>
      <c r="X172" s="2" t="s">
        <v>17</v>
      </c>
    </row>
    <row r="173" spans="1:24" ht="14.25" customHeight="1" x14ac:dyDescent="0.25">
      <c r="A173" s="2">
        <v>1417</v>
      </c>
      <c r="B173" s="2">
        <v>56</v>
      </c>
      <c r="C173" s="2" t="str">
        <f t="shared" si="18"/>
        <v>Late Adults</v>
      </c>
      <c r="D173" s="2" t="s">
        <v>18</v>
      </c>
      <c r="E173" s="2" t="s">
        <v>27</v>
      </c>
      <c r="F173" s="2">
        <v>977.9</v>
      </c>
      <c r="G173" s="2">
        <f t="shared" si="19"/>
        <v>3</v>
      </c>
      <c r="H173" s="6">
        <v>45613</v>
      </c>
      <c r="I173" s="12" t="str">
        <f t="shared" si="20"/>
        <v>2024</v>
      </c>
      <c r="J173" s="10" t="str">
        <f t="shared" si="21"/>
        <v>Nov</v>
      </c>
      <c r="K173" s="12" t="str">
        <f t="shared" si="22"/>
        <v>17</v>
      </c>
      <c r="L173" s="2" t="s">
        <v>24</v>
      </c>
      <c r="M173" s="2" t="s">
        <v>15</v>
      </c>
      <c r="N173" s="2">
        <v>1.93</v>
      </c>
      <c r="O173" s="2" t="s">
        <v>21</v>
      </c>
      <c r="P173" s="2">
        <v>13</v>
      </c>
      <c r="Q173" s="2">
        <f t="shared" si="23"/>
        <v>2</v>
      </c>
      <c r="R173" s="2">
        <v>75.22</v>
      </c>
      <c r="S173" s="2">
        <f t="shared" si="24"/>
        <v>2</v>
      </c>
      <c r="T173" s="42">
        <f>DataSet!G1418+DataSet!Q1418+DataSet!S1418</f>
        <v>6</v>
      </c>
      <c r="U173" s="16" t="str">
        <f t="shared" si="25"/>
        <v>Medium</v>
      </c>
      <c r="V173" s="4">
        <v>4</v>
      </c>
      <c r="W173" s="33">
        <f t="shared" si="26"/>
        <v>528.70819919517146</v>
      </c>
      <c r="X173" s="2" t="s">
        <v>28</v>
      </c>
    </row>
    <row r="174" spans="1:24" ht="14.25" customHeight="1" x14ac:dyDescent="0.25">
      <c r="A174" s="2">
        <v>1591</v>
      </c>
      <c r="B174" s="2">
        <v>61</v>
      </c>
      <c r="C174" s="2" t="str">
        <f t="shared" si="18"/>
        <v>Seniors</v>
      </c>
      <c r="D174" s="2" t="s">
        <v>18</v>
      </c>
      <c r="E174" s="2" t="s">
        <v>19</v>
      </c>
      <c r="F174" s="2">
        <v>336.64</v>
      </c>
      <c r="G174" s="2">
        <f t="shared" si="19"/>
        <v>1</v>
      </c>
      <c r="H174" s="6">
        <v>45787</v>
      </c>
      <c r="I174" s="12" t="str">
        <f t="shared" si="20"/>
        <v>2025</v>
      </c>
      <c r="J174" s="10" t="str">
        <f t="shared" si="21"/>
        <v>May</v>
      </c>
      <c r="K174" s="12" t="str">
        <f t="shared" si="22"/>
        <v>10</v>
      </c>
      <c r="L174" s="2" t="s">
        <v>14</v>
      </c>
      <c r="M174" s="2" t="s">
        <v>15</v>
      </c>
      <c r="N174" s="2">
        <v>1.93</v>
      </c>
      <c r="O174" s="2" t="s">
        <v>16</v>
      </c>
      <c r="P174" s="2">
        <v>12</v>
      </c>
      <c r="Q174" s="2">
        <f t="shared" si="23"/>
        <v>2</v>
      </c>
      <c r="R174" s="2">
        <v>28.05</v>
      </c>
      <c r="S174" s="2">
        <f t="shared" si="24"/>
        <v>1</v>
      </c>
      <c r="T174" s="42">
        <f>DataSet!G1592+DataSet!Q1592+DataSet!S1592</f>
        <v>7</v>
      </c>
      <c r="U174" s="16" t="str">
        <f t="shared" si="25"/>
        <v>High</v>
      </c>
      <c r="V174" s="4">
        <v>2</v>
      </c>
      <c r="W174" s="33">
        <f t="shared" si="26"/>
        <v>522.33550802139086</v>
      </c>
      <c r="X174" s="2" t="s">
        <v>22</v>
      </c>
    </row>
    <row r="175" spans="1:24" ht="14.25" customHeight="1" x14ac:dyDescent="0.25">
      <c r="A175" s="2">
        <v>2086</v>
      </c>
      <c r="B175" s="2">
        <v>63</v>
      </c>
      <c r="C175" s="2" t="str">
        <f t="shared" si="18"/>
        <v>Seniors</v>
      </c>
      <c r="D175" s="2" t="s">
        <v>18</v>
      </c>
      <c r="E175" s="2" t="s">
        <v>29</v>
      </c>
      <c r="F175" s="2">
        <v>803.58</v>
      </c>
      <c r="G175" s="2">
        <f t="shared" si="19"/>
        <v>3</v>
      </c>
      <c r="H175" s="6">
        <v>46282</v>
      </c>
      <c r="I175" s="12" t="str">
        <f t="shared" si="20"/>
        <v>2026</v>
      </c>
      <c r="J175" s="10" t="str">
        <f t="shared" si="21"/>
        <v>Sep</v>
      </c>
      <c r="K175" s="12" t="str">
        <f t="shared" si="22"/>
        <v>17</v>
      </c>
      <c r="L175" s="2" t="s">
        <v>30</v>
      </c>
      <c r="M175" s="2" t="s">
        <v>15</v>
      </c>
      <c r="N175" s="2">
        <v>1.93</v>
      </c>
      <c r="O175" s="2" t="s">
        <v>16</v>
      </c>
      <c r="P175" s="2">
        <v>5</v>
      </c>
      <c r="Q175" s="2">
        <f t="shared" si="23"/>
        <v>1</v>
      </c>
      <c r="R175" s="2">
        <v>160.72</v>
      </c>
      <c r="S175" s="2">
        <f t="shared" si="24"/>
        <v>3</v>
      </c>
      <c r="T175" s="42">
        <f>DataSet!G2087+DataSet!Q2087+DataSet!S2087</f>
        <v>7</v>
      </c>
      <c r="U175" s="16" t="str">
        <f t="shared" si="25"/>
        <v>High</v>
      </c>
      <c r="V175" s="4">
        <v>2</v>
      </c>
      <c r="W175" s="33">
        <f t="shared" si="26"/>
        <v>522.53432548179921</v>
      </c>
      <c r="X175" s="2" t="s">
        <v>17</v>
      </c>
    </row>
    <row r="176" spans="1:24" ht="14.25" customHeight="1" x14ac:dyDescent="0.25">
      <c r="A176" s="2">
        <v>2211</v>
      </c>
      <c r="B176" s="2">
        <v>49</v>
      </c>
      <c r="C176" s="2" t="str">
        <f t="shared" si="18"/>
        <v>Mid Adults</v>
      </c>
      <c r="D176" s="2" t="s">
        <v>23</v>
      </c>
      <c r="E176" s="2" t="s">
        <v>29</v>
      </c>
      <c r="F176" s="2">
        <v>396.62</v>
      </c>
      <c r="G176" s="2">
        <f t="shared" si="19"/>
        <v>2</v>
      </c>
      <c r="H176" s="6">
        <v>46407</v>
      </c>
      <c r="I176" s="12" t="str">
        <f t="shared" si="20"/>
        <v>2027</v>
      </c>
      <c r="J176" s="10" t="str">
        <f t="shared" si="21"/>
        <v>Jan</v>
      </c>
      <c r="K176" s="12" t="str">
        <f t="shared" si="22"/>
        <v>20</v>
      </c>
      <c r="L176" s="2" t="s">
        <v>30</v>
      </c>
      <c r="M176" s="2" t="s">
        <v>25</v>
      </c>
      <c r="N176" s="2">
        <v>1.93</v>
      </c>
      <c r="O176" s="2" t="s">
        <v>21</v>
      </c>
      <c r="P176" s="2">
        <v>16</v>
      </c>
      <c r="Q176" s="2">
        <f t="shared" si="23"/>
        <v>3</v>
      </c>
      <c r="R176" s="2">
        <v>24.79</v>
      </c>
      <c r="S176" s="2">
        <f t="shared" si="24"/>
        <v>1</v>
      </c>
      <c r="T176" s="42">
        <f>DataSet!G2212+DataSet!Q2212+DataSet!S2212</f>
        <v>7</v>
      </c>
      <c r="U176" s="16" t="str">
        <f t="shared" si="25"/>
        <v>High</v>
      </c>
      <c r="V176" s="4">
        <v>2</v>
      </c>
      <c r="W176" s="33">
        <f t="shared" si="26"/>
        <v>522.23309753483443</v>
      </c>
      <c r="X176" s="2" t="s">
        <v>17</v>
      </c>
    </row>
    <row r="177" spans="1:24" ht="14.25" customHeight="1" x14ac:dyDescent="0.25">
      <c r="A177" s="2">
        <v>2244</v>
      </c>
      <c r="B177" s="2">
        <v>58</v>
      </c>
      <c r="C177" s="2" t="str">
        <f t="shared" si="18"/>
        <v>Late Adults</v>
      </c>
      <c r="D177" s="2" t="s">
        <v>12</v>
      </c>
      <c r="E177" s="2" t="s">
        <v>13</v>
      </c>
      <c r="F177" s="2">
        <v>568.1</v>
      </c>
      <c r="G177" s="2">
        <f t="shared" si="19"/>
        <v>2</v>
      </c>
      <c r="H177" s="6">
        <v>46440</v>
      </c>
      <c r="I177" s="12" t="str">
        <f t="shared" si="20"/>
        <v>2027</v>
      </c>
      <c r="J177" s="10" t="str">
        <f t="shared" si="21"/>
        <v>Feb</v>
      </c>
      <c r="K177" s="12" t="str">
        <f t="shared" si="22"/>
        <v>22</v>
      </c>
      <c r="L177" s="2" t="s">
        <v>24</v>
      </c>
      <c r="M177" s="2" t="s">
        <v>25</v>
      </c>
      <c r="N177" s="2">
        <v>1.93</v>
      </c>
      <c r="O177" s="2" t="s">
        <v>16</v>
      </c>
      <c r="P177" s="2">
        <v>6</v>
      </c>
      <c r="Q177" s="2">
        <f t="shared" si="23"/>
        <v>2</v>
      </c>
      <c r="R177" s="2">
        <v>94.68</v>
      </c>
      <c r="S177" s="2">
        <f t="shared" si="24"/>
        <v>2</v>
      </c>
      <c r="T177" s="42">
        <f>DataSet!G2245+DataSet!Q2245+DataSet!S2245</f>
        <v>5</v>
      </c>
      <c r="U177" s="16" t="str">
        <f t="shared" si="25"/>
        <v>Medium</v>
      </c>
      <c r="V177" s="4">
        <v>4</v>
      </c>
      <c r="W177" s="33">
        <f t="shared" si="26"/>
        <v>528.25584088620394</v>
      </c>
      <c r="X177" s="2" t="s">
        <v>28</v>
      </c>
    </row>
    <row r="178" spans="1:24" ht="14.25" customHeight="1" x14ac:dyDescent="0.25">
      <c r="A178" s="2">
        <v>2386</v>
      </c>
      <c r="B178" s="2">
        <v>54</v>
      </c>
      <c r="C178" s="2" t="str">
        <f t="shared" si="18"/>
        <v>Late Adults</v>
      </c>
      <c r="D178" s="2" t="s">
        <v>18</v>
      </c>
      <c r="E178" s="2" t="s">
        <v>19</v>
      </c>
      <c r="F178" s="2">
        <v>747.14</v>
      </c>
      <c r="G178" s="2">
        <f t="shared" si="19"/>
        <v>3</v>
      </c>
      <c r="H178" s="6">
        <v>46582</v>
      </c>
      <c r="I178" s="12" t="str">
        <f t="shared" si="20"/>
        <v>2027</v>
      </c>
      <c r="J178" s="10" t="str">
        <f t="shared" si="21"/>
        <v>Jul</v>
      </c>
      <c r="K178" s="12" t="str">
        <f t="shared" si="22"/>
        <v>14</v>
      </c>
      <c r="L178" s="2" t="s">
        <v>20</v>
      </c>
      <c r="M178" s="2" t="s">
        <v>25</v>
      </c>
      <c r="N178" s="2">
        <v>1.93</v>
      </c>
      <c r="O178" s="2" t="s">
        <v>21</v>
      </c>
      <c r="P178" s="2">
        <v>19</v>
      </c>
      <c r="Q178" s="2">
        <f t="shared" si="23"/>
        <v>3</v>
      </c>
      <c r="R178" s="2">
        <v>39.32</v>
      </c>
      <c r="S178" s="2">
        <f t="shared" si="24"/>
        <v>1</v>
      </c>
      <c r="T178" s="42">
        <f>DataSet!G2387+DataSet!Q2387+DataSet!S2387</f>
        <v>7</v>
      </c>
      <c r="U178" s="16" t="str">
        <f t="shared" si="25"/>
        <v>High</v>
      </c>
      <c r="V178" s="4">
        <v>5</v>
      </c>
      <c r="W178" s="33">
        <f t="shared" si="26"/>
        <v>533.76566737288135</v>
      </c>
      <c r="X178" s="2" t="s">
        <v>17</v>
      </c>
    </row>
    <row r="179" spans="1:24" ht="14.25" customHeight="1" x14ac:dyDescent="0.25">
      <c r="A179" s="2">
        <v>2412</v>
      </c>
      <c r="B179" s="2">
        <v>29</v>
      </c>
      <c r="C179" s="2" t="str">
        <f t="shared" si="18"/>
        <v>Young Adults</v>
      </c>
      <c r="D179" s="2" t="s">
        <v>18</v>
      </c>
      <c r="E179" s="2" t="s">
        <v>13</v>
      </c>
      <c r="F179" s="2">
        <v>351.06</v>
      </c>
      <c r="G179" s="2">
        <f t="shared" si="19"/>
        <v>2</v>
      </c>
      <c r="H179" s="6">
        <v>46608</v>
      </c>
      <c r="I179" s="12" t="str">
        <f t="shared" si="20"/>
        <v>2027</v>
      </c>
      <c r="J179" s="10" t="str">
        <f t="shared" si="21"/>
        <v>Aug</v>
      </c>
      <c r="K179" s="12" t="str">
        <f t="shared" si="22"/>
        <v>09</v>
      </c>
      <c r="L179" s="2" t="s">
        <v>24</v>
      </c>
      <c r="M179" s="2" t="s">
        <v>25</v>
      </c>
      <c r="N179" s="2">
        <v>1.93</v>
      </c>
      <c r="O179" s="2" t="s">
        <v>21</v>
      </c>
      <c r="P179" s="2">
        <v>4</v>
      </c>
      <c r="Q179" s="2">
        <f t="shared" si="23"/>
        <v>1</v>
      </c>
      <c r="R179" s="2">
        <v>87.76</v>
      </c>
      <c r="S179" s="2">
        <f t="shared" si="24"/>
        <v>2</v>
      </c>
      <c r="T179" s="42">
        <f>DataSet!G2413+DataSet!Q2413+DataSet!S2413</f>
        <v>6</v>
      </c>
      <c r="U179" s="16" t="str">
        <f t="shared" si="25"/>
        <v>Medium</v>
      </c>
      <c r="V179" s="4">
        <v>2</v>
      </c>
      <c r="W179" s="33">
        <f t="shared" si="26"/>
        <v>522.36787553648128</v>
      </c>
      <c r="X179" s="2" t="s">
        <v>17</v>
      </c>
    </row>
    <row r="180" spans="1:24" ht="14.25" customHeight="1" x14ac:dyDescent="0.25">
      <c r="A180" s="2">
        <v>2433</v>
      </c>
      <c r="B180" s="2">
        <v>50</v>
      </c>
      <c r="C180" s="2" t="str">
        <f t="shared" si="18"/>
        <v>Late Adults</v>
      </c>
      <c r="D180" s="2" t="s">
        <v>23</v>
      </c>
      <c r="E180" s="2" t="s">
        <v>29</v>
      </c>
      <c r="F180" s="2">
        <v>939.86</v>
      </c>
      <c r="G180" s="2">
        <f t="shared" si="19"/>
        <v>3</v>
      </c>
      <c r="H180" s="6">
        <v>46629</v>
      </c>
      <c r="I180" s="12" t="str">
        <f t="shared" si="20"/>
        <v>2027</v>
      </c>
      <c r="J180" s="10" t="str">
        <f t="shared" si="21"/>
        <v>Aug</v>
      </c>
      <c r="K180" s="12" t="str">
        <f t="shared" si="22"/>
        <v>30</v>
      </c>
      <c r="L180" s="2" t="s">
        <v>20</v>
      </c>
      <c r="M180" s="2" t="s">
        <v>15</v>
      </c>
      <c r="N180" s="2">
        <v>1.93</v>
      </c>
      <c r="O180" s="2" t="s">
        <v>16</v>
      </c>
      <c r="P180" s="2">
        <v>10</v>
      </c>
      <c r="Q180" s="2">
        <f t="shared" si="23"/>
        <v>2</v>
      </c>
      <c r="R180" s="2">
        <v>93.99</v>
      </c>
      <c r="S180" s="2">
        <f t="shared" si="24"/>
        <v>2</v>
      </c>
      <c r="T180" s="42">
        <f>DataSet!G2434+DataSet!Q2434+DataSet!S2434</f>
        <v>4</v>
      </c>
      <c r="U180" s="16" t="str">
        <f t="shared" si="25"/>
        <v>Low</v>
      </c>
      <c r="V180" s="4">
        <v>5</v>
      </c>
      <c r="W180" s="33">
        <f t="shared" si="26"/>
        <v>533.53939554612941</v>
      </c>
      <c r="X180" s="2" t="s">
        <v>28</v>
      </c>
    </row>
    <row r="181" spans="1:24" ht="14.25" customHeight="1" x14ac:dyDescent="0.25">
      <c r="A181" s="2">
        <v>2457</v>
      </c>
      <c r="B181" s="2">
        <v>25</v>
      </c>
      <c r="C181" s="2" t="str">
        <f t="shared" si="18"/>
        <v>Young Adults</v>
      </c>
      <c r="D181" s="2" t="s">
        <v>12</v>
      </c>
      <c r="E181" s="2" t="s">
        <v>27</v>
      </c>
      <c r="F181" s="2">
        <v>196.33</v>
      </c>
      <c r="G181" s="2">
        <f t="shared" si="19"/>
        <v>1</v>
      </c>
      <c r="H181" s="6">
        <v>46653</v>
      </c>
      <c r="I181" s="12" t="str">
        <f t="shared" si="20"/>
        <v>2027</v>
      </c>
      <c r="J181" s="10" t="str">
        <f t="shared" si="21"/>
        <v>Sep</v>
      </c>
      <c r="K181" s="12" t="str">
        <f t="shared" si="22"/>
        <v>23</v>
      </c>
      <c r="L181" s="2" t="s">
        <v>14</v>
      </c>
      <c r="M181" s="2" t="s">
        <v>25</v>
      </c>
      <c r="N181" s="2">
        <v>1.93</v>
      </c>
      <c r="O181" s="2" t="s">
        <v>16</v>
      </c>
      <c r="P181" s="2">
        <v>19</v>
      </c>
      <c r="Q181" s="2">
        <f t="shared" si="23"/>
        <v>3</v>
      </c>
      <c r="R181" s="2">
        <v>10.33</v>
      </c>
      <c r="S181" s="2">
        <f t="shared" si="24"/>
        <v>1</v>
      </c>
      <c r="T181" s="42">
        <f>DataSet!G2458+DataSet!Q2458+DataSet!S2458</f>
        <v>4</v>
      </c>
      <c r="U181" s="16" t="str">
        <f t="shared" si="25"/>
        <v>Low</v>
      </c>
      <c r="V181" s="4">
        <v>4</v>
      </c>
      <c r="W181" s="33">
        <f t="shared" si="26"/>
        <v>528.21567540322633</v>
      </c>
      <c r="X181" s="2" t="s">
        <v>28</v>
      </c>
    </row>
    <row r="182" spans="1:24" ht="14.25" customHeight="1" x14ac:dyDescent="0.25">
      <c r="A182" s="2">
        <v>2594</v>
      </c>
      <c r="B182" s="2">
        <v>57</v>
      </c>
      <c r="C182" s="2" t="str">
        <f t="shared" si="18"/>
        <v>Late Adults</v>
      </c>
      <c r="D182" s="2" t="s">
        <v>12</v>
      </c>
      <c r="E182" s="2" t="s">
        <v>27</v>
      </c>
      <c r="F182" s="2">
        <v>383.62</v>
      </c>
      <c r="G182" s="2">
        <f t="shared" si="19"/>
        <v>2</v>
      </c>
      <c r="H182" s="6">
        <v>46790</v>
      </c>
      <c r="I182" s="12" t="str">
        <f t="shared" si="20"/>
        <v>2028</v>
      </c>
      <c r="J182" s="10" t="str">
        <f t="shared" si="21"/>
        <v>Feb</v>
      </c>
      <c r="K182" s="12" t="str">
        <f t="shared" si="22"/>
        <v>07</v>
      </c>
      <c r="L182" s="2" t="s">
        <v>30</v>
      </c>
      <c r="M182" s="2" t="s">
        <v>25</v>
      </c>
      <c r="N182" s="2">
        <v>1.93</v>
      </c>
      <c r="O182" s="2" t="s">
        <v>16</v>
      </c>
      <c r="P182" s="2">
        <v>14</v>
      </c>
      <c r="Q182" s="2">
        <f t="shared" si="23"/>
        <v>2</v>
      </c>
      <c r="R182" s="2">
        <v>27.4</v>
      </c>
      <c r="S182" s="2">
        <f t="shared" si="24"/>
        <v>1</v>
      </c>
      <c r="T182" s="42">
        <f>DataSet!G2595+DataSet!Q2595+DataSet!S2595</f>
        <v>4</v>
      </c>
      <c r="U182" s="16" t="str">
        <f t="shared" si="25"/>
        <v>Low</v>
      </c>
      <c r="V182" s="4">
        <v>5</v>
      </c>
      <c r="W182" s="33">
        <f t="shared" si="26"/>
        <v>533.10805732484073</v>
      </c>
      <c r="X182" s="2" t="s">
        <v>22</v>
      </c>
    </row>
    <row r="183" spans="1:24" ht="14.25" customHeight="1" x14ac:dyDescent="0.25">
      <c r="A183" s="2">
        <v>2626</v>
      </c>
      <c r="B183" s="2">
        <v>43</v>
      </c>
      <c r="C183" s="2" t="str">
        <f t="shared" si="18"/>
        <v>Mid Adults</v>
      </c>
      <c r="D183" s="2" t="s">
        <v>26</v>
      </c>
      <c r="E183" s="2" t="s">
        <v>19</v>
      </c>
      <c r="F183" s="2">
        <v>864.73</v>
      </c>
      <c r="G183" s="2">
        <f t="shared" si="19"/>
        <v>3</v>
      </c>
      <c r="H183" s="6">
        <v>46822</v>
      </c>
      <c r="I183" s="12" t="str">
        <f t="shared" si="20"/>
        <v>2028</v>
      </c>
      <c r="J183" s="10" t="str">
        <f t="shared" si="21"/>
        <v>Mar</v>
      </c>
      <c r="K183" s="12" t="str">
        <f t="shared" si="22"/>
        <v>10</v>
      </c>
      <c r="L183" s="2" t="s">
        <v>30</v>
      </c>
      <c r="M183" s="2" t="s">
        <v>15</v>
      </c>
      <c r="N183" s="2">
        <v>1.93</v>
      </c>
      <c r="O183" s="2" t="s">
        <v>21</v>
      </c>
      <c r="P183" s="2">
        <v>9</v>
      </c>
      <c r="Q183" s="2">
        <f t="shared" si="23"/>
        <v>2</v>
      </c>
      <c r="R183" s="2">
        <v>96.08</v>
      </c>
      <c r="S183" s="2">
        <f t="shared" si="24"/>
        <v>2</v>
      </c>
      <c r="T183" s="42">
        <f>DataSet!G2627+DataSet!Q2627+DataSet!S2627</f>
        <v>7</v>
      </c>
      <c r="U183" s="16" t="str">
        <f t="shared" si="25"/>
        <v>High</v>
      </c>
      <c r="V183" s="4">
        <v>1</v>
      </c>
      <c r="W183" s="33">
        <f t="shared" si="26"/>
        <v>530.46837423312843</v>
      </c>
      <c r="X183" s="2" t="s">
        <v>28</v>
      </c>
    </row>
    <row r="184" spans="1:24" ht="14.25" customHeight="1" x14ac:dyDescent="0.25">
      <c r="A184" s="2">
        <v>2861</v>
      </c>
      <c r="B184" s="2">
        <v>20</v>
      </c>
      <c r="C184" s="2" t="str">
        <f t="shared" si="18"/>
        <v>Young Adults</v>
      </c>
      <c r="D184" s="2" t="s">
        <v>18</v>
      </c>
      <c r="E184" s="2" t="s">
        <v>19</v>
      </c>
      <c r="F184" s="2">
        <v>158.25</v>
      </c>
      <c r="G184" s="2">
        <f t="shared" si="19"/>
        <v>1</v>
      </c>
      <c r="H184" s="6">
        <v>47057</v>
      </c>
      <c r="I184" s="12" t="str">
        <f t="shared" si="20"/>
        <v>2028</v>
      </c>
      <c r="J184" s="10" t="str">
        <f t="shared" si="21"/>
        <v>Oct</v>
      </c>
      <c r="K184" s="12" t="str">
        <f t="shared" si="22"/>
        <v>31</v>
      </c>
      <c r="L184" s="2" t="s">
        <v>30</v>
      </c>
      <c r="M184" s="2" t="s">
        <v>25</v>
      </c>
      <c r="N184" s="2">
        <v>1.93</v>
      </c>
      <c r="O184" s="2" t="s">
        <v>16</v>
      </c>
      <c r="P184" s="2">
        <v>5</v>
      </c>
      <c r="Q184" s="2">
        <f t="shared" si="23"/>
        <v>1</v>
      </c>
      <c r="R184" s="2">
        <v>31.65</v>
      </c>
      <c r="S184" s="2">
        <f t="shared" si="24"/>
        <v>1</v>
      </c>
      <c r="T184" s="42">
        <f>DataSet!G2862+DataSet!Q2862+DataSet!S2862</f>
        <v>6</v>
      </c>
      <c r="U184" s="16" t="str">
        <f t="shared" si="25"/>
        <v>Medium</v>
      </c>
      <c r="V184" s="4">
        <v>1</v>
      </c>
      <c r="W184" s="33">
        <f t="shared" si="26"/>
        <v>530.12624360286543</v>
      </c>
      <c r="X184" s="2" t="s">
        <v>17</v>
      </c>
    </row>
    <row r="185" spans="1:24" ht="14.25" customHeight="1" x14ac:dyDescent="0.25">
      <c r="A185" s="2">
        <v>2874</v>
      </c>
      <c r="B185" s="2">
        <v>68</v>
      </c>
      <c r="C185" s="2" t="str">
        <f t="shared" si="18"/>
        <v>Seniors</v>
      </c>
      <c r="D185" s="2" t="s">
        <v>12</v>
      </c>
      <c r="E185" s="2" t="s">
        <v>13</v>
      </c>
      <c r="F185" s="2">
        <v>854.54</v>
      </c>
      <c r="G185" s="2">
        <f t="shared" si="19"/>
        <v>3</v>
      </c>
      <c r="H185" s="6">
        <v>47070</v>
      </c>
      <c r="I185" s="12" t="str">
        <f t="shared" si="20"/>
        <v>2028</v>
      </c>
      <c r="J185" s="10" t="str">
        <f t="shared" si="21"/>
        <v>Nov</v>
      </c>
      <c r="K185" s="12" t="str">
        <f t="shared" si="22"/>
        <v>13</v>
      </c>
      <c r="L185" s="2" t="s">
        <v>20</v>
      </c>
      <c r="M185" s="2" t="s">
        <v>25</v>
      </c>
      <c r="N185" s="2">
        <v>1.93</v>
      </c>
      <c r="O185" s="2" t="s">
        <v>21</v>
      </c>
      <c r="P185" s="2">
        <v>6</v>
      </c>
      <c r="Q185" s="2">
        <f t="shared" si="23"/>
        <v>2</v>
      </c>
      <c r="R185" s="2">
        <v>142.41999999999999</v>
      </c>
      <c r="S185" s="2">
        <f t="shared" si="24"/>
        <v>2</v>
      </c>
      <c r="T185" s="42">
        <f>DataSet!G2875+DataSet!Q2875+DataSet!S2875</f>
        <v>7</v>
      </c>
      <c r="U185" s="16" t="str">
        <f t="shared" si="25"/>
        <v>High</v>
      </c>
      <c r="V185" s="4">
        <v>1</v>
      </c>
      <c r="W185" s="33">
        <f t="shared" si="26"/>
        <v>530.5072643442619</v>
      </c>
      <c r="X185" s="2" t="s">
        <v>28</v>
      </c>
    </row>
    <row r="186" spans="1:24" ht="14.25" customHeight="1" x14ac:dyDescent="0.25">
      <c r="A186" s="2">
        <v>2972</v>
      </c>
      <c r="B186" s="2">
        <v>68</v>
      </c>
      <c r="C186" s="2" t="str">
        <f t="shared" si="18"/>
        <v>Seniors</v>
      </c>
      <c r="D186" s="2" t="s">
        <v>23</v>
      </c>
      <c r="E186" s="2" t="s">
        <v>27</v>
      </c>
      <c r="F186" s="2">
        <v>224.21</v>
      </c>
      <c r="G186" s="2">
        <f t="shared" si="19"/>
        <v>1</v>
      </c>
      <c r="H186" s="6">
        <v>47168</v>
      </c>
      <c r="I186" s="12" t="str">
        <f t="shared" si="20"/>
        <v>2029</v>
      </c>
      <c r="J186" s="10" t="str">
        <f t="shared" si="21"/>
        <v>Feb</v>
      </c>
      <c r="K186" s="12" t="str">
        <f t="shared" si="22"/>
        <v>19</v>
      </c>
      <c r="L186" s="2" t="s">
        <v>24</v>
      </c>
      <c r="M186" s="2" t="s">
        <v>15</v>
      </c>
      <c r="N186" s="2">
        <v>1.93</v>
      </c>
      <c r="O186" s="2" t="s">
        <v>21</v>
      </c>
      <c r="P186" s="2">
        <v>5</v>
      </c>
      <c r="Q186" s="2">
        <f t="shared" si="23"/>
        <v>1</v>
      </c>
      <c r="R186" s="2">
        <v>44.84</v>
      </c>
      <c r="S186" s="2">
        <f t="shared" si="24"/>
        <v>1</v>
      </c>
      <c r="T186" s="42">
        <f>DataSet!G2973+DataSet!Q2973+DataSet!S2973</f>
        <v>4</v>
      </c>
      <c r="U186" s="16" t="str">
        <f t="shared" si="25"/>
        <v>Low</v>
      </c>
      <c r="V186" s="4">
        <v>3</v>
      </c>
      <c r="W186" s="33">
        <f t="shared" si="26"/>
        <v>504.0931799591005</v>
      </c>
      <c r="X186" s="2" t="s">
        <v>17</v>
      </c>
    </row>
    <row r="187" spans="1:24" ht="14.25" customHeight="1" x14ac:dyDescent="0.25">
      <c r="A187" s="2">
        <v>3007</v>
      </c>
      <c r="B187" s="2">
        <v>61</v>
      </c>
      <c r="C187" s="2" t="str">
        <f t="shared" si="18"/>
        <v>Seniors</v>
      </c>
      <c r="D187" s="2" t="s">
        <v>18</v>
      </c>
      <c r="E187" s="2" t="s">
        <v>29</v>
      </c>
      <c r="F187" s="2">
        <v>155.01</v>
      </c>
      <c r="G187" s="2">
        <f t="shared" si="19"/>
        <v>1</v>
      </c>
      <c r="H187" s="6">
        <v>47203</v>
      </c>
      <c r="I187" s="12" t="str">
        <f t="shared" si="20"/>
        <v>2029</v>
      </c>
      <c r="J187" s="10" t="str">
        <f t="shared" si="21"/>
        <v>Mar</v>
      </c>
      <c r="K187" s="12" t="str">
        <f t="shared" si="22"/>
        <v>26</v>
      </c>
      <c r="L187" s="2" t="s">
        <v>20</v>
      </c>
      <c r="M187" s="2" t="s">
        <v>25</v>
      </c>
      <c r="N187" s="2">
        <v>1.93</v>
      </c>
      <c r="O187" s="2" t="s">
        <v>21</v>
      </c>
      <c r="P187" s="2">
        <v>7</v>
      </c>
      <c r="Q187" s="2">
        <f t="shared" si="23"/>
        <v>2</v>
      </c>
      <c r="R187" s="2">
        <v>22.14</v>
      </c>
      <c r="S187" s="2">
        <f t="shared" si="24"/>
        <v>1</v>
      </c>
      <c r="T187" s="42">
        <f>DataSet!G3008+DataSet!Q3008+DataSet!S3008</f>
        <v>7</v>
      </c>
      <c r="U187" s="16" t="str">
        <f t="shared" si="25"/>
        <v>High</v>
      </c>
      <c r="V187" s="4">
        <v>1</v>
      </c>
      <c r="W187" s="33">
        <f t="shared" si="26"/>
        <v>530.1749230769226</v>
      </c>
      <c r="X187" s="2" t="s">
        <v>22</v>
      </c>
    </row>
    <row r="188" spans="1:24" ht="14.25" customHeight="1" x14ac:dyDescent="0.25">
      <c r="A188" s="2">
        <v>3308</v>
      </c>
      <c r="B188" s="2">
        <v>22</v>
      </c>
      <c r="C188" s="2" t="str">
        <f t="shared" si="18"/>
        <v>Young Adults</v>
      </c>
      <c r="D188" s="2" t="s">
        <v>26</v>
      </c>
      <c r="E188" s="2" t="s">
        <v>13</v>
      </c>
      <c r="F188" s="2">
        <v>317.10000000000002</v>
      </c>
      <c r="G188" s="2">
        <f t="shared" si="19"/>
        <v>1</v>
      </c>
      <c r="H188" s="6">
        <v>47504</v>
      </c>
      <c r="I188" s="12" t="str">
        <f t="shared" si="20"/>
        <v>2030</v>
      </c>
      <c r="J188" s="10" t="str">
        <f t="shared" si="21"/>
        <v>Jan</v>
      </c>
      <c r="K188" s="12" t="str">
        <f t="shared" si="22"/>
        <v>21</v>
      </c>
      <c r="L188" s="2" t="s">
        <v>24</v>
      </c>
      <c r="M188" s="2" t="s">
        <v>25</v>
      </c>
      <c r="N188" s="2">
        <v>1.93</v>
      </c>
      <c r="O188" s="2" t="s">
        <v>16</v>
      </c>
      <c r="P188" s="2">
        <v>6</v>
      </c>
      <c r="Q188" s="2">
        <f t="shared" si="23"/>
        <v>2</v>
      </c>
      <c r="R188" s="2">
        <v>52.85</v>
      </c>
      <c r="S188" s="2">
        <f t="shared" si="24"/>
        <v>2</v>
      </c>
      <c r="T188" s="42">
        <f>DataSet!G3309+DataSet!Q3309+DataSet!S3309</f>
        <v>7</v>
      </c>
      <c r="U188" s="16" t="str">
        <f t="shared" si="25"/>
        <v>High</v>
      </c>
      <c r="V188" s="4">
        <v>4</v>
      </c>
      <c r="W188" s="33">
        <f t="shared" si="26"/>
        <v>528.55057517658986</v>
      </c>
      <c r="X188" s="2" t="s">
        <v>17</v>
      </c>
    </row>
    <row r="189" spans="1:24" ht="14.25" customHeight="1" x14ac:dyDescent="0.25">
      <c r="A189" s="2">
        <v>3588</v>
      </c>
      <c r="B189" s="2">
        <v>27</v>
      </c>
      <c r="C189" s="2" t="str">
        <f t="shared" si="18"/>
        <v>Young Adults</v>
      </c>
      <c r="D189" s="2" t="s">
        <v>26</v>
      </c>
      <c r="E189" s="2" t="s">
        <v>19</v>
      </c>
      <c r="F189" s="2">
        <v>90.66</v>
      </c>
      <c r="G189" s="2">
        <f t="shared" si="19"/>
        <v>1</v>
      </c>
      <c r="H189" s="6">
        <v>47784</v>
      </c>
      <c r="I189" s="12" t="str">
        <f t="shared" si="20"/>
        <v>2030</v>
      </c>
      <c r="J189" s="10" t="str">
        <f t="shared" si="21"/>
        <v>Oct</v>
      </c>
      <c r="K189" s="12" t="str">
        <f t="shared" si="22"/>
        <v>28</v>
      </c>
      <c r="L189" s="2" t="s">
        <v>14</v>
      </c>
      <c r="M189" s="2" t="s">
        <v>15</v>
      </c>
      <c r="N189" s="2">
        <v>1.93</v>
      </c>
      <c r="O189" s="2" t="s">
        <v>21</v>
      </c>
      <c r="P189" s="2">
        <v>2</v>
      </c>
      <c r="Q189" s="2">
        <f t="shared" si="23"/>
        <v>1</v>
      </c>
      <c r="R189" s="2">
        <v>45.33</v>
      </c>
      <c r="S189" s="2">
        <f t="shared" si="24"/>
        <v>1</v>
      </c>
      <c r="T189" s="42">
        <f>DataSet!G3589+DataSet!Q3589+DataSet!S3589</f>
        <v>5</v>
      </c>
      <c r="U189" s="16" t="str">
        <f t="shared" si="25"/>
        <v>Medium</v>
      </c>
      <c r="V189" s="4">
        <v>1</v>
      </c>
      <c r="W189" s="33">
        <f t="shared" si="26"/>
        <v>530.56010266940405</v>
      </c>
      <c r="X189" s="2" t="s">
        <v>17</v>
      </c>
    </row>
    <row r="190" spans="1:24" ht="14.25" customHeight="1" x14ac:dyDescent="0.25">
      <c r="A190" s="2">
        <v>3715</v>
      </c>
      <c r="B190" s="2">
        <v>29</v>
      </c>
      <c r="C190" s="2" t="str">
        <f t="shared" si="18"/>
        <v>Young Adults</v>
      </c>
      <c r="D190" s="2" t="s">
        <v>26</v>
      </c>
      <c r="E190" s="2" t="s">
        <v>19</v>
      </c>
      <c r="F190" s="2">
        <v>520.75</v>
      </c>
      <c r="G190" s="2">
        <f t="shared" si="19"/>
        <v>2</v>
      </c>
      <c r="H190" s="6">
        <v>47911</v>
      </c>
      <c r="I190" s="12" t="str">
        <f t="shared" si="20"/>
        <v>2031</v>
      </c>
      <c r="J190" s="10" t="str">
        <f t="shared" si="21"/>
        <v>Mar</v>
      </c>
      <c r="K190" s="12" t="str">
        <f t="shared" si="22"/>
        <v>04</v>
      </c>
      <c r="L190" s="2" t="s">
        <v>30</v>
      </c>
      <c r="M190" s="2" t="s">
        <v>25</v>
      </c>
      <c r="N190" s="2">
        <v>1.93</v>
      </c>
      <c r="O190" s="2" t="s">
        <v>21</v>
      </c>
      <c r="P190" s="2">
        <v>16</v>
      </c>
      <c r="Q190" s="2">
        <f t="shared" si="23"/>
        <v>3</v>
      </c>
      <c r="R190" s="2">
        <v>32.549999999999997</v>
      </c>
      <c r="S190" s="2">
        <f t="shared" si="24"/>
        <v>1</v>
      </c>
      <c r="T190" s="42">
        <f>DataSet!G3716+DataSet!Q3716+DataSet!S3716</f>
        <v>7</v>
      </c>
      <c r="U190" s="16" t="str">
        <f t="shared" si="25"/>
        <v>High</v>
      </c>
      <c r="V190" s="4">
        <v>1</v>
      </c>
      <c r="W190" s="33">
        <f t="shared" si="26"/>
        <v>531.01220966084225</v>
      </c>
      <c r="X190" s="2" t="s">
        <v>22</v>
      </c>
    </row>
    <row r="191" spans="1:24" ht="14.25" customHeight="1" x14ac:dyDescent="0.25">
      <c r="A191" s="2">
        <v>3735</v>
      </c>
      <c r="B191" s="2">
        <v>65</v>
      </c>
      <c r="C191" s="2" t="str">
        <f t="shared" si="18"/>
        <v>Seniors</v>
      </c>
      <c r="D191" s="2" t="s">
        <v>18</v>
      </c>
      <c r="E191" s="2" t="s">
        <v>27</v>
      </c>
      <c r="F191" s="2">
        <v>289.75</v>
      </c>
      <c r="G191" s="2">
        <f t="shared" si="19"/>
        <v>1</v>
      </c>
      <c r="H191" s="6">
        <v>47931</v>
      </c>
      <c r="I191" s="12" t="str">
        <f t="shared" si="20"/>
        <v>2031</v>
      </c>
      <c r="J191" s="10" t="str">
        <f t="shared" si="21"/>
        <v>Mar</v>
      </c>
      <c r="K191" s="12" t="str">
        <f t="shared" si="22"/>
        <v>24</v>
      </c>
      <c r="L191" s="2" t="s">
        <v>30</v>
      </c>
      <c r="M191" s="2" t="s">
        <v>15</v>
      </c>
      <c r="N191" s="2">
        <v>1.93</v>
      </c>
      <c r="O191" s="2" t="s">
        <v>21</v>
      </c>
      <c r="P191" s="2">
        <v>6</v>
      </c>
      <c r="Q191" s="2">
        <f t="shared" si="23"/>
        <v>2</v>
      </c>
      <c r="R191" s="2">
        <v>48.29</v>
      </c>
      <c r="S191" s="2">
        <f t="shared" si="24"/>
        <v>1</v>
      </c>
      <c r="T191" s="42">
        <f>DataSet!G3736+DataSet!Q3736+DataSet!S3736</f>
        <v>7</v>
      </c>
      <c r="U191" s="16" t="str">
        <f t="shared" si="25"/>
        <v>High</v>
      </c>
      <c r="V191" s="4">
        <v>4</v>
      </c>
      <c r="W191" s="33">
        <f t="shared" si="26"/>
        <v>528.76416161616214</v>
      </c>
      <c r="X191" s="2" t="s">
        <v>22</v>
      </c>
    </row>
    <row r="192" spans="1:24" ht="14.25" customHeight="1" x14ac:dyDescent="0.25">
      <c r="A192" s="2">
        <v>4367</v>
      </c>
      <c r="B192" s="2">
        <v>62</v>
      </c>
      <c r="C192" s="2" t="str">
        <f t="shared" si="18"/>
        <v>Seniors</v>
      </c>
      <c r="D192" s="2" t="s">
        <v>23</v>
      </c>
      <c r="E192" s="2" t="s">
        <v>13</v>
      </c>
      <c r="F192" s="2">
        <v>594.38</v>
      </c>
      <c r="G192" s="2">
        <f t="shared" si="19"/>
        <v>2</v>
      </c>
      <c r="H192" s="6">
        <v>48563</v>
      </c>
      <c r="I192" s="12" t="str">
        <f t="shared" si="20"/>
        <v>2032</v>
      </c>
      <c r="J192" s="10" t="str">
        <f t="shared" si="21"/>
        <v>Dec</v>
      </c>
      <c r="K192" s="12" t="str">
        <f t="shared" si="22"/>
        <v>15</v>
      </c>
      <c r="L192" s="2" t="s">
        <v>24</v>
      </c>
      <c r="M192" s="2" t="s">
        <v>15</v>
      </c>
      <c r="N192" s="2">
        <v>1.93</v>
      </c>
      <c r="O192" s="2" t="s">
        <v>21</v>
      </c>
      <c r="P192" s="2">
        <v>12</v>
      </c>
      <c r="Q192" s="2">
        <f t="shared" si="23"/>
        <v>2</v>
      </c>
      <c r="R192" s="2">
        <v>49.53</v>
      </c>
      <c r="S192" s="2">
        <f t="shared" si="24"/>
        <v>1</v>
      </c>
      <c r="T192" s="42">
        <f>DataSet!G4368+DataSet!Q4368+DataSet!S4368</f>
        <v>6</v>
      </c>
      <c r="U192" s="16" t="str">
        <f t="shared" si="25"/>
        <v>Medium</v>
      </c>
      <c r="V192" s="4">
        <v>3</v>
      </c>
      <c r="W192" s="33">
        <f t="shared" si="26"/>
        <v>504.37965199590616</v>
      </c>
      <c r="X192" s="2" t="s">
        <v>22</v>
      </c>
    </row>
    <row r="193" spans="1:24" ht="14.25" customHeight="1" x14ac:dyDescent="0.25">
      <c r="A193" s="2">
        <v>4623</v>
      </c>
      <c r="B193" s="2">
        <v>58</v>
      </c>
      <c r="C193" s="2" t="str">
        <f t="shared" si="18"/>
        <v>Late Adults</v>
      </c>
      <c r="D193" s="2" t="s">
        <v>12</v>
      </c>
      <c r="E193" s="2" t="s">
        <v>27</v>
      </c>
      <c r="F193" s="2">
        <v>440.93</v>
      </c>
      <c r="G193" s="2">
        <f t="shared" si="19"/>
        <v>2</v>
      </c>
      <c r="H193" s="6">
        <v>48819</v>
      </c>
      <c r="I193" s="12" t="str">
        <f t="shared" si="20"/>
        <v>2033</v>
      </c>
      <c r="J193" s="10" t="str">
        <f t="shared" si="21"/>
        <v>Aug</v>
      </c>
      <c r="K193" s="12" t="str">
        <f t="shared" si="22"/>
        <v>28</v>
      </c>
      <c r="L193" s="2" t="s">
        <v>30</v>
      </c>
      <c r="M193" s="2" t="s">
        <v>25</v>
      </c>
      <c r="N193" s="2">
        <v>1.93</v>
      </c>
      <c r="O193" s="2" t="s">
        <v>21</v>
      </c>
      <c r="P193" s="2">
        <v>3</v>
      </c>
      <c r="Q193" s="2">
        <f t="shared" si="23"/>
        <v>1</v>
      </c>
      <c r="R193" s="2">
        <v>146.97999999999999</v>
      </c>
      <c r="S193" s="2">
        <f t="shared" si="24"/>
        <v>2</v>
      </c>
      <c r="T193" s="42">
        <f>DataSet!G4624+DataSet!Q4624+DataSet!S4624</f>
        <v>7</v>
      </c>
      <c r="U193" s="16" t="str">
        <f t="shared" si="25"/>
        <v>High</v>
      </c>
      <c r="V193" s="4">
        <v>5</v>
      </c>
      <c r="W193" s="33">
        <f t="shared" si="26"/>
        <v>533.26691817215726</v>
      </c>
      <c r="X193" s="2" t="s">
        <v>17</v>
      </c>
    </row>
    <row r="194" spans="1:24" ht="14.25" customHeight="1" x14ac:dyDescent="0.25">
      <c r="A194" s="2">
        <v>4701</v>
      </c>
      <c r="B194" s="2">
        <v>21</v>
      </c>
      <c r="C194" s="2" t="str">
        <f t="shared" ref="C194:C257" si="27">IF(AND(B194&gt;=18, B194&lt;=29), "Young Adults",
   IF(AND(B194&gt;=30, B194&lt;=39), "Early Adults",
      IF(AND(B194&gt;=40, B194&lt;=49), "Mid Adults",
         IF(AND(B194&gt;=50, B194&lt;=59), "Late Adults",
            IF(AND(B194&gt;=60, B194&lt;=69), "Seniors", "Out of Range")
         )
      )
   )
)</f>
        <v>Young Adults</v>
      </c>
      <c r="D194" s="2" t="s">
        <v>23</v>
      </c>
      <c r="E194" s="2" t="s">
        <v>29</v>
      </c>
      <c r="F194" s="2">
        <v>184.35</v>
      </c>
      <c r="G194" s="2">
        <f t="shared" ref="G194:G257" si="28">IF(F194 &lt;= 350, 1, IF(F194&gt; 350, IF(F194 &lt;= 650, 2, 3)))</f>
        <v>1</v>
      </c>
      <c r="H194" s="6">
        <v>48897</v>
      </c>
      <c r="I194" s="12" t="str">
        <f t="shared" ref="I194:I257" si="29">TEXT(H194, "yyyy")</f>
        <v>2033</v>
      </c>
      <c r="J194" s="10" t="str">
        <f t="shared" ref="J194:J257" si="30">TEXT(H194, "mmm")</f>
        <v>Nov</v>
      </c>
      <c r="K194" s="12" t="str">
        <f t="shared" ref="K194:K257" si="31">TEXT(H194, "dd")</f>
        <v>14</v>
      </c>
      <c r="L194" s="2" t="s">
        <v>24</v>
      </c>
      <c r="M194" s="2" t="s">
        <v>25</v>
      </c>
      <c r="N194" s="2">
        <v>1.93</v>
      </c>
      <c r="O194" s="2" t="s">
        <v>16</v>
      </c>
      <c r="P194" s="2">
        <v>12</v>
      </c>
      <c r="Q194" s="2">
        <f t="shared" ref="Q194:Q257" si="32">IF(P194 &lt;= 5, 1, IF(P194&gt; 5, IF(P194 &lt;= 15, 2, 3)))</f>
        <v>2</v>
      </c>
      <c r="R194" s="2">
        <v>15.36</v>
      </c>
      <c r="S194" s="2">
        <f t="shared" ref="S194:S257" si="33">IF(R194 &lt;= 50, 1, IF(R194&gt; 50, IF(R194 &lt;= 150, 2, 3)))</f>
        <v>1</v>
      </c>
      <c r="T194" s="42">
        <f>DataSet!G4702+DataSet!Q4702+DataSet!S4702</f>
        <v>5</v>
      </c>
      <c r="U194" s="16" t="str">
        <f t="shared" ref="U194:U257" si="34">IF(T194&lt;=4,"Low",IF(T194&lt;=6,"Medium","High"))</f>
        <v>Medium</v>
      </c>
      <c r="V194" s="4">
        <v>5</v>
      </c>
      <c r="W194" s="33">
        <f t="shared" ref="W194:W257" si="35">AVERAGEIFS(F194:F5193, V194:V5193,V194 )</f>
        <v>533.36514893617027</v>
      </c>
      <c r="X194" s="2" t="s">
        <v>17</v>
      </c>
    </row>
    <row r="195" spans="1:24" ht="14.25" customHeight="1" x14ac:dyDescent="0.25">
      <c r="A195" s="2">
        <v>4795</v>
      </c>
      <c r="B195" s="2">
        <v>37</v>
      </c>
      <c r="C195" s="2" t="str">
        <f t="shared" si="27"/>
        <v>Early Adults</v>
      </c>
      <c r="D195" s="2" t="s">
        <v>23</v>
      </c>
      <c r="E195" s="2" t="s">
        <v>29</v>
      </c>
      <c r="F195" s="2">
        <v>739.38</v>
      </c>
      <c r="G195" s="2">
        <f t="shared" si="28"/>
        <v>3</v>
      </c>
      <c r="H195" s="6">
        <v>48991</v>
      </c>
      <c r="I195" s="12" t="str">
        <f t="shared" si="29"/>
        <v>2034</v>
      </c>
      <c r="J195" s="10" t="str">
        <f t="shared" si="30"/>
        <v>Feb</v>
      </c>
      <c r="K195" s="12" t="str">
        <f t="shared" si="31"/>
        <v>16</v>
      </c>
      <c r="L195" s="2" t="s">
        <v>20</v>
      </c>
      <c r="M195" s="2" t="s">
        <v>25</v>
      </c>
      <c r="N195" s="2">
        <v>1.93</v>
      </c>
      <c r="O195" s="2" t="s">
        <v>16</v>
      </c>
      <c r="P195" s="2">
        <v>10</v>
      </c>
      <c r="Q195" s="2">
        <f t="shared" si="32"/>
        <v>2</v>
      </c>
      <c r="R195" s="2">
        <v>73.94</v>
      </c>
      <c r="S195" s="2">
        <f t="shared" si="33"/>
        <v>2</v>
      </c>
      <c r="T195" s="42">
        <f>DataSet!G4796+DataSet!Q4796+DataSet!S4796</f>
        <v>7</v>
      </c>
      <c r="U195" s="16" t="str">
        <f t="shared" si="34"/>
        <v>High</v>
      </c>
      <c r="V195" s="4">
        <v>1</v>
      </c>
      <c r="W195" s="33">
        <f t="shared" si="35"/>
        <v>531.02276748971144</v>
      </c>
      <c r="X195" s="2" t="s">
        <v>17</v>
      </c>
    </row>
    <row r="196" spans="1:24" ht="14.25" customHeight="1" x14ac:dyDescent="0.25">
      <c r="A196" s="2">
        <v>4822</v>
      </c>
      <c r="B196" s="2">
        <v>38</v>
      </c>
      <c r="C196" s="2" t="str">
        <f t="shared" si="27"/>
        <v>Early Adults</v>
      </c>
      <c r="D196" s="2" t="s">
        <v>23</v>
      </c>
      <c r="E196" s="2" t="s">
        <v>13</v>
      </c>
      <c r="F196" s="2">
        <v>941.78</v>
      </c>
      <c r="G196" s="2">
        <f t="shared" si="28"/>
        <v>3</v>
      </c>
      <c r="H196" s="6">
        <v>49018</v>
      </c>
      <c r="I196" s="12" t="str">
        <f t="shared" si="29"/>
        <v>2034</v>
      </c>
      <c r="J196" s="10" t="str">
        <f t="shared" si="30"/>
        <v>Mar</v>
      </c>
      <c r="K196" s="12" t="str">
        <f t="shared" si="31"/>
        <v>15</v>
      </c>
      <c r="L196" s="2" t="s">
        <v>30</v>
      </c>
      <c r="M196" s="2" t="s">
        <v>15</v>
      </c>
      <c r="N196" s="2">
        <v>1.93</v>
      </c>
      <c r="O196" s="2" t="s">
        <v>16</v>
      </c>
      <c r="P196" s="2">
        <v>17</v>
      </c>
      <c r="Q196" s="2">
        <f t="shared" si="32"/>
        <v>3</v>
      </c>
      <c r="R196" s="2">
        <v>55.4</v>
      </c>
      <c r="S196" s="2">
        <f t="shared" si="33"/>
        <v>2</v>
      </c>
      <c r="T196" s="42">
        <f>DataSet!G4823+DataSet!Q4823+DataSet!S4823</f>
        <v>4</v>
      </c>
      <c r="U196" s="16" t="str">
        <f t="shared" si="34"/>
        <v>Low</v>
      </c>
      <c r="V196" s="4">
        <v>5</v>
      </c>
      <c r="W196" s="33">
        <f t="shared" si="35"/>
        <v>533.7368370607029</v>
      </c>
      <c r="X196" s="2" t="s">
        <v>22</v>
      </c>
    </row>
    <row r="197" spans="1:24" ht="14.25" customHeight="1" x14ac:dyDescent="0.25">
      <c r="A197" s="2">
        <v>4912</v>
      </c>
      <c r="B197" s="2">
        <v>27</v>
      </c>
      <c r="C197" s="2" t="str">
        <f t="shared" si="27"/>
        <v>Young Adults</v>
      </c>
      <c r="D197" s="2" t="s">
        <v>23</v>
      </c>
      <c r="E197" s="2" t="s">
        <v>19</v>
      </c>
      <c r="F197" s="2">
        <v>379.16</v>
      </c>
      <c r="G197" s="2">
        <f t="shared" si="28"/>
        <v>2</v>
      </c>
      <c r="H197" s="6">
        <v>49108</v>
      </c>
      <c r="I197" s="12" t="str">
        <f t="shared" si="29"/>
        <v>2034</v>
      </c>
      <c r="J197" s="10" t="str">
        <f t="shared" si="30"/>
        <v>Jun</v>
      </c>
      <c r="K197" s="12" t="str">
        <f t="shared" si="31"/>
        <v>13</v>
      </c>
      <c r="L197" s="2" t="s">
        <v>24</v>
      </c>
      <c r="M197" s="2" t="s">
        <v>15</v>
      </c>
      <c r="N197" s="2">
        <v>1.93</v>
      </c>
      <c r="O197" s="2" t="s">
        <v>21</v>
      </c>
      <c r="P197" s="2">
        <v>2</v>
      </c>
      <c r="Q197" s="2">
        <f t="shared" si="32"/>
        <v>1</v>
      </c>
      <c r="R197" s="2">
        <v>189.58</v>
      </c>
      <c r="S197" s="2">
        <f t="shared" si="33"/>
        <v>3</v>
      </c>
      <c r="T197" s="42">
        <f>DataSet!G4913+DataSet!Q4913+DataSet!S4913</f>
        <v>6</v>
      </c>
      <c r="U197" s="16" t="str">
        <f t="shared" si="34"/>
        <v>Medium</v>
      </c>
      <c r="V197" s="4">
        <v>1</v>
      </c>
      <c r="W197" s="33">
        <f t="shared" si="35"/>
        <v>530.80818743563293</v>
      </c>
      <c r="X197" s="2" t="s">
        <v>17</v>
      </c>
    </row>
    <row r="198" spans="1:24" ht="14.25" customHeight="1" x14ac:dyDescent="0.25">
      <c r="A198" s="2">
        <v>398</v>
      </c>
      <c r="B198" s="2">
        <v>46</v>
      </c>
      <c r="C198" s="2" t="str">
        <f t="shared" si="27"/>
        <v>Mid Adults</v>
      </c>
      <c r="D198" s="2" t="s">
        <v>26</v>
      </c>
      <c r="E198" s="2" t="s">
        <v>13</v>
      </c>
      <c r="F198" s="2">
        <v>595.63</v>
      </c>
      <c r="G198" s="2">
        <f t="shared" si="28"/>
        <v>2</v>
      </c>
      <c r="H198" s="6">
        <v>44594</v>
      </c>
      <c r="I198" s="12" t="str">
        <f t="shared" si="29"/>
        <v>2022</v>
      </c>
      <c r="J198" s="10" t="str">
        <f t="shared" si="30"/>
        <v>Feb</v>
      </c>
      <c r="K198" s="12" t="str">
        <f t="shared" si="31"/>
        <v>02</v>
      </c>
      <c r="L198" s="2" t="s">
        <v>30</v>
      </c>
      <c r="M198" s="2" t="s">
        <v>25</v>
      </c>
      <c r="N198" s="2">
        <v>1.92</v>
      </c>
      <c r="O198" s="2" t="s">
        <v>16</v>
      </c>
      <c r="P198" s="2">
        <v>17</v>
      </c>
      <c r="Q198" s="2">
        <f t="shared" si="32"/>
        <v>3</v>
      </c>
      <c r="R198" s="2">
        <v>35.04</v>
      </c>
      <c r="S198" s="2">
        <f t="shared" si="33"/>
        <v>1</v>
      </c>
      <c r="T198" s="42">
        <f>DataSet!G399+DataSet!Q399+DataSet!S399</f>
        <v>7</v>
      </c>
      <c r="U198" s="16" t="str">
        <f t="shared" si="34"/>
        <v>High</v>
      </c>
      <c r="V198" s="4">
        <v>4</v>
      </c>
      <c r="W198" s="33">
        <f t="shared" si="35"/>
        <v>529.00583417593577</v>
      </c>
      <c r="X198" s="2" t="s">
        <v>28</v>
      </c>
    </row>
    <row r="199" spans="1:24" ht="14.25" customHeight="1" x14ac:dyDescent="0.25">
      <c r="A199" s="2">
        <v>636</v>
      </c>
      <c r="B199" s="2">
        <v>20</v>
      </c>
      <c r="C199" s="2" t="str">
        <f t="shared" si="27"/>
        <v>Young Adults</v>
      </c>
      <c r="D199" s="2" t="s">
        <v>18</v>
      </c>
      <c r="E199" s="2" t="s">
        <v>29</v>
      </c>
      <c r="F199" s="2">
        <v>266.19</v>
      </c>
      <c r="G199" s="2">
        <f t="shared" si="28"/>
        <v>1</v>
      </c>
      <c r="H199" s="6">
        <v>44832</v>
      </c>
      <c r="I199" s="12" t="str">
        <f t="shared" si="29"/>
        <v>2022</v>
      </c>
      <c r="J199" s="10" t="str">
        <f t="shared" si="30"/>
        <v>Sep</v>
      </c>
      <c r="K199" s="12" t="str">
        <f t="shared" si="31"/>
        <v>28</v>
      </c>
      <c r="L199" s="2" t="s">
        <v>24</v>
      </c>
      <c r="M199" s="2" t="s">
        <v>15</v>
      </c>
      <c r="N199" s="2">
        <v>1.92</v>
      </c>
      <c r="O199" s="2" t="s">
        <v>16</v>
      </c>
      <c r="P199" s="2">
        <v>18</v>
      </c>
      <c r="Q199" s="2">
        <f t="shared" si="32"/>
        <v>3</v>
      </c>
      <c r="R199" s="2">
        <v>14.79</v>
      </c>
      <c r="S199" s="2">
        <f t="shared" si="33"/>
        <v>1</v>
      </c>
      <c r="T199" s="42">
        <f>DataSet!G637+DataSet!Q637+DataSet!S637</f>
        <v>6</v>
      </c>
      <c r="U199" s="16" t="str">
        <f t="shared" si="34"/>
        <v>Medium</v>
      </c>
      <c r="V199" s="4">
        <v>2</v>
      </c>
      <c r="W199" s="33">
        <f t="shared" si="35"/>
        <v>522.55187969924862</v>
      </c>
      <c r="X199" s="2" t="s">
        <v>28</v>
      </c>
    </row>
    <row r="200" spans="1:24" ht="14.25" customHeight="1" x14ac:dyDescent="0.25">
      <c r="A200" s="2">
        <v>1070</v>
      </c>
      <c r="B200" s="2">
        <v>26</v>
      </c>
      <c r="C200" s="2" t="str">
        <f t="shared" si="27"/>
        <v>Young Adults</v>
      </c>
      <c r="D200" s="2" t="s">
        <v>26</v>
      </c>
      <c r="E200" s="2" t="s">
        <v>13</v>
      </c>
      <c r="F200" s="2">
        <v>571.6</v>
      </c>
      <c r="G200" s="2">
        <f t="shared" si="28"/>
        <v>2</v>
      </c>
      <c r="H200" s="6">
        <v>45266</v>
      </c>
      <c r="I200" s="12" t="str">
        <f t="shared" si="29"/>
        <v>2023</v>
      </c>
      <c r="J200" s="10" t="str">
        <f t="shared" si="30"/>
        <v>Dec</v>
      </c>
      <c r="K200" s="12" t="str">
        <f t="shared" si="31"/>
        <v>06</v>
      </c>
      <c r="L200" s="2" t="s">
        <v>24</v>
      </c>
      <c r="M200" s="2" t="s">
        <v>15</v>
      </c>
      <c r="N200" s="2">
        <v>1.92</v>
      </c>
      <c r="O200" s="2" t="s">
        <v>21</v>
      </c>
      <c r="P200" s="2">
        <v>5</v>
      </c>
      <c r="Q200" s="2">
        <f t="shared" si="32"/>
        <v>1</v>
      </c>
      <c r="R200" s="2">
        <v>114.32</v>
      </c>
      <c r="S200" s="2">
        <f t="shared" si="33"/>
        <v>2</v>
      </c>
      <c r="T200" s="42">
        <f>DataSet!G1071+DataSet!Q1071+DataSet!S1071</f>
        <v>5</v>
      </c>
      <c r="U200" s="16" t="str">
        <f t="shared" si="34"/>
        <v>Medium</v>
      </c>
      <c r="V200" s="4">
        <v>5</v>
      </c>
      <c r="W200" s="33">
        <f t="shared" si="35"/>
        <v>533.30182302771857</v>
      </c>
      <c r="X200" s="2" t="s">
        <v>17</v>
      </c>
    </row>
    <row r="201" spans="1:24" ht="14.25" customHeight="1" x14ac:dyDescent="0.25">
      <c r="A201" s="2">
        <v>1405</v>
      </c>
      <c r="B201" s="2">
        <v>18</v>
      </c>
      <c r="C201" s="2" t="str">
        <f t="shared" si="27"/>
        <v>Young Adults</v>
      </c>
      <c r="D201" s="2" t="s">
        <v>26</v>
      </c>
      <c r="E201" s="2" t="s">
        <v>19</v>
      </c>
      <c r="F201" s="2">
        <v>478.24</v>
      </c>
      <c r="G201" s="2">
        <f t="shared" si="28"/>
        <v>2</v>
      </c>
      <c r="H201" s="6">
        <v>45601</v>
      </c>
      <c r="I201" s="12" t="str">
        <f t="shared" si="29"/>
        <v>2024</v>
      </c>
      <c r="J201" s="10" t="str">
        <f t="shared" si="30"/>
        <v>Nov</v>
      </c>
      <c r="K201" s="12" t="str">
        <f t="shared" si="31"/>
        <v>05</v>
      </c>
      <c r="L201" s="2" t="s">
        <v>30</v>
      </c>
      <c r="M201" s="2" t="s">
        <v>25</v>
      </c>
      <c r="N201" s="2">
        <v>1.92</v>
      </c>
      <c r="O201" s="2" t="s">
        <v>21</v>
      </c>
      <c r="P201" s="2">
        <v>4</v>
      </c>
      <c r="Q201" s="2">
        <f t="shared" si="32"/>
        <v>1</v>
      </c>
      <c r="R201" s="2">
        <v>119.56</v>
      </c>
      <c r="S201" s="2">
        <f t="shared" si="33"/>
        <v>2</v>
      </c>
      <c r="T201" s="42">
        <f>DataSet!G1406+DataSet!Q1406+DataSet!S1406</f>
        <v>5</v>
      </c>
      <c r="U201" s="16" t="str">
        <f t="shared" si="34"/>
        <v>Medium</v>
      </c>
      <c r="V201" s="4">
        <v>4</v>
      </c>
      <c r="W201" s="33">
        <f t="shared" si="35"/>
        <v>528.93840080971711</v>
      </c>
      <c r="X201" s="2" t="s">
        <v>17</v>
      </c>
    </row>
    <row r="202" spans="1:24" ht="14.25" customHeight="1" x14ac:dyDescent="0.25">
      <c r="A202" s="2">
        <v>1668</v>
      </c>
      <c r="B202" s="2">
        <v>28</v>
      </c>
      <c r="C202" s="2" t="str">
        <f t="shared" si="27"/>
        <v>Young Adults</v>
      </c>
      <c r="D202" s="2" t="s">
        <v>12</v>
      </c>
      <c r="E202" s="2" t="s">
        <v>29</v>
      </c>
      <c r="F202" s="2">
        <v>708.85</v>
      </c>
      <c r="G202" s="2">
        <f t="shared" si="28"/>
        <v>3</v>
      </c>
      <c r="H202" s="6">
        <v>45864</v>
      </c>
      <c r="I202" s="12" t="str">
        <f t="shared" si="29"/>
        <v>2025</v>
      </c>
      <c r="J202" s="10" t="str">
        <f t="shared" si="30"/>
        <v>Jul</v>
      </c>
      <c r="K202" s="12" t="str">
        <f t="shared" si="31"/>
        <v>26</v>
      </c>
      <c r="L202" s="2" t="s">
        <v>30</v>
      </c>
      <c r="M202" s="2" t="s">
        <v>15</v>
      </c>
      <c r="N202" s="2">
        <v>1.92</v>
      </c>
      <c r="O202" s="2" t="s">
        <v>21</v>
      </c>
      <c r="P202" s="2">
        <v>13</v>
      </c>
      <c r="Q202" s="2">
        <f t="shared" si="32"/>
        <v>2</v>
      </c>
      <c r="R202" s="2">
        <v>54.53</v>
      </c>
      <c r="S202" s="2">
        <f t="shared" si="33"/>
        <v>2</v>
      </c>
      <c r="T202" s="42">
        <f>DataSet!G1669+DataSet!Q1669+DataSet!S1669</f>
        <v>7</v>
      </c>
      <c r="U202" s="16" t="str">
        <f t="shared" si="34"/>
        <v>High</v>
      </c>
      <c r="V202" s="4">
        <v>5</v>
      </c>
      <c r="W202" s="33">
        <f t="shared" si="35"/>
        <v>533.26094983991459</v>
      </c>
      <c r="X202" s="2" t="s">
        <v>28</v>
      </c>
    </row>
    <row r="203" spans="1:24" ht="14.25" customHeight="1" x14ac:dyDescent="0.25">
      <c r="A203" s="2">
        <v>1794</v>
      </c>
      <c r="B203" s="2">
        <v>31</v>
      </c>
      <c r="C203" s="2" t="str">
        <f t="shared" si="27"/>
        <v>Early Adults</v>
      </c>
      <c r="D203" s="2" t="s">
        <v>12</v>
      </c>
      <c r="E203" s="2" t="s">
        <v>27</v>
      </c>
      <c r="F203" s="2">
        <v>604.21</v>
      </c>
      <c r="G203" s="2">
        <f t="shared" si="28"/>
        <v>2</v>
      </c>
      <c r="H203" s="6">
        <v>45990</v>
      </c>
      <c r="I203" s="12" t="str">
        <f t="shared" si="29"/>
        <v>2025</v>
      </c>
      <c r="J203" s="10" t="str">
        <f t="shared" si="30"/>
        <v>Nov</v>
      </c>
      <c r="K203" s="12" t="str">
        <f t="shared" si="31"/>
        <v>29</v>
      </c>
      <c r="L203" s="2" t="s">
        <v>24</v>
      </c>
      <c r="M203" s="2" t="s">
        <v>25</v>
      </c>
      <c r="N203" s="2">
        <v>1.92</v>
      </c>
      <c r="O203" s="2" t="s">
        <v>21</v>
      </c>
      <c r="P203" s="2">
        <v>7</v>
      </c>
      <c r="Q203" s="2">
        <f t="shared" si="32"/>
        <v>2</v>
      </c>
      <c r="R203" s="2">
        <v>86.32</v>
      </c>
      <c r="S203" s="2">
        <f t="shared" si="33"/>
        <v>2</v>
      </c>
      <c r="T203" s="42">
        <f>DataSet!G1795+DataSet!Q1795+DataSet!S1795</f>
        <v>7</v>
      </c>
      <c r="U203" s="16" t="str">
        <f t="shared" si="34"/>
        <v>High</v>
      </c>
      <c r="V203" s="4">
        <v>5</v>
      </c>
      <c r="W203" s="33">
        <f t="shared" si="35"/>
        <v>533.07335470085468</v>
      </c>
      <c r="X203" s="2" t="s">
        <v>22</v>
      </c>
    </row>
    <row r="204" spans="1:24" ht="14.25" customHeight="1" x14ac:dyDescent="0.25">
      <c r="A204" s="2">
        <v>1856</v>
      </c>
      <c r="B204" s="2">
        <v>54</v>
      </c>
      <c r="C204" s="2" t="str">
        <f t="shared" si="27"/>
        <v>Late Adults</v>
      </c>
      <c r="D204" s="2" t="s">
        <v>12</v>
      </c>
      <c r="E204" s="2" t="s">
        <v>13</v>
      </c>
      <c r="F204" s="2">
        <v>627.66</v>
      </c>
      <c r="G204" s="2">
        <f t="shared" si="28"/>
        <v>2</v>
      </c>
      <c r="H204" s="6">
        <v>46052</v>
      </c>
      <c r="I204" s="12" t="str">
        <f t="shared" si="29"/>
        <v>2026</v>
      </c>
      <c r="J204" s="10" t="str">
        <f t="shared" si="30"/>
        <v>Jan</v>
      </c>
      <c r="K204" s="12" t="str">
        <f t="shared" si="31"/>
        <v>30</v>
      </c>
      <c r="L204" s="2" t="s">
        <v>30</v>
      </c>
      <c r="M204" s="2" t="s">
        <v>15</v>
      </c>
      <c r="N204" s="2">
        <v>1.92</v>
      </c>
      <c r="O204" s="2" t="s">
        <v>16</v>
      </c>
      <c r="P204" s="2">
        <v>4</v>
      </c>
      <c r="Q204" s="2">
        <f t="shared" si="32"/>
        <v>1</v>
      </c>
      <c r="R204" s="2">
        <v>156.91999999999999</v>
      </c>
      <c r="S204" s="2">
        <f t="shared" si="33"/>
        <v>3</v>
      </c>
      <c r="T204" s="42">
        <f>DataSet!G1857+DataSet!Q1857+DataSet!S1857</f>
        <v>4</v>
      </c>
      <c r="U204" s="16" t="str">
        <f t="shared" si="34"/>
        <v>Low</v>
      </c>
      <c r="V204" s="4">
        <v>4</v>
      </c>
      <c r="W204" s="33">
        <f t="shared" si="35"/>
        <v>528.98976697061858</v>
      </c>
      <c r="X204" s="2" t="s">
        <v>28</v>
      </c>
    </row>
    <row r="205" spans="1:24" ht="14.25" customHeight="1" x14ac:dyDescent="0.25">
      <c r="A205" s="2">
        <v>1915</v>
      </c>
      <c r="B205" s="2">
        <v>25</v>
      </c>
      <c r="C205" s="2" t="str">
        <f t="shared" si="27"/>
        <v>Young Adults</v>
      </c>
      <c r="D205" s="2" t="s">
        <v>18</v>
      </c>
      <c r="E205" s="2" t="s">
        <v>19</v>
      </c>
      <c r="F205" s="2">
        <v>270.45</v>
      </c>
      <c r="G205" s="2">
        <f t="shared" si="28"/>
        <v>1</v>
      </c>
      <c r="H205" s="6">
        <v>46111</v>
      </c>
      <c r="I205" s="12" t="str">
        <f t="shared" si="29"/>
        <v>2026</v>
      </c>
      <c r="J205" s="10" t="str">
        <f t="shared" si="30"/>
        <v>Mar</v>
      </c>
      <c r="K205" s="12" t="str">
        <f t="shared" si="31"/>
        <v>30</v>
      </c>
      <c r="L205" s="2" t="s">
        <v>14</v>
      </c>
      <c r="M205" s="2" t="s">
        <v>15</v>
      </c>
      <c r="N205" s="2">
        <v>1.92</v>
      </c>
      <c r="O205" s="2" t="s">
        <v>21</v>
      </c>
      <c r="P205" s="2">
        <v>11</v>
      </c>
      <c r="Q205" s="2">
        <f t="shared" si="32"/>
        <v>2</v>
      </c>
      <c r="R205" s="2">
        <v>24.59</v>
      </c>
      <c r="S205" s="2">
        <f t="shared" si="33"/>
        <v>1</v>
      </c>
      <c r="T205" s="42">
        <f>DataSet!G1916+DataSet!Q1916+DataSet!S1916</f>
        <v>7</v>
      </c>
      <c r="U205" s="16" t="str">
        <f t="shared" si="34"/>
        <v>High</v>
      </c>
      <c r="V205" s="4">
        <v>5</v>
      </c>
      <c r="W205" s="33">
        <f t="shared" si="35"/>
        <v>532.99727272727273</v>
      </c>
      <c r="X205" s="2" t="s">
        <v>22</v>
      </c>
    </row>
    <row r="206" spans="1:24" ht="14.25" customHeight="1" x14ac:dyDescent="0.25">
      <c r="A206" s="2">
        <v>2200</v>
      </c>
      <c r="B206" s="2">
        <v>33</v>
      </c>
      <c r="C206" s="2" t="str">
        <f t="shared" si="27"/>
        <v>Early Adults</v>
      </c>
      <c r="D206" s="2" t="s">
        <v>26</v>
      </c>
      <c r="E206" s="2" t="s">
        <v>29</v>
      </c>
      <c r="F206" s="2">
        <v>340.04</v>
      </c>
      <c r="G206" s="2">
        <f t="shared" si="28"/>
        <v>1</v>
      </c>
      <c r="H206" s="6">
        <v>46396</v>
      </c>
      <c r="I206" s="12" t="str">
        <f t="shared" si="29"/>
        <v>2027</v>
      </c>
      <c r="J206" s="10" t="str">
        <f t="shared" si="30"/>
        <v>Jan</v>
      </c>
      <c r="K206" s="12" t="str">
        <f t="shared" si="31"/>
        <v>09</v>
      </c>
      <c r="L206" s="2" t="s">
        <v>20</v>
      </c>
      <c r="M206" s="2" t="s">
        <v>15</v>
      </c>
      <c r="N206" s="2">
        <v>1.92</v>
      </c>
      <c r="O206" s="2" t="s">
        <v>21</v>
      </c>
      <c r="P206" s="2">
        <v>14</v>
      </c>
      <c r="Q206" s="2">
        <f t="shared" si="32"/>
        <v>2</v>
      </c>
      <c r="R206" s="2">
        <v>24.29</v>
      </c>
      <c r="S206" s="2">
        <f t="shared" si="33"/>
        <v>1</v>
      </c>
      <c r="T206" s="42">
        <f>DataSet!G2201+DataSet!Q2201+DataSet!S2201</f>
        <v>4</v>
      </c>
      <c r="U206" s="16" t="str">
        <f t="shared" si="34"/>
        <v>Low</v>
      </c>
      <c r="V206" s="4">
        <v>2</v>
      </c>
      <c r="W206" s="33">
        <f t="shared" si="35"/>
        <v>522.82753763440905</v>
      </c>
      <c r="X206" s="2" t="s">
        <v>28</v>
      </c>
    </row>
    <row r="207" spans="1:24" ht="14.25" customHeight="1" x14ac:dyDescent="0.25">
      <c r="A207" s="2">
        <v>2532</v>
      </c>
      <c r="B207" s="2">
        <v>66</v>
      </c>
      <c r="C207" s="2" t="str">
        <f t="shared" si="27"/>
        <v>Seniors</v>
      </c>
      <c r="D207" s="2" t="s">
        <v>23</v>
      </c>
      <c r="E207" s="2" t="s">
        <v>27</v>
      </c>
      <c r="F207" s="2">
        <v>893.26</v>
      </c>
      <c r="G207" s="2">
        <f t="shared" si="28"/>
        <v>3</v>
      </c>
      <c r="H207" s="6">
        <v>46728</v>
      </c>
      <c r="I207" s="12" t="str">
        <f t="shared" si="29"/>
        <v>2027</v>
      </c>
      <c r="J207" s="10" t="str">
        <f t="shared" si="30"/>
        <v>Dec</v>
      </c>
      <c r="K207" s="12" t="str">
        <f t="shared" si="31"/>
        <v>07</v>
      </c>
      <c r="L207" s="2" t="s">
        <v>14</v>
      </c>
      <c r="M207" s="2" t="s">
        <v>15</v>
      </c>
      <c r="N207" s="2">
        <v>1.92</v>
      </c>
      <c r="O207" s="2" t="s">
        <v>16</v>
      </c>
      <c r="P207" s="2">
        <v>17</v>
      </c>
      <c r="Q207" s="2">
        <f t="shared" si="32"/>
        <v>3</v>
      </c>
      <c r="R207" s="2">
        <v>52.54</v>
      </c>
      <c r="S207" s="2">
        <f t="shared" si="33"/>
        <v>2</v>
      </c>
      <c r="T207" s="42">
        <f>DataSet!G2533+DataSet!Q2533+DataSet!S2533</f>
        <v>7</v>
      </c>
      <c r="U207" s="16" t="str">
        <f t="shared" si="34"/>
        <v>High</v>
      </c>
      <c r="V207" s="4">
        <v>3</v>
      </c>
      <c r="W207" s="33">
        <f t="shared" si="35"/>
        <v>504.28743852459053</v>
      </c>
      <c r="X207" s="2" t="s">
        <v>22</v>
      </c>
    </row>
    <row r="208" spans="1:24" ht="14.25" customHeight="1" x14ac:dyDescent="0.25">
      <c r="A208" s="2">
        <v>2710</v>
      </c>
      <c r="B208" s="2">
        <v>56</v>
      </c>
      <c r="C208" s="2" t="str">
        <f t="shared" si="27"/>
        <v>Late Adults</v>
      </c>
      <c r="D208" s="2" t="s">
        <v>12</v>
      </c>
      <c r="E208" s="2" t="s">
        <v>27</v>
      </c>
      <c r="F208" s="2">
        <v>537.11</v>
      </c>
      <c r="G208" s="2">
        <f t="shared" si="28"/>
        <v>2</v>
      </c>
      <c r="H208" s="6">
        <v>46906</v>
      </c>
      <c r="I208" s="12" t="str">
        <f t="shared" si="29"/>
        <v>2028</v>
      </c>
      <c r="J208" s="10" t="str">
        <f t="shared" si="30"/>
        <v>Jun</v>
      </c>
      <c r="K208" s="12" t="str">
        <f t="shared" si="31"/>
        <v>02</v>
      </c>
      <c r="L208" s="2" t="s">
        <v>24</v>
      </c>
      <c r="M208" s="2" t="s">
        <v>25</v>
      </c>
      <c r="N208" s="2">
        <v>1.92</v>
      </c>
      <c r="O208" s="2" t="s">
        <v>21</v>
      </c>
      <c r="P208" s="2">
        <v>9</v>
      </c>
      <c r="Q208" s="2">
        <f t="shared" si="32"/>
        <v>2</v>
      </c>
      <c r="R208" s="2">
        <v>59.68</v>
      </c>
      <c r="S208" s="2">
        <f t="shared" si="33"/>
        <v>2</v>
      </c>
      <c r="T208" s="42">
        <f>DataSet!G2711+DataSet!Q2711+DataSet!S2711</f>
        <v>7</v>
      </c>
      <c r="U208" s="16" t="str">
        <f t="shared" si="34"/>
        <v>High</v>
      </c>
      <c r="V208" s="4">
        <v>1</v>
      </c>
      <c r="W208" s="33">
        <f t="shared" si="35"/>
        <v>530.96452577319531</v>
      </c>
      <c r="X208" s="2" t="s">
        <v>17</v>
      </c>
    </row>
    <row r="209" spans="1:24" ht="14.25" customHeight="1" x14ac:dyDescent="0.25">
      <c r="A209" s="2">
        <v>2853</v>
      </c>
      <c r="B209" s="2">
        <v>31</v>
      </c>
      <c r="C209" s="2" t="str">
        <f t="shared" si="27"/>
        <v>Early Adults</v>
      </c>
      <c r="D209" s="2" t="s">
        <v>23</v>
      </c>
      <c r="E209" s="2" t="s">
        <v>29</v>
      </c>
      <c r="F209" s="2">
        <v>436.68</v>
      </c>
      <c r="G209" s="2">
        <f t="shared" si="28"/>
        <v>2</v>
      </c>
      <c r="H209" s="6">
        <v>47049</v>
      </c>
      <c r="I209" s="12" t="str">
        <f t="shared" si="29"/>
        <v>2028</v>
      </c>
      <c r="J209" s="10" t="str">
        <f t="shared" si="30"/>
        <v>Oct</v>
      </c>
      <c r="K209" s="12" t="str">
        <f t="shared" si="31"/>
        <v>23</v>
      </c>
      <c r="L209" s="2" t="s">
        <v>14</v>
      </c>
      <c r="M209" s="2" t="s">
        <v>25</v>
      </c>
      <c r="N209" s="2">
        <v>1.92</v>
      </c>
      <c r="O209" s="2" t="s">
        <v>21</v>
      </c>
      <c r="P209" s="2">
        <v>6</v>
      </c>
      <c r="Q209" s="2">
        <f t="shared" si="32"/>
        <v>2</v>
      </c>
      <c r="R209" s="2">
        <v>72.78</v>
      </c>
      <c r="S209" s="2">
        <f t="shared" si="33"/>
        <v>2</v>
      </c>
      <c r="T209" s="42">
        <f>DataSet!G2854+DataSet!Q2854+DataSet!S2854</f>
        <v>5</v>
      </c>
      <c r="U209" s="16" t="str">
        <f t="shared" si="34"/>
        <v>Medium</v>
      </c>
      <c r="V209" s="4">
        <v>2</v>
      </c>
      <c r="W209" s="33">
        <f t="shared" si="35"/>
        <v>523.02429494079706</v>
      </c>
      <c r="X209" s="2" t="s">
        <v>28</v>
      </c>
    </row>
    <row r="210" spans="1:24" ht="14.25" customHeight="1" x14ac:dyDescent="0.25">
      <c r="A210" s="2">
        <v>3052</v>
      </c>
      <c r="B210" s="2">
        <v>29</v>
      </c>
      <c r="C210" s="2" t="str">
        <f t="shared" si="27"/>
        <v>Young Adults</v>
      </c>
      <c r="D210" s="2" t="s">
        <v>12</v>
      </c>
      <c r="E210" s="2" t="s">
        <v>19</v>
      </c>
      <c r="F210" s="2">
        <v>337.67</v>
      </c>
      <c r="G210" s="2">
        <f t="shared" si="28"/>
        <v>1</v>
      </c>
      <c r="H210" s="6">
        <v>47248</v>
      </c>
      <c r="I210" s="12" t="str">
        <f t="shared" si="29"/>
        <v>2029</v>
      </c>
      <c r="J210" s="10" t="str">
        <f t="shared" si="30"/>
        <v>May</v>
      </c>
      <c r="K210" s="12" t="str">
        <f t="shared" si="31"/>
        <v>10</v>
      </c>
      <c r="L210" s="2" t="s">
        <v>24</v>
      </c>
      <c r="M210" s="2" t="s">
        <v>15</v>
      </c>
      <c r="N210" s="2">
        <v>1.92</v>
      </c>
      <c r="O210" s="2" t="s">
        <v>16</v>
      </c>
      <c r="P210" s="2">
        <v>3</v>
      </c>
      <c r="Q210" s="2">
        <f t="shared" si="32"/>
        <v>1</v>
      </c>
      <c r="R210" s="2">
        <v>112.56</v>
      </c>
      <c r="S210" s="2">
        <f t="shared" si="33"/>
        <v>2</v>
      </c>
      <c r="T210" s="42">
        <f>DataSet!G3053+DataSet!Q3053+DataSet!S3053</f>
        <v>5</v>
      </c>
      <c r="U210" s="16" t="str">
        <f t="shared" si="34"/>
        <v>Medium</v>
      </c>
      <c r="V210" s="4">
        <v>1</v>
      </c>
      <c r="W210" s="33">
        <f t="shared" si="35"/>
        <v>530.95818369452991</v>
      </c>
      <c r="X210" s="2" t="s">
        <v>28</v>
      </c>
    </row>
    <row r="211" spans="1:24" ht="14.25" customHeight="1" x14ac:dyDescent="0.25">
      <c r="A211" s="2">
        <v>3134</v>
      </c>
      <c r="B211" s="2">
        <v>66</v>
      </c>
      <c r="C211" s="2" t="str">
        <f t="shared" si="27"/>
        <v>Seniors</v>
      </c>
      <c r="D211" s="2" t="s">
        <v>23</v>
      </c>
      <c r="E211" s="2" t="s">
        <v>13</v>
      </c>
      <c r="F211" s="2">
        <v>918.05</v>
      </c>
      <c r="G211" s="2">
        <f t="shared" si="28"/>
        <v>3</v>
      </c>
      <c r="H211" s="6">
        <v>47330</v>
      </c>
      <c r="I211" s="12" t="str">
        <f t="shared" si="29"/>
        <v>2029</v>
      </c>
      <c r="J211" s="10" t="str">
        <f t="shared" si="30"/>
        <v>Jul</v>
      </c>
      <c r="K211" s="12" t="str">
        <f t="shared" si="31"/>
        <v>31</v>
      </c>
      <c r="L211" s="2" t="s">
        <v>20</v>
      </c>
      <c r="M211" s="2" t="s">
        <v>25</v>
      </c>
      <c r="N211" s="2">
        <v>1.92</v>
      </c>
      <c r="O211" s="2" t="s">
        <v>16</v>
      </c>
      <c r="P211" s="2">
        <v>8</v>
      </c>
      <c r="Q211" s="2">
        <f t="shared" si="32"/>
        <v>2</v>
      </c>
      <c r="R211" s="2">
        <v>114.76</v>
      </c>
      <c r="S211" s="2">
        <f t="shared" si="33"/>
        <v>2</v>
      </c>
      <c r="T211" s="42">
        <f>DataSet!G3135+DataSet!Q3135+DataSet!S3135</f>
        <v>6</v>
      </c>
      <c r="U211" s="16" t="str">
        <f t="shared" si="34"/>
        <v>Medium</v>
      </c>
      <c r="V211" s="4">
        <v>1</v>
      </c>
      <c r="W211" s="33">
        <f t="shared" si="35"/>
        <v>531.15786157024741</v>
      </c>
      <c r="X211" s="2" t="s">
        <v>22</v>
      </c>
    </row>
    <row r="212" spans="1:24" ht="14.25" customHeight="1" x14ac:dyDescent="0.25">
      <c r="A212" s="2">
        <v>3193</v>
      </c>
      <c r="B212" s="2">
        <v>65</v>
      </c>
      <c r="C212" s="2" t="str">
        <f t="shared" si="27"/>
        <v>Seniors</v>
      </c>
      <c r="D212" s="2" t="s">
        <v>18</v>
      </c>
      <c r="E212" s="2" t="s">
        <v>29</v>
      </c>
      <c r="F212" s="2">
        <v>159.63</v>
      </c>
      <c r="G212" s="2">
        <f t="shared" si="28"/>
        <v>1</v>
      </c>
      <c r="H212" s="6">
        <v>47389</v>
      </c>
      <c r="I212" s="12" t="str">
        <f t="shared" si="29"/>
        <v>2029</v>
      </c>
      <c r="J212" s="10" t="str">
        <f t="shared" si="30"/>
        <v>Sep</v>
      </c>
      <c r="K212" s="12" t="str">
        <f t="shared" si="31"/>
        <v>28</v>
      </c>
      <c r="L212" s="2" t="s">
        <v>30</v>
      </c>
      <c r="M212" s="2" t="s">
        <v>25</v>
      </c>
      <c r="N212" s="2">
        <v>1.92</v>
      </c>
      <c r="O212" s="2" t="s">
        <v>16</v>
      </c>
      <c r="P212" s="2">
        <v>10</v>
      </c>
      <c r="Q212" s="2">
        <f t="shared" si="32"/>
        <v>2</v>
      </c>
      <c r="R212" s="2">
        <v>15.96</v>
      </c>
      <c r="S212" s="2">
        <f t="shared" si="33"/>
        <v>1</v>
      </c>
      <c r="T212" s="42">
        <f>DataSet!G3194+DataSet!Q3194+DataSet!S3194</f>
        <v>7</v>
      </c>
      <c r="U212" s="16" t="str">
        <f t="shared" si="34"/>
        <v>High</v>
      </c>
      <c r="V212" s="4">
        <v>5</v>
      </c>
      <c r="W212" s="33">
        <f t="shared" si="35"/>
        <v>533.27837259100647</v>
      </c>
      <c r="X212" s="2" t="s">
        <v>28</v>
      </c>
    </row>
    <row r="213" spans="1:24" ht="14.25" customHeight="1" x14ac:dyDescent="0.25">
      <c r="A213" s="2">
        <v>3258</v>
      </c>
      <c r="B213" s="2">
        <v>18</v>
      </c>
      <c r="C213" s="2" t="str">
        <f t="shared" si="27"/>
        <v>Young Adults</v>
      </c>
      <c r="D213" s="2" t="s">
        <v>26</v>
      </c>
      <c r="E213" s="2" t="s">
        <v>27</v>
      </c>
      <c r="F213" s="2">
        <v>351.23</v>
      </c>
      <c r="G213" s="2">
        <f t="shared" si="28"/>
        <v>2</v>
      </c>
      <c r="H213" s="6">
        <v>47454</v>
      </c>
      <c r="I213" s="12" t="str">
        <f t="shared" si="29"/>
        <v>2029</v>
      </c>
      <c r="J213" s="10" t="str">
        <f t="shared" si="30"/>
        <v>Dec</v>
      </c>
      <c r="K213" s="12" t="str">
        <f t="shared" si="31"/>
        <v>02</v>
      </c>
      <c r="L213" s="2" t="s">
        <v>30</v>
      </c>
      <c r="M213" s="2" t="s">
        <v>25</v>
      </c>
      <c r="N213" s="2">
        <v>1.92</v>
      </c>
      <c r="O213" s="2" t="s">
        <v>21</v>
      </c>
      <c r="P213" s="2">
        <v>15</v>
      </c>
      <c r="Q213" s="2">
        <f t="shared" si="32"/>
        <v>2</v>
      </c>
      <c r="R213" s="2">
        <v>23.42</v>
      </c>
      <c r="S213" s="2">
        <f t="shared" si="33"/>
        <v>1</v>
      </c>
      <c r="T213" s="42">
        <f>DataSet!G3259+DataSet!Q3259+DataSet!S3259</f>
        <v>6</v>
      </c>
      <c r="U213" s="16" t="str">
        <f t="shared" si="34"/>
        <v>Medium</v>
      </c>
      <c r="V213" s="4">
        <v>1</v>
      </c>
      <c r="W213" s="33">
        <f t="shared" si="35"/>
        <v>530.75776628748645</v>
      </c>
      <c r="X213" s="2" t="s">
        <v>17</v>
      </c>
    </row>
    <row r="214" spans="1:24" ht="14.25" customHeight="1" x14ac:dyDescent="0.25">
      <c r="A214" s="2">
        <v>3495</v>
      </c>
      <c r="B214" s="2">
        <v>54</v>
      </c>
      <c r="C214" s="2" t="str">
        <f t="shared" si="27"/>
        <v>Late Adults</v>
      </c>
      <c r="D214" s="2" t="s">
        <v>12</v>
      </c>
      <c r="E214" s="2" t="s">
        <v>27</v>
      </c>
      <c r="F214" s="2">
        <v>176.96</v>
      </c>
      <c r="G214" s="2">
        <f t="shared" si="28"/>
        <v>1</v>
      </c>
      <c r="H214" s="6">
        <v>47691</v>
      </c>
      <c r="I214" s="12" t="str">
        <f t="shared" si="29"/>
        <v>2030</v>
      </c>
      <c r="J214" s="10" t="str">
        <f t="shared" si="30"/>
        <v>Jul</v>
      </c>
      <c r="K214" s="12" t="str">
        <f t="shared" si="31"/>
        <v>27</v>
      </c>
      <c r="L214" s="2" t="s">
        <v>24</v>
      </c>
      <c r="M214" s="2" t="s">
        <v>15</v>
      </c>
      <c r="N214" s="2">
        <v>1.92</v>
      </c>
      <c r="O214" s="2" t="s">
        <v>16</v>
      </c>
      <c r="P214" s="2">
        <v>1</v>
      </c>
      <c r="Q214" s="2">
        <f t="shared" si="32"/>
        <v>1</v>
      </c>
      <c r="R214" s="2">
        <v>176.96</v>
      </c>
      <c r="S214" s="2">
        <f t="shared" si="33"/>
        <v>3</v>
      </c>
      <c r="T214" s="42">
        <f>DataSet!G3496+DataSet!Q3496+DataSet!S3496</f>
        <v>4</v>
      </c>
      <c r="U214" s="16" t="str">
        <f t="shared" si="34"/>
        <v>Low</v>
      </c>
      <c r="V214" s="4">
        <v>4</v>
      </c>
      <c r="W214" s="33">
        <f t="shared" si="35"/>
        <v>528.8896957403656</v>
      </c>
      <c r="X214" s="2" t="s">
        <v>17</v>
      </c>
    </row>
    <row r="215" spans="1:24" ht="14.25" customHeight="1" x14ac:dyDescent="0.25">
      <c r="A215" s="2">
        <v>3815</v>
      </c>
      <c r="B215" s="2">
        <v>68</v>
      </c>
      <c r="C215" s="2" t="str">
        <f t="shared" si="27"/>
        <v>Seniors</v>
      </c>
      <c r="D215" s="2" t="s">
        <v>26</v>
      </c>
      <c r="E215" s="2" t="s">
        <v>29</v>
      </c>
      <c r="F215" s="2">
        <v>87.41</v>
      </c>
      <c r="G215" s="2">
        <f t="shared" si="28"/>
        <v>1</v>
      </c>
      <c r="H215" s="6">
        <v>48011</v>
      </c>
      <c r="I215" s="12" t="str">
        <f t="shared" si="29"/>
        <v>2031</v>
      </c>
      <c r="J215" s="10" t="str">
        <f t="shared" si="30"/>
        <v>Jun</v>
      </c>
      <c r="K215" s="12" t="str">
        <f t="shared" si="31"/>
        <v>12</v>
      </c>
      <c r="L215" s="2" t="s">
        <v>14</v>
      </c>
      <c r="M215" s="2" t="s">
        <v>15</v>
      </c>
      <c r="N215" s="2">
        <v>1.92</v>
      </c>
      <c r="O215" s="2" t="s">
        <v>16</v>
      </c>
      <c r="P215" s="2">
        <v>14</v>
      </c>
      <c r="Q215" s="2">
        <f t="shared" si="32"/>
        <v>2</v>
      </c>
      <c r="R215" s="2">
        <v>6.24</v>
      </c>
      <c r="S215" s="2">
        <f t="shared" si="33"/>
        <v>1</v>
      </c>
      <c r="T215" s="42">
        <f>DataSet!G3816+DataSet!Q3816+DataSet!S3816</f>
        <v>6</v>
      </c>
      <c r="U215" s="16" t="str">
        <f t="shared" si="34"/>
        <v>Medium</v>
      </c>
      <c r="V215" s="4">
        <v>2</v>
      </c>
      <c r="W215" s="33">
        <f t="shared" si="35"/>
        <v>523.11733836206952</v>
      </c>
      <c r="X215" s="2" t="s">
        <v>17</v>
      </c>
    </row>
    <row r="216" spans="1:24" ht="14.25" customHeight="1" x14ac:dyDescent="0.25">
      <c r="A216" s="2">
        <v>3916</v>
      </c>
      <c r="B216" s="2">
        <v>25</v>
      </c>
      <c r="C216" s="2" t="str">
        <f t="shared" si="27"/>
        <v>Young Adults</v>
      </c>
      <c r="D216" s="2" t="s">
        <v>23</v>
      </c>
      <c r="E216" s="2" t="s">
        <v>29</v>
      </c>
      <c r="F216" s="2">
        <v>173.96</v>
      </c>
      <c r="G216" s="2">
        <f t="shared" si="28"/>
        <v>1</v>
      </c>
      <c r="H216" s="6">
        <v>48112</v>
      </c>
      <c r="I216" s="12" t="str">
        <f t="shared" si="29"/>
        <v>2031</v>
      </c>
      <c r="J216" s="10" t="str">
        <f t="shared" si="30"/>
        <v>Sep</v>
      </c>
      <c r="K216" s="12" t="str">
        <f t="shared" si="31"/>
        <v>21</v>
      </c>
      <c r="L216" s="2" t="s">
        <v>14</v>
      </c>
      <c r="M216" s="2" t="s">
        <v>15</v>
      </c>
      <c r="N216" s="2">
        <v>1.92</v>
      </c>
      <c r="O216" s="2" t="s">
        <v>16</v>
      </c>
      <c r="P216" s="2">
        <v>12</v>
      </c>
      <c r="Q216" s="2">
        <f t="shared" si="32"/>
        <v>2</v>
      </c>
      <c r="R216" s="2">
        <v>14.5</v>
      </c>
      <c r="S216" s="2">
        <f t="shared" si="33"/>
        <v>1</v>
      </c>
      <c r="T216" s="42">
        <f>DataSet!G3917+DataSet!Q3917+DataSet!S3917</f>
        <v>7</v>
      </c>
      <c r="U216" s="16" t="str">
        <f t="shared" si="34"/>
        <v>High</v>
      </c>
      <c r="V216" s="4">
        <v>4</v>
      </c>
      <c r="W216" s="33">
        <f t="shared" si="35"/>
        <v>529.24698477157415</v>
      </c>
      <c r="X216" s="2" t="s">
        <v>17</v>
      </c>
    </row>
    <row r="217" spans="1:24" ht="14.25" customHeight="1" x14ac:dyDescent="0.25">
      <c r="A217" s="2">
        <v>3945</v>
      </c>
      <c r="B217" s="2">
        <v>44</v>
      </c>
      <c r="C217" s="2" t="str">
        <f t="shared" si="27"/>
        <v>Mid Adults</v>
      </c>
      <c r="D217" s="2" t="s">
        <v>18</v>
      </c>
      <c r="E217" s="2" t="s">
        <v>13</v>
      </c>
      <c r="F217" s="2">
        <v>713.34</v>
      </c>
      <c r="G217" s="2">
        <f t="shared" si="28"/>
        <v>3</v>
      </c>
      <c r="H217" s="6">
        <v>48141</v>
      </c>
      <c r="I217" s="12" t="str">
        <f t="shared" si="29"/>
        <v>2031</v>
      </c>
      <c r="J217" s="10" t="str">
        <f t="shared" si="30"/>
        <v>Oct</v>
      </c>
      <c r="K217" s="12" t="str">
        <f t="shared" si="31"/>
        <v>20</v>
      </c>
      <c r="L217" s="2" t="s">
        <v>14</v>
      </c>
      <c r="M217" s="2" t="s">
        <v>15</v>
      </c>
      <c r="N217" s="2">
        <v>1.92</v>
      </c>
      <c r="O217" s="2" t="s">
        <v>16</v>
      </c>
      <c r="P217" s="2">
        <v>16</v>
      </c>
      <c r="Q217" s="2">
        <f t="shared" si="32"/>
        <v>3</v>
      </c>
      <c r="R217" s="2">
        <v>44.58</v>
      </c>
      <c r="S217" s="2">
        <f t="shared" si="33"/>
        <v>1</v>
      </c>
      <c r="T217" s="42">
        <f>DataSet!G3946+DataSet!Q3946+DataSet!S3946</f>
        <v>6</v>
      </c>
      <c r="U217" s="16" t="str">
        <f t="shared" si="34"/>
        <v>Medium</v>
      </c>
      <c r="V217" s="4">
        <v>4</v>
      </c>
      <c r="W217" s="33">
        <f t="shared" si="35"/>
        <v>529.60804878048839</v>
      </c>
      <c r="X217" s="2" t="s">
        <v>17</v>
      </c>
    </row>
    <row r="218" spans="1:24" ht="14.25" customHeight="1" x14ac:dyDescent="0.25">
      <c r="A218" s="2">
        <v>4041</v>
      </c>
      <c r="B218" s="2">
        <v>53</v>
      </c>
      <c r="C218" s="2" t="str">
        <f t="shared" si="27"/>
        <v>Late Adults</v>
      </c>
      <c r="D218" s="2" t="s">
        <v>26</v>
      </c>
      <c r="E218" s="2" t="s">
        <v>29</v>
      </c>
      <c r="F218" s="2">
        <v>214.19</v>
      </c>
      <c r="G218" s="2">
        <f t="shared" si="28"/>
        <v>1</v>
      </c>
      <c r="H218" s="6">
        <v>48237</v>
      </c>
      <c r="I218" s="12" t="str">
        <f t="shared" si="29"/>
        <v>2032</v>
      </c>
      <c r="J218" s="10" t="str">
        <f t="shared" si="30"/>
        <v>Jan</v>
      </c>
      <c r="K218" s="12" t="str">
        <f t="shared" si="31"/>
        <v>24</v>
      </c>
      <c r="L218" s="2" t="s">
        <v>20</v>
      </c>
      <c r="M218" s="2" t="s">
        <v>25</v>
      </c>
      <c r="N218" s="2">
        <v>1.92</v>
      </c>
      <c r="O218" s="2" t="s">
        <v>16</v>
      </c>
      <c r="P218" s="2">
        <v>5</v>
      </c>
      <c r="Q218" s="2">
        <f t="shared" si="32"/>
        <v>1</v>
      </c>
      <c r="R218" s="2">
        <v>42.84</v>
      </c>
      <c r="S218" s="2">
        <f t="shared" si="33"/>
        <v>1</v>
      </c>
      <c r="T218" s="42">
        <f>DataSet!G4042+DataSet!Q4042+DataSet!S4042</f>
        <v>5</v>
      </c>
      <c r="U218" s="16" t="str">
        <f t="shared" si="34"/>
        <v>Medium</v>
      </c>
      <c r="V218" s="4">
        <v>2</v>
      </c>
      <c r="W218" s="33">
        <f t="shared" si="35"/>
        <v>523.58735706580421</v>
      </c>
      <c r="X218" s="2" t="s">
        <v>28</v>
      </c>
    </row>
    <row r="219" spans="1:24" ht="14.25" customHeight="1" x14ac:dyDescent="0.25">
      <c r="A219" s="2">
        <v>4167</v>
      </c>
      <c r="B219" s="2">
        <v>29</v>
      </c>
      <c r="C219" s="2" t="str">
        <f t="shared" si="27"/>
        <v>Young Adults</v>
      </c>
      <c r="D219" s="2" t="s">
        <v>26</v>
      </c>
      <c r="E219" s="2" t="s">
        <v>29</v>
      </c>
      <c r="F219" s="2">
        <v>583.54999999999995</v>
      </c>
      <c r="G219" s="2">
        <f t="shared" si="28"/>
        <v>2</v>
      </c>
      <c r="H219" s="6">
        <v>48363</v>
      </c>
      <c r="I219" s="12" t="str">
        <f t="shared" si="29"/>
        <v>2032</v>
      </c>
      <c r="J219" s="10" t="str">
        <f t="shared" si="30"/>
        <v>May</v>
      </c>
      <c r="K219" s="12" t="str">
        <f t="shared" si="31"/>
        <v>29</v>
      </c>
      <c r="L219" s="2" t="s">
        <v>24</v>
      </c>
      <c r="M219" s="2" t="s">
        <v>15</v>
      </c>
      <c r="N219" s="2">
        <v>1.92</v>
      </c>
      <c r="O219" s="2" t="s">
        <v>16</v>
      </c>
      <c r="P219" s="2">
        <v>16</v>
      </c>
      <c r="Q219" s="2">
        <f t="shared" si="32"/>
        <v>3</v>
      </c>
      <c r="R219" s="2">
        <v>36.47</v>
      </c>
      <c r="S219" s="2">
        <f t="shared" si="33"/>
        <v>1</v>
      </c>
      <c r="T219" s="42">
        <f>DataSet!G4168+DataSet!Q4168+DataSet!S4168</f>
        <v>6</v>
      </c>
      <c r="U219" s="16" t="str">
        <f t="shared" si="34"/>
        <v>Medium</v>
      </c>
      <c r="V219" s="4">
        <v>5</v>
      </c>
      <c r="W219" s="33">
        <f t="shared" si="35"/>
        <v>533.67885316184356</v>
      </c>
      <c r="X219" s="2" t="s">
        <v>17</v>
      </c>
    </row>
    <row r="220" spans="1:24" ht="14.25" customHeight="1" x14ac:dyDescent="0.25">
      <c r="A220" s="2">
        <v>4734</v>
      </c>
      <c r="B220" s="2">
        <v>68</v>
      </c>
      <c r="C220" s="2" t="str">
        <f t="shared" si="27"/>
        <v>Seniors</v>
      </c>
      <c r="D220" s="2" t="s">
        <v>26</v>
      </c>
      <c r="E220" s="2" t="s">
        <v>29</v>
      </c>
      <c r="F220" s="2">
        <v>821.58</v>
      </c>
      <c r="G220" s="2">
        <f t="shared" si="28"/>
        <v>3</v>
      </c>
      <c r="H220" s="6">
        <v>48930</v>
      </c>
      <c r="I220" s="12" t="str">
        <f t="shared" si="29"/>
        <v>2033</v>
      </c>
      <c r="J220" s="10" t="str">
        <f t="shared" si="30"/>
        <v>Dec</v>
      </c>
      <c r="K220" s="12" t="str">
        <f t="shared" si="31"/>
        <v>17</v>
      </c>
      <c r="L220" s="2" t="s">
        <v>14</v>
      </c>
      <c r="M220" s="2" t="s">
        <v>25</v>
      </c>
      <c r="N220" s="2">
        <v>1.92</v>
      </c>
      <c r="O220" s="2" t="s">
        <v>21</v>
      </c>
      <c r="P220" s="2">
        <v>5</v>
      </c>
      <c r="Q220" s="2">
        <f t="shared" si="32"/>
        <v>1</v>
      </c>
      <c r="R220" s="2">
        <v>164.32</v>
      </c>
      <c r="S220" s="2">
        <f t="shared" si="33"/>
        <v>3</v>
      </c>
      <c r="T220" s="42">
        <f>DataSet!G4735+DataSet!Q4735+DataSet!S4735</f>
        <v>7</v>
      </c>
      <c r="U220" s="16" t="str">
        <f t="shared" si="34"/>
        <v>High</v>
      </c>
      <c r="V220" s="4">
        <v>4</v>
      </c>
      <c r="W220" s="33">
        <f t="shared" si="35"/>
        <v>529.42113936927819</v>
      </c>
      <c r="X220" s="2" t="s">
        <v>17</v>
      </c>
    </row>
    <row r="221" spans="1:24" ht="14.25" customHeight="1" x14ac:dyDescent="0.25">
      <c r="A221" s="2">
        <v>4859</v>
      </c>
      <c r="B221" s="2">
        <v>45</v>
      </c>
      <c r="C221" s="2" t="str">
        <f t="shared" si="27"/>
        <v>Mid Adults</v>
      </c>
      <c r="D221" s="2" t="s">
        <v>12</v>
      </c>
      <c r="E221" s="2" t="s">
        <v>13</v>
      </c>
      <c r="F221" s="2">
        <v>558.41</v>
      </c>
      <c r="G221" s="2">
        <f t="shared" si="28"/>
        <v>2</v>
      </c>
      <c r="H221" s="6">
        <v>49055</v>
      </c>
      <c r="I221" s="12" t="str">
        <f t="shared" si="29"/>
        <v>2034</v>
      </c>
      <c r="J221" s="10" t="str">
        <f t="shared" si="30"/>
        <v>Apr</v>
      </c>
      <c r="K221" s="12" t="str">
        <f t="shared" si="31"/>
        <v>21</v>
      </c>
      <c r="L221" s="2" t="s">
        <v>24</v>
      </c>
      <c r="M221" s="2" t="s">
        <v>15</v>
      </c>
      <c r="N221" s="2">
        <v>1.92</v>
      </c>
      <c r="O221" s="2" t="s">
        <v>21</v>
      </c>
      <c r="P221" s="2">
        <v>17</v>
      </c>
      <c r="Q221" s="2">
        <f t="shared" si="32"/>
        <v>3</v>
      </c>
      <c r="R221" s="2">
        <v>32.85</v>
      </c>
      <c r="S221" s="2">
        <f t="shared" si="33"/>
        <v>1</v>
      </c>
      <c r="T221" s="42">
        <f>DataSet!G4860+DataSet!Q4860+DataSet!S4860</f>
        <v>7</v>
      </c>
      <c r="U221" s="16" t="str">
        <f t="shared" si="34"/>
        <v>High</v>
      </c>
      <c r="V221" s="4">
        <v>5</v>
      </c>
      <c r="W221" s="33">
        <f t="shared" si="35"/>
        <v>533.6253433476395</v>
      </c>
      <c r="X221" s="2" t="s">
        <v>28</v>
      </c>
    </row>
    <row r="222" spans="1:24" ht="14.25" customHeight="1" x14ac:dyDescent="0.25">
      <c r="A222" s="2">
        <v>4900</v>
      </c>
      <c r="B222" s="2">
        <v>55</v>
      </c>
      <c r="C222" s="2" t="str">
        <f t="shared" si="27"/>
        <v>Late Adults</v>
      </c>
      <c r="D222" s="2" t="s">
        <v>26</v>
      </c>
      <c r="E222" s="2" t="s">
        <v>29</v>
      </c>
      <c r="F222" s="2">
        <v>990.74</v>
      </c>
      <c r="G222" s="2">
        <f t="shared" si="28"/>
        <v>3</v>
      </c>
      <c r="H222" s="6">
        <v>49096</v>
      </c>
      <c r="I222" s="12" t="str">
        <f t="shared" si="29"/>
        <v>2034</v>
      </c>
      <c r="J222" s="10" t="str">
        <f t="shared" si="30"/>
        <v>Jun</v>
      </c>
      <c r="K222" s="12" t="str">
        <f t="shared" si="31"/>
        <v>01</v>
      </c>
      <c r="L222" s="2" t="s">
        <v>14</v>
      </c>
      <c r="M222" s="2" t="s">
        <v>25</v>
      </c>
      <c r="N222" s="2">
        <v>1.92</v>
      </c>
      <c r="O222" s="2" t="s">
        <v>16</v>
      </c>
      <c r="P222" s="2">
        <v>15</v>
      </c>
      <c r="Q222" s="2">
        <f t="shared" si="32"/>
        <v>2</v>
      </c>
      <c r="R222" s="2">
        <v>66.05</v>
      </c>
      <c r="S222" s="2">
        <f t="shared" si="33"/>
        <v>2</v>
      </c>
      <c r="T222" s="42">
        <f>DataSet!G4901+DataSet!Q4901+DataSet!S4901</f>
        <v>7</v>
      </c>
      <c r="U222" s="16" t="str">
        <f t="shared" si="34"/>
        <v>High</v>
      </c>
      <c r="V222" s="4">
        <v>1</v>
      </c>
      <c r="W222" s="33">
        <f t="shared" si="35"/>
        <v>530.94361283643832</v>
      </c>
      <c r="X222" s="2" t="s">
        <v>28</v>
      </c>
    </row>
    <row r="223" spans="1:24" ht="14.25" customHeight="1" x14ac:dyDescent="0.25">
      <c r="A223" s="2">
        <v>133</v>
      </c>
      <c r="B223" s="2">
        <v>20</v>
      </c>
      <c r="C223" s="2" t="str">
        <f t="shared" si="27"/>
        <v>Young Adults</v>
      </c>
      <c r="D223" s="2" t="s">
        <v>12</v>
      </c>
      <c r="E223" s="2" t="s">
        <v>19</v>
      </c>
      <c r="F223" s="2">
        <v>254.4</v>
      </c>
      <c r="G223" s="2">
        <f t="shared" si="28"/>
        <v>1</v>
      </c>
      <c r="H223" s="6">
        <v>44329</v>
      </c>
      <c r="I223" s="12" t="str">
        <f t="shared" si="29"/>
        <v>2021</v>
      </c>
      <c r="J223" s="10" t="str">
        <f t="shared" si="30"/>
        <v>May</v>
      </c>
      <c r="K223" s="12" t="str">
        <f t="shared" si="31"/>
        <v>13</v>
      </c>
      <c r="L223" s="2" t="s">
        <v>30</v>
      </c>
      <c r="M223" s="2" t="s">
        <v>25</v>
      </c>
      <c r="N223" s="2">
        <v>1.91</v>
      </c>
      <c r="O223" s="2" t="s">
        <v>16</v>
      </c>
      <c r="P223" s="2">
        <v>4</v>
      </c>
      <c r="Q223" s="2">
        <f t="shared" si="32"/>
        <v>1</v>
      </c>
      <c r="R223" s="2">
        <v>63.6</v>
      </c>
      <c r="S223" s="2">
        <f t="shared" si="33"/>
        <v>2</v>
      </c>
      <c r="T223" s="42">
        <f>DataSet!G134+DataSet!Q134+DataSet!S134</f>
        <v>7</v>
      </c>
      <c r="U223" s="16" t="str">
        <f t="shared" si="34"/>
        <v>High</v>
      </c>
      <c r="V223" s="4">
        <v>2</v>
      </c>
      <c r="W223" s="33">
        <f t="shared" si="35"/>
        <v>523.921479481642</v>
      </c>
      <c r="X223" s="2" t="s">
        <v>22</v>
      </c>
    </row>
    <row r="224" spans="1:24" ht="14.25" customHeight="1" x14ac:dyDescent="0.25">
      <c r="A224" s="2">
        <v>249</v>
      </c>
      <c r="B224" s="2">
        <v>45</v>
      </c>
      <c r="C224" s="2" t="str">
        <f t="shared" si="27"/>
        <v>Mid Adults</v>
      </c>
      <c r="D224" s="2" t="s">
        <v>12</v>
      </c>
      <c r="E224" s="2" t="s">
        <v>29</v>
      </c>
      <c r="F224" s="2">
        <v>763.08</v>
      </c>
      <c r="G224" s="2">
        <f t="shared" si="28"/>
        <v>3</v>
      </c>
      <c r="H224" s="6">
        <v>44445</v>
      </c>
      <c r="I224" s="12" t="str">
        <f t="shared" si="29"/>
        <v>2021</v>
      </c>
      <c r="J224" s="10" t="str">
        <f t="shared" si="30"/>
        <v>Sep</v>
      </c>
      <c r="K224" s="12" t="str">
        <f t="shared" si="31"/>
        <v>06</v>
      </c>
      <c r="L224" s="2" t="s">
        <v>14</v>
      </c>
      <c r="M224" s="2" t="s">
        <v>15</v>
      </c>
      <c r="N224" s="2">
        <v>1.91</v>
      </c>
      <c r="O224" s="2" t="s">
        <v>16</v>
      </c>
      <c r="P224" s="2">
        <v>8</v>
      </c>
      <c r="Q224" s="2">
        <f t="shared" si="32"/>
        <v>2</v>
      </c>
      <c r="R224" s="2">
        <v>95.38</v>
      </c>
      <c r="S224" s="2">
        <f t="shared" si="33"/>
        <v>2</v>
      </c>
      <c r="T224" s="42">
        <f>DataSet!G250+DataSet!Q250+DataSet!S250</f>
        <v>7</v>
      </c>
      <c r="U224" s="16" t="str">
        <f t="shared" si="34"/>
        <v>High</v>
      </c>
      <c r="V224" s="4">
        <v>3</v>
      </c>
      <c r="W224" s="33">
        <f t="shared" si="35"/>
        <v>503.88849230769267</v>
      </c>
      <c r="X224" s="2" t="s">
        <v>22</v>
      </c>
    </row>
    <row r="225" spans="1:24" ht="14.25" customHeight="1" x14ac:dyDescent="0.25">
      <c r="A225" s="2">
        <v>609</v>
      </c>
      <c r="B225" s="2">
        <v>33</v>
      </c>
      <c r="C225" s="2" t="str">
        <f t="shared" si="27"/>
        <v>Early Adults</v>
      </c>
      <c r="D225" s="2" t="s">
        <v>26</v>
      </c>
      <c r="E225" s="2" t="s">
        <v>29</v>
      </c>
      <c r="F225" s="2">
        <v>244.8</v>
      </c>
      <c r="G225" s="2">
        <f t="shared" si="28"/>
        <v>1</v>
      </c>
      <c r="H225" s="6">
        <v>44805</v>
      </c>
      <c r="I225" s="12" t="str">
        <f t="shared" si="29"/>
        <v>2022</v>
      </c>
      <c r="J225" s="10" t="str">
        <f t="shared" si="30"/>
        <v>Sep</v>
      </c>
      <c r="K225" s="12" t="str">
        <f t="shared" si="31"/>
        <v>01</v>
      </c>
      <c r="L225" s="2" t="s">
        <v>24</v>
      </c>
      <c r="M225" s="2" t="s">
        <v>25</v>
      </c>
      <c r="N225" s="2">
        <v>1.91</v>
      </c>
      <c r="O225" s="2" t="s">
        <v>21</v>
      </c>
      <c r="P225" s="2">
        <v>18</v>
      </c>
      <c r="Q225" s="2">
        <f t="shared" si="32"/>
        <v>3</v>
      </c>
      <c r="R225" s="2">
        <v>13.6</v>
      </c>
      <c r="S225" s="2">
        <f t="shared" si="33"/>
        <v>1</v>
      </c>
      <c r="T225" s="42">
        <f>DataSet!G610+DataSet!Q610+DataSet!S610</f>
        <v>7</v>
      </c>
      <c r="U225" s="16" t="str">
        <f t="shared" si="34"/>
        <v>High</v>
      </c>
      <c r="V225" s="4">
        <v>3</v>
      </c>
      <c r="W225" s="33">
        <f t="shared" si="35"/>
        <v>503.62238193018516</v>
      </c>
      <c r="X225" s="2" t="s">
        <v>22</v>
      </c>
    </row>
    <row r="226" spans="1:24" ht="14.25" customHeight="1" x14ac:dyDescent="0.25">
      <c r="A226" s="2">
        <v>674</v>
      </c>
      <c r="B226" s="2">
        <v>38</v>
      </c>
      <c r="C226" s="2" t="str">
        <f t="shared" si="27"/>
        <v>Early Adults</v>
      </c>
      <c r="D226" s="2" t="s">
        <v>23</v>
      </c>
      <c r="E226" s="2" t="s">
        <v>27</v>
      </c>
      <c r="F226" s="2">
        <v>698.21</v>
      </c>
      <c r="G226" s="2">
        <f t="shared" si="28"/>
        <v>3</v>
      </c>
      <c r="H226" s="6">
        <v>44870</v>
      </c>
      <c r="I226" s="12" t="str">
        <f t="shared" si="29"/>
        <v>2022</v>
      </c>
      <c r="J226" s="10" t="str">
        <f t="shared" si="30"/>
        <v>Nov</v>
      </c>
      <c r="K226" s="12" t="str">
        <f t="shared" si="31"/>
        <v>05</v>
      </c>
      <c r="L226" s="2" t="s">
        <v>30</v>
      </c>
      <c r="M226" s="2" t="s">
        <v>15</v>
      </c>
      <c r="N226" s="2">
        <v>1.91</v>
      </c>
      <c r="O226" s="2" t="s">
        <v>21</v>
      </c>
      <c r="P226" s="2">
        <v>9</v>
      </c>
      <c r="Q226" s="2">
        <f t="shared" si="32"/>
        <v>2</v>
      </c>
      <c r="R226" s="2">
        <v>77.58</v>
      </c>
      <c r="S226" s="2">
        <f t="shared" si="33"/>
        <v>2</v>
      </c>
      <c r="T226" s="42">
        <f>DataSet!G675+DataSet!Q675+DataSet!S675</f>
        <v>6</v>
      </c>
      <c r="U226" s="16" t="str">
        <f t="shared" si="34"/>
        <v>Medium</v>
      </c>
      <c r="V226" s="4">
        <v>1</v>
      </c>
      <c r="W226" s="33">
        <f t="shared" si="35"/>
        <v>530.4671398963726</v>
      </c>
      <c r="X226" s="2" t="s">
        <v>22</v>
      </c>
    </row>
    <row r="227" spans="1:24" ht="14.25" customHeight="1" x14ac:dyDescent="0.25">
      <c r="A227" s="2">
        <v>806</v>
      </c>
      <c r="B227" s="2">
        <v>59</v>
      </c>
      <c r="C227" s="2" t="str">
        <f t="shared" si="27"/>
        <v>Late Adults</v>
      </c>
      <c r="D227" s="2" t="s">
        <v>23</v>
      </c>
      <c r="E227" s="2" t="s">
        <v>13</v>
      </c>
      <c r="F227" s="2">
        <v>929.3</v>
      </c>
      <c r="G227" s="2">
        <f t="shared" si="28"/>
        <v>3</v>
      </c>
      <c r="H227" s="6">
        <v>45002</v>
      </c>
      <c r="I227" s="12" t="str">
        <f t="shared" si="29"/>
        <v>2023</v>
      </c>
      <c r="J227" s="10" t="str">
        <f t="shared" si="30"/>
        <v>Mar</v>
      </c>
      <c r="K227" s="12" t="str">
        <f t="shared" si="31"/>
        <v>17</v>
      </c>
      <c r="L227" s="2" t="s">
        <v>30</v>
      </c>
      <c r="M227" s="2" t="s">
        <v>15</v>
      </c>
      <c r="N227" s="2">
        <v>1.91</v>
      </c>
      <c r="O227" s="2" t="s">
        <v>21</v>
      </c>
      <c r="P227" s="2">
        <v>2</v>
      </c>
      <c r="Q227" s="2">
        <f t="shared" si="32"/>
        <v>1</v>
      </c>
      <c r="R227" s="2">
        <v>464.65</v>
      </c>
      <c r="S227" s="2">
        <f t="shared" si="33"/>
        <v>3</v>
      </c>
      <c r="T227" s="42">
        <f>DataSet!G807+DataSet!Q807+DataSet!S807</f>
        <v>8</v>
      </c>
      <c r="U227" s="16" t="str">
        <f t="shared" si="34"/>
        <v>High</v>
      </c>
      <c r="V227" s="4">
        <v>5</v>
      </c>
      <c r="W227" s="33">
        <f t="shared" si="35"/>
        <v>533.59872180451123</v>
      </c>
      <c r="X227" s="2" t="s">
        <v>22</v>
      </c>
    </row>
    <row r="228" spans="1:24" ht="14.25" customHeight="1" x14ac:dyDescent="0.25">
      <c r="A228" s="2">
        <v>1077</v>
      </c>
      <c r="B228" s="2">
        <v>54</v>
      </c>
      <c r="C228" s="2" t="str">
        <f t="shared" si="27"/>
        <v>Late Adults</v>
      </c>
      <c r="D228" s="2" t="s">
        <v>18</v>
      </c>
      <c r="E228" s="2" t="s">
        <v>29</v>
      </c>
      <c r="F228" s="2">
        <v>58.06</v>
      </c>
      <c r="G228" s="2">
        <f t="shared" si="28"/>
        <v>1</v>
      </c>
      <c r="H228" s="6">
        <v>45273</v>
      </c>
      <c r="I228" s="12" t="str">
        <f t="shared" si="29"/>
        <v>2023</v>
      </c>
      <c r="J228" s="10" t="str">
        <f t="shared" si="30"/>
        <v>Dec</v>
      </c>
      <c r="K228" s="12" t="str">
        <f t="shared" si="31"/>
        <v>13</v>
      </c>
      <c r="L228" s="2" t="s">
        <v>30</v>
      </c>
      <c r="M228" s="2" t="s">
        <v>15</v>
      </c>
      <c r="N228" s="2">
        <v>1.91</v>
      </c>
      <c r="O228" s="2" t="s">
        <v>16</v>
      </c>
      <c r="P228" s="2">
        <v>6</v>
      </c>
      <c r="Q228" s="2">
        <f t="shared" si="32"/>
        <v>2</v>
      </c>
      <c r="R228" s="2">
        <v>9.68</v>
      </c>
      <c r="S228" s="2">
        <f t="shared" si="33"/>
        <v>1</v>
      </c>
      <c r="T228" s="42">
        <f>DataSet!G1078+DataSet!Q1078+DataSet!S1078</f>
        <v>7</v>
      </c>
      <c r="U228" s="16" t="str">
        <f t="shared" si="34"/>
        <v>High</v>
      </c>
      <c r="V228" s="4">
        <v>4</v>
      </c>
      <c r="W228" s="33">
        <f t="shared" si="35"/>
        <v>529.12362525458298</v>
      </c>
      <c r="X228" s="2" t="s">
        <v>22</v>
      </c>
    </row>
    <row r="229" spans="1:24" ht="14.25" customHeight="1" x14ac:dyDescent="0.25">
      <c r="A229" s="2">
        <v>1141</v>
      </c>
      <c r="B229" s="2">
        <v>23</v>
      </c>
      <c r="C229" s="2" t="str">
        <f t="shared" si="27"/>
        <v>Young Adults</v>
      </c>
      <c r="D229" s="2" t="s">
        <v>26</v>
      </c>
      <c r="E229" s="2" t="s">
        <v>29</v>
      </c>
      <c r="F229" s="2">
        <v>805.09</v>
      </c>
      <c r="G229" s="2">
        <f t="shared" si="28"/>
        <v>3</v>
      </c>
      <c r="H229" s="6">
        <v>45337</v>
      </c>
      <c r="I229" s="12" t="str">
        <f t="shared" si="29"/>
        <v>2024</v>
      </c>
      <c r="J229" s="10" t="str">
        <f t="shared" si="30"/>
        <v>Feb</v>
      </c>
      <c r="K229" s="12" t="str">
        <f t="shared" si="31"/>
        <v>15</v>
      </c>
      <c r="L229" s="2" t="s">
        <v>30</v>
      </c>
      <c r="M229" s="2" t="s">
        <v>25</v>
      </c>
      <c r="N229" s="2">
        <v>1.91</v>
      </c>
      <c r="O229" s="2" t="s">
        <v>16</v>
      </c>
      <c r="P229" s="2">
        <v>18</v>
      </c>
      <c r="Q229" s="2">
        <f t="shared" si="32"/>
        <v>3</v>
      </c>
      <c r="R229" s="2">
        <v>44.73</v>
      </c>
      <c r="S229" s="2">
        <f t="shared" si="33"/>
        <v>1</v>
      </c>
      <c r="T229" s="42">
        <f>DataSet!G1142+DataSet!Q1142+DataSet!S1142</f>
        <v>5</v>
      </c>
      <c r="U229" s="16" t="str">
        <f t="shared" si="34"/>
        <v>Medium</v>
      </c>
      <c r="V229" s="4">
        <v>2</v>
      </c>
      <c r="W229" s="33">
        <f t="shared" si="35"/>
        <v>524.21285405405456</v>
      </c>
      <c r="X229" s="2" t="s">
        <v>17</v>
      </c>
    </row>
    <row r="230" spans="1:24" ht="14.25" customHeight="1" x14ac:dyDescent="0.25">
      <c r="A230" s="2">
        <v>1404</v>
      </c>
      <c r="B230" s="2">
        <v>66</v>
      </c>
      <c r="C230" s="2" t="str">
        <f t="shared" si="27"/>
        <v>Seniors</v>
      </c>
      <c r="D230" s="2" t="s">
        <v>18</v>
      </c>
      <c r="E230" s="2" t="s">
        <v>29</v>
      </c>
      <c r="F230" s="2">
        <v>969.23</v>
      </c>
      <c r="G230" s="2">
        <f t="shared" si="28"/>
        <v>3</v>
      </c>
      <c r="H230" s="6">
        <v>45600</v>
      </c>
      <c r="I230" s="12" t="str">
        <f t="shared" si="29"/>
        <v>2024</v>
      </c>
      <c r="J230" s="10" t="str">
        <f t="shared" si="30"/>
        <v>Nov</v>
      </c>
      <c r="K230" s="12" t="str">
        <f t="shared" si="31"/>
        <v>04</v>
      </c>
      <c r="L230" s="2" t="s">
        <v>14</v>
      </c>
      <c r="M230" s="2" t="s">
        <v>25</v>
      </c>
      <c r="N230" s="2">
        <v>1.91</v>
      </c>
      <c r="O230" s="2" t="s">
        <v>16</v>
      </c>
      <c r="P230" s="2">
        <v>7</v>
      </c>
      <c r="Q230" s="2">
        <f t="shared" si="32"/>
        <v>2</v>
      </c>
      <c r="R230" s="2">
        <v>138.46</v>
      </c>
      <c r="S230" s="2">
        <f t="shared" si="33"/>
        <v>2</v>
      </c>
      <c r="T230" s="42">
        <f>DataSet!G1405+DataSet!Q1405+DataSet!S1405</f>
        <v>4</v>
      </c>
      <c r="U230" s="16" t="str">
        <f t="shared" si="34"/>
        <v>Low</v>
      </c>
      <c r="V230" s="4">
        <v>5</v>
      </c>
      <c r="W230" s="33">
        <f t="shared" si="35"/>
        <v>533.1732365591397</v>
      </c>
      <c r="X230" s="2" t="s">
        <v>17</v>
      </c>
    </row>
    <row r="231" spans="1:24" ht="14.25" customHeight="1" x14ac:dyDescent="0.25">
      <c r="A231" s="2">
        <v>1523</v>
      </c>
      <c r="B231" s="2">
        <v>37</v>
      </c>
      <c r="C231" s="2" t="str">
        <f t="shared" si="27"/>
        <v>Early Adults</v>
      </c>
      <c r="D231" s="2" t="s">
        <v>12</v>
      </c>
      <c r="E231" s="2" t="s">
        <v>27</v>
      </c>
      <c r="F231" s="2">
        <v>305.55</v>
      </c>
      <c r="G231" s="2">
        <f t="shared" si="28"/>
        <v>1</v>
      </c>
      <c r="H231" s="6">
        <v>45719</v>
      </c>
      <c r="I231" s="12" t="str">
        <f t="shared" si="29"/>
        <v>2025</v>
      </c>
      <c r="J231" s="10" t="str">
        <f t="shared" si="30"/>
        <v>Mar</v>
      </c>
      <c r="K231" s="12" t="str">
        <f t="shared" si="31"/>
        <v>03</v>
      </c>
      <c r="L231" s="2" t="s">
        <v>24</v>
      </c>
      <c r="M231" s="2" t="s">
        <v>25</v>
      </c>
      <c r="N231" s="2">
        <v>1.91</v>
      </c>
      <c r="O231" s="2" t="s">
        <v>16</v>
      </c>
      <c r="P231" s="2">
        <v>8</v>
      </c>
      <c r="Q231" s="2">
        <f t="shared" si="32"/>
        <v>2</v>
      </c>
      <c r="R231" s="2">
        <v>38.19</v>
      </c>
      <c r="S231" s="2">
        <f t="shared" si="33"/>
        <v>1</v>
      </c>
      <c r="T231" s="42">
        <f>DataSet!G1524+DataSet!Q1524+DataSet!S1524</f>
        <v>5</v>
      </c>
      <c r="U231" s="16" t="str">
        <f t="shared" si="34"/>
        <v>Medium</v>
      </c>
      <c r="V231" s="4">
        <v>4</v>
      </c>
      <c r="W231" s="33">
        <f t="shared" si="35"/>
        <v>529.6038124362899</v>
      </c>
      <c r="X231" s="2" t="s">
        <v>17</v>
      </c>
    </row>
    <row r="232" spans="1:24" ht="14.25" customHeight="1" x14ac:dyDescent="0.25">
      <c r="A232" s="2">
        <v>1808</v>
      </c>
      <c r="B232" s="2">
        <v>38</v>
      </c>
      <c r="C232" s="2" t="str">
        <f t="shared" si="27"/>
        <v>Early Adults</v>
      </c>
      <c r="D232" s="2" t="s">
        <v>23</v>
      </c>
      <c r="E232" s="2" t="s">
        <v>27</v>
      </c>
      <c r="F232" s="2">
        <v>416.48</v>
      </c>
      <c r="G232" s="2">
        <f t="shared" si="28"/>
        <v>2</v>
      </c>
      <c r="H232" s="6">
        <v>46004</v>
      </c>
      <c r="I232" s="12" t="str">
        <f t="shared" si="29"/>
        <v>2025</v>
      </c>
      <c r="J232" s="10" t="str">
        <f t="shared" si="30"/>
        <v>Dec</v>
      </c>
      <c r="K232" s="12" t="str">
        <f t="shared" si="31"/>
        <v>13</v>
      </c>
      <c r="L232" s="2" t="s">
        <v>24</v>
      </c>
      <c r="M232" s="2" t="s">
        <v>15</v>
      </c>
      <c r="N232" s="2">
        <v>1.91</v>
      </c>
      <c r="O232" s="2" t="s">
        <v>21</v>
      </c>
      <c r="P232" s="2">
        <v>17</v>
      </c>
      <c r="Q232" s="2">
        <f t="shared" si="32"/>
        <v>3</v>
      </c>
      <c r="R232" s="2">
        <v>24.5</v>
      </c>
      <c r="S232" s="2">
        <f t="shared" si="33"/>
        <v>1</v>
      </c>
      <c r="T232" s="42">
        <f>DataSet!G1809+DataSet!Q1809+DataSet!S1809</f>
        <v>7</v>
      </c>
      <c r="U232" s="16" t="str">
        <f t="shared" si="34"/>
        <v>High</v>
      </c>
      <c r="V232" s="4">
        <v>1</v>
      </c>
      <c r="W232" s="33">
        <f t="shared" si="35"/>
        <v>530.2931327800826</v>
      </c>
      <c r="X232" s="2" t="s">
        <v>22</v>
      </c>
    </row>
    <row r="233" spans="1:24" ht="14.25" customHeight="1" x14ac:dyDescent="0.25">
      <c r="A233" s="2">
        <v>1819</v>
      </c>
      <c r="B233" s="2">
        <v>31</v>
      </c>
      <c r="C233" s="2" t="str">
        <f t="shared" si="27"/>
        <v>Early Adults</v>
      </c>
      <c r="D233" s="2" t="s">
        <v>23</v>
      </c>
      <c r="E233" s="2" t="s">
        <v>13</v>
      </c>
      <c r="F233" s="2">
        <v>776.95</v>
      </c>
      <c r="G233" s="2">
        <f t="shared" si="28"/>
        <v>3</v>
      </c>
      <c r="H233" s="6">
        <v>46015</v>
      </c>
      <c r="I233" s="12" t="str">
        <f t="shared" si="29"/>
        <v>2025</v>
      </c>
      <c r="J233" s="10" t="str">
        <f t="shared" si="30"/>
        <v>Dec</v>
      </c>
      <c r="K233" s="12" t="str">
        <f t="shared" si="31"/>
        <v>24</v>
      </c>
      <c r="L233" s="2" t="s">
        <v>24</v>
      </c>
      <c r="M233" s="2" t="s">
        <v>25</v>
      </c>
      <c r="N233" s="2">
        <v>1.91</v>
      </c>
      <c r="O233" s="2" t="s">
        <v>16</v>
      </c>
      <c r="P233" s="2">
        <v>6</v>
      </c>
      <c r="Q233" s="2">
        <f t="shared" si="32"/>
        <v>2</v>
      </c>
      <c r="R233" s="2">
        <v>129.49</v>
      </c>
      <c r="S233" s="2">
        <f t="shared" si="33"/>
        <v>2</v>
      </c>
      <c r="T233" s="42">
        <f>DataSet!G1820+DataSet!Q1820+DataSet!S1820</f>
        <v>5</v>
      </c>
      <c r="U233" s="16" t="str">
        <f t="shared" si="34"/>
        <v>Medium</v>
      </c>
      <c r="V233" s="4">
        <v>4</v>
      </c>
      <c r="W233" s="33">
        <f t="shared" si="35"/>
        <v>529.8324387755107</v>
      </c>
      <c r="X233" s="2" t="s">
        <v>17</v>
      </c>
    </row>
    <row r="234" spans="1:24" ht="14.25" customHeight="1" x14ac:dyDescent="0.25">
      <c r="A234" s="2">
        <v>1993</v>
      </c>
      <c r="B234" s="2">
        <v>53</v>
      </c>
      <c r="C234" s="2" t="str">
        <f t="shared" si="27"/>
        <v>Late Adults</v>
      </c>
      <c r="D234" s="2" t="s">
        <v>12</v>
      </c>
      <c r="E234" s="2" t="s">
        <v>27</v>
      </c>
      <c r="F234" s="2">
        <v>477.72</v>
      </c>
      <c r="G234" s="2">
        <f t="shared" si="28"/>
        <v>2</v>
      </c>
      <c r="H234" s="6">
        <v>46189</v>
      </c>
      <c r="I234" s="12" t="str">
        <f t="shared" si="29"/>
        <v>2026</v>
      </c>
      <c r="J234" s="10" t="str">
        <f t="shared" si="30"/>
        <v>Jun</v>
      </c>
      <c r="K234" s="12" t="str">
        <f t="shared" si="31"/>
        <v>16</v>
      </c>
      <c r="L234" s="2" t="s">
        <v>24</v>
      </c>
      <c r="M234" s="2" t="s">
        <v>15</v>
      </c>
      <c r="N234" s="2">
        <v>1.91</v>
      </c>
      <c r="O234" s="2" t="s">
        <v>21</v>
      </c>
      <c r="P234" s="2">
        <v>13</v>
      </c>
      <c r="Q234" s="2">
        <f t="shared" si="32"/>
        <v>2</v>
      </c>
      <c r="R234" s="2">
        <v>36.75</v>
      </c>
      <c r="S234" s="2">
        <f t="shared" si="33"/>
        <v>1</v>
      </c>
      <c r="T234" s="42">
        <f>DataSet!G1994+DataSet!Q1994+DataSet!S1994</f>
        <v>6</v>
      </c>
      <c r="U234" s="16" t="str">
        <f t="shared" si="34"/>
        <v>Medium</v>
      </c>
      <c r="V234" s="4">
        <v>2</v>
      </c>
      <c r="W234" s="33">
        <f t="shared" si="35"/>
        <v>523.90887445887495</v>
      </c>
      <c r="X234" s="2" t="s">
        <v>28</v>
      </c>
    </row>
    <row r="235" spans="1:24" ht="14.25" customHeight="1" x14ac:dyDescent="0.25">
      <c r="A235" s="2">
        <v>2021</v>
      </c>
      <c r="B235" s="2">
        <v>54</v>
      </c>
      <c r="C235" s="2" t="str">
        <f t="shared" si="27"/>
        <v>Late Adults</v>
      </c>
      <c r="D235" s="2" t="s">
        <v>12</v>
      </c>
      <c r="E235" s="2" t="s">
        <v>29</v>
      </c>
      <c r="F235" s="2">
        <v>460.71</v>
      </c>
      <c r="G235" s="2">
        <f t="shared" si="28"/>
        <v>2</v>
      </c>
      <c r="H235" s="6">
        <v>46217</v>
      </c>
      <c r="I235" s="12" t="str">
        <f t="shared" si="29"/>
        <v>2026</v>
      </c>
      <c r="J235" s="10" t="str">
        <f t="shared" si="30"/>
        <v>Jul</v>
      </c>
      <c r="K235" s="12" t="str">
        <f t="shared" si="31"/>
        <v>14</v>
      </c>
      <c r="L235" s="2" t="s">
        <v>20</v>
      </c>
      <c r="M235" s="2" t="s">
        <v>25</v>
      </c>
      <c r="N235" s="2">
        <v>1.91</v>
      </c>
      <c r="O235" s="2" t="s">
        <v>16</v>
      </c>
      <c r="P235" s="2">
        <v>2</v>
      </c>
      <c r="Q235" s="2">
        <f t="shared" si="32"/>
        <v>1</v>
      </c>
      <c r="R235" s="2">
        <v>230.36</v>
      </c>
      <c r="S235" s="2">
        <f t="shared" si="33"/>
        <v>3</v>
      </c>
      <c r="T235" s="42">
        <f>DataSet!G2022+DataSet!Q2022+DataSet!S2022</f>
        <v>7</v>
      </c>
      <c r="U235" s="16" t="str">
        <f t="shared" si="34"/>
        <v>High</v>
      </c>
      <c r="V235" s="4">
        <v>5</v>
      </c>
      <c r="W235" s="33">
        <f t="shared" si="35"/>
        <v>532.70385360602791</v>
      </c>
      <c r="X235" s="2" t="s">
        <v>17</v>
      </c>
    </row>
    <row r="236" spans="1:24" ht="14.25" customHeight="1" x14ac:dyDescent="0.25">
      <c r="A236" s="2">
        <v>2025</v>
      </c>
      <c r="B236" s="2">
        <v>49</v>
      </c>
      <c r="C236" s="2" t="str">
        <f t="shared" si="27"/>
        <v>Mid Adults</v>
      </c>
      <c r="D236" s="2" t="s">
        <v>23</v>
      </c>
      <c r="E236" s="2" t="s">
        <v>19</v>
      </c>
      <c r="F236" s="2">
        <v>629.75</v>
      </c>
      <c r="G236" s="2">
        <f t="shared" si="28"/>
        <v>2</v>
      </c>
      <c r="H236" s="6">
        <v>46221</v>
      </c>
      <c r="I236" s="12" t="str">
        <f t="shared" si="29"/>
        <v>2026</v>
      </c>
      <c r="J236" s="10" t="str">
        <f t="shared" si="30"/>
        <v>Jul</v>
      </c>
      <c r="K236" s="12" t="str">
        <f t="shared" si="31"/>
        <v>18</v>
      </c>
      <c r="L236" s="2" t="s">
        <v>14</v>
      </c>
      <c r="M236" s="2" t="s">
        <v>25</v>
      </c>
      <c r="N236" s="2">
        <v>1.91</v>
      </c>
      <c r="O236" s="2" t="s">
        <v>21</v>
      </c>
      <c r="P236" s="2">
        <v>7</v>
      </c>
      <c r="Q236" s="2">
        <f t="shared" si="32"/>
        <v>2</v>
      </c>
      <c r="R236" s="2">
        <v>89.96</v>
      </c>
      <c r="S236" s="2">
        <f t="shared" si="33"/>
        <v>2</v>
      </c>
      <c r="T236" s="42">
        <f>DataSet!G2026+DataSet!Q2026+DataSet!S2026</f>
        <v>4</v>
      </c>
      <c r="U236" s="16" t="str">
        <f t="shared" si="34"/>
        <v>Low</v>
      </c>
      <c r="V236" s="4">
        <v>5</v>
      </c>
      <c r="W236" s="33">
        <f t="shared" si="35"/>
        <v>532.78143318965499</v>
      </c>
      <c r="X236" s="2" t="s">
        <v>22</v>
      </c>
    </row>
    <row r="237" spans="1:24" ht="14.25" customHeight="1" x14ac:dyDescent="0.25">
      <c r="A237" s="2">
        <v>2556</v>
      </c>
      <c r="B237" s="2">
        <v>38</v>
      </c>
      <c r="C237" s="2" t="str">
        <f t="shared" si="27"/>
        <v>Early Adults</v>
      </c>
      <c r="D237" s="2" t="s">
        <v>23</v>
      </c>
      <c r="E237" s="2" t="s">
        <v>27</v>
      </c>
      <c r="F237" s="2">
        <v>77.03</v>
      </c>
      <c r="G237" s="2">
        <f t="shared" si="28"/>
        <v>1</v>
      </c>
      <c r="H237" s="6">
        <v>46752</v>
      </c>
      <c r="I237" s="12" t="str">
        <f t="shared" si="29"/>
        <v>2027</v>
      </c>
      <c r="J237" s="10" t="str">
        <f t="shared" si="30"/>
        <v>Dec</v>
      </c>
      <c r="K237" s="12" t="str">
        <f t="shared" si="31"/>
        <v>31</v>
      </c>
      <c r="L237" s="2" t="s">
        <v>20</v>
      </c>
      <c r="M237" s="2" t="s">
        <v>25</v>
      </c>
      <c r="N237" s="2">
        <v>1.91</v>
      </c>
      <c r="O237" s="2" t="s">
        <v>16</v>
      </c>
      <c r="P237" s="2">
        <v>18</v>
      </c>
      <c r="Q237" s="2">
        <f t="shared" si="32"/>
        <v>3</v>
      </c>
      <c r="R237" s="2">
        <v>4.28</v>
      </c>
      <c r="S237" s="2">
        <f t="shared" si="33"/>
        <v>1</v>
      </c>
      <c r="T237" s="42">
        <f>DataSet!G2557+DataSet!Q2557+DataSet!S2557</f>
        <v>5</v>
      </c>
      <c r="U237" s="16" t="str">
        <f t="shared" si="34"/>
        <v>Medium</v>
      </c>
      <c r="V237" s="4">
        <v>5</v>
      </c>
      <c r="W237" s="33">
        <f t="shared" si="35"/>
        <v>532.67682847896424</v>
      </c>
      <c r="X237" s="2" t="s">
        <v>28</v>
      </c>
    </row>
    <row r="238" spans="1:24" ht="14.25" customHeight="1" x14ac:dyDescent="0.25">
      <c r="A238" s="2">
        <v>2622</v>
      </c>
      <c r="B238" s="2">
        <v>45</v>
      </c>
      <c r="C238" s="2" t="str">
        <f t="shared" si="27"/>
        <v>Mid Adults</v>
      </c>
      <c r="D238" s="2" t="s">
        <v>18</v>
      </c>
      <c r="E238" s="2" t="s">
        <v>13</v>
      </c>
      <c r="F238" s="2">
        <v>399.54</v>
      </c>
      <c r="G238" s="2">
        <f t="shared" si="28"/>
        <v>2</v>
      </c>
      <c r="H238" s="6">
        <v>46818</v>
      </c>
      <c r="I238" s="12" t="str">
        <f t="shared" si="29"/>
        <v>2028</v>
      </c>
      <c r="J238" s="10" t="str">
        <f t="shared" si="30"/>
        <v>Mar</v>
      </c>
      <c r="K238" s="12" t="str">
        <f t="shared" si="31"/>
        <v>06</v>
      </c>
      <c r="L238" s="2" t="s">
        <v>20</v>
      </c>
      <c r="M238" s="2" t="s">
        <v>25</v>
      </c>
      <c r="N238" s="2">
        <v>1.91</v>
      </c>
      <c r="O238" s="2" t="s">
        <v>21</v>
      </c>
      <c r="P238" s="2">
        <v>5</v>
      </c>
      <c r="Q238" s="2">
        <f t="shared" si="32"/>
        <v>1</v>
      </c>
      <c r="R238" s="2">
        <v>79.91</v>
      </c>
      <c r="S238" s="2">
        <f t="shared" si="33"/>
        <v>2</v>
      </c>
      <c r="T238" s="42">
        <f>DataSet!G2623+DataSet!Q2623+DataSet!S2623</f>
        <v>4</v>
      </c>
      <c r="U238" s="16" t="str">
        <f t="shared" si="34"/>
        <v>Low</v>
      </c>
      <c r="V238" s="4">
        <v>3</v>
      </c>
      <c r="W238" s="33">
        <f t="shared" si="35"/>
        <v>503.88838643371048</v>
      </c>
      <c r="X238" s="2" t="s">
        <v>28</v>
      </c>
    </row>
    <row r="239" spans="1:24" ht="14.25" customHeight="1" x14ac:dyDescent="0.25">
      <c r="A239" s="2">
        <v>2629</v>
      </c>
      <c r="B239" s="2">
        <v>62</v>
      </c>
      <c r="C239" s="2" t="str">
        <f t="shared" si="27"/>
        <v>Seniors</v>
      </c>
      <c r="D239" s="2" t="s">
        <v>23</v>
      </c>
      <c r="E239" s="2" t="s">
        <v>29</v>
      </c>
      <c r="F239" s="2">
        <v>607.83000000000004</v>
      </c>
      <c r="G239" s="2">
        <f t="shared" si="28"/>
        <v>2</v>
      </c>
      <c r="H239" s="6">
        <v>46825</v>
      </c>
      <c r="I239" s="12" t="str">
        <f t="shared" si="29"/>
        <v>2028</v>
      </c>
      <c r="J239" s="10" t="str">
        <f t="shared" si="30"/>
        <v>Mar</v>
      </c>
      <c r="K239" s="12" t="str">
        <f t="shared" si="31"/>
        <v>13</v>
      </c>
      <c r="L239" s="2" t="s">
        <v>14</v>
      </c>
      <c r="M239" s="2" t="s">
        <v>25</v>
      </c>
      <c r="N239" s="2">
        <v>1.91</v>
      </c>
      <c r="O239" s="2" t="s">
        <v>16</v>
      </c>
      <c r="P239" s="2">
        <v>4</v>
      </c>
      <c r="Q239" s="2">
        <f t="shared" si="32"/>
        <v>1</v>
      </c>
      <c r="R239" s="2">
        <v>151.96</v>
      </c>
      <c r="S239" s="2">
        <f t="shared" si="33"/>
        <v>3</v>
      </c>
      <c r="T239" s="42">
        <f>DataSet!G2630+DataSet!Q2630+DataSet!S2630</f>
        <v>4</v>
      </c>
      <c r="U239" s="16" t="str">
        <f t="shared" si="34"/>
        <v>Low</v>
      </c>
      <c r="V239" s="4">
        <v>2</v>
      </c>
      <c r="W239" s="33">
        <f t="shared" si="35"/>
        <v>523.95891657638185</v>
      </c>
      <c r="X239" s="2" t="s">
        <v>22</v>
      </c>
    </row>
    <row r="240" spans="1:24" ht="14.25" customHeight="1" x14ac:dyDescent="0.25">
      <c r="A240" s="2">
        <v>2844</v>
      </c>
      <c r="B240" s="2">
        <v>62</v>
      </c>
      <c r="C240" s="2" t="str">
        <f t="shared" si="27"/>
        <v>Seniors</v>
      </c>
      <c r="D240" s="2" t="s">
        <v>18</v>
      </c>
      <c r="E240" s="2" t="s">
        <v>29</v>
      </c>
      <c r="F240" s="2">
        <v>334.5</v>
      </c>
      <c r="G240" s="2">
        <f t="shared" si="28"/>
        <v>1</v>
      </c>
      <c r="H240" s="6">
        <v>47040</v>
      </c>
      <c r="I240" s="12" t="str">
        <f t="shared" si="29"/>
        <v>2028</v>
      </c>
      <c r="J240" s="10" t="str">
        <f t="shared" si="30"/>
        <v>Oct</v>
      </c>
      <c r="K240" s="12" t="str">
        <f t="shared" si="31"/>
        <v>14</v>
      </c>
      <c r="L240" s="2" t="s">
        <v>24</v>
      </c>
      <c r="M240" s="2" t="s">
        <v>15</v>
      </c>
      <c r="N240" s="2">
        <v>1.91</v>
      </c>
      <c r="O240" s="2" t="s">
        <v>16</v>
      </c>
      <c r="P240" s="2">
        <v>4</v>
      </c>
      <c r="Q240" s="2">
        <f t="shared" si="32"/>
        <v>1</v>
      </c>
      <c r="R240" s="2">
        <v>83.62</v>
      </c>
      <c r="S240" s="2">
        <f t="shared" si="33"/>
        <v>2</v>
      </c>
      <c r="T240" s="42">
        <f>DataSet!G2845+DataSet!Q2845+DataSet!S2845</f>
        <v>7</v>
      </c>
      <c r="U240" s="16" t="str">
        <f t="shared" si="34"/>
        <v>High</v>
      </c>
      <c r="V240" s="4">
        <v>1</v>
      </c>
      <c r="W240" s="33">
        <f t="shared" si="35"/>
        <v>530.41131879543047</v>
      </c>
      <c r="X240" s="2" t="s">
        <v>17</v>
      </c>
    </row>
    <row r="241" spans="1:24" ht="14.25" customHeight="1" x14ac:dyDescent="0.25">
      <c r="A241" s="2">
        <v>3050</v>
      </c>
      <c r="B241" s="2">
        <v>38</v>
      </c>
      <c r="C241" s="2" t="str">
        <f t="shared" si="27"/>
        <v>Early Adults</v>
      </c>
      <c r="D241" s="2" t="s">
        <v>26</v>
      </c>
      <c r="E241" s="2" t="s">
        <v>13</v>
      </c>
      <c r="F241" s="2">
        <v>355.55</v>
      </c>
      <c r="G241" s="2">
        <f t="shared" si="28"/>
        <v>2</v>
      </c>
      <c r="H241" s="6">
        <v>47246</v>
      </c>
      <c r="I241" s="12" t="str">
        <f t="shared" si="29"/>
        <v>2029</v>
      </c>
      <c r="J241" s="10" t="str">
        <f t="shared" si="30"/>
        <v>May</v>
      </c>
      <c r="K241" s="12" t="str">
        <f t="shared" si="31"/>
        <v>08</v>
      </c>
      <c r="L241" s="2" t="s">
        <v>14</v>
      </c>
      <c r="M241" s="2" t="s">
        <v>25</v>
      </c>
      <c r="N241" s="2">
        <v>1.91</v>
      </c>
      <c r="O241" s="2" t="s">
        <v>21</v>
      </c>
      <c r="P241" s="2">
        <v>13</v>
      </c>
      <c r="Q241" s="2">
        <f t="shared" si="32"/>
        <v>2</v>
      </c>
      <c r="R241" s="2">
        <v>27.35</v>
      </c>
      <c r="S241" s="2">
        <f t="shared" si="33"/>
        <v>1</v>
      </c>
      <c r="T241" s="42">
        <f>DataSet!G3051+DataSet!Q3051+DataSet!S3051</f>
        <v>7</v>
      </c>
      <c r="U241" s="16" t="str">
        <f t="shared" si="34"/>
        <v>High</v>
      </c>
      <c r="V241" s="4">
        <v>3</v>
      </c>
      <c r="W241" s="33">
        <f t="shared" si="35"/>
        <v>503.9957407407411</v>
      </c>
      <c r="X241" s="2" t="s">
        <v>17</v>
      </c>
    </row>
    <row r="242" spans="1:24" ht="14.25" customHeight="1" x14ac:dyDescent="0.25">
      <c r="A242" s="2">
        <v>3170</v>
      </c>
      <c r="B242" s="2">
        <v>53</v>
      </c>
      <c r="C242" s="2" t="str">
        <f t="shared" si="27"/>
        <v>Late Adults</v>
      </c>
      <c r="D242" s="2" t="s">
        <v>23</v>
      </c>
      <c r="E242" s="2" t="s">
        <v>13</v>
      </c>
      <c r="F242" s="2">
        <v>296.83999999999997</v>
      </c>
      <c r="G242" s="2">
        <f t="shared" si="28"/>
        <v>1</v>
      </c>
      <c r="H242" s="6">
        <v>47366</v>
      </c>
      <c r="I242" s="12" t="str">
        <f t="shared" si="29"/>
        <v>2029</v>
      </c>
      <c r="J242" s="10" t="str">
        <f t="shared" si="30"/>
        <v>Sep</v>
      </c>
      <c r="K242" s="12" t="str">
        <f t="shared" si="31"/>
        <v>05</v>
      </c>
      <c r="L242" s="2" t="s">
        <v>30</v>
      </c>
      <c r="M242" s="2" t="s">
        <v>25</v>
      </c>
      <c r="N242" s="2">
        <v>1.91</v>
      </c>
      <c r="O242" s="2" t="s">
        <v>21</v>
      </c>
      <c r="P242" s="2">
        <v>9</v>
      </c>
      <c r="Q242" s="2">
        <f t="shared" si="32"/>
        <v>2</v>
      </c>
      <c r="R242" s="2">
        <v>32.979999999999997</v>
      </c>
      <c r="S242" s="2">
        <f t="shared" si="33"/>
        <v>1</v>
      </c>
      <c r="T242" s="42">
        <f>DataSet!G3171+DataSet!Q3171+DataSet!S3171</f>
        <v>4</v>
      </c>
      <c r="U242" s="16" t="str">
        <f t="shared" si="34"/>
        <v>Low</v>
      </c>
      <c r="V242" s="4">
        <v>1</v>
      </c>
      <c r="W242" s="33">
        <f t="shared" si="35"/>
        <v>530.61496881496839</v>
      </c>
      <c r="X242" s="2" t="s">
        <v>17</v>
      </c>
    </row>
    <row r="243" spans="1:24" ht="14.25" customHeight="1" x14ac:dyDescent="0.25">
      <c r="A243" s="2">
        <v>3617</v>
      </c>
      <c r="B243" s="2">
        <v>55</v>
      </c>
      <c r="C243" s="2" t="str">
        <f t="shared" si="27"/>
        <v>Late Adults</v>
      </c>
      <c r="D243" s="2" t="s">
        <v>23</v>
      </c>
      <c r="E243" s="2" t="s">
        <v>29</v>
      </c>
      <c r="F243" s="2">
        <v>971.44</v>
      </c>
      <c r="G243" s="2">
        <f t="shared" si="28"/>
        <v>3</v>
      </c>
      <c r="H243" s="6">
        <v>47813</v>
      </c>
      <c r="I243" s="12" t="str">
        <f t="shared" si="29"/>
        <v>2030</v>
      </c>
      <c r="J243" s="10" t="str">
        <f t="shared" si="30"/>
        <v>Nov</v>
      </c>
      <c r="K243" s="12" t="str">
        <f t="shared" si="31"/>
        <v>26</v>
      </c>
      <c r="L243" s="2" t="s">
        <v>24</v>
      </c>
      <c r="M243" s="2" t="s">
        <v>25</v>
      </c>
      <c r="N243" s="2">
        <v>1.91</v>
      </c>
      <c r="O243" s="2" t="s">
        <v>16</v>
      </c>
      <c r="P243" s="2">
        <v>2</v>
      </c>
      <c r="Q243" s="2">
        <f t="shared" si="32"/>
        <v>1</v>
      </c>
      <c r="R243" s="2">
        <v>485.72</v>
      </c>
      <c r="S243" s="2">
        <f t="shared" si="33"/>
        <v>3</v>
      </c>
      <c r="T243" s="42">
        <f>DataSet!G3618+DataSet!Q3618+DataSet!S3618</f>
        <v>6</v>
      </c>
      <c r="U243" s="16" t="str">
        <f t="shared" si="34"/>
        <v>Medium</v>
      </c>
      <c r="V243" s="4">
        <v>4</v>
      </c>
      <c r="W243" s="33">
        <f t="shared" si="35"/>
        <v>529.58002042900966</v>
      </c>
      <c r="X243" s="2" t="s">
        <v>28</v>
      </c>
    </row>
    <row r="244" spans="1:24" ht="14.25" customHeight="1" x14ac:dyDescent="0.25">
      <c r="A244" s="2">
        <v>3646</v>
      </c>
      <c r="B244" s="2">
        <v>30</v>
      </c>
      <c r="C244" s="2" t="str">
        <f t="shared" si="27"/>
        <v>Early Adults</v>
      </c>
      <c r="D244" s="2" t="s">
        <v>23</v>
      </c>
      <c r="E244" s="2" t="s">
        <v>29</v>
      </c>
      <c r="F244" s="2">
        <v>687.7</v>
      </c>
      <c r="G244" s="2">
        <f t="shared" si="28"/>
        <v>3</v>
      </c>
      <c r="H244" s="6">
        <v>47842</v>
      </c>
      <c r="I244" s="12" t="str">
        <f t="shared" si="29"/>
        <v>2030</v>
      </c>
      <c r="J244" s="10" t="str">
        <f t="shared" si="30"/>
        <v>Dec</v>
      </c>
      <c r="K244" s="12" t="str">
        <f t="shared" si="31"/>
        <v>25</v>
      </c>
      <c r="L244" s="2" t="s">
        <v>24</v>
      </c>
      <c r="M244" s="2" t="s">
        <v>25</v>
      </c>
      <c r="N244" s="2">
        <v>1.91</v>
      </c>
      <c r="O244" s="2" t="s">
        <v>16</v>
      </c>
      <c r="P244" s="2">
        <v>8</v>
      </c>
      <c r="Q244" s="2">
        <f t="shared" si="32"/>
        <v>2</v>
      </c>
      <c r="R244" s="2">
        <v>85.96</v>
      </c>
      <c r="S244" s="2">
        <f t="shared" si="33"/>
        <v>2</v>
      </c>
      <c r="T244" s="42">
        <f>DataSet!G3647+DataSet!Q3647+DataSet!S3647</f>
        <v>6</v>
      </c>
      <c r="U244" s="16" t="str">
        <f t="shared" si="34"/>
        <v>Medium</v>
      </c>
      <c r="V244" s="4">
        <v>4</v>
      </c>
      <c r="W244" s="33">
        <f t="shared" si="35"/>
        <v>529.12822085889616</v>
      </c>
      <c r="X244" s="2" t="s">
        <v>28</v>
      </c>
    </row>
    <row r="245" spans="1:24" ht="14.25" customHeight="1" x14ac:dyDescent="0.25">
      <c r="A245" s="2">
        <v>3686</v>
      </c>
      <c r="B245" s="2">
        <v>61</v>
      </c>
      <c r="C245" s="2" t="str">
        <f t="shared" si="27"/>
        <v>Seniors</v>
      </c>
      <c r="D245" s="2" t="s">
        <v>26</v>
      </c>
      <c r="E245" s="2" t="s">
        <v>19</v>
      </c>
      <c r="F245" s="2">
        <v>887.26</v>
      </c>
      <c r="G245" s="2">
        <f t="shared" si="28"/>
        <v>3</v>
      </c>
      <c r="H245" s="6">
        <v>47882</v>
      </c>
      <c r="I245" s="12" t="str">
        <f t="shared" si="29"/>
        <v>2031</v>
      </c>
      <c r="J245" s="10" t="str">
        <f t="shared" si="30"/>
        <v>Feb</v>
      </c>
      <c r="K245" s="12" t="str">
        <f t="shared" si="31"/>
        <v>03</v>
      </c>
      <c r="L245" s="2" t="s">
        <v>24</v>
      </c>
      <c r="M245" s="2" t="s">
        <v>15</v>
      </c>
      <c r="N245" s="2">
        <v>1.91</v>
      </c>
      <c r="O245" s="2" t="s">
        <v>21</v>
      </c>
      <c r="P245" s="2">
        <v>15</v>
      </c>
      <c r="Q245" s="2">
        <f t="shared" si="32"/>
        <v>2</v>
      </c>
      <c r="R245" s="2">
        <v>59.15</v>
      </c>
      <c r="S245" s="2">
        <f t="shared" si="33"/>
        <v>2</v>
      </c>
      <c r="T245" s="42">
        <f>DataSet!G3687+DataSet!Q3687+DataSet!S3687</f>
        <v>5</v>
      </c>
      <c r="U245" s="16" t="str">
        <f t="shared" si="34"/>
        <v>Medium</v>
      </c>
      <c r="V245" s="4">
        <v>3</v>
      </c>
      <c r="W245" s="33">
        <f t="shared" si="35"/>
        <v>504.14861997940295</v>
      </c>
      <c r="X245" s="2" t="s">
        <v>22</v>
      </c>
    </row>
    <row r="246" spans="1:24" ht="14.25" customHeight="1" x14ac:dyDescent="0.25">
      <c r="A246" s="2">
        <v>3756</v>
      </c>
      <c r="B246" s="2">
        <v>39</v>
      </c>
      <c r="C246" s="2" t="str">
        <f t="shared" si="27"/>
        <v>Early Adults</v>
      </c>
      <c r="D246" s="2" t="s">
        <v>18</v>
      </c>
      <c r="E246" s="2" t="s">
        <v>29</v>
      </c>
      <c r="F246" s="2">
        <v>260.49</v>
      </c>
      <c r="G246" s="2">
        <f t="shared" si="28"/>
        <v>1</v>
      </c>
      <c r="H246" s="6">
        <v>47952</v>
      </c>
      <c r="I246" s="12" t="str">
        <f t="shared" si="29"/>
        <v>2031</v>
      </c>
      <c r="J246" s="10" t="str">
        <f t="shared" si="30"/>
        <v>Apr</v>
      </c>
      <c r="K246" s="12" t="str">
        <f t="shared" si="31"/>
        <v>14</v>
      </c>
      <c r="L246" s="2" t="s">
        <v>30</v>
      </c>
      <c r="M246" s="2" t="s">
        <v>15</v>
      </c>
      <c r="N246" s="2">
        <v>1.91</v>
      </c>
      <c r="O246" s="2" t="s">
        <v>16</v>
      </c>
      <c r="P246" s="2">
        <v>12</v>
      </c>
      <c r="Q246" s="2">
        <f t="shared" si="32"/>
        <v>2</v>
      </c>
      <c r="R246" s="2">
        <v>21.71</v>
      </c>
      <c r="S246" s="2">
        <f t="shared" si="33"/>
        <v>1</v>
      </c>
      <c r="T246" s="42">
        <f>DataSet!G3757+DataSet!Q3757+DataSet!S3757</f>
        <v>6</v>
      </c>
      <c r="U246" s="16" t="str">
        <f t="shared" si="34"/>
        <v>Medium</v>
      </c>
      <c r="V246" s="4">
        <v>1</v>
      </c>
      <c r="W246" s="33">
        <f t="shared" si="35"/>
        <v>530.85823100936489</v>
      </c>
      <c r="X246" s="2" t="s">
        <v>17</v>
      </c>
    </row>
    <row r="247" spans="1:24" ht="14.25" customHeight="1" x14ac:dyDescent="0.25">
      <c r="A247" s="2">
        <v>4084</v>
      </c>
      <c r="B247" s="2">
        <v>31</v>
      </c>
      <c r="C247" s="2" t="str">
        <f t="shared" si="27"/>
        <v>Early Adults</v>
      </c>
      <c r="D247" s="2" t="s">
        <v>23</v>
      </c>
      <c r="E247" s="2" t="s">
        <v>13</v>
      </c>
      <c r="F247" s="2">
        <v>497.19</v>
      </c>
      <c r="G247" s="2">
        <f t="shared" si="28"/>
        <v>2</v>
      </c>
      <c r="H247" s="6">
        <v>48280</v>
      </c>
      <c r="I247" s="12" t="str">
        <f t="shared" si="29"/>
        <v>2032</v>
      </c>
      <c r="J247" s="10" t="str">
        <f t="shared" si="30"/>
        <v>Mar</v>
      </c>
      <c r="K247" s="12" t="str">
        <f t="shared" si="31"/>
        <v>07</v>
      </c>
      <c r="L247" s="2" t="s">
        <v>24</v>
      </c>
      <c r="M247" s="2" t="s">
        <v>15</v>
      </c>
      <c r="N247" s="2">
        <v>1.91</v>
      </c>
      <c r="O247" s="2" t="s">
        <v>16</v>
      </c>
      <c r="P247" s="2">
        <v>18</v>
      </c>
      <c r="Q247" s="2">
        <f t="shared" si="32"/>
        <v>3</v>
      </c>
      <c r="R247" s="2">
        <v>27.62</v>
      </c>
      <c r="S247" s="2">
        <f t="shared" si="33"/>
        <v>1</v>
      </c>
      <c r="T247" s="42">
        <f>DataSet!G4085+DataSet!Q4085+DataSet!S4085</f>
        <v>4</v>
      </c>
      <c r="U247" s="16" t="str">
        <f t="shared" si="34"/>
        <v>Low</v>
      </c>
      <c r="V247" s="4">
        <v>4</v>
      </c>
      <c r="W247" s="33">
        <f t="shared" si="35"/>
        <v>528.96591606960135</v>
      </c>
      <c r="X247" s="2" t="s">
        <v>17</v>
      </c>
    </row>
    <row r="248" spans="1:24" ht="14.25" customHeight="1" x14ac:dyDescent="0.25">
      <c r="A248" s="2">
        <v>4474</v>
      </c>
      <c r="B248" s="2">
        <v>34</v>
      </c>
      <c r="C248" s="2" t="str">
        <f t="shared" si="27"/>
        <v>Early Adults</v>
      </c>
      <c r="D248" s="2" t="s">
        <v>26</v>
      </c>
      <c r="E248" s="2" t="s">
        <v>13</v>
      </c>
      <c r="F248" s="2">
        <v>267.07</v>
      </c>
      <c r="G248" s="2">
        <f t="shared" si="28"/>
        <v>1</v>
      </c>
      <c r="H248" s="6">
        <v>48670</v>
      </c>
      <c r="I248" s="12" t="str">
        <f t="shared" si="29"/>
        <v>2033</v>
      </c>
      <c r="J248" s="10" t="str">
        <f t="shared" si="30"/>
        <v>Apr</v>
      </c>
      <c r="K248" s="12" t="str">
        <f t="shared" si="31"/>
        <v>01</v>
      </c>
      <c r="L248" s="2" t="s">
        <v>30</v>
      </c>
      <c r="M248" s="2" t="s">
        <v>25</v>
      </c>
      <c r="N248" s="2">
        <v>1.91</v>
      </c>
      <c r="O248" s="2" t="s">
        <v>16</v>
      </c>
      <c r="P248" s="2">
        <v>1</v>
      </c>
      <c r="Q248" s="2">
        <f t="shared" si="32"/>
        <v>1</v>
      </c>
      <c r="R248" s="2">
        <v>267.07</v>
      </c>
      <c r="S248" s="2">
        <f t="shared" si="33"/>
        <v>3</v>
      </c>
      <c r="T248" s="42">
        <f>DataSet!G4475+DataSet!Q4475+DataSet!S4475</f>
        <v>6</v>
      </c>
      <c r="U248" s="16" t="str">
        <f t="shared" si="34"/>
        <v>Medium</v>
      </c>
      <c r="V248" s="4">
        <v>3</v>
      </c>
      <c r="W248" s="33">
        <f t="shared" si="35"/>
        <v>503.75365979381473</v>
      </c>
      <c r="X248" s="2" t="s">
        <v>28</v>
      </c>
    </row>
    <row r="249" spans="1:24" ht="14.25" customHeight="1" x14ac:dyDescent="0.25">
      <c r="A249" s="2">
        <v>4591</v>
      </c>
      <c r="B249" s="2">
        <v>57</v>
      </c>
      <c r="C249" s="2" t="str">
        <f t="shared" si="27"/>
        <v>Late Adults</v>
      </c>
      <c r="D249" s="2" t="s">
        <v>12</v>
      </c>
      <c r="E249" s="2" t="s">
        <v>29</v>
      </c>
      <c r="F249" s="2">
        <v>471.24</v>
      </c>
      <c r="G249" s="2">
        <f t="shared" si="28"/>
        <v>2</v>
      </c>
      <c r="H249" s="6">
        <v>48787</v>
      </c>
      <c r="I249" s="12" t="str">
        <f t="shared" si="29"/>
        <v>2033</v>
      </c>
      <c r="J249" s="10" t="str">
        <f t="shared" si="30"/>
        <v>Jul</v>
      </c>
      <c r="K249" s="12" t="str">
        <f t="shared" si="31"/>
        <v>27</v>
      </c>
      <c r="L249" s="2" t="s">
        <v>30</v>
      </c>
      <c r="M249" s="2" t="s">
        <v>25</v>
      </c>
      <c r="N249" s="2">
        <v>1.91</v>
      </c>
      <c r="O249" s="2" t="s">
        <v>16</v>
      </c>
      <c r="P249" s="2">
        <v>16</v>
      </c>
      <c r="Q249" s="2">
        <f t="shared" si="32"/>
        <v>3</v>
      </c>
      <c r="R249" s="2">
        <v>29.45</v>
      </c>
      <c r="S249" s="2">
        <f t="shared" si="33"/>
        <v>1</v>
      </c>
      <c r="T249" s="42">
        <f>DataSet!G4592+DataSet!Q4592+DataSet!S4592</f>
        <v>4</v>
      </c>
      <c r="U249" s="16" t="str">
        <f t="shared" si="34"/>
        <v>Low</v>
      </c>
      <c r="V249" s="4">
        <v>5</v>
      </c>
      <c r="W249" s="33">
        <f t="shared" si="35"/>
        <v>533.1688876889848</v>
      </c>
      <c r="X249" s="2" t="s">
        <v>22</v>
      </c>
    </row>
    <row r="250" spans="1:24" ht="14.25" customHeight="1" x14ac:dyDescent="0.25">
      <c r="A250" s="2">
        <v>4706</v>
      </c>
      <c r="B250" s="2">
        <v>37</v>
      </c>
      <c r="C250" s="2" t="str">
        <f t="shared" si="27"/>
        <v>Early Adults</v>
      </c>
      <c r="D250" s="2" t="s">
        <v>23</v>
      </c>
      <c r="E250" s="2" t="s">
        <v>19</v>
      </c>
      <c r="F250" s="2">
        <v>820.61</v>
      </c>
      <c r="G250" s="2">
        <f t="shared" si="28"/>
        <v>3</v>
      </c>
      <c r="H250" s="6">
        <v>48902</v>
      </c>
      <c r="I250" s="12" t="str">
        <f t="shared" si="29"/>
        <v>2033</v>
      </c>
      <c r="J250" s="10" t="str">
        <f t="shared" si="30"/>
        <v>Nov</v>
      </c>
      <c r="K250" s="12" t="str">
        <f t="shared" si="31"/>
        <v>19</v>
      </c>
      <c r="L250" s="2" t="s">
        <v>30</v>
      </c>
      <c r="M250" s="2" t="s">
        <v>15</v>
      </c>
      <c r="N250" s="2">
        <v>1.91</v>
      </c>
      <c r="O250" s="2" t="s">
        <v>16</v>
      </c>
      <c r="P250" s="2">
        <v>15</v>
      </c>
      <c r="Q250" s="2">
        <f t="shared" si="32"/>
        <v>2</v>
      </c>
      <c r="R250" s="2">
        <v>54.71</v>
      </c>
      <c r="S250" s="2">
        <f t="shared" si="33"/>
        <v>2</v>
      </c>
      <c r="T250" s="42">
        <f>DataSet!G4707+DataSet!Q4707+DataSet!S4707</f>
        <v>4</v>
      </c>
      <c r="U250" s="16" t="str">
        <f t="shared" si="34"/>
        <v>Low</v>
      </c>
      <c r="V250" s="4">
        <v>3</v>
      </c>
      <c r="W250" s="33">
        <f t="shared" si="35"/>
        <v>503.99791537667727</v>
      </c>
      <c r="X250" s="2" t="s">
        <v>17</v>
      </c>
    </row>
    <row r="251" spans="1:24" ht="14.25" customHeight="1" x14ac:dyDescent="0.25">
      <c r="A251" s="2">
        <v>183</v>
      </c>
      <c r="B251" s="2">
        <v>62</v>
      </c>
      <c r="C251" s="2" t="str">
        <f t="shared" si="27"/>
        <v>Seniors</v>
      </c>
      <c r="D251" s="2" t="s">
        <v>26</v>
      </c>
      <c r="E251" s="2" t="s">
        <v>13</v>
      </c>
      <c r="F251" s="2">
        <v>802.34</v>
      </c>
      <c r="G251" s="2">
        <f t="shared" si="28"/>
        <v>3</v>
      </c>
      <c r="H251" s="6">
        <v>44379</v>
      </c>
      <c r="I251" s="12" t="str">
        <f t="shared" si="29"/>
        <v>2021</v>
      </c>
      <c r="J251" s="10" t="str">
        <f t="shared" si="30"/>
        <v>Jul</v>
      </c>
      <c r="K251" s="12" t="str">
        <f t="shared" si="31"/>
        <v>02</v>
      </c>
      <c r="L251" s="2" t="s">
        <v>30</v>
      </c>
      <c r="M251" s="2" t="s">
        <v>15</v>
      </c>
      <c r="N251" s="2">
        <v>1.9</v>
      </c>
      <c r="O251" s="2" t="s">
        <v>16</v>
      </c>
      <c r="P251" s="2">
        <v>4</v>
      </c>
      <c r="Q251" s="2">
        <f t="shared" si="32"/>
        <v>1</v>
      </c>
      <c r="R251" s="2">
        <v>200.58</v>
      </c>
      <c r="S251" s="2">
        <f t="shared" si="33"/>
        <v>3</v>
      </c>
      <c r="T251" s="42">
        <f>DataSet!G184+DataSet!Q184+DataSet!S184</f>
        <v>3</v>
      </c>
      <c r="U251" s="16" t="str">
        <f t="shared" si="34"/>
        <v>Low</v>
      </c>
      <c r="V251" s="4">
        <v>3</v>
      </c>
      <c r="W251" s="33">
        <f t="shared" si="35"/>
        <v>503.67083677685974</v>
      </c>
      <c r="X251" s="2" t="s">
        <v>17</v>
      </c>
    </row>
    <row r="252" spans="1:24" ht="14.25" customHeight="1" x14ac:dyDescent="0.25">
      <c r="A252" s="2">
        <v>306</v>
      </c>
      <c r="B252" s="2">
        <v>48</v>
      </c>
      <c r="C252" s="2" t="str">
        <f t="shared" si="27"/>
        <v>Mid Adults</v>
      </c>
      <c r="D252" s="2" t="s">
        <v>23</v>
      </c>
      <c r="E252" s="2" t="s">
        <v>27</v>
      </c>
      <c r="F252" s="2">
        <v>478.74</v>
      </c>
      <c r="G252" s="2">
        <f t="shared" si="28"/>
        <v>2</v>
      </c>
      <c r="H252" s="6">
        <v>44502</v>
      </c>
      <c r="I252" s="12" t="str">
        <f t="shared" si="29"/>
        <v>2021</v>
      </c>
      <c r="J252" s="10" t="str">
        <f t="shared" si="30"/>
        <v>Nov</v>
      </c>
      <c r="K252" s="12" t="str">
        <f t="shared" si="31"/>
        <v>02</v>
      </c>
      <c r="L252" s="2" t="s">
        <v>30</v>
      </c>
      <c r="M252" s="2" t="s">
        <v>25</v>
      </c>
      <c r="N252" s="2">
        <v>1.9</v>
      </c>
      <c r="O252" s="2" t="s">
        <v>21</v>
      </c>
      <c r="P252" s="2">
        <v>7</v>
      </c>
      <c r="Q252" s="2">
        <f t="shared" si="32"/>
        <v>2</v>
      </c>
      <c r="R252" s="2">
        <v>68.39</v>
      </c>
      <c r="S252" s="2">
        <f t="shared" si="33"/>
        <v>2</v>
      </c>
      <c r="T252" s="42">
        <f>DataSet!G307+DataSet!Q307+DataSet!S307</f>
        <v>4</v>
      </c>
      <c r="U252" s="16" t="str">
        <f t="shared" si="34"/>
        <v>Low</v>
      </c>
      <c r="V252" s="4">
        <v>1</v>
      </c>
      <c r="W252" s="33">
        <f t="shared" si="35"/>
        <v>531.13986458333295</v>
      </c>
      <c r="X252" s="2" t="s">
        <v>22</v>
      </c>
    </row>
    <row r="253" spans="1:24" ht="14.25" customHeight="1" x14ac:dyDescent="0.25">
      <c r="A253" s="2">
        <v>407</v>
      </c>
      <c r="B253" s="2">
        <v>59</v>
      </c>
      <c r="C253" s="2" t="str">
        <f t="shared" si="27"/>
        <v>Late Adults</v>
      </c>
      <c r="D253" s="2" t="s">
        <v>26</v>
      </c>
      <c r="E253" s="2" t="s">
        <v>13</v>
      </c>
      <c r="F253" s="2">
        <v>965.79</v>
      </c>
      <c r="G253" s="2">
        <f t="shared" si="28"/>
        <v>3</v>
      </c>
      <c r="H253" s="6">
        <v>44603</v>
      </c>
      <c r="I253" s="12" t="str">
        <f t="shared" si="29"/>
        <v>2022</v>
      </c>
      <c r="J253" s="10" t="str">
        <f t="shared" si="30"/>
        <v>Feb</v>
      </c>
      <c r="K253" s="12" t="str">
        <f t="shared" si="31"/>
        <v>11</v>
      </c>
      <c r="L253" s="2" t="s">
        <v>14</v>
      </c>
      <c r="M253" s="2" t="s">
        <v>25</v>
      </c>
      <c r="N253" s="2">
        <v>1.9</v>
      </c>
      <c r="O253" s="2" t="s">
        <v>21</v>
      </c>
      <c r="P253" s="2">
        <v>2</v>
      </c>
      <c r="Q253" s="2">
        <f t="shared" si="32"/>
        <v>1</v>
      </c>
      <c r="R253" s="2">
        <v>482.9</v>
      </c>
      <c r="S253" s="2">
        <f t="shared" si="33"/>
        <v>3</v>
      </c>
      <c r="T253" s="42">
        <f>DataSet!G408+DataSet!Q408+DataSet!S408</f>
        <v>4</v>
      </c>
      <c r="U253" s="16" t="str">
        <f t="shared" si="34"/>
        <v>Low</v>
      </c>
      <c r="V253" s="4">
        <v>3</v>
      </c>
      <c r="W253" s="33">
        <f t="shared" si="35"/>
        <v>503.36197518097237</v>
      </c>
      <c r="X253" s="2" t="s">
        <v>22</v>
      </c>
    </row>
    <row r="254" spans="1:24" ht="14.25" customHeight="1" x14ac:dyDescent="0.25">
      <c r="A254" s="2">
        <v>433</v>
      </c>
      <c r="B254" s="2">
        <v>31</v>
      </c>
      <c r="C254" s="2" t="str">
        <f t="shared" si="27"/>
        <v>Early Adults</v>
      </c>
      <c r="D254" s="2" t="s">
        <v>26</v>
      </c>
      <c r="E254" s="2" t="s">
        <v>13</v>
      </c>
      <c r="F254" s="2">
        <v>654.21</v>
      </c>
      <c r="G254" s="2">
        <f t="shared" si="28"/>
        <v>3</v>
      </c>
      <c r="H254" s="6">
        <v>44629</v>
      </c>
      <c r="I254" s="12" t="str">
        <f t="shared" si="29"/>
        <v>2022</v>
      </c>
      <c r="J254" s="10" t="str">
        <f t="shared" si="30"/>
        <v>Mar</v>
      </c>
      <c r="K254" s="12" t="str">
        <f t="shared" si="31"/>
        <v>09</v>
      </c>
      <c r="L254" s="2" t="s">
        <v>20</v>
      </c>
      <c r="M254" s="2" t="s">
        <v>25</v>
      </c>
      <c r="N254" s="2">
        <v>1.9</v>
      </c>
      <c r="O254" s="2" t="s">
        <v>21</v>
      </c>
      <c r="P254" s="2">
        <v>4</v>
      </c>
      <c r="Q254" s="2">
        <f t="shared" si="32"/>
        <v>1</v>
      </c>
      <c r="R254" s="2">
        <v>163.55000000000001</v>
      </c>
      <c r="S254" s="2">
        <f t="shared" si="33"/>
        <v>3</v>
      </c>
      <c r="T254" s="42">
        <f>DataSet!G434+DataSet!Q434+DataSet!S434</f>
        <v>4</v>
      </c>
      <c r="U254" s="16" t="str">
        <f t="shared" si="34"/>
        <v>Low</v>
      </c>
      <c r="V254" s="4">
        <v>4</v>
      </c>
      <c r="W254" s="33">
        <f t="shared" si="35"/>
        <v>528.99847336065625</v>
      </c>
      <c r="X254" s="2" t="s">
        <v>22</v>
      </c>
    </row>
    <row r="255" spans="1:24" ht="14.25" customHeight="1" x14ac:dyDescent="0.25">
      <c r="A255" s="2">
        <v>473</v>
      </c>
      <c r="B255" s="2">
        <v>18</v>
      </c>
      <c r="C255" s="2" t="str">
        <f t="shared" si="27"/>
        <v>Young Adults</v>
      </c>
      <c r="D255" s="2" t="s">
        <v>18</v>
      </c>
      <c r="E255" s="2" t="s">
        <v>19</v>
      </c>
      <c r="F255" s="2">
        <v>284.51</v>
      </c>
      <c r="G255" s="2">
        <f t="shared" si="28"/>
        <v>1</v>
      </c>
      <c r="H255" s="6">
        <v>44669</v>
      </c>
      <c r="I255" s="12" t="str">
        <f t="shared" si="29"/>
        <v>2022</v>
      </c>
      <c r="J255" s="10" t="str">
        <f t="shared" si="30"/>
        <v>Apr</v>
      </c>
      <c r="K255" s="12" t="str">
        <f t="shared" si="31"/>
        <v>18</v>
      </c>
      <c r="L255" s="2" t="s">
        <v>14</v>
      </c>
      <c r="M255" s="2" t="s">
        <v>15</v>
      </c>
      <c r="N255" s="2">
        <v>1.9</v>
      </c>
      <c r="O255" s="2" t="s">
        <v>16</v>
      </c>
      <c r="P255" s="2">
        <v>6</v>
      </c>
      <c r="Q255" s="2">
        <f t="shared" si="32"/>
        <v>2</v>
      </c>
      <c r="R255" s="2">
        <v>47.42</v>
      </c>
      <c r="S255" s="2">
        <f t="shared" si="33"/>
        <v>1</v>
      </c>
      <c r="T255" s="42">
        <f>DataSet!G474+DataSet!Q474+DataSet!S474</f>
        <v>7</v>
      </c>
      <c r="U255" s="16" t="str">
        <f t="shared" si="34"/>
        <v>High</v>
      </c>
      <c r="V255" s="4">
        <v>5</v>
      </c>
      <c r="W255" s="33">
        <f t="shared" si="35"/>
        <v>533.23583783783772</v>
      </c>
      <c r="X255" s="2" t="s">
        <v>22</v>
      </c>
    </row>
    <row r="256" spans="1:24" ht="14.25" customHeight="1" x14ac:dyDescent="0.25">
      <c r="A256" s="2">
        <v>760</v>
      </c>
      <c r="B256" s="2">
        <v>59</v>
      </c>
      <c r="C256" s="2" t="str">
        <f t="shared" si="27"/>
        <v>Late Adults</v>
      </c>
      <c r="D256" s="2" t="s">
        <v>26</v>
      </c>
      <c r="E256" s="2" t="s">
        <v>29</v>
      </c>
      <c r="F256" s="2">
        <v>418.79</v>
      </c>
      <c r="G256" s="2">
        <f t="shared" si="28"/>
        <v>2</v>
      </c>
      <c r="H256" s="6">
        <v>44956</v>
      </c>
      <c r="I256" s="12" t="str">
        <f t="shared" si="29"/>
        <v>2023</v>
      </c>
      <c r="J256" s="10" t="str">
        <f t="shared" si="30"/>
        <v>Jan</v>
      </c>
      <c r="K256" s="12" t="str">
        <f t="shared" si="31"/>
        <v>30</v>
      </c>
      <c r="L256" s="2" t="s">
        <v>20</v>
      </c>
      <c r="M256" s="2" t="s">
        <v>15</v>
      </c>
      <c r="N256" s="2">
        <v>1.9</v>
      </c>
      <c r="O256" s="2" t="s">
        <v>16</v>
      </c>
      <c r="P256" s="2">
        <v>17</v>
      </c>
      <c r="Q256" s="2">
        <f t="shared" si="32"/>
        <v>3</v>
      </c>
      <c r="R256" s="2">
        <v>24.63</v>
      </c>
      <c r="S256" s="2">
        <f t="shared" si="33"/>
        <v>1</v>
      </c>
      <c r="T256" s="42">
        <f>DataSet!G761+DataSet!Q761+DataSet!S761</f>
        <v>4</v>
      </c>
      <c r="U256" s="16" t="str">
        <f t="shared" si="34"/>
        <v>Low</v>
      </c>
      <c r="V256" s="4">
        <v>2</v>
      </c>
      <c r="W256" s="33">
        <f t="shared" si="35"/>
        <v>523.86795010846026</v>
      </c>
      <c r="X256" s="2" t="s">
        <v>28</v>
      </c>
    </row>
    <row r="257" spans="1:24" ht="14.25" customHeight="1" x14ac:dyDescent="0.25">
      <c r="A257" s="2">
        <v>821</v>
      </c>
      <c r="B257" s="2">
        <v>38</v>
      </c>
      <c r="C257" s="2" t="str">
        <f t="shared" si="27"/>
        <v>Early Adults</v>
      </c>
      <c r="D257" s="2" t="s">
        <v>18</v>
      </c>
      <c r="E257" s="2" t="s">
        <v>27</v>
      </c>
      <c r="F257" s="2">
        <v>341.71</v>
      </c>
      <c r="G257" s="2">
        <f t="shared" si="28"/>
        <v>1</v>
      </c>
      <c r="H257" s="6">
        <v>45017</v>
      </c>
      <c r="I257" s="12" t="str">
        <f t="shared" si="29"/>
        <v>2023</v>
      </c>
      <c r="J257" s="10" t="str">
        <f t="shared" si="30"/>
        <v>Apr</v>
      </c>
      <c r="K257" s="12" t="str">
        <f t="shared" si="31"/>
        <v>01</v>
      </c>
      <c r="L257" s="2" t="s">
        <v>20</v>
      </c>
      <c r="M257" s="2" t="s">
        <v>15</v>
      </c>
      <c r="N257" s="2">
        <v>1.9</v>
      </c>
      <c r="O257" s="2" t="s">
        <v>16</v>
      </c>
      <c r="P257" s="2">
        <v>10</v>
      </c>
      <c r="Q257" s="2">
        <f t="shared" si="32"/>
        <v>2</v>
      </c>
      <c r="R257" s="2">
        <v>34.17</v>
      </c>
      <c r="S257" s="2">
        <f t="shared" si="33"/>
        <v>1</v>
      </c>
      <c r="T257" s="42">
        <f>DataSet!G822+DataSet!Q822+DataSet!S822</f>
        <v>5</v>
      </c>
      <c r="U257" s="16" t="str">
        <f t="shared" si="34"/>
        <v>Medium</v>
      </c>
      <c r="V257" s="4">
        <v>2</v>
      </c>
      <c r="W257" s="33">
        <f t="shared" si="35"/>
        <v>523.98204125950099</v>
      </c>
      <c r="X257" s="2" t="s">
        <v>22</v>
      </c>
    </row>
    <row r="258" spans="1:24" ht="14.25" customHeight="1" x14ac:dyDescent="0.25">
      <c r="A258" s="2">
        <v>952</v>
      </c>
      <c r="B258" s="2">
        <v>27</v>
      </c>
      <c r="C258" s="2" t="str">
        <f t="shared" ref="C258:C321" si="36">IF(AND(B258&gt;=18, B258&lt;=29), "Young Adults",
   IF(AND(B258&gt;=30, B258&lt;=39), "Early Adults",
      IF(AND(B258&gt;=40, B258&lt;=49), "Mid Adults",
         IF(AND(B258&gt;=50, B258&lt;=59), "Late Adults",
            IF(AND(B258&gt;=60, B258&lt;=69), "Seniors", "Out of Range")
         )
      )
   )
)</f>
        <v>Young Adults</v>
      </c>
      <c r="D258" s="2" t="s">
        <v>18</v>
      </c>
      <c r="E258" s="2" t="s">
        <v>29</v>
      </c>
      <c r="F258" s="2">
        <v>340.98</v>
      </c>
      <c r="G258" s="2">
        <f t="shared" ref="G258:G321" si="37">IF(F258 &lt;= 350, 1, IF(F258&gt; 350, IF(F258 &lt;= 650, 2, 3)))</f>
        <v>1</v>
      </c>
      <c r="H258" s="6">
        <v>45148</v>
      </c>
      <c r="I258" s="12" t="str">
        <f t="shared" ref="I258:I321" si="38">TEXT(H258, "yyyy")</f>
        <v>2023</v>
      </c>
      <c r="J258" s="10" t="str">
        <f t="shared" ref="J258:J321" si="39">TEXT(H258, "mmm")</f>
        <v>Aug</v>
      </c>
      <c r="K258" s="12" t="str">
        <f t="shared" ref="K258:K321" si="40">TEXT(H258, "dd")</f>
        <v>10</v>
      </c>
      <c r="L258" s="2" t="s">
        <v>30</v>
      </c>
      <c r="M258" s="2" t="s">
        <v>15</v>
      </c>
      <c r="N258" s="2">
        <v>1.9</v>
      </c>
      <c r="O258" s="2" t="s">
        <v>21</v>
      </c>
      <c r="P258" s="2">
        <v>13</v>
      </c>
      <c r="Q258" s="2">
        <f t="shared" ref="Q258:Q321" si="41">IF(P258 &lt;= 5, 1, IF(P258&gt; 5, IF(P258 &lt;= 15, 2, 3)))</f>
        <v>2</v>
      </c>
      <c r="R258" s="2">
        <v>26.23</v>
      </c>
      <c r="S258" s="2">
        <f t="shared" ref="S258:S321" si="42">IF(R258 &lt;= 50, 1, IF(R258&gt; 50, IF(R258 &lt;= 150, 2, 3)))</f>
        <v>1</v>
      </c>
      <c r="T258" s="42">
        <f>DataSet!G953+DataSet!Q953+DataSet!S953</f>
        <v>7</v>
      </c>
      <c r="U258" s="16" t="str">
        <f t="shared" ref="U258:U321" si="43">IF(T258&lt;=4,"Low",IF(T258&lt;=6,"Medium","High"))</f>
        <v>High</v>
      </c>
      <c r="V258" s="4">
        <v>1</v>
      </c>
      <c r="W258" s="33">
        <f t="shared" ref="W258:W321" si="44">AVERAGEIFS(F258:F5257, V258:V5257,V258 )</f>
        <v>531.19450469238745</v>
      </c>
      <c r="X258" s="2" t="s">
        <v>17</v>
      </c>
    </row>
    <row r="259" spans="1:24" ht="14.25" customHeight="1" x14ac:dyDescent="0.25">
      <c r="A259" s="2">
        <v>996</v>
      </c>
      <c r="B259" s="2">
        <v>54</v>
      </c>
      <c r="C259" s="2" t="str">
        <f t="shared" si="36"/>
        <v>Late Adults</v>
      </c>
      <c r="D259" s="2" t="s">
        <v>18</v>
      </c>
      <c r="E259" s="2" t="s">
        <v>27</v>
      </c>
      <c r="F259" s="2">
        <v>160.94</v>
      </c>
      <c r="G259" s="2">
        <f t="shared" si="37"/>
        <v>1</v>
      </c>
      <c r="H259" s="6">
        <v>45192</v>
      </c>
      <c r="I259" s="12" t="str">
        <f t="shared" si="38"/>
        <v>2023</v>
      </c>
      <c r="J259" s="10" t="str">
        <f t="shared" si="39"/>
        <v>Sep</v>
      </c>
      <c r="K259" s="12" t="str">
        <f t="shared" si="40"/>
        <v>23</v>
      </c>
      <c r="L259" s="2" t="s">
        <v>30</v>
      </c>
      <c r="M259" s="2" t="s">
        <v>25</v>
      </c>
      <c r="N259" s="2">
        <v>1.9</v>
      </c>
      <c r="O259" s="2" t="s">
        <v>16</v>
      </c>
      <c r="P259" s="2">
        <v>14</v>
      </c>
      <c r="Q259" s="2">
        <f t="shared" si="41"/>
        <v>2</v>
      </c>
      <c r="R259" s="2">
        <v>11.5</v>
      </c>
      <c r="S259" s="2">
        <f t="shared" si="42"/>
        <v>1</v>
      </c>
      <c r="T259" s="42">
        <f>DataSet!G997+DataSet!Q997+DataSet!S997</f>
        <v>6</v>
      </c>
      <c r="U259" s="16" t="str">
        <f t="shared" si="43"/>
        <v>Medium</v>
      </c>
      <c r="V259" s="4">
        <v>2</v>
      </c>
      <c r="W259" s="33">
        <f t="shared" si="44"/>
        <v>524.18016304347873</v>
      </c>
      <c r="X259" s="2" t="s">
        <v>22</v>
      </c>
    </row>
    <row r="260" spans="1:24" ht="14.25" customHeight="1" x14ac:dyDescent="0.25">
      <c r="A260" s="2">
        <v>1005</v>
      </c>
      <c r="B260" s="2">
        <v>37</v>
      </c>
      <c r="C260" s="2" t="str">
        <f t="shared" si="36"/>
        <v>Early Adults</v>
      </c>
      <c r="D260" s="2" t="s">
        <v>18</v>
      </c>
      <c r="E260" s="2" t="s">
        <v>27</v>
      </c>
      <c r="F260" s="2">
        <v>264.63</v>
      </c>
      <c r="G260" s="2">
        <f t="shared" si="37"/>
        <v>1</v>
      </c>
      <c r="H260" s="6">
        <v>45201</v>
      </c>
      <c r="I260" s="12" t="str">
        <f t="shared" si="38"/>
        <v>2023</v>
      </c>
      <c r="J260" s="10" t="str">
        <f t="shared" si="39"/>
        <v>Oct</v>
      </c>
      <c r="K260" s="12" t="str">
        <f t="shared" si="40"/>
        <v>02</v>
      </c>
      <c r="L260" s="2" t="s">
        <v>14</v>
      </c>
      <c r="M260" s="2" t="s">
        <v>15</v>
      </c>
      <c r="N260" s="2">
        <v>1.9</v>
      </c>
      <c r="O260" s="2" t="s">
        <v>21</v>
      </c>
      <c r="P260" s="2">
        <v>16</v>
      </c>
      <c r="Q260" s="2">
        <f t="shared" si="41"/>
        <v>3</v>
      </c>
      <c r="R260" s="2">
        <v>16.54</v>
      </c>
      <c r="S260" s="2">
        <f t="shared" si="42"/>
        <v>1</v>
      </c>
      <c r="T260" s="42">
        <f>DataSet!G1006+DataSet!Q1006+DataSet!S1006</f>
        <v>5</v>
      </c>
      <c r="U260" s="16" t="str">
        <f t="shared" si="43"/>
        <v>Medium</v>
      </c>
      <c r="V260" s="4">
        <v>3</v>
      </c>
      <c r="W260" s="33">
        <f t="shared" si="44"/>
        <v>502.88327122153231</v>
      </c>
      <c r="X260" s="2" t="s">
        <v>28</v>
      </c>
    </row>
    <row r="261" spans="1:24" ht="14.25" customHeight="1" x14ac:dyDescent="0.25">
      <c r="A261" s="2">
        <v>1112</v>
      </c>
      <c r="B261" s="2">
        <v>22</v>
      </c>
      <c r="C261" s="2" t="str">
        <f t="shared" si="36"/>
        <v>Young Adults</v>
      </c>
      <c r="D261" s="2" t="s">
        <v>23</v>
      </c>
      <c r="E261" s="2" t="s">
        <v>19</v>
      </c>
      <c r="F261" s="2">
        <v>750.96</v>
      </c>
      <c r="G261" s="2">
        <f t="shared" si="37"/>
        <v>3</v>
      </c>
      <c r="H261" s="6">
        <v>45308</v>
      </c>
      <c r="I261" s="12" t="str">
        <f t="shared" si="38"/>
        <v>2024</v>
      </c>
      <c r="J261" s="10" t="str">
        <f t="shared" si="39"/>
        <v>Jan</v>
      </c>
      <c r="K261" s="12" t="str">
        <f t="shared" si="40"/>
        <v>17</v>
      </c>
      <c r="L261" s="2" t="s">
        <v>14</v>
      </c>
      <c r="M261" s="2" t="s">
        <v>25</v>
      </c>
      <c r="N261" s="2">
        <v>1.9</v>
      </c>
      <c r="O261" s="2" t="s">
        <v>21</v>
      </c>
      <c r="P261" s="2">
        <v>8</v>
      </c>
      <c r="Q261" s="2">
        <f t="shared" si="41"/>
        <v>2</v>
      </c>
      <c r="R261" s="2">
        <v>93.87</v>
      </c>
      <c r="S261" s="2">
        <f t="shared" si="42"/>
        <v>2</v>
      </c>
      <c r="T261" s="42">
        <f>DataSet!G1113+DataSet!Q1113+DataSet!S1113</f>
        <v>5</v>
      </c>
      <c r="U261" s="16" t="str">
        <f t="shared" si="43"/>
        <v>Medium</v>
      </c>
      <c r="V261" s="4">
        <v>1</v>
      </c>
      <c r="W261" s="33">
        <f t="shared" si="44"/>
        <v>531.39305845511433</v>
      </c>
      <c r="X261" s="2" t="s">
        <v>28</v>
      </c>
    </row>
    <row r="262" spans="1:24" ht="14.25" customHeight="1" x14ac:dyDescent="0.25">
      <c r="A262" s="2">
        <v>1420</v>
      </c>
      <c r="B262" s="2">
        <v>68</v>
      </c>
      <c r="C262" s="2" t="str">
        <f t="shared" si="36"/>
        <v>Seniors</v>
      </c>
      <c r="D262" s="2" t="s">
        <v>26</v>
      </c>
      <c r="E262" s="2" t="s">
        <v>29</v>
      </c>
      <c r="F262" s="2">
        <v>137.1</v>
      </c>
      <c r="G262" s="2">
        <f t="shared" si="37"/>
        <v>1</v>
      </c>
      <c r="H262" s="6">
        <v>45616</v>
      </c>
      <c r="I262" s="12" t="str">
        <f t="shared" si="38"/>
        <v>2024</v>
      </c>
      <c r="J262" s="10" t="str">
        <f t="shared" si="39"/>
        <v>Nov</v>
      </c>
      <c r="K262" s="12" t="str">
        <f t="shared" si="40"/>
        <v>20</v>
      </c>
      <c r="L262" s="2" t="s">
        <v>20</v>
      </c>
      <c r="M262" s="2" t="s">
        <v>15</v>
      </c>
      <c r="N262" s="2">
        <v>1.9</v>
      </c>
      <c r="O262" s="2" t="s">
        <v>16</v>
      </c>
      <c r="P262" s="2">
        <v>2</v>
      </c>
      <c r="Q262" s="2">
        <f t="shared" si="41"/>
        <v>1</v>
      </c>
      <c r="R262" s="2">
        <v>68.55</v>
      </c>
      <c r="S262" s="2">
        <f t="shared" si="42"/>
        <v>2</v>
      </c>
      <c r="T262" s="42">
        <f>DataSet!G1421+DataSet!Q1421+DataSet!S1421</f>
        <v>5</v>
      </c>
      <c r="U262" s="16" t="str">
        <f t="shared" si="43"/>
        <v>Medium</v>
      </c>
      <c r="V262" s="4">
        <v>5</v>
      </c>
      <c r="W262" s="33">
        <f t="shared" si="44"/>
        <v>533.50502164502143</v>
      </c>
      <c r="X262" s="2" t="s">
        <v>28</v>
      </c>
    </row>
    <row r="263" spans="1:24" ht="14.25" customHeight="1" x14ac:dyDescent="0.25">
      <c r="A263" s="2">
        <v>1440</v>
      </c>
      <c r="B263" s="2">
        <v>28</v>
      </c>
      <c r="C263" s="2" t="str">
        <f t="shared" si="36"/>
        <v>Young Adults</v>
      </c>
      <c r="D263" s="2" t="s">
        <v>12</v>
      </c>
      <c r="E263" s="2" t="s">
        <v>29</v>
      </c>
      <c r="F263" s="2">
        <v>290.89999999999998</v>
      </c>
      <c r="G263" s="2">
        <f t="shared" si="37"/>
        <v>1</v>
      </c>
      <c r="H263" s="6">
        <v>45636</v>
      </c>
      <c r="I263" s="12" t="str">
        <f t="shared" si="38"/>
        <v>2024</v>
      </c>
      <c r="J263" s="10" t="str">
        <f t="shared" si="39"/>
        <v>Dec</v>
      </c>
      <c r="K263" s="12" t="str">
        <f t="shared" si="40"/>
        <v>10</v>
      </c>
      <c r="L263" s="2" t="s">
        <v>20</v>
      </c>
      <c r="M263" s="2" t="s">
        <v>25</v>
      </c>
      <c r="N263" s="2">
        <v>1.9</v>
      </c>
      <c r="O263" s="2" t="s">
        <v>21</v>
      </c>
      <c r="P263" s="2">
        <v>1</v>
      </c>
      <c r="Q263" s="2">
        <f t="shared" si="41"/>
        <v>1</v>
      </c>
      <c r="R263" s="2">
        <v>290.89999999999998</v>
      </c>
      <c r="S263" s="2">
        <f t="shared" si="42"/>
        <v>3</v>
      </c>
      <c r="T263" s="42">
        <f>DataSet!G1441+DataSet!Q1441+DataSet!S1441</f>
        <v>4</v>
      </c>
      <c r="U263" s="16" t="str">
        <f t="shared" si="43"/>
        <v>Low</v>
      </c>
      <c r="V263" s="4">
        <v>5</v>
      </c>
      <c r="W263" s="33">
        <f t="shared" si="44"/>
        <v>533.93449620801721</v>
      </c>
      <c r="X263" s="2" t="s">
        <v>28</v>
      </c>
    </row>
    <row r="264" spans="1:24" ht="14.25" customHeight="1" x14ac:dyDescent="0.25">
      <c r="A264" s="2">
        <v>2489</v>
      </c>
      <c r="B264" s="2">
        <v>32</v>
      </c>
      <c r="C264" s="2" t="str">
        <f t="shared" si="36"/>
        <v>Early Adults</v>
      </c>
      <c r="D264" s="2" t="s">
        <v>18</v>
      </c>
      <c r="E264" s="2" t="s">
        <v>13</v>
      </c>
      <c r="F264" s="2">
        <v>683.72</v>
      </c>
      <c r="G264" s="2">
        <f t="shared" si="37"/>
        <v>3</v>
      </c>
      <c r="H264" s="6">
        <v>46685</v>
      </c>
      <c r="I264" s="12" t="str">
        <f t="shared" si="38"/>
        <v>2027</v>
      </c>
      <c r="J264" s="10" t="str">
        <f t="shared" si="39"/>
        <v>Oct</v>
      </c>
      <c r="K264" s="12" t="str">
        <f t="shared" si="40"/>
        <v>25</v>
      </c>
      <c r="L264" s="2" t="s">
        <v>14</v>
      </c>
      <c r="M264" s="2" t="s">
        <v>25</v>
      </c>
      <c r="N264" s="2">
        <v>1.9</v>
      </c>
      <c r="O264" s="2" t="s">
        <v>21</v>
      </c>
      <c r="P264" s="2">
        <v>11</v>
      </c>
      <c r="Q264" s="2">
        <f t="shared" si="41"/>
        <v>2</v>
      </c>
      <c r="R264" s="2">
        <v>62.16</v>
      </c>
      <c r="S264" s="2">
        <f t="shared" si="42"/>
        <v>2</v>
      </c>
      <c r="T264" s="42">
        <f>DataSet!G2490+DataSet!Q2490+DataSet!S2490</f>
        <v>6</v>
      </c>
      <c r="U264" s="16" t="str">
        <f t="shared" si="43"/>
        <v>Medium</v>
      </c>
      <c r="V264" s="4">
        <v>4</v>
      </c>
      <c r="W264" s="33">
        <f t="shared" si="44"/>
        <v>528.87005128205192</v>
      </c>
      <c r="X264" s="2" t="s">
        <v>22</v>
      </c>
    </row>
    <row r="265" spans="1:24" ht="14.25" customHeight="1" x14ac:dyDescent="0.25">
      <c r="A265" s="2">
        <v>2566</v>
      </c>
      <c r="B265" s="2">
        <v>56</v>
      </c>
      <c r="C265" s="2" t="str">
        <f t="shared" si="36"/>
        <v>Late Adults</v>
      </c>
      <c r="D265" s="2" t="s">
        <v>26</v>
      </c>
      <c r="E265" s="2" t="s">
        <v>27</v>
      </c>
      <c r="F265" s="2">
        <v>729.98</v>
      </c>
      <c r="G265" s="2">
        <f t="shared" si="37"/>
        <v>3</v>
      </c>
      <c r="H265" s="6">
        <v>46762</v>
      </c>
      <c r="I265" s="12" t="str">
        <f t="shared" si="38"/>
        <v>2028</v>
      </c>
      <c r="J265" s="10" t="str">
        <f t="shared" si="39"/>
        <v>Jan</v>
      </c>
      <c r="K265" s="12" t="str">
        <f t="shared" si="40"/>
        <v>10</v>
      </c>
      <c r="L265" s="2" t="s">
        <v>30</v>
      </c>
      <c r="M265" s="2" t="s">
        <v>25</v>
      </c>
      <c r="N265" s="2">
        <v>1.9</v>
      </c>
      <c r="O265" s="2" t="s">
        <v>16</v>
      </c>
      <c r="P265" s="2">
        <v>17</v>
      </c>
      <c r="Q265" s="2">
        <f t="shared" si="41"/>
        <v>3</v>
      </c>
      <c r="R265" s="2">
        <v>42.94</v>
      </c>
      <c r="S265" s="2">
        <f t="shared" si="42"/>
        <v>1</v>
      </c>
      <c r="T265" s="42">
        <f>DataSet!G2567+DataSet!Q2567+DataSet!S2567</f>
        <v>6</v>
      </c>
      <c r="U265" s="16" t="str">
        <f t="shared" si="43"/>
        <v>Medium</v>
      </c>
      <c r="V265" s="4">
        <v>3</v>
      </c>
      <c r="W265" s="33">
        <f t="shared" si="44"/>
        <v>503.13016580310904</v>
      </c>
      <c r="X265" s="2" t="s">
        <v>22</v>
      </c>
    </row>
    <row r="266" spans="1:24" ht="14.25" customHeight="1" x14ac:dyDescent="0.25">
      <c r="A266" s="2">
        <v>2596</v>
      </c>
      <c r="B266" s="2">
        <v>66</v>
      </c>
      <c r="C266" s="2" t="str">
        <f t="shared" si="36"/>
        <v>Seniors</v>
      </c>
      <c r="D266" s="2" t="s">
        <v>26</v>
      </c>
      <c r="E266" s="2" t="s">
        <v>19</v>
      </c>
      <c r="F266" s="2">
        <v>539.91999999999996</v>
      </c>
      <c r="G266" s="2">
        <f t="shared" si="37"/>
        <v>2</v>
      </c>
      <c r="H266" s="6">
        <v>46792</v>
      </c>
      <c r="I266" s="12" t="str">
        <f t="shared" si="38"/>
        <v>2028</v>
      </c>
      <c r="J266" s="10" t="str">
        <f t="shared" si="39"/>
        <v>Feb</v>
      </c>
      <c r="K266" s="12" t="str">
        <f t="shared" si="40"/>
        <v>09</v>
      </c>
      <c r="L266" s="2" t="s">
        <v>24</v>
      </c>
      <c r="M266" s="2" t="s">
        <v>15</v>
      </c>
      <c r="N266" s="2">
        <v>1.9</v>
      </c>
      <c r="O266" s="2" t="s">
        <v>21</v>
      </c>
      <c r="P266" s="2">
        <v>6</v>
      </c>
      <c r="Q266" s="2">
        <f t="shared" si="41"/>
        <v>2</v>
      </c>
      <c r="R266" s="2">
        <v>89.99</v>
      </c>
      <c r="S266" s="2">
        <f t="shared" si="42"/>
        <v>2</v>
      </c>
      <c r="T266" s="42">
        <f>DataSet!G2597+DataSet!Q2597+DataSet!S2597</f>
        <v>4</v>
      </c>
      <c r="U266" s="16" t="str">
        <f t="shared" si="43"/>
        <v>Low</v>
      </c>
      <c r="V266" s="4">
        <v>1</v>
      </c>
      <c r="W266" s="33">
        <f t="shared" si="44"/>
        <v>531.16362591431516</v>
      </c>
      <c r="X266" s="2" t="s">
        <v>17</v>
      </c>
    </row>
    <row r="267" spans="1:24" ht="14.25" customHeight="1" x14ac:dyDescent="0.25">
      <c r="A267" s="2">
        <v>2598</v>
      </c>
      <c r="B267" s="2">
        <v>36</v>
      </c>
      <c r="C267" s="2" t="str">
        <f t="shared" si="36"/>
        <v>Early Adults</v>
      </c>
      <c r="D267" s="2" t="s">
        <v>26</v>
      </c>
      <c r="E267" s="2" t="s">
        <v>19</v>
      </c>
      <c r="F267" s="2">
        <v>279.54000000000002</v>
      </c>
      <c r="G267" s="2">
        <f t="shared" si="37"/>
        <v>1</v>
      </c>
      <c r="H267" s="6">
        <v>46794</v>
      </c>
      <c r="I267" s="12" t="str">
        <f t="shared" si="38"/>
        <v>2028</v>
      </c>
      <c r="J267" s="10" t="str">
        <f t="shared" si="39"/>
        <v>Feb</v>
      </c>
      <c r="K267" s="12" t="str">
        <f t="shared" si="40"/>
        <v>11</v>
      </c>
      <c r="L267" s="2" t="s">
        <v>14</v>
      </c>
      <c r="M267" s="2" t="s">
        <v>15</v>
      </c>
      <c r="N267" s="2">
        <v>1.9</v>
      </c>
      <c r="O267" s="2" t="s">
        <v>21</v>
      </c>
      <c r="P267" s="2">
        <v>10</v>
      </c>
      <c r="Q267" s="2">
        <f t="shared" si="41"/>
        <v>2</v>
      </c>
      <c r="R267" s="2">
        <v>27.95</v>
      </c>
      <c r="S267" s="2">
        <f t="shared" si="42"/>
        <v>1</v>
      </c>
      <c r="T267" s="42">
        <f>DataSet!G2599+DataSet!Q2599+DataSet!S2599</f>
        <v>6</v>
      </c>
      <c r="U267" s="16" t="str">
        <f t="shared" si="43"/>
        <v>Medium</v>
      </c>
      <c r="V267" s="4">
        <v>1</v>
      </c>
      <c r="W267" s="33">
        <f t="shared" si="44"/>
        <v>531.15446652719618</v>
      </c>
      <c r="X267" s="2" t="s">
        <v>28</v>
      </c>
    </row>
    <row r="268" spans="1:24" ht="14.25" customHeight="1" x14ac:dyDescent="0.25">
      <c r="A268" s="2">
        <v>2755</v>
      </c>
      <c r="B268" s="2">
        <v>55</v>
      </c>
      <c r="C268" s="2" t="str">
        <f t="shared" si="36"/>
        <v>Late Adults</v>
      </c>
      <c r="D268" s="2" t="s">
        <v>23</v>
      </c>
      <c r="E268" s="2" t="s">
        <v>13</v>
      </c>
      <c r="F268" s="2">
        <v>438.7</v>
      </c>
      <c r="G268" s="2">
        <f t="shared" si="37"/>
        <v>2</v>
      </c>
      <c r="H268" s="6">
        <v>46951</v>
      </c>
      <c r="I268" s="12" t="str">
        <f t="shared" si="38"/>
        <v>2028</v>
      </c>
      <c r="J268" s="10" t="str">
        <f t="shared" si="39"/>
        <v>Jul</v>
      </c>
      <c r="K268" s="12" t="str">
        <f t="shared" si="40"/>
        <v>17</v>
      </c>
      <c r="L268" s="2" t="s">
        <v>20</v>
      </c>
      <c r="M268" s="2" t="s">
        <v>15</v>
      </c>
      <c r="N268" s="2">
        <v>1.9</v>
      </c>
      <c r="O268" s="2" t="s">
        <v>16</v>
      </c>
      <c r="P268" s="2">
        <v>18</v>
      </c>
      <c r="Q268" s="2">
        <f t="shared" si="41"/>
        <v>3</v>
      </c>
      <c r="R268" s="2">
        <v>24.37</v>
      </c>
      <c r="S268" s="2">
        <f t="shared" si="42"/>
        <v>1</v>
      </c>
      <c r="T268" s="42">
        <f>DataSet!G2756+DataSet!Q2756+DataSet!S2756</f>
        <v>5</v>
      </c>
      <c r="U268" s="16" t="str">
        <f t="shared" si="43"/>
        <v>Medium</v>
      </c>
      <c r="V268" s="4">
        <v>4</v>
      </c>
      <c r="W268" s="33">
        <f t="shared" si="44"/>
        <v>528.71106776180761</v>
      </c>
      <c r="X268" s="2" t="s">
        <v>28</v>
      </c>
    </row>
    <row r="269" spans="1:24" ht="14.25" customHeight="1" x14ac:dyDescent="0.25">
      <c r="A269" s="2">
        <v>2931</v>
      </c>
      <c r="B269" s="2">
        <v>61</v>
      </c>
      <c r="C269" s="2" t="str">
        <f t="shared" si="36"/>
        <v>Seniors</v>
      </c>
      <c r="D269" s="2" t="s">
        <v>18</v>
      </c>
      <c r="E269" s="2" t="s">
        <v>27</v>
      </c>
      <c r="F269" s="2">
        <v>600.01</v>
      </c>
      <c r="G269" s="2">
        <f t="shared" si="37"/>
        <v>2</v>
      </c>
      <c r="H269" s="6">
        <v>47127</v>
      </c>
      <c r="I269" s="12" t="str">
        <f t="shared" si="38"/>
        <v>2029</v>
      </c>
      <c r="J269" s="10" t="str">
        <f t="shared" si="39"/>
        <v>Jan</v>
      </c>
      <c r="K269" s="12" t="str">
        <f t="shared" si="40"/>
        <v>09</v>
      </c>
      <c r="L269" s="2" t="s">
        <v>14</v>
      </c>
      <c r="M269" s="2" t="s">
        <v>15</v>
      </c>
      <c r="N269" s="2">
        <v>1.9</v>
      </c>
      <c r="O269" s="2" t="s">
        <v>16</v>
      </c>
      <c r="P269" s="2">
        <v>12</v>
      </c>
      <c r="Q269" s="2">
        <f t="shared" si="41"/>
        <v>2</v>
      </c>
      <c r="R269" s="2">
        <v>50</v>
      </c>
      <c r="S269" s="2">
        <f t="shared" si="42"/>
        <v>1</v>
      </c>
      <c r="T269" s="42">
        <f>DataSet!G2932+DataSet!Q2932+DataSet!S2932</f>
        <v>4</v>
      </c>
      <c r="U269" s="16" t="str">
        <f t="shared" si="43"/>
        <v>Low</v>
      </c>
      <c r="V269" s="4">
        <v>2</v>
      </c>
      <c r="W269" s="33">
        <f t="shared" si="44"/>
        <v>524.57541893362406</v>
      </c>
      <c r="X269" s="2" t="s">
        <v>28</v>
      </c>
    </row>
    <row r="270" spans="1:24" ht="14.25" customHeight="1" x14ac:dyDescent="0.25">
      <c r="A270" s="2">
        <v>4071</v>
      </c>
      <c r="B270" s="2">
        <v>25</v>
      </c>
      <c r="C270" s="2" t="str">
        <f t="shared" si="36"/>
        <v>Young Adults</v>
      </c>
      <c r="D270" s="2" t="s">
        <v>12</v>
      </c>
      <c r="E270" s="2" t="s">
        <v>19</v>
      </c>
      <c r="F270" s="2">
        <v>191.5</v>
      </c>
      <c r="G270" s="2">
        <f t="shared" si="37"/>
        <v>1</v>
      </c>
      <c r="H270" s="6">
        <v>48267</v>
      </c>
      <c r="I270" s="12" t="str">
        <f t="shared" si="38"/>
        <v>2032</v>
      </c>
      <c r="J270" s="10" t="str">
        <f t="shared" si="39"/>
        <v>Feb</v>
      </c>
      <c r="K270" s="12" t="str">
        <f t="shared" si="40"/>
        <v>23</v>
      </c>
      <c r="L270" s="2" t="s">
        <v>24</v>
      </c>
      <c r="M270" s="2" t="s">
        <v>15</v>
      </c>
      <c r="N270" s="2">
        <v>1.9</v>
      </c>
      <c r="O270" s="2" t="s">
        <v>21</v>
      </c>
      <c r="P270" s="2">
        <v>2</v>
      </c>
      <c r="Q270" s="2">
        <f t="shared" si="41"/>
        <v>1</v>
      </c>
      <c r="R270" s="2">
        <v>95.75</v>
      </c>
      <c r="S270" s="2">
        <f t="shared" si="42"/>
        <v>2</v>
      </c>
      <c r="T270" s="42">
        <f>DataSet!G4072+DataSet!Q4072+DataSet!S4072</f>
        <v>5</v>
      </c>
      <c r="U270" s="16" t="str">
        <f t="shared" si="43"/>
        <v>Medium</v>
      </c>
      <c r="V270" s="4">
        <v>4</v>
      </c>
      <c r="W270" s="33">
        <f t="shared" si="44"/>
        <v>528.80357656731815</v>
      </c>
      <c r="X270" s="2" t="s">
        <v>28</v>
      </c>
    </row>
    <row r="271" spans="1:24" ht="14.25" customHeight="1" x14ac:dyDescent="0.25">
      <c r="A271" s="2">
        <v>4140</v>
      </c>
      <c r="B271" s="2">
        <v>41</v>
      </c>
      <c r="C271" s="2" t="str">
        <f t="shared" si="36"/>
        <v>Mid Adults</v>
      </c>
      <c r="D271" s="2" t="s">
        <v>26</v>
      </c>
      <c r="E271" s="2" t="s">
        <v>19</v>
      </c>
      <c r="F271" s="2">
        <v>636.11</v>
      </c>
      <c r="G271" s="2">
        <f t="shared" si="37"/>
        <v>2</v>
      </c>
      <c r="H271" s="6">
        <v>48336</v>
      </c>
      <c r="I271" s="12" t="str">
        <f t="shared" si="38"/>
        <v>2032</v>
      </c>
      <c r="J271" s="10" t="str">
        <f t="shared" si="39"/>
        <v>May</v>
      </c>
      <c r="K271" s="12" t="str">
        <f t="shared" si="40"/>
        <v>02</v>
      </c>
      <c r="L271" s="2" t="s">
        <v>20</v>
      </c>
      <c r="M271" s="2" t="s">
        <v>15</v>
      </c>
      <c r="N271" s="2">
        <v>1.9</v>
      </c>
      <c r="O271" s="2" t="s">
        <v>21</v>
      </c>
      <c r="P271" s="2">
        <v>19</v>
      </c>
      <c r="Q271" s="2">
        <f t="shared" si="41"/>
        <v>3</v>
      </c>
      <c r="R271" s="2">
        <v>33.479999999999997</v>
      </c>
      <c r="S271" s="2">
        <f t="shared" si="42"/>
        <v>1</v>
      </c>
      <c r="T271" s="42">
        <f>DataSet!G4141+DataSet!Q4141+DataSet!S4141</f>
        <v>4</v>
      </c>
      <c r="U271" s="16" t="str">
        <f t="shared" si="43"/>
        <v>Low</v>
      </c>
      <c r="V271" s="4">
        <v>4</v>
      </c>
      <c r="W271" s="33">
        <f t="shared" si="44"/>
        <v>529.15059670781955</v>
      </c>
      <c r="X271" s="2" t="s">
        <v>22</v>
      </c>
    </row>
    <row r="272" spans="1:24" ht="14.25" customHeight="1" x14ac:dyDescent="0.25">
      <c r="A272" s="2">
        <v>4494</v>
      </c>
      <c r="B272" s="2">
        <v>28</v>
      </c>
      <c r="C272" s="2" t="str">
        <f t="shared" si="36"/>
        <v>Young Adults</v>
      </c>
      <c r="D272" s="2" t="s">
        <v>26</v>
      </c>
      <c r="E272" s="2" t="s">
        <v>27</v>
      </c>
      <c r="F272" s="2">
        <v>965.51</v>
      </c>
      <c r="G272" s="2">
        <f t="shared" si="37"/>
        <v>3</v>
      </c>
      <c r="H272" s="6">
        <v>48690</v>
      </c>
      <c r="I272" s="12" t="str">
        <f t="shared" si="38"/>
        <v>2033</v>
      </c>
      <c r="J272" s="10" t="str">
        <f t="shared" si="39"/>
        <v>Apr</v>
      </c>
      <c r="K272" s="12" t="str">
        <f t="shared" si="40"/>
        <v>21</v>
      </c>
      <c r="L272" s="2" t="s">
        <v>20</v>
      </c>
      <c r="M272" s="2" t="s">
        <v>15</v>
      </c>
      <c r="N272" s="2">
        <v>1.9</v>
      </c>
      <c r="O272" s="2" t="s">
        <v>21</v>
      </c>
      <c r="P272" s="2">
        <v>13</v>
      </c>
      <c r="Q272" s="2">
        <f t="shared" si="41"/>
        <v>2</v>
      </c>
      <c r="R272" s="2">
        <v>74.27</v>
      </c>
      <c r="S272" s="2">
        <f t="shared" si="42"/>
        <v>2</v>
      </c>
      <c r="T272" s="42">
        <f>DataSet!G4495+DataSet!Q4495+DataSet!S4495</f>
        <v>7</v>
      </c>
      <c r="U272" s="16" t="str">
        <f t="shared" si="43"/>
        <v>High</v>
      </c>
      <c r="V272" s="4">
        <v>3</v>
      </c>
      <c r="W272" s="33">
        <f t="shared" si="44"/>
        <v>502.89484439834047</v>
      </c>
      <c r="X272" s="2" t="s">
        <v>17</v>
      </c>
    </row>
    <row r="273" spans="1:24" ht="14.25" customHeight="1" x14ac:dyDescent="0.25">
      <c r="A273" s="2">
        <v>4740</v>
      </c>
      <c r="B273" s="2">
        <v>60</v>
      </c>
      <c r="C273" s="2" t="str">
        <f t="shared" si="36"/>
        <v>Seniors</v>
      </c>
      <c r="D273" s="2" t="s">
        <v>12</v>
      </c>
      <c r="E273" s="2" t="s">
        <v>13</v>
      </c>
      <c r="F273" s="2">
        <v>314.48</v>
      </c>
      <c r="G273" s="2">
        <f t="shared" si="37"/>
        <v>1</v>
      </c>
      <c r="H273" s="6">
        <v>48936</v>
      </c>
      <c r="I273" s="12" t="str">
        <f t="shared" si="38"/>
        <v>2033</v>
      </c>
      <c r="J273" s="10" t="str">
        <f t="shared" si="39"/>
        <v>Dec</v>
      </c>
      <c r="K273" s="12" t="str">
        <f t="shared" si="40"/>
        <v>23</v>
      </c>
      <c r="L273" s="2" t="s">
        <v>14</v>
      </c>
      <c r="M273" s="2" t="s">
        <v>25</v>
      </c>
      <c r="N273" s="2">
        <v>1.9</v>
      </c>
      <c r="O273" s="2" t="s">
        <v>21</v>
      </c>
      <c r="P273" s="2">
        <v>8</v>
      </c>
      <c r="Q273" s="2">
        <f t="shared" si="41"/>
        <v>2</v>
      </c>
      <c r="R273" s="2">
        <v>39.31</v>
      </c>
      <c r="S273" s="2">
        <f t="shared" si="42"/>
        <v>1</v>
      </c>
      <c r="T273" s="42">
        <f>DataSet!G4741+DataSet!Q4741+DataSet!S4741</f>
        <v>5</v>
      </c>
      <c r="U273" s="16" t="str">
        <f t="shared" si="43"/>
        <v>Medium</v>
      </c>
      <c r="V273" s="4">
        <v>4</v>
      </c>
      <c r="W273" s="33">
        <f t="shared" si="44"/>
        <v>529.04044284243105</v>
      </c>
      <c r="X273" s="2" t="s">
        <v>28</v>
      </c>
    </row>
    <row r="274" spans="1:24" ht="14.25" customHeight="1" x14ac:dyDescent="0.25">
      <c r="A274" s="2">
        <v>4947</v>
      </c>
      <c r="B274" s="2">
        <v>34</v>
      </c>
      <c r="C274" s="2" t="str">
        <f t="shared" si="36"/>
        <v>Early Adults</v>
      </c>
      <c r="D274" s="2" t="s">
        <v>26</v>
      </c>
      <c r="E274" s="2" t="s">
        <v>19</v>
      </c>
      <c r="F274" s="2">
        <v>377.18</v>
      </c>
      <c r="G274" s="2">
        <f t="shared" si="37"/>
        <v>2</v>
      </c>
      <c r="H274" s="6">
        <v>49143</v>
      </c>
      <c r="I274" s="12" t="str">
        <f t="shared" si="38"/>
        <v>2034</v>
      </c>
      <c r="J274" s="10" t="str">
        <f t="shared" si="39"/>
        <v>Jul</v>
      </c>
      <c r="K274" s="12" t="str">
        <f t="shared" si="40"/>
        <v>18</v>
      </c>
      <c r="L274" s="2" t="s">
        <v>20</v>
      </c>
      <c r="M274" s="2" t="s">
        <v>25</v>
      </c>
      <c r="N274" s="2">
        <v>1.9</v>
      </c>
      <c r="O274" s="2" t="s">
        <v>16</v>
      </c>
      <c r="P274" s="2">
        <v>14</v>
      </c>
      <c r="Q274" s="2">
        <f t="shared" si="41"/>
        <v>2</v>
      </c>
      <c r="R274" s="2">
        <v>26.94</v>
      </c>
      <c r="S274" s="2">
        <f t="shared" si="42"/>
        <v>1</v>
      </c>
      <c r="T274" s="42">
        <f>DataSet!G4948+DataSet!Q4948+DataSet!S4948</f>
        <v>7</v>
      </c>
      <c r="U274" s="16" t="str">
        <f t="shared" si="43"/>
        <v>High</v>
      </c>
      <c r="V274" s="4">
        <v>3</v>
      </c>
      <c r="W274" s="33">
        <f t="shared" si="44"/>
        <v>502.41445482866067</v>
      </c>
      <c r="X274" s="2" t="s">
        <v>17</v>
      </c>
    </row>
    <row r="275" spans="1:24" ht="14.25" customHeight="1" x14ac:dyDescent="0.25">
      <c r="A275" s="2">
        <v>30</v>
      </c>
      <c r="B275" s="2">
        <v>69</v>
      </c>
      <c r="C275" s="2" t="str">
        <f t="shared" si="36"/>
        <v>Seniors</v>
      </c>
      <c r="D275" s="2" t="s">
        <v>26</v>
      </c>
      <c r="E275" s="2" t="s">
        <v>29</v>
      </c>
      <c r="F275" s="2">
        <v>350.29</v>
      </c>
      <c r="G275" s="2">
        <f t="shared" si="37"/>
        <v>2</v>
      </c>
      <c r="H275" s="6">
        <v>44226</v>
      </c>
      <c r="I275" s="12" t="str">
        <f t="shared" si="38"/>
        <v>2021</v>
      </c>
      <c r="J275" s="10" t="str">
        <f t="shared" si="39"/>
        <v>Jan</v>
      </c>
      <c r="K275" s="12" t="str">
        <f t="shared" si="40"/>
        <v>30</v>
      </c>
      <c r="L275" s="2" t="s">
        <v>14</v>
      </c>
      <c r="M275" s="2" t="s">
        <v>15</v>
      </c>
      <c r="N275" s="2">
        <v>1.89</v>
      </c>
      <c r="O275" s="2" t="s">
        <v>16</v>
      </c>
      <c r="P275" s="2">
        <v>8</v>
      </c>
      <c r="Q275" s="2">
        <f t="shared" si="41"/>
        <v>2</v>
      </c>
      <c r="R275" s="2">
        <v>43.79</v>
      </c>
      <c r="S275" s="2">
        <f t="shared" si="42"/>
        <v>1</v>
      </c>
      <c r="T275" s="42">
        <f>DataSet!G31+DataSet!Q31+DataSet!S31</f>
        <v>7</v>
      </c>
      <c r="U275" s="16" t="str">
        <f t="shared" si="43"/>
        <v>High</v>
      </c>
      <c r="V275" s="4">
        <v>1</v>
      </c>
      <c r="W275" s="33">
        <f t="shared" si="44"/>
        <v>531.41793717277437</v>
      </c>
      <c r="X275" s="2" t="s">
        <v>17</v>
      </c>
    </row>
    <row r="276" spans="1:24" ht="14.25" customHeight="1" x14ac:dyDescent="0.25">
      <c r="A276" s="2">
        <v>442</v>
      </c>
      <c r="B276" s="2">
        <v>35</v>
      </c>
      <c r="C276" s="2" t="str">
        <f t="shared" si="36"/>
        <v>Early Adults</v>
      </c>
      <c r="D276" s="2" t="s">
        <v>18</v>
      </c>
      <c r="E276" s="2" t="s">
        <v>29</v>
      </c>
      <c r="F276" s="2">
        <v>207.29</v>
      </c>
      <c r="G276" s="2">
        <f t="shared" si="37"/>
        <v>1</v>
      </c>
      <c r="H276" s="6">
        <v>44638</v>
      </c>
      <c r="I276" s="12" t="str">
        <f t="shared" si="38"/>
        <v>2022</v>
      </c>
      <c r="J276" s="10" t="str">
        <f t="shared" si="39"/>
        <v>Mar</v>
      </c>
      <c r="K276" s="12" t="str">
        <f t="shared" si="40"/>
        <v>18</v>
      </c>
      <c r="L276" s="2" t="s">
        <v>14</v>
      </c>
      <c r="M276" s="2" t="s">
        <v>25</v>
      </c>
      <c r="N276" s="2">
        <v>1.89</v>
      </c>
      <c r="O276" s="2" t="s">
        <v>21</v>
      </c>
      <c r="P276" s="2">
        <v>3</v>
      </c>
      <c r="Q276" s="2">
        <f t="shared" si="41"/>
        <v>1</v>
      </c>
      <c r="R276" s="2">
        <v>69.099999999999994</v>
      </c>
      <c r="S276" s="2">
        <f t="shared" si="42"/>
        <v>2</v>
      </c>
      <c r="T276" s="42">
        <f>DataSet!G443+DataSet!Q443+DataSet!S443</f>
        <v>5</v>
      </c>
      <c r="U276" s="16" t="str">
        <f t="shared" si="43"/>
        <v>Medium</v>
      </c>
      <c r="V276" s="4">
        <v>1</v>
      </c>
      <c r="W276" s="33">
        <f t="shared" si="44"/>
        <v>531.60779874213779</v>
      </c>
      <c r="X276" s="2" t="s">
        <v>22</v>
      </c>
    </row>
    <row r="277" spans="1:24" ht="14.25" customHeight="1" x14ac:dyDescent="0.25">
      <c r="A277" s="2">
        <v>471</v>
      </c>
      <c r="B277" s="2">
        <v>67</v>
      </c>
      <c r="C277" s="2" t="str">
        <f t="shared" si="36"/>
        <v>Seniors</v>
      </c>
      <c r="D277" s="2" t="s">
        <v>18</v>
      </c>
      <c r="E277" s="2" t="s">
        <v>29</v>
      </c>
      <c r="F277" s="2">
        <v>572.73</v>
      </c>
      <c r="G277" s="2">
        <f t="shared" si="37"/>
        <v>2</v>
      </c>
      <c r="H277" s="6">
        <v>44667</v>
      </c>
      <c r="I277" s="12" t="str">
        <f t="shared" si="38"/>
        <v>2022</v>
      </c>
      <c r="J277" s="10" t="str">
        <f t="shared" si="39"/>
        <v>Apr</v>
      </c>
      <c r="K277" s="12" t="str">
        <f t="shared" si="40"/>
        <v>16</v>
      </c>
      <c r="L277" s="2" t="s">
        <v>14</v>
      </c>
      <c r="M277" s="2" t="s">
        <v>25</v>
      </c>
      <c r="N277" s="2">
        <v>1.89</v>
      </c>
      <c r="O277" s="2" t="s">
        <v>21</v>
      </c>
      <c r="P277" s="2">
        <v>13</v>
      </c>
      <c r="Q277" s="2">
        <f t="shared" si="41"/>
        <v>2</v>
      </c>
      <c r="R277" s="2">
        <v>44.06</v>
      </c>
      <c r="S277" s="2">
        <f t="shared" si="42"/>
        <v>1</v>
      </c>
      <c r="T277" s="42">
        <f>DataSet!G472+DataSet!Q472+DataSet!S472</f>
        <v>7</v>
      </c>
      <c r="U277" s="16" t="str">
        <f t="shared" si="43"/>
        <v>High</v>
      </c>
      <c r="V277" s="4">
        <v>2</v>
      </c>
      <c r="W277" s="33">
        <f t="shared" si="44"/>
        <v>524.49324618736432</v>
      </c>
      <c r="X277" s="2" t="s">
        <v>22</v>
      </c>
    </row>
    <row r="278" spans="1:24" ht="14.25" customHeight="1" x14ac:dyDescent="0.25">
      <c r="A278" s="2">
        <v>736</v>
      </c>
      <c r="B278" s="2">
        <v>67</v>
      </c>
      <c r="C278" s="2" t="str">
        <f t="shared" si="36"/>
        <v>Seniors</v>
      </c>
      <c r="D278" s="2" t="s">
        <v>23</v>
      </c>
      <c r="E278" s="2" t="s">
        <v>13</v>
      </c>
      <c r="F278" s="2">
        <v>678.43</v>
      </c>
      <c r="G278" s="2">
        <f t="shared" si="37"/>
        <v>3</v>
      </c>
      <c r="H278" s="6">
        <v>44932</v>
      </c>
      <c r="I278" s="12" t="str">
        <f t="shared" si="38"/>
        <v>2023</v>
      </c>
      <c r="J278" s="10" t="str">
        <f t="shared" si="39"/>
        <v>Jan</v>
      </c>
      <c r="K278" s="12" t="str">
        <f t="shared" si="40"/>
        <v>06</v>
      </c>
      <c r="L278" s="2" t="s">
        <v>24</v>
      </c>
      <c r="M278" s="2" t="s">
        <v>25</v>
      </c>
      <c r="N278" s="2">
        <v>1.89</v>
      </c>
      <c r="O278" s="2" t="s">
        <v>16</v>
      </c>
      <c r="P278" s="2">
        <v>16</v>
      </c>
      <c r="Q278" s="2">
        <f t="shared" si="41"/>
        <v>3</v>
      </c>
      <c r="R278" s="2">
        <v>42.4</v>
      </c>
      <c r="S278" s="2">
        <f t="shared" si="42"/>
        <v>1</v>
      </c>
      <c r="T278" s="42">
        <f>DataSet!G737+DataSet!Q737+DataSet!S737</f>
        <v>8</v>
      </c>
      <c r="U278" s="16" t="str">
        <f t="shared" si="43"/>
        <v>High</v>
      </c>
      <c r="V278" s="4">
        <v>4</v>
      </c>
      <c r="W278" s="33">
        <f t="shared" si="44"/>
        <v>529.26163917525832</v>
      </c>
      <c r="X278" s="2" t="s">
        <v>22</v>
      </c>
    </row>
    <row r="279" spans="1:24" ht="14.25" customHeight="1" x14ac:dyDescent="0.25">
      <c r="A279" s="2">
        <v>1116</v>
      </c>
      <c r="B279" s="2">
        <v>52</v>
      </c>
      <c r="C279" s="2" t="str">
        <f t="shared" si="36"/>
        <v>Late Adults</v>
      </c>
      <c r="D279" s="2" t="s">
        <v>12</v>
      </c>
      <c r="E279" s="2" t="s">
        <v>19</v>
      </c>
      <c r="F279" s="2">
        <v>547.1</v>
      </c>
      <c r="G279" s="2">
        <f t="shared" si="37"/>
        <v>2</v>
      </c>
      <c r="H279" s="6">
        <v>45312</v>
      </c>
      <c r="I279" s="12" t="str">
        <f t="shared" si="38"/>
        <v>2024</v>
      </c>
      <c r="J279" s="10" t="str">
        <f t="shared" si="39"/>
        <v>Jan</v>
      </c>
      <c r="K279" s="12" t="str">
        <f t="shared" si="40"/>
        <v>21</v>
      </c>
      <c r="L279" s="2" t="s">
        <v>20</v>
      </c>
      <c r="M279" s="2" t="s">
        <v>15</v>
      </c>
      <c r="N279" s="2">
        <v>1.89</v>
      </c>
      <c r="O279" s="2" t="s">
        <v>16</v>
      </c>
      <c r="P279" s="2">
        <v>15</v>
      </c>
      <c r="Q279" s="2">
        <f t="shared" si="41"/>
        <v>2</v>
      </c>
      <c r="R279" s="2">
        <v>36.47</v>
      </c>
      <c r="S279" s="2">
        <f t="shared" si="42"/>
        <v>1</v>
      </c>
      <c r="T279" s="42">
        <f>DataSet!G1117+DataSet!Q1117+DataSet!S1117</f>
        <v>7</v>
      </c>
      <c r="U279" s="16" t="str">
        <f t="shared" si="43"/>
        <v>High</v>
      </c>
      <c r="V279" s="4">
        <v>3</v>
      </c>
      <c r="W279" s="33">
        <f t="shared" si="44"/>
        <v>502.54463617463642</v>
      </c>
      <c r="X279" s="2" t="s">
        <v>22</v>
      </c>
    </row>
    <row r="280" spans="1:24" ht="14.25" customHeight="1" x14ac:dyDescent="0.25">
      <c r="A280" s="2">
        <v>1138</v>
      </c>
      <c r="B280" s="2">
        <v>64</v>
      </c>
      <c r="C280" s="2" t="str">
        <f t="shared" si="36"/>
        <v>Seniors</v>
      </c>
      <c r="D280" s="2" t="s">
        <v>18</v>
      </c>
      <c r="E280" s="2" t="s">
        <v>29</v>
      </c>
      <c r="F280" s="2">
        <v>110.61</v>
      </c>
      <c r="G280" s="2">
        <f t="shared" si="37"/>
        <v>1</v>
      </c>
      <c r="H280" s="6">
        <v>45334</v>
      </c>
      <c r="I280" s="12" t="str">
        <f t="shared" si="38"/>
        <v>2024</v>
      </c>
      <c r="J280" s="10" t="str">
        <f t="shared" si="39"/>
        <v>Feb</v>
      </c>
      <c r="K280" s="12" t="str">
        <f t="shared" si="40"/>
        <v>12</v>
      </c>
      <c r="L280" s="2" t="s">
        <v>14</v>
      </c>
      <c r="M280" s="2" t="s">
        <v>25</v>
      </c>
      <c r="N280" s="2">
        <v>1.89</v>
      </c>
      <c r="O280" s="2" t="s">
        <v>21</v>
      </c>
      <c r="P280" s="2">
        <v>8</v>
      </c>
      <c r="Q280" s="2">
        <f t="shared" si="41"/>
        <v>2</v>
      </c>
      <c r="R280" s="2">
        <v>13.83</v>
      </c>
      <c r="S280" s="2">
        <f t="shared" si="42"/>
        <v>1</v>
      </c>
      <c r="T280" s="42">
        <f>DataSet!G1139+DataSet!Q1139+DataSet!S1139</f>
        <v>7</v>
      </c>
      <c r="U280" s="16" t="str">
        <f t="shared" si="43"/>
        <v>High</v>
      </c>
      <c r="V280" s="4">
        <v>2</v>
      </c>
      <c r="W280" s="33">
        <f t="shared" si="44"/>
        <v>524.44064340239959</v>
      </c>
      <c r="X280" s="2" t="s">
        <v>28</v>
      </c>
    </row>
    <row r="281" spans="1:24" ht="14.25" customHeight="1" x14ac:dyDescent="0.25">
      <c r="A281" s="2">
        <v>1279</v>
      </c>
      <c r="B281" s="2">
        <v>46</v>
      </c>
      <c r="C281" s="2" t="str">
        <f t="shared" si="36"/>
        <v>Mid Adults</v>
      </c>
      <c r="D281" s="2" t="s">
        <v>23</v>
      </c>
      <c r="E281" s="2" t="s">
        <v>13</v>
      </c>
      <c r="F281" s="2">
        <v>58.65</v>
      </c>
      <c r="G281" s="2">
        <f t="shared" si="37"/>
        <v>1</v>
      </c>
      <c r="H281" s="6">
        <v>45475</v>
      </c>
      <c r="I281" s="12" t="str">
        <f t="shared" si="38"/>
        <v>2024</v>
      </c>
      <c r="J281" s="10" t="str">
        <f t="shared" si="39"/>
        <v>Jul</v>
      </c>
      <c r="K281" s="12" t="str">
        <f t="shared" si="40"/>
        <v>02</v>
      </c>
      <c r="L281" s="2" t="s">
        <v>30</v>
      </c>
      <c r="M281" s="2" t="s">
        <v>15</v>
      </c>
      <c r="N281" s="2">
        <v>1.89</v>
      </c>
      <c r="O281" s="2" t="s">
        <v>16</v>
      </c>
      <c r="P281" s="2">
        <v>17</v>
      </c>
      <c r="Q281" s="2">
        <f t="shared" si="41"/>
        <v>3</v>
      </c>
      <c r="R281" s="2">
        <v>3.45</v>
      </c>
      <c r="S281" s="2">
        <f t="shared" si="42"/>
        <v>1</v>
      </c>
      <c r="T281" s="42">
        <f>DataSet!G1280+DataSet!Q1280+DataSet!S1280</f>
        <v>8</v>
      </c>
      <c r="U281" s="16" t="str">
        <f t="shared" si="43"/>
        <v>High</v>
      </c>
      <c r="V281" s="4">
        <v>5</v>
      </c>
      <c r="W281" s="33">
        <f t="shared" si="44"/>
        <v>534.19809110629046</v>
      </c>
      <c r="X281" s="2" t="s">
        <v>28</v>
      </c>
    </row>
    <row r="282" spans="1:24" ht="14.25" customHeight="1" x14ac:dyDescent="0.25">
      <c r="A282" s="2">
        <v>1467</v>
      </c>
      <c r="B282" s="2">
        <v>54</v>
      </c>
      <c r="C282" s="2" t="str">
        <f t="shared" si="36"/>
        <v>Late Adults</v>
      </c>
      <c r="D282" s="2" t="s">
        <v>23</v>
      </c>
      <c r="E282" s="2" t="s">
        <v>29</v>
      </c>
      <c r="F282" s="2">
        <v>956.53</v>
      </c>
      <c r="G282" s="2">
        <f t="shared" si="37"/>
        <v>3</v>
      </c>
      <c r="H282" s="6">
        <v>45663</v>
      </c>
      <c r="I282" s="12" t="str">
        <f t="shared" si="38"/>
        <v>2025</v>
      </c>
      <c r="J282" s="10" t="str">
        <f t="shared" si="39"/>
        <v>Jan</v>
      </c>
      <c r="K282" s="12" t="str">
        <f t="shared" si="40"/>
        <v>06</v>
      </c>
      <c r="L282" s="2" t="s">
        <v>20</v>
      </c>
      <c r="M282" s="2" t="s">
        <v>25</v>
      </c>
      <c r="N282" s="2">
        <v>1.89</v>
      </c>
      <c r="O282" s="2" t="s">
        <v>21</v>
      </c>
      <c r="P282" s="2">
        <v>2</v>
      </c>
      <c r="Q282" s="2">
        <f t="shared" si="41"/>
        <v>1</v>
      </c>
      <c r="R282" s="2">
        <v>478.26</v>
      </c>
      <c r="S282" s="2">
        <f t="shared" si="42"/>
        <v>3</v>
      </c>
      <c r="T282" s="42">
        <f>DataSet!G1468+DataSet!Q1468+DataSet!S1468</f>
        <v>7</v>
      </c>
      <c r="U282" s="16" t="str">
        <f t="shared" si="43"/>
        <v>High</v>
      </c>
      <c r="V282" s="4">
        <v>4</v>
      </c>
      <c r="W282" s="33">
        <f t="shared" si="44"/>
        <v>529.10769865841132</v>
      </c>
      <c r="X282" s="2" t="s">
        <v>17</v>
      </c>
    </row>
    <row r="283" spans="1:24" ht="14.25" customHeight="1" x14ac:dyDescent="0.25">
      <c r="A283" s="2">
        <v>1660</v>
      </c>
      <c r="B283" s="2">
        <v>22</v>
      </c>
      <c r="C283" s="2" t="str">
        <f t="shared" si="36"/>
        <v>Young Adults</v>
      </c>
      <c r="D283" s="2" t="s">
        <v>26</v>
      </c>
      <c r="E283" s="2" t="s">
        <v>13</v>
      </c>
      <c r="F283" s="2">
        <v>229.2</v>
      </c>
      <c r="G283" s="2">
        <f t="shared" si="37"/>
        <v>1</v>
      </c>
      <c r="H283" s="6">
        <v>45856</v>
      </c>
      <c r="I283" s="12" t="str">
        <f t="shared" si="38"/>
        <v>2025</v>
      </c>
      <c r="J283" s="10" t="str">
        <f t="shared" si="39"/>
        <v>Jul</v>
      </c>
      <c r="K283" s="12" t="str">
        <f t="shared" si="40"/>
        <v>18</v>
      </c>
      <c r="L283" s="2" t="s">
        <v>30</v>
      </c>
      <c r="M283" s="2" t="s">
        <v>15</v>
      </c>
      <c r="N283" s="2">
        <v>1.89</v>
      </c>
      <c r="O283" s="2" t="s">
        <v>21</v>
      </c>
      <c r="P283" s="2">
        <v>15</v>
      </c>
      <c r="Q283" s="2">
        <f t="shared" si="41"/>
        <v>2</v>
      </c>
      <c r="R283" s="2">
        <v>15.28</v>
      </c>
      <c r="S283" s="2">
        <f t="shared" si="42"/>
        <v>1</v>
      </c>
      <c r="T283" s="42">
        <f>DataSet!G1661+DataSet!Q1661+DataSet!S1661</f>
        <v>5</v>
      </c>
      <c r="U283" s="16" t="str">
        <f t="shared" si="43"/>
        <v>Medium</v>
      </c>
      <c r="V283" s="4">
        <v>5</v>
      </c>
      <c r="W283" s="33">
        <f t="shared" si="44"/>
        <v>534.71442996742655</v>
      </c>
      <c r="X283" s="2" t="s">
        <v>28</v>
      </c>
    </row>
    <row r="284" spans="1:24" ht="14.25" customHeight="1" x14ac:dyDescent="0.25">
      <c r="A284" s="2">
        <v>1814</v>
      </c>
      <c r="B284" s="2">
        <v>24</v>
      </c>
      <c r="C284" s="2" t="str">
        <f t="shared" si="36"/>
        <v>Young Adults</v>
      </c>
      <c r="D284" s="2" t="s">
        <v>23</v>
      </c>
      <c r="E284" s="2" t="s">
        <v>19</v>
      </c>
      <c r="F284" s="2">
        <v>552.86</v>
      </c>
      <c r="G284" s="2">
        <f t="shared" si="37"/>
        <v>2</v>
      </c>
      <c r="H284" s="6">
        <v>46010</v>
      </c>
      <c r="I284" s="12" t="str">
        <f t="shared" si="38"/>
        <v>2025</v>
      </c>
      <c r="J284" s="10" t="str">
        <f t="shared" si="39"/>
        <v>Dec</v>
      </c>
      <c r="K284" s="12" t="str">
        <f t="shared" si="40"/>
        <v>19</v>
      </c>
      <c r="L284" s="2" t="s">
        <v>14</v>
      </c>
      <c r="M284" s="2" t="s">
        <v>15</v>
      </c>
      <c r="N284" s="2">
        <v>1.89</v>
      </c>
      <c r="O284" s="2" t="s">
        <v>21</v>
      </c>
      <c r="P284" s="2">
        <v>16</v>
      </c>
      <c r="Q284" s="2">
        <f t="shared" si="41"/>
        <v>3</v>
      </c>
      <c r="R284" s="2">
        <v>34.549999999999997</v>
      </c>
      <c r="S284" s="2">
        <f t="shared" si="42"/>
        <v>1</v>
      </c>
      <c r="T284" s="42">
        <f>DataSet!G1815+DataSet!Q1815+DataSet!S1815</f>
        <v>7</v>
      </c>
      <c r="U284" s="16" t="str">
        <f t="shared" si="43"/>
        <v>High</v>
      </c>
      <c r="V284" s="4">
        <v>4</v>
      </c>
      <c r="W284" s="33">
        <f t="shared" si="44"/>
        <v>528.66614669421551</v>
      </c>
      <c r="X284" s="2" t="s">
        <v>22</v>
      </c>
    </row>
    <row r="285" spans="1:24" ht="14.25" customHeight="1" x14ac:dyDescent="0.25">
      <c r="A285" s="2">
        <v>1843</v>
      </c>
      <c r="B285" s="2">
        <v>63</v>
      </c>
      <c r="C285" s="2" t="str">
        <f t="shared" si="36"/>
        <v>Seniors</v>
      </c>
      <c r="D285" s="2" t="s">
        <v>26</v>
      </c>
      <c r="E285" s="2" t="s">
        <v>19</v>
      </c>
      <c r="F285" s="2">
        <v>313.37</v>
      </c>
      <c r="G285" s="2">
        <f t="shared" si="37"/>
        <v>1</v>
      </c>
      <c r="H285" s="6">
        <v>46039</v>
      </c>
      <c r="I285" s="12" t="str">
        <f t="shared" si="38"/>
        <v>2026</v>
      </c>
      <c r="J285" s="10" t="str">
        <f t="shared" si="39"/>
        <v>Jan</v>
      </c>
      <c r="K285" s="12" t="str">
        <f t="shared" si="40"/>
        <v>17</v>
      </c>
      <c r="L285" s="2" t="s">
        <v>30</v>
      </c>
      <c r="M285" s="2" t="s">
        <v>25</v>
      </c>
      <c r="N285" s="2">
        <v>1.89</v>
      </c>
      <c r="O285" s="2" t="s">
        <v>16</v>
      </c>
      <c r="P285" s="2">
        <v>11</v>
      </c>
      <c r="Q285" s="2">
        <f t="shared" si="41"/>
        <v>2</v>
      </c>
      <c r="R285" s="2">
        <v>28.49</v>
      </c>
      <c r="S285" s="2">
        <f t="shared" si="42"/>
        <v>1</v>
      </c>
      <c r="T285" s="42">
        <f>DataSet!G1844+DataSet!Q1844+DataSet!S1844</f>
        <v>7</v>
      </c>
      <c r="U285" s="16" t="str">
        <f t="shared" si="43"/>
        <v>High</v>
      </c>
      <c r="V285" s="4">
        <v>1</v>
      </c>
      <c r="W285" s="33">
        <f t="shared" si="44"/>
        <v>531.94811122770147</v>
      </c>
      <c r="X285" s="2" t="s">
        <v>17</v>
      </c>
    </row>
    <row r="286" spans="1:24" ht="14.25" customHeight="1" x14ac:dyDescent="0.25">
      <c r="A286" s="2">
        <v>2097</v>
      </c>
      <c r="B286" s="2">
        <v>50</v>
      </c>
      <c r="C286" s="2" t="str">
        <f t="shared" si="36"/>
        <v>Late Adults</v>
      </c>
      <c r="D286" s="2" t="s">
        <v>12</v>
      </c>
      <c r="E286" s="2" t="s">
        <v>29</v>
      </c>
      <c r="F286" s="2">
        <v>818.14</v>
      </c>
      <c r="G286" s="2">
        <f t="shared" si="37"/>
        <v>3</v>
      </c>
      <c r="H286" s="6">
        <v>46293</v>
      </c>
      <c r="I286" s="12" t="str">
        <f t="shared" si="38"/>
        <v>2026</v>
      </c>
      <c r="J286" s="10" t="str">
        <f t="shared" si="39"/>
        <v>Sep</v>
      </c>
      <c r="K286" s="12" t="str">
        <f t="shared" si="40"/>
        <v>28</v>
      </c>
      <c r="L286" s="2" t="s">
        <v>20</v>
      </c>
      <c r="M286" s="2" t="s">
        <v>15</v>
      </c>
      <c r="N286" s="2">
        <v>1.89</v>
      </c>
      <c r="O286" s="2" t="s">
        <v>21</v>
      </c>
      <c r="P286" s="2">
        <v>2</v>
      </c>
      <c r="Q286" s="2">
        <f t="shared" si="41"/>
        <v>1</v>
      </c>
      <c r="R286" s="2">
        <v>409.07</v>
      </c>
      <c r="S286" s="2">
        <f t="shared" si="42"/>
        <v>3</v>
      </c>
      <c r="T286" s="42">
        <f>DataSet!G2098+DataSet!Q2098+DataSet!S2098</f>
        <v>5</v>
      </c>
      <c r="U286" s="16" t="str">
        <f t="shared" si="43"/>
        <v>Medium</v>
      </c>
      <c r="V286" s="4">
        <v>5</v>
      </c>
      <c r="W286" s="33">
        <f t="shared" si="44"/>
        <v>535.04651086956505</v>
      </c>
      <c r="X286" s="2" t="s">
        <v>22</v>
      </c>
    </row>
    <row r="287" spans="1:24" ht="14.25" customHeight="1" x14ac:dyDescent="0.25">
      <c r="A287" s="2">
        <v>2203</v>
      </c>
      <c r="B287" s="2">
        <v>48</v>
      </c>
      <c r="C287" s="2" t="str">
        <f t="shared" si="36"/>
        <v>Mid Adults</v>
      </c>
      <c r="D287" s="2" t="s">
        <v>12</v>
      </c>
      <c r="E287" s="2" t="s">
        <v>13</v>
      </c>
      <c r="F287" s="2">
        <v>771.61</v>
      </c>
      <c r="G287" s="2">
        <f t="shared" si="37"/>
        <v>3</v>
      </c>
      <c r="H287" s="6">
        <v>46399</v>
      </c>
      <c r="I287" s="12" t="str">
        <f t="shared" si="38"/>
        <v>2027</v>
      </c>
      <c r="J287" s="10" t="str">
        <f t="shared" si="39"/>
        <v>Jan</v>
      </c>
      <c r="K287" s="12" t="str">
        <f t="shared" si="40"/>
        <v>12</v>
      </c>
      <c r="L287" s="2" t="s">
        <v>20</v>
      </c>
      <c r="M287" s="2" t="s">
        <v>15</v>
      </c>
      <c r="N287" s="2">
        <v>1.89</v>
      </c>
      <c r="O287" s="2" t="s">
        <v>21</v>
      </c>
      <c r="P287" s="2">
        <v>10</v>
      </c>
      <c r="Q287" s="2">
        <f t="shared" si="41"/>
        <v>2</v>
      </c>
      <c r="R287" s="2">
        <v>77.16</v>
      </c>
      <c r="S287" s="2">
        <f t="shared" si="42"/>
        <v>2</v>
      </c>
      <c r="T287" s="42">
        <f>DataSet!G2204+DataSet!Q2204+DataSet!S2204</f>
        <v>7</v>
      </c>
      <c r="U287" s="16" t="str">
        <f t="shared" si="43"/>
        <v>High</v>
      </c>
      <c r="V287" s="4">
        <v>2</v>
      </c>
      <c r="W287" s="33">
        <f t="shared" si="44"/>
        <v>524.8924235807865</v>
      </c>
      <c r="X287" s="2" t="s">
        <v>17</v>
      </c>
    </row>
    <row r="288" spans="1:24" ht="14.25" customHeight="1" x14ac:dyDescent="0.25">
      <c r="A288" s="2">
        <v>2506</v>
      </c>
      <c r="B288" s="2">
        <v>53</v>
      </c>
      <c r="C288" s="2" t="str">
        <f t="shared" si="36"/>
        <v>Late Adults</v>
      </c>
      <c r="D288" s="2" t="s">
        <v>18</v>
      </c>
      <c r="E288" s="2" t="s">
        <v>29</v>
      </c>
      <c r="F288" s="2">
        <v>528.61</v>
      </c>
      <c r="G288" s="2">
        <f t="shared" si="37"/>
        <v>2</v>
      </c>
      <c r="H288" s="6">
        <v>46702</v>
      </c>
      <c r="I288" s="12" t="str">
        <f t="shared" si="38"/>
        <v>2027</v>
      </c>
      <c r="J288" s="10" t="str">
        <f t="shared" si="39"/>
        <v>Nov</v>
      </c>
      <c r="K288" s="12" t="str">
        <f t="shared" si="40"/>
        <v>11</v>
      </c>
      <c r="L288" s="2" t="s">
        <v>24</v>
      </c>
      <c r="M288" s="2" t="s">
        <v>25</v>
      </c>
      <c r="N288" s="2">
        <v>1.89</v>
      </c>
      <c r="O288" s="2" t="s">
        <v>21</v>
      </c>
      <c r="P288" s="2">
        <v>1</v>
      </c>
      <c r="Q288" s="2">
        <f t="shared" si="41"/>
        <v>1</v>
      </c>
      <c r="R288" s="2">
        <v>528.61</v>
      </c>
      <c r="S288" s="2">
        <f t="shared" si="42"/>
        <v>3</v>
      </c>
      <c r="T288" s="42">
        <f>DataSet!G2507+DataSet!Q2507+DataSet!S2507</f>
        <v>6</v>
      </c>
      <c r="U288" s="16" t="str">
        <f t="shared" si="43"/>
        <v>Medium</v>
      </c>
      <c r="V288" s="4">
        <v>4</v>
      </c>
      <c r="W288" s="33">
        <f t="shared" si="44"/>
        <v>528.6411271975187</v>
      </c>
      <c r="X288" s="2" t="s">
        <v>28</v>
      </c>
    </row>
    <row r="289" spans="1:24" ht="14.25" customHeight="1" x14ac:dyDescent="0.25">
      <c r="A289" s="2">
        <v>2517</v>
      </c>
      <c r="B289" s="2">
        <v>39</v>
      </c>
      <c r="C289" s="2" t="str">
        <f t="shared" si="36"/>
        <v>Early Adults</v>
      </c>
      <c r="D289" s="2" t="s">
        <v>18</v>
      </c>
      <c r="E289" s="2" t="s">
        <v>29</v>
      </c>
      <c r="F289" s="2">
        <v>596.83000000000004</v>
      </c>
      <c r="G289" s="2">
        <f t="shared" si="37"/>
        <v>2</v>
      </c>
      <c r="H289" s="6">
        <v>46713</v>
      </c>
      <c r="I289" s="12" t="str">
        <f t="shared" si="38"/>
        <v>2027</v>
      </c>
      <c r="J289" s="10" t="str">
        <f t="shared" si="39"/>
        <v>Nov</v>
      </c>
      <c r="K289" s="12" t="str">
        <f t="shared" si="40"/>
        <v>22</v>
      </c>
      <c r="L289" s="2" t="s">
        <v>30</v>
      </c>
      <c r="M289" s="2" t="s">
        <v>25</v>
      </c>
      <c r="N289" s="2">
        <v>1.89</v>
      </c>
      <c r="O289" s="2" t="s">
        <v>16</v>
      </c>
      <c r="P289" s="2">
        <v>5</v>
      </c>
      <c r="Q289" s="2">
        <f t="shared" si="41"/>
        <v>1</v>
      </c>
      <c r="R289" s="2">
        <v>119.37</v>
      </c>
      <c r="S289" s="2">
        <f t="shared" si="42"/>
        <v>2</v>
      </c>
      <c r="T289" s="42">
        <f>DataSet!G2518+DataSet!Q2518+DataSet!S2518</f>
        <v>7</v>
      </c>
      <c r="U289" s="16" t="str">
        <f t="shared" si="43"/>
        <v>High</v>
      </c>
      <c r="V289" s="4">
        <v>5</v>
      </c>
      <c r="W289" s="33">
        <f t="shared" si="44"/>
        <v>534.73846572361242</v>
      </c>
      <c r="X289" s="2" t="s">
        <v>17</v>
      </c>
    </row>
    <row r="290" spans="1:24" ht="14.25" customHeight="1" x14ac:dyDescent="0.25">
      <c r="A290" s="2">
        <v>2752</v>
      </c>
      <c r="B290" s="2">
        <v>43</v>
      </c>
      <c r="C290" s="2" t="str">
        <f t="shared" si="36"/>
        <v>Mid Adults</v>
      </c>
      <c r="D290" s="2" t="s">
        <v>26</v>
      </c>
      <c r="E290" s="2" t="s">
        <v>29</v>
      </c>
      <c r="F290" s="2">
        <v>742.81</v>
      </c>
      <c r="G290" s="2">
        <f t="shared" si="37"/>
        <v>3</v>
      </c>
      <c r="H290" s="6">
        <v>46948</v>
      </c>
      <c r="I290" s="12" t="str">
        <f t="shared" si="38"/>
        <v>2028</v>
      </c>
      <c r="J290" s="10" t="str">
        <f t="shared" si="39"/>
        <v>Jul</v>
      </c>
      <c r="K290" s="12" t="str">
        <f t="shared" si="40"/>
        <v>14</v>
      </c>
      <c r="L290" s="2" t="s">
        <v>20</v>
      </c>
      <c r="M290" s="2" t="s">
        <v>25</v>
      </c>
      <c r="N290" s="2">
        <v>1.89</v>
      </c>
      <c r="O290" s="2" t="s">
        <v>21</v>
      </c>
      <c r="P290" s="2">
        <v>13</v>
      </c>
      <c r="Q290" s="2">
        <f t="shared" si="41"/>
        <v>2</v>
      </c>
      <c r="R290" s="2">
        <v>57.14</v>
      </c>
      <c r="S290" s="2">
        <f t="shared" si="42"/>
        <v>2</v>
      </c>
      <c r="T290" s="42">
        <f>DataSet!G2753+DataSet!Q2753+DataSet!S2753</f>
        <v>5</v>
      </c>
      <c r="U290" s="16" t="str">
        <f t="shared" si="43"/>
        <v>Medium</v>
      </c>
      <c r="V290" s="4">
        <v>1</v>
      </c>
      <c r="W290" s="33">
        <f t="shared" si="44"/>
        <v>532.17771008403304</v>
      </c>
      <c r="X290" s="2" t="s">
        <v>22</v>
      </c>
    </row>
    <row r="291" spans="1:24" ht="14.25" customHeight="1" x14ac:dyDescent="0.25">
      <c r="A291" s="2">
        <v>2781</v>
      </c>
      <c r="B291" s="2">
        <v>39</v>
      </c>
      <c r="C291" s="2" t="str">
        <f t="shared" si="36"/>
        <v>Early Adults</v>
      </c>
      <c r="D291" s="2" t="s">
        <v>18</v>
      </c>
      <c r="E291" s="2" t="s">
        <v>13</v>
      </c>
      <c r="F291" s="2">
        <v>807.56</v>
      </c>
      <c r="G291" s="2">
        <f t="shared" si="37"/>
        <v>3</v>
      </c>
      <c r="H291" s="6">
        <v>46977</v>
      </c>
      <c r="I291" s="12" t="str">
        <f t="shared" si="38"/>
        <v>2028</v>
      </c>
      <c r="J291" s="10" t="str">
        <f t="shared" si="39"/>
        <v>Aug</v>
      </c>
      <c r="K291" s="12" t="str">
        <f t="shared" si="40"/>
        <v>12</v>
      </c>
      <c r="L291" s="2" t="s">
        <v>24</v>
      </c>
      <c r="M291" s="2" t="s">
        <v>15</v>
      </c>
      <c r="N291" s="2">
        <v>1.89</v>
      </c>
      <c r="O291" s="2" t="s">
        <v>16</v>
      </c>
      <c r="P291" s="2">
        <v>16</v>
      </c>
      <c r="Q291" s="2">
        <f t="shared" si="41"/>
        <v>3</v>
      </c>
      <c r="R291" s="2">
        <v>50.47</v>
      </c>
      <c r="S291" s="2">
        <f t="shared" si="42"/>
        <v>2</v>
      </c>
      <c r="T291" s="42">
        <f>DataSet!G2782+DataSet!Q2782+DataSet!S2782</f>
        <v>8</v>
      </c>
      <c r="U291" s="16" t="str">
        <f t="shared" si="43"/>
        <v>High</v>
      </c>
      <c r="V291" s="4">
        <v>3</v>
      </c>
      <c r="W291" s="33">
        <f t="shared" si="44"/>
        <v>502.49827263267457</v>
      </c>
      <c r="X291" s="2" t="s">
        <v>17</v>
      </c>
    </row>
    <row r="292" spans="1:24" ht="14.25" customHeight="1" x14ac:dyDescent="0.25">
      <c r="A292" s="2">
        <v>3169</v>
      </c>
      <c r="B292" s="2">
        <v>55</v>
      </c>
      <c r="C292" s="2" t="str">
        <f t="shared" si="36"/>
        <v>Late Adults</v>
      </c>
      <c r="D292" s="2" t="s">
        <v>26</v>
      </c>
      <c r="E292" s="2" t="s">
        <v>29</v>
      </c>
      <c r="F292" s="2">
        <v>634.25</v>
      </c>
      <c r="G292" s="2">
        <f t="shared" si="37"/>
        <v>2</v>
      </c>
      <c r="H292" s="6">
        <v>47365</v>
      </c>
      <c r="I292" s="12" t="str">
        <f t="shared" si="38"/>
        <v>2029</v>
      </c>
      <c r="J292" s="10" t="str">
        <f t="shared" si="39"/>
        <v>Sep</v>
      </c>
      <c r="K292" s="12" t="str">
        <f t="shared" si="40"/>
        <v>04</v>
      </c>
      <c r="L292" s="2" t="s">
        <v>14</v>
      </c>
      <c r="M292" s="2" t="s">
        <v>25</v>
      </c>
      <c r="N292" s="2">
        <v>1.89</v>
      </c>
      <c r="O292" s="2" t="s">
        <v>21</v>
      </c>
      <c r="P292" s="2">
        <v>5</v>
      </c>
      <c r="Q292" s="2">
        <f t="shared" si="41"/>
        <v>1</v>
      </c>
      <c r="R292" s="2">
        <v>126.85</v>
      </c>
      <c r="S292" s="2">
        <f t="shared" si="42"/>
        <v>2</v>
      </c>
      <c r="T292" s="42">
        <f>DataSet!G3170+DataSet!Q3170+DataSet!S3170</f>
        <v>7</v>
      </c>
      <c r="U292" s="16" t="str">
        <f t="shared" si="43"/>
        <v>High</v>
      </c>
      <c r="V292" s="4">
        <v>3</v>
      </c>
      <c r="W292" s="33">
        <f t="shared" si="44"/>
        <v>502.18050000000028</v>
      </c>
      <c r="X292" s="2" t="s">
        <v>22</v>
      </c>
    </row>
    <row r="293" spans="1:24" ht="14.25" customHeight="1" x14ac:dyDescent="0.25">
      <c r="A293" s="2">
        <v>3223</v>
      </c>
      <c r="B293" s="2">
        <v>60</v>
      </c>
      <c r="C293" s="2" t="str">
        <f t="shared" si="36"/>
        <v>Seniors</v>
      </c>
      <c r="D293" s="2" t="s">
        <v>26</v>
      </c>
      <c r="E293" s="2" t="s">
        <v>29</v>
      </c>
      <c r="F293" s="2">
        <v>814.69</v>
      </c>
      <c r="G293" s="2">
        <f t="shared" si="37"/>
        <v>3</v>
      </c>
      <c r="H293" s="6">
        <v>47419</v>
      </c>
      <c r="I293" s="12" t="str">
        <f t="shared" si="38"/>
        <v>2029</v>
      </c>
      <c r="J293" s="10" t="str">
        <f t="shared" si="39"/>
        <v>Oct</v>
      </c>
      <c r="K293" s="12" t="str">
        <f t="shared" si="40"/>
        <v>28</v>
      </c>
      <c r="L293" s="2" t="s">
        <v>14</v>
      </c>
      <c r="M293" s="2" t="s">
        <v>15</v>
      </c>
      <c r="N293" s="2">
        <v>1.89</v>
      </c>
      <c r="O293" s="2" t="s">
        <v>16</v>
      </c>
      <c r="P293" s="2">
        <v>17</v>
      </c>
      <c r="Q293" s="2">
        <f t="shared" si="41"/>
        <v>3</v>
      </c>
      <c r="R293" s="2">
        <v>47.92</v>
      </c>
      <c r="S293" s="2">
        <f t="shared" si="42"/>
        <v>1</v>
      </c>
      <c r="T293" s="42">
        <f>DataSet!G3224+DataSet!Q3224+DataSet!S3224</f>
        <v>7</v>
      </c>
      <c r="U293" s="16" t="str">
        <f t="shared" si="43"/>
        <v>High</v>
      </c>
      <c r="V293" s="4">
        <v>1</v>
      </c>
      <c r="W293" s="33">
        <f t="shared" si="44"/>
        <v>531.9562250262876</v>
      </c>
      <c r="X293" s="2" t="s">
        <v>17</v>
      </c>
    </row>
    <row r="294" spans="1:24" ht="14.25" customHeight="1" x14ac:dyDescent="0.25">
      <c r="A294" s="2">
        <v>3393</v>
      </c>
      <c r="B294" s="2">
        <v>44</v>
      </c>
      <c r="C294" s="2" t="str">
        <f t="shared" si="36"/>
        <v>Mid Adults</v>
      </c>
      <c r="D294" s="2" t="s">
        <v>12</v>
      </c>
      <c r="E294" s="2" t="s">
        <v>19</v>
      </c>
      <c r="F294" s="2">
        <v>865.34</v>
      </c>
      <c r="G294" s="2">
        <f t="shared" si="37"/>
        <v>3</v>
      </c>
      <c r="H294" s="6">
        <v>47589</v>
      </c>
      <c r="I294" s="12" t="str">
        <f t="shared" si="38"/>
        <v>2030</v>
      </c>
      <c r="J294" s="10" t="str">
        <f t="shared" si="39"/>
        <v>Apr</v>
      </c>
      <c r="K294" s="12" t="str">
        <f t="shared" si="40"/>
        <v>16</v>
      </c>
      <c r="L294" s="2" t="s">
        <v>20</v>
      </c>
      <c r="M294" s="2" t="s">
        <v>15</v>
      </c>
      <c r="N294" s="2">
        <v>1.89</v>
      </c>
      <c r="O294" s="2" t="s">
        <v>16</v>
      </c>
      <c r="P294" s="2">
        <v>17</v>
      </c>
      <c r="Q294" s="2">
        <f t="shared" si="41"/>
        <v>3</v>
      </c>
      <c r="R294" s="2">
        <v>50.9</v>
      </c>
      <c r="S294" s="2">
        <f t="shared" si="42"/>
        <v>2</v>
      </c>
      <c r="T294" s="42">
        <f>DataSet!G3394+DataSet!Q3394+DataSet!S3394</f>
        <v>6</v>
      </c>
      <c r="U294" s="16" t="str">
        <f t="shared" si="43"/>
        <v>Medium</v>
      </c>
      <c r="V294" s="4">
        <v>5</v>
      </c>
      <c r="W294" s="33">
        <f t="shared" si="44"/>
        <v>534.67082788671007</v>
      </c>
      <c r="X294" s="2" t="s">
        <v>28</v>
      </c>
    </row>
    <row r="295" spans="1:24" ht="14.25" customHeight="1" x14ac:dyDescent="0.25">
      <c r="A295" s="2">
        <v>3417</v>
      </c>
      <c r="B295" s="2">
        <v>48</v>
      </c>
      <c r="C295" s="2" t="str">
        <f t="shared" si="36"/>
        <v>Mid Adults</v>
      </c>
      <c r="D295" s="2" t="s">
        <v>12</v>
      </c>
      <c r="E295" s="2" t="s">
        <v>27</v>
      </c>
      <c r="F295" s="2">
        <v>986.28</v>
      </c>
      <c r="G295" s="2">
        <f t="shared" si="37"/>
        <v>3</v>
      </c>
      <c r="H295" s="6">
        <v>47613</v>
      </c>
      <c r="I295" s="12" t="str">
        <f t="shared" si="38"/>
        <v>2030</v>
      </c>
      <c r="J295" s="10" t="str">
        <f t="shared" si="39"/>
        <v>May</v>
      </c>
      <c r="K295" s="12" t="str">
        <f t="shared" si="40"/>
        <v>10</v>
      </c>
      <c r="L295" s="2" t="s">
        <v>14</v>
      </c>
      <c r="M295" s="2" t="s">
        <v>15</v>
      </c>
      <c r="N295" s="2">
        <v>1.89</v>
      </c>
      <c r="O295" s="2" t="s">
        <v>21</v>
      </c>
      <c r="P295" s="2">
        <v>5</v>
      </c>
      <c r="Q295" s="2">
        <f t="shared" si="41"/>
        <v>1</v>
      </c>
      <c r="R295" s="2">
        <v>197.26</v>
      </c>
      <c r="S295" s="2">
        <f t="shared" si="42"/>
        <v>3</v>
      </c>
      <c r="T295" s="42">
        <f>DataSet!G3418+DataSet!Q3418+DataSet!S3418</f>
        <v>4</v>
      </c>
      <c r="U295" s="16" t="str">
        <f t="shared" si="43"/>
        <v>Low</v>
      </c>
      <c r="V295" s="4">
        <v>2</v>
      </c>
      <c r="W295" s="33">
        <f t="shared" si="44"/>
        <v>524.62278688524634</v>
      </c>
      <c r="X295" s="2" t="s">
        <v>22</v>
      </c>
    </row>
    <row r="296" spans="1:24" ht="14.25" customHeight="1" x14ac:dyDescent="0.25">
      <c r="A296" s="2">
        <v>3616</v>
      </c>
      <c r="B296" s="2">
        <v>18</v>
      </c>
      <c r="C296" s="2" t="str">
        <f t="shared" si="36"/>
        <v>Young Adults</v>
      </c>
      <c r="D296" s="2" t="s">
        <v>12</v>
      </c>
      <c r="E296" s="2" t="s">
        <v>19</v>
      </c>
      <c r="F296" s="2">
        <v>931.11</v>
      </c>
      <c r="G296" s="2">
        <f t="shared" si="37"/>
        <v>3</v>
      </c>
      <c r="H296" s="6">
        <v>47812</v>
      </c>
      <c r="I296" s="12" t="str">
        <f t="shared" si="38"/>
        <v>2030</v>
      </c>
      <c r="J296" s="10" t="str">
        <f t="shared" si="39"/>
        <v>Nov</v>
      </c>
      <c r="K296" s="12" t="str">
        <f t="shared" si="40"/>
        <v>25</v>
      </c>
      <c r="L296" s="2" t="s">
        <v>30</v>
      </c>
      <c r="M296" s="2" t="s">
        <v>15</v>
      </c>
      <c r="N296" s="2">
        <v>1.89</v>
      </c>
      <c r="O296" s="2" t="s">
        <v>21</v>
      </c>
      <c r="P296" s="2">
        <v>4</v>
      </c>
      <c r="Q296" s="2">
        <f t="shared" si="41"/>
        <v>1</v>
      </c>
      <c r="R296" s="2">
        <v>232.78</v>
      </c>
      <c r="S296" s="2">
        <f t="shared" si="42"/>
        <v>3</v>
      </c>
      <c r="T296" s="42">
        <f>DataSet!G3617+DataSet!Q3617+DataSet!S3617</f>
        <v>4</v>
      </c>
      <c r="U296" s="16" t="str">
        <f t="shared" si="43"/>
        <v>Low</v>
      </c>
      <c r="V296" s="4">
        <v>4</v>
      </c>
      <c r="W296" s="33">
        <f t="shared" si="44"/>
        <v>528.64115942029048</v>
      </c>
      <c r="X296" s="2" t="s">
        <v>28</v>
      </c>
    </row>
    <row r="297" spans="1:24" ht="14.25" customHeight="1" x14ac:dyDescent="0.25">
      <c r="A297" s="2">
        <v>3742</v>
      </c>
      <c r="B297" s="2">
        <v>25</v>
      </c>
      <c r="C297" s="2" t="str">
        <f t="shared" si="36"/>
        <v>Young Adults</v>
      </c>
      <c r="D297" s="2" t="s">
        <v>26</v>
      </c>
      <c r="E297" s="2" t="s">
        <v>13</v>
      </c>
      <c r="F297" s="2">
        <v>430.17</v>
      </c>
      <c r="G297" s="2">
        <f t="shared" si="37"/>
        <v>2</v>
      </c>
      <c r="H297" s="6">
        <v>47938</v>
      </c>
      <c r="I297" s="12" t="str">
        <f t="shared" si="38"/>
        <v>2031</v>
      </c>
      <c r="J297" s="10" t="str">
        <f t="shared" si="39"/>
        <v>Mar</v>
      </c>
      <c r="K297" s="12" t="str">
        <f t="shared" si="40"/>
        <v>31</v>
      </c>
      <c r="L297" s="2" t="s">
        <v>24</v>
      </c>
      <c r="M297" s="2" t="s">
        <v>15</v>
      </c>
      <c r="N297" s="2">
        <v>1.89</v>
      </c>
      <c r="O297" s="2" t="s">
        <v>16</v>
      </c>
      <c r="P297" s="2">
        <v>6</v>
      </c>
      <c r="Q297" s="2">
        <f t="shared" si="41"/>
        <v>2</v>
      </c>
      <c r="R297" s="2">
        <v>71.7</v>
      </c>
      <c r="S297" s="2">
        <f t="shared" si="42"/>
        <v>2</v>
      </c>
      <c r="T297" s="42">
        <f>DataSet!G3743+DataSet!Q3743+DataSet!S3743</f>
        <v>7</v>
      </c>
      <c r="U297" s="16" t="str">
        <f t="shared" si="43"/>
        <v>High</v>
      </c>
      <c r="V297" s="4">
        <v>1</v>
      </c>
      <c r="W297" s="33">
        <f t="shared" si="44"/>
        <v>531.65861052631533</v>
      </c>
      <c r="X297" s="2" t="s">
        <v>17</v>
      </c>
    </row>
    <row r="298" spans="1:24" ht="14.25" customHeight="1" x14ac:dyDescent="0.25">
      <c r="A298" s="2">
        <v>4032</v>
      </c>
      <c r="B298" s="2">
        <v>39</v>
      </c>
      <c r="C298" s="2" t="str">
        <f t="shared" si="36"/>
        <v>Early Adults</v>
      </c>
      <c r="D298" s="2" t="s">
        <v>18</v>
      </c>
      <c r="E298" s="2" t="s">
        <v>29</v>
      </c>
      <c r="F298" s="2">
        <v>656.93</v>
      </c>
      <c r="G298" s="2">
        <f t="shared" si="37"/>
        <v>3</v>
      </c>
      <c r="H298" s="6">
        <v>48228</v>
      </c>
      <c r="I298" s="12" t="str">
        <f t="shared" si="38"/>
        <v>2032</v>
      </c>
      <c r="J298" s="10" t="str">
        <f t="shared" si="39"/>
        <v>Jan</v>
      </c>
      <c r="K298" s="12" t="str">
        <f t="shared" si="40"/>
        <v>15</v>
      </c>
      <c r="L298" s="2" t="s">
        <v>30</v>
      </c>
      <c r="M298" s="2" t="s">
        <v>15</v>
      </c>
      <c r="N298" s="2">
        <v>1.89</v>
      </c>
      <c r="O298" s="2" t="s">
        <v>21</v>
      </c>
      <c r="P298" s="2">
        <v>10</v>
      </c>
      <c r="Q298" s="2">
        <f t="shared" si="41"/>
        <v>2</v>
      </c>
      <c r="R298" s="2">
        <v>65.69</v>
      </c>
      <c r="S298" s="2">
        <f t="shared" si="42"/>
        <v>2</v>
      </c>
      <c r="T298" s="42">
        <f>DataSet!G4033+DataSet!Q4033+DataSet!S4033</f>
        <v>5</v>
      </c>
      <c r="U298" s="16" t="str">
        <f t="shared" si="43"/>
        <v>Medium</v>
      </c>
      <c r="V298" s="4">
        <v>5</v>
      </c>
      <c r="W298" s="33">
        <f t="shared" si="44"/>
        <v>534.31022900763332</v>
      </c>
      <c r="X298" s="2" t="s">
        <v>22</v>
      </c>
    </row>
    <row r="299" spans="1:24" ht="14.25" customHeight="1" x14ac:dyDescent="0.25">
      <c r="A299" s="2">
        <v>4134</v>
      </c>
      <c r="B299" s="2">
        <v>22</v>
      </c>
      <c r="C299" s="2" t="str">
        <f t="shared" si="36"/>
        <v>Young Adults</v>
      </c>
      <c r="D299" s="2" t="s">
        <v>18</v>
      </c>
      <c r="E299" s="2" t="s">
        <v>19</v>
      </c>
      <c r="F299" s="2">
        <v>402.88</v>
      </c>
      <c r="G299" s="2">
        <f t="shared" si="37"/>
        <v>2</v>
      </c>
      <c r="H299" s="6">
        <v>48330</v>
      </c>
      <c r="I299" s="12" t="str">
        <f t="shared" si="38"/>
        <v>2032</v>
      </c>
      <c r="J299" s="10" t="str">
        <f t="shared" si="39"/>
        <v>Apr</v>
      </c>
      <c r="K299" s="12" t="str">
        <f t="shared" si="40"/>
        <v>26</v>
      </c>
      <c r="L299" s="2" t="s">
        <v>14</v>
      </c>
      <c r="M299" s="2" t="s">
        <v>15</v>
      </c>
      <c r="N299" s="2">
        <v>1.89</v>
      </c>
      <c r="O299" s="2" t="s">
        <v>16</v>
      </c>
      <c r="P299" s="2">
        <v>14</v>
      </c>
      <c r="Q299" s="2">
        <f t="shared" si="41"/>
        <v>2</v>
      </c>
      <c r="R299" s="2">
        <v>28.78</v>
      </c>
      <c r="S299" s="2">
        <f t="shared" si="42"/>
        <v>1</v>
      </c>
      <c r="T299" s="42">
        <f>DataSet!G4135+DataSet!Q4135+DataSet!S4135</f>
        <v>5</v>
      </c>
      <c r="U299" s="16" t="str">
        <f t="shared" si="43"/>
        <v>Medium</v>
      </c>
      <c r="V299" s="4">
        <v>4</v>
      </c>
      <c r="W299" s="33">
        <f t="shared" si="44"/>
        <v>528.22409326424929</v>
      </c>
      <c r="X299" s="2" t="s">
        <v>28</v>
      </c>
    </row>
    <row r="300" spans="1:24" ht="14.25" customHeight="1" x14ac:dyDescent="0.25">
      <c r="A300" s="2">
        <v>4390</v>
      </c>
      <c r="B300" s="2">
        <v>52</v>
      </c>
      <c r="C300" s="2" t="str">
        <f t="shared" si="36"/>
        <v>Late Adults</v>
      </c>
      <c r="D300" s="2" t="s">
        <v>23</v>
      </c>
      <c r="E300" s="2" t="s">
        <v>19</v>
      </c>
      <c r="F300" s="2">
        <v>505.31</v>
      </c>
      <c r="G300" s="2">
        <f t="shared" si="37"/>
        <v>2</v>
      </c>
      <c r="H300" s="6">
        <v>48586</v>
      </c>
      <c r="I300" s="12" t="str">
        <f t="shared" si="38"/>
        <v>2033</v>
      </c>
      <c r="J300" s="10" t="str">
        <f t="shared" si="39"/>
        <v>Jan</v>
      </c>
      <c r="K300" s="12" t="str">
        <f t="shared" si="40"/>
        <v>07</v>
      </c>
      <c r="L300" s="2" t="s">
        <v>24</v>
      </c>
      <c r="M300" s="2" t="s">
        <v>25</v>
      </c>
      <c r="N300" s="2">
        <v>1.89</v>
      </c>
      <c r="O300" s="2" t="s">
        <v>21</v>
      </c>
      <c r="P300" s="2">
        <v>15</v>
      </c>
      <c r="Q300" s="2">
        <f t="shared" si="41"/>
        <v>2</v>
      </c>
      <c r="R300" s="2">
        <v>33.69</v>
      </c>
      <c r="S300" s="2">
        <f t="shared" si="42"/>
        <v>1</v>
      </c>
      <c r="T300" s="42">
        <f>DataSet!G4391+DataSet!Q4391+DataSet!S4391</f>
        <v>5</v>
      </c>
      <c r="U300" s="16" t="str">
        <f t="shared" si="43"/>
        <v>Medium</v>
      </c>
      <c r="V300" s="4">
        <v>4</v>
      </c>
      <c r="W300" s="33">
        <f t="shared" si="44"/>
        <v>528.35411825726203</v>
      </c>
      <c r="X300" s="2" t="s">
        <v>17</v>
      </c>
    </row>
    <row r="301" spans="1:24" ht="14.25" customHeight="1" x14ac:dyDescent="0.25">
      <c r="A301" s="2">
        <v>4585</v>
      </c>
      <c r="B301" s="2">
        <v>41</v>
      </c>
      <c r="C301" s="2" t="str">
        <f t="shared" si="36"/>
        <v>Mid Adults</v>
      </c>
      <c r="D301" s="2" t="s">
        <v>18</v>
      </c>
      <c r="E301" s="2" t="s">
        <v>27</v>
      </c>
      <c r="F301" s="2">
        <v>222.97</v>
      </c>
      <c r="G301" s="2">
        <f t="shared" si="37"/>
        <v>1</v>
      </c>
      <c r="H301" s="6">
        <v>48781</v>
      </c>
      <c r="I301" s="12" t="str">
        <f t="shared" si="38"/>
        <v>2033</v>
      </c>
      <c r="J301" s="10" t="str">
        <f t="shared" si="39"/>
        <v>Jul</v>
      </c>
      <c r="K301" s="12" t="str">
        <f t="shared" si="40"/>
        <v>21</v>
      </c>
      <c r="L301" s="2" t="s">
        <v>14</v>
      </c>
      <c r="M301" s="2" t="s">
        <v>15</v>
      </c>
      <c r="N301" s="2">
        <v>1.89</v>
      </c>
      <c r="O301" s="2" t="s">
        <v>16</v>
      </c>
      <c r="P301" s="2">
        <v>13</v>
      </c>
      <c r="Q301" s="2">
        <f t="shared" si="41"/>
        <v>2</v>
      </c>
      <c r="R301" s="2">
        <v>17.149999999999999</v>
      </c>
      <c r="S301" s="2">
        <f t="shared" si="42"/>
        <v>1</v>
      </c>
      <c r="T301" s="42">
        <f>DataSet!G4586+DataSet!Q4586+DataSet!S4586</f>
        <v>8</v>
      </c>
      <c r="U301" s="16" t="str">
        <f t="shared" si="43"/>
        <v>High</v>
      </c>
      <c r="V301" s="4">
        <v>5</v>
      </c>
      <c r="W301" s="33">
        <f t="shared" si="44"/>
        <v>534.17636462882081</v>
      </c>
      <c r="X301" s="2" t="s">
        <v>22</v>
      </c>
    </row>
    <row r="302" spans="1:24" ht="14.25" customHeight="1" x14ac:dyDescent="0.25">
      <c r="A302" s="2">
        <v>4737</v>
      </c>
      <c r="B302" s="2">
        <v>18</v>
      </c>
      <c r="C302" s="2" t="str">
        <f t="shared" si="36"/>
        <v>Young Adults</v>
      </c>
      <c r="D302" s="2" t="s">
        <v>12</v>
      </c>
      <c r="E302" s="2" t="s">
        <v>27</v>
      </c>
      <c r="F302" s="2">
        <v>463.38</v>
      </c>
      <c r="G302" s="2">
        <f t="shared" si="37"/>
        <v>2</v>
      </c>
      <c r="H302" s="6">
        <v>48933</v>
      </c>
      <c r="I302" s="12" t="str">
        <f t="shared" si="38"/>
        <v>2033</v>
      </c>
      <c r="J302" s="10" t="str">
        <f t="shared" si="39"/>
        <v>Dec</v>
      </c>
      <c r="K302" s="12" t="str">
        <f t="shared" si="40"/>
        <v>20</v>
      </c>
      <c r="L302" s="2" t="s">
        <v>24</v>
      </c>
      <c r="M302" s="2" t="s">
        <v>25</v>
      </c>
      <c r="N302" s="2">
        <v>1.89</v>
      </c>
      <c r="O302" s="2" t="s">
        <v>16</v>
      </c>
      <c r="P302" s="2">
        <v>18</v>
      </c>
      <c r="Q302" s="2">
        <f t="shared" si="41"/>
        <v>3</v>
      </c>
      <c r="R302" s="2">
        <v>25.74</v>
      </c>
      <c r="S302" s="2">
        <f t="shared" si="42"/>
        <v>1</v>
      </c>
      <c r="T302" s="42">
        <f>DataSet!G4738+DataSet!Q4738+DataSet!S4738</f>
        <v>5</v>
      </c>
      <c r="U302" s="16" t="str">
        <f t="shared" si="43"/>
        <v>Medium</v>
      </c>
      <c r="V302" s="4">
        <v>3</v>
      </c>
      <c r="W302" s="33">
        <f t="shared" si="44"/>
        <v>502.04278415015671</v>
      </c>
      <c r="X302" s="2" t="s">
        <v>17</v>
      </c>
    </row>
    <row r="303" spans="1:24" ht="14.25" customHeight="1" x14ac:dyDescent="0.25">
      <c r="A303" s="2">
        <v>4761</v>
      </c>
      <c r="B303" s="2">
        <v>55</v>
      </c>
      <c r="C303" s="2" t="str">
        <f t="shared" si="36"/>
        <v>Late Adults</v>
      </c>
      <c r="D303" s="2" t="s">
        <v>12</v>
      </c>
      <c r="E303" s="2" t="s">
        <v>19</v>
      </c>
      <c r="F303" s="2">
        <v>461.13</v>
      </c>
      <c r="G303" s="2">
        <f t="shared" si="37"/>
        <v>2</v>
      </c>
      <c r="H303" s="6">
        <v>48957</v>
      </c>
      <c r="I303" s="12" t="str">
        <f t="shared" si="38"/>
        <v>2034</v>
      </c>
      <c r="J303" s="10" t="str">
        <f t="shared" si="39"/>
        <v>Jan</v>
      </c>
      <c r="K303" s="12" t="str">
        <f t="shared" si="40"/>
        <v>13</v>
      </c>
      <c r="L303" s="2" t="s">
        <v>24</v>
      </c>
      <c r="M303" s="2" t="s">
        <v>15</v>
      </c>
      <c r="N303" s="2">
        <v>1.89</v>
      </c>
      <c r="O303" s="2" t="s">
        <v>16</v>
      </c>
      <c r="P303" s="2">
        <v>1</v>
      </c>
      <c r="Q303" s="2">
        <f t="shared" si="41"/>
        <v>1</v>
      </c>
      <c r="R303" s="2">
        <v>461.13</v>
      </c>
      <c r="S303" s="2">
        <f t="shared" si="42"/>
        <v>3</v>
      </c>
      <c r="T303" s="42">
        <f>DataSet!G4762+DataSet!Q4762+DataSet!S4762</f>
        <v>7</v>
      </c>
      <c r="U303" s="16" t="str">
        <f t="shared" si="43"/>
        <v>High</v>
      </c>
      <c r="V303" s="4">
        <v>1</v>
      </c>
      <c r="W303" s="33">
        <f t="shared" si="44"/>
        <v>531.76555321390879</v>
      </c>
      <c r="X303" s="2" t="s">
        <v>17</v>
      </c>
    </row>
    <row r="304" spans="1:24" ht="14.25" customHeight="1" x14ac:dyDescent="0.25">
      <c r="A304" s="2">
        <v>51</v>
      </c>
      <c r="B304" s="2">
        <v>49</v>
      </c>
      <c r="C304" s="2" t="str">
        <f t="shared" si="36"/>
        <v>Mid Adults</v>
      </c>
      <c r="D304" s="2" t="s">
        <v>26</v>
      </c>
      <c r="E304" s="2" t="s">
        <v>19</v>
      </c>
      <c r="F304" s="2">
        <v>141.54</v>
      </c>
      <c r="G304" s="2">
        <f t="shared" si="37"/>
        <v>1</v>
      </c>
      <c r="H304" s="6">
        <v>44247</v>
      </c>
      <c r="I304" s="12" t="str">
        <f t="shared" si="38"/>
        <v>2021</v>
      </c>
      <c r="J304" s="10" t="str">
        <f t="shared" si="39"/>
        <v>Feb</v>
      </c>
      <c r="K304" s="12" t="str">
        <f t="shared" si="40"/>
        <v>20</v>
      </c>
      <c r="L304" s="2" t="s">
        <v>20</v>
      </c>
      <c r="M304" s="2" t="s">
        <v>15</v>
      </c>
      <c r="N304" s="2">
        <v>1.88</v>
      </c>
      <c r="O304" s="2" t="s">
        <v>16</v>
      </c>
      <c r="P304" s="2">
        <v>1</v>
      </c>
      <c r="Q304" s="2">
        <f t="shared" si="41"/>
        <v>1</v>
      </c>
      <c r="R304" s="2">
        <v>141.54</v>
      </c>
      <c r="S304" s="2">
        <f t="shared" si="42"/>
        <v>2</v>
      </c>
      <c r="T304" s="42">
        <f>DataSet!G52+DataSet!Q52+DataSet!S52</f>
        <v>5</v>
      </c>
      <c r="U304" s="16" t="str">
        <f t="shared" si="43"/>
        <v>Medium</v>
      </c>
      <c r="V304" s="4">
        <v>4</v>
      </c>
      <c r="W304" s="33">
        <f t="shared" si="44"/>
        <v>528.37804776739415</v>
      </c>
      <c r="X304" s="2" t="s">
        <v>17</v>
      </c>
    </row>
    <row r="305" spans="1:24" ht="14.25" customHeight="1" x14ac:dyDescent="0.25">
      <c r="A305" s="2">
        <v>115</v>
      </c>
      <c r="B305" s="2">
        <v>68</v>
      </c>
      <c r="C305" s="2" t="str">
        <f t="shared" si="36"/>
        <v>Seniors</v>
      </c>
      <c r="D305" s="2" t="s">
        <v>26</v>
      </c>
      <c r="E305" s="2" t="s">
        <v>27</v>
      </c>
      <c r="F305" s="2">
        <v>707.49</v>
      </c>
      <c r="G305" s="2">
        <f t="shared" si="37"/>
        <v>3</v>
      </c>
      <c r="H305" s="6">
        <v>44311</v>
      </c>
      <c r="I305" s="12" t="str">
        <f t="shared" si="38"/>
        <v>2021</v>
      </c>
      <c r="J305" s="10" t="str">
        <f t="shared" si="39"/>
        <v>Apr</v>
      </c>
      <c r="K305" s="12" t="str">
        <f t="shared" si="40"/>
        <v>25</v>
      </c>
      <c r="L305" s="2" t="s">
        <v>30</v>
      </c>
      <c r="M305" s="2" t="s">
        <v>25</v>
      </c>
      <c r="N305" s="2">
        <v>1.88</v>
      </c>
      <c r="O305" s="2" t="s">
        <v>16</v>
      </c>
      <c r="P305" s="2">
        <v>5</v>
      </c>
      <c r="Q305" s="2">
        <f t="shared" si="41"/>
        <v>1</v>
      </c>
      <c r="R305" s="2">
        <v>141.5</v>
      </c>
      <c r="S305" s="2">
        <f t="shared" si="42"/>
        <v>2</v>
      </c>
      <c r="T305" s="42">
        <f>DataSet!G116+DataSet!Q116+DataSet!S116</f>
        <v>5</v>
      </c>
      <c r="U305" s="16" t="str">
        <f t="shared" si="43"/>
        <v>Medium</v>
      </c>
      <c r="V305" s="4">
        <v>2</v>
      </c>
      <c r="W305" s="33">
        <f t="shared" si="44"/>
        <v>524.11769146608367</v>
      </c>
      <c r="X305" s="2" t="s">
        <v>17</v>
      </c>
    </row>
    <row r="306" spans="1:24" ht="14.25" customHeight="1" x14ac:dyDescent="0.25">
      <c r="A306" s="2">
        <v>139</v>
      </c>
      <c r="B306" s="2">
        <v>64</v>
      </c>
      <c r="C306" s="2" t="str">
        <f t="shared" si="36"/>
        <v>Seniors</v>
      </c>
      <c r="D306" s="2" t="s">
        <v>23</v>
      </c>
      <c r="E306" s="2" t="s">
        <v>27</v>
      </c>
      <c r="F306" s="2">
        <v>78.59</v>
      </c>
      <c r="G306" s="2">
        <f t="shared" si="37"/>
        <v>1</v>
      </c>
      <c r="H306" s="6">
        <v>44335</v>
      </c>
      <c r="I306" s="12" t="str">
        <f t="shared" si="38"/>
        <v>2021</v>
      </c>
      <c r="J306" s="10" t="str">
        <f t="shared" si="39"/>
        <v>May</v>
      </c>
      <c r="K306" s="12" t="str">
        <f t="shared" si="40"/>
        <v>19</v>
      </c>
      <c r="L306" s="2" t="s">
        <v>14</v>
      </c>
      <c r="M306" s="2" t="s">
        <v>25</v>
      </c>
      <c r="N306" s="2">
        <v>1.88</v>
      </c>
      <c r="O306" s="2" t="s">
        <v>21</v>
      </c>
      <c r="P306" s="2">
        <v>7</v>
      </c>
      <c r="Q306" s="2">
        <f t="shared" si="41"/>
        <v>2</v>
      </c>
      <c r="R306" s="2">
        <v>11.23</v>
      </c>
      <c r="S306" s="2">
        <f t="shared" si="42"/>
        <v>1</v>
      </c>
      <c r="T306" s="42">
        <f>DataSet!G140+DataSet!Q140+DataSet!S140</f>
        <v>4</v>
      </c>
      <c r="U306" s="16" t="str">
        <f t="shared" si="43"/>
        <v>Low</v>
      </c>
      <c r="V306" s="4">
        <v>5</v>
      </c>
      <c r="W306" s="33">
        <f t="shared" si="44"/>
        <v>534.51648087431681</v>
      </c>
      <c r="X306" s="2" t="s">
        <v>17</v>
      </c>
    </row>
    <row r="307" spans="1:24" ht="14.25" customHeight="1" x14ac:dyDescent="0.25">
      <c r="A307" s="2">
        <v>285</v>
      </c>
      <c r="B307" s="2">
        <v>58</v>
      </c>
      <c r="C307" s="2" t="str">
        <f t="shared" si="36"/>
        <v>Late Adults</v>
      </c>
      <c r="D307" s="2" t="s">
        <v>18</v>
      </c>
      <c r="E307" s="2" t="s">
        <v>27</v>
      </c>
      <c r="F307" s="2">
        <v>304.94</v>
      </c>
      <c r="G307" s="2">
        <f t="shared" si="37"/>
        <v>1</v>
      </c>
      <c r="H307" s="6">
        <v>44481</v>
      </c>
      <c r="I307" s="12" t="str">
        <f t="shared" si="38"/>
        <v>2021</v>
      </c>
      <c r="J307" s="10" t="str">
        <f t="shared" si="39"/>
        <v>Oct</v>
      </c>
      <c r="K307" s="12" t="str">
        <f t="shared" si="40"/>
        <v>12</v>
      </c>
      <c r="L307" s="2" t="s">
        <v>20</v>
      </c>
      <c r="M307" s="2" t="s">
        <v>25</v>
      </c>
      <c r="N307" s="2">
        <v>1.88</v>
      </c>
      <c r="O307" s="2" t="s">
        <v>16</v>
      </c>
      <c r="P307" s="2">
        <v>15</v>
      </c>
      <c r="Q307" s="2">
        <f t="shared" si="41"/>
        <v>2</v>
      </c>
      <c r="R307" s="2">
        <v>20.329999999999998</v>
      </c>
      <c r="S307" s="2">
        <f t="shared" si="42"/>
        <v>1</v>
      </c>
      <c r="T307" s="42">
        <f>DataSet!G286+DataSet!Q286+DataSet!S286</f>
        <v>7</v>
      </c>
      <c r="U307" s="16" t="str">
        <f t="shared" si="43"/>
        <v>High</v>
      </c>
      <c r="V307" s="4">
        <v>5</v>
      </c>
      <c r="W307" s="33">
        <f t="shared" si="44"/>
        <v>535.01530634573282</v>
      </c>
      <c r="X307" s="2" t="s">
        <v>17</v>
      </c>
    </row>
    <row r="308" spans="1:24" ht="14.25" customHeight="1" x14ac:dyDescent="0.25">
      <c r="A308" s="2">
        <v>607</v>
      </c>
      <c r="B308" s="2">
        <v>40</v>
      </c>
      <c r="C308" s="2" t="str">
        <f t="shared" si="36"/>
        <v>Mid Adults</v>
      </c>
      <c r="D308" s="2" t="s">
        <v>18</v>
      </c>
      <c r="E308" s="2" t="s">
        <v>13</v>
      </c>
      <c r="F308" s="2">
        <v>538.24</v>
      </c>
      <c r="G308" s="2">
        <f t="shared" si="37"/>
        <v>2</v>
      </c>
      <c r="H308" s="6">
        <v>44803</v>
      </c>
      <c r="I308" s="12" t="str">
        <f t="shared" si="38"/>
        <v>2022</v>
      </c>
      <c r="J308" s="10" t="str">
        <f t="shared" si="39"/>
        <v>Aug</v>
      </c>
      <c r="K308" s="12" t="str">
        <f t="shared" si="40"/>
        <v>30</v>
      </c>
      <c r="L308" s="2" t="s">
        <v>20</v>
      </c>
      <c r="M308" s="2" t="s">
        <v>25</v>
      </c>
      <c r="N308" s="2">
        <v>1.88</v>
      </c>
      <c r="O308" s="2" t="s">
        <v>16</v>
      </c>
      <c r="P308" s="2">
        <v>2</v>
      </c>
      <c r="Q308" s="2">
        <f t="shared" si="41"/>
        <v>1</v>
      </c>
      <c r="R308" s="2">
        <v>269.12</v>
      </c>
      <c r="S308" s="2">
        <f t="shared" si="42"/>
        <v>3</v>
      </c>
      <c r="T308" s="42">
        <f>DataSet!G608+DataSet!Q608+DataSet!S608</f>
        <v>7</v>
      </c>
      <c r="U308" s="16" t="str">
        <f t="shared" si="43"/>
        <v>High</v>
      </c>
      <c r="V308" s="4">
        <v>4</v>
      </c>
      <c r="W308" s="33">
        <f t="shared" si="44"/>
        <v>528.78016632016693</v>
      </c>
      <c r="X308" s="2" t="s">
        <v>28</v>
      </c>
    </row>
    <row r="309" spans="1:24" ht="14.25" customHeight="1" x14ac:dyDescent="0.25">
      <c r="A309" s="2">
        <v>911</v>
      </c>
      <c r="B309" s="2">
        <v>50</v>
      </c>
      <c r="C309" s="2" t="str">
        <f t="shared" si="36"/>
        <v>Late Adults</v>
      </c>
      <c r="D309" s="2" t="s">
        <v>18</v>
      </c>
      <c r="E309" s="2" t="s">
        <v>27</v>
      </c>
      <c r="F309" s="2">
        <v>109.8</v>
      </c>
      <c r="G309" s="2">
        <f t="shared" si="37"/>
        <v>1</v>
      </c>
      <c r="H309" s="6">
        <v>45107</v>
      </c>
      <c r="I309" s="12" t="str">
        <f t="shared" si="38"/>
        <v>2023</v>
      </c>
      <c r="J309" s="10" t="str">
        <f t="shared" si="39"/>
        <v>Jun</v>
      </c>
      <c r="K309" s="12" t="str">
        <f t="shared" si="40"/>
        <v>30</v>
      </c>
      <c r="L309" s="2" t="s">
        <v>20</v>
      </c>
      <c r="M309" s="2" t="s">
        <v>15</v>
      </c>
      <c r="N309" s="2">
        <v>1.88</v>
      </c>
      <c r="O309" s="2" t="s">
        <v>21</v>
      </c>
      <c r="P309" s="2">
        <v>13</v>
      </c>
      <c r="Q309" s="2">
        <f t="shared" si="41"/>
        <v>2</v>
      </c>
      <c r="R309" s="2">
        <v>8.4499999999999993</v>
      </c>
      <c r="S309" s="2">
        <f t="shared" si="42"/>
        <v>1</v>
      </c>
      <c r="T309" s="42">
        <f>DataSet!G912+DataSet!Q912+DataSet!S912</f>
        <v>7</v>
      </c>
      <c r="U309" s="16" t="str">
        <f t="shared" si="43"/>
        <v>High</v>
      </c>
      <c r="V309" s="4">
        <v>2</v>
      </c>
      <c r="W309" s="33">
        <f t="shared" si="44"/>
        <v>523.91684556407495</v>
      </c>
      <c r="X309" s="2" t="s">
        <v>28</v>
      </c>
    </row>
    <row r="310" spans="1:24" ht="14.25" customHeight="1" x14ac:dyDescent="0.25">
      <c r="A310" s="2">
        <v>929</v>
      </c>
      <c r="B310" s="2">
        <v>46</v>
      </c>
      <c r="C310" s="2" t="str">
        <f t="shared" si="36"/>
        <v>Mid Adults</v>
      </c>
      <c r="D310" s="2" t="s">
        <v>23</v>
      </c>
      <c r="E310" s="2" t="s">
        <v>19</v>
      </c>
      <c r="F310" s="2">
        <v>530.25</v>
      </c>
      <c r="G310" s="2">
        <f t="shared" si="37"/>
        <v>2</v>
      </c>
      <c r="H310" s="6">
        <v>45125</v>
      </c>
      <c r="I310" s="12" t="str">
        <f t="shared" si="38"/>
        <v>2023</v>
      </c>
      <c r="J310" s="10" t="str">
        <f t="shared" si="39"/>
        <v>Jul</v>
      </c>
      <c r="K310" s="12" t="str">
        <f t="shared" si="40"/>
        <v>18</v>
      </c>
      <c r="L310" s="2" t="s">
        <v>30</v>
      </c>
      <c r="M310" s="2" t="s">
        <v>25</v>
      </c>
      <c r="N310" s="2">
        <v>1.88</v>
      </c>
      <c r="O310" s="2" t="s">
        <v>21</v>
      </c>
      <c r="P310" s="2">
        <v>8</v>
      </c>
      <c r="Q310" s="2">
        <f t="shared" si="41"/>
        <v>2</v>
      </c>
      <c r="R310" s="2">
        <v>66.28</v>
      </c>
      <c r="S310" s="2">
        <f t="shared" si="42"/>
        <v>2</v>
      </c>
      <c r="T310" s="42">
        <f>DataSet!G930+DataSet!Q930+DataSet!S930</f>
        <v>7</v>
      </c>
      <c r="U310" s="16" t="str">
        <f t="shared" si="43"/>
        <v>High</v>
      </c>
      <c r="V310" s="4">
        <v>3</v>
      </c>
      <c r="W310" s="33">
        <f t="shared" si="44"/>
        <v>502.08314196242196</v>
      </c>
      <c r="X310" s="2" t="s">
        <v>22</v>
      </c>
    </row>
    <row r="311" spans="1:24" ht="14.25" customHeight="1" x14ac:dyDescent="0.25">
      <c r="A311" s="2">
        <v>1060</v>
      </c>
      <c r="B311" s="2">
        <v>44</v>
      </c>
      <c r="C311" s="2" t="str">
        <f t="shared" si="36"/>
        <v>Mid Adults</v>
      </c>
      <c r="D311" s="2" t="s">
        <v>23</v>
      </c>
      <c r="E311" s="2" t="s">
        <v>29</v>
      </c>
      <c r="F311" s="2">
        <v>442.22</v>
      </c>
      <c r="G311" s="2">
        <f t="shared" si="37"/>
        <v>2</v>
      </c>
      <c r="H311" s="6">
        <v>45256</v>
      </c>
      <c r="I311" s="12" t="str">
        <f t="shared" si="38"/>
        <v>2023</v>
      </c>
      <c r="J311" s="10" t="str">
        <f t="shared" si="39"/>
        <v>Nov</v>
      </c>
      <c r="K311" s="12" t="str">
        <f t="shared" si="40"/>
        <v>26</v>
      </c>
      <c r="L311" s="2" t="s">
        <v>30</v>
      </c>
      <c r="M311" s="2" t="s">
        <v>25</v>
      </c>
      <c r="N311" s="2">
        <v>1.88</v>
      </c>
      <c r="O311" s="2" t="s">
        <v>16</v>
      </c>
      <c r="P311" s="2">
        <v>10</v>
      </c>
      <c r="Q311" s="2">
        <f t="shared" si="41"/>
        <v>2</v>
      </c>
      <c r="R311" s="2">
        <v>44.22</v>
      </c>
      <c r="S311" s="2">
        <f t="shared" si="42"/>
        <v>1</v>
      </c>
      <c r="T311" s="42">
        <f>DataSet!G1061+DataSet!Q1061+DataSet!S1061</f>
        <v>6</v>
      </c>
      <c r="U311" s="16" t="str">
        <f t="shared" si="43"/>
        <v>Medium</v>
      </c>
      <c r="V311" s="4">
        <v>1</v>
      </c>
      <c r="W311" s="33">
        <f t="shared" si="44"/>
        <v>531.84006329113868</v>
      </c>
      <c r="X311" s="2" t="s">
        <v>22</v>
      </c>
    </row>
    <row r="312" spans="1:24" ht="14.25" customHeight="1" x14ac:dyDescent="0.25">
      <c r="A312" s="2">
        <v>1488</v>
      </c>
      <c r="B312" s="2">
        <v>20</v>
      </c>
      <c r="C312" s="2" t="str">
        <f t="shared" si="36"/>
        <v>Young Adults</v>
      </c>
      <c r="D312" s="2" t="s">
        <v>23</v>
      </c>
      <c r="E312" s="2" t="s">
        <v>19</v>
      </c>
      <c r="F312" s="2">
        <v>663.57</v>
      </c>
      <c r="G312" s="2">
        <f t="shared" si="37"/>
        <v>3</v>
      </c>
      <c r="H312" s="6">
        <v>45684</v>
      </c>
      <c r="I312" s="12" t="str">
        <f t="shared" si="38"/>
        <v>2025</v>
      </c>
      <c r="J312" s="10" t="str">
        <f t="shared" si="39"/>
        <v>Jan</v>
      </c>
      <c r="K312" s="12" t="str">
        <f t="shared" si="40"/>
        <v>27</v>
      </c>
      <c r="L312" s="2" t="s">
        <v>30</v>
      </c>
      <c r="M312" s="2" t="s">
        <v>25</v>
      </c>
      <c r="N312" s="2">
        <v>1.88</v>
      </c>
      <c r="O312" s="2" t="s">
        <v>16</v>
      </c>
      <c r="P312" s="2">
        <v>14</v>
      </c>
      <c r="Q312" s="2">
        <f t="shared" si="41"/>
        <v>2</v>
      </c>
      <c r="R312" s="2">
        <v>47.4</v>
      </c>
      <c r="S312" s="2">
        <f t="shared" si="42"/>
        <v>1</v>
      </c>
      <c r="T312" s="42">
        <f>DataSet!G1489+DataSet!Q1489+DataSet!S1489</f>
        <v>5</v>
      </c>
      <c r="U312" s="16" t="str">
        <f t="shared" si="43"/>
        <v>Medium</v>
      </c>
      <c r="V312" s="4">
        <v>1</v>
      </c>
      <c r="W312" s="33">
        <f t="shared" si="44"/>
        <v>531.9346990496299</v>
      </c>
      <c r="X312" s="2" t="s">
        <v>17</v>
      </c>
    </row>
    <row r="313" spans="1:24" ht="14.25" customHeight="1" x14ac:dyDescent="0.25">
      <c r="A313" s="2">
        <v>1505</v>
      </c>
      <c r="B313" s="2">
        <v>28</v>
      </c>
      <c r="C313" s="2" t="str">
        <f t="shared" si="36"/>
        <v>Young Adults</v>
      </c>
      <c r="D313" s="2" t="s">
        <v>18</v>
      </c>
      <c r="E313" s="2" t="s">
        <v>19</v>
      </c>
      <c r="F313" s="2">
        <v>823.04</v>
      </c>
      <c r="G313" s="2">
        <f t="shared" si="37"/>
        <v>3</v>
      </c>
      <c r="H313" s="6">
        <v>45701</v>
      </c>
      <c r="I313" s="12" t="str">
        <f t="shared" si="38"/>
        <v>2025</v>
      </c>
      <c r="J313" s="10" t="str">
        <f t="shared" si="39"/>
        <v>Feb</v>
      </c>
      <c r="K313" s="12" t="str">
        <f t="shared" si="40"/>
        <v>13</v>
      </c>
      <c r="L313" s="2" t="s">
        <v>20</v>
      </c>
      <c r="M313" s="2" t="s">
        <v>25</v>
      </c>
      <c r="N313" s="2">
        <v>1.88</v>
      </c>
      <c r="O313" s="2" t="s">
        <v>16</v>
      </c>
      <c r="P313" s="2">
        <v>15</v>
      </c>
      <c r="Q313" s="2">
        <f t="shared" si="41"/>
        <v>2</v>
      </c>
      <c r="R313" s="2">
        <v>54.87</v>
      </c>
      <c r="S313" s="2">
        <f t="shared" si="42"/>
        <v>2</v>
      </c>
      <c r="T313" s="42">
        <f>DataSet!G1506+DataSet!Q1506+DataSet!S1506</f>
        <v>4</v>
      </c>
      <c r="U313" s="16" t="str">
        <f t="shared" si="43"/>
        <v>Low</v>
      </c>
      <c r="V313" s="4">
        <v>2</v>
      </c>
      <c r="W313" s="33">
        <f t="shared" si="44"/>
        <v>524.37092105263207</v>
      </c>
      <c r="X313" s="2" t="s">
        <v>22</v>
      </c>
    </row>
    <row r="314" spans="1:24" ht="14.25" customHeight="1" x14ac:dyDescent="0.25">
      <c r="A314" s="2">
        <v>1544</v>
      </c>
      <c r="B314" s="2">
        <v>48</v>
      </c>
      <c r="C314" s="2" t="str">
        <f t="shared" si="36"/>
        <v>Mid Adults</v>
      </c>
      <c r="D314" s="2" t="s">
        <v>26</v>
      </c>
      <c r="E314" s="2" t="s">
        <v>19</v>
      </c>
      <c r="F314" s="2">
        <v>460.47</v>
      </c>
      <c r="G314" s="2">
        <f t="shared" si="37"/>
        <v>2</v>
      </c>
      <c r="H314" s="6">
        <v>45740</v>
      </c>
      <c r="I314" s="12" t="str">
        <f t="shared" si="38"/>
        <v>2025</v>
      </c>
      <c r="J314" s="10" t="str">
        <f t="shared" si="39"/>
        <v>Mar</v>
      </c>
      <c r="K314" s="12" t="str">
        <f t="shared" si="40"/>
        <v>24</v>
      </c>
      <c r="L314" s="2" t="s">
        <v>24</v>
      </c>
      <c r="M314" s="2" t="s">
        <v>15</v>
      </c>
      <c r="N314" s="2">
        <v>1.88</v>
      </c>
      <c r="O314" s="2" t="s">
        <v>16</v>
      </c>
      <c r="P314" s="2">
        <v>17</v>
      </c>
      <c r="Q314" s="2">
        <f t="shared" si="41"/>
        <v>3</v>
      </c>
      <c r="R314" s="2">
        <v>27.09</v>
      </c>
      <c r="S314" s="2">
        <f t="shared" si="42"/>
        <v>1</v>
      </c>
      <c r="T314" s="42">
        <f>DataSet!G1545+DataSet!Q1545+DataSet!S1545</f>
        <v>4</v>
      </c>
      <c r="U314" s="16" t="str">
        <f t="shared" si="43"/>
        <v>Low</v>
      </c>
      <c r="V314" s="4">
        <v>4</v>
      </c>
      <c r="W314" s="33">
        <f t="shared" si="44"/>
        <v>528.77032258064571</v>
      </c>
      <c r="X314" s="2" t="s">
        <v>22</v>
      </c>
    </row>
    <row r="315" spans="1:24" ht="14.25" customHeight="1" x14ac:dyDescent="0.25">
      <c r="A315" s="2">
        <v>1846</v>
      </c>
      <c r="B315" s="2">
        <v>57</v>
      </c>
      <c r="C315" s="2" t="str">
        <f t="shared" si="36"/>
        <v>Late Adults</v>
      </c>
      <c r="D315" s="2" t="s">
        <v>18</v>
      </c>
      <c r="E315" s="2" t="s">
        <v>27</v>
      </c>
      <c r="F315" s="2">
        <v>835.5</v>
      </c>
      <c r="G315" s="2">
        <f t="shared" si="37"/>
        <v>3</v>
      </c>
      <c r="H315" s="6">
        <v>46042</v>
      </c>
      <c r="I315" s="12" t="str">
        <f t="shared" si="38"/>
        <v>2026</v>
      </c>
      <c r="J315" s="10" t="str">
        <f t="shared" si="39"/>
        <v>Jan</v>
      </c>
      <c r="K315" s="12" t="str">
        <f t="shared" si="40"/>
        <v>20</v>
      </c>
      <c r="L315" s="2" t="s">
        <v>24</v>
      </c>
      <c r="M315" s="2" t="s">
        <v>15</v>
      </c>
      <c r="N315" s="2">
        <v>1.88</v>
      </c>
      <c r="O315" s="2" t="s">
        <v>16</v>
      </c>
      <c r="P315" s="2">
        <v>9</v>
      </c>
      <c r="Q315" s="2">
        <f t="shared" si="41"/>
        <v>2</v>
      </c>
      <c r="R315" s="2">
        <v>92.83</v>
      </c>
      <c r="S315" s="2">
        <f t="shared" si="42"/>
        <v>2</v>
      </c>
      <c r="T315" s="42">
        <f>DataSet!G1847+DataSet!Q1847+DataSet!S1847</f>
        <v>5</v>
      </c>
      <c r="U315" s="16" t="str">
        <f t="shared" si="43"/>
        <v>Medium</v>
      </c>
      <c r="V315" s="4">
        <v>3</v>
      </c>
      <c r="W315" s="33">
        <f t="shared" si="44"/>
        <v>502.05370950888215</v>
      </c>
      <c r="X315" s="2" t="s">
        <v>17</v>
      </c>
    </row>
    <row r="316" spans="1:24" ht="14.25" customHeight="1" x14ac:dyDescent="0.25">
      <c r="A316" s="2">
        <v>2126</v>
      </c>
      <c r="B316" s="2">
        <v>62</v>
      </c>
      <c r="C316" s="2" t="str">
        <f t="shared" si="36"/>
        <v>Seniors</v>
      </c>
      <c r="D316" s="2" t="s">
        <v>26</v>
      </c>
      <c r="E316" s="2" t="s">
        <v>19</v>
      </c>
      <c r="F316" s="2">
        <v>131.25</v>
      </c>
      <c r="G316" s="2">
        <f t="shared" si="37"/>
        <v>1</v>
      </c>
      <c r="H316" s="6">
        <v>46322</v>
      </c>
      <c r="I316" s="12" t="str">
        <f t="shared" si="38"/>
        <v>2026</v>
      </c>
      <c r="J316" s="10" t="str">
        <f t="shared" si="39"/>
        <v>Oct</v>
      </c>
      <c r="K316" s="12" t="str">
        <f t="shared" si="40"/>
        <v>27</v>
      </c>
      <c r="L316" s="2" t="s">
        <v>30</v>
      </c>
      <c r="M316" s="2" t="s">
        <v>25</v>
      </c>
      <c r="N316" s="2">
        <v>1.88</v>
      </c>
      <c r="O316" s="2" t="s">
        <v>16</v>
      </c>
      <c r="P316" s="2">
        <v>17</v>
      </c>
      <c r="Q316" s="2">
        <f t="shared" si="41"/>
        <v>3</v>
      </c>
      <c r="R316" s="2">
        <v>7.72</v>
      </c>
      <c r="S316" s="2">
        <f t="shared" si="42"/>
        <v>1</v>
      </c>
      <c r="T316" s="42">
        <f>DataSet!G2127+DataSet!Q2127+DataSet!S2127</f>
        <v>3</v>
      </c>
      <c r="U316" s="16" t="str">
        <f t="shared" si="43"/>
        <v>Low</v>
      </c>
      <c r="V316" s="4">
        <v>5</v>
      </c>
      <c r="W316" s="33">
        <f t="shared" si="44"/>
        <v>535.26730558598013</v>
      </c>
      <c r="X316" s="2" t="s">
        <v>17</v>
      </c>
    </row>
    <row r="317" spans="1:24" ht="14.25" customHeight="1" x14ac:dyDescent="0.25">
      <c r="A317" s="2">
        <v>2184</v>
      </c>
      <c r="B317" s="2">
        <v>45</v>
      </c>
      <c r="C317" s="2" t="str">
        <f t="shared" si="36"/>
        <v>Mid Adults</v>
      </c>
      <c r="D317" s="2" t="s">
        <v>23</v>
      </c>
      <c r="E317" s="2" t="s">
        <v>13</v>
      </c>
      <c r="F317" s="2">
        <v>862.4</v>
      </c>
      <c r="G317" s="2">
        <f t="shared" si="37"/>
        <v>3</v>
      </c>
      <c r="H317" s="6">
        <v>46380</v>
      </c>
      <c r="I317" s="12" t="str">
        <f t="shared" si="38"/>
        <v>2026</v>
      </c>
      <c r="J317" s="10" t="str">
        <f t="shared" si="39"/>
        <v>Dec</v>
      </c>
      <c r="K317" s="12" t="str">
        <f t="shared" si="40"/>
        <v>24</v>
      </c>
      <c r="L317" s="2" t="s">
        <v>24</v>
      </c>
      <c r="M317" s="2" t="s">
        <v>15</v>
      </c>
      <c r="N317" s="2">
        <v>1.88</v>
      </c>
      <c r="O317" s="2" t="s">
        <v>16</v>
      </c>
      <c r="P317" s="2">
        <v>8</v>
      </c>
      <c r="Q317" s="2">
        <f t="shared" si="41"/>
        <v>2</v>
      </c>
      <c r="R317" s="2">
        <v>107.8</v>
      </c>
      <c r="S317" s="2">
        <f t="shared" si="42"/>
        <v>2</v>
      </c>
      <c r="T317" s="42">
        <f>DataSet!G2185+DataSet!Q2185+DataSet!S2185</f>
        <v>8</v>
      </c>
      <c r="U317" s="16" t="str">
        <f t="shared" si="43"/>
        <v>High</v>
      </c>
      <c r="V317" s="4">
        <v>1</v>
      </c>
      <c r="W317" s="33">
        <f t="shared" si="44"/>
        <v>531.79554968287471</v>
      </c>
      <c r="X317" s="2" t="s">
        <v>28</v>
      </c>
    </row>
    <row r="318" spans="1:24" ht="14.25" customHeight="1" x14ac:dyDescent="0.25">
      <c r="A318" s="2">
        <v>2235</v>
      </c>
      <c r="B318" s="2">
        <v>38</v>
      </c>
      <c r="C318" s="2" t="str">
        <f t="shared" si="36"/>
        <v>Early Adults</v>
      </c>
      <c r="D318" s="2" t="s">
        <v>23</v>
      </c>
      <c r="E318" s="2" t="s">
        <v>29</v>
      </c>
      <c r="F318" s="2">
        <v>513.89</v>
      </c>
      <c r="G318" s="2">
        <f t="shared" si="37"/>
        <v>2</v>
      </c>
      <c r="H318" s="6">
        <v>46431</v>
      </c>
      <c r="I318" s="12" t="str">
        <f t="shared" si="38"/>
        <v>2027</v>
      </c>
      <c r="J318" s="10" t="str">
        <f t="shared" si="39"/>
        <v>Feb</v>
      </c>
      <c r="K318" s="12" t="str">
        <f t="shared" si="40"/>
        <v>13</v>
      </c>
      <c r="L318" s="2" t="s">
        <v>24</v>
      </c>
      <c r="M318" s="2" t="s">
        <v>15</v>
      </c>
      <c r="N318" s="2">
        <v>1.88</v>
      </c>
      <c r="O318" s="2" t="s">
        <v>16</v>
      </c>
      <c r="P318" s="2">
        <v>6</v>
      </c>
      <c r="Q318" s="2">
        <f t="shared" si="41"/>
        <v>2</v>
      </c>
      <c r="R318" s="2">
        <v>85.65</v>
      </c>
      <c r="S318" s="2">
        <f t="shared" si="42"/>
        <v>2</v>
      </c>
      <c r="T318" s="42">
        <f>DataSet!G2236+DataSet!Q2236+DataSet!S2236</f>
        <v>6</v>
      </c>
      <c r="U318" s="16" t="str">
        <f t="shared" si="43"/>
        <v>Medium</v>
      </c>
      <c r="V318" s="4">
        <v>3</v>
      </c>
      <c r="W318" s="33">
        <f t="shared" si="44"/>
        <v>501.70491631799189</v>
      </c>
      <c r="X318" s="2" t="s">
        <v>17</v>
      </c>
    </row>
    <row r="319" spans="1:24" ht="14.25" customHeight="1" x14ac:dyDescent="0.25">
      <c r="A319" s="2">
        <v>2284</v>
      </c>
      <c r="B319" s="2">
        <v>58</v>
      </c>
      <c r="C319" s="2" t="str">
        <f t="shared" si="36"/>
        <v>Late Adults</v>
      </c>
      <c r="D319" s="2" t="s">
        <v>12</v>
      </c>
      <c r="E319" s="2" t="s">
        <v>29</v>
      </c>
      <c r="F319" s="2">
        <v>954.44</v>
      </c>
      <c r="G319" s="2">
        <f t="shared" si="37"/>
        <v>3</v>
      </c>
      <c r="H319" s="6">
        <v>46480</v>
      </c>
      <c r="I319" s="12" t="str">
        <f t="shared" si="38"/>
        <v>2027</v>
      </c>
      <c r="J319" s="10" t="str">
        <f t="shared" si="39"/>
        <v>Apr</v>
      </c>
      <c r="K319" s="12" t="str">
        <f t="shared" si="40"/>
        <v>03</v>
      </c>
      <c r="L319" s="2" t="s">
        <v>20</v>
      </c>
      <c r="M319" s="2" t="s">
        <v>15</v>
      </c>
      <c r="N319" s="2">
        <v>1.88</v>
      </c>
      <c r="O319" s="2" t="s">
        <v>16</v>
      </c>
      <c r="P319" s="2">
        <v>5</v>
      </c>
      <c r="Q319" s="2">
        <f t="shared" si="41"/>
        <v>1</v>
      </c>
      <c r="R319" s="2">
        <v>190.89</v>
      </c>
      <c r="S319" s="2">
        <f t="shared" si="42"/>
        <v>3</v>
      </c>
      <c r="T319" s="42">
        <f>DataSet!G2285+DataSet!Q2285+DataSet!S2285</f>
        <v>4</v>
      </c>
      <c r="U319" s="16" t="str">
        <f t="shared" si="43"/>
        <v>Low</v>
      </c>
      <c r="V319" s="4">
        <v>1</v>
      </c>
      <c r="W319" s="33">
        <f t="shared" si="44"/>
        <v>531.4457037037032</v>
      </c>
      <c r="X319" s="2" t="s">
        <v>28</v>
      </c>
    </row>
    <row r="320" spans="1:24" ht="14.25" customHeight="1" x14ac:dyDescent="0.25">
      <c r="A320" s="2">
        <v>2366</v>
      </c>
      <c r="B320" s="2">
        <v>27</v>
      </c>
      <c r="C320" s="2" t="str">
        <f t="shared" si="36"/>
        <v>Young Adults</v>
      </c>
      <c r="D320" s="2" t="s">
        <v>18</v>
      </c>
      <c r="E320" s="2" t="s">
        <v>13</v>
      </c>
      <c r="F320" s="2">
        <v>445.62</v>
      </c>
      <c r="G320" s="2">
        <f t="shared" si="37"/>
        <v>2</v>
      </c>
      <c r="H320" s="6">
        <v>46562</v>
      </c>
      <c r="I320" s="12" t="str">
        <f t="shared" si="38"/>
        <v>2027</v>
      </c>
      <c r="J320" s="10" t="str">
        <f t="shared" si="39"/>
        <v>Jun</v>
      </c>
      <c r="K320" s="12" t="str">
        <f t="shared" si="40"/>
        <v>24</v>
      </c>
      <c r="L320" s="2" t="s">
        <v>30</v>
      </c>
      <c r="M320" s="2" t="s">
        <v>15</v>
      </c>
      <c r="N320" s="2">
        <v>1.88</v>
      </c>
      <c r="O320" s="2" t="s">
        <v>16</v>
      </c>
      <c r="P320" s="2">
        <v>3</v>
      </c>
      <c r="Q320" s="2">
        <f t="shared" si="41"/>
        <v>1</v>
      </c>
      <c r="R320" s="2">
        <v>148.54</v>
      </c>
      <c r="S320" s="2">
        <f t="shared" si="42"/>
        <v>2</v>
      </c>
      <c r="T320" s="42">
        <f>DataSet!G2367+DataSet!Q2367+DataSet!S2367</f>
        <v>6</v>
      </c>
      <c r="U320" s="16" t="str">
        <f t="shared" si="43"/>
        <v>Medium</v>
      </c>
      <c r="V320" s="4">
        <v>2</v>
      </c>
      <c r="W320" s="33">
        <f t="shared" si="44"/>
        <v>524.04307354555488</v>
      </c>
      <c r="X320" s="2" t="s">
        <v>28</v>
      </c>
    </row>
    <row r="321" spans="1:24" ht="14.25" customHeight="1" x14ac:dyDescent="0.25">
      <c r="A321" s="2">
        <v>2397</v>
      </c>
      <c r="B321" s="2">
        <v>29</v>
      </c>
      <c r="C321" s="2" t="str">
        <f t="shared" si="36"/>
        <v>Young Adults</v>
      </c>
      <c r="D321" s="2" t="s">
        <v>23</v>
      </c>
      <c r="E321" s="2" t="s">
        <v>29</v>
      </c>
      <c r="F321" s="2">
        <v>807.06</v>
      </c>
      <c r="G321" s="2">
        <f t="shared" si="37"/>
        <v>3</v>
      </c>
      <c r="H321" s="6">
        <v>46593</v>
      </c>
      <c r="I321" s="12" t="str">
        <f t="shared" si="38"/>
        <v>2027</v>
      </c>
      <c r="J321" s="10" t="str">
        <f t="shared" si="39"/>
        <v>Jul</v>
      </c>
      <c r="K321" s="12" t="str">
        <f t="shared" si="40"/>
        <v>25</v>
      </c>
      <c r="L321" s="2" t="s">
        <v>30</v>
      </c>
      <c r="M321" s="2" t="s">
        <v>15</v>
      </c>
      <c r="N321" s="2">
        <v>1.88</v>
      </c>
      <c r="O321" s="2" t="s">
        <v>16</v>
      </c>
      <c r="P321" s="2">
        <v>13</v>
      </c>
      <c r="Q321" s="2">
        <f t="shared" si="41"/>
        <v>2</v>
      </c>
      <c r="R321" s="2">
        <v>62.08</v>
      </c>
      <c r="S321" s="2">
        <f t="shared" si="42"/>
        <v>2</v>
      </c>
      <c r="T321" s="42">
        <f>DataSet!G2398+DataSet!Q2398+DataSet!S2398</f>
        <v>5</v>
      </c>
      <c r="U321" s="16" t="str">
        <f t="shared" si="43"/>
        <v>Medium</v>
      </c>
      <c r="V321" s="4">
        <v>2</v>
      </c>
      <c r="W321" s="33">
        <f t="shared" si="44"/>
        <v>524.1292527472533</v>
      </c>
      <c r="X321" s="2" t="s">
        <v>17</v>
      </c>
    </row>
    <row r="322" spans="1:24" ht="14.25" customHeight="1" x14ac:dyDescent="0.25">
      <c r="A322" s="2">
        <v>2492</v>
      </c>
      <c r="B322" s="2">
        <v>33</v>
      </c>
      <c r="C322" s="2" t="str">
        <f t="shared" ref="C322:C385" si="45">IF(AND(B322&gt;=18, B322&lt;=29), "Young Adults",
   IF(AND(B322&gt;=30, B322&lt;=39), "Early Adults",
      IF(AND(B322&gt;=40, B322&lt;=49), "Mid Adults",
         IF(AND(B322&gt;=50, B322&lt;=59), "Late Adults",
            IF(AND(B322&gt;=60, B322&lt;=69), "Seniors", "Out of Range")
         )
      )
   )
)</f>
        <v>Early Adults</v>
      </c>
      <c r="D322" s="2" t="s">
        <v>12</v>
      </c>
      <c r="E322" s="2" t="s">
        <v>27</v>
      </c>
      <c r="F322" s="2">
        <v>172.04</v>
      </c>
      <c r="G322" s="2">
        <f t="shared" ref="G322:G385" si="46">IF(F322 &lt;= 350, 1, IF(F322&gt; 350, IF(F322 &lt;= 650, 2, 3)))</f>
        <v>1</v>
      </c>
      <c r="H322" s="6">
        <v>46688</v>
      </c>
      <c r="I322" s="12" t="str">
        <f t="shared" ref="I322:I385" si="47">TEXT(H322, "yyyy")</f>
        <v>2027</v>
      </c>
      <c r="J322" s="10" t="str">
        <f t="shared" ref="J322:J385" si="48">TEXT(H322, "mmm")</f>
        <v>Oct</v>
      </c>
      <c r="K322" s="12" t="str">
        <f t="shared" ref="K322:K385" si="49">TEXT(H322, "dd")</f>
        <v>28</v>
      </c>
      <c r="L322" s="2" t="s">
        <v>24</v>
      </c>
      <c r="M322" s="2" t="s">
        <v>15</v>
      </c>
      <c r="N322" s="2">
        <v>1.88</v>
      </c>
      <c r="O322" s="2" t="s">
        <v>21</v>
      </c>
      <c r="P322" s="2">
        <v>9</v>
      </c>
      <c r="Q322" s="2">
        <f t="shared" ref="Q322:Q385" si="50">IF(P322 &lt;= 5, 1, IF(P322&gt; 5, IF(P322 &lt;= 15, 2, 3)))</f>
        <v>2</v>
      </c>
      <c r="R322" s="2">
        <v>19.12</v>
      </c>
      <c r="S322" s="2">
        <f t="shared" ref="S322:S385" si="51">IF(R322 &lt;= 50, 1, IF(R322&gt; 50, IF(R322 &lt;= 150, 2, 3)))</f>
        <v>1</v>
      </c>
      <c r="T322" s="42">
        <f>DataSet!G2493+DataSet!Q2493+DataSet!S2493</f>
        <v>5</v>
      </c>
      <c r="U322" s="16" t="str">
        <f t="shared" ref="U322:U385" si="52">IF(T322&lt;=4,"Low",IF(T322&lt;=6,"Medium","High"))</f>
        <v>Medium</v>
      </c>
      <c r="V322" s="4">
        <v>3</v>
      </c>
      <c r="W322" s="33">
        <f t="shared" ref="W322:W385" si="53">AVERAGEIFS(F322:F5321, V322:V5321,V322 )</f>
        <v>501.69215706806307</v>
      </c>
      <c r="X322" s="2" t="s">
        <v>17</v>
      </c>
    </row>
    <row r="323" spans="1:24" ht="14.25" customHeight="1" x14ac:dyDescent="0.25">
      <c r="A323" s="2">
        <v>2549</v>
      </c>
      <c r="B323" s="2">
        <v>24</v>
      </c>
      <c r="C323" s="2" t="str">
        <f t="shared" si="45"/>
        <v>Young Adults</v>
      </c>
      <c r="D323" s="2" t="s">
        <v>12</v>
      </c>
      <c r="E323" s="2" t="s">
        <v>27</v>
      </c>
      <c r="F323" s="2">
        <v>265.88</v>
      </c>
      <c r="G323" s="2">
        <f t="shared" si="46"/>
        <v>1</v>
      </c>
      <c r="H323" s="6">
        <v>46745</v>
      </c>
      <c r="I323" s="12" t="str">
        <f t="shared" si="47"/>
        <v>2027</v>
      </c>
      <c r="J323" s="10" t="str">
        <f t="shared" si="48"/>
        <v>Dec</v>
      </c>
      <c r="K323" s="12" t="str">
        <f t="shared" si="49"/>
        <v>24</v>
      </c>
      <c r="L323" s="2" t="s">
        <v>24</v>
      </c>
      <c r="M323" s="2" t="s">
        <v>25</v>
      </c>
      <c r="N323" s="2">
        <v>1.88</v>
      </c>
      <c r="O323" s="2" t="s">
        <v>21</v>
      </c>
      <c r="P323" s="2">
        <v>1</v>
      </c>
      <c r="Q323" s="2">
        <f t="shared" si="50"/>
        <v>1</v>
      </c>
      <c r="R323" s="2">
        <v>265.88</v>
      </c>
      <c r="S323" s="2">
        <f t="shared" si="51"/>
        <v>3</v>
      </c>
      <c r="T323" s="42">
        <f>DataSet!G2550+DataSet!Q2550+DataSet!S2550</f>
        <v>4</v>
      </c>
      <c r="U323" s="16" t="str">
        <f t="shared" si="52"/>
        <v>Low</v>
      </c>
      <c r="V323" s="4">
        <v>2</v>
      </c>
      <c r="W323" s="33">
        <f t="shared" si="53"/>
        <v>523.81799779978053</v>
      </c>
      <c r="X323" s="2" t="s">
        <v>17</v>
      </c>
    </row>
    <row r="324" spans="1:24" ht="14.25" customHeight="1" x14ac:dyDescent="0.25">
      <c r="A324" s="2">
        <v>2852</v>
      </c>
      <c r="B324" s="2">
        <v>24</v>
      </c>
      <c r="C324" s="2" t="str">
        <f t="shared" si="45"/>
        <v>Young Adults</v>
      </c>
      <c r="D324" s="2" t="s">
        <v>18</v>
      </c>
      <c r="E324" s="2" t="s">
        <v>19</v>
      </c>
      <c r="F324" s="2">
        <v>83.63</v>
      </c>
      <c r="G324" s="2">
        <f t="shared" si="46"/>
        <v>1</v>
      </c>
      <c r="H324" s="6">
        <v>47048</v>
      </c>
      <c r="I324" s="12" t="str">
        <f t="shared" si="47"/>
        <v>2028</v>
      </c>
      <c r="J324" s="10" t="str">
        <f t="shared" si="48"/>
        <v>Oct</v>
      </c>
      <c r="K324" s="12" t="str">
        <f t="shared" si="49"/>
        <v>22</v>
      </c>
      <c r="L324" s="2" t="s">
        <v>14</v>
      </c>
      <c r="M324" s="2" t="s">
        <v>25</v>
      </c>
      <c r="N324" s="2">
        <v>1.88</v>
      </c>
      <c r="O324" s="2" t="s">
        <v>16</v>
      </c>
      <c r="P324" s="2">
        <v>1</v>
      </c>
      <c r="Q324" s="2">
        <f t="shared" si="50"/>
        <v>1</v>
      </c>
      <c r="R324" s="2">
        <v>83.63</v>
      </c>
      <c r="S324" s="2">
        <f t="shared" si="51"/>
        <v>2</v>
      </c>
      <c r="T324" s="42">
        <f>DataSet!G2853+DataSet!Q2853+DataSet!S2853</f>
        <v>6</v>
      </c>
      <c r="U324" s="16" t="str">
        <f t="shared" si="52"/>
        <v>Medium</v>
      </c>
      <c r="V324" s="4">
        <v>3</v>
      </c>
      <c r="W324" s="33">
        <f t="shared" si="53"/>
        <v>502.037704402516</v>
      </c>
      <c r="X324" s="2" t="s">
        <v>22</v>
      </c>
    </row>
    <row r="325" spans="1:24" ht="14.25" customHeight="1" x14ac:dyDescent="0.25">
      <c r="A325" s="2">
        <v>3179</v>
      </c>
      <c r="B325" s="2">
        <v>60</v>
      </c>
      <c r="C325" s="2" t="str">
        <f t="shared" si="45"/>
        <v>Seniors</v>
      </c>
      <c r="D325" s="2" t="s">
        <v>26</v>
      </c>
      <c r="E325" s="2" t="s">
        <v>27</v>
      </c>
      <c r="F325" s="2">
        <v>59.61</v>
      </c>
      <c r="G325" s="2">
        <f t="shared" si="46"/>
        <v>1</v>
      </c>
      <c r="H325" s="6">
        <v>47375</v>
      </c>
      <c r="I325" s="12" t="str">
        <f t="shared" si="47"/>
        <v>2029</v>
      </c>
      <c r="J325" s="10" t="str">
        <f t="shared" si="48"/>
        <v>Sep</v>
      </c>
      <c r="K325" s="12" t="str">
        <f t="shared" si="49"/>
        <v>14</v>
      </c>
      <c r="L325" s="2" t="s">
        <v>30</v>
      </c>
      <c r="M325" s="2" t="s">
        <v>15</v>
      </c>
      <c r="N325" s="2">
        <v>1.88</v>
      </c>
      <c r="O325" s="2" t="s">
        <v>21</v>
      </c>
      <c r="P325" s="2">
        <v>4</v>
      </c>
      <c r="Q325" s="2">
        <f t="shared" si="50"/>
        <v>1</v>
      </c>
      <c r="R325" s="2">
        <v>14.9</v>
      </c>
      <c r="S325" s="2">
        <f t="shared" si="51"/>
        <v>1</v>
      </c>
      <c r="T325" s="42">
        <f>DataSet!G3180+DataSet!Q3180+DataSet!S3180</f>
        <v>7</v>
      </c>
      <c r="U325" s="16" t="str">
        <f t="shared" si="52"/>
        <v>High</v>
      </c>
      <c r="V325" s="4">
        <v>5</v>
      </c>
      <c r="W325" s="33">
        <f t="shared" si="53"/>
        <v>535.71030701754376</v>
      </c>
      <c r="X325" s="2" t="s">
        <v>28</v>
      </c>
    </row>
    <row r="326" spans="1:24" ht="14.25" customHeight="1" x14ac:dyDescent="0.25">
      <c r="A326" s="2">
        <v>3195</v>
      </c>
      <c r="B326" s="2">
        <v>51</v>
      </c>
      <c r="C326" s="2" t="str">
        <f t="shared" si="45"/>
        <v>Late Adults</v>
      </c>
      <c r="D326" s="2" t="s">
        <v>18</v>
      </c>
      <c r="E326" s="2" t="s">
        <v>27</v>
      </c>
      <c r="F326" s="2">
        <v>850.55</v>
      </c>
      <c r="G326" s="2">
        <f t="shared" si="46"/>
        <v>3</v>
      </c>
      <c r="H326" s="6">
        <v>47391</v>
      </c>
      <c r="I326" s="12" t="str">
        <f t="shared" si="47"/>
        <v>2029</v>
      </c>
      <c r="J326" s="10" t="str">
        <f t="shared" si="48"/>
        <v>Sep</v>
      </c>
      <c r="K326" s="12" t="str">
        <f t="shared" si="49"/>
        <v>30</v>
      </c>
      <c r="L326" s="2" t="s">
        <v>20</v>
      </c>
      <c r="M326" s="2" t="s">
        <v>25</v>
      </c>
      <c r="N326" s="2">
        <v>1.88</v>
      </c>
      <c r="O326" s="2" t="s">
        <v>16</v>
      </c>
      <c r="P326" s="2">
        <v>14</v>
      </c>
      <c r="Q326" s="2">
        <f t="shared" si="50"/>
        <v>2</v>
      </c>
      <c r="R326" s="2">
        <v>60.75</v>
      </c>
      <c r="S326" s="2">
        <f t="shared" si="51"/>
        <v>2</v>
      </c>
      <c r="T326" s="42">
        <f>DataSet!G3196+DataSet!Q3196+DataSet!S3196</f>
        <v>7</v>
      </c>
      <c r="U326" s="16" t="str">
        <f t="shared" si="52"/>
        <v>High</v>
      </c>
      <c r="V326" s="4">
        <v>2</v>
      </c>
      <c r="W326" s="33">
        <f t="shared" si="53"/>
        <v>524.1020704845821</v>
      </c>
      <c r="X326" s="2" t="s">
        <v>22</v>
      </c>
    </row>
    <row r="327" spans="1:24" ht="14.25" customHeight="1" x14ac:dyDescent="0.25">
      <c r="A327" s="2">
        <v>3399</v>
      </c>
      <c r="B327" s="2">
        <v>47</v>
      </c>
      <c r="C327" s="2" t="str">
        <f t="shared" si="45"/>
        <v>Mid Adults</v>
      </c>
      <c r="D327" s="2" t="s">
        <v>12</v>
      </c>
      <c r="E327" s="2" t="s">
        <v>27</v>
      </c>
      <c r="F327" s="2">
        <v>480.56</v>
      </c>
      <c r="G327" s="2">
        <f t="shared" si="46"/>
        <v>2</v>
      </c>
      <c r="H327" s="6">
        <v>47595</v>
      </c>
      <c r="I327" s="12" t="str">
        <f t="shared" si="47"/>
        <v>2030</v>
      </c>
      <c r="J327" s="10" t="str">
        <f t="shared" si="48"/>
        <v>Apr</v>
      </c>
      <c r="K327" s="12" t="str">
        <f t="shared" si="49"/>
        <v>22</v>
      </c>
      <c r="L327" s="2" t="s">
        <v>24</v>
      </c>
      <c r="M327" s="2" t="s">
        <v>25</v>
      </c>
      <c r="N327" s="2">
        <v>1.88</v>
      </c>
      <c r="O327" s="2" t="s">
        <v>16</v>
      </c>
      <c r="P327" s="2">
        <v>4</v>
      </c>
      <c r="Q327" s="2">
        <f t="shared" si="50"/>
        <v>1</v>
      </c>
      <c r="R327" s="2">
        <v>120.14</v>
      </c>
      <c r="S327" s="2">
        <f t="shared" si="51"/>
        <v>2</v>
      </c>
      <c r="T327" s="42">
        <f>DataSet!G3400+DataSet!Q3400+DataSet!S3400</f>
        <v>4</v>
      </c>
      <c r="U327" s="16" t="str">
        <f t="shared" si="52"/>
        <v>Low</v>
      </c>
      <c r="V327" s="4">
        <v>2</v>
      </c>
      <c r="W327" s="33">
        <f t="shared" si="53"/>
        <v>523.74214994487374</v>
      </c>
      <c r="X327" s="2" t="s">
        <v>22</v>
      </c>
    </row>
    <row r="328" spans="1:24" ht="14.25" customHeight="1" x14ac:dyDescent="0.25">
      <c r="A328" s="2">
        <v>3491</v>
      </c>
      <c r="B328" s="2">
        <v>28</v>
      </c>
      <c r="C328" s="2" t="str">
        <f t="shared" si="45"/>
        <v>Young Adults</v>
      </c>
      <c r="D328" s="2" t="s">
        <v>12</v>
      </c>
      <c r="E328" s="2" t="s">
        <v>19</v>
      </c>
      <c r="F328" s="2">
        <v>307.62</v>
      </c>
      <c r="G328" s="2">
        <f t="shared" si="46"/>
        <v>1</v>
      </c>
      <c r="H328" s="6">
        <v>47687</v>
      </c>
      <c r="I328" s="12" t="str">
        <f t="shared" si="47"/>
        <v>2030</v>
      </c>
      <c r="J328" s="10" t="str">
        <f t="shared" si="48"/>
        <v>Jul</v>
      </c>
      <c r="K328" s="12" t="str">
        <f t="shared" si="49"/>
        <v>23</v>
      </c>
      <c r="L328" s="2" t="s">
        <v>24</v>
      </c>
      <c r="M328" s="2" t="s">
        <v>25</v>
      </c>
      <c r="N328" s="2">
        <v>1.88</v>
      </c>
      <c r="O328" s="2" t="s">
        <v>16</v>
      </c>
      <c r="P328" s="2">
        <v>8</v>
      </c>
      <c r="Q328" s="2">
        <f t="shared" si="50"/>
        <v>2</v>
      </c>
      <c r="R328" s="2">
        <v>38.450000000000003</v>
      </c>
      <c r="S328" s="2">
        <f t="shared" si="51"/>
        <v>1</v>
      </c>
      <c r="T328" s="42">
        <f>DataSet!G3492+DataSet!Q3492+DataSet!S3492</f>
        <v>3</v>
      </c>
      <c r="U328" s="16" t="str">
        <f t="shared" si="52"/>
        <v>Low</v>
      </c>
      <c r="V328" s="4">
        <v>4</v>
      </c>
      <c r="W328" s="33">
        <f t="shared" si="53"/>
        <v>528.84146875000056</v>
      </c>
      <c r="X328" s="2" t="s">
        <v>28</v>
      </c>
    </row>
    <row r="329" spans="1:24" ht="14.25" customHeight="1" x14ac:dyDescent="0.25">
      <c r="A329" s="2">
        <v>3614</v>
      </c>
      <c r="B329" s="2">
        <v>63</v>
      </c>
      <c r="C329" s="2" t="str">
        <f t="shared" si="45"/>
        <v>Seniors</v>
      </c>
      <c r="D329" s="2" t="s">
        <v>12</v>
      </c>
      <c r="E329" s="2" t="s">
        <v>29</v>
      </c>
      <c r="F329" s="2">
        <v>533.61</v>
      </c>
      <c r="G329" s="2">
        <f t="shared" si="46"/>
        <v>2</v>
      </c>
      <c r="H329" s="6">
        <v>47810</v>
      </c>
      <c r="I329" s="12" t="str">
        <f t="shared" si="47"/>
        <v>2030</v>
      </c>
      <c r="J329" s="10" t="str">
        <f t="shared" si="48"/>
        <v>Nov</v>
      </c>
      <c r="K329" s="12" t="str">
        <f t="shared" si="49"/>
        <v>23</v>
      </c>
      <c r="L329" s="2" t="s">
        <v>24</v>
      </c>
      <c r="M329" s="2" t="s">
        <v>25</v>
      </c>
      <c r="N329" s="2">
        <v>1.88</v>
      </c>
      <c r="O329" s="2" t="s">
        <v>21</v>
      </c>
      <c r="P329" s="2">
        <v>16</v>
      </c>
      <c r="Q329" s="2">
        <f t="shared" si="50"/>
        <v>3</v>
      </c>
      <c r="R329" s="2">
        <v>33.35</v>
      </c>
      <c r="S329" s="2">
        <f t="shared" si="51"/>
        <v>1</v>
      </c>
      <c r="T329" s="42">
        <f>DataSet!G3615+DataSet!Q3615+DataSet!S3615</f>
        <v>4</v>
      </c>
      <c r="U329" s="16" t="str">
        <f t="shared" si="52"/>
        <v>Low</v>
      </c>
      <c r="V329" s="4">
        <v>1</v>
      </c>
      <c r="W329" s="33">
        <f t="shared" si="53"/>
        <v>530.99761652542315</v>
      </c>
      <c r="X329" s="2" t="s">
        <v>17</v>
      </c>
    </row>
    <row r="330" spans="1:24" ht="14.25" customHeight="1" x14ac:dyDescent="0.25">
      <c r="A330" s="2">
        <v>3811</v>
      </c>
      <c r="B330" s="2">
        <v>68</v>
      </c>
      <c r="C330" s="2" t="str">
        <f t="shared" si="45"/>
        <v>Seniors</v>
      </c>
      <c r="D330" s="2" t="s">
        <v>12</v>
      </c>
      <c r="E330" s="2" t="s">
        <v>19</v>
      </c>
      <c r="F330" s="2">
        <v>145.62</v>
      </c>
      <c r="G330" s="2">
        <f t="shared" si="46"/>
        <v>1</v>
      </c>
      <c r="H330" s="6">
        <v>48007</v>
      </c>
      <c r="I330" s="12" t="str">
        <f t="shared" si="47"/>
        <v>2031</v>
      </c>
      <c r="J330" s="10" t="str">
        <f t="shared" si="48"/>
        <v>Jun</v>
      </c>
      <c r="K330" s="12" t="str">
        <f t="shared" si="49"/>
        <v>08</v>
      </c>
      <c r="L330" s="2" t="s">
        <v>24</v>
      </c>
      <c r="M330" s="2" t="s">
        <v>25</v>
      </c>
      <c r="N330" s="2">
        <v>1.88</v>
      </c>
      <c r="O330" s="2" t="s">
        <v>21</v>
      </c>
      <c r="P330" s="2">
        <v>17</v>
      </c>
      <c r="Q330" s="2">
        <f t="shared" si="50"/>
        <v>3</v>
      </c>
      <c r="R330" s="2">
        <v>8.57</v>
      </c>
      <c r="S330" s="2">
        <f t="shared" si="51"/>
        <v>1</v>
      </c>
      <c r="T330" s="42">
        <f>DataSet!G3812+DataSet!Q3812+DataSet!S3812</f>
        <v>5</v>
      </c>
      <c r="U330" s="16" t="str">
        <f t="shared" si="52"/>
        <v>Medium</v>
      </c>
      <c r="V330" s="4">
        <v>3</v>
      </c>
      <c r="W330" s="33">
        <f t="shared" si="53"/>
        <v>502.47674711437594</v>
      </c>
      <c r="X330" s="2" t="s">
        <v>17</v>
      </c>
    </row>
    <row r="331" spans="1:24" ht="14.25" customHeight="1" x14ac:dyDescent="0.25">
      <c r="A331" s="2">
        <v>3915</v>
      </c>
      <c r="B331" s="2">
        <v>45</v>
      </c>
      <c r="C331" s="2" t="str">
        <f t="shared" si="45"/>
        <v>Mid Adults</v>
      </c>
      <c r="D331" s="2" t="s">
        <v>12</v>
      </c>
      <c r="E331" s="2" t="s">
        <v>27</v>
      </c>
      <c r="F331" s="2">
        <v>794.5</v>
      </c>
      <c r="G331" s="2">
        <f t="shared" si="46"/>
        <v>3</v>
      </c>
      <c r="H331" s="6">
        <v>48111</v>
      </c>
      <c r="I331" s="12" t="str">
        <f t="shared" si="47"/>
        <v>2031</v>
      </c>
      <c r="J331" s="10" t="str">
        <f t="shared" si="48"/>
        <v>Sep</v>
      </c>
      <c r="K331" s="12" t="str">
        <f t="shared" si="49"/>
        <v>20</v>
      </c>
      <c r="L331" s="2" t="s">
        <v>20</v>
      </c>
      <c r="M331" s="2" t="s">
        <v>15</v>
      </c>
      <c r="N331" s="2">
        <v>1.88</v>
      </c>
      <c r="O331" s="2" t="s">
        <v>16</v>
      </c>
      <c r="P331" s="2">
        <v>15</v>
      </c>
      <c r="Q331" s="2">
        <f t="shared" si="50"/>
        <v>2</v>
      </c>
      <c r="R331" s="2">
        <v>52.97</v>
      </c>
      <c r="S331" s="2">
        <f t="shared" si="51"/>
        <v>2</v>
      </c>
      <c r="T331" s="42">
        <f>DataSet!G3916+DataSet!Q3916+DataSet!S3916</f>
        <v>6</v>
      </c>
      <c r="U331" s="16" t="str">
        <f t="shared" si="52"/>
        <v>Medium</v>
      </c>
      <c r="V331" s="4">
        <v>3</v>
      </c>
      <c r="W331" s="33">
        <f t="shared" si="53"/>
        <v>502.85159663865574</v>
      </c>
      <c r="X331" s="2" t="s">
        <v>17</v>
      </c>
    </row>
    <row r="332" spans="1:24" ht="14.25" customHeight="1" x14ac:dyDescent="0.25">
      <c r="A332" s="2">
        <v>4104</v>
      </c>
      <c r="B332" s="2">
        <v>34</v>
      </c>
      <c r="C332" s="2" t="str">
        <f t="shared" si="45"/>
        <v>Early Adults</v>
      </c>
      <c r="D332" s="2" t="s">
        <v>12</v>
      </c>
      <c r="E332" s="2" t="s">
        <v>29</v>
      </c>
      <c r="F332" s="2">
        <v>115.34</v>
      </c>
      <c r="G332" s="2">
        <f t="shared" si="46"/>
        <v>1</v>
      </c>
      <c r="H332" s="6">
        <v>48300</v>
      </c>
      <c r="I332" s="12" t="str">
        <f t="shared" si="47"/>
        <v>2032</v>
      </c>
      <c r="J332" s="10" t="str">
        <f t="shared" si="48"/>
        <v>Mar</v>
      </c>
      <c r="K332" s="12" t="str">
        <f t="shared" si="49"/>
        <v>27</v>
      </c>
      <c r="L332" s="2" t="s">
        <v>14</v>
      </c>
      <c r="M332" s="2" t="s">
        <v>15</v>
      </c>
      <c r="N332" s="2">
        <v>1.88</v>
      </c>
      <c r="O332" s="2" t="s">
        <v>16</v>
      </c>
      <c r="P332" s="2">
        <v>8</v>
      </c>
      <c r="Q332" s="2">
        <f t="shared" si="50"/>
        <v>2</v>
      </c>
      <c r="R332" s="2">
        <v>14.42</v>
      </c>
      <c r="S332" s="2">
        <f t="shared" si="51"/>
        <v>1</v>
      </c>
      <c r="T332" s="42">
        <f>DataSet!G4105+DataSet!Q4105+DataSet!S4105</f>
        <v>7</v>
      </c>
      <c r="U332" s="16" t="str">
        <f t="shared" si="52"/>
        <v>High</v>
      </c>
      <c r="V332" s="4">
        <v>4</v>
      </c>
      <c r="W332" s="33">
        <f t="shared" si="53"/>
        <v>529.07214807090782</v>
      </c>
      <c r="X332" s="2" t="s">
        <v>17</v>
      </c>
    </row>
    <row r="333" spans="1:24" ht="14.25" customHeight="1" x14ac:dyDescent="0.25">
      <c r="A333" s="2">
        <v>4196</v>
      </c>
      <c r="B333" s="2">
        <v>60</v>
      </c>
      <c r="C333" s="2" t="str">
        <f t="shared" si="45"/>
        <v>Seniors</v>
      </c>
      <c r="D333" s="2" t="s">
        <v>18</v>
      </c>
      <c r="E333" s="2" t="s">
        <v>29</v>
      </c>
      <c r="F333" s="2">
        <v>959.5</v>
      </c>
      <c r="G333" s="2">
        <f t="shared" si="46"/>
        <v>3</v>
      </c>
      <c r="H333" s="6">
        <v>48392</v>
      </c>
      <c r="I333" s="12" t="str">
        <f t="shared" si="47"/>
        <v>2032</v>
      </c>
      <c r="J333" s="10" t="str">
        <f t="shared" si="48"/>
        <v>Jun</v>
      </c>
      <c r="K333" s="12" t="str">
        <f t="shared" si="49"/>
        <v>27</v>
      </c>
      <c r="L333" s="2" t="s">
        <v>30</v>
      </c>
      <c r="M333" s="2" t="s">
        <v>15</v>
      </c>
      <c r="N333" s="2">
        <v>1.88</v>
      </c>
      <c r="O333" s="2" t="s">
        <v>21</v>
      </c>
      <c r="P333" s="2">
        <v>16</v>
      </c>
      <c r="Q333" s="2">
        <f t="shared" si="50"/>
        <v>3</v>
      </c>
      <c r="R333" s="2">
        <v>59.97</v>
      </c>
      <c r="S333" s="2">
        <f t="shared" si="51"/>
        <v>2</v>
      </c>
      <c r="T333" s="42">
        <f>DataSet!G4197+DataSet!Q4197+DataSet!S4197</f>
        <v>7</v>
      </c>
      <c r="U333" s="16" t="str">
        <f t="shared" si="52"/>
        <v>High</v>
      </c>
      <c r="V333" s="4">
        <v>4</v>
      </c>
      <c r="W333" s="33">
        <f t="shared" si="53"/>
        <v>529.50401878914465</v>
      </c>
      <c r="X333" s="2" t="s">
        <v>17</v>
      </c>
    </row>
    <row r="334" spans="1:24" ht="14.25" customHeight="1" x14ac:dyDescent="0.25">
      <c r="A334" s="2">
        <v>4632</v>
      </c>
      <c r="B334" s="2">
        <v>19</v>
      </c>
      <c r="C334" s="2" t="str">
        <f t="shared" si="45"/>
        <v>Young Adults</v>
      </c>
      <c r="D334" s="2" t="s">
        <v>26</v>
      </c>
      <c r="E334" s="2" t="s">
        <v>19</v>
      </c>
      <c r="F334" s="2">
        <v>608.35</v>
      </c>
      <c r="G334" s="2">
        <f t="shared" si="46"/>
        <v>2</v>
      </c>
      <c r="H334" s="6">
        <v>48828</v>
      </c>
      <c r="I334" s="12" t="str">
        <f t="shared" si="47"/>
        <v>2033</v>
      </c>
      <c r="J334" s="10" t="str">
        <f t="shared" si="48"/>
        <v>Sep</v>
      </c>
      <c r="K334" s="12" t="str">
        <f t="shared" si="49"/>
        <v>06</v>
      </c>
      <c r="L334" s="2" t="s">
        <v>24</v>
      </c>
      <c r="M334" s="2" t="s">
        <v>25</v>
      </c>
      <c r="N334" s="2">
        <v>1.88</v>
      </c>
      <c r="O334" s="2" t="s">
        <v>21</v>
      </c>
      <c r="P334" s="2">
        <v>8</v>
      </c>
      <c r="Q334" s="2">
        <f t="shared" si="50"/>
        <v>2</v>
      </c>
      <c r="R334" s="2">
        <v>76.040000000000006</v>
      </c>
      <c r="S334" s="2">
        <f t="shared" si="51"/>
        <v>2</v>
      </c>
      <c r="T334" s="42">
        <f>DataSet!G4633+DataSet!Q4633+DataSet!S4633</f>
        <v>5</v>
      </c>
      <c r="U334" s="16" t="str">
        <f t="shared" si="52"/>
        <v>Medium</v>
      </c>
      <c r="V334" s="4">
        <v>3</v>
      </c>
      <c r="W334" s="33">
        <f t="shared" si="53"/>
        <v>502.54492113564697</v>
      </c>
      <c r="X334" s="2" t="s">
        <v>22</v>
      </c>
    </row>
    <row r="335" spans="1:24" ht="14.25" customHeight="1" x14ac:dyDescent="0.25">
      <c r="A335" s="2">
        <v>4865</v>
      </c>
      <c r="B335" s="2">
        <v>65</v>
      </c>
      <c r="C335" s="2" t="str">
        <f t="shared" si="45"/>
        <v>Seniors</v>
      </c>
      <c r="D335" s="2" t="s">
        <v>23</v>
      </c>
      <c r="E335" s="2" t="s">
        <v>19</v>
      </c>
      <c r="F335" s="2">
        <v>287.42</v>
      </c>
      <c r="G335" s="2">
        <f t="shared" si="46"/>
        <v>1</v>
      </c>
      <c r="H335" s="6">
        <v>49061</v>
      </c>
      <c r="I335" s="12" t="str">
        <f t="shared" si="47"/>
        <v>2034</v>
      </c>
      <c r="J335" s="10" t="str">
        <f t="shared" si="48"/>
        <v>Apr</v>
      </c>
      <c r="K335" s="12" t="str">
        <f t="shared" si="49"/>
        <v>27</v>
      </c>
      <c r="L335" s="2" t="s">
        <v>30</v>
      </c>
      <c r="M335" s="2" t="s">
        <v>25</v>
      </c>
      <c r="N335" s="2">
        <v>1.88</v>
      </c>
      <c r="O335" s="2" t="s">
        <v>21</v>
      </c>
      <c r="P335" s="2">
        <v>3</v>
      </c>
      <c r="Q335" s="2">
        <f t="shared" si="50"/>
        <v>1</v>
      </c>
      <c r="R335" s="2">
        <v>95.81</v>
      </c>
      <c r="S335" s="2">
        <f t="shared" si="51"/>
        <v>2</v>
      </c>
      <c r="T335" s="42">
        <f>DataSet!G4866+DataSet!Q4866+DataSet!S4866</f>
        <v>5</v>
      </c>
      <c r="U335" s="16" t="str">
        <f t="shared" si="52"/>
        <v>Medium</v>
      </c>
      <c r="V335" s="4">
        <v>1</v>
      </c>
      <c r="W335" s="33">
        <f t="shared" si="53"/>
        <v>530.99484623541844</v>
      </c>
      <c r="X335" s="2" t="s">
        <v>28</v>
      </c>
    </row>
    <row r="336" spans="1:24" ht="14.25" customHeight="1" x14ac:dyDescent="0.25">
      <c r="A336" s="2">
        <v>4992</v>
      </c>
      <c r="B336" s="2">
        <v>51</v>
      </c>
      <c r="C336" s="2" t="str">
        <f t="shared" si="45"/>
        <v>Late Adults</v>
      </c>
      <c r="D336" s="2" t="s">
        <v>26</v>
      </c>
      <c r="E336" s="2" t="s">
        <v>27</v>
      </c>
      <c r="F336" s="2">
        <v>332.27</v>
      </c>
      <c r="G336" s="2">
        <f t="shared" si="46"/>
        <v>1</v>
      </c>
      <c r="H336" s="6">
        <v>49188</v>
      </c>
      <c r="I336" s="12" t="str">
        <f t="shared" si="47"/>
        <v>2034</v>
      </c>
      <c r="J336" s="10" t="str">
        <f t="shared" si="48"/>
        <v>Sep</v>
      </c>
      <c r="K336" s="12" t="str">
        <f t="shared" si="49"/>
        <v>01</v>
      </c>
      <c r="L336" s="2" t="s">
        <v>24</v>
      </c>
      <c r="M336" s="2" t="s">
        <v>15</v>
      </c>
      <c r="N336" s="2">
        <v>1.88</v>
      </c>
      <c r="O336" s="2" t="s">
        <v>21</v>
      </c>
      <c r="P336" s="2">
        <v>7</v>
      </c>
      <c r="Q336" s="2">
        <f t="shared" si="50"/>
        <v>2</v>
      </c>
      <c r="R336" s="2">
        <v>47.47</v>
      </c>
      <c r="S336" s="2">
        <f t="shared" si="51"/>
        <v>1</v>
      </c>
      <c r="T336" s="42">
        <f>DataSet!G4993+DataSet!Q4993+DataSet!S4993</f>
        <v>7</v>
      </c>
      <c r="U336" s="16" t="str">
        <f t="shared" si="52"/>
        <v>High</v>
      </c>
      <c r="V336" s="4">
        <v>1</v>
      </c>
      <c r="W336" s="33">
        <f t="shared" si="53"/>
        <v>531.25341825902285</v>
      </c>
      <c r="X336" s="2" t="s">
        <v>28</v>
      </c>
    </row>
    <row r="337" spans="1:24" ht="14.25" customHeight="1" x14ac:dyDescent="0.25">
      <c r="A337" s="2">
        <v>282</v>
      </c>
      <c r="B337" s="2">
        <v>42</v>
      </c>
      <c r="C337" s="2" t="str">
        <f t="shared" si="45"/>
        <v>Mid Adults</v>
      </c>
      <c r="D337" s="2" t="s">
        <v>18</v>
      </c>
      <c r="E337" s="2" t="s">
        <v>13</v>
      </c>
      <c r="F337" s="2">
        <v>458.52</v>
      </c>
      <c r="G337" s="2">
        <f t="shared" si="46"/>
        <v>2</v>
      </c>
      <c r="H337" s="6">
        <v>44478</v>
      </c>
      <c r="I337" s="12" t="str">
        <f t="shared" si="47"/>
        <v>2021</v>
      </c>
      <c r="J337" s="10" t="str">
        <f t="shared" si="48"/>
        <v>Oct</v>
      </c>
      <c r="K337" s="12" t="str">
        <f t="shared" si="49"/>
        <v>09</v>
      </c>
      <c r="L337" s="2" t="s">
        <v>30</v>
      </c>
      <c r="M337" s="2" t="s">
        <v>15</v>
      </c>
      <c r="N337" s="2">
        <v>1.87</v>
      </c>
      <c r="O337" s="2" t="s">
        <v>16</v>
      </c>
      <c r="P337" s="2">
        <v>3</v>
      </c>
      <c r="Q337" s="2">
        <f t="shared" si="50"/>
        <v>1</v>
      </c>
      <c r="R337" s="2">
        <v>152.84</v>
      </c>
      <c r="S337" s="2">
        <f t="shared" si="51"/>
        <v>3</v>
      </c>
      <c r="T337" s="42">
        <f>DataSet!G283+DataSet!Q283+DataSet!S283</f>
        <v>4</v>
      </c>
      <c r="U337" s="16" t="str">
        <f t="shared" si="52"/>
        <v>Low</v>
      </c>
      <c r="V337" s="4">
        <v>2</v>
      </c>
      <c r="W337" s="33">
        <f t="shared" si="53"/>
        <v>523.78981236203151</v>
      </c>
      <c r="X337" s="2" t="s">
        <v>22</v>
      </c>
    </row>
    <row r="338" spans="1:24" ht="14.25" customHeight="1" x14ac:dyDescent="0.25">
      <c r="A338" s="2">
        <v>297</v>
      </c>
      <c r="B338" s="2">
        <v>45</v>
      </c>
      <c r="C338" s="2" t="str">
        <f t="shared" si="45"/>
        <v>Mid Adults</v>
      </c>
      <c r="D338" s="2" t="s">
        <v>23</v>
      </c>
      <c r="E338" s="2" t="s">
        <v>27</v>
      </c>
      <c r="F338" s="2">
        <v>963.91</v>
      </c>
      <c r="G338" s="2">
        <f t="shared" si="46"/>
        <v>3</v>
      </c>
      <c r="H338" s="6">
        <v>44493</v>
      </c>
      <c r="I338" s="12" t="str">
        <f t="shared" si="47"/>
        <v>2021</v>
      </c>
      <c r="J338" s="10" t="str">
        <f t="shared" si="48"/>
        <v>Oct</v>
      </c>
      <c r="K338" s="12" t="str">
        <f t="shared" si="49"/>
        <v>24</v>
      </c>
      <c r="L338" s="2" t="s">
        <v>14</v>
      </c>
      <c r="M338" s="2" t="s">
        <v>25</v>
      </c>
      <c r="N338" s="2">
        <v>1.87</v>
      </c>
      <c r="O338" s="2" t="s">
        <v>21</v>
      </c>
      <c r="P338" s="2">
        <v>6</v>
      </c>
      <c r="Q338" s="2">
        <f t="shared" si="50"/>
        <v>2</v>
      </c>
      <c r="R338" s="2">
        <v>160.65</v>
      </c>
      <c r="S338" s="2">
        <f t="shared" si="51"/>
        <v>3</v>
      </c>
      <c r="T338" s="42">
        <f>DataSet!G298+DataSet!Q298+DataSet!S298</f>
        <v>7</v>
      </c>
      <c r="U338" s="16" t="str">
        <f t="shared" si="52"/>
        <v>High</v>
      </c>
      <c r="V338" s="4">
        <v>3</v>
      </c>
      <c r="W338" s="33">
        <f t="shared" si="53"/>
        <v>502.43354736842127</v>
      </c>
      <c r="X338" s="2" t="s">
        <v>22</v>
      </c>
    </row>
    <row r="339" spans="1:24" ht="14.25" customHeight="1" x14ac:dyDescent="0.25">
      <c r="A339" s="2">
        <v>309</v>
      </c>
      <c r="B339" s="2">
        <v>51</v>
      </c>
      <c r="C339" s="2" t="str">
        <f t="shared" si="45"/>
        <v>Late Adults</v>
      </c>
      <c r="D339" s="2" t="s">
        <v>23</v>
      </c>
      <c r="E339" s="2" t="s">
        <v>29</v>
      </c>
      <c r="F339" s="2">
        <v>163.69</v>
      </c>
      <c r="G339" s="2">
        <f t="shared" si="46"/>
        <v>1</v>
      </c>
      <c r="H339" s="6">
        <v>44505</v>
      </c>
      <c r="I339" s="12" t="str">
        <f t="shared" si="47"/>
        <v>2021</v>
      </c>
      <c r="J339" s="10" t="str">
        <f t="shared" si="48"/>
        <v>Nov</v>
      </c>
      <c r="K339" s="12" t="str">
        <f t="shared" si="49"/>
        <v>05</v>
      </c>
      <c r="L339" s="2" t="s">
        <v>30</v>
      </c>
      <c r="M339" s="2" t="s">
        <v>25</v>
      </c>
      <c r="N339" s="2">
        <v>1.87</v>
      </c>
      <c r="O339" s="2" t="s">
        <v>21</v>
      </c>
      <c r="P339" s="2">
        <v>18</v>
      </c>
      <c r="Q339" s="2">
        <f t="shared" si="50"/>
        <v>3</v>
      </c>
      <c r="R339" s="2">
        <v>9.09</v>
      </c>
      <c r="S339" s="2">
        <f t="shared" si="51"/>
        <v>1</v>
      </c>
      <c r="T339" s="42">
        <f>DataSet!G310+DataSet!Q310+DataSet!S310</f>
        <v>6</v>
      </c>
      <c r="U339" s="16" t="str">
        <f t="shared" si="52"/>
        <v>Medium</v>
      </c>
      <c r="V339" s="4">
        <v>3</v>
      </c>
      <c r="W339" s="33">
        <f t="shared" si="53"/>
        <v>501.94727081138075</v>
      </c>
      <c r="X339" s="2" t="s">
        <v>22</v>
      </c>
    </row>
    <row r="340" spans="1:24" ht="14.25" customHeight="1" x14ac:dyDescent="0.25">
      <c r="A340" s="2">
        <v>349</v>
      </c>
      <c r="B340" s="2">
        <v>59</v>
      </c>
      <c r="C340" s="2" t="str">
        <f t="shared" si="45"/>
        <v>Late Adults</v>
      </c>
      <c r="D340" s="2" t="s">
        <v>12</v>
      </c>
      <c r="E340" s="2" t="s">
        <v>19</v>
      </c>
      <c r="F340" s="2">
        <v>655.24</v>
      </c>
      <c r="G340" s="2">
        <f t="shared" si="46"/>
        <v>3</v>
      </c>
      <c r="H340" s="6">
        <v>44545</v>
      </c>
      <c r="I340" s="12" t="str">
        <f t="shared" si="47"/>
        <v>2021</v>
      </c>
      <c r="J340" s="10" t="str">
        <f t="shared" si="48"/>
        <v>Dec</v>
      </c>
      <c r="K340" s="12" t="str">
        <f t="shared" si="49"/>
        <v>15</v>
      </c>
      <c r="L340" s="2" t="s">
        <v>30</v>
      </c>
      <c r="M340" s="2" t="s">
        <v>15</v>
      </c>
      <c r="N340" s="2">
        <v>1.87</v>
      </c>
      <c r="O340" s="2" t="s">
        <v>21</v>
      </c>
      <c r="P340" s="2">
        <v>6</v>
      </c>
      <c r="Q340" s="2">
        <f t="shared" si="50"/>
        <v>2</v>
      </c>
      <c r="R340" s="2">
        <v>109.21</v>
      </c>
      <c r="S340" s="2">
        <f t="shared" si="51"/>
        <v>2</v>
      </c>
      <c r="T340" s="42">
        <f>DataSet!G350+DataSet!Q350+DataSet!S350</f>
        <v>7</v>
      </c>
      <c r="U340" s="16" t="str">
        <f t="shared" si="52"/>
        <v>High</v>
      </c>
      <c r="V340" s="4">
        <v>4</v>
      </c>
      <c r="W340" s="33">
        <f t="shared" si="53"/>
        <v>529.0547021943579</v>
      </c>
      <c r="X340" s="2" t="s">
        <v>22</v>
      </c>
    </row>
    <row r="341" spans="1:24" ht="14.25" customHeight="1" x14ac:dyDescent="0.25">
      <c r="A341" s="2">
        <v>422</v>
      </c>
      <c r="B341" s="2">
        <v>44</v>
      </c>
      <c r="C341" s="2" t="str">
        <f t="shared" si="45"/>
        <v>Mid Adults</v>
      </c>
      <c r="D341" s="2" t="s">
        <v>23</v>
      </c>
      <c r="E341" s="2" t="s">
        <v>27</v>
      </c>
      <c r="F341" s="2">
        <v>579.75</v>
      </c>
      <c r="G341" s="2">
        <f t="shared" si="46"/>
        <v>2</v>
      </c>
      <c r="H341" s="6">
        <v>44618</v>
      </c>
      <c r="I341" s="12" t="str">
        <f t="shared" si="47"/>
        <v>2022</v>
      </c>
      <c r="J341" s="10" t="str">
        <f t="shared" si="48"/>
        <v>Feb</v>
      </c>
      <c r="K341" s="12" t="str">
        <f t="shared" si="49"/>
        <v>26</v>
      </c>
      <c r="L341" s="2" t="s">
        <v>30</v>
      </c>
      <c r="M341" s="2" t="s">
        <v>15</v>
      </c>
      <c r="N341" s="2">
        <v>1.87</v>
      </c>
      <c r="O341" s="2" t="s">
        <v>21</v>
      </c>
      <c r="P341" s="2">
        <v>14</v>
      </c>
      <c r="Q341" s="2">
        <f t="shared" si="50"/>
        <v>2</v>
      </c>
      <c r="R341" s="2">
        <v>41.41</v>
      </c>
      <c r="S341" s="2">
        <f t="shared" si="51"/>
        <v>1</v>
      </c>
      <c r="T341" s="42">
        <f>DataSet!G423+DataSet!Q423+DataSet!S423</f>
        <v>6</v>
      </c>
      <c r="U341" s="16" t="str">
        <f t="shared" si="52"/>
        <v>Medium</v>
      </c>
      <c r="V341" s="4">
        <v>3</v>
      </c>
      <c r="W341" s="33">
        <f t="shared" si="53"/>
        <v>502.30408227848136</v>
      </c>
      <c r="X341" s="2" t="s">
        <v>22</v>
      </c>
    </row>
    <row r="342" spans="1:24" ht="14.25" customHeight="1" x14ac:dyDescent="0.25">
      <c r="A342" s="2">
        <v>754</v>
      </c>
      <c r="B342" s="2">
        <v>69</v>
      </c>
      <c r="C342" s="2" t="str">
        <f t="shared" si="45"/>
        <v>Seniors</v>
      </c>
      <c r="D342" s="2" t="s">
        <v>12</v>
      </c>
      <c r="E342" s="2" t="s">
        <v>27</v>
      </c>
      <c r="F342" s="2">
        <v>677.33</v>
      </c>
      <c r="G342" s="2">
        <f t="shared" si="46"/>
        <v>3</v>
      </c>
      <c r="H342" s="6">
        <v>44950</v>
      </c>
      <c r="I342" s="12" t="str">
        <f t="shared" si="47"/>
        <v>2023</v>
      </c>
      <c r="J342" s="10" t="str">
        <f t="shared" si="48"/>
        <v>Jan</v>
      </c>
      <c r="K342" s="12" t="str">
        <f t="shared" si="49"/>
        <v>24</v>
      </c>
      <c r="L342" s="2" t="s">
        <v>14</v>
      </c>
      <c r="M342" s="2" t="s">
        <v>15</v>
      </c>
      <c r="N342" s="2">
        <v>1.87</v>
      </c>
      <c r="O342" s="2" t="s">
        <v>16</v>
      </c>
      <c r="P342" s="2">
        <v>3</v>
      </c>
      <c r="Q342" s="2">
        <f t="shared" si="50"/>
        <v>1</v>
      </c>
      <c r="R342" s="2">
        <v>225.78</v>
      </c>
      <c r="S342" s="2">
        <f t="shared" si="51"/>
        <v>3</v>
      </c>
      <c r="T342" s="42">
        <f>DataSet!G755+DataSet!Q755+DataSet!S755</f>
        <v>7</v>
      </c>
      <c r="U342" s="16" t="str">
        <f t="shared" si="52"/>
        <v>High</v>
      </c>
      <c r="V342" s="4">
        <v>1</v>
      </c>
      <c r="W342" s="33">
        <f t="shared" si="53"/>
        <v>531.4648777895851</v>
      </c>
      <c r="X342" s="2" t="s">
        <v>22</v>
      </c>
    </row>
    <row r="343" spans="1:24" ht="14.25" customHeight="1" x14ac:dyDescent="0.25">
      <c r="A343" s="2">
        <v>896</v>
      </c>
      <c r="B343" s="2">
        <v>62</v>
      </c>
      <c r="C343" s="2" t="str">
        <f t="shared" si="45"/>
        <v>Seniors</v>
      </c>
      <c r="D343" s="2" t="s">
        <v>26</v>
      </c>
      <c r="E343" s="2" t="s">
        <v>27</v>
      </c>
      <c r="F343" s="2">
        <v>168.93</v>
      </c>
      <c r="G343" s="2">
        <f t="shared" si="46"/>
        <v>1</v>
      </c>
      <c r="H343" s="6">
        <v>45092</v>
      </c>
      <c r="I343" s="12" t="str">
        <f t="shared" si="47"/>
        <v>2023</v>
      </c>
      <c r="J343" s="10" t="str">
        <f t="shared" si="48"/>
        <v>Jun</v>
      </c>
      <c r="K343" s="12" t="str">
        <f t="shared" si="49"/>
        <v>15</v>
      </c>
      <c r="L343" s="2" t="s">
        <v>30</v>
      </c>
      <c r="M343" s="2" t="s">
        <v>15</v>
      </c>
      <c r="N343" s="2">
        <v>1.87</v>
      </c>
      <c r="O343" s="2" t="s">
        <v>21</v>
      </c>
      <c r="P343" s="2">
        <v>19</v>
      </c>
      <c r="Q343" s="2">
        <f t="shared" si="50"/>
        <v>3</v>
      </c>
      <c r="R343" s="2">
        <v>8.89</v>
      </c>
      <c r="S343" s="2">
        <f t="shared" si="51"/>
        <v>1</v>
      </c>
      <c r="T343" s="42">
        <f>DataSet!G897+DataSet!Q897+DataSet!S897</f>
        <v>6</v>
      </c>
      <c r="U343" s="16" t="str">
        <f t="shared" si="52"/>
        <v>Medium</v>
      </c>
      <c r="V343" s="4">
        <v>5</v>
      </c>
      <c r="W343" s="33">
        <f t="shared" si="53"/>
        <v>536.23291986827644</v>
      </c>
      <c r="X343" s="2" t="s">
        <v>28</v>
      </c>
    </row>
    <row r="344" spans="1:24" ht="14.25" customHeight="1" x14ac:dyDescent="0.25">
      <c r="A344" s="2">
        <v>1525</v>
      </c>
      <c r="B344" s="2">
        <v>57</v>
      </c>
      <c r="C344" s="2" t="str">
        <f t="shared" si="45"/>
        <v>Late Adults</v>
      </c>
      <c r="D344" s="2" t="s">
        <v>26</v>
      </c>
      <c r="E344" s="2" t="s">
        <v>19</v>
      </c>
      <c r="F344" s="2">
        <v>806.74</v>
      </c>
      <c r="G344" s="2">
        <f t="shared" si="46"/>
        <v>3</v>
      </c>
      <c r="H344" s="6">
        <v>45721</v>
      </c>
      <c r="I344" s="12" t="str">
        <f t="shared" si="47"/>
        <v>2025</v>
      </c>
      <c r="J344" s="10" t="str">
        <f t="shared" si="48"/>
        <v>Mar</v>
      </c>
      <c r="K344" s="12" t="str">
        <f t="shared" si="49"/>
        <v>05</v>
      </c>
      <c r="L344" s="2" t="s">
        <v>20</v>
      </c>
      <c r="M344" s="2" t="s">
        <v>15</v>
      </c>
      <c r="N344" s="2">
        <v>1.87</v>
      </c>
      <c r="O344" s="2" t="s">
        <v>16</v>
      </c>
      <c r="P344" s="2">
        <v>7</v>
      </c>
      <c r="Q344" s="2">
        <f t="shared" si="50"/>
        <v>2</v>
      </c>
      <c r="R344" s="2">
        <v>115.25</v>
      </c>
      <c r="S344" s="2">
        <f t="shared" si="51"/>
        <v>2</v>
      </c>
      <c r="T344" s="42">
        <f>DataSet!G1526+DataSet!Q1526+DataSet!S1526</f>
        <v>6</v>
      </c>
      <c r="U344" s="16" t="str">
        <f t="shared" si="52"/>
        <v>Medium</v>
      </c>
      <c r="V344" s="4">
        <v>4</v>
      </c>
      <c r="W344" s="33">
        <f t="shared" si="53"/>
        <v>528.92270920502153</v>
      </c>
      <c r="X344" s="2" t="s">
        <v>28</v>
      </c>
    </row>
    <row r="345" spans="1:24" ht="14.25" customHeight="1" x14ac:dyDescent="0.25">
      <c r="A345" s="2">
        <v>2072</v>
      </c>
      <c r="B345" s="2">
        <v>55</v>
      </c>
      <c r="C345" s="2" t="str">
        <f t="shared" si="45"/>
        <v>Late Adults</v>
      </c>
      <c r="D345" s="2" t="s">
        <v>18</v>
      </c>
      <c r="E345" s="2" t="s">
        <v>27</v>
      </c>
      <c r="F345" s="2">
        <v>610.66</v>
      </c>
      <c r="G345" s="2">
        <f t="shared" si="46"/>
        <v>2</v>
      </c>
      <c r="H345" s="6">
        <v>46268</v>
      </c>
      <c r="I345" s="12" t="str">
        <f t="shared" si="47"/>
        <v>2026</v>
      </c>
      <c r="J345" s="10" t="str">
        <f t="shared" si="48"/>
        <v>Sep</v>
      </c>
      <c r="K345" s="12" t="str">
        <f t="shared" si="49"/>
        <v>03</v>
      </c>
      <c r="L345" s="2" t="s">
        <v>30</v>
      </c>
      <c r="M345" s="2" t="s">
        <v>25</v>
      </c>
      <c r="N345" s="2">
        <v>1.87</v>
      </c>
      <c r="O345" s="2" t="s">
        <v>16</v>
      </c>
      <c r="P345" s="2">
        <v>8</v>
      </c>
      <c r="Q345" s="2">
        <f t="shared" si="50"/>
        <v>2</v>
      </c>
      <c r="R345" s="2">
        <v>76.33</v>
      </c>
      <c r="S345" s="2">
        <f t="shared" si="51"/>
        <v>2</v>
      </c>
      <c r="T345" s="42">
        <f>DataSet!G2073+DataSet!Q2073+DataSet!S2073</f>
        <v>4</v>
      </c>
      <c r="U345" s="16" t="str">
        <f t="shared" si="52"/>
        <v>Low</v>
      </c>
      <c r="V345" s="4">
        <v>3</v>
      </c>
      <c r="W345" s="33">
        <f t="shared" si="53"/>
        <v>502.22230200633612</v>
      </c>
      <c r="X345" s="2" t="s">
        <v>28</v>
      </c>
    </row>
    <row r="346" spans="1:24" ht="14.25" customHeight="1" x14ac:dyDescent="0.25">
      <c r="A346" s="2">
        <v>2088</v>
      </c>
      <c r="B346" s="2">
        <v>42</v>
      </c>
      <c r="C346" s="2" t="str">
        <f t="shared" si="45"/>
        <v>Mid Adults</v>
      </c>
      <c r="D346" s="2" t="s">
        <v>18</v>
      </c>
      <c r="E346" s="2" t="s">
        <v>13</v>
      </c>
      <c r="F346" s="2">
        <v>417.77</v>
      </c>
      <c r="G346" s="2">
        <f t="shared" si="46"/>
        <v>2</v>
      </c>
      <c r="H346" s="6">
        <v>46284</v>
      </c>
      <c r="I346" s="12" t="str">
        <f t="shared" si="47"/>
        <v>2026</v>
      </c>
      <c r="J346" s="10" t="str">
        <f t="shared" si="48"/>
        <v>Sep</v>
      </c>
      <c r="K346" s="12" t="str">
        <f t="shared" si="49"/>
        <v>19</v>
      </c>
      <c r="L346" s="2" t="s">
        <v>30</v>
      </c>
      <c r="M346" s="2" t="s">
        <v>25</v>
      </c>
      <c r="N346" s="2">
        <v>1.87</v>
      </c>
      <c r="O346" s="2" t="s">
        <v>21</v>
      </c>
      <c r="P346" s="2">
        <v>2</v>
      </c>
      <c r="Q346" s="2">
        <f t="shared" si="50"/>
        <v>1</v>
      </c>
      <c r="R346" s="2">
        <v>208.88</v>
      </c>
      <c r="S346" s="2">
        <f t="shared" si="51"/>
        <v>3</v>
      </c>
      <c r="T346" s="42">
        <f>DataSet!G2089+DataSet!Q2089+DataSet!S2089</f>
        <v>4</v>
      </c>
      <c r="U346" s="16" t="str">
        <f t="shared" si="52"/>
        <v>Low</v>
      </c>
      <c r="V346" s="4">
        <v>1</v>
      </c>
      <c r="W346" s="33">
        <f t="shared" si="53"/>
        <v>531.30970212765908</v>
      </c>
      <c r="X346" s="2" t="s">
        <v>22</v>
      </c>
    </row>
    <row r="347" spans="1:24" ht="14.25" customHeight="1" x14ac:dyDescent="0.25">
      <c r="A347" s="2">
        <v>2346</v>
      </c>
      <c r="B347" s="2">
        <v>54</v>
      </c>
      <c r="C347" s="2" t="str">
        <f t="shared" si="45"/>
        <v>Late Adults</v>
      </c>
      <c r="D347" s="2" t="s">
        <v>26</v>
      </c>
      <c r="E347" s="2" t="s">
        <v>19</v>
      </c>
      <c r="F347" s="2">
        <v>712.81</v>
      </c>
      <c r="G347" s="2">
        <f t="shared" si="46"/>
        <v>3</v>
      </c>
      <c r="H347" s="6">
        <v>46542</v>
      </c>
      <c r="I347" s="12" t="str">
        <f t="shared" si="47"/>
        <v>2027</v>
      </c>
      <c r="J347" s="10" t="str">
        <f t="shared" si="48"/>
        <v>Jun</v>
      </c>
      <c r="K347" s="12" t="str">
        <f t="shared" si="49"/>
        <v>04</v>
      </c>
      <c r="L347" s="2" t="s">
        <v>24</v>
      </c>
      <c r="M347" s="2" t="s">
        <v>15</v>
      </c>
      <c r="N347" s="2">
        <v>1.87</v>
      </c>
      <c r="O347" s="2" t="s">
        <v>16</v>
      </c>
      <c r="P347" s="2">
        <v>12</v>
      </c>
      <c r="Q347" s="2">
        <f t="shared" si="50"/>
        <v>2</v>
      </c>
      <c r="R347" s="2">
        <v>59.4</v>
      </c>
      <c r="S347" s="2">
        <f t="shared" si="51"/>
        <v>2</v>
      </c>
      <c r="T347" s="42">
        <f>DataSet!G2347+DataSet!Q2347+DataSet!S2347</f>
        <v>5</v>
      </c>
      <c r="U347" s="16" t="str">
        <f t="shared" si="52"/>
        <v>Medium</v>
      </c>
      <c r="V347" s="4">
        <v>4</v>
      </c>
      <c r="W347" s="33">
        <f t="shared" si="53"/>
        <v>528.63180104712103</v>
      </c>
      <c r="X347" s="2" t="s">
        <v>17</v>
      </c>
    </row>
    <row r="348" spans="1:24" ht="14.25" customHeight="1" x14ac:dyDescent="0.25">
      <c r="A348" s="2">
        <v>2418</v>
      </c>
      <c r="B348" s="2">
        <v>61</v>
      </c>
      <c r="C348" s="2" t="str">
        <f t="shared" si="45"/>
        <v>Seniors</v>
      </c>
      <c r="D348" s="2" t="s">
        <v>23</v>
      </c>
      <c r="E348" s="2" t="s">
        <v>13</v>
      </c>
      <c r="F348" s="2">
        <v>196.64</v>
      </c>
      <c r="G348" s="2">
        <f t="shared" si="46"/>
        <v>1</v>
      </c>
      <c r="H348" s="6">
        <v>46614</v>
      </c>
      <c r="I348" s="12" t="str">
        <f t="shared" si="47"/>
        <v>2027</v>
      </c>
      <c r="J348" s="10" t="str">
        <f t="shared" si="48"/>
        <v>Aug</v>
      </c>
      <c r="K348" s="12" t="str">
        <f t="shared" si="49"/>
        <v>15</v>
      </c>
      <c r="L348" s="2" t="s">
        <v>24</v>
      </c>
      <c r="M348" s="2" t="s">
        <v>15</v>
      </c>
      <c r="N348" s="2">
        <v>1.87</v>
      </c>
      <c r="O348" s="2" t="s">
        <v>16</v>
      </c>
      <c r="P348" s="2">
        <v>17</v>
      </c>
      <c r="Q348" s="2">
        <f t="shared" si="50"/>
        <v>3</v>
      </c>
      <c r="R348" s="2">
        <v>11.57</v>
      </c>
      <c r="S348" s="2">
        <f t="shared" si="51"/>
        <v>1</v>
      </c>
      <c r="T348" s="42">
        <f>DataSet!G2419+DataSet!Q2419+DataSet!S2419</f>
        <v>6</v>
      </c>
      <c r="U348" s="16" t="str">
        <f t="shared" si="52"/>
        <v>Medium</v>
      </c>
      <c r="V348" s="4">
        <v>2</v>
      </c>
      <c r="W348" s="33">
        <f t="shared" si="53"/>
        <v>523.86193370165813</v>
      </c>
      <c r="X348" s="2" t="s">
        <v>22</v>
      </c>
    </row>
    <row r="349" spans="1:24" ht="14.25" customHeight="1" x14ac:dyDescent="0.25">
      <c r="A349" s="2">
        <v>2721</v>
      </c>
      <c r="B349" s="2">
        <v>62</v>
      </c>
      <c r="C349" s="2" t="str">
        <f t="shared" si="45"/>
        <v>Seniors</v>
      </c>
      <c r="D349" s="2" t="s">
        <v>26</v>
      </c>
      <c r="E349" s="2" t="s">
        <v>27</v>
      </c>
      <c r="F349" s="2">
        <v>838.67</v>
      </c>
      <c r="G349" s="2">
        <f t="shared" si="46"/>
        <v>3</v>
      </c>
      <c r="H349" s="6">
        <v>46917</v>
      </c>
      <c r="I349" s="12" t="str">
        <f t="shared" si="47"/>
        <v>2028</v>
      </c>
      <c r="J349" s="10" t="str">
        <f t="shared" si="48"/>
        <v>Jun</v>
      </c>
      <c r="K349" s="12" t="str">
        <f t="shared" si="49"/>
        <v>13</v>
      </c>
      <c r="L349" s="2" t="s">
        <v>24</v>
      </c>
      <c r="M349" s="2" t="s">
        <v>15</v>
      </c>
      <c r="N349" s="2">
        <v>1.87</v>
      </c>
      <c r="O349" s="2" t="s">
        <v>21</v>
      </c>
      <c r="P349" s="2">
        <v>14</v>
      </c>
      <c r="Q349" s="2">
        <f t="shared" si="50"/>
        <v>2</v>
      </c>
      <c r="R349" s="2">
        <v>59.9</v>
      </c>
      <c r="S349" s="2">
        <f t="shared" si="51"/>
        <v>2</v>
      </c>
      <c r="T349" s="42">
        <f>DataSet!G2722+DataSet!Q2722+DataSet!S2722</f>
        <v>4</v>
      </c>
      <c r="U349" s="16" t="str">
        <f t="shared" si="52"/>
        <v>Low</v>
      </c>
      <c r="V349" s="4">
        <v>1</v>
      </c>
      <c r="W349" s="33">
        <f t="shared" si="53"/>
        <v>531.43061767838071</v>
      </c>
      <c r="X349" s="2" t="s">
        <v>28</v>
      </c>
    </row>
    <row r="350" spans="1:24" ht="14.25" customHeight="1" x14ac:dyDescent="0.25">
      <c r="A350" s="2">
        <v>3174</v>
      </c>
      <c r="B350" s="2">
        <v>30</v>
      </c>
      <c r="C350" s="2" t="str">
        <f t="shared" si="45"/>
        <v>Early Adults</v>
      </c>
      <c r="D350" s="2" t="s">
        <v>18</v>
      </c>
      <c r="E350" s="2" t="s">
        <v>13</v>
      </c>
      <c r="F350" s="2">
        <v>870.86</v>
      </c>
      <c r="G350" s="2">
        <f t="shared" si="46"/>
        <v>3</v>
      </c>
      <c r="H350" s="6">
        <v>47370</v>
      </c>
      <c r="I350" s="12" t="str">
        <f t="shared" si="47"/>
        <v>2029</v>
      </c>
      <c r="J350" s="10" t="str">
        <f t="shared" si="48"/>
        <v>Sep</v>
      </c>
      <c r="K350" s="12" t="str">
        <f t="shared" si="49"/>
        <v>09</v>
      </c>
      <c r="L350" s="2" t="s">
        <v>14</v>
      </c>
      <c r="M350" s="2" t="s">
        <v>25</v>
      </c>
      <c r="N350" s="2">
        <v>1.87</v>
      </c>
      <c r="O350" s="2" t="s">
        <v>21</v>
      </c>
      <c r="P350" s="2">
        <v>18</v>
      </c>
      <c r="Q350" s="2">
        <f t="shared" si="50"/>
        <v>3</v>
      </c>
      <c r="R350" s="2">
        <v>48.38</v>
      </c>
      <c r="S350" s="2">
        <f t="shared" si="51"/>
        <v>1</v>
      </c>
      <c r="T350" s="42">
        <f>DataSet!G3175+DataSet!Q3175+DataSet!S3175</f>
        <v>5</v>
      </c>
      <c r="U350" s="16" t="str">
        <f t="shared" si="52"/>
        <v>Medium</v>
      </c>
      <c r="V350" s="4">
        <v>4</v>
      </c>
      <c r="W350" s="33">
        <f t="shared" si="53"/>
        <v>528.43874213836546</v>
      </c>
      <c r="X350" s="2" t="s">
        <v>22</v>
      </c>
    </row>
    <row r="351" spans="1:24" ht="14.25" customHeight="1" x14ac:dyDescent="0.25">
      <c r="A351" s="2">
        <v>3252</v>
      </c>
      <c r="B351" s="2">
        <v>62</v>
      </c>
      <c r="C351" s="2" t="str">
        <f t="shared" si="45"/>
        <v>Seniors</v>
      </c>
      <c r="D351" s="2" t="s">
        <v>26</v>
      </c>
      <c r="E351" s="2" t="s">
        <v>29</v>
      </c>
      <c r="F351" s="2">
        <v>781.16</v>
      </c>
      <c r="G351" s="2">
        <f t="shared" si="46"/>
        <v>3</v>
      </c>
      <c r="H351" s="6">
        <v>47448</v>
      </c>
      <c r="I351" s="12" t="str">
        <f t="shared" si="47"/>
        <v>2029</v>
      </c>
      <c r="J351" s="10" t="str">
        <f t="shared" si="48"/>
        <v>Nov</v>
      </c>
      <c r="K351" s="12" t="str">
        <f t="shared" si="49"/>
        <v>26</v>
      </c>
      <c r="L351" s="2" t="s">
        <v>24</v>
      </c>
      <c r="M351" s="2" t="s">
        <v>25</v>
      </c>
      <c r="N351" s="2">
        <v>1.87</v>
      </c>
      <c r="O351" s="2" t="s">
        <v>21</v>
      </c>
      <c r="P351" s="2">
        <v>11</v>
      </c>
      <c r="Q351" s="2">
        <f t="shared" si="50"/>
        <v>2</v>
      </c>
      <c r="R351" s="2">
        <v>71.010000000000005</v>
      </c>
      <c r="S351" s="2">
        <f t="shared" si="51"/>
        <v>2</v>
      </c>
      <c r="T351" s="42">
        <f>DataSet!G3253+DataSet!Q3253+DataSet!S3253</f>
        <v>4</v>
      </c>
      <c r="U351" s="16" t="str">
        <f t="shared" si="52"/>
        <v>Low</v>
      </c>
      <c r="V351" s="4">
        <v>5</v>
      </c>
      <c r="W351" s="33">
        <f t="shared" si="53"/>
        <v>536.6365494505493</v>
      </c>
      <c r="X351" s="2" t="s">
        <v>28</v>
      </c>
    </row>
    <row r="352" spans="1:24" ht="14.25" customHeight="1" x14ac:dyDescent="0.25">
      <c r="A352" s="2">
        <v>3368</v>
      </c>
      <c r="B352" s="2">
        <v>56</v>
      </c>
      <c r="C352" s="2" t="str">
        <f t="shared" si="45"/>
        <v>Late Adults</v>
      </c>
      <c r="D352" s="2" t="s">
        <v>12</v>
      </c>
      <c r="E352" s="2" t="s">
        <v>27</v>
      </c>
      <c r="F352" s="2">
        <v>837</v>
      </c>
      <c r="G352" s="2">
        <f t="shared" si="46"/>
        <v>3</v>
      </c>
      <c r="H352" s="6">
        <v>47564</v>
      </c>
      <c r="I352" s="12" t="str">
        <f t="shared" si="47"/>
        <v>2030</v>
      </c>
      <c r="J352" s="10" t="str">
        <f t="shared" si="48"/>
        <v>Mar</v>
      </c>
      <c r="K352" s="12" t="str">
        <f t="shared" si="49"/>
        <v>22</v>
      </c>
      <c r="L352" s="2" t="s">
        <v>30</v>
      </c>
      <c r="M352" s="2" t="s">
        <v>25</v>
      </c>
      <c r="N352" s="2">
        <v>1.87</v>
      </c>
      <c r="O352" s="2" t="s">
        <v>16</v>
      </c>
      <c r="P352" s="2">
        <v>8</v>
      </c>
      <c r="Q352" s="2">
        <f t="shared" si="50"/>
        <v>2</v>
      </c>
      <c r="R352" s="2">
        <v>104.62</v>
      </c>
      <c r="S352" s="2">
        <f t="shared" si="51"/>
        <v>2</v>
      </c>
      <c r="T352" s="42">
        <f>DataSet!G3369+DataSet!Q3369+DataSet!S3369</f>
        <v>7</v>
      </c>
      <c r="U352" s="16" t="str">
        <f t="shared" si="52"/>
        <v>High</v>
      </c>
      <c r="V352" s="4">
        <v>2</v>
      </c>
      <c r="W352" s="33">
        <f t="shared" si="53"/>
        <v>524.22390486725726</v>
      </c>
      <c r="X352" s="2" t="s">
        <v>28</v>
      </c>
    </row>
    <row r="353" spans="1:24" ht="14.25" customHeight="1" x14ac:dyDescent="0.25">
      <c r="A353" s="2">
        <v>3390</v>
      </c>
      <c r="B353" s="2">
        <v>45</v>
      </c>
      <c r="C353" s="2" t="str">
        <f t="shared" si="45"/>
        <v>Mid Adults</v>
      </c>
      <c r="D353" s="2" t="s">
        <v>18</v>
      </c>
      <c r="E353" s="2" t="s">
        <v>13</v>
      </c>
      <c r="F353" s="2">
        <v>328.31</v>
      </c>
      <c r="G353" s="2">
        <f t="shared" si="46"/>
        <v>1</v>
      </c>
      <c r="H353" s="6">
        <v>47586</v>
      </c>
      <c r="I353" s="12" t="str">
        <f t="shared" si="47"/>
        <v>2030</v>
      </c>
      <c r="J353" s="10" t="str">
        <f t="shared" si="48"/>
        <v>Apr</v>
      </c>
      <c r="K353" s="12" t="str">
        <f t="shared" si="49"/>
        <v>13</v>
      </c>
      <c r="L353" s="2" t="s">
        <v>30</v>
      </c>
      <c r="M353" s="2" t="s">
        <v>15</v>
      </c>
      <c r="N353" s="2">
        <v>1.87</v>
      </c>
      <c r="O353" s="2" t="s">
        <v>16</v>
      </c>
      <c r="P353" s="2">
        <v>14</v>
      </c>
      <c r="Q353" s="2">
        <f t="shared" si="50"/>
        <v>2</v>
      </c>
      <c r="R353" s="2">
        <v>23.45</v>
      </c>
      <c r="S353" s="2">
        <f t="shared" si="51"/>
        <v>1</v>
      </c>
      <c r="T353" s="42">
        <f>DataSet!G3391+DataSet!Q3391+DataSet!S3391</f>
        <v>4</v>
      </c>
      <c r="U353" s="16" t="str">
        <f t="shared" si="52"/>
        <v>Low</v>
      </c>
      <c r="V353" s="4">
        <v>1</v>
      </c>
      <c r="W353" s="33">
        <f t="shared" si="53"/>
        <v>531.10307036247286</v>
      </c>
      <c r="X353" s="2" t="s">
        <v>28</v>
      </c>
    </row>
    <row r="354" spans="1:24" ht="14.25" customHeight="1" x14ac:dyDescent="0.25">
      <c r="A354" s="2">
        <v>3657</v>
      </c>
      <c r="B354" s="2">
        <v>24</v>
      </c>
      <c r="C354" s="2" t="str">
        <f t="shared" si="45"/>
        <v>Young Adults</v>
      </c>
      <c r="D354" s="2" t="s">
        <v>26</v>
      </c>
      <c r="E354" s="2" t="s">
        <v>13</v>
      </c>
      <c r="F354" s="2">
        <v>707.33</v>
      </c>
      <c r="G354" s="2">
        <f t="shared" si="46"/>
        <v>3</v>
      </c>
      <c r="H354" s="6">
        <v>47853</v>
      </c>
      <c r="I354" s="12" t="str">
        <f t="shared" si="47"/>
        <v>2031</v>
      </c>
      <c r="J354" s="10" t="str">
        <f t="shared" si="48"/>
        <v>Jan</v>
      </c>
      <c r="K354" s="12" t="str">
        <f t="shared" si="49"/>
        <v>05</v>
      </c>
      <c r="L354" s="2" t="s">
        <v>14</v>
      </c>
      <c r="M354" s="2" t="s">
        <v>25</v>
      </c>
      <c r="N354" s="2">
        <v>1.87</v>
      </c>
      <c r="O354" s="2" t="s">
        <v>16</v>
      </c>
      <c r="P354" s="2">
        <v>7</v>
      </c>
      <c r="Q354" s="2">
        <f t="shared" si="50"/>
        <v>2</v>
      </c>
      <c r="R354" s="2">
        <v>101.05</v>
      </c>
      <c r="S354" s="2">
        <f t="shared" si="51"/>
        <v>2</v>
      </c>
      <c r="T354" s="42">
        <f>DataSet!G3658+DataSet!Q3658+DataSet!S3658</f>
        <v>5</v>
      </c>
      <c r="U354" s="16" t="str">
        <f t="shared" si="52"/>
        <v>Medium</v>
      </c>
      <c r="V354" s="4">
        <v>1</v>
      </c>
      <c r="W354" s="33">
        <f t="shared" si="53"/>
        <v>531.31949839914569</v>
      </c>
      <c r="X354" s="2" t="s">
        <v>17</v>
      </c>
    </row>
    <row r="355" spans="1:24" ht="14.25" customHeight="1" x14ac:dyDescent="0.25">
      <c r="A355" s="2">
        <v>3767</v>
      </c>
      <c r="B355" s="2">
        <v>65</v>
      </c>
      <c r="C355" s="2" t="str">
        <f t="shared" si="45"/>
        <v>Seniors</v>
      </c>
      <c r="D355" s="2" t="s">
        <v>12</v>
      </c>
      <c r="E355" s="2" t="s">
        <v>29</v>
      </c>
      <c r="F355" s="2">
        <v>675.17</v>
      </c>
      <c r="G355" s="2">
        <f t="shared" si="46"/>
        <v>3</v>
      </c>
      <c r="H355" s="6">
        <v>47963</v>
      </c>
      <c r="I355" s="12" t="str">
        <f t="shared" si="47"/>
        <v>2031</v>
      </c>
      <c r="J355" s="10" t="str">
        <f t="shared" si="48"/>
        <v>Apr</v>
      </c>
      <c r="K355" s="12" t="str">
        <f t="shared" si="49"/>
        <v>25</v>
      </c>
      <c r="L355" s="2" t="s">
        <v>20</v>
      </c>
      <c r="M355" s="2" t="s">
        <v>15</v>
      </c>
      <c r="N355" s="2">
        <v>1.87</v>
      </c>
      <c r="O355" s="2" t="s">
        <v>21</v>
      </c>
      <c r="P355" s="2">
        <v>18</v>
      </c>
      <c r="Q355" s="2">
        <f t="shared" si="50"/>
        <v>3</v>
      </c>
      <c r="R355" s="2">
        <v>37.51</v>
      </c>
      <c r="S355" s="2">
        <f t="shared" si="51"/>
        <v>1</v>
      </c>
      <c r="T355" s="42">
        <f>DataSet!G3768+DataSet!Q3768+DataSet!S3768</f>
        <v>4</v>
      </c>
      <c r="U355" s="16" t="str">
        <f t="shared" si="52"/>
        <v>Low</v>
      </c>
      <c r="V355" s="4">
        <v>3</v>
      </c>
      <c r="W355" s="33">
        <f t="shared" si="53"/>
        <v>502.10767441860497</v>
      </c>
      <c r="X355" s="2" t="s">
        <v>28</v>
      </c>
    </row>
    <row r="356" spans="1:24" ht="14.25" customHeight="1" x14ac:dyDescent="0.25">
      <c r="A356" s="2">
        <v>4193</v>
      </c>
      <c r="B356" s="2">
        <v>66</v>
      </c>
      <c r="C356" s="2" t="str">
        <f t="shared" si="45"/>
        <v>Seniors</v>
      </c>
      <c r="D356" s="2" t="s">
        <v>26</v>
      </c>
      <c r="E356" s="2" t="s">
        <v>29</v>
      </c>
      <c r="F356" s="2">
        <v>418.44</v>
      </c>
      <c r="G356" s="2">
        <f t="shared" si="46"/>
        <v>2</v>
      </c>
      <c r="H356" s="6">
        <v>48389</v>
      </c>
      <c r="I356" s="12" t="str">
        <f t="shared" si="47"/>
        <v>2032</v>
      </c>
      <c r="J356" s="10" t="str">
        <f t="shared" si="48"/>
        <v>Jun</v>
      </c>
      <c r="K356" s="12" t="str">
        <f t="shared" si="49"/>
        <v>24</v>
      </c>
      <c r="L356" s="2" t="s">
        <v>20</v>
      </c>
      <c r="M356" s="2" t="s">
        <v>25</v>
      </c>
      <c r="N356" s="2">
        <v>1.87</v>
      </c>
      <c r="O356" s="2" t="s">
        <v>16</v>
      </c>
      <c r="P356" s="2">
        <v>10</v>
      </c>
      <c r="Q356" s="2">
        <f t="shared" si="50"/>
        <v>2</v>
      </c>
      <c r="R356" s="2">
        <v>41.84</v>
      </c>
      <c r="S356" s="2">
        <f t="shared" si="51"/>
        <v>1</v>
      </c>
      <c r="T356" s="42">
        <f>DataSet!G4194+DataSet!Q4194+DataSet!S4194</f>
        <v>7</v>
      </c>
      <c r="U356" s="16" t="str">
        <f t="shared" si="52"/>
        <v>High</v>
      </c>
      <c r="V356" s="4">
        <v>3</v>
      </c>
      <c r="W356" s="33">
        <f t="shared" si="53"/>
        <v>501.92453968253994</v>
      </c>
      <c r="X356" s="2" t="s">
        <v>28</v>
      </c>
    </row>
    <row r="357" spans="1:24" ht="14.25" customHeight="1" x14ac:dyDescent="0.25">
      <c r="A357" s="2">
        <v>4694</v>
      </c>
      <c r="B357" s="2">
        <v>64</v>
      </c>
      <c r="C357" s="2" t="str">
        <f t="shared" si="45"/>
        <v>Seniors</v>
      </c>
      <c r="D357" s="2" t="s">
        <v>18</v>
      </c>
      <c r="E357" s="2" t="s">
        <v>13</v>
      </c>
      <c r="F357" s="2">
        <v>93.59</v>
      </c>
      <c r="G357" s="2">
        <f t="shared" si="46"/>
        <v>1</v>
      </c>
      <c r="H357" s="6">
        <v>48890</v>
      </c>
      <c r="I357" s="12" t="str">
        <f t="shared" si="47"/>
        <v>2033</v>
      </c>
      <c r="J357" s="10" t="str">
        <f t="shared" si="48"/>
        <v>Nov</v>
      </c>
      <c r="K357" s="12" t="str">
        <f t="shared" si="49"/>
        <v>07</v>
      </c>
      <c r="L357" s="2" t="s">
        <v>30</v>
      </c>
      <c r="M357" s="2" t="s">
        <v>25</v>
      </c>
      <c r="N357" s="2">
        <v>1.87</v>
      </c>
      <c r="O357" s="2" t="s">
        <v>21</v>
      </c>
      <c r="P357" s="2">
        <v>15</v>
      </c>
      <c r="Q357" s="2">
        <f t="shared" si="50"/>
        <v>2</v>
      </c>
      <c r="R357" s="2">
        <v>6.24</v>
      </c>
      <c r="S357" s="2">
        <f t="shared" si="51"/>
        <v>1</v>
      </c>
      <c r="T357" s="42">
        <f>DataSet!G4695+DataSet!Q4695+DataSet!S4695</f>
        <v>5</v>
      </c>
      <c r="U357" s="16" t="str">
        <f t="shared" si="52"/>
        <v>Medium</v>
      </c>
      <c r="V357" s="4">
        <v>3</v>
      </c>
      <c r="W357" s="33">
        <f t="shared" si="53"/>
        <v>502.01297669491555</v>
      </c>
      <c r="X357" s="2" t="s">
        <v>22</v>
      </c>
    </row>
    <row r="358" spans="1:24" ht="14.25" customHeight="1" x14ac:dyDescent="0.25">
      <c r="A358" s="2">
        <v>4844</v>
      </c>
      <c r="B358" s="2">
        <v>37</v>
      </c>
      <c r="C358" s="2" t="str">
        <f t="shared" si="45"/>
        <v>Early Adults</v>
      </c>
      <c r="D358" s="2" t="s">
        <v>12</v>
      </c>
      <c r="E358" s="2" t="s">
        <v>27</v>
      </c>
      <c r="F358" s="2">
        <v>544.88</v>
      </c>
      <c r="G358" s="2">
        <f t="shared" si="46"/>
        <v>2</v>
      </c>
      <c r="H358" s="6">
        <v>49040</v>
      </c>
      <c r="I358" s="12" t="str">
        <f t="shared" si="47"/>
        <v>2034</v>
      </c>
      <c r="J358" s="10" t="str">
        <f t="shared" si="48"/>
        <v>Apr</v>
      </c>
      <c r="K358" s="12" t="str">
        <f t="shared" si="49"/>
        <v>06</v>
      </c>
      <c r="L358" s="2" t="s">
        <v>20</v>
      </c>
      <c r="M358" s="2" t="s">
        <v>15</v>
      </c>
      <c r="N358" s="2">
        <v>1.87</v>
      </c>
      <c r="O358" s="2" t="s">
        <v>16</v>
      </c>
      <c r="P358" s="2">
        <v>18</v>
      </c>
      <c r="Q358" s="2">
        <f t="shared" si="50"/>
        <v>3</v>
      </c>
      <c r="R358" s="2">
        <v>30.27</v>
      </c>
      <c r="S358" s="2">
        <f t="shared" si="51"/>
        <v>1</v>
      </c>
      <c r="T358" s="42">
        <f>DataSet!G4845+DataSet!Q4845+DataSet!S4845</f>
        <v>7</v>
      </c>
      <c r="U358" s="16" t="str">
        <f t="shared" si="52"/>
        <v>High</v>
      </c>
      <c r="V358" s="4">
        <v>5</v>
      </c>
      <c r="W358" s="33">
        <f t="shared" si="53"/>
        <v>536.36754675467535</v>
      </c>
      <c r="X358" s="2" t="s">
        <v>17</v>
      </c>
    </row>
    <row r="359" spans="1:24" ht="14.25" customHeight="1" x14ac:dyDescent="0.25">
      <c r="A359" s="2">
        <v>4867</v>
      </c>
      <c r="B359" s="2">
        <v>43</v>
      </c>
      <c r="C359" s="2" t="str">
        <f t="shared" si="45"/>
        <v>Mid Adults</v>
      </c>
      <c r="D359" s="2" t="s">
        <v>23</v>
      </c>
      <c r="E359" s="2" t="s">
        <v>19</v>
      </c>
      <c r="F359" s="2">
        <v>360.75</v>
      </c>
      <c r="G359" s="2">
        <f t="shared" si="46"/>
        <v>2</v>
      </c>
      <c r="H359" s="6">
        <v>49063</v>
      </c>
      <c r="I359" s="12" t="str">
        <f t="shared" si="47"/>
        <v>2034</v>
      </c>
      <c r="J359" s="10" t="str">
        <f t="shared" si="48"/>
        <v>Apr</v>
      </c>
      <c r="K359" s="12" t="str">
        <f t="shared" si="49"/>
        <v>29</v>
      </c>
      <c r="L359" s="2" t="s">
        <v>14</v>
      </c>
      <c r="M359" s="2" t="s">
        <v>25</v>
      </c>
      <c r="N359" s="2">
        <v>1.87</v>
      </c>
      <c r="O359" s="2" t="s">
        <v>21</v>
      </c>
      <c r="P359" s="2">
        <v>2</v>
      </c>
      <c r="Q359" s="2">
        <f t="shared" si="50"/>
        <v>1</v>
      </c>
      <c r="R359" s="2">
        <v>180.38</v>
      </c>
      <c r="S359" s="2">
        <f t="shared" si="51"/>
        <v>3</v>
      </c>
      <c r="T359" s="42">
        <f>DataSet!G4868+DataSet!Q4868+DataSet!S4868</f>
        <v>7</v>
      </c>
      <c r="U359" s="16" t="str">
        <f t="shared" si="52"/>
        <v>High</v>
      </c>
      <c r="V359" s="4">
        <v>2</v>
      </c>
      <c r="W359" s="33">
        <f t="shared" si="53"/>
        <v>523.87753045404281</v>
      </c>
      <c r="X359" s="2" t="s">
        <v>17</v>
      </c>
    </row>
    <row r="360" spans="1:24" ht="14.25" customHeight="1" x14ac:dyDescent="0.25">
      <c r="A360" s="2">
        <v>168</v>
      </c>
      <c r="B360" s="2">
        <v>20</v>
      </c>
      <c r="C360" s="2" t="str">
        <f t="shared" si="45"/>
        <v>Young Adults</v>
      </c>
      <c r="D360" s="2" t="s">
        <v>26</v>
      </c>
      <c r="E360" s="2" t="s">
        <v>27</v>
      </c>
      <c r="F360" s="2">
        <v>80.53</v>
      </c>
      <c r="G360" s="2">
        <f t="shared" si="46"/>
        <v>1</v>
      </c>
      <c r="H360" s="6">
        <v>44364</v>
      </c>
      <c r="I360" s="12" t="str">
        <f t="shared" si="47"/>
        <v>2021</v>
      </c>
      <c r="J360" s="10" t="str">
        <f t="shared" si="48"/>
        <v>Jun</v>
      </c>
      <c r="K360" s="12" t="str">
        <f t="shared" si="49"/>
        <v>17</v>
      </c>
      <c r="L360" s="2" t="s">
        <v>20</v>
      </c>
      <c r="M360" s="2" t="s">
        <v>25</v>
      </c>
      <c r="N360" s="2">
        <v>1.86</v>
      </c>
      <c r="O360" s="2" t="s">
        <v>16</v>
      </c>
      <c r="P360" s="2">
        <v>13</v>
      </c>
      <c r="Q360" s="2">
        <f t="shared" si="50"/>
        <v>2</v>
      </c>
      <c r="R360" s="2">
        <v>6.19</v>
      </c>
      <c r="S360" s="2">
        <f t="shared" si="51"/>
        <v>1</v>
      </c>
      <c r="T360" s="42">
        <f>DataSet!G169+DataSet!Q169+DataSet!S169</f>
        <v>5</v>
      </c>
      <c r="U360" s="16" t="str">
        <f t="shared" si="52"/>
        <v>Medium</v>
      </c>
      <c r="V360" s="4">
        <v>1</v>
      </c>
      <c r="W360" s="33">
        <f t="shared" si="53"/>
        <v>531.13145299145242</v>
      </c>
      <c r="X360" s="2" t="s">
        <v>17</v>
      </c>
    </row>
    <row r="361" spans="1:24" ht="14.25" customHeight="1" x14ac:dyDescent="0.25">
      <c r="A361" s="2">
        <v>423</v>
      </c>
      <c r="B361" s="2">
        <v>53</v>
      </c>
      <c r="C361" s="2" t="str">
        <f t="shared" si="45"/>
        <v>Late Adults</v>
      </c>
      <c r="D361" s="2" t="s">
        <v>23</v>
      </c>
      <c r="E361" s="2" t="s">
        <v>13</v>
      </c>
      <c r="F361" s="2">
        <v>350.6</v>
      </c>
      <c r="G361" s="2">
        <f t="shared" si="46"/>
        <v>2</v>
      </c>
      <c r="H361" s="6">
        <v>44619</v>
      </c>
      <c r="I361" s="12" t="str">
        <f t="shared" si="47"/>
        <v>2022</v>
      </c>
      <c r="J361" s="10" t="str">
        <f t="shared" si="48"/>
        <v>Feb</v>
      </c>
      <c r="K361" s="12" t="str">
        <f t="shared" si="49"/>
        <v>27</v>
      </c>
      <c r="L361" s="2" t="s">
        <v>20</v>
      </c>
      <c r="M361" s="2" t="s">
        <v>25</v>
      </c>
      <c r="N361" s="2">
        <v>1.86</v>
      </c>
      <c r="O361" s="2" t="s">
        <v>21</v>
      </c>
      <c r="P361" s="2">
        <v>1</v>
      </c>
      <c r="Q361" s="2">
        <f t="shared" si="50"/>
        <v>1</v>
      </c>
      <c r="R361" s="2">
        <v>350.6</v>
      </c>
      <c r="S361" s="2">
        <f t="shared" si="51"/>
        <v>3</v>
      </c>
      <c r="T361" s="42">
        <f>DataSet!G424+DataSet!Q424+DataSet!S424</f>
        <v>6</v>
      </c>
      <c r="U361" s="16" t="str">
        <f t="shared" si="52"/>
        <v>Medium</v>
      </c>
      <c r="V361" s="4">
        <v>5</v>
      </c>
      <c r="W361" s="33">
        <f t="shared" si="53"/>
        <v>536.35817180616721</v>
      </c>
      <c r="X361" s="2" t="s">
        <v>22</v>
      </c>
    </row>
    <row r="362" spans="1:24" ht="14.25" customHeight="1" x14ac:dyDescent="0.25">
      <c r="A362" s="2">
        <v>480</v>
      </c>
      <c r="B362" s="2">
        <v>60</v>
      </c>
      <c r="C362" s="2" t="str">
        <f t="shared" si="45"/>
        <v>Seniors</v>
      </c>
      <c r="D362" s="2" t="s">
        <v>23</v>
      </c>
      <c r="E362" s="2" t="s">
        <v>13</v>
      </c>
      <c r="F362" s="2">
        <v>252.08</v>
      </c>
      <c r="G362" s="2">
        <f t="shared" si="46"/>
        <v>1</v>
      </c>
      <c r="H362" s="6">
        <v>44676</v>
      </c>
      <c r="I362" s="12" t="str">
        <f t="shared" si="47"/>
        <v>2022</v>
      </c>
      <c r="J362" s="10" t="str">
        <f t="shared" si="48"/>
        <v>Apr</v>
      </c>
      <c r="K362" s="12" t="str">
        <f t="shared" si="49"/>
        <v>25</v>
      </c>
      <c r="L362" s="2" t="s">
        <v>20</v>
      </c>
      <c r="M362" s="2" t="s">
        <v>15</v>
      </c>
      <c r="N362" s="2">
        <v>1.86</v>
      </c>
      <c r="O362" s="2" t="s">
        <v>21</v>
      </c>
      <c r="P362" s="2">
        <v>10</v>
      </c>
      <c r="Q362" s="2">
        <f t="shared" si="50"/>
        <v>2</v>
      </c>
      <c r="R362" s="2">
        <v>25.21</v>
      </c>
      <c r="S362" s="2">
        <f t="shared" si="51"/>
        <v>1</v>
      </c>
      <c r="T362" s="42">
        <f>DataSet!G481+DataSet!Q481+DataSet!S481</f>
        <v>6</v>
      </c>
      <c r="U362" s="16" t="str">
        <f t="shared" si="52"/>
        <v>Medium</v>
      </c>
      <c r="V362" s="4">
        <v>2</v>
      </c>
      <c r="W362" s="33">
        <f t="shared" si="53"/>
        <v>524.05838137472347</v>
      </c>
      <c r="X362" s="2" t="s">
        <v>17</v>
      </c>
    </row>
    <row r="363" spans="1:24" ht="14.25" customHeight="1" x14ac:dyDescent="0.25">
      <c r="A363" s="2">
        <v>591</v>
      </c>
      <c r="B363" s="2">
        <v>63</v>
      </c>
      <c r="C363" s="2" t="str">
        <f t="shared" si="45"/>
        <v>Seniors</v>
      </c>
      <c r="D363" s="2" t="s">
        <v>23</v>
      </c>
      <c r="E363" s="2" t="s">
        <v>29</v>
      </c>
      <c r="F363" s="2">
        <v>696.72</v>
      </c>
      <c r="G363" s="2">
        <f t="shared" si="46"/>
        <v>3</v>
      </c>
      <c r="H363" s="6">
        <v>44787</v>
      </c>
      <c r="I363" s="12" t="str">
        <f t="shared" si="47"/>
        <v>2022</v>
      </c>
      <c r="J363" s="10" t="str">
        <f t="shared" si="48"/>
        <v>Aug</v>
      </c>
      <c r="K363" s="12" t="str">
        <f t="shared" si="49"/>
        <v>14</v>
      </c>
      <c r="L363" s="2" t="s">
        <v>24</v>
      </c>
      <c r="M363" s="2" t="s">
        <v>15</v>
      </c>
      <c r="N363" s="2">
        <v>1.86</v>
      </c>
      <c r="O363" s="2" t="s">
        <v>21</v>
      </c>
      <c r="P363" s="2">
        <v>16</v>
      </c>
      <c r="Q363" s="2">
        <f t="shared" si="50"/>
        <v>3</v>
      </c>
      <c r="R363" s="2">
        <v>43.54</v>
      </c>
      <c r="S363" s="2">
        <f t="shared" si="51"/>
        <v>1</v>
      </c>
      <c r="T363" s="42">
        <f>DataSet!G592+DataSet!Q592+DataSet!S592</f>
        <v>6</v>
      </c>
      <c r="U363" s="16" t="str">
        <f t="shared" si="52"/>
        <v>Medium</v>
      </c>
      <c r="V363" s="4">
        <v>5</v>
      </c>
      <c r="W363" s="33">
        <f t="shared" si="53"/>
        <v>536.56297684674735</v>
      </c>
      <c r="X363" s="2" t="s">
        <v>28</v>
      </c>
    </row>
    <row r="364" spans="1:24" ht="14.25" customHeight="1" x14ac:dyDescent="0.25">
      <c r="A364" s="2">
        <v>631</v>
      </c>
      <c r="B364" s="2">
        <v>36</v>
      </c>
      <c r="C364" s="2" t="str">
        <f t="shared" si="45"/>
        <v>Early Adults</v>
      </c>
      <c r="D364" s="2" t="s">
        <v>23</v>
      </c>
      <c r="E364" s="2" t="s">
        <v>27</v>
      </c>
      <c r="F364" s="2">
        <v>701.26</v>
      </c>
      <c r="G364" s="2">
        <f t="shared" si="46"/>
        <v>3</v>
      </c>
      <c r="H364" s="6">
        <v>44827</v>
      </c>
      <c r="I364" s="12" t="str">
        <f t="shared" si="47"/>
        <v>2022</v>
      </c>
      <c r="J364" s="10" t="str">
        <f t="shared" si="48"/>
        <v>Sep</v>
      </c>
      <c r="K364" s="12" t="str">
        <f t="shared" si="49"/>
        <v>23</v>
      </c>
      <c r="L364" s="2" t="s">
        <v>20</v>
      </c>
      <c r="M364" s="2" t="s">
        <v>15</v>
      </c>
      <c r="N364" s="2">
        <v>1.86</v>
      </c>
      <c r="O364" s="2" t="s">
        <v>16</v>
      </c>
      <c r="P364" s="2">
        <v>13</v>
      </c>
      <c r="Q364" s="2">
        <f t="shared" si="50"/>
        <v>2</v>
      </c>
      <c r="R364" s="2">
        <v>53.94</v>
      </c>
      <c r="S364" s="2">
        <f t="shared" si="51"/>
        <v>2</v>
      </c>
      <c r="T364" s="42">
        <f>DataSet!G632+DataSet!Q632+DataSet!S632</f>
        <v>6</v>
      </c>
      <c r="U364" s="16" t="str">
        <f t="shared" si="52"/>
        <v>Medium</v>
      </c>
      <c r="V364" s="4">
        <v>4</v>
      </c>
      <c r="W364" s="33">
        <f t="shared" si="53"/>
        <v>528.07943336831124</v>
      </c>
      <c r="X364" s="2" t="s">
        <v>22</v>
      </c>
    </row>
    <row r="365" spans="1:24" ht="14.25" customHeight="1" x14ac:dyDescent="0.25">
      <c r="A365" s="2">
        <v>725</v>
      </c>
      <c r="B365" s="2">
        <v>36</v>
      </c>
      <c r="C365" s="2" t="str">
        <f t="shared" si="45"/>
        <v>Early Adults</v>
      </c>
      <c r="D365" s="2" t="s">
        <v>26</v>
      </c>
      <c r="E365" s="2" t="s">
        <v>29</v>
      </c>
      <c r="F365" s="2">
        <v>215.01</v>
      </c>
      <c r="G365" s="2">
        <f t="shared" si="46"/>
        <v>1</v>
      </c>
      <c r="H365" s="6">
        <v>44921</v>
      </c>
      <c r="I365" s="12" t="str">
        <f t="shared" si="47"/>
        <v>2022</v>
      </c>
      <c r="J365" s="10" t="str">
        <f t="shared" si="48"/>
        <v>Dec</v>
      </c>
      <c r="K365" s="12" t="str">
        <f t="shared" si="49"/>
        <v>26</v>
      </c>
      <c r="L365" s="2" t="s">
        <v>14</v>
      </c>
      <c r="M365" s="2" t="s">
        <v>25</v>
      </c>
      <c r="N365" s="2">
        <v>1.86</v>
      </c>
      <c r="O365" s="2" t="s">
        <v>21</v>
      </c>
      <c r="P365" s="2">
        <v>11</v>
      </c>
      <c r="Q365" s="2">
        <f t="shared" si="50"/>
        <v>2</v>
      </c>
      <c r="R365" s="2">
        <v>19.55</v>
      </c>
      <c r="S365" s="2">
        <f t="shared" si="51"/>
        <v>1</v>
      </c>
      <c r="T365" s="42">
        <f>DataSet!G726+DataSet!Q726+DataSet!S726</f>
        <v>5</v>
      </c>
      <c r="U365" s="16" t="str">
        <f t="shared" si="52"/>
        <v>Medium</v>
      </c>
      <c r="V365" s="4">
        <v>3</v>
      </c>
      <c r="W365" s="33">
        <f t="shared" si="53"/>
        <v>502.44608695652204</v>
      </c>
      <c r="X365" s="2" t="s">
        <v>22</v>
      </c>
    </row>
    <row r="366" spans="1:24" ht="14.25" customHeight="1" x14ac:dyDescent="0.25">
      <c r="A366" s="2">
        <v>926</v>
      </c>
      <c r="B366" s="2">
        <v>37</v>
      </c>
      <c r="C366" s="2" t="str">
        <f t="shared" si="45"/>
        <v>Early Adults</v>
      </c>
      <c r="D366" s="2" t="s">
        <v>23</v>
      </c>
      <c r="E366" s="2" t="s">
        <v>13</v>
      </c>
      <c r="F366" s="2">
        <v>312.58</v>
      </c>
      <c r="G366" s="2">
        <f t="shared" si="46"/>
        <v>1</v>
      </c>
      <c r="H366" s="6">
        <v>45122</v>
      </c>
      <c r="I366" s="12" t="str">
        <f t="shared" si="47"/>
        <v>2023</v>
      </c>
      <c r="J366" s="10" t="str">
        <f t="shared" si="48"/>
        <v>Jul</v>
      </c>
      <c r="K366" s="12" t="str">
        <f t="shared" si="49"/>
        <v>15</v>
      </c>
      <c r="L366" s="2" t="s">
        <v>14</v>
      </c>
      <c r="M366" s="2" t="s">
        <v>15</v>
      </c>
      <c r="N366" s="2">
        <v>1.86</v>
      </c>
      <c r="O366" s="2" t="s">
        <v>21</v>
      </c>
      <c r="P366" s="2">
        <v>1</v>
      </c>
      <c r="Q366" s="2">
        <f t="shared" si="50"/>
        <v>1</v>
      </c>
      <c r="R366" s="2">
        <v>312.58</v>
      </c>
      <c r="S366" s="2">
        <f t="shared" si="51"/>
        <v>3</v>
      </c>
      <c r="T366" s="42">
        <f>DataSet!G927+DataSet!Q927+DataSet!S927</f>
        <v>5</v>
      </c>
      <c r="U366" s="16" t="str">
        <f t="shared" si="52"/>
        <v>Medium</v>
      </c>
      <c r="V366" s="4">
        <v>1</v>
      </c>
      <c r="W366" s="33">
        <f t="shared" si="53"/>
        <v>531.61337967914392</v>
      </c>
      <c r="X366" s="2" t="s">
        <v>17</v>
      </c>
    </row>
    <row r="367" spans="1:24" ht="14.25" customHeight="1" x14ac:dyDescent="0.25">
      <c r="A367" s="2">
        <v>1147</v>
      </c>
      <c r="B367" s="2">
        <v>25</v>
      </c>
      <c r="C367" s="2" t="str">
        <f t="shared" si="45"/>
        <v>Young Adults</v>
      </c>
      <c r="D367" s="2" t="s">
        <v>23</v>
      </c>
      <c r="E367" s="2" t="s">
        <v>29</v>
      </c>
      <c r="F367" s="2">
        <v>980.63</v>
      </c>
      <c r="G367" s="2">
        <f t="shared" si="46"/>
        <v>3</v>
      </c>
      <c r="H367" s="6">
        <v>45343</v>
      </c>
      <c r="I367" s="12" t="str">
        <f t="shared" si="47"/>
        <v>2024</v>
      </c>
      <c r="J367" s="10" t="str">
        <f t="shared" si="48"/>
        <v>Feb</v>
      </c>
      <c r="K367" s="12" t="str">
        <f t="shared" si="49"/>
        <v>21</v>
      </c>
      <c r="L367" s="2" t="s">
        <v>14</v>
      </c>
      <c r="M367" s="2" t="s">
        <v>25</v>
      </c>
      <c r="N367" s="2">
        <v>1.86</v>
      </c>
      <c r="O367" s="2" t="s">
        <v>16</v>
      </c>
      <c r="P367" s="2">
        <v>10</v>
      </c>
      <c r="Q367" s="2">
        <f t="shared" si="50"/>
        <v>2</v>
      </c>
      <c r="R367" s="2">
        <v>98.06</v>
      </c>
      <c r="S367" s="2">
        <f t="shared" si="51"/>
        <v>2</v>
      </c>
      <c r="T367" s="42">
        <f>DataSet!G1148+DataSet!Q1148+DataSet!S1148</f>
        <v>7</v>
      </c>
      <c r="U367" s="16" t="str">
        <f t="shared" si="52"/>
        <v>High</v>
      </c>
      <c r="V367" s="4">
        <v>2</v>
      </c>
      <c r="W367" s="33">
        <f t="shared" si="53"/>
        <v>524.36024417314161</v>
      </c>
      <c r="X367" s="2" t="s">
        <v>22</v>
      </c>
    </row>
    <row r="368" spans="1:24" ht="14.25" customHeight="1" x14ac:dyDescent="0.25">
      <c r="A368" s="2">
        <v>1537</v>
      </c>
      <c r="B368" s="2">
        <v>60</v>
      </c>
      <c r="C368" s="2" t="str">
        <f t="shared" si="45"/>
        <v>Seniors</v>
      </c>
      <c r="D368" s="2" t="s">
        <v>18</v>
      </c>
      <c r="E368" s="2" t="s">
        <v>29</v>
      </c>
      <c r="F368" s="2">
        <v>962.6</v>
      </c>
      <c r="G368" s="2">
        <f t="shared" si="46"/>
        <v>3</v>
      </c>
      <c r="H368" s="6">
        <v>45733</v>
      </c>
      <c r="I368" s="12" t="str">
        <f t="shared" si="47"/>
        <v>2025</v>
      </c>
      <c r="J368" s="10" t="str">
        <f t="shared" si="48"/>
        <v>Mar</v>
      </c>
      <c r="K368" s="12" t="str">
        <f t="shared" si="49"/>
        <v>17</v>
      </c>
      <c r="L368" s="2" t="s">
        <v>20</v>
      </c>
      <c r="M368" s="2" t="s">
        <v>25</v>
      </c>
      <c r="N368" s="2">
        <v>1.86</v>
      </c>
      <c r="O368" s="2" t="s">
        <v>21</v>
      </c>
      <c r="P368" s="2">
        <v>12</v>
      </c>
      <c r="Q368" s="2">
        <f t="shared" si="50"/>
        <v>2</v>
      </c>
      <c r="R368" s="2">
        <v>80.22</v>
      </c>
      <c r="S368" s="2">
        <f t="shared" si="51"/>
        <v>2</v>
      </c>
      <c r="T368" s="42">
        <f>DataSet!G1538+DataSet!Q1538+DataSet!S1538</f>
        <v>6</v>
      </c>
      <c r="U368" s="16" t="str">
        <f t="shared" si="52"/>
        <v>Medium</v>
      </c>
      <c r="V368" s="4">
        <v>1</v>
      </c>
      <c r="W368" s="33">
        <f t="shared" si="53"/>
        <v>531.84789079229074</v>
      </c>
      <c r="X368" s="2" t="s">
        <v>17</v>
      </c>
    </row>
    <row r="369" spans="1:24" ht="14.25" customHeight="1" x14ac:dyDescent="0.25">
      <c r="A369" s="2">
        <v>1587</v>
      </c>
      <c r="B369" s="2">
        <v>62</v>
      </c>
      <c r="C369" s="2" t="str">
        <f t="shared" si="45"/>
        <v>Seniors</v>
      </c>
      <c r="D369" s="2" t="s">
        <v>18</v>
      </c>
      <c r="E369" s="2" t="s">
        <v>29</v>
      </c>
      <c r="F369" s="2">
        <v>463.13</v>
      </c>
      <c r="G369" s="2">
        <f t="shared" si="46"/>
        <v>2</v>
      </c>
      <c r="H369" s="6">
        <v>45783</v>
      </c>
      <c r="I369" s="12" t="str">
        <f t="shared" si="47"/>
        <v>2025</v>
      </c>
      <c r="J369" s="10" t="str">
        <f t="shared" si="48"/>
        <v>May</v>
      </c>
      <c r="K369" s="12" t="str">
        <f t="shared" si="49"/>
        <v>06</v>
      </c>
      <c r="L369" s="2" t="s">
        <v>24</v>
      </c>
      <c r="M369" s="2" t="s">
        <v>15</v>
      </c>
      <c r="N369" s="2">
        <v>1.86</v>
      </c>
      <c r="O369" s="2" t="s">
        <v>16</v>
      </c>
      <c r="P369" s="2">
        <v>3</v>
      </c>
      <c r="Q369" s="2">
        <f t="shared" si="50"/>
        <v>1</v>
      </c>
      <c r="R369" s="2">
        <v>154.38</v>
      </c>
      <c r="S369" s="2">
        <f t="shared" si="51"/>
        <v>3</v>
      </c>
      <c r="T369" s="42">
        <f>DataSet!G1588+DataSet!Q1588+DataSet!S1588</f>
        <v>4</v>
      </c>
      <c r="U369" s="16" t="str">
        <f t="shared" si="52"/>
        <v>Low</v>
      </c>
      <c r="V369" s="4">
        <v>5</v>
      </c>
      <c r="W369" s="33">
        <f t="shared" si="53"/>
        <v>536.38620309050759</v>
      </c>
      <c r="X369" s="2" t="s">
        <v>28</v>
      </c>
    </row>
    <row r="370" spans="1:24" ht="14.25" customHeight="1" x14ac:dyDescent="0.25">
      <c r="A370" s="2">
        <v>1697</v>
      </c>
      <c r="B370" s="2">
        <v>44</v>
      </c>
      <c r="C370" s="2" t="str">
        <f t="shared" si="45"/>
        <v>Mid Adults</v>
      </c>
      <c r="D370" s="2" t="s">
        <v>23</v>
      </c>
      <c r="E370" s="2" t="s">
        <v>13</v>
      </c>
      <c r="F370" s="2">
        <v>905.66</v>
      </c>
      <c r="G370" s="2">
        <f t="shared" si="46"/>
        <v>3</v>
      </c>
      <c r="H370" s="6">
        <v>45893</v>
      </c>
      <c r="I370" s="12" t="str">
        <f t="shared" si="47"/>
        <v>2025</v>
      </c>
      <c r="J370" s="10" t="str">
        <f t="shared" si="48"/>
        <v>Aug</v>
      </c>
      <c r="K370" s="12" t="str">
        <f t="shared" si="49"/>
        <v>24</v>
      </c>
      <c r="L370" s="2" t="s">
        <v>20</v>
      </c>
      <c r="M370" s="2" t="s">
        <v>15</v>
      </c>
      <c r="N370" s="2">
        <v>1.86</v>
      </c>
      <c r="O370" s="2" t="s">
        <v>16</v>
      </c>
      <c r="P370" s="2">
        <v>4</v>
      </c>
      <c r="Q370" s="2">
        <f t="shared" si="50"/>
        <v>1</v>
      </c>
      <c r="R370" s="2">
        <v>226.42</v>
      </c>
      <c r="S370" s="2">
        <f t="shared" si="51"/>
        <v>3</v>
      </c>
      <c r="T370" s="42">
        <f>DataSet!G1698+DataSet!Q1698+DataSet!S1698</f>
        <v>5</v>
      </c>
      <c r="U370" s="16" t="str">
        <f t="shared" si="52"/>
        <v>Medium</v>
      </c>
      <c r="V370" s="4">
        <v>5</v>
      </c>
      <c r="W370" s="33">
        <f t="shared" si="53"/>
        <v>536.46714917127053</v>
      </c>
      <c r="X370" s="2" t="s">
        <v>17</v>
      </c>
    </row>
    <row r="371" spans="1:24" ht="14.25" customHeight="1" x14ac:dyDescent="0.25">
      <c r="A371" s="2">
        <v>2107</v>
      </c>
      <c r="B371" s="2">
        <v>57</v>
      </c>
      <c r="C371" s="2" t="str">
        <f t="shared" si="45"/>
        <v>Late Adults</v>
      </c>
      <c r="D371" s="2" t="s">
        <v>23</v>
      </c>
      <c r="E371" s="2" t="s">
        <v>27</v>
      </c>
      <c r="F371" s="2">
        <v>539.79</v>
      </c>
      <c r="G371" s="2">
        <f t="shared" si="46"/>
        <v>2</v>
      </c>
      <c r="H371" s="6">
        <v>46303</v>
      </c>
      <c r="I371" s="12" t="str">
        <f t="shared" si="47"/>
        <v>2026</v>
      </c>
      <c r="J371" s="10" t="str">
        <f t="shared" si="48"/>
        <v>Oct</v>
      </c>
      <c r="K371" s="12" t="str">
        <f t="shared" si="49"/>
        <v>08</v>
      </c>
      <c r="L371" s="2" t="s">
        <v>24</v>
      </c>
      <c r="M371" s="2" t="s">
        <v>25</v>
      </c>
      <c r="N371" s="2">
        <v>1.86</v>
      </c>
      <c r="O371" s="2" t="s">
        <v>16</v>
      </c>
      <c r="P371" s="2">
        <v>5</v>
      </c>
      <c r="Q371" s="2">
        <f t="shared" si="50"/>
        <v>1</v>
      </c>
      <c r="R371" s="2">
        <v>107.96</v>
      </c>
      <c r="S371" s="2">
        <f t="shared" si="51"/>
        <v>2</v>
      </c>
      <c r="T371" s="42">
        <f>DataSet!G2108+DataSet!Q2108+DataSet!S2108</f>
        <v>5</v>
      </c>
      <c r="U371" s="16" t="str">
        <f t="shared" si="52"/>
        <v>Medium</v>
      </c>
      <c r="V371" s="4">
        <v>4</v>
      </c>
      <c r="W371" s="33">
        <f t="shared" si="53"/>
        <v>527.89752100840394</v>
      </c>
      <c r="X371" s="2" t="s">
        <v>22</v>
      </c>
    </row>
    <row r="372" spans="1:24" ht="14.25" customHeight="1" x14ac:dyDescent="0.25">
      <c r="A372" s="2">
        <v>2137</v>
      </c>
      <c r="B372" s="2">
        <v>39</v>
      </c>
      <c r="C372" s="2" t="str">
        <f t="shared" si="45"/>
        <v>Early Adults</v>
      </c>
      <c r="D372" s="2" t="s">
        <v>23</v>
      </c>
      <c r="E372" s="2" t="s">
        <v>27</v>
      </c>
      <c r="F372" s="2">
        <v>816.3</v>
      </c>
      <c r="G372" s="2">
        <f t="shared" si="46"/>
        <v>3</v>
      </c>
      <c r="H372" s="6">
        <v>46333</v>
      </c>
      <c r="I372" s="12" t="str">
        <f t="shared" si="47"/>
        <v>2026</v>
      </c>
      <c r="J372" s="10" t="str">
        <f t="shared" si="48"/>
        <v>Nov</v>
      </c>
      <c r="K372" s="12" t="str">
        <f t="shared" si="49"/>
        <v>07</v>
      </c>
      <c r="L372" s="2" t="s">
        <v>14</v>
      </c>
      <c r="M372" s="2" t="s">
        <v>15</v>
      </c>
      <c r="N372" s="2">
        <v>1.86</v>
      </c>
      <c r="O372" s="2" t="s">
        <v>16</v>
      </c>
      <c r="P372" s="2">
        <v>3</v>
      </c>
      <c r="Q372" s="2">
        <f t="shared" si="50"/>
        <v>1</v>
      </c>
      <c r="R372" s="2">
        <v>272.10000000000002</v>
      </c>
      <c r="S372" s="2">
        <f t="shared" si="51"/>
        <v>3</v>
      </c>
      <c r="T372" s="42">
        <f>DataSet!G2138+DataSet!Q2138+DataSet!S2138</f>
        <v>5</v>
      </c>
      <c r="U372" s="16" t="str">
        <f t="shared" si="52"/>
        <v>Medium</v>
      </c>
      <c r="V372" s="4">
        <v>2</v>
      </c>
      <c r="W372" s="33">
        <f t="shared" si="53"/>
        <v>523.85327777777843</v>
      </c>
      <c r="X372" s="2" t="s">
        <v>22</v>
      </c>
    </row>
    <row r="373" spans="1:24" ht="14.25" customHeight="1" x14ac:dyDescent="0.25">
      <c r="A373" s="2">
        <v>2308</v>
      </c>
      <c r="B373" s="2">
        <v>45</v>
      </c>
      <c r="C373" s="2" t="str">
        <f t="shared" si="45"/>
        <v>Mid Adults</v>
      </c>
      <c r="D373" s="2" t="s">
        <v>26</v>
      </c>
      <c r="E373" s="2" t="s">
        <v>27</v>
      </c>
      <c r="F373" s="2">
        <v>965.16</v>
      </c>
      <c r="G373" s="2">
        <f t="shared" si="46"/>
        <v>3</v>
      </c>
      <c r="H373" s="6">
        <v>46504</v>
      </c>
      <c r="I373" s="12" t="str">
        <f t="shared" si="47"/>
        <v>2027</v>
      </c>
      <c r="J373" s="10" t="str">
        <f t="shared" si="48"/>
        <v>Apr</v>
      </c>
      <c r="K373" s="12" t="str">
        <f t="shared" si="49"/>
        <v>27</v>
      </c>
      <c r="L373" s="2" t="s">
        <v>20</v>
      </c>
      <c r="M373" s="2" t="s">
        <v>15</v>
      </c>
      <c r="N373" s="2">
        <v>1.86</v>
      </c>
      <c r="O373" s="2" t="s">
        <v>16</v>
      </c>
      <c r="P373" s="2">
        <v>3</v>
      </c>
      <c r="Q373" s="2">
        <f t="shared" si="50"/>
        <v>1</v>
      </c>
      <c r="R373" s="2">
        <v>321.72000000000003</v>
      </c>
      <c r="S373" s="2">
        <f t="shared" si="51"/>
        <v>3</v>
      </c>
      <c r="T373" s="42">
        <f>DataSet!G2309+DataSet!Q2309+DataSet!S2309</f>
        <v>7</v>
      </c>
      <c r="U373" s="16" t="str">
        <f t="shared" si="52"/>
        <v>High</v>
      </c>
      <c r="V373" s="4">
        <v>1</v>
      </c>
      <c r="W373" s="33">
        <f t="shared" si="53"/>
        <v>531.38620578778091</v>
      </c>
      <c r="X373" s="2" t="s">
        <v>22</v>
      </c>
    </row>
    <row r="374" spans="1:24" ht="14.25" customHeight="1" x14ac:dyDescent="0.25">
      <c r="A374" s="2">
        <v>2526</v>
      </c>
      <c r="B374" s="2">
        <v>45</v>
      </c>
      <c r="C374" s="2" t="str">
        <f t="shared" si="45"/>
        <v>Mid Adults</v>
      </c>
      <c r="D374" s="2" t="s">
        <v>23</v>
      </c>
      <c r="E374" s="2" t="s">
        <v>19</v>
      </c>
      <c r="F374" s="2">
        <v>908.4</v>
      </c>
      <c r="G374" s="2">
        <f t="shared" si="46"/>
        <v>3</v>
      </c>
      <c r="H374" s="6">
        <v>46722</v>
      </c>
      <c r="I374" s="12" t="str">
        <f t="shared" si="47"/>
        <v>2027</v>
      </c>
      <c r="J374" s="10" t="str">
        <f t="shared" si="48"/>
        <v>Dec</v>
      </c>
      <c r="K374" s="12" t="str">
        <f t="shared" si="49"/>
        <v>01</v>
      </c>
      <c r="L374" s="2" t="s">
        <v>24</v>
      </c>
      <c r="M374" s="2" t="s">
        <v>15</v>
      </c>
      <c r="N374" s="2">
        <v>1.86</v>
      </c>
      <c r="O374" s="2" t="s">
        <v>21</v>
      </c>
      <c r="P374" s="2">
        <v>6</v>
      </c>
      <c r="Q374" s="2">
        <f t="shared" si="50"/>
        <v>2</v>
      </c>
      <c r="R374" s="2">
        <v>151.4</v>
      </c>
      <c r="S374" s="2">
        <f t="shared" si="51"/>
        <v>3</v>
      </c>
      <c r="T374" s="42">
        <f>DataSet!G2527+DataSet!Q2527+DataSet!S2527</f>
        <v>5</v>
      </c>
      <c r="U374" s="16" t="str">
        <f t="shared" si="52"/>
        <v>Medium</v>
      </c>
      <c r="V374" s="4">
        <v>2</v>
      </c>
      <c r="W374" s="33">
        <f t="shared" si="53"/>
        <v>523.52797552836557</v>
      </c>
      <c r="X374" s="2" t="s">
        <v>22</v>
      </c>
    </row>
    <row r="375" spans="1:24" ht="14.25" customHeight="1" x14ac:dyDescent="0.25">
      <c r="A375" s="2">
        <v>2569</v>
      </c>
      <c r="B375" s="2">
        <v>55</v>
      </c>
      <c r="C375" s="2" t="str">
        <f t="shared" si="45"/>
        <v>Late Adults</v>
      </c>
      <c r="D375" s="2" t="s">
        <v>18</v>
      </c>
      <c r="E375" s="2" t="s">
        <v>29</v>
      </c>
      <c r="F375" s="2">
        <v>51.48</v>
      </c>
      <c r="G375" s="2">
        <f t="shared" si="46"/>
        <v>1</v>
      </c>
      <c r="H375" s="6">
        <v>46765</v>
      </c>
      <c r="I375" s="12" t="str">
        <f t="shared" si="47"/>
        <v>2028</v>
      </c>
      <c r="J375" s="10" t="str">
        <f t="shared" si="48"/>
        <v>Jan</v>
      </c>
      <c r="K375" s="12" t="str">
        <f t="shared" si="49"/>
        <v>13</v>
      </c>
      <c r="L375" s="2" t="s">
        <v>14</v>
      </c>
      <c r="M375" s="2" t="s">
        <v>15</v>
      </c>
      <c r="N375" s="2">
        <v>1.86</v>
      </c>
      <c r="O375" s="2" t="s">
        <v>16</v>
      </c>
      <c r="P375" s="2">
        <v>8</v>
      </c>
      <c r="Q375" s="2">
        <f t="shared" si="50"/>
        <v>2</v>
      </c>
      <c r="R375" s="2">
        <v>6.44</v>
      </c>
      <c r="S375" s="2">
        <f t="shared" si="51"/>
        <v>1</v>
      </c>
      <c r="T375" s="42">
        <f>DataSet!G2570+DataSet!Q2570+DataSet!S2570</f>
        <v>5</v>
      </c>
      <c r="U375" s="16" t="str">
        <f t="shared" si="52"/>
        <v>Medium</v>
      </c>
      <c r="V375" s="4">
        <v>4</v>
      </c>
      <c r="W375" s="33">
        <f t="shared" si="53"/>
        <v>527.88501577287127</v>
      </c>
      <c r="X375" s="2" t="s">
        <v>28</v>
      </c>
    </row>
    <row r="376" spans="1:24" ht="14.25" customHeight="1" x14ac:dyDescent="0.25">
      <c r="A376" s="2">
        <v>2651</v>
      </c>
      <c r="B376" s="2">
        <v>23</v>
      </c>
      <c r="C376" s="2" t="str">
        <f t="shared" si="45"/>
        <v>Young Adults</v>
      </c>
      <c r="D376" s="2" t="s">
        <v>26</v>
      </c>
      <c r="E376" s="2" t="s">
        <v>13</v>
      </c>
      <c r="F376" s="2">
        <v>660.44</v>
      </c>
      <c r="G376" s="2">
        <f t="shared" si="46"/>
        <v>3</v>
      </c>
      <c r="H376" s="6">
        <v>46847</v>
      </c>
      <c r="I376" s="12" t="str">
        <f t="shared" si="47"/>
        <v>2028</v>
      </c>
      <c r="J376" s="10" t="str">
        <f t="shared" si="48"/>
        <v>Apr</v>
      </c>
      <c r="K376" s="12" t="str">
        <f t="shared" si="49"/>
        <v>04</v>
      </c>
      <c r="L376" s="2" t="s">
        <v>24</v>
      </c>
      <c r="M376" s="2" t="s">
        <v>15</v>
      </c>
      <c r="N376" s="2">
        <v>1.86</v>
      </c>
      <c r="O376" s="2" t="s">
        <v>21</v>
      </c>
      <c r="P376" s="2">
        <v>15</v>
      </c>
      <c r="Q376" s="2">
        <f t="shared" si="50"/>
        <v>2</v>
      </c>
      <c r="R376" s="2">
        <v>44.03</v>
      </c>
      <c r="S376" s="2">
        <f t="shared" si="51"/>
        <v>1</v>
      </c>
      <c r="T376" s="42">
        <f>DataSet!G2652+DataSet!Q2652+DataSet!S2652</f>
        <v>5</v>
      </c>
      <c r="U376" s="16" t="str">
        <f t="shared" si="52"/>
        <v>Medium</v>
      </c>
      <c r="V376" s="4">
        <v>4</v>
      </c>
      <c r="W376" s="33">
        <f t="shared" si="53"/>
        <v>528.38649473684268</v>
      </c>
      <c r="X376" s="2" t="s">
        <v>22</v>
      </c>
    </row>
    <row r="377" spans="1:24" ht="14.25" customHeight="1" x14ac:dyDescent="0.25">
      <c r="A377" s="2">
        <v>2666</v>
      </c>
      <c r="B377" s="2">
        <v>66</v>
      </c>
      <c r="C377" s="2" t="str">
        <f t="shared" si="45"/>
        <v>Seniors</v>
      </c>
      <c r="D377" s="2" t="s">
        <v>26</v>
      </c>
      <c r="E377" s="2" t="s">
        <v>13</v>
      </c>
      <c r="F377" s="2">
        <v>641.25</v>
      </c>
      <c r="G377" s="2">
        <f t="shared" si="46"/>
        <v>2</v>
      </c>
      <c r="H377" s="6">
        <v>46862</v>
      </c>
      <c r="I377" s="12" t="str">
        <f t="shared" si="47"/>
        <v>2028</v>
      </c>
      <c r="J377" s="10" t="str">
        <f t="shared" si="48"/>
        <v>Apr</v>
      </c>
      <c r="K377" s="12" t="str">
        <f t="shared" si="49"/>
        <v>19</v>
      </c>
      <c r="L377" s="2" t="s">
        <v>30</v>
      </c>
      <c r="M377" s="2" t="s">
        <v>15</v>
      </c>
      <c r="N377" s="2">
        <v>1.86</v>
      </c>
      <c r="O377" s="2" t="s">
        <v>16</v>
      </c>
      <c r="P377" s="2">
        <v>4</v>
      </c>
      <c r="Q377" s="2">
        <f t="shared" si="50"/>
        <v>1</v>
      </c>
      <c r="R377" s="2">
        <v>160.31</v>
      </c>
      <c r="S377" s="2">
        <f t="shared" si="51"/>
        <v>3</v>
      </c>
      <c r="T377" s="42">
        <f>DataSet!G2667+DataSet!Q2667+DataSet!S2667</f>
        <v>6</v>
      </c>
      <c r="U377" s="16" t="str">
        <f t="shared" si="52"/>
        <v>Medium</v>
      </c>
      <c r="V377" s="4">
        <v>2</v>
      </c>
      <c r="W377" s="33">
        <f t="shared" si="53"/>
        <v>523.09938752784046</v>
      </c>
      <c r="X377" s="2" t="s">
        <v>17</v>
      </c>
    </row>
    <row r="378" spans="1:24" ht="14.25" customHeight="1" x14ac:dyDescent="0.25">
      <c r="A378" s="2">
        <v>2735</v>
      </c>
      <c r="B378" s="2">
        <v>57</v>
      </c>
      <c r="C378" s="2" t="str">
        <f t="shared" si="45"/>
        <v>Late Adults</v>
      </c>
      <c r="D378" s="2" t="s">
        <v>18</v>
      </c>
      <c r="E378" s="2" t="s">
        <v>27</v>
      </c>
      <c r="F378" s="2">
        <v>872.02</v>
      </c>
      <c r="G378" s="2">
        <f t="shared" si="46"/>
        <v>3</v>
      </c>
      <c r="H378" s="6">
        <v>46931</v>
      </c>
      <c r="I378" s="12" t="str">
        <f t="shared" si="47"/>
        <v>2028</v>
      </c>
      <c r="J378" s="10" t="str">
        <f t="shared" si="48"/>
        <v>Jun</v>
      </c>
      <c r="K378" s="12" t="str">
        <f t="shared" si="49"/>
        <v>27</v>
      </c>
      <c r="L378" s="2" t="s">
        <v>24</v>
      </c>
      <c r="M378" s="2" t="s">
        <v>15</v>
      </c>
      <c r="N378" s="2">
        <v>1.86</v>
      </c>
      <c r="O378" s="2" t="s">
        <v>16</v>
      </c>
      <c r="P378" s="2">
        <v>2</v>
      </c>
      <c r="Q378" s="2">
        <f t="shared" si="50"/>
        <v>1</v>
      </c>
      <c r="R378" s="2">
        <v>436.01</v>
      </c>
      <c r="S378" s="2">
        <f t="shared" si="51"/>
        <v>3</v>
      </c>
      <c r="T378" s="42">
        <f>DataSet!G2736+DataSet!Q2736+DataSet!S2736</f>
        <v>4</v>
      </c>
      <c r="U378" s="16" t="str">
        <f t="shared" si="52"/>
        <v>Low</v>
      </c>
      <c r="V378" s="4">
        <v>5</v>
      </c>
      <c r="W378" s="33">
        <f t="shared" si="53"/>
        <v>536.0587499999998</v>
      </c>
      <c r="X378" s="2" t="s">
        <v>22</v>
      </c>
    </row>
    <row r="379" spans="1:24" ht="14.25" customHeight="1" x14ac:dyDescent="0.25">
      <c r="A379" s="2">
        <v>2981</v>
      </c>
      <c r="B379" s="2">
        <v>60</v>
      </c>
      <c r="C379" s="2" t="str">
        <f t="shared" si="45"/>
        <v>Seniors</v>
      </c>
      <c r="D379" s="2" t="s">
        <v>23</v>
      </c>
      <c r="E379" s="2" t="s">
        <v>13</v>
      </c>
      <c r="F379" s="2">
        <v>685.78</v>
      </c>
      <c r="G379" s="2">
        <f t="shared" si="46"/>
        <v>3</v>
      </c>
      <c r="H379" s="6">
        <v>47177</v>
      </c>
      <c r="I379" s="12" t="str">
        <f t="shared" si="47"/>
        <v>2029</v>
      </c>
      <c r="J379" s="10" t="str">
        <f t="shared" si="48"/>
        <v>Feb</v>
      </c>
      <c r="K379" s="12" t="str">
        <f t="shared" si="49"/>
        <v>28</v>
      </c>
      <c r="L379" s="2" t="s">
        <v>14</v>
      </c>
      <c r="M379" s="2" t="s">
        <v>25</v>
      </c>
      <c r="N379" s="2">
        <v>1.86</v>
      </c>
      <c r="O379" s="2" t="s">
        <v>21</v>
      </c>
      <c r="P379" s="2">
        <v>1</v>
      </c>
      <c r="Q379" s="2">
        <f t="shared" si="50"/>
        <v>1</v>
      </c>
      <c r="R379" s="2">
        <v>685.78</v>
      </c>
      <c r="S379" s="2">
        <f t="shared" si="51"/>
        <v>3</v>
      </c>
      <c r="T379" s="42">
        <f>DataSet!G2982+DataSet!Q2982+DataSet!S2982</f>
        <v>6</v>
      </c>
      <c r="U379" s="16" t="str">
        <f t="shared" si="52"/>
        <v>Medium</v>
      </c>
      <c r="V379" s="4">
        <v>1</v>
      </c>
      <c r="W379" s="33">
        <f t="shared" si="53"/>
        <v>530.92078326180217</v>
      </c>
      <c r="X379" s="2" t="s">
        <v>22</v>
      </c>
    </row>
    <row r="380" spans="1:24" ht="14.25" customHeight="1" x14ac:dyDescent="0.25">
      <c r="A380" s="2">
        <v>3031</v>
      </c>
      <c r="B380" s="2">
        <v>31</v>
      </c>
      <c r="C380" s="2" t="str">
        <f t="shared" si="45"/>
        <v>Early Adults</v>
      </c>
      <c r="D380" s="2" t="s">
        <v>23</v>
      </c>
      <c r="E380" s="2" t="s">
        <v>29</v>
      </c>
      <c r="F380" s="2">
        <v>886.46</v>
      </c>
      <c r="G380" s="2">
        <f t="shared" si="46"/>
        <v>3</v>
      </c>
      <c r="H380" s="6">
        <v>47227</v>
      </c>
      <c r="I380" s="12" t="str">
        <f t="shared" si="47"/>
        <v>2029</v>
      </c>
      <c r="J380" s="10" t="str">
        <f t="shared" si="48"/>
        <v>Apr</v>
      </c>
      <c r="K380" s="12" t="str">
        <f t="shared" si="49"/>
        <v>19</v>
      </c>
      <c r="L380" s="2" t="s">
        <v>24</v>
      </c>
      <c r="M380" s="2" t="s">
        <v>15</v>
      </c>
      <c r="N380" s="2">
        <v>1.86</v>
      </c>
      <c r="O380" s="2" t="s">
        <v>21</v>
      </c>
      <c r="P380" s="2">
        <v>16</v>
      </c>
      <c r="Q380" s="2">
        <f t="shared" si="50"/>
        <v>3</v>
      </c>
      <c r="R380" s="2">
        <v>55.4</v>
      </c>
      <c r="S380" s="2">
        <f t="shared" si="51"/>
        <v>2</v>
      </c>
      <c r="T380" s="42">
        <f>DataSet!G3032+DataSet!Q3032+DataSet!S3032</f>
        <v>8</v>
      </c>
      <c r="U380" s="16" t="str">
        <f t="shared" si="52"/>
        <v>High</v>
      </c>
      <c r="V380" s="4">
        <v>4</v>
      </c>
      <c r="W380" s="33">
        <f t="shared" si="53"/>
        <v>528.24734457323552</v>
      </c>
      <c r="X380" s="2" t="s">
        <v>17</v>
      </c>
    </row>
    <row r="381" spans="1:24" ht="14.25" customHeight="1" x14ac:dyDescent="0.25">
      <c r="A381" s="2">
        <v>3215</v>
      </c>
      <c r="B381" s="2">
        <v>64</v>
      </c>
      <c r="C381" s="2" t="str">
        <f t="shared" si="45"/>
        <v>Seniors</v>
      </c>
      <c r="D381" s="2" t="s">
        <v>18</v>
      </c>
      <c r="E381" s="2" t="s">
        <v>13</v>
      </c>
      <c r="F381" s="2">
        <v>641.16999999999996</v>
      </c>
      <c r="G381" s="2">
        <f t="shared" si="46"/>
        <v>2</v>
      </c>
      <c r="H381" s="6">
        <v>47411</v>
      </c>
      <c r="I381" s="12" t="str">
        <f t="shared" si="47"/>
        <v>2029</v>
      </c>
      <c r="J381" s="10" t="str">
        <f t="shared" si="48"/>
        <v>Oct</v>
      </c>
      <c r="K381" s="12" t="str">
        <f t="shared" si="49"/>
        <v>20</v>
      </c>
      <c r="L381" s="2" t="s">
        <v>14</v>
      </c>
      <c r="M381" s="2" t="s">
        <v>25</v>
      </c>
      <c r="N381" s="2">
        <v>1.86</v>
      </c>
      <c r="O381" s="2" t="s">
        <v>16</v>
      </c>
      <c r="P381" s="2">
        <v>2</v>
      </c>
      <c r="Q381" s="2">
        <f t="shared" si="50"/>
        <v>1</v>
      </c>
      <c r="R381" s="2">
        <v>320.58</v>
      </c>
      <c r="S381" s="2">
        <f t="shared" si="51"/>
        <v>3</v>
      </c>
      <c r="T381" s="42">
        <f>DataSet!G3216+DataSet!Q3216+DataSet!S3216</f>
        <v>4</v>
      </c>
      <c r="U381" s="16" t="str">
        <f t="shared" si="52"/>
        <v>Low</v>
      </c>
      <c r="V381" s="4">
        <v>4</v>
      </c>
      <c r="W381" s="33">
        <f t="shared" si="53"/>
        <v>527.86948312236336</v>
      </c>
      <c r="X381" s="2" t="s">
        <v>22</v>
      </c>
    </row>
    <row r="382" spans="1:24" ht="14.25" customHeight="1" x14ac:dyDescent="0.25">
      <c r="A382" s="2">
        <v>3224</v>
      </c>
      <c r="B382" s="2">
        <v>53</v>
      </c>
      <c r="C382" s="2" t="str">
        <f t="shared" si="45"/>
        <v>Late Adults</v>
      </c>
      <c r="D382" s="2" t="s">
        <v>18</v>
      </c>
      <c r="E382" s="2" t="s">
        <v>29</v>
      </c>
      <c r="F382" s="2">
        <v>427.15</v>
      </c>
      <c r="G382" s="2">
        <f t="shared" si="46"/>
        <v>2</v>
      </c>
      <c r="H382" s="6">
        <v>47420</v>
      </c>
      <c r="I382" s="12" t="str">
        <f t="shared" si="47"/>
        <v>2029</v>
      </c>
      <c r="J382" s="10" t="str">
        <f t="shared" si="48"/>
        <v>Oct</v>
      </c>
      <c r="K382" s="12" t="str">
        <f t="shared" si="49"/>
        <v>29</v>
      </c>
      <c r="L382" s="2" t="s">
        <v>30</v>
      </c>
      <c r="M382" s="2" t="s">
        <v>15</v>
      </c>
      <c r="N382" s="2">
        <v>1.86</v>
      </c>
      <c r="O382" s="2" t="s">
        <v>21</v>
      </c>
      <c r="P382" s="2">
        <v>7</v>
      </c>
      <c r="Q382" s="2">
        <f t="shared" si="50"/>
        <v>2</v>
      </c>
      <c r="R382" s="2">
        <v>61.02</v>
      </c>
      <c r="S382" s="2">
        <f t="shared" si="51"/>
        <v>2</v>
      </c>
      <c r="T382" s="42">
        <f>DataSet!G3225+DataSet!Q3225+DataSet!S3225</f>
        <v>7</v>
      </c>
      <c r="U382" s="16" t="str">
        <f t="shared" si="52"/>
        <v>High</v>
      </c>
      <c r="V382" s="4">
        <v>5</v>
      </c>
      <c r="W382" s="33">
        <f t="shared" si="53"/>
        <v>535.68669988925785</v>
      </c>
      <c r="X382" s="2" t="s">
        <v>22</v>
      </c>
    </row>
    <row r="383" spans="1:24" ht="14.25" customHeight="1" x14ac:dyDescent="0.25">
      <c r="A383" s="2">
        <v>3362</v>
      </c>
      <c r="B383" s="2">
        <v>20</v>
      </c>
      <c r="C383" s="2" t="str">
        <f t="shared" si="45"/>
        <v>Young Adults</v>
      </c>
      <c r="D383" s="2" t="s">
        <v>23</v>
      </c>
      <c r="E383" s="2" t="s">
        <v>13</v>
      </c>
      <c r="F383" s="2">
        <v>364.03</v>
      </c>
      <c r="G383" s="2">
        <f t="shared" si="46"/>
        <v>2</v>
      </c>
      <c r="H383" s="6">
        <v>47558</v>
      </c>
      <c r="I383" s="12" t="str">
        <f t="shared" si="47"/>
        <v>2030</v>
      </c>
      <c r="J383" s="10" t="str">
        <f t="shared" si="48"/>
        <v>Mar</v>
      </c>
      <c r="K383" s="12" t="str">
        <f t="shared" si="49"/>
        <v>16</v>
      </c>
      <c r="L383" s="2" t="s">
        <v>24</v>
      </c>
      <c r="M383" s="2" t="s">
        <v>15</v>
      </c>
      <c r="N383" s="2">
        <v>1.86</v>
      </c>
      <c r="O383" s="2" t="s">
        <v>21</v>
      </c>
      <c r="P383" s="2">
        <v>12</v>
      </c>
      <c r="Q383" s="2">
        <f t="shared" si="50"/>
        <v>2</v>
      </c>
      <c r="R383" s="2">
        <v>30.34</v>
      </c>
      <c r="S383" s="2">
        <f t="shared" si="51"/>
        <v>1</v>
      </c>
      <c r="T383" s="42">
        <f>DataSet!G3363+DataSet!Q3363+DataSet!S3363</f>
        <v>4</v>
      </c>
      <c r="U383" s="16" t="str">
        <f t="shared" si="52"/>
        <v>Low</v>
      </c>
      <c r="V383" s="4">
        <v>1</v>
      </c>
      <c r="W383" s="33">
        <f t="shared" si="53"/>
        <v>530.75444683136368</v>
      </c>
      <c r="X383" s="2" t="s">
        <v>22</v>
      </c>
    </row>
    <row r="384" spans="1:24" ht="14.25" customHeight="1" x14ac:dyDescent="0.25">
      <c r="A384" s="2">
        <v>3449</v>
      </c>
      <c r="B384" s="2">
        <v>26</v>
      </c>
      <c r="C384" s="2" t="str">
        <f t="shared" si="45"/>
        <v>Young Adults</v>
      </c>
      <c r="D384" s="2" t="s">
        <v>18</v>
      </c>
      <c r="E384" s="2" t="s">
        <v>29</v>
      </c>
      <c r="F384" s="2">
        <v>765.69</v>
      </c>
      <c r="G384" s="2">
        <f t="shared" si="46"/>
        <v>3</v>
      </c>
      <c r="H384" s="6">
        <v>47645</v>
      </c>
      <c r="I384" s="12" t="str">
        <f t="shared" si="47"/>
        <v>2030</v>
      </c>
      <c r="J384" s="10" t="str">
        <f t="shared" si="48"/>
        <v>Jun</v>
      </c>
      <c r="K384" s="12" t="str">
        <f t="shared" si="49"/>
        <v>11</v>
      </c>
      <c r="L384" s="2" t="s">
        <v>30</v>
      </c>
      <c r="M384" s="2" t="s">
        <v>15</v>
      </c>
      <c r="N384" s="2">
        <v>1.86</v>
      </c>
      <c r="O384" s="2" t="s">
        <v>21</v>
      </c>
      <c r="P384" s="2">
        <v>2</v>
      </c>
      <c r="Q384" s="2">
        <f t="shared" si="50"/>
        <v>1</v>
      </c>
      <c r="R384" s="2">
        <v>382.84</v>
      </c>
      <c r="S384" s="2">
        <f t="shared" si="51"/>
        <v>3</v>
      </c>
      <c r="T384" s="42">
        <f>DataSet!G3450+DataSet!Q3450+DataSet!S3450</f>
        <v>6</v>
      </c>
      <c r="U384" s="16" t="str">
        <f t="shared" si="52"/>
        <v>Medium</v>
      </c>
      <c r="V384" s="4">
        <v>1</v>
      </c>
      <c r="W384" s="33">
        <f t="shared" si="53"/>
        <v>530.93372043010709</v>
      </c>
      <c r="X384" s="2" t="s">
        <v>28</v>
      </c>
    </row>
    <row r="385" spans="1:24" ht="14.25" customHeight="1" x14ac:dyDescent="0.25">
      <c r="A385" s="2">
        <v>3674</v>
      </c>
      <c r="B385" s="2">
        <v>23</v>
      </c>
      <c r="C385" s="2" t="str">
        <f t="shared" si="45"/>
        <v>Young Adults</v>
      </c>
      <c r="D385" s="2" t="s">
        <v>23</v>
      </c>
      <c r="E385" s="2" t="s">
        <v>27</v>
      </c>
      <c r="F385" s="2">
        <v>896.16</v>
      </c>
      <c r="G385" s="2">
        <f t="shared" si="46"/>
        <v>3</v>
      </c>
      <c r="H385" s="6">
        <v>47870</v>
      </c>
      <c r="I385" s="12" t="str">
        <f t="shared" si="47"/>
        <v>2031</v>
      </c>
      <c r="J385" s="10" t="str">
        <f t="shared" si="48"/>
        <v>Jan</v>
      </c>
      <c r="K385" s="12" t="str">
        <f t="shared" si="49"/>
        <v>22</v>
      </c>
      <c r="L385" s="2" t="s">
        <v>20</v>
      </c>
      <c r="M385" s="2" t="s">
        <v>15</v>
      </c>
      <c r="N385" s="2">
        <v>1.86</v>
      </c>
      <c r="O385" s="2" t="s">
        <v>21</v>
      </c>
      <c r="P385" s="2">
        <v>16</v>
      </c>
      <c r="Q385" s="2">
        <f t="shared" si="50"/>
        <v>3</v>
      </c>
      <c r="R385" s="2">
        <v>56.01</v>
      </c>
      <c r="S385" s="2">
        <f t="shared" si="51"/>
        <v>2</v>
      </c>
      <c r="T385" s="42">
        <f>DataSet!G3675+DataSet!Q3675+DataSet!S3675</f>
        <v>6</v>
      </c>
      <c r="U385" s="16" t="str">
        <f t="shared" si="52"/>
        <v>Medium</v>
      </c>
      <c r="V385" s="4">
        <v>3</v>
      </c>
      <c r="W385" s="33">
        <f t="shared" si="53"/>
        <v>502.75122080679432</v>
      </c>
      <c r="X385" s="2" t="s">
        <v>28</v>
      </c>
    </row>
    <row r="386" spans="1:24" ht="14.25" customHeight="1" x14ac:dyDescent="0.25">
      <c r="A386" s="2">
        <v>4198</v>
      </c>
      <c r="B386" s="2">
        <v>26</v>
      </c>
      <c r="C386" s="2" t="str">
        <f t="shared" ref="C386:C449" si="54">IF(AND(B386&gt;=18, B386&lt;=29), "Young Adults",
   IF(AND(B386&gt;=30, B386&lt;=39), "Early Adults",
      IF(AND(B386&gt;=40, B386&lt;=49), "Mid Adults",
         IF(AND(B386&gt;=50, B386&lt;=59), "Late Adults",
            IF(AND(B386&gt;=60, B386&lt;=69), "Seniors", "Out of Range")
         )
      )
   )
)</f>
        <v>Young Adults</v>
      </c>
      <c r="D386" s="2" t="s">
        <v>18</v>
      </c>
      <c r="E386" s="2" t="s">
        <v>13</v>
      </c>
      <c r="F386" s="2">
        <v>770.88</v>
      </c>
      <c r="G386" s="2">
        <f t="shared" ref="G386:G449" si="55">IF(F386 &lt;= 350, 1, IF(F386&gt; 350, IF(F386 &lt;= 650, 2, 3)))</f>
        <v>3</v>
      </c>
      <c r="H386" s="6">
        <v>48394</v>
      </c>
      <c r="I386" s="12" t="str">
        <f t="shared" ref="I386:I449" si="56">TEXT(H386, "yyyy")</f>
        <v>2032</v>
      </c>
      <c r="J386" s="10" t="str">
        <f t="shared" ref="J386:J449" si="57">TEXT(H386, "mmm")</f>
        <v>Jun</v>
      </c>
      <c r="K386" s="12" t="str">
        <f t="shared" ref="K386:K449" si="58">TEXT(H386, "dd")</f>
        <v>29</v>
      </c>
      <c r="L386" s="2" t="s">
        <v>20</v>
      </c>
      <c r="M386" s="2" t="s">
        <v>15</v>
      </c>
      <c r="N386" s="2">
        <v>1.86</v>
      </c>
      <c r="O386" s="2" t="s">
        <v>21</v>
      </c>
      <c r="P386" s="2">
        <v>2</v>
      </c>
      <c r="Q386" s="2">
        <f t="shared" ref="Q386:Q449" si="59">IF(P386 &lt;= 5, 1, IF(P386&gt; 5, IF(P386 &lt;= 15, 2, 3)))</f>
        <v>1</v>
      </c>
      <c r="R386" s="2">
        <v>385.44</v>
      </c>
      <c r="S386" s="2">
        <f t="shared" ref="S386:S449" si="60">IF(R386 &lt;= 50, 1, IF(R386&gt; 50, IF(R386 &lt;= 150, 2, 3)))</f>
        <v>3</v>
      </c>
      <c r="T386" s="42">
        <f>DataSet!G4199+DataSet!Q4199+DataSet!S4199</f>
        <v>4</v>
      </c>
      <c r="U386" s="16" t="str">
        <f t="shared" ref="U386:U449" si="61">IF(T386&lt;=4,"Low",IF(T386&lt;=6,"Medium","High"))</f>
        <v>Low</v>
      </c>
      <c r="V386" s="4">
        <v>2</v>
      </c>
      <c r="W386" s="33">
        <f t="shared" ref="W386:W449" si="62">AVERAGEIFS(F386:F5385, V386:V5385,V386 )</f>
        <v>522.96767001114904</v>
      </c>
      <c r="X386" s="2" t="s">
        <v>22</v>
      </c>
    </row>
    <row r="387" spans="1:24" ht="14.25" customHeight="1" x14ac:dyDescent="0.25">
      <c r="A387" s="2">
        <v>4220</v>
      </c>
      <c r="B387" s="2">
        <v>32</v>
      </c>
      <c r="C387" s="2" t="str">
        <f t="shared" si="54"/>
        <v>Early Adults</v>
      </c>
      <c r="D387" s="2" t="s">
        <v>23</v>
      </c>
      <c r="E387" s="2" t="s">
        <v>19</v>
      </c>
      <c r="F387" s="2">
        <v>196</v>
      </c>
      <c r="G387" s="2">
        <f t="shared" si="55"/>
        <v>1</v>
      </c>
      <c r="H387" s="6">
        <v>48416</v>
      </c>
      <c r="I387" s="12" t="str">
        <f t="shared" si="56"/>
        <v>2032</v>
      </c>
      <c r="J387" s="10" t="str">
        <f t="shared" si="57"/>
        <v>Jul</v>
      </c>
      <c r="K387" s="12" t="str">
        <f t="shared" si="58"/>
        <v>21</v>
      </c>
      <c r="L387" s="2" t="s">
        <v>24</v>
      </c>
      <c r="M387" s="2" t="s">
        <v>15</v>
      </c>
      <c r="N387" s="2">
        <v>1.86</v>
      </c>
      <c r="O387" s="2" t="s">
        <v>16</v>
      </c>
      <c r="P387" s="2">
        <v>5</v>
      </c>
      <c r="Q387" s="2">
        <f t="shared" si="59"/>
        <v>1</v>
      </c>
      <c r="R387" s="2">
        <v>39.200000000000003</v>
      </c>
      <c r="S387" s="2">
        <f t="shared" si="60"/>
        <v>1</v>
      </c>
      <c r="T387" s="42">
        <f>DataSet!G4221+DataSet!Q4221+DataSet!S4221</f>
        <v>6</v>
      </c>
      <c r="U387" s="16" t="str">
        <f t="shared" si="61"/>
        <v>Medium</v>
      </c>
      <c r="V387" s="4">
        <v>5</v>
      </c>
      <c r="W387" s="33">
        <f t="shared" si="62"/>
        <v>535.80702882483342</v>
      </c>
      <c r="X387" s="2" t="s">
        <v>17</v>
      </c>
    </row>
    <row r="388" spans="1:24" ht="14.25" customHeight="1" x14ac:dyDescent="0.25">
      <c r="A388" s="2">
        <v>654</v>
      </c>
      <c r="B388" s="2">
        <v>20</v>
      </c>
      <c r="C388" s="2" t="str">
        <f t="shared" si="54"/>
        <v>Young Adults</v>
      </c>
      <c r="D388" s="2" t="s">
        <v>23</v>
      </c>
      <c r="E388" s="2" t="s">
        <v>27</v>
      </c>
      <c r="F388" s="2">
        <v>702.59</v>
      </c>
      <c r="G388" s="2">
        <f t="shared" si="55"/>
        <v>3</v>
      </c>
      <c r="H388" s="6">
        <v>44850</v>
      </c>
      <c r="I388" s="12" t="str">
        <f t="shared" si="56"/>
        <v>2022</v>
      </c>
      <c r="J388" s="10" t="str">
        <f t="shared" si="57"/>
        <v>Oct</v>
      </c>
      <c r="K388" s="12" t="str">
        <f t="shared" si="58"/>
        <v>16</v>
      </c>
      <c r="L388" s="2" t="s">
        <v>24</v>
      </c>
      <c r="M388" s="2" t="s">
        <v>25</v>
      </c>
      <c r="N388" s="2">
        <v>1.85</v>
      </c>
      <c r="O388" s="2" t="s">
        <v>16</v>
      </c>
      <c r="P388" s="2">
        <v>10</v>
      </c>
      <c r="Q388" s="2">
        <f t="shared" si="59"/>
        <v>2</v>
      </c>
      <c r="R388" s="2">
        <v>70.260000000000005</v>
      </c>
      <c r="S388" s="2">
        <f t="shared" si="60"/>
        <v>2</v>
      </c>
      <c r="T388" s="42">
        <f>DataSet!G655+DataSet!Q655+DataSet!S655</f>
        <v>6</v>
      </c>
      <c r="U388" s="16" t="str">
        <f t="shared" si="61"/>
        <v>Medium</v>
      </c>
      <c r="V388" s="4">
        <v>2</v>
      </c>
      <c r="W388" s="33">
        <f t="shared" si="62"/>
        <v>522.69098214285793</v>
      </c>
      <c r="X388" s="2" t="s">
        <v>17</v>
      </c>
    </row>
    <row r="389" spans="1:24" ht="14.25" customHeight="1" x14ac:dyDescent="0.25">
      <c r="A389" s="2">
        <v>991</v>
      </c>
      <c r="B389" s="2">
        <v>61</v>
      </c>
      <c r="C389" s="2" t="str">
        <f t="shared" si="54"/>
        <v>Seniors</v>
      </c>
      <c r="D389" s="2" t="s">
        <v>12</v>
      </c>
      <c r="E389" s="2" t="s">
        <v>19</v>
      </c>
      <c r="F389" s="2">
        <v>299.35000000000002</v>
      </c>
      <c r="G389" s="2">
        <f t="shared" si="55"/>
        <v>1</v>
      </c>
      <c r="H389" s="6">
        <v>45187</v>
      </c>
      <c r="I389" s="12" t="str">
        <f t="shared" si="56"/>
        <v>2023</v>
      </c>
      <c r="J389" s="10" t="str">
        <f t="shared" si="57"/>
        <v>Sep</v>
      </c>
      <c r="K389" s="12" t="str">
        <f t="shared" si="58"/>
        <v>18</v>
      </c>
      <c r="L389" s="2" t="s">
        <v>30</v>
      </c>
      <c r="M389" s="2" t="s">
        <v>25</v>
      </c>
      <c r="N389" s="2">
        <v>1.85</v>
      </c>
      <c r="O389" s="2" t="s">
        <v>21</v>
      </c>
      <c r="P389" s="2">
        <v>1</v>
      </c>
      <c r="Q389" s="2">
        <f t="shared" si="59"/>
        <v>1</v>
      </c>
      <c r="R389" s="2">
        <v>299.35000000000002</v>
      </c>
      <c r="S389" s="2">
        <f t="shared" si="60"/>
        <v>3</v>
      </c>
      <c r="T389" s="42">
        <f>DataSet!G992+DataSet!Q992+DataSet!S992</f>
        <v>7</v>
      </c>
      <c r="U389" s="16" t="str">
        <f t="shared" si="61"/>
        <v>High</v>
      </c>
      <c r="V389" s="4">
        <v>5</v>
      </c>
      <c r="W389" s="33">
        <f t="shared" si="62"/>
        <v>536.18417314095427</v>
      </c>
      <c r="X389" s="2" t="s">
        <v>28</v>
      </c>
    </row>
    <row r="390" spans="1:24" ht="14.25" customHeight="1" x14ac:dyDescent="0.25">
      <c r="A390" s="2">
        <v>1109</v>
      </c>
      <c r="B390" s="2">
        <v>43</v>
      </c>
      <c r="C390" s="2" t="str">
        <f t="shared" si="54"/>
        <v>Mid Adults</v>
      </c>
      <c r="D390" s="2" t="s">
        <v>26</v>
      </c>
      <c r="E390" s="2" t="s">
        <v>27</v>
      </c>
      <c r="F390" s="2">
        <v>742.13</v>
      </c>
      <c r="G390" s="2">
        <f t="shared" si="55"/>
        <v>3</v>
      </c>
      <c r="H390" s="6">
        <v>45305</v>
      </c>
      <c r="I390" s="12" t="str">
        <f t="shared" si="56"/>
        <v>2024</v>
      </c>
      <c r="J390" s="10" t="str">
        <f t="shared" si="57"/>
        <v>Jan</v>
      </c>
      <c r="K390" s="12" t="str">
        <f t="shared" si="58"/>
        <v>14</v>
      </c>
      <c r="L390" s="2" t="s">
        <v>20</v>
      </c>
      <c r="M390" s="2" t="s">
        <v>15</v>
      </c>
      <c r="N390" s="2">
        <v>1.85</v>
      </c>
      <c r="O390" s="2" t="s">
        <v>21</v>
      </c>
      <c r="P390" s="2">
        <v>15</v>
      </c>
      <c r="Q390" s="2">
        <f t="shared" si="59"/>
        <v>2</v>
      </c>
      <c r="R390" s="2">
        <v>49.48</v>
      </c>
      <c r="S390" s="2">
        <f t="shared" si="60"/>
        <v>1</v>
      </c>
      <c r="T390" s="42">
        <f>DataSet!G1110+DataSet!Q1110+DataSet!S1110</f>
        <v>7</v>
      </c>
      <c r="U390" s="16" t="str">
        <f t="shared" si="61"/>
        <v>High</v>
      </c>
      <c r="V390" s="4">
        <v>4</v>
      </c>
      <c r="W390" s="33">
        <f t="shared" si="62"/>
        <v>527.74984160506915</v>
      </c>
      <c r="X390" s="2" t="s">
        <v>28</v>
      </c>
    </row>
    <row r="391" spans="1:24" ht="14.25" customHeight="1" x14ac:dyDescent="0.25">
      <c r="A391" s="2">
        <v>1122</v>
      </c>
      <c r="B391" s="2">
        <v>51</v>
      </c>
      <c r="C391" s="2" t="str">
        <f t="shared" si="54"/>
        <v>Late Adults</v>
      </c>
      <c r="D391" s="2" t="s">
        <v>23</v>
      </c>
      <c r="E391" s="2" t="s">
        <v>29</v>
      </c>
      <c r="F391" s="2">
        <v>521.58000000000004</v>
      </c>
      <c r="G391" s="2">
        <f t="shared" si="55"/>
        <v>2</v>
      </c>
      <c r="H391" s="6">
        <v>45318</v>
      </c>
      <c r="I391" s="12" t="str">
        <f t="shared" si="56"/>
        <v>2024</v>
      </c>
      <c r="J391" s="10" t="str">
        <f t="shared" si="57"/>
        <v>Jan</v>
      </c>
      <c r="K391" s="12" t="str">
        <f t="shared" si="58"/>
        <v>27</v>
      </c>
      <c r="L391" s="2" t="s">
        <v>14</v>
      </c>
      <c r="M391" s="2" t="s">
        <v>25</v>
      </c>
      <c r="N391" s="2">
        <v>1.85</v>
      </c>
      <c r="O391" s="2" t="s">
        <v>21</v>
      </c>
      <c r="P391" s="2">
        <v>7</v>
      </c>
      <c r="Q391" s="2">
        <f t="shared" si="59"/>
        <v>2</v>
      </c>
      <c r="R391" s="2">
        <v>74.510000000000005</v>
      </c>
      <c r="S391" s="2">
        <f t="shared" si="60"/>
        <v>2</v>
      </c>
      <c r="T391" s="42">
        <f>DataSet!G1123+DataSet!Q1123+DataSet!S1123</f>
        <v>7</v>
      </c>
      <c r="U391" s="16" t="str">
        <f t="shared" si="61"/>
        <v>High</v>
      </c>
      <c r="V391" s="4">
        <v>3</v>
      </c>
      <c r="W391" s="33">
        <f t="shared" si="62"/>
        <v>502.33314558979839</v>
      </c>
      <c r="X391" s="2" t="s">
        <v>28</v>
      </c>
    </row>
    <row r="392" spans="1:24" ht="14.25" customHeight="1" x14ac:dyDescent="0.25">
      <c r="A392" s="2">
        <v>1185</v>
      </c>
      <c r="B392" s="2">
        <v>36</v>
      </c>
      <c r="C392" s="2" t="str">
        <f t="shared" si="54"/>
        <v>Early Adults</v>
      </c>
      <c r="D392" s="2" t="s">
        <v>26</v>
      </c>
      <c r="E392" s="2" t="s">
        <v>29</v>
      </c>
      <c r="F392" s="2">
        <v>60.06</v>
      </c>
      <c r="G392" s="2">
        <f t="shared" si="55"/>
        <v>1</v>
      </c>
      <c r="H392" s="6">
        <v>45381</v>
      </c>
      <c r="I392" s="12" t="str">
        <f t="shared" si="56"/>
        <v>2024</v>
      </c>
      <c r="J392" s="10" t="str">
        <f t="shared" si="57"/>
        <v>Mar</v>
      </c>
      <c r="K392" s="12" t="str">
        <f t="shared" si="58"/>
        <v>30</v>
      </c>
      <c r="L392" s="2" t="s">
        <v>30</v>
      </c>
      <c r="M392" s="2" t="s">
        <v>15</v>
      </c>
      <c r="N392" s="2">
        <v>1.85</v>
      </c>
      <c r="O392" s="2" t="s">
        <v>21</v>
      </c>
      <c r="P392" s="2">
        <v>8</v>
      </c>
      <c r="Q392" s="2">
        <f t="shared" si="59"/>
        <v>2</v>
      </c>
      <c r="R392" s="2">
        <v>7.51</v>
      </c>
      <c r="S392" s="2">
        <f t="shared" si="60"/>
        <v>1</v>
      </c>
      <c r="T392" s="42">
        <f>DataSet!G1186+DataSet!Q1186+DataSet!S1186</f>
        <v>4</v>
      </c>
      <c r="U392" s="16" t="str">
        <f t="shared" si="61"/>
        <v>Low</v>
      </c>
      <c r="V392" s="4">
        <v>2</v>
      </c>
      <c r="W392" s="33">
        <f t="shared" si="62"/>
        <v>522.48997765363197</v>
      </c>
      <c r="X392" s="2" t="s">
        <v>17</v>
      </c>
    </row>
    <row r="393" spans="1:24" ht="14.25" customHeight="1" x14ac:dyDescent="0.25">
      <c r="A393" s="2">
        <v>1402</v>
      </c>
      <c r="B393" s="2">
        <v>64</v>
      </c>
      <c r="C393" s="2" t="str">
        <f t="shared" si="54"/>
        <v>Seniors</v>
      </c>
      <c r="D393" s="2" t="s">
        <v>12</v>
      </c>
      <c r="E393" s="2" t="s">
        <v>19</v>
      </c>
      <c r="F393" s="2">
        <v>107.7</v>
      </c>
      <c r="G393" s="2">
        <f t="shared" si="55"/>
        <v>1</v>
      </c>
      <c r="H393" s="6">
        <v>45598</v>
      </c>
      <c r="I393" s="12" t="str">
        <f t="shared" si="56"/>
        <v>2024</v>
      </c>
      <c r="J393" s="10" t="str">
        <f t="shared" si="57"/>
        <v>Nov</v>
      </c>
      <c r="K393" s="12" t="str">
        <f t="shared" si="58"/>
        <v>02</v>
      </c>
      <c r="L393" s="2" t="s">
        <v>20</v>
      </c>
      <c r="M393" s="2" t="s">
        <v>25</v>
      </c>
      <c r="N393" s="2">
        <v>1.85</v>
      </c>
      <c r="O393" s="2" t="s">
        <v>21</v>
      </c>
      <c r="P393" s="2">
        <v>16</v>
      </c>
      <c r="Q393" s="2">
        <f t="shared" si="59"/>
        <v>3</v>
      </c>
      <c r="R393" s="2">
        <v>6.73</v>
      </c>
      <c r="S393" s="2">
        <f t="shared" si="60"/>
        <v>1</v>
      </c>
      <c r="T393" s="42">
        <f>DataSet!G1403+DataSet!Q1403+DataSet!S1403</f>
        <v>5</v>
      </c>
      <c r="U393" s="16" t="str">
        <f t="shared" si="61"/>
        <v>Medium</v>
      </c>
      <c r="V393" s="4">
        <v>4</v>
      </c>
      <c r="W393" s="33">
        <f t="shared" si="62"/>
        <v>527.52322410148042</v>
      </c>
      <c r="X393" s="2" t="s">
        <v>17</v>
      </c>
    </row>
    <row r="394" spans="1:24" ht="14.25" customHeight="1" x14ac:dyDescent="0.25">
      <c r="A394" s="2">
        <v>1621</v>
      </c>
      <c r="B394" s="2">
        <v>68</v>
      </c>
      <c r="C394" s="2" t="str">
        <f t="shared" si="54"/>
        <v>Seniors</v>
      </c>
      <c r="D394" s="2" t="s">
        <v>26</v>
      </c>
      <c r="E394" s="2" t="s">
        <v>13</v>
      </c>
      <c r="F394" s="2">
        <v>924.77</v>
      </c>
      <c r="G394" s="2">
        <f t="shared" si="55"/>
        <v>3</v>
      </c>
      <c r="H394" s="6">
        <v>45817</v>
      </c>
      <c r="I394" s="12" t="str">
        <f t="shared" si="56"/>
        <v>2025</v>
      </c>
      <c r="J394" s="10" t="str">
        <f t="shared" si="57"/>
        <v>Jun</v>
      </c>
      <c r="K394" s="12" t="str">
        <f t="shared" si="58"/>
        <v>09</v>
      </c>
      <c r="L394" s="2" t="s">
        <v>20</v>
      </c>
      <c r="M394" s="2" t="s">
        <v>15</v>
      </c>
      <c r="N394" s="2">
        <v>1.85</v>
      </c>
      <c r="O394" s="2" t="s">
        <v>16</v>
      </c>
      <c r="P394" s="2">
        <v>9</v>
      </c>
      <c r="Q394" s="2">
        <f t="shared" si="59"/>
        <v>2</v>
      </c>
      <c r="R394" s="2">
        <v>102.75</v>
      </c>
      <c r="S394" s="2">
        <f t="shared" si="60"/>
        <v>2</v>
      </c>
      <c r="T394" s="42">
        <f>DataSet!G1622+DataSet!Q1622+DataSet!S1622</f>
        <v>7</v>
      </c>
      <c r="U394" s="16" t="str">
        <f t="shared" si="61"/>
        <v>High</v>
      </c>
      <c r="V394" s="4">
        <v>3</v>
      </c>
      <c r="W394" s="33">
        <f t="shared" si="62"/>
        <v>502.31267021276625</v>
      </c>
      <c r="X394" s="2" t="s">
        <v>17</v>
      </c>
    </row>
    <row r="395" spans="1:24" ht="14.25" customHeight="1" x14ac:dyDescent="0.25">
      <c r="A395" s="2">
        <v>1689</v>
      </c>
      <c r="B395" s="2">
        <v>41</v>
      </c>
      <c r="C395" s="2" t="str">
        <f t="shared" si="54"/>
        <v>Mid Adults</v>
      </c>
      <c r="D395" s="2" t="s">
        <v>26</v>
      </c>
      <c r="E395" s="2" t="s">
        <v>13</v>
      </c>
      <c r="F395" s="2">
        <v>612.70000000000005</v>
      </c>
      <c r="G395" s="2">
        <f t="shared" si="55"/>
        <v>2</v>
      </c>
      <c r="H395" s="6">
        <v>45885</v>
      </c>
      <c r="I395" s="12" t="str">
        <f t="shared" si="56"/>
        <v>2025</v>
      </c>
      <c r="J395" s="10" t="str">
        <f t="shared" si="57"/>
        <v>Aug</v>
      </c>
      <c r="K395" s="12" t="str">
        <f t="shared" si="58"/>
        <v>16</v>
      </c>
      <c r="L395" s="2" t="s">
        <v>30</v>
      </c>
      <c r="M395" s="2" t="s">
        <v>25</v>
      </c>
      <c r="N395" s="2">
        <v>1.85</v>
      </c>
      <c r="O395" s="2" t="s">
        <v>16</v>
      </c>
      <c r="P395" s="2">
        <v>10</v>
      </c>
      <c r="Q395" s="2">
        <f t="shared" si="59"/>
        <v>2</v>
      </c>
      <c r="R395" s="2">
        <v>61.27</v>
      </c>
      <c r="S395" s="2">
        <f t="shared" si="60"/>
        <v>2</v>
      </c>
      <c r="T395" s="42">
        <f>DataSet!G1690+DataSet!Q1690+DataSet!S1690</f>
        <v>7</v>
      </c>
      <c r="U395" s="16" t="str">
        <f t="shared" si="61"/>
        <v>High</v>
      </c>
      <c r="V395" s="4">
        <v>5</v>
      </c>
      <c r="W395" s="33">
        <f t="shared" si="62"/>
        <v>536.44732222222194</v>
      </c>
      <c r="X395" s="2" t="s">
        <v>28</v>
      </c>
    </row>
    <row r="396" spans="1:24" ht="14.25" customHeight="1" x14ac:dyDescent="0.25">
      <c r="A396" s="2">
        <v>1706</v>
      </c>
      <c r="B396" s="2">
        <v>26</v>
      </c>
      <c r="C396" s="2" t="str">
        <f t="shared" si="54"/>
        <v>Young Adults</v>
      </c>
      <c r="D396" s="2" t="s">
        <v>12</v>
      </c>
      <c r="E396" s="2" t="s">
        <v>13</v>
      </c>
      <c r="F396" s="2">
        <v>665.49</v>
      </c>
      <c r="G396" s="2">
        <f t="shared" si="55"/>
        <v>3</v>
      </c>
      <c r="H396" s="6">
        <v>45902</v>
      </c>
      <c r="I396" s="12" t="str">
        <f t="shared" si="56"/>
        <v>2025</v>
      </c>
      <c r="J396" s="10" t="str">
        <f t="shared" si="57"/>
        <v>Sep</v>
      </c>
      <c r="K396" s="12" t="str">
        <f t="shared" si="58"/>
        <v>02</v>
      </c>
      <c r="L396" s="2" t="s">
        <v>20</v>
      </c>
      <c r="M396" s="2" t="s">
        <v>25</v>
      </c>
      <c r="N396" s="2">
        <v>1.85</v>
      </c>
      <c r="O396" s="2" t="s">
        <v>16</v>
      </c>
      <c r="P396" s="2">
        <v>1</v>
      </c>
      <c r="Q396" s="2">
        <f t="shared" si="59"/>
        <v>1</v>
      </c>
      <c r="R396" s="2">
        <v>665.49</v>
      </c>
      <c r="S396" s="2">
        <f t="shared" si="60"/>
        <v>3</v>
      </c>
      <c r="T396" s="42">
        <f>DataSet!G1707+DataSet!Q1707+DataSet!S1707</f>
        <v>6</v>
      </c>
      <c r="U396" s="16" t="str">
        <f t="shared" si="61"/>
        <v>Medium</v>
      </c>
      <c r="V396" s="4">
        <v>1</v>
      </c>
      <c r="W396" s="33">
        <f t="shared" si="62"/>
        <v>530.68102260495107</v>
      </c>
      <c r="X396" s="2" t="s">
        <v>28</v>
      </c>
    </row>
    <row r="397" spans="1:24" ht="14.25" customHeight="1" x14ac:dyDescent="0.25">
      <c r="A397" s="2">
        <v>1734</v>
      </c>
      <c r="B397" s="2">
        <v>47</v>
      </c>
      <c r="C397" s="2" t="str">
        <f t="shared" si="54"/>
        <v>Mid Adults</v>
      </c>
      <c r="D397" s="2" t="s">
        <v>26</v>
      </c>
      <c r="E397" s="2" t="s">
        <v>19</v>
      </c>
      <c r="F397" s="2">
        <v>754.05</v>
      </c>
      <c r="G397" s="2">
        <f t="shared" si="55"/>
        <v>3</v>
      </c>
      <c r="H397" s="6">
        <v>45930</v>
      </c>
      <c r="I397" s="12" t="str">
        <f t="shared" si="56"/>
        <v>2025</v>
      </c>
      <c r="J397" s="10" t="str">
        <f t="shared" si="57"/>
        <v>Sep</v>
      </c>
      <c r="K397" s="12" t="str">
        <f t="shared" si="58"/>
        <v>30</v>
      </c>
      <c r="L397" s="2" t="s">
        <v>14</v>
      </c>
      <c r="M397" s="2" t="s">
        <v>25</v>
      </c>
      <c r="N397" s="2">
        <v>1.85</v>
      </c>
      <c r="O397" s="2" t="s">
        <v>16</v>
      </c>
      <c r="P397" s="2">
        <v>4</v>
      </c>
      <c r="Q397" s="2">
        <f t="shared" si="59"/>
        <v>1</v>
      </c>
      <c r="R397" s="2">
        <v>188.51</v>
      </c>
      <c r="S397" s="2">
        <f t="shared" si="60"/>
        <v>3</v>
      </c>
      <c r="T397" s="42">
        <f>DataSet!G1735+DataSet!Q1735+DataSet!S1735</f>
        <v>4</v>
      </c>
      <c r="U397" s="16" t="str">
        <f t="shared" si="61"/>
        <v>Low</v>
      </c>
      <c r="V397" s="4">
        <v>3</v>
      </c>
      <c r="W397" s="33">
        <f t="shared" si="62"/>
        <v>501.86276890308864</v>
      </c>
      <c r="X397" s="2" t="s">
        <v>22</v>
      </c>
    </row>
    <row r="398" spans="1:24" ht="14.25" customHeight="1" x14ac:dyDescent="0.25">
      <c r="A398" s="2">
        <v>1857</v>
      </c>
      <c r="B398" s="2">
        <v>41</v>
      </c>
      <c r="C398" s="2" t="str">
        <f t="shared" si="54"/>
        <v>Mid Adults</v>
      </c>
      <c r="D398" s="2" t="s">
        <v>18</v>
      </c>
      <c r="E398" s="2" t="s">
        <v>27</v>
      </c>
      <c r="F398" s="2">
        <v>344.16</v>
      </c>
      <c r="G398" s="2">
        <f t="shared" si="55"/>
        <v>1</v>
      </c>
      <c r="H398" s="6">
        <v>46053</v>
      </c>
      <c r="I398" s="12" t="str">
        <f t="shared" si="56"/>
        <v>2026</v>
      </c>
      <c r="J398" s="10" t="str">
        <f t="shared" si="57"/>
        <v>Jan</v>
      </c>
      <c r="K398" s="12" t="str">
        <f t="shared" si="58"/>
        <v>31</v>
      </c>
      <c r="L398" s="2" t="s">
        <v>30</v>
      </c>
      <c r="M398" s="2" t="s">
        <v>25</v>
      </c>
      <c r="N398" s="2">
        <v>1.85</v>
      </c>
      <c r="O398" s="2" t="s">
        <v>16</v>
      </c>
      <c r="P398" s="2">
        <v>10</v>
      </c>
      <c r="Q398" s="2">
        <f t="shared" si="59"/>
        <v>2</v>
      </c>
      <c r="R398" s="2">
        <v>34.42</v>
      </c>
      <c r="S398" s="2">
        <f t="shared" si="60"/>
        <v>1</v>
      </c>
      <c r="T398" s="42">
        <f>DataSet!G1858+DataSet!Q1858+DataSet!S1858</f>
        <v>7</v>
      </c>
      <c r="U398" s="16" t="str">
        <f t="shared" si="61"/>
        <v>High</v>
      </c>
      <c r="V398" s="4">
        <v>4</v>
      </c>
      <c r="W398" s="33">
        <f t="shared" si="62"/>
        <v>527.96748148148197</v>
      </c>
      <c r="X398" s="2" t="s">
        <v>17</v>
      </c>
    </row>
    <row r="399" spans="1:24" ht="14.25" customHeight="1" x14ac:dyDescent="0.25">
      <c r="A399" s="2">
        <v>1906</v>
      </c>
      <c r="B399" s="2">
        <v>30</v>
      </c>
      <c r="C399" s="2" t="str">
        <f t="shared" si="54"/>
        <v>Early Adults</v>
      </c>
      <c r="D399" s="2" t="s">
        <v>26</v>
      </c>
      <c r="E399" s="2" t="s">
        <v>19</v>
      </c>
      <c r="F399" s="2">
        <v>967.05</v>
      </c>
      <c r="G399" s="2">
        <f t="shared" si="55"/>
        <v>3</v>
      </c>
      <c r="H399" s="6">
        <v>46102</v>
      </c>
      <c r="I399" s="12" t="str">
        <f t="shared" si="56"/>
        <v>2026</v>
      </c>
      <c r="J399" s="10" t="str">
        <f t="shared" si="57"/>
        <v>Mar</v>
      </c>
      <c r="K399" s="12" t="str">
        <f t="shared" si="58"/>
        <v>21</v>
      </c>
      <c r="L399" s="2" t="s">
        <v>24</v>
      </c>
      <c r="M399" s="2" t="s">
        <v>15</v>
      </c>
      <c r="N399" s="2">
        <v>1.85</v>
      </c>
      <c r="O399" s="2" t="s">
        <v>21</v>
      </c>
      <c r="P399" s="2">
        <v>11</v>
      </c>
      <c r="Q399" s="2">
        <f t="shared" si="59"/>
        <v>2</v>
      </c>
      <c r="R399" s="2">
        <v>87.91</v>
      </c>
      <c r="S399" s="2">
        <f t="shared" si="60"/>
        <v>2</v>
      </c>
      <c r="T399" s="42">
        <f>DataSet!G1907+DataSet!Q1907+DataSet!S1907</f>
        <v>7</v>
      </c>
      <c r="U399" s="16" t="str">
        <f t="shared" si="61"/>
        <v>High</v>
      </c>
      <c r="V399" s="4">
        <v>4</v>
      </c>
      <c r="W399" s="33">
        <f t="shared" si="62"/>
        <v>528.16219279661061</v>
      </c>
      <c r="X399" s="2" t="s">
        <v>17</v>
      </c>
    </row>
    <row r="400" spans="1:24" ht="14.25" customHeight="1" x14ac:dyDescent="0.25">
      <c r="A400" s="2">
        <v>2076</v>
      </c>
      <c r="B400" s="2">
        <v>49</v>
      </c>
      <c r="C400" s="2" t="str">
        <f t="shared" si="54"/>
        <v>Mid Adults</v>
      </c>
      <c r="D400" s="2" t="s">
        <v>12</v>
      </c>
      <c r="E400" s="2" t="s">
        <v>29</v>
      </c>
      <c r="F400" s="2">
        <v>169.25</v>
      </c>
      <c r="G400" s="2">
        <f t="shared" si="55"/>
        <v>1</v>
      </c>
      <c r="H400" s="6">
        <v>46272</v>
      </c>
      <c r="I400" s="12" t="str">
        <f t="shared" si="56"/>
        <v>2026</v>
      </c>
      <c r="J400" s="10" t="str">
        <f t="shared" si="57"/>
        <v>Sep</v>
      </c>
      <c r="K400" s="12" t="str">
        <f t="shared" si="58"/>
        <v>07</v>
      </c>
      <c r="L400" s="2" t="s">
        <v>30</v>
      </c>
      <c r="M400" s="2" t="s">
        <v>25</v>
      </c>
      <c r="N400" s="2">
        <v>1.85</v>
      </c>
      <c r="O400" s="2" t="s">
        <v>21</v>
      </c>
      <c r="P400" s="2">
        <v>3</v>
      </c>
      <c r="Q400" s="2">
        <f t="shared" si="59"/>
        <v>1</v>
      </c>
      <c r="R400" s="2">
        <v>56.42</v>
      </c>
      <c r="S400" s="2">
        <f t="shared" si="60"/>
        <v>2</v>
      </c>
      <c r="T400" s="42">
        <f>DataSet!G2077+DataSet!Q2077+DataSet!S2077</f>
        <v>7</v>
      </c>
      <c r="U400" s="16" t="str">
        <f t="shared" si="61"/>
        <v>High</v>
      </c>
      <c r="V400" s="4">
        <v>3</v>
      </c>
      <c r="W400" s="33">
        <f t="shared" si="62"/>
        <v>501.5939125799577</v>
      </c>
      <c r="X400" s="2" t="s">
        <v>28</v>
      </c>
    </row>
    <row r="401" spans="1:24" ht="14.25" customHeight="1" x14ac:dyDescent="0.25">
      <c r="A401" s="2">
        <v>2214</v>
      </c>
      <c r="B401" s="2">
        <v>21</v>
      </c>
      <c r="C401" s="2" t="str">
        <f t="shared" si="54"/>
        <v>Young Adults</v>
      </c>
      <c r="D401" s="2" t="s">
        <v>23</v>
      </c>
      <c r="E401" s="2" t="s">
        <v>19</v>
      </c>
      <c r="F401" s="2">
        <v>398.74</v>
      </c>
      <c r="G401" s="2">
        <f t="shared" si="55"/>
        <v>2</v>
      </c>
      <c r="H401" s="6">
        <v>46410</v>
      </c>
      <c r="I401" s="12" t="str">
        <f t="shared" si="56"/>
        <v>2027</v>
      </c>
      <c r="J401" s="10" t="str">
        <f t="shared" si="57"/>
        <v>Jan</v>
      </c>
      <c r="K401" s="12" t="str">
        <f t="shared" si="58"/>
        <v>23</v>
      </c>
      <c r="L401" s="2" t="s">
        <v>20</v>
      </c>
      <c r="M401" s="2" t="s">
        <v>25</v>
      </c>
      <c r="N401" s="2">
        <v>1.85</v>
      </c>
      <c r="O401" s="2" t="s">
        <v>21</v>
      </c>
      <c r="P401" s="2">
        <v>7</v>
      </c>
      <c r="Q401" s="2">
        <f t="shared" si="59"/>
        <v>2</v>
      </c>
      <c r="R401" s="2">
        <v>56.96</v>
      </c>
      <c r="S401" s="2">
        <f t="shared" si="60"/>
        <v>2</v>
      </c>
      <c r="T401" s="42">
        <f>DataSet!G2215+DataSet!Q2215+DataSet!S2215</f>
        <v>7</v>
      </c>
      <c r="U401" s="16" t="str">
        <f t="shared" si="61"/>
        <v>High</v>
      </c>
      <c r="V401" s="4">
        <v>2</v>
      </c>
      <c r="W401" s="33">
        <f t="shared" si="62"/>
        <v>523.00723713646596</v>
      </c>
      <c r="X401" s="2" t="s">
        <v>17</v>
      </c>
    </row>
    <row r="402" spans="1:24" ht="14.25" customHeight="1" x14ac:dyDescent="0.25">
      <c r="A402" s="2">
        <v>2876</v>
      </c>
      <c r="B402" s="2">
        <v>63</v>
      </c>
      <c r="C402" s="2" t="str">
        <f t="shared" si="54"/>
        <v>Seniors</v>
      </c>
      <c r="D402" s="2" t="s">
        <v>18</v>
      </c>
      <c r="E402" s="2" t="s">
        <v>29</v>
      </c>
      <c r="F402" s="2">
        <v>898.28</v>
      </c>
      <c r="G402" s="2">
        <f t="shared" si="55"/>
        <v>3</v>
      </c>
      <c r="H402" s="6">
        <v>47072</v>
      </c>
      <c r="I402" s="12" t="str">
        <f t="shared" si="56"/>
        <v>2028</v>
      </c>
      <c r="J402" s="10" t="str">
        <f t="shared" si="57"/>
        <v>Nov</v>
      </c>
      <c r="K402" s="12" t="str">
        <f t="shared" si="58"/>
        <v>15</v>
      </c>
      <c r="L402" s="2" t="s">
        <v>24</v>
      </c>
      <c r="M402" s="2" t="s">
        <v>15</v>
      </c>
      <c r="N402" s="2">
        <v>1.85</v>
      </c>
      <c r="O402" s="2" t="s">
        <v>16</v>
      </c>
      <c r="P402" s="2">
        <v>7</v>
      </c>
      <c r="Q402" s="2">
        <f t="shared" si="59"/>
        <v>2</v>
      </c>
      <c r="R402" s="2">
        <v>128.33000000000001</v>
      </c>
      <c r="S402" s="2">
        <f t="shared" si="60"/>
        <v>2</v>
      </c>
      <c r="T402" s="42">
        <f>DataSet!G2877+DataSet!Q2877+DataSet!S2877</f>
        <v>7</v>
      </c>
      <c r="U402" s="16" t="str">
        <f t="shared" si="61"/>
        <v>High</v>
      </c>
      <c r="V402" s="4">
        <v>1</v>
      </c>
      <c r="W402" s="33">
        <f t="shared" si="62"/>
        <v>530.53575431034437</v>
      </c>
      <c r="X402" s="2" t="s">
        <v>22</v>
      </c>
    </row>
    <row r="403" spans="1:24" ht="14.25" customHeight="1" x14ac:dyDescent="0.25">
      <c r="A403" s="2">
        <v>2947</v>
      </c>
      <c r="B403" s="2">
        <v>62</v>
      </c>
      <c r="C403" s="2" t="str">
        <f t="shared" si="54"/>
        <v>Seniors</v>
      </c>
      <c r="D403" s="2" t="s">
        <v>18</v>
      </c>
      <c r="E403" s="2" t="s">
        <v>29</v>
      </c>
      <c r="F403" s="2">
        <v>733.4</v>
      </c>
      <c r="G403" s="2">
        <f t="shared" si="55"/>
        <v>3</v>
      </c>
      <c r="H403" s="6">
        <v>47143</v>
      </c>
      <c r="I403" s="12" t="str">
        <f t="shared" si="56"/>
        <v>2029</v>
      </c>
      <c r="J403" s="10" t="str">
        <f t="shared" si="57"/>
        <v>Jan</v>
      </c>
      <c r="K403" s="12" t="str">
        <f t="shared" si="58"/>
        <v>25</v>
      </c>
      <c r="L403" s="2" t="s">
        <v>30</v>
      </c>
      <c r="M403" s="2" t="s">
        <v>15</v>
      </c>
      <c r="N403" s="2">
        <v>1.85</v>
      </c>
      <c r="O403" s="2" t="s">
        <v>21</v>
      </c>
      <c r="P403" s="2">
        <v>18</v>
      </c>
      <c r="Q403" s="2">
        <f t="shared" si="59"/>
        <v>3</v>
      </c>
      <c r="R403" s="2">
        <v>40.74</v>
      </c>
      <c r="S403" s="2">
        <f t="shared" si="60"/>
        <v>1</v>
      </c>
      <c r="T403" s="42">
        <f>DataSet!G2948+DataSet!Q2948+DataSet!S2948</f>
        <v>7</v>
      </c>
      <c r="U403" s="16" t="str">
        <f t="shared" si="61"/>
        <v>High</v>
      </c>
      <c r="V403" s="4">
        <v>5</v>
      </c>
      <c r="W403" s="33">
        <f t="shared" si="62"/>
        <v>536.36250278086743</v>
      </c>
      <c r="X403" s="2" t="s">
        <v>28</v>
      </c>
    </row>
    <row r="404" spans="1:24" ht="14.25" customHeight="1" x14ac:dyDescent="0.25">
      <c r="A404" s="2">
        <v>2993</v>
      </c>
      <c r="B404" s="2">
        <v>35</v>
      </c>
      <c r="C404" s="2" t="str">
        <f t="shared" si="54"/>
        <v>Early Adults</v>
      </c>
      <c r="D404" s="2" t="s">
        <v>26</v>
      </c>
      <c r="E404" s="2" t="s">
        <v>29</v>
      </c>
      <c r="F404" s="2">
        <v>785.42</v>
      </c>
      <c r="G404" s="2">
        <f t="shared" si="55"/>
        <v>3</v>
      </c>
      <c r="H404" s="6">
        <v>47189</v>
      </c>
      <c r="I404" s="12" t="str">
        <f t="shared" si="56"/>
        <v>2029</v>
      </c>
      <c r="J404" s="10" t="str">
        <f t="shared" si="57"/>
        <v>Mar</v>
      </c>
      <c r="K404" s="12" t="str">
        <f t="shared" si="58"/>
        <v>12</v>
      </c>
      <c r="L404" s="2" t="s">
        <v>14</v>
      </c>
      <c r="M404" s="2" t="s">
        <v>15</v>
      </c>
      <c r="N404" s="2">
        <v>1.85</v>
      </c>
      <c r="O404" s="2" t="s">
        <v>21</v>
      </c>
      <c r="P404" s="2">
        <v>4</v>
      </c>
      <c r="Q404" s="2">
        <f t="shared" si="59"/>
        <v>1</v>
      </c>
      <c r="R404" s="2">
        <v>196.36</v>
      </c>
      <c r="S404" s="2">
        <f t="shared" si="60"/>
        <v>3</v>
      </c>
      <c r="T404" s="42">
        <f>DataSet!G2994+DataSet!Q2994+DataSet!S2994</f>
        <v>8</v>
      </c>
      <c r="U404" s="16" t="str">
        <f t="shared" si="61"/>
        <v>High</v>
      </c>
      <c r="V404" s="4">
        <v>3</v>
      </c>
      <c r="W404" s="33">
        <f t="shared" si="62"/>
        <v>501.94860192102482</v>
      </c>
      <c r="X404" s="2" t="s">
        <v>22</v>
      </c>
    </row>
    <row r="405" spans="1:24" ht="14.25" customHeight="1" x14ac:dyDescent="0.25">
      <c r="A405" s="2">
        <v>3719</v>
      </c>
      <c r="B405" s="2">
        <v>31</v>
      </c>
      <c r="C405" s="2" t="str">
        <f t="shared" si="54"/>
        <v>Early Adults</v>
      </c>
      <c r="D405" s="2" t="s">
        <v>26</v>
      </c>
      <c r="E405" s="2" t="s">
        <v>13</v>
      </c>
      <c r="F405" s="2">
        <v>691.46</v>
      </c>
      <c r="G405" s="2">
        <f t="shared" si="55"/>
        <v>3</v>
      </c>
      <c r="H405" s="6">
        <v>47915</v>
      </c>
      <c r="I405" s="12" t="str">
        <f t="shared" si="56"/>
        <v>2031</v>
      </c>
      <c r="J405" s="10" t="str">
        <f t="shared" si="57"/>
        <v>Mar</v>
      </c>
      <c r="K405" s="12" t="str">
        <f t="shared" si="58"/>
        <v>08</v>
      </c>
      <c r="L405" s="2" t="s">
        <v>14</v>
      </c>
      <c r="M405" s="2" t="s">
        <v>15</v>
      </c>
      <c r="N405" s="2">
        <v>1.85</v>
      </c>
      <c r="O405" s="2" t="s">
        <v>16</v>
      </c>
      <c r="P405" s="2">
        <v>5</v>
      </c>
      <c r="Q405" s="2">
        <f t="shared" si="59"/>
        <v>1</v>
      </c>
      <c r="R405" s="2">
        <v>138.29</v>
      </c>
      <c r="S405" s="2">
        <f t="shared" si="60"/>
        <v>2</v>
      </c>
      <c r="T405" s="42">
        <f>DataSet!G3720+DataSet!Q3720+DataSet!S3720</f>
        <v>4</v>
      </c>
      <c r="U405" s="16" t="str">
        <f t="shared" si="61"/>
        <v>Low</v>
      </c>
      <c r="V405" s="4">
        <v>3</v>
      </c>
      <c r="W405" s="33">
        <f t="shared" si="62"/>
        <v>501.64574786324818</v>
      </c>
      <c r="X405" s="2" t="s">
        <v>17</v>
      </c>
    </row>
    <row r="406" spans="1:24" ht="14.25" customHeight="1" x14ac:dyDescent="0.25">
      <c r="A406" s="2">
        <v>3755</v>
      </c>
      <c r="B406" s="2">
        <v>49</v>
      </c>
      <c r="C406" s="2" t="str">
        <f t="shared" si="54"/>
        <v>Mid Adults</v>
      </c>
      <c r="D406" s="2" t="s">
        <v>12</v>
      </c>
      <c r="E406" s="2" t="s">
        <v>29</v>
      </c>
      <c r="F406" s="2">
        <v>859.5</v>
      </c>
      <c r="G406" s="2">
        <f t="shared" si="55"/>
        <v>3</v>
      </c>
      <c r="H406" s="6">
        <v>47951</v>
      </c>
      <c r="I406" s="12" t="str">
        <f t="shared" si="56"/>
        <v>2031</v>
      </c>
      <c r="J406" s="10" t="str">
        <f t="shared" si="57"/>
        <v>Apr</v>
      </c>
      <c r="K406" s="12" t="str">
        <f t="shared" si="58"/>
        <v>13</v>
      </c>
      <c r="L406" s="2" t="s">
        <v>30</v>
      </c>
      <c r="M406" s="2" t="s">
        <v>15</v>
      </c>
      <c r="N406" s="2">
        <v>1.85</v>
      </c>
      <c r="O406" s="2" t="s">
        <v>21</v>
      </c>
      <c r="P406" s="2">
        <v>8</v>
      </c>
      <c r="Q406" s="2">
        <f t="shared" si="59"/>
        <v>2</v>
      </c>
      <c r="R406" s="2">
        <v>107.44</v>
      </c>
      <c r="S406" s="2">
        <f t="shared" si="60"/>
        <v>2</v>
      </c>
      <c r="T406" s="42">
        <f>DataSet!G3756+DataSet!Q3756+DataSet!S3756</f>
        <v>6</v>
      </c>
      <c r="U406" s="16" t="str">
        <f t="shared" si="61"/>
        <v>Medium</v>
      </c>
      <c r="V406" s="4">
        <v>4</v>
      </c>
      <c r="W406" s="33">
        <f t="shared" si="62"/>
        <v>527.69677624602377</v>
      </c>
      <c r="X406" s="2" t="s">
        <v>17</v>
      </c>
    </row>
    <row r="407" spans="1:24" ht="14.25" customHeight="1" x14ac:dyDescent="0.25">
      <c r="A407" s="2">
        <v>4008</v>
      </c>
      <c r="B407" s="2">
        <v>64</v>
      </c>
      <c r="C407" s="2" t="str">
        <f t="shared" si="54"/>
        <v>Seniors</v>
      </c>
      <c r="D407" s="2" t="s">
        <v>26</v>
      </c>
      <c r="E407" s="2" t="s">
        <v>19</v>
      </c>
      <c r="F407" s="2">
        <v>277.45999999999998</v>
      </c>
      <c r="G407" s="2">
        <f t="shared" si="55"/>
        <v>1</v>
      </c>
      <c r="H407" s="6">
        <v>48204</v>
      </c>
      <c r="I407" s="12" t="str">
        <f t="shared" si="56"/>
        <v>2031</v>
      </c>
      <c r="J407" s="10" t="str">
        <f t="shared" si="57"/>
        <v>Dec</v>
      </c>
      <c r="K407" s="12" t="str">
        <f t="shared" si="58"/>
        <v>22</v>
      </c>
      <c r="L407" s="2" t="s">
        <v>14</v>
      </c>
      <c r="M407" s="2" t="s">
        <v>25</v>
      </c>
      <c r="N407" s="2">
        <v>1.85</v>
      </c>
      <c r="O407" s="2" t="s">
        <v>16</v>
      </c>
      <c r="P407" s="2">
        <v>3</v>
      </c>
      <c r="Q407" s="2">
        <f t="shared" si="59"/>
        <v>1</v>
      </c>
      <c r="R407" s="2">
        <v>92.49</v>
      </c>
      <c r="S407" s="2">
        <f t="shared" si="60"/>
        <v>2</v>
      </c>
      <c r="T407" s="42">
        <f>DataSet!G4009+DataSet!Q4009+DataSet!S4009</f>
        <v>8</v>
      </c>
      <c r="U407" s="16" t="str">
        <f t="shared" si="61"/>
        <v>High</v>
      </c>
      <c r="V407" s="4">
        <v>1</v>
      </c>
      <c r="W407" s="33">
        <f t="shared" si="62"/>
        <v>530.13905070118619</v>
      </c>
      <c r="X407" s="2" t="s">
        <v>22</v>
      </c>
    </row>
    <row r="408" spans="1:24" ht="14.25" customHeight="1" x14ac:dyDescent="0.25">
      <c r="A408" s="2">
        <v>4019</v>
      </c>
      <c r="B408" s="2">
        <v>23</v>
      </c>
      <c r="C408" s="2" t="str">
        <f t="shared" si="54"/>
        <v>Young Adults</v>
      </c>
      <c r="D408" s="2" t="s">
        <v>18</v>
      </c>
      <c r="E408" s="2" t="s">
        <v>13</v>
      </c>
      <c r="F408" s="2">
        <v>114.16</v>
      </c>
      <c r="G408" s="2">
        <f t="shared" si="55"/>
        <v>1</v>
      </c>
      <c r="H408" s="6">
        <v>48215</v>
      </c>
      <c r="I408" s="12" t="str">
        <f t="shared" si="56"/>
        <v>2032</v>
      </c>
      <c r="J408" s="10" t="str">
        <f t="shared" si="57"/>
        <v>Jan</v>
      </c>
      <c r="K408" s="12" t="str">
        <f t="shared" si="58"/>
        <v>02</v>
      </c>
      <c r="L408" s="2" t="s">
        <v>20</v>
      </c>
      <c r="M408" s="2" t="s">
        <v>15</v>
      </c>
      <c r="N408" s="2">
        <v>1.85</v>
      </c>
      <c r="O408" s="2" t="s">
        <v>16</v>
      </c>
      <c r="P408" s="2">
        <v>12</v>
      </c>
      <c r="Q408" s="2">
        <f t="shared" si="59"/>
        <v>2</v>
      </c>
      <c r="R408" s="2">
        <v>9.51</v>
      </c>
      <c r="S408" s="2">
        <f t="shared" si="60"/>
        <v>1</v>
      </c>
      <c r="T408" s="42">
        <f>DataSet!G4020+DataSet!Q4020+DataSet!S4020</f>
        <v>7</v>
      </c>
      <c r="U408" s="16" t="str">
        <f t="shared" si="61"/>
        <v>High</v>
      </c>
      <c r="V408" s="4">
        <v>1</v>
      </c>
      <c r="W408" s="33">
        <f t="shared" si="62"/>
        <v>530.41192224621989</v>
      </c>
      <c r="X408" s="2" t="s">
        <v>22</v>
      </c>
    </row>
    <row r="409" spans="1:24" ht="14.25" customHeight="1" x14ac:dyDescent="0.25">
      <c r="A409" s="2">
        <v>4097</v>
      </c>
      <c r="B409" s="2">
        <v>24</v>
      </c>
      <c r="C409" s="2" t="str">
        <f t="shared" si="54"/>
        <v>Young Adults</v>
      </c>
      <c r="D409" s="2" t="s">
        <v>18</v>
      </c>
      <c r="E409" s="2" t="s">
        <v>29</v>
      </c>
      <c r="F409" s="2">
        <v>987.45</v>
      </c>
      <c r="G409" s="2">
        <f t="shared" si="55"/>
        <v>3</v>
      </c>
      <c r="H409" s="6">
        <v>48293</v>
      </c>
      <c r="I409" s="12" t="str">
        <f t="shared" si="56"/>
        <v>2032</v>
      </c>
      <c r="J409" s="10" t="str">
        <f t="shared" si="57"/>
        <v>Mar</v>
      </c>
      <c r="K409" s="12" t="str">
        <f t="shared" si="58"/>
        <v>20</v>
      </c>
      <c r="L409" s="2" t="s">
        <v>24</v>
      </c>
      <c r="M409" s="2" t="s">
        <v>15</v>
      </c>
      <c r="N409" s="2">
        <v>1.85</v>
      </c>
      <c r="O409" s="2" t="s">
        <v>16</v>
      </c>
      <c r="P409" s="2">
        <v>6</v>
      </c>
      <c r="Q409" s="2">
        <f t="shared" si="59"/>
        <v>2</v>
      </c>
      <c r="R409" s="2">
        <v>164.58</v>
      </c>
      <c r="S409" s="2">
        <f t="shared" si="60"/>
        <v>3</v>
      </c>
      <c r="T409" s="42">
        <f>DataSet!G4098+DataSet!Q4098+DataSet!S4098</f>
        <v>6</v>
      </c>
      <c r="U409" s="16" t="str">
        <f t="shared" si="61"/>
        <v>Medium</v>
      </c>
      <c r="V409" s="4">
        <v>5</v>
      </c>
      <c r="W409" s="33">
        <f t="shared" si="62"/>
        <v>536.14308463251655</v>
      </c>
      <c r="X409" s="2" t="s">
        <v>28</v>
      </c>
    </row>
    <row r="410" spans="1:24" ht="14.25" customHeight="1" x14ac:dyDescent="0.25">
      <c r="A410" s="2">
        <v>4302</v>
      </c>
      <c r="B410" s="2">
        <v>65</v>
      </c>
      <c r="C410" s="2" t="str">
        <f t="shared" si="54"/>
        <v>Seniors</v>
      </c>
      <c r="D410" s="2" t="s">
        <v>18</v>
      </c>
      <c r="E410" s="2" t="s">
        <v>19</v>
      </c>
      <c r="F410" s="2">
        <v>227.9</v>
      </c>
      <c r="G410" s="2">
        <f t="shared" si="55"/>
        <v>1</v>
      </c>
      <c r="H410" s="6">
        <v>48498</v>
      </c>
      <c r="I410" s="12" t="str">
        <f t="shared" si="56"/>
        <v>2032</v>
      </c>
      <c r="J410" s="10" t="str">
        <f t="shared" si="57"/>
        <v>Oct</v>
      </c>
      <c r="K410" s="12" t="str">
        <f t="shared" si="58"/>
        <v>11</v>
      </c>
      <c r="L410" s="2" t="s">
        <v>20</v>
      </c>
      <c r="M410" s="2" t="s">
        <v>15</v>
      </c>
      <c r="N410" s="2">
        <v>1.85</v>
      </c>
      <c r="O410" s="2" t="s">
        <v>16</v>
      </c>
      <c r="P410" s="2">
        <v>13</v>
      </c>
      <c r="Q410" s="2">
        <f t="shared" si="59"/>
        <v>2</v>
      </c>
      <c r="R410" s="2">
        <v>17.53</v>
      </c>
      <c r="S410" s="2">
        <f t="shared" si="60"/>
        <v>1</v>
      </c>
      <c r="T410" s="42">
        <f>DataSet!G4303+DataSet!Q4303+DataSet!S4303</f>
        <v>6</v>
      </c>
      <c r="U410" s="16" t="str">
        <f t="shared" si="61"/>
        <v>Medium</v>
      </c>
      <c r="V410" s="4">
        <v>4</v>
      </c>
      <c r="W410" s="33">
        <f t="shared" si="62"/>
        <v>527.34454352441662</v>
      </c>
      <c r="X410" s="2" t="s">
        <v>17</v>
      </c>
    </row>
    <row r="411" spans="1:24" ht="14.25" customHeight="1" x14ac:dyDescent="0.25">
      <c r="A411" s="2">
        <v>4311</v>
      </c>
      <c r="B411" s="2">
        <v>41</v>
      </c>
      <c r="C411" s="2" t="str">
        <f t="shared" si="54"/>
        <v>Mid Adults</v>
      </c>
      <c r="D411" s="2" t="s">
        <v>12</v>
      </c>
      <c r="E411" s="2" t="s">
        <v>27</v>
      </c>
      <c r="F411" s="2">
        <v>368.03</v>
      </c>
      <c r="G411" s="2">
        <f t="shared" si="55"/>
        <v>2</v>
      </c>
      <c r="H411" s="6">
        <v>48507</v>
      </c>
      <c r="I411" s="12" t="str">
        <f t="shared" si="56"/>
        <v>2032</v>
      </c>
      <c r="J411" s="10" t="str">
        <f t="shared" si="57"/>
        <v>Oct</v>
      </c>
      <c r="K411" s="12" t="str">
        <f t="shared" si="58"/>
        <v>20</v>
      </c>
      <c r="L411" s="2" t="s">
        <v>24</v>
      </c>
      <c r="M411" s="2" t="s">
        <v>15</v>
      </c>
      <c r="N411" s="2">
        <v>1.85</v>
      </c>
      <c r="O411" s="2" t="s">
        <v>16</v>
      </c>
      <c r="P411" s="2">
        <v>1</v>
      </c>
      <c r="Q411" s="2">
        <f t="shared" si="59"/>
        <v>1</v>
      </c>
      <c r="R411" s="2">
        <v>368.03</v>
      </c>
      <c r="S411" s="2">
        <f t="shared" si="60"/>
        <v>3</v>
      </c>
      <c r="T411" s="42">
        <f>DataSet!G4312+DataSet!Q4312+DataSet!S4312</f>
        <v>4</v>
      </c>
      <c r="U411" s="16" t="str">
        <f t="shared" si="61"/>
        <v>Low</v>
      </c>
      <c r="V411" s="4">
        <v>1</v>
      </c>
      <c r="W411" s="33">
        <f t="shared" si="62"/>
        <v>530.86192432432392</v>
      </c>
      <c r="X411" s="2" t="s">
        <v>28</v>
      </c>
    </row>
    <row r="412" spans="1:24" ht="14.25" customHeight="1" x14ac:dyDescent="0.25">
      <c r="A412" s="2">
        <v>4395</v>
      </c>
      <c r="B412" s="2">
        <v>60</v>
      </c>
      <c r="C412" s="2" t="str">
        <f t="shared" si="54"/>
        <v>Seniors</v>
      </c>
      <c r="D412" s="2" t="s">
        <v>23</v>
      </c>
      <c r="E412" s="2" t="s">
        <v>27</v>
      </c>
      <c r="F412" s="2">
        <v>492.99</v>
      </c>
      <c r="G412" s="2">
        <f t="shared" si="55"/>
        <v>2</v>
      </c>
      <c r="H412" s="6">
        <v>48591</v>
      </c>
      <c r="I412" s="12" t="str">
        <f t="shared" si="56"/>
        <v>2033</v>
      </c>
      <c r="J412" s="10" t="str">
        <f t="shared" si="57"/>
        <v>Jan</v>
      </c>
      <c r="K412" s="12" t="str">
        <f t="shared" si="58"/>
        <v>12</v>
      </c>
      <c r="L412" s="2" t="s">
        <v>20</v>
      </c>
      <c r="M412" s="2" t="s">
        <v>25</v>
      </c>
      <c r="N412" s="2">
        <v>1.85</v>
      </c>
      <c r="O412" s="2" t="s">
        <v>16</v>
      </c>
      <c r="P412" s="2">
        <v>4</v>
      </c>
      <c r="Q412" s="2">
        <f t="shared" si="59"/>
        <v>1</v>
      </c>
      <c r="R412" s="2">
        <v>123.25</v>
      </c>
      <c r="S412" s="2">
        <f t="shared" si="60"/>
        <v>2</v>
      </c>
      <c r="T412" s="42">
        <f>DataSet!G4396+DataSet!Q4396+DataSet!S4396</f>
        <v>4</v>
      </c>
      <c r="U412" s="16" t="str">
        <f t="shared" si="61"/>
        <v>Low</v>
      </c>
      <c r="V412" s="4">
        <v>1</v>
      </c>
      <c r="W412" s="33">
        <f t="shared" si="62"/>
        <v>531.03814935064895</v>
      </c>
      <c r="X412" s="2" t="s">
        <v>28</v>
      </c>
    </row>
    <row r="413" spans="1:24" ht="14.25" customHeight="1" x14ac:dyDescent="0.25">
      <c r="A413" s="2">
        <v>4736</v>
      </c>
      <c r="B413" s="2">
        <v>43</v>
      </c>
      <c r="C413" s="2" t="str">
        <f t="shared" si="54"/>
        <v>Mid Adults</v>
      </c>
      <c r="D413" s="2" t="s">
        <v>18</v>
      </c>
      <c r="E413" s="2" t="s">
        <v>19</v>
      </c>
      <c r="F413" s="2">
        <v>138.97999999999999</v>
      </c>
      <c r="G413" s="2">
        <f t="shared" si="55"/>
        <v>1</v>
      </c>
      <c r="H413" s="6">
        <v>48932</v>
      </c>
      <c r="I413" s="12" t="str">
        <f t="shared" si="56"/>
        <v>2033</v>
      </c>
      <c r="J413" s="10" t="str">
        <f t="shared" si="57"/>
        <v>Dec</v>
      </c>
      <c r="K413" s="12" t="str">
        <f t="shared" si="58"/>
        <v>19</v>
      </c>
      <c r="L413" s="2" t="s">
        <v>20</v>
      </c>
      <c r="M413" s="2" t="s">
        <v>15</v>
      </c>
      <c r="N413" s="2">
        <v>1.85</v>
      </c>
      <c r="O413" s="2" t="s">
        <v>16</v>
      </c>
      <c r="P413" s="2">
        <v>14</v>
      </c>
      <c r="Q413" s="2">
        <f t="shared" si="59"/>
        <v>2</v>
      </c>
      <c r="R413" s="2">
        <v>9.93</v>
      </c>
      <c r="S413" s="2">
        <f t="shared" si="60"/>
        <v>1</v>
      </c>
      <c r="T413" s="42">
        <f>DataSet!G4737+DataSet!Q4737+DataSet!S4737</f>
        <v>3</v>
      </c>
      <c r="U413" s="16" t="str">
        <f t="shared" si="61"/>
        <v>Low</v>
      </c>
      <c r="V413" s="4">
        <v>3</v>
      </c>
      <c r="W413" s="33">
        <f t="shared" si="62"/>
        <v>501.44273796791475</v>
      </c>
      <c r="X413" s="2" t="s">
        <v>22</v>
      </c>
    </row>
    <row r="414" spans="1:24" ht="14.25" customHeight="1" x14ac:dyDescent="0.25">
      <c r="A414" s="2">
        <v>4801</v>
      </c>
      <c r="B414" s="2">
        <v>19</v>
      </c>
      <c r="C414" s="2" t="str">
        <f t="shared" si="54"/>
        <v>Young Adults</v>
      </c>
      <c r="D414" s="2" t="s">
        <v>26</v>
      </c>
      <c r="E414" s="2" t="s">
        <v>13</v>
      </c>
      <c r="F414" s="2">
        <v>868.15</v>
      </c>
      <c r="G414" s="2">
        <f t="shared" si="55"/>
        <v>3</v>
      </c>
      <c r="H414" s="6">
        <v>48997</v>
      </c>
      <c r="I414" s="12" t="str">
        <f t="shared" si="56"/>
        <v>2034</v>
      </c>
      <c r="J414" s="10" t="str">
        <f t="shared" si="57"/>
        <v>Feb</v>
      </c>
      <c r="K414" s="12" t="str">
        <f t="shared" si="58"/>
        <v>22</v>
      </c>
      <c r="L414" s="2" t="s">
        <v>14</v>
      </c>
      <c r="M414" s="2" t="s">
        <v>25</v>
      </c>
      <c r="N414" s="2">
        <v>1.85</v>
      </c>
      <c r="O414" s="2" t="s">
        <v>21</v>
      </c>
      <c r="P414" s="2">
        <v>10</v>
      </c>
      <c r="Q414" s="2">
        <f t="shared" si="59"/>
        <v>2</v>
      </c>
      <c r="R414" s="2">
        <v>86.82</v>
      </c>
      <c r="S414" s="2">
        <f t="shared" si="60"/>
        <v>2</v>
      </c>
      <c r="T414" s="42">
        <f>DataSet!G4802+DataSet!Q4802+DataSet!S4802</f>
        <v>7</v>
      </c>
      <c r="U414" s="16" t="str">
        <f t="shared" si="61"/>
        <v>High</v>
      </c>
      <c r="V414" s="4">
        <v>3</v>
      </c>
      <c r="W414" s="33">
        <f t="shared" si="62"/>
        <v>501.83081370449707</v>
      </c>
      <c r="X414" s="2" t="s">
        <v>22</v>
      </c>
    </row>
    <row r="415" spans="1:24" ht="14.25" customHeight="1" x14ac:dyDescent="0.25">
      <c r="A415" s="2">
        <v>15</v>
      </c>
      <c r="B415" s="2">
        <v>42</v>
      </c>
      <c r="C415" s="2" t="str">
        <f t="shared" si="54"/>
        <v>Mid Adults</v>
      </c>
      <c r="D415" s="2" t="s">
        <v>12</v>
      </c>
      <c r="E415" s="2" t="s">
        <v>13</v>
      </c>
      <c r="F415" s="2">
        <v>847.57</v>
      </c>
      <c r="G415" s="2">
        <f t="shared" si="55"/>
        <v>3</v>
      </c>
      <c r="H415" s="6">
        <v>44211</v>
      </c>
      <c r="I415" s="12" t="str">
        <f t="shared" si="56"/>
        <v>2021</v>
      </c>
      <c r="J415" s="10" t="str">
        <f t="shared" si="57"/>
        <v>Jan</v>
      </c>
      <c r="K415" s="12" t="str">
        <f t="shared" si="58"/>
        <v>15</v>
      </c>
      <c r="L415" s="2" t="s">
        <v>30</v>
      </c>
      <c r="M415" s="2" t="s">
        <v>25</v>
      </c>
      <c r="N415" s="2">
        <v>1.84</v>
      </c>
      <c r="O415" s="2" t="s">
        <v>16</v>
      </c>
      <c r="P415" s="2">
        <v>6</v>
      </c>
      <c r="Q415" s="2">
        <f t="shared" si="59"/>
        <v>2</v>
      </c>
      <c r="R415" s="2">
        <v>141.26</v>
      </c>
      <c r="S415" s="2">
        <f t="shared" si="60"/>
        <v>2</v>
      </c>
      <c r="T415" s="42">
        <f>DataSet!G16+DataSet!Q16+DataSet!S16</f>
        <v>6</v>
      </c>
      <c r="U415" s="16" t="str">
        <f t="shared" si="61"/>
        <v>Medium</v>
      </c>
      <c r="V415" s="4">
        <v>5</v>
      </c>
      <c r="W415" s="33">
        <f t="shared" si="62"/>
        <v>535.63995540691167</v>
      </c>
      <c r="X415" s="2" t="s">
        <v>22</v>
      </c>
    </row>
    <row r="416" spans="1:24" ht="14.25" customHeight="1" x14ac:dyDescent="0.25">
      <c r="A416" s="2">
        <v>61</v>
      </c>
      <c r="B416" s="2">
        <v>54</v>
      </c>
      <c r="C416" s="2" t="str">
        <f t="shared" si="54"/>
        <v>Late Adults</v>
      </c>
      <c r="D416" s="2" t="s">
        <v>23</v>
      </c>
      <c r="E416" s="2" t="s">
        <v>19</v>
      </c>
      <c r="F416" s="2">
        <v>826.77</v>
      </c>
      <c r="G416" s="2">
        <f t="shared" si="55"/>
        <v>3</v>
      </c>
      <c r="H416" s="6">
        <v>44257</v>
      </c>
      <c r="I416" s="12" t="str">
        <f t="shared" si="56"/>
        <v>2021</v>
      </c>
      <c r="J416" s="10" t="str">
        <f t="shared" si="57"/>
        <v>Mar</v>
      </c>
      <c r="K416" s="12" t="str">
        <f t="shared" si="58"/>
        <v>02</v>
      </c>
      <c r="L416" s="2" t="s">
        <v>24</v>
      </c>
      <c r="M416" s="2" t="s">
        <v>25</v>
      </c>
      <c r="N416" s="2">
        <v>1.84</v>
      </c>
      <c r="O416" s="2" t="s">
        <v>16</v>
      </c>
      <c r="P416" s="2">
        <v>4</v>
      </c>
      <c r="Q416" s="2">
        <f t="shared" si="59"/>
        <v>1</v>
      </c>
      <c r="R416" s="2">
        <v>206.69</v>
      </c>
      <c r="S416" s="2">
        <f t="shared" si="60"/>
        <v>3</v>
      </c>
      <c r="T416" s="42">
        <f>DataSet!G62+DataSet!Q62+DataSet!S62</f>
        <v>5</v>
      </c>
      <c r="U416" s="16" t="str">
        <f t="shared" si="61"/>
        <v>Medium</v>
      </c>
      <c r="V416" s="4">
        <v>2</v>
      </c>
      <c r="W416" s="33">
        <f t="shared" si="62"/>
        <v>523.1463941769324</v>
      </c>
      <c r="X416" s="2" t="s">
        <v>17</v>
      </c>
    </row>
    <row r="417" spans="1:24" ht="14.25" customHeight="1" x14ac:dyDescent="0.25">
      <c r="A417" s="2">
        <v>135</v>
      </c>
      <c r="B417" s="2">
        <v>53</v>
      </c>
      <c r="C417" s="2" t="str">
        <f t="shared" si="54"/>
        <v>Late Adults</v>
      </c>
      <c r="D417" s="2" t="s">
        <v>23</v>
      </c>
      <c r="E417" s="2" t="s">
        <v>27</v>
      </c>
      <c r="F417" s="2">
        <v>367.92</v>
      </c>
      <c r="G417" s="2">
        <f t="shared" si="55"/>
        <v>2</v>
      </c>
      <c r="H417" s="6">
        <v>44331</v>
      </c>
      <c r="I417" s="12" t="str">
        <f t="shared" si="56"/>
        <v>2021</v>
      </c>
      <c r="J417" s="10" t="str">
        <f t="shared" si="57"/>
        <v>May</v>
      </c>
      <c r="K417" s="12" t="str">
        <f t="shared" si="58"/>
        <v>15</v>
      </c>
      <c r="L417" s="2" t="s">
        <v>14</v>
      </c>
      <c r="M417" s="2" t="s">
        <v>15</v>
      </c>
      <c r="N417" s="2">
        <v>1.84</v>
      </c>
      <c r="O417" s="2" t="s">
        <v>16</v>
      </c>
      <c r="P417" s="2">
        <v>19</v>
      </c>
      <c r="Q417" s="2">
        <f t="shared" si="59"/>
        <v>3</v>
      </c>
      <c r="R417" s="2">
        <v>19.36</v>
      </c>
      <c r="S417" s="2">
        <f t="shared" si="60"/>
        <v>1</v>
      </c>
      <c r="T417" s="42">
        <f>DataSet!G136+DataSet!Q136+DataSet!S136</f>
        <v>3</v>
      </c>
      <c r="U417" s="16" t="str">
        <f t="shared" si="61"/>
        <v>Low</v>
      </c>
      <c r="V417" s="4">
        <v>4</v>
      </c>
      <c r="W417" s="33">
        <f t="shared" si="62"/>
        <v>527.66276301806647</v>
      </c>
      <c r="X417" s="2" t="s">
        <v>17</v>
      </c>
    </row>
    <row r="418" spans="1:24" ht="14.25" customHeight="1" x14ac:dyDescent="0.25">
      <c r="A418" s="2">
        <v>262</v>
      </c>
      <c r="B418" s="2">
        <v>59</v>
      </c>
      <c r="C418" s="2" t="str">
        <f t="shared" si="54"/>
        <v>Late Adults</v>
      </c>
      <c r="D418" s="2" t="s">
        <v>12</v>
      </c>
      <c r="E418" s="2" t="s">
        <v>27</v>
      </c>
      <c r="F418" s="2">
        <v>424.68</v>
      </c>
      <c r="G418" s="2">
        <f t="shared" si="55"/>
        <v>2</v>
      </c>
      <c r="H418" s="6">
        <v>44458</v>
      </c>
      <c r="I418" s="12" t="str">
        <f t="shared" si="56"/>
        <v>2021</v>
      </c>
      <c r="J418" s="10" t="str">
        <f t="shared" si="57"/>
        <v>Sep</v>
      </c>
      <c r="K418" s="12" t="str">
        <f t="shared" si="58"/>
        <v>19</v>
      </c>
      <c r="L418" s="2" t="s">
        <v>14</v>
      </c>
      <c r="M418" s="2" t="s">
        <v>15</v>
      </c>
      <c r="N418" s="2">
        <v>1.84</v>
      </c>
      <c r="O418" s="2" t="s">
        <v>21</v>
      </c>
      <c r="P418" s="2">
        <v>18</v>
      </c>
      <c r="Q418" s="2">
        <f t="shared" si="59"/>
        <v>3</v>
      </c>
      <c r="R418" s="2">
        <v>23.59</v>
      </c>
      <c r="S418" s="2">
        <f t="shared" si="60"/>
        <v>1</v>
      </c>
      <c r="T418" s="42">
        <f>DataSet!G263+DataSet!Q263+DataSet!S263</f>
        <v>5</v>
      </c>
      <c r="U418" s="16" t="str">
        <f t="shared" si="61"/>
        <v>Medium</v>
      </c>
      <c r="V418" s="4">
        <v>4</v>
      </c>
      <c r="W418" s="33">
        <f t="shared" si="62"/>
        <v>527.83270212766013</v>
      </c>
      <c r="X418" s="2" t="s">
        <v>28</v>
      </c>
    </row>
    <row r="419" spans="1:24" ht="14.25" customHeight="1" x14ac:dyDescent="0.25">
      <c r="A419" s="2">
        <v>389</v>
      </c>
      <c r="B419" s="2">
        <v>31</v>
      </c>
      <c r="C419" s="2" t="str">
        <f t="shared" si="54"/>
        <v>Early Adults</v>
      </c>
      <c r="D419" s="2" t="s">
        <v>12</v>
      </c>
      <c r="E419" s="2" t="s">
        <v>29</v>
      </c>
      <c r="F419" s="2">
        <v>80.33</v>
      </c>
      <c r="G419" s="2">
        <f t="shared" si="55"/>
        <v>1</v>
      </c>
      <c r="H419" s="6">
        <v>44585</v>
      </c>
      <c r="I419" s="12" t="str">
        <f t="shared" si="56"/>
        <v>2022</v>
      </c>
      <c r="J419" s="10" t="str">
        <f t="shared" si="57"/>
        <v>Jan</v>
      </c>
      <c r="K419" s="12" t="str">
        <f t="shared" si="58"/>
        <v>24</v>
      </c>
      <c r="L419" s="2" t="s">
        <v>14</v>
      </c>
      <c r="M419" s="2" t="s">
        <v>25</v>
      </c>
      <c r="N419" s="2">
        <v>1.84</v>
      </c>
      <c r="O419" s="2" t="s">
        <v>21</v>
      </c>
      <c r="P419" s="2">
        <v>15</v>
      </c>
      <c r="Q419" s="2">
        <f t="shared" si="59"/>
        <v>2</v>
      </c>
      <c r="R419" s="2">
        <v>5.36</v>
      </c>
      <c r="S419" s="2">
        <f t="shared" si="60"/>
        <v>1</v>
      </c>
      <c r="T419" s="42">
        <f>DataSet!G390+DataSet!Q390+DataSet!S390</f>
        <v>6</v>
      </c>
      <c r="U419" s="16" t="str">
        <f t="shared" si="61"/>
        <v>Medium</v>
      </c>
      <c r="V419" s="4">
        <v>4</v>
      </c>
      <c r="W419" s="33">
        <f t="shared" si="62"/>
        <v>527.94255591054366</v>
      </c>
      <c r="X419" s="2" t="s">
        <v>17</v>
      </c>
    </row>
    <row r="420" spans="1:24" ht="14.25" customHeight="1" x14ac:dyDescent="0.25">
      <c r="A420" s="2">
        <v>584</v>
      </c>
      <c r="B420" s="2">
        <v>22</v>
      </c>
      <c r="C420" s="2" t="str">
        <f t="shared" si="54"/>
        <v>Young Adults</v>
      </c>
      <c r="D420" s="2" t="s">
        <v>23</v>
      </c>
      <c r="E420" s="2" t="s">
        <v>13</v>
      </c>
      <c r="F420" s="2">
        <v>894.75</v>
      </c>
      <c r="G420" s="2">
        <f t="shared" si="55"/>
        <v>3</v>
      </c>
      <c r="H420" s="6">
        <v>44780</v>
      </c>
      <c r="I420" s="12" t="str">
        <f t="shared" si="56"/>
        <v>2022</v>
      </c>
      <c r="J420" s="10" t="str">
        <f t="shared" si="57"/>
        <v>Aug</v>
      </c>
      <c r="K420" s="12" t="str">
        <f t="shared" si="58"/>
        <v>07</v>
      </c>
      <c r="L420" s="2" t="s">
        <v>20</v>
      </c>
      <c r="M420" s="2" t="s">
        <v>25</v>
      </c>
      <c r="N420" s="2">
        <v>1.84</v>
      </c>
      <c r="O420" s="2" t="s">
        <v>16</v>
      </c>
      <c r="P420" s="2">
        <v>16</v>
      </c>
      <c r="Q420" s="2">
        <f t="shared" si="59"/>
        <v>3</v>
      </c>
      <c r="R420" s="2">
        <v>55.92</v>
      </c>
      <c r="S420" s="2">
        <f t="shared" si="60"/>
        <v>2</v>
      </c>
      <c r="T420" s="42">
        <f>DataSet!G585+DataSet!Q585+DataSet!S585</f>
        <v>7</v>
      </c>
      <c r="U420" s="16" t="str">
        <f t="shared" si="61"/>
        <v>High</v>
      </c>
      <c r="V420" s="4">
        <v>1</v>
      </c>
      <c r="W420" s="33">
        <f t="shared" si="62"/>
        <v>531.07937161430073</v>
      </c>
      <c r="X420" s="2" t="s">
        <v>17</v>
      </c>
    </row>
    <row r="421" spans="1:24" ht="14.25" customHeight="1" x14ac:dyDescent="0.25">
      <c r="A421" s="2">
        <v>948</v>
      </c>
      <c r="B421" s="2">
        <v>38</v>
      </c>
      <c r="C421" s="2" t="str">
        <f t="shared" si="54"/>
        <v>Early Adults</v>
      </c>
      <c r="D421" s="2" t="s">
        <v>23</v>
      </c>
      <c r="E421" s="2" t="s">
        <v>19</v>
      </c>
      <c r="F421" s="2">
        <v>541.28</v>
      </c>
      <c r="G421" s="2">
        <f t="shared" si="55"/>
        <v>2</v>
      </c>
      <c r="H421" s="6">
        <v>45144</v>
      </c>
      <c r="I421" s="12" t="str">
        <f t="shared" si="56"/>
        <v>2023</v>
      </c>
      <c r="J421" s="10" t="str">
        <f t="shared" si="57"/>
        <v>Aug</v>
      </c>
      <c r="K421" s="12" t="str">
        <f t="shared" si="58"/>
        <v>06</v>
      </c>
      <c r="L421" s="2" t="s">
        <v>24</v>
      </c>
      <c r="M421" s="2" t="s">
        <v>15</v>
      </c>
      <c r="N421" s="2">
        <v>1.84</v>
      </c>
      <c r="O421" s="2" t="s">
        <v>21</v>
      </c>
      <c r="P421" s="2">
        <v>16</v>
      </c>
      <c r="Q421" s="2">
        <f t="shared" si="59"/>
        <v>3</v>
      </c>
      <c r="R421" s="2">
        <v>33.83</v>
      </c>
      <c r="S421" s="2">
        <f t="shared" si="60"/>
        <v>1</v>
      </c>
      <c r="T421" s="42">
        <f>DataSet!G949+DataSet!Q949+DataSet!S949</f>
        <v>7</v>
      </c>
      <c r="U421" s="16" t="str">
        <f t="shared" si="61"/>
        <v>High</v>
      </c>
      <c r="V421" s="4">
        <v>5</v>
      </c>
      <c r="W421" s="33">
        <f t="shared" si="62"/>
        <v>535.29181919642838</v>
      </c>
      <c r="X421" s="2" t="s">
        <v>28</v>
      </c>
    </row>
    <row r="422" spans="1:24" ht="14.25" customHeight="1" x14ac:dyDescent="0.25">
      <c r="A422" s="2">
        <v>983</v>
      </c>
      <c r="B422" s="2">
        <v>25</v>
      </c>
      <c r="C422" s="2" t="str">
        <f t="shared" si="54"/>
        <v>Young Adults</v>
      </c>
      <c r="D422" s="2" t="s">
        <v>18</v>
      </c>
      <c r="E422" s="2" t="s">
        <v>19</v>
      </c>
      <c r="F422" s="2">
        <v>871.96</v>
      </c>
      <c r="G422" s="2">
        <f t="shared" si="55"/>
        <v>3</v>
      </c>
      <c r="H422" s="6">
        <v>45179</v>
      </c>
      <c r="I422" s="12" t="str">
        <f t="shared" si="56"/>
        <v>2023</v>
      </c>
      <c r="J422" s="10" t="str">
        <f t="shared" si="57"/>
        <v>Sep</v>
      </c>
      <c r="K422" s="12" t="str">
        <f t="shared" si="58"/>
        <v>10</v>
      </c>
      <c r="L422" s="2" t="s">
        <v>24</v>
      </c>
      <c r="M422" s="2" t="s">
        <v>15</v>
      </c>
      <c r="N422" s="2">
        <v>1.84</v>
      </c>
      <c r="O422" s="2" t="s">
        <v>16</v>
      </c>
      <c r="P422" s="2">
        <v>4</v>
      </c>
      <c r="Q422" s="2">
        <f t="shared" si="59"/>
        <v>1</v>
      </c>
      <c r="R422" s="2">
        <v>217.99</v>
      </c>
      <c r="S422" s="2">
        <f t="shared" si="60"/>
        <v>3</v>
      </c>
      <c r="T422" s="42">
        <f>DataSet!G984+DataSet!Q984+DataSet!S984</f>
        <v>6</v>
      </c>
      <c r="U422" s="16" t="str">
        <f t="shared" si="61"/>
        <v>Medium</v>
      </c>
      <c r="V422" s="4">
        <v>2</v>
      </c>
      <c r="W422" s="33">
        <f t="shared" si="62"/>
        <v>522.80600896861063</v>
      </c>
      <c r="X422" s="2" t="s">
        <v>22</v>
      </c>
    </row>
    <row r="423" spans="1:24" ht="14.25" customHeight="1" x14ac:dyDescent="0.25">
      <c r="A423" s="2">
        <v>1079</v>
      </c>
      <c r="B423" s="2">
        <v>23</v>
      </c>
      <c r="C423" s="2" t="str">
        <f t="shared" si="54"/>
        <v>Young Adults</v>
      </c>
      <c r="D423" s="2" t="s">
        <v>12</v>
      </c>
      <c r="E423" s="2" t="s">
        <v>27</v>
      </c>
      <c r="F423" s="2">
        <v>591.63</v>
      </c>
      <c r="G423" s="2">
        <f t="shared" si="55"/>
        <v>2</v>
      </c>
      <c r="H423" s="6">
        <v>45275</v>
      </c>
      <c r="I423" s="12" t="str">
        <f t="shared" si="56"/>
        <v>2023</v>
      </c>
      <c r="J423" s="10" t="str">
        <f t="shared" si="57"/>
        <v>Dec</v>
      </c>
      <c r="K423" s="12" t="str">
        <f t="shared" si="58"/>
        <v>15</v>
      </c>
      <c r="L423" s="2" t="s">
        <v>20</v>
      </c>
      <c r="M423" s="2" t="s">
        <v>15</v>
      </c>
      <c r="N423" s="2">
        <v>1.84</v>
      </c>
      <c r="O423" s="2" t="s">
        <v>16</v>
      </c>
      <c r="P423" s="2">
        <v>3</v>
      </c>
      <c r="Q423" s="2">
        <f t="shared" si="59"/>
        <v>1</v>
      </c>
      <c r="R423" s="2">
        <v>197.21</v>
      </c>
      <c r="S423" s="2">
        <f t="shared" si="60"/>
        <v>3</v>
      </c>
      <c r="T423" s="42">
        <f>DataSet!G1080+DataSet!Q1080+DataSet!S1080</f>
        <v>7</v>
      </c>
      <c r="U423" s="16" t="str">
        <f t="shared" si="61"/>
        <v>High</v>
      </c>
      <c r="V423" s="4">
        <v>1</v>
      </c>
      <c r="W423" s="33">
        <f t="shared" si="62"/>
        <v>530.68493492407765</v>
      </c>
      <c r="X423" s="2" t="s">
        <v>22</v>
      </c>
    </row>
    <row r="424" spans="1:24" ht="14.25" customHeight="1" x14ac:dyDescent="0.25">
      <c r="A424" s="2">
        <v>1222</v>
      </c>
      <c r="B424" s="2">
        <v>50</v>
      </c>
      <c r="C424" s="2" t="str">
        <f t="shared" si="54"/>
        <v>Late Adults</v>
      </c>
      <c r="D424" s="2" t="s">
        <v>26</v>
      </c>
      <c r="E424" s="2" t="s">
        <v>29</v>
      </c>
      <c r="F424" s="2">
        <v>610.42999999999995</v>
      </c>
      <c r="G424" s="2">
        <f t="shared" si="55"/>
        <v>2</v>
      </c>
      <c r="H424" s="6">
        <v>45418</v>
      </c>
      <c r="I424" s="12" t="str">
        <f t="shared" si="56"/>
        <v>2024</v>
      </c>
      <c r="J424" s="10" t="str">
        <f t="shared" si="57"/>
        <v>May</v>
      </c>
      <c r="K424" s="12" t="str">
        <f t="shared" si="58"/>
        <v>06</v>
      </c>
      <c r="L424" s="2" t="s">
        <v>24</v>
      </c>
      <c r="M424" s="2" t="s">
        <v>15</v>
      </c>
      <c r="N424" s="2">
        <v>1.84</v>
      </c>
      <c r="O424" s="2" t="s">
        <v>21</v>
      </c>
      <c r="P424" s="2">
        <v>9</v>
      </c>
      <c r="Q424" s="2">
        <f t="shared" si="59"/>
        <v>2</v>
      </c>
      <c r="R424" s="2">
        <v>67.83</v>
      </c>
      <c r="S424" s="2">
        <f t="shared" si="60"/>
        <v>2</v>
      </c>
      <c r="T424" s="42">
        <f>DataSet!G1223+DataSet!Q1223+DataSet!S1223</f>
        <v>7</v>
      </c>
      <c r="U424" s="16" t="str">
        <f t="shared" si="61"/>
        <v>High</v>
      </c>
      <c r="V424" s="4">
        <v>3</v>
      </c>
      <c r="W424" s="33">
        <f t="shared" si="62"/>
        <v>501.43818863879983</v>
      </c>
      <c r="X424" s="2" t="s">
        <v>28</v>
      </c>
    </row>
    <row r="425" spans="1:24" ht="14.25" customHeight="1" x14ac:dyDescent="0.25">
      <c r="A425" s="2">
        <v>1316</v>
      </c>
      <c r="B425" s="2">
        <v>55</v>
      </c>
      <c r="C425" s="2" t="str">
        <f t="shared" si="54"/>
        <v>Late Adults</v>
      </c>
      <c r="D425" s="2" t="s">
        <v>26</v>
      </c>
      <c r="E425" s="2" t="s">
        <v>27</v>
      </c>
      <c r="F425" s="2">
        <v>601.29999999999995</v>
      </c>
      <c r="G425" s="2">
        <f t="shared" si="55"/>
        <v>2</v>
      </c>
      <c r="H425" s="6">
        <v>45512</v>
      </c>
      <c r="I425" s="12" t="str">
        <f t="shared" si="56"/>
        <v>2024</v>
      </c>
      <c r="J425" s="10" t="str">
        <f t="shared" si="57"/>
        <v>Aug</v>
      </c>
      <c r="K425" s="12" t="str">
        <f t="shared" si="58"/>
        <v>08</v>
      </c>
      <c r="L425" s="2" t="s">
        <v>24</v>
      </c>
      <c r="M425" s="2" t="s">
        <v>25</v>
      </c>
      <c r="N425" s="2">
        <v>1.84</v>
      </c>
      <c r="O425" s="2" t="s">
        <v>16</v>
      </c>
      <c r="P425" s="2">
        <v>12</v>
      </c>
      <c r="Q425" s="2">
        <f t="shared" si="59"/>
        <v>2</v>
      </c>
      <c r="R425" s="2">
        <v>50.11</v>
      </c>
      <c r="S425" s="2">
        <f t="shared" si="60"/>
        <v>2</v>
      </c>
      <c r="T425" s="42">
        <f>DataSet!G1317+DataSet!Q1317+DataSet!S1317</f>
        <v>8</v>
      </c>
      <c r="U425" s="16" t="str">
        <f t="shared" si="61"/>
        <v>High</v>
      </c>
      <c r="V425" s="4">
        <v>1</v>
      </c>
      <c r="W425" s="33">
        <f t="shared" si="62"/>
        <v>530.61876221498324</v>
      </c>
      <c r="X425" s="2" t="s">
        <v>28</v>
      </c>
    </row>
    <row r="426" spans="1:24" ht="14.25" customHeight="1" x14ac:dyDescent="0.25">
      <c r="A426" s="2">
        <v>1500</v>
      </c>
      <c r="B426" s="2">
        <v>21</v>
      </c>
      <c r="C426" s="2" t="str">
        <f t="shared" si="54"/>
        <v>Young Adults</v>
      </c>
      <c r="D426" s="2" t="s">
        <v>23</v>
      </c>
      <c r="E426" s="2" t="s">
        <v>29</v>
      </c>
      <c r="F426" s="2">
        <v>286.07</v>
      </c>
      <c r="G426" s="2">
        <f t="shared" si="55"/>
        <v>1</v>
      </c>
      <c r="H426" s="6">
        <v>45696</v>
      </c>
      <c r="I426" s="12" t="str">
        <f t="shared" si="56"/>
        <v>2025</v>
      </c>
      <c r="J426" s="10" t="str">
        <f t="shared" si="57"/>
        <v>Feb</v>
      </c>
      <c r="K426" s="12" t="str">
        <f t="shared" si="58"/>
        <v>08</v>
      </c>
      <c r="L426" s="2" t="s">
        <v>20</v>
      </c>
      <c r="M426" s="2" t="s">
        <v>15</v>
      </c>
      <c r="N426" s="2">
        <v>1.84</v>
      </c>
      <c r="O426" s="2" t="s">
        <v>16</v>
      </c>
      <c r="P426" s="2">
        <v>1</v>
      </c>
      <c r="Q426" s="2">
        <f t="shared" si="59"/>
        <v>1</v>
      </c>
      <c r="R426" s="2">
        <v>286.07</v>
      </c>
      <c r="S426" s="2">
        <f t="shared" si="60"/>
        <v>3</v>
      </c>
      <c r="T426" s="42">
        <f>DataSet!G1501+DataSet!Q1501+DataSet!S1501</f>
        <v>4</v>
      </c>
      <c r="U426" s="16" t="str">
        <f t="shared" si="61"/>
        <v>Low</v>
      </c>
      <c r="V426" s="4">
        <v>1</v>
      </c>
      <c r="W426" s="33">
        <f t="shared" si="62"/>
        <v>530.54193478260822</v>
      </c>
      <c r="X426" s="2" t="s">
        <v>22</v>
      </c>
    </row>
    <row r="427" spans="1:24" ht="14.25" customHeight="1" x14ac:dyDescent="0.25">
      <c r="A427" s="2">
        <v>2118</v>
      </c>
      <c r="B427" s="2">
        <v>40</v>
      </c>
      <c r="C427" s="2" t="str">
        <f t="shared" si="54"/>
        <v>Mid Adults</v>
      </c>
      <c r="D427" s="2" t="s">
        <v>12</v>
      </c>
      <c r="E427" s="2" t="s">
        <v>19</v>
      </c>
      <c r="F427" s="2">
        <v>945.6</v>
      </c>
      <c r="G427" s="2">
        <f t="shared" si="55"/>
        <v>3</v>
      </c>
      <c r="H427" s="6">
        <v>46314</v>
      </c>
      <c r="I427" s="12" t="str">
        <f t="shared" si="56"/>
        <v>2026</v>
      </c>
      <c r="J427" s="10" t="str">
        <f t="shared" si="57"/>
        <v>Oct</v>
      </c>
      <c r="K427" s="12" t="str">
        <f t="shared" si="58"/>
        <v>19</v>
      </c>
      <c r="L427" s="2" t="s">
        <v>30</v>
      </c>
      <c r="M427" s="2" t="s">
        <v>15</v>
      </c>
      <c r="N427" s="2">
        <v>1.84</v>
      </c>
      <c r="O427" s="2" t="s">
        <v>21</v>
      </c>
      <c r="P427" s="2">
        <v>9</v>
      </c>
      <c r="Q427" s="2">
        <f t="shared" si="59"/>
        <v>2</v>
      </c>
      <c r="R427" s="2">
        <v>105.07</v>
      </c>
      <c r="S427" s="2">
        <f t="shared" si="60"/>
        <v>2</v>
      </c>
      <c r="T427" s="42">
        <f>DataSet!G2119+DataSet!Q2119+DataSet!S2119</f>
        <v>4</v>
      </c>
      <c r="U427" s="16" t="str">
        <f t="shared" si="61"/>
        <v>Low</v>
      </c>
      <c r="V427" s="4">
        <v>3</v>
      </c>
      <c r="W427" s="33">
        <f t="shared" si="62"/>
        <v>501.32124463519341</v>
      </c>
      <c r="X427" s="2" t="s">
        <v>17</v>
      </c>
    </row>
    <row r="428" spans="1:24" ht="14.25" customHeight="1" x14ac:dyDescent="0.25">
      <c r="A428" s="2">
        <v>2324</v>
      </c>
      <c r="B428" s="2">
        <v>23</v>
      </c>
      <c r="C428" s="2" t="str">
        <f t="shared" si="54"/>
        <v>Young Adults</v>
      </c>
      <c r="D428" s="2" t="s">
        <v>18</v>
      </c>
      <c r="E428" s="2" t="s">
        <v>19</v>
      </c>
      <c r="F428" s="2">
        <v>485.76</v>
      </c>
      <c r="G428" s="2">
        <f t="shared" si="55"/>
        <v>2</v>
      </c>
      <c r="H428" s="6">
        <v>46520</v>
      </c>
      <c r="I428" s="12" t="str">
        <f t="shared" si="56"/>
        <v>2027</v>
      </c>
      <c r="J428" s="10" t="str">
        <f t="shared" si="57"/>
        <v>May</v>
      </c>
      <c r="K428" s="12" t="str">
        <f t="shared" si="58"/>
        <v>13</v>
      </c>
      <c r="L428" s="2" t="s">
        <v>24</v>
      </c>
      <c r="M428" s="2" t="s">
        <v>25</v>
      </c>
      <c r="N428" s="2">
        <v>1.84</v>
      </c>
      <c r="O428" s="2" t="s">
        <v>16</v>
      </c>
      <c r="P428" s="2">
        <v>16</v>
      </c>
      <c r="Q428" s="2">
        <f t="shared" si="59"/>
        <v>3</v>
      </c>
      <c r="R428" s="2">
        <v>30.36</v>
      </c>
      <c r="S428" s="2">
        <f t="shared" si="60"/>
        <v>1</v>
      </c>
      <c r="T428" s="42">
        <f>DataSet!G2325+DataSet!Q2325+DataSet!S2325</f>
        <v>7</v>
      </c>
      <c r="U428" s="16" t="str">
        <f t="shared" si="61"/>
        <v>High</v>
      </c>
      <c r="V428" s="4">
        <v>3</v>
      </c>
      <c r="W428" s="33">
        <f t="shared" si="62"/>
        <v>500.84403866809913</v>
      </c>
      <c r="X428" s="2" t="s">
        <v>17</v>
      </c>
    </row>
    <row r="429" spans="1:24" ht="14.25" customHeight="1" x14ac:dyDescent="0.25">
      <c r="A429" s="2">
        <v>2371</v>
      </c>
      <c r="B429" s="2">
        <v>22</v>
      </c>
      <c r="C429" s="2" t="str">
        <f t="shared" si="54"/>
        <v>Young Adults</v>
      </c>
      <c r="D429" s="2" t="s">
        <v>23</v>
      </c>
      <c r="E429" s="2" t="s">
        <v>27</v>
      </c>
      <c r="F429" s="2">
        <v>464.66</v>
      </c>
      <c r="G429" s="2">
        <f t="shared" si="55"/>
        <v>2</v>
      </c>
      <c r="H429" s="6">
        <v>46567</v>
      </c>
      <c r="I429" s="12" t="str">
        <f t="shared" si="56"/>
        <v>2027</v>
      </c>
      <c r="J429" s="10" t="str">
        <f t="shared" si="57"/>
        <v>Jun</v>
      </c>
      <c r="K429" s="12" t="str">
        <f t="shared" si="58"/>
        <v>29</v>
      </c>
      <c r="L429" s="2" t="s">
        <v>14</v>
      </c>
      <c r="M429" s="2" t="s">
        <v>15</v>
      </c>
      <c r="N429" s="2">
        <v>1.84</v>
      </c>
      <c r="O429" s="2" t="s">
        <v>21</v>
      </c>
      <c r="P429" s="2">
        <v>6</v>
      </c>
      <c r="Q429" s="2">
        <f t="shared" si="59"/>
        <v>2</v>
      </c>
      <c r="R429" s="2">
        <v>77.44</v>
      </c>
      <c r="S429" s="2">
        <f t="shared" si="60"/>
        <v>2</v>
      </c>
      <c r="T429" s="42">
        <f>DataSet!G2372+DataSet!Q2372+DataSet!S2372</f>
        <v>4</v>
      </c>
      <c r="U429" s="16" t="str">
        <f t="shared" si="61"/>
        <v>Low</v>
      </c>
      <c r="V429" s="4">
        <v>4</v>
      </c>
      <c r="W429" s="33">
        <f t="shared" si="62"/>
        <v>528.4197547974419</v>
      </c>
      <c r="X429" s="2" t="s">
        <v>22</v>
      </c>
    </row>
    <row r="430" spans="1:24" ht="14.25" customHeight="1" x14ac:dyDescent="0.25">
      <c r="A430" s="2">
        <v>2603</v>
      </c>
      <c r="B430" s="2">
        <v>46</v>
      </c>
      <c r="C430" s="2" t="str">
        <f t="shared" si="54"/>
        <v>Mid Adults</v>
      </c>
      <c r="D430" s="2" t="s">
        <v>26</v>
      </c>
      <c r="E430" s="2" t="s">
        <v>27</v>
      </c>
      <c r="F430" s="2">
        <v>697.11</v>
      </c>
      <c r="G430" s="2">
        <f t="shared" si="55"/>
        <v>3</v>
      </c>
      <c r="H430" s="6">
        <v>46799</v>
      </c>
      <c r="I430" s="12" t="str">
        <f t="shared" si="56"/>
        <v>2028</v>
      </c>
      <c r="J430" s="10" t="str">
        <f t="shared" si="57"/>
        <v>Feb</v>
      </c>
      <c r="K430" s="12" t="str">
        <f t="shared" si="58"/>
        <v>16</v>
      </c>
      <c r="L430" s="2" t="s">
        <v>20</v>
      </c>
      <c r="M430" s="2" t="s">
        <v>25</v>
      </c>
      <c r="N430" s="2">
        <v>1.84</v>
      </c>
      <c r="O430" s="2" t="s">
        <v>21</v>
      </c>
      <c r="P430" s="2">
        <v>7</v>
      </c>
      <c r="Q430" s="2">
        <f t="shared" si="59"/>
        <v>2</v>
      </c>
      <c r="R430" s="2">
        <v>99.59</v>
      </c>
      <c r="S430" s="2">
        <f t="shared" si="60"/>
        <v>2</v>
      </c>
      <c r="T430" s="42">
        <f>DataSet!G2604+DataSet!Q2604+DataSet!S2604</f>
        <v>6</v>
      </c>
      <c r="U430" s="16" t="str">
        <f t="shared" si="61"/>
        <v>Medium</v>
      </c>
      <c r="V430" s="4">
        <v>3</v>
      </c>
      <c r="W430" s="33">
        <f t="shared" si="62"/>
        <v>500.86025806451642</v>
      </c>
      <c r="X430" s="2" t="s">
        <v>17</v>
      </c>
    </row>
    <row r="431" spans="1:24" ht="14.25" customHeight="1" x14ac:dyDescent="0.25">
      <c r="A431" s="2">
        <v>2683</v>
      </c>
      <c r="B431" s="2">
        <v>62</v>
      </c>
      <c r="C431" s="2" t="str">
        <f t="shared" si="54"/>
        <v>Seniors</v>
      </c>
      <c r="D431" s="2" t="s">
        <v>18</v>
      </c>
      <c r="E431" s="2" t="s">
        <v>13</v>
      </c>
      <c r="F431" s="2">
        <v>448.79</v>
      </c>
      <c r="G431" s="2">
        <f t="shared" si="55"/>
        <v>2</v>
      </c>
      <c r="H431" s="6">
        <v>46879</v>
      </c>
      <c r="I431" s="12" t="str">
        <f t="shared" si="56"/>
        <v>2028</v>
      </c>
      <c r="J431" s="10" t="str">
        <f t="shared" si="57"/>
        <v>May</v>
      </c>
      <c r="K431" s="12" t="str">
        <f t="shared" si="58"/>
        <v>06</v>
      </c>
      <c r="L431" s="2" t="s">
        <v>14</v>
      </c>
      <c r="M431" s="2" t="s">
        <v>25</v>
      </c>
      <c r="N431" s="2">
        <v>1.84</v>
      </c>
      <c r="O431" s="2" t="s">
        <v>16</v>
      </c>
      <c r="P431" s="2">
        <v>11</v>
      </c>
      <c r="Q431" s="2">
        <f t="shared" si="59"/>
        <v>2</v>
      </c>
      <c r="R431" s="2">
        <v>40.799999999999997</v>
      </c>
      <c r="S431" s="2">
        <f t="shared" si="60"/>
        <v>1</v>
      </c>
      <c r="T431" s="42">
        <f>DataSet!G2684+DataSet!Q2684+DataSet!S2684</f>
        <v>7</v>
      </c>
      <c r="U431" s="16" t="str">
        <f t="shared" si="61"/>
        <v>High</v>
      </c>
      <c r="V431" s="4">
        <v>1</v>
      </c>
      <c r="W431" s="33">
        <f t="shared" si="62"/>
        <v>530.80795429814975</v>
      </c>
      <c r="X431" s="2" t="s">
        <v>28</v>
      </c>
    </row>
    <row r="432" spans="1:24" ht="14.25" customHeight="1" x14ac:dyDescent="0.25">
      <c r="A432" s="2">
        <v>2763</v>
      </c>
      <c r="B432" s="2">
        <v>24</v>
      </c>
      <c r="C432" s="2" t="str">
        <f t="shared" si="54"/>
        <v>Young Adults</v>
      </c>
      <c r="D432" s="2" t="s">
        <v>23</v>
      </c>
      <c r="E432" s="2" t="s">
        <v>19</v>
      </c>
      <c r="F432" s="2">
        <v>888.1</v>
      </c>
      <c r="G432" s="2">
        <f t="shared" si="55"/>
        <v>3</v>
      </c>
      <c r="H432" s="6">
        <v>46959</v>
      </c>
      <c r="I432" s="12" t="str">
        <f t="shared" si="56"/>
        <v>2028</v>
      </c>
      <c r="J432" s="10" t="str">
        <f t="shared" si="57"/>
        <v>Jul</v>
      </c>
      <c r="K432" s="12" t="str">
        <f t="shared" si="58"/>
        <v>25</v>
      </c>
      <c r="L432" s="2" t="s">
        <v>30</v>
      </c>
      <c r="M432" s="2" t="s">
        <v>25</v>
      </c>
      <c r="N432" s="2">
        <v>1.84</v>
      </c>
      <c r="O432" s="2" t="s">
        <v>21</v>
      </c>
      <c r="P432" s="2">
        <v>9</v>
      </c>
      <c r="Q432" s="2">
        <f t="shared" si="59"/>
        <v>2</v>
      </c>
      <c r="R432" s="2">
        <v>98.68</v>
      </c>
      <c r="S432" s="2">
        <f t="shared" si="60"/>
        <v>2</v>
      </c>
      <c r="T432" s="42">
        <f>DataSet!G2764+DataSet!Q2764+DataSet!S2764</f>
        <v>7</v>
      </c>
      <c r="U432" s="16" t="str">
        <f t="shared" si="61"/>
        <v>High</v>
      </c>
      <c r="V432" s="4">
        <v>1</v>
      </c>
      <c r="W432" s="33">
        <f t="shared" si="62"/>
        <v>530.89729847494516</v>
      </c>
      <c r="X432" s="2" t="s">
        <v>17</v>
      </c>
    </row>
    <row r="433" spans="1:24" ht="14.25" customHeight="1" x14ac:dyDescent="0.25">
      <c r="A433" s="2">
        <v>2816</v>
      </c>
      <c r="B433" s="2">
        <v>39</v>
      </c>
      <c r="C433" s="2" t="str">
        <f t="shared" si="54"/>
        <v>Early Adults</v>
      </c>
      <c r="D433" s="2" t="s">
        <v>12</v>
      </c>
      <c r="E433" s="2" t="s">
        <v>13</v>
      </c>
      <c r="F433" s="2">
        <v>799.36</v>
      </c>
      <c r="G433" s="2">
        <f t="shared" si="55"/>
        <v>3</v>
      </c>
      <c r="H433" s="6">
        <v>47012</v>
      </c>
      <c r="I433" s="12" t="str">
        <f t="shared" si="56"/>
        <v>2028</v>
      </c>
      <c r="J433" s="10" t="str">
        <f t="shared" si="57"/>
        <v>Sep</v>
      </c>
      <c r="K433" s="12" t="str">
        <f t="shared" si="58"/>
        <v>16</v>
      </c>
      <c r="L433" s="2" t="s">
        <v>24</v>
      </c>
      <c r="M433" s="2" t="s">
        <v>25</v>
      </c>
      <c r="N433" s="2">
        <v>1.84</v>
      </c>
      <c r="O433" s="2" t="s">
        <v>16</v>
      </c>
      <c r="P433" s="2">
        <v>7</v>
      </c>
      <c r="Q433" s="2">
        <f t="shared" si="59"/>
        <v>2</v>
      </c>
      <c r="R433" s="2">
        <v>114.19</v>
      </c>
      <c r="S433" s="2">
        <f t="shared" si="60"/>
        <v>2</v>
      </c>
      <c r="T433" s="42">
        <f>DataSet!G2817+DataSet!Q2817+DataSet!S2817</f>
        <v>5</v>
      </c>
      <c r="U433" s="16" t="str">
        <f t="shared" si="61"/>
        <v>Medium</v>
      </c>
      <c r="V433" s="4">
        <v>5</v>
      </c>
      <c r="W433" s="33">
        <f t="shared" si="62"/>
        <v>535.28512849161996</v>
      </c>
      <c r="X433" s="2" t="s">
        <v>22</v>
      </c>
    </row>
    <row r="434" spans="1:24" ht="14.25" customHeight="1" x14ac:dyDescent="0.25">
      <c r="A434" s="2">
        <v>3017</v>
      </c>
      <c r="B434" s="2">
        <v>32</v>
      </c>
      <c r="C434" s="2" t="str">
        <f t="shared" si="54"/>
        <v>Early Adults</v>
      </c>
      <c r="D434" s="2" t="s">
        <v>26</v>
      </c>
      <c r="E434" s="2" t="s">
        <v>29</v>
      </c>
      <c r="F434" s="2">
        <v>133.13</v>
      </c>
      <c r="G434" s="2">
        <f t="shared" si="55"/>
        <v>1</v>
      </c>
      <c r="H434" s="6">
        <v>47213</v>
      </c>
      <c r="I434" s="12" t="str">
        <f t="shared" si="56"/>
        <v>2029</v>
      </c>
      <c r="J434" s="10" t="str">
        <f t="shared" si="57"/>
        <v>Apr</v>
      </c>
      <c r="K434" s="12" t="str">
        <f t="shared" si="58"/>
        <v>05</v>
      </c>
      <c r="L434" s="2" t="s">
        <v>14</v>
      </c>
      <c r="M434" s="2" t="s">
        <v>25</v>
      </c>
      <c r="N434" s="2">
        <v>1.84</v>
      </c>
      <c r="O434" s="2" t="s">
        <v>16</v>
      </c>
      <c r="P434" s="2">
        <v>10</v>
      </c>
      <c r="Q434" s="2">
        <f t="shared" si="59"/>
        <v>2</v>
      </c>
      <c r="R434" s="2">
        <v>13.31</v>
      </c>
      <c r="S434" s="2">
        <f t="shared" si="60"/>
        <v>1</v>
      </c>
      <c r="T434" s="42">
        <f>DataSet!G3018+DataSet!Q3018+DataSet!S3018</f>
        <v>4</v>
      </c>
      <c r="U434" s="16" t="str">
        <f t="shared" si="61"/>
        <v>Low</v>
      </c>
      <c r="V434" s="4">
        <v>1</v>
      </c>
      <c r="W434" s="33">
        <f t="shared" si="62"/>
        <v>530.50776444929079</v>
      </c>
      <c r="X434" s="2" t="s">
        <v>22</v>
      </c>
    </row>
    <row r="435" spans="1:24" ht="14.25" customHeight="1" x14ac:dyDescent="0.25">
      <c r="A435" s="2">
        <v>3103</v>
      </c>
      <c r="B435" s="2">
        <v>51</v>
      </c>
      <c r="C435" s="2" t="str">
        <f t="shared" si="54"/>
        <v>Late Adults</v>
      </c>
      <c r="D435" s="2" t="s">
        <v>23</v>
      </c>
      <c r="E435" s="2" t="s">
        <v>29</v>
      </c>
      <c r="F435" s="2">
        <v>522.49</v>
      </c>
      <c r="G435" s="2">
        <f t="shared" si="55"/>
        <v>2</v>
      </c>
      <c r="H435" s="6">
        <v>47299</v>
      </c>
      <c r="I435" s="12" t="str">
        <f t="shared" si="56"/>
        <v>2029</v>
      </c>
      <c r="J435" s="10" t="str">
        <f t="shared" si="57"/>
        <v>Jun</v>
      </c>
      <c r="K435" s="12" t="str">
        <f t="shared" si="58"/>
        <v>30</v>
      </c>
      <c r="L435" s="2" t="s">
        <v>14</v>
      </c>
      <c r="M435" s="2" t="s">
        <v>25</v>
      </c>
      <c r="N435" s="2">
        <v>1.84</v>
      </c>
      <c r="O435" s="2" t="s">
        <v>21</v>
      </c>
      <c r="P435" s="2">
        <v>12</v>
      </c>
      <c r="Q435" s="2">
        <f t="shared" si="59"/>
        <v>2</v>
      </c>
      <c r="R435" s="2">
        <v>43.54</v>
      </c>
      <c r="S435" s="2">
        <f t="shared" si="60"/>
        <v>1</v>
      </c>
      <c r="T435" s="42">
        <f>DataSet!G3104+DataSet!Q3104+DataSet!S3104</f>
        <v>7</v>
      </c>
      <c r="U435" s="16" t="str">
        <f t="shared" si="61"/>
        <v>High</v>
      </c>
      <c r="V435" s="4">
        <v>2</v>
      </c>
      <c r="W435" s="33">
        <f t="shared" si="62"/>
        <v>522.41414141414214</v>
      </c>
      <c r="X435" s="2" t="s">
        <v>28</v>
      </c>
    </row>
    <row r="436" spans="1:24" ht="14.25" customHeight="1" x14ac:dyDescent="0.25">
      <c r="A436" s="2">
        <v>3310</v>
      </c>
      <c r="B436" s="2">
        <v>42</v>
      </c>
      <c r="C436" s="2" t="str">
        <f t="shared" si="54"/>
        <v>Mid Adults</v>
      </c>
      <c r="D436" s="2" t="s">
        <v>12</v>
      </c>
      <c r="E436" s="2" t="s">
        <v>13</v>
      </c>
      <c r="F436" s="2">
        <v>650.28</v>
      </c>
      <c r="G436" s="2">
        <f t="shared" si="55"/>
        <v>3</v>
      </c>
      <c r="H436" s="6">
        <v>47506</v>
      </c>
      <c r="I436" s="12" t="str">
        <f t="shared" si="56"/>
        <v>2030</v>
      </c>
      <c r="J436" s="10" t="str">
        <f t="shared" si="57"/>
        <v>Jan</v>
      </c>
      <c r="K436" s="12" t="str">
        <f t="shared" si="58"/>
        <v>23</v>
      </c>
      <c r="L436" s="2" t="s">
        <v>24</v>
      </c>
      <c r="M436" s="2" t="s">
        <v>25</v>
      </c>
      <c r="N436" s="2">
        <v>1.84</v>
      </c>
      <c r="O436" s="2" t="s">
        <v>16</v>
      </c>
      <c r="P436" s="2">
        <v>1</v>
      </c>
      <c r="Q436" s="2">
        <f t="shared" si="59"/>
        <v>1</v>
      </c>
      <c r="R436" s="2">
        <v>650.28</v>
      </c>
      <c r="S436" s="2">
        <f t="shared" si="60"/>
        <v>3</v>
      </c>
      <c r="T436" s="42">
        <f>DataSet!G3311+DataSet!Q3311+DataSet!S3311</f>
        <v>4</v>
      </c>
      <c r="U436" s="16" t="str">
        <f t="shared" si="61"/>
        <v>Low</v>
      </c>
      <c r="V436" s="4">
        <v>4</v>
      </c>
      <c r="W436" s="33">
        <f t="shared" si="62"/>
        <v>528.48780149413074</v>
      </c>
      <c r="X436" s="2" t="s">
        <v>22</v>
      </c>
    </row>
    <row r="437" spans="1:24" ht="14.25" customHeight="1" x14ac:dyDescent="0.25">
      <c r="A437" s="2">
        <v>3469</v>
      </c>
      <c r="B437" s="2">
        <v>33</v>
      </c>
      <c r="C437" s="2" t="str">
        <f t="shared" si="54"/>
        <v>Early Adults</v>
      </c>
      <c r="D437" s="2" t="s">
        <v>26</v>
      </c>
      <c r="E437" s="2" t="s">
        <v>27</v>
      </c>
      <c r="F437" s="2">
        <v>339.24</v>
      </c>
      <c r="G437" s="2">
        <f t="shared" si="55"/>
        <v>1</v>
      </c>
      <c r="H437" s="6">
        <v>47665</v>
      </c>
      <c r="I437" s="12" t="str">
        <f t="shared" si="56"/>
        <v>2030</v>
      </c>
      <c r="J437" s="10" t="str">
        <f t="shared" si="57"/>
        <v>Jul</v>
      </c>
      <c r="K437" s="12" t="str">
        <f t="shared" si="58"/>
        <v>01</v>
      </c>
      <c r="L437" s="2" t="s">
        <v>20</v>
      </c>
      <c r="M437" s="2" t="s">
        <v>15</v>
      </c>
      <c r="N437" s="2">
        <v>1.84</v>
      </c>
      <c r="O437" s="2" t="s">
        <v>16</v>
      </c>
      <c r="P437" s="2">
        <v>12</v>
      </c>
      <c r="Q437" s="2">
        <f t="shared" si="59"/>
        <v>2</v>
      </c>
      <c r="R437" s="2">
        <v>28.27</v>
      </c>
      <c r="S437" s="2">
        <f t="shared" si="60"/>
        <v>1</v>
      </c>
      <c r="T437" s="42">
        <f>DataSet!G3470+DataSet!Q3470+DataSet!S3470</f>
        <v>7</v>
      </c>
      <c r="U437" s="16" t="str">
        <f t="shared" si="61"/>
        <v>High</v>
      </c>
      <c r="V437" s="4">
        <v>3</v>
      </c>
      <c r="W437" s="33">
        <f t="shared" si="62"/>
        <v>500.64900968783667</v>
      </c>
      <c r="X437" s="2" t="s">
        <v>17</v>
      </c>
    </row>
    <row r="438" spans="1:24" ht="14.25" customHeight="1" x14ac:dyDescent="0.25">
      <c r="A438" s="2">
        <v>3493</v>
      </c>
      <c r="B438" s="2">
        <v>56</v>
      </c>
      <c r="C438" s="2" t="str">
        <f t="shared" si="54"/>
        <v>Late Adults</v>
      </c>
      <c r="D438" s="2" t="s">
        <v>18</v>
      </c>
      <c r="E438" s="2" t="s">
        <v>19</v>
      </c>
      <c r="F438" s="2">
        <v>404.34</v>
      </c>
      <c r="G438" s="2">
        <f t="shared" si="55"/>
        <v>2</v>
      </c>
      <c r="H438" s="6">
        <v>47689</v>
      </c>
      <c r="I438" s="12" t="str">
        <f t="shared" si="56"/>
        <v>2030</v>
      </c>
      <c r="J438" s="10" t="str">
        <f t="shared" si="57"/>
        <v>Jul</v>
      </c>
      <c r="K438" s="12" t="str">
        <f t="shared" si="58"/>
        <v>25</v>
      </c>
      <c r="L438" s="2" t="s">
        <v>30</v>
      </c>
      <c r="M438" s="2" t="s">
        <v>25</v>
      </c>
      <c r="N438" s="2">
        <v>1.84</v>
      </c>
      <c r="O438" s="2" t="s">
        <v>16</v>
      </c>
      <c r="P438" s="2">
        <v>6</v>
      </c>
      <c r="Q438" s="2">
        <f t="shared" si="59"/>
        <v>2</v>
      </c>
      <c r="R438" s="2">
        <v>67.39</v>
      </c>
      <c r="S438" s="2">
        <f t="shared" si="60"/>
        <v>2</v>
      </c>
      <c r="T438" s="42">
        <f>DataSet!G3494+DataSet!Q3494+DataSet!S3494</f>
        <v>8</v>
      </c>
      <c r="U438" s="16" t="str">
        <f t="shared" si="61"/>
        <v>High</v>
      </c>
      <c r="V438" s="4">
        <v>3</v>
      </c>
      <c r="W438" s="33">
        <f t="shared" si="62"/>
        <v>500.82294181034513</v>
      </c>
      <c r="X438" s="2" t="s">
        <v>17</v>
      </c>
    </row>
    <row r="439" spans="1:24" ht="14.25" customHeight="1" x14ac:dyDescent="0.25">
      <c r="A439" s="2">
        <v>3504</v>
      </c>
      <c r="B439" s="2">
        <v>24</v>
      </c>
      <c r="C439" s="2" t="str">
        <f t="shared" si="54"/>
        <v>Young Adults</v>
      </c>
      <c r="D439" s="2" t="s">
        <v>18</v>
      </c>
      <c r="E439" s="2" t="s">
        <v>29</v>
      </c>
      <c r="F439" s="2">
        <v>226.69</v>
      </c>
      <c r="G439" s="2">
        <f t="shared" si="55"/>
        <v>1</v>
      </c>
      <c r="H439" s="6">
        <v>47700</v>
      </c>
      <c r="I439" s="12" t="str">
        <f t="shared" si="56"/>
        <v>2030</v>
      </c>
      <c r="J439" s="10" t="str">
        <f t="shared" si="57"/>
        <v>Aug</v>
      </c>
      <c r="K439" s="12" t="str">
        <f t="shared" si="58"/>
        <v>05</v>
      </c>
      <c r="L439" s="2" t="s">
        <v>14</v>
      </c>
      <c r="M439" s="2" t="s">
        <v>25</v>
      </c>
      <c r="N439" s="2">
        <v>1.84</v>
      </c>
      <c r="O439" s="2" t="s">
        <v>21</v>
      </c>
      <c r="P439" s="2">
        <v>1</v>
      </c>
      <c r="Q439" s="2">
        <f t="shared" si="59"/>
        <v>1</v>
      </c>
      <c r="R439" s="2">
        <v>226.69</v>
      </c>
      <c r="S439" s="2">
        <f t="shared" si="60"/>
        <v>3</v>
      </c>
      <c r="T439" s="42">
        <f>DataSet!G3505+DataSet!Q3505+DataSet!S3505</f>
        <v>7</v>
      </c>
      <c r="U439" s="16" t="str">
        <f t="shared" si="61"/>
        <v>High</v>
      </c>
      <c r="V439" s="4">
        <v>1</v>
      </c>
      <c r="W439" s="33">
        <f t="shared" si="62"/>
        <v>530.94158296943203</v>
      </c>
      <c r="X439" s="2" t="s">
        <v>17</v>
      </c>
    </row>
    <row r="440" spans="1:24" ht="14.25" customHeight="1" x14ac:dyDescent="0.25">
      <c r="A440" s="2">
        <v>3625</v>
      </c>
      <c r="B440" s="2">
        <v>53</v>
      </c>
      <c r="C440" s="2" t="str">
        <f t="shared" si="54"/>
        <v>Late Adults</v>
      </c>
      <c r="D440" s="2" t="s">
        <v>18</v>
      </c>
      <c r="E440" s="2" t="s">
        <v>29</v>
      </c>
      <c r="F440" s="2">
        <v>287.62</v>
      </c>
      <c r="G440" s="2">
        <f t="shared" si="55"/>
        <v>1</v>
      </c>
      <c r="H440" s="6">
        <v>47821</v>
      </c>
      <c r="I440" s="12" t="str">
        <f t="shared" si="56"/>
        <v>2030</v>
      </c>
      <c r="J440" s="10" t="str">
        <f t="shared" si="57"/>
        <v>Dec</v>
      </c>
      <c r="K440" s="12" t="str">
        <f t="shared" si="58"/>
        <v>04</v>
      </c>
      <c r="L440" s="2" t="s">
        <v>14</v>
      </c>
      <c r="M440" s="2" t="s">
        <v>25</v>
      </c>
      <c r="N440" s="2">
        <v>1.84</v>
      </c>
      <c r="O440" s="2" t="s">
        <v>16</v>
      </c>
      <c r="P440" s="2">
        <v>3</v>
      </c>
      <c r="Q440" s="2">
        <f t="shared" si="59"/>
        <v>1</v>
      </c>
      <c r="R440" s="2">
        <v>95.87</v>
      </c>
      <c r="S440" s="2">
        <f t="shared" si="60"/>
        <v>2</v>
      </c>
      <c r="T440" s="42">
        <f>DataSet!G3626+DataSet!Q3626+DataSet!S3626</f>
        <v>7</v>
      </c>
      <c r="U440" s="16" t="str">
        <f t="shared" si="61"/>
        <v>High</v>
      </c>
      <c r="V440" s="4">
        <v>3</v>
      </c>
      <c r="W440" s="33">
        <f t="shared" si="62"/>
        <v>500.92702265372196</v>
      </c>
      <c r="X440" s="2" t="s">
        <v>28</v>
      </c>
    </row>
    <row r="441" spans="1:24" ht="14.25" customHeight="1" x14ac:dyDescent="0.25">
      <c r="A441" s="2">
        <v>4086</v>
      </c>
      <c r="B441" s="2">
        <v>21</v>
      </c>
      <c r="C441" s="2" t="str">
        <f t="shared" si="54"/>
        <v>Young Adults</v>
      </c>
      <c r="D441" s="2" t="s">
        <v>18</v>
      </c>
      <c r="E441" s="2" t="s">
        <v>19</v>
      </c>
      <c r="F441" s="2">
        <v>967.93</v>
      </c>
      <c r="G441" s="2">
        <f t="shared" si="55"/>
        <v>3</v>
      </c>
      <c r="H441" s="6">
        <v>48282</v>
      </c>
      <c r="I441" s="12" t="str">
        <f t="shared" si="56"/>
        <v>2032</v>
      </c>
      <c r="J441" s="10" t="str">
        <f t="shared" si="57"/>
        <v>Mar</v>
      </c>
      <c r="K441" s="12" t="str">
        <f t="shared" si="58"/>
        <v>09</v>
      </c>
      <c r="L441" s="2" t="s">
        <v>20</v>
      </c>
      <c r="M441" s="2" t="s">
        <v>15</v>
      </c>
      <c r="N441" s="2">
        <v>1.84</v>
      </c>
      <c r="O441" s="2" t="s">
        <v>21</v>
      </c>
      <c r="P441" s="2">
        <v>18</v>
      </c>
      <c r="Q441" s="2">
        <f t="shared" si="59"/>
        <v>3</v>
      </c>
      <c r="R441" s="2">
        <v>53.77</v>
      </c>
      <c r="S441" s="2">
        <f t="shared" si="60"/>
        <v>2</v>
      </c>
      <c r="T441" s="42">
        <f>DataSet!G4087+DataSet!Q4087+DataSet!S4087</f>
        <v>4</v>
      </c>
      <c r="U441" s="16" t="str">
        <f t="shared" si="61"/>
        <v>Low</v>
      </c>
      <c r="V441" s="4">
        <v>4</v>
      </c>
      <c r="W441" s="33">
        <f t="shared" si="62"/>
        <v>528.35768162393219</v>
      </c>
      <c r="X441" s="2" t="s">
        <v>28</v>
      </c>
    </row>
    <row r="442" spans="1:24" ht="14.25" customHeight="1" x14ac:dyDescent="0.25">
      <c r="A442" s="2">
        <v>4121</v>
      </c>
      <c r="B442" s="2">
        <v>37</v>
      </c>
      <c r="C442" s="2" t="str">
        <f t="shared" si="54"/>
        <v>Early Adults</v>
      </c>
      <c r="D442" s="2" t="s">
        <v>26</v>
      </c>
      <c r="E442" s="2" t="s">
        <v>19</v>
      </c>
      <c r="F442" s="2">
        <v>877.49</v>
      </c>
      <c r="G442" s="2">
        <f t="shared" si="55"/>
        <v>3</v>
      </c>
      <c r="H442" s="6">
        <v>48317</v>
      </c>
      <c r="I442" s="12" t="str">
        <f t="shared" si="56"/>
        <v>2032</v>
      </c>
      <c r="J442" s="10" t="str">
        <f t="shared" si="57"/>
        <v>Apr</v>
      </c>
      <c r="K442" s="12" t="str">
        <f t="shared" si="58"/>
        <v>13</v>
      </c>
      <c r="L442" s="2" t="s">
        <v>20</v>
      </c>
      <c r="M442" s="2" t="s">
        <v>25</v>
      </c>
      <c r="N442" s="2">
        <v>1.84</v>
      </c>
      <c r="O442" s="2" t="s">
        <v>21</v>
      </c>
      <c r="P442" s="2">
        <v>16</v>
      </c>
      <c r="Q442" s="2">
        <f t="shared" si="59"/>
        <v>3</v>
      </c>
      <c r="R442" s="2">
        <v>54.84</v>
      </c>
      <c r="S442" s="2">
        <f t="shared" si="60"/>
        <v>2</v>
      </c>
      <c r="T442" s="42">
        <f>DataSet!G4122+DataSet!Q4122+DataSet!S4122</f>
        <v>6</v>
      </c>
      <c r="U442" s="16" t="str">
        <f t="shared" si="61"/>
        <v>Medium</v>
      </c>
      <c r="V442" s="4">
        <v>4</v>
      </c>
      <c r="W442" s="33">
        <f t="shared" si="62"/>
        <v>527.88755080213957</v>
      </c>
      <c r="X442" s="2" t="s">
        <v>28</v>
      </c>
    </row>
    <row r="443" spans="1:24" ht="14.25" customHeight="1" x14ac:dyDescent="0.25">
      <c r="A443" s="2">
        <v>4464</v>
      </c>
      <c r="B443" s="2">
        <v>36</v>
      </c>
      <c r="C443" s="2" t="str">
        <f t="shared" si="54"/>
        <v>Early Adults</v>
      </c>
      <c r="D443" s="2" t="s">
        <v>12</v>
      </c>
      <c r="E443" s="2" t="s">
        <v>27</v>
      </c>
      <c r="F443" s="2">
        <v>587</v>
      </c>
      <c r="G443" s="2">
        <f t="shared" si="55"/>
        <v>2</v>
      </c>
      <c r="H443" s="6">
        <v>48660</v>
      </c>
      <c r="I443" s="12" t="str">
        <f t="shared" si="56"/>
        <v>2033</v>
      </c>
      <c r="J443" s="10" t="str">
        <f t="shared" si="57"/>
        <v>Mar</v>
      </c>
      <c r="K443" s="12" t="str">
        <f t="shared" si="58"/>
        <v>22</v>
      </c>
      <c r="L443" s="2" t="s">
        <v>24</v>
      </c>
      <c r="M443" s="2" t="s">
        <v>15</v>
      </c>
      <c r="N443" s="2">
        <v>1.84</v>
      </c>
      <c r="O443" s="2" t="s">
        <v>21</v>
      </c>
      <c r="P443" s="2">
        <v>5</v>
      </c>
      <c r="Q443" s="2">
        <f t="shared" si="59"/>
        <v>1</v>
      </c>
      <c r="R443" s="2">
        <v>117.4</v>
      </c>
      <c r="S443" s="2">
        <f t="shared" si="60"/>
        <v>2</v>
      </c>
      <c r="T443" s="42">
        <f>DataSet!G4465+DataSet!Q4465+DataSet!S4465</f>
        <v>7</v>
      </c>
      <c r="U443" s="16" t="str">
        <f t="shared" si="61"/>
        <v>High</v>
      </c>
      <c r="V443" s="4">
        <v>2</v>
      </c>
      <c r="W443" s="33">
        <f t="shared" si="62"/>
        <v>522.41405617977591</v>
      </c>
      <c r="X443" s="2" t="s">
        <v>28</v>
      </c>
    </row>
    <row r="444" spans="1:24" ht="14.25" customHeight="1" x14ac:dyDescent="0.25">
      <c r="A444" s="2">
        <v>4735</v>
      </c>
      <c r="B444" s="2">
        <v>27</v>
      </c>
      <c r="C444" s="2" t="str">
        <f t="shared" si="54"/>
        <v>Young Adults</v>
      </c>
      <c r="D444" s="2" t="s">
        <v>18</v>
      </c>
      <c r="E444" s="2" t="s">
        <v>27</v>
      </c>
      <c r="F444" s="2">
        <v>703.16</v>
      </c>
      <c r="G444" s="2">
        <f t="shared" si="55"/>
        <v>3</v>
      </c>
      <c r="H444" s="6">
        <v>48931</v>
      </c>
      <c r="I444" s="12" t="str">
        <f t="shared" si="56"/>
        <v>2033</v>
      </c>
      <c r="J444" s="10" t="str">
        <f t="shared" si="57"/>
        <v>Dec</v>
      </c>
      <c r="K444" s="12" t="str">
        <f t="shared" si="58"/>
        <v>18</v>
      </c>
      <c r="L444" s="2" t="s">
        <v>20</v>
      </c>
      <c r="M444" s="2" t="s">
        <v>25</v>
      </c>
      <c r="N444" s="2">
        <v>1.84</v>
      </c>
      <c r="O444" s="2" t="s">
        <v>21</v>
      </c>
      <c r="P444" s="2">
        <v>17</v>
      </c>
      <c r="Q444" s="2">
        <f t="shared" si="59"/>
        <v>3</v>
      </c>
      <c r="R444" s="2">
        <v>41.36</v>
      </c>
      <c r="S444" s="2">
        <f t="shared" si="60"/>
        <v>1</v>
      </c>
      <c r="T444" s="42">
        <f>DataSet!G4736+DataSet!Q4736+DataSet!S4736</f>
        <v>5</v>
      </c>
      <c r="U444" s="16" t="str">
        <f t="shared" si="61"/>
        <v>Medium</v>
      </c>
      <c r="V444" s="4">
        <v>5</v>
      </c>
      <c r="W444" s="33">
        <f t="shared" si="62"/>
        <v>534.98974272930627</v>
      </c>
      <c r="X444" s="2" t="s">
        <v>28</v>
      </c>
    </row>
    <row r="445" spans="1:24" ht="14.25" customHeight="1" x14ac:dyDescent="0.25">
      <c r="A445" s="2">
        <v>4890</v>
      </c>
      <c r="B445" s="2">
        <v>35</v>
      </c>
      <c r="C445" s="2" t="str">
        <f t="shared" si="54"/>
        <v>Early Adults</v>
      </c>
      <c r="D445" s="2" t="s">
        <v>26</v>
      </c>
      <c r="E445" s="2" t="s">
        <v>13</v>
      </c>
      <c r="F445" s="2">
        <v>339.25</v>
      </c>
      <c r="G445" s="2">
        <f t="shared" si="55"/>
        <v>1</v>
      </c>
      <c r="H445" s="6">
        <v>49086</v>
      </c>
      <c r="I445" s="12" t="str">
        <f t="shared" si="56"/>
        <v>2034</v>
      </c>
      <c r="J445" s="10" t="str">
        <f t="shared" si="57"/>
        <v>May</v>
      </c>
      <c r="K445" s="12" t="str">
        <f t="shared" si="58"/>
        <v>22</v>
      </c>
      <c r="L445" s="2" t="s">
        <v>30</v>
      </c>
      <c r="M445" s="2" t="s">
        <v>15</v>
      </c>
      <c r="N445" s="2">
        <v>1.84</v>
      </c>
      <c r="O445" s="2" t="s">
        <v>21</v>
      </c>
      <c r="P445" s="2">
        <v>16</v>
      </c>
      <c r="Q445" s="2">
        <f t="shared" si="59"/>
        <v>3</v>
      </c>
      <c r="R445" s="2">
        <v>21.2</v>
      </c>
      <c r="S445" s="2">
        <f t="shared" si="60"/>
        <v>1</v>
      </c>
      <c r="T445" s="42">
        <f>DataSet!G4891+DataSet!Q4891+DataSet!S4891</f>
        <v>5</v>
      </c>
      <c r="U445" s="16" t="str">
        <f t="shared" si="61"/>
        <v>Medium</v>
      </c>
      <c r="V445" s="4">
        <v>2</v>
      </c>
      <c r="W445" s="33">
        <f t="shared" si="62"/>
        <v>522.34140607424149</v>
      </c>
      <c r="X445" s="2" t="s">
        <v>22</v>
      </c>
    </row>
    <row r="446" spans="1:24" ht="14.25" customHeight="1" x14ac:dyDescent="0.25">
      <c r="A446" s="2">
        <v>4904</v>
      </c>
      <c r="B446" s="2">
        <v>25</v>
      </c>
      <c r="C446" s="2" t="str">
        <f t="shared" si="54"/>
        <v>Young Adults</v>
      </c>
      <c r="D446" s="2" t="s">
        <v>26</v>
      </c>
      <c r="E446" s="2" t="s">
        <v>29</v>
      </c>
      <c r="F446" s="2">
        <v>219.33</v>
      </c>
      <c r="G446" s="2">
        <f t="shared" si="55"/>
        <v>1</v>
      </c>
      <c r="H446" s="6">
        <v>49100</v>
      </c>
      <c r="I446" s="12" t="str">
        <f t="shared" si="56"/>
        <v>2034</v>
      </c>
      <c r="J446" s="10" t="str">
        <f t="shared" si="57"/>
        <v>Jun</v>
      </c>
      <c r="K446" s="12" t="str">
        <f t="shared" si="58"/>
        <v>05</v>
      </c>
      <c r="L446" s="2" t="s">
        <v>20</v>
      </c>
      <c r="M446" s="2" t="s">
        <v>25</v>
      </c>
      <c r="N446" s="2">
        <v>1.84</v>
      </c>
      <c r="O446" s="2" t="s">
        <v>16</v>
      </c>
      <c r="P446" s="2">
        <v>10</v>
      </c>
      <c r="Q446" s="2">
        <f t="shared" si="59"/>
        <v>2</v>
      </c>
      <c r="R446" s="2">
        <v>21.93</v>
      </c>
      <c r="S446" s="2">
        <f t="shared" si="60"/>
        <v>1</v>
      </c>
      <c r="T446" s="42">
        <f>DataSet!G4905+DataSet!Q4905+DataSet!S4905</f>
        <v>7</v>
      </c>
      <c r="U446" s="16" t="str">
        <f t="shared" si="61"/>
        <v>High</v>
      </c>
      <c r="V446" s="4">
        <v>5</v>
      </c>
      <c r="W446" s="33">
        <f t="shared" si="62"/>
        <v>534.80142217245213</v>
      </c>
      <c r="X446" s="2" t="s">
        <v>17</v>
      </c>
    </row>
    <row r="447" spans="1:24" ht="14.25" customHeight="1" x14ac:dyDescent="0.25">
      <c r="A447" s="2">
        <v>4969</v>
      </c>
      <c r="B447" s="2">
        <v>65</v>
      </c>
      <c r="C447" s="2" t="str">
        <f t="shared" si="54"/>
        <v>Seniors</v>
      </c>
      <c r="D447" s="2" t="s">
        <v>23</v>
      </c>
      <c r="E447" s="2" t="s">
        <v>27</v>
      </c>
      <c r="F447" s="2">
        <v>192.46</v>
      </c>
      <c r="G447" s="2">
        <f t="shared" si="55"/>
        <v>1</v>
      </c>
      <c r="H447" s="6">
        <v>49165</v>
      </c>
      <c r="I447" s="12" t="str">
        <f t="shared" si="56"/>
        <v>2034</v>
      </c>
      <c r="J447" s="10" t="str">
        <f t="shared" si="57"/>
        <v>Aug</v>
      </c>
      <c r="K447" s="12" t="str">
        <f t="shared" si="58"/>
        <v>09</v>
      </c>
      <c r="L447" s="2" t="s">
        <v>30</v>
      </c>
      <c r="M447" s="2" t="s">
        <v>15</v>
      </c>
      <c r="N447" s="2">
        <v>1.84</v>
      </c>
      <c r="O447" s="2" t="s">
        <v>16</v>
      </c>
      <c r="P447" s="2">
        <v>10</v>
      </c>
      <c r="Q447" s="2">
        <f t="shared" si="59"/>
        <v>2</v>
      </c>
      <c r="R447" s="2">
        <v>19.25</v>
      </c>
      <c r="S447" s="2">
        <f t="shared" si="60"/>
        <v>1</v>
      </c>
      <c r="T447" s="42">
        <f>DataSet!G4970+DataSet!Q4970+DataSet!S4970</f>
        <v>6</v>
      </c>
      <c r="U447" s="16" t="str">
        <f t="shared" si="61"/>
        <v>Medium</v>
      </c>
      <c r="V447" s="4">
        <v>4</v>
      </c>
      <c r="W447" s="33">
        <f t="shared" si="62"/>
        <v>527.51324411134954</v>
      </c>
      <c r="X447" s="2" t="s">
        <v>28</v>
      </c>
    </row>
    <row r="448" spans="1:24" ht="14.25" customHeight="1" x14ac:dyDescent="0.25">
      <c r="A448" s="2">
        <v>4970</v>
      </c>
      <c r="B448" s="2">
        <v>58</v>
      </c>
      <c r="C448" s="2" t="str">
        <f t="shared" si="54"/>
        <v>Late Adults</v>
      </c>
      <c r="D448" s="2" t="s">
        <v>26</v>
      </c>
      <c r="E448" s="2" t="s">
        <v>29</v>
      </c>
      <c r="F448" s="2">
        <v>471.87</v>
      </c>
      <c r="G448" s="2">
        <f t="shared" si="55"/>
        <v>2</v>
      </c>
      <c r="H448" s="6">
        <v>49166</v>
      </c>
      <c r="I448" s="12" t="str">
        <f t="shared" si="56"/>
        <v>2034</v>
      </c>
      <c r="J448" s="10" t="str">
        <f t="shared" si="57"/>
        <v>Aug</v>
      </c>
      <c r="K448" s="12" t="str">
        <f t="shared" si="58"/>
        <v>10</v>
      </c>
      <c r="L448" s="2" t="s">
        <v>14</v>
      </c>
      <c r="M448" s="2" t="s">
        <v>25</v>
      </c>
      <c r="N448" s="2">
        <v>1.84</v>
      </c>
      <c r="O448" s="2" t="s">
        <v>16</v>
      </c>
      <c r="P448" s="2">
        <v>5</v>
      </c>
      <c r="Q448" s="2">
        <f t="shared" si="59"/>
        <v>1</v>
      </c>
      <c r="R448" s="2">
        <v>94.37</v>
      </c>
      <c r="S448" s="2">
        <f t="shared" si="60"/>
        <v>2</v>
      </c>
      <c r="T448" s="42">
        <f>DataSet!G4971+DataSet!Q4971+DataSet!S4971</f>
        <v>7</v>
      </c>
      <c r="U448" s="16" t="str">
        <f t="shared" si="61"/>
        <v>High</v>
      </c>
      <c r="V448" s="4">
        <v>2</v>
      </c>
      <c r="W448" s="33">
        <f t="shared" si="62"/>
        <v>522.54759009009081</v>
      </c>
      <c r="X448" s="2" t="s">
        <v>28</v>
      </c>
    </row>
    <row r="449" spans="1:24" ht="14.25" customHeight="1" x14ac:dyDescent="0.25">
      <c r="A449" s="2">
        <v>458</v>
      </c>
      <c r="B449" s="2">
        <v>43</v>
      </c>
      <c r="C449" s="2" t="str">
        <f t="shared" si="54"/>
        <v>Mid Adults</v>
      </c>
      <c r="D449" s="2" t="s">
        <v>23</v>
      </c>
      <c r="E449" s="2" t="s">
        <v>29</v>
      </c>
      <c r="F449" s="2">
        <v>542.95000000000005</v>
      </c>
      <c r="G449" s="2">
        <f t="shared" si="55"/>
        <v>2</v>
      </c>
      <c r="H449" s="6">
        <v>44654</v>
      </c>
      <c r="I449" s="12" t="str">
        <f t="shared" si="56"/>
        <v>2022</v>
      </c>
      <c r="J449" s="10" t="str">
        <f t="shared" si="57"/>
        <v>Apr</v>
      </c>
      <c r="K449" s="12" t="str">
        <f t="shared" si="58"/>
        <v>03</v>
      </c>
      <c r="L449" s="2" t="s">
        <v>14</v>
      </c>
      <c r="M449" s="2" t="s">
        <v>15</v>
      </c>
      <c r="N449" s="2">
        <v>1.83</v>
      </c>
      <c r="O449" s="2" t="s">
        <v>21</v>
      </c>
      <c r="P449" s="2">
        <v>9</v>
      </c>
      <c r="Q449" s="2">
        <f t="shared" si="59"/>
        <v>2</v>
      </c>
      <c r="R449" s="2">
        <v>60.33</v>
      </c>
      <c r="S449" s="2">
        <f t="shared" si="60"/>
        <v>2</v>
      </c>
      <c r="T449" s="42">
        <f>DataSet!G459+DataSet!Q459+DataSet!S459</f>
        <v>7</v>
      </c>
      <c r="U449" s="16" t="str">
        <f t="shared" si="61"/>
        <v>High</v>
      </c>
      <c r="V449" s="4">
        <v>3</v>
      </c>
      <c r="W449" s="33">
        <f t="shared" si="62"/>
        <v>501.1573758099355</v>
      </c>
      <c r="X449" s="2" t="s">
        <v>28</v>
      </c>
    </row>
    <row r="450" spans="1:24" ht="14.25" customHeight="1" x14ac:dyDescent="0.25">
      <c r="A450" s="2">
        <v>620</v>
      </c>
      <c r="B450" s="2">
        <v>29</v>
      </c>
      <c r="C450" s="2" t="str">
        <f t="shared" ref="C450:C513" si="63">IF(AND(B450&gt;=18, B450&lt;=29), "Young Adults",
   IF(AND(B450&gt;=30, B450&lt;=39), "Early Adults",
      IF(AND(B450&gt;=40, B450&lt;=49), "Mid Adults",
         IF(AND(B450&gt;=50, B450&lt;=59), "Late Adults",
            IF(AND(B450&gt;=60, B450&lt;=69), "Seniors", "Out of Range")
         )
      )
   )
)</f>
        <v>Young Adults</v>
      </c>
      <c r="D450" s="2" t="s">
        <v>23</v>
      </c>
      <c r="E450" s="2" t="s">
        <v>29</v>
      </c>
      <c r="F450" s="2">
        <v>864.85</v>
      </c>
      <c r="G450" s="2">
        <f t="shared" ref="G450:G513" si="64">IF(F450 &lt;= 350, 1, IF(F450&gt; 350, IF(F450 &lt;= 650, 2, 3)))</f>
        <v>3</v>
      </c>
      <c r="H450" s="6">
        <v>44816</v>
      </c>
      <c r="I450" s="12" t="str">
        <f t="shared" ref="I450:I513" si="65">TEXT(H450, "yyyy")</f>
        <v>2022</v>
      </c>
      <c r="J450" s="10" t="str">
        <f t="shared" ref="J450:J513" si="66">TEXT(H450, "mmm")</f>
        <v>Sep</v>
      </c>
      <c r="K450" s="12" t="str">
        <f t="shared" ref="K450:K513" si="67">TEXT(H450, "dd")</f>
        <v>12</v>
      </c>
      <c r="L450" s="2" t="s">
        <v>20</v>
      </c>
      <c r="M450" s="2" t="s">
        <v>15</v>
      </c>
      <c r="N450" s="2">
        <v>1.83</v>
      </c>
      <c r="O450" s="2" t="s">
        <v>16</v>
      </c>
      <c r="P450" s="2">
        <v>17</v>
      </c>
      <c r="Q450" s="2">
        <f t="shared" ref="Q450:Q513" si="68">IF(P450 &lt;= 5, 1, IF(P450&gt; 5, IF(P450 &lt;= 15, 2, 3)))</f>
        <v>3</v>
      </c>
      <c r="R450" s="2">
        <v>50.87</v>
      </c>
      <c r="S450" s="2">
        <f t="shared" ref="S450:S513" si="69">IF(R450 &lt;= 50, 1, IF(R450&gt; 50, IF(R450 &lt;= 150, 2, 3)))</f>
        <v>2</v>
      </c>
      <c r="T450" s="42">
        <f>DataSet!G621+DataSet!Q621+DataSet!S621</f>
        <v>7</v>
      </c>
      <c r="U450" s="16" t="str">
        <f t="shared" ref="U450:U513" si="70">IF(T450&lt;=4,"Low",IF(T450&lt;=6,"Medium","High"))</f>
        <v>High</v>
      </c>
      <c r="V450" s="4">
        <v>4</v>
      </c>
      <c r="W450" s="33">
        <f t="shared" ref="W450:W513" si="71">AVERAGEIFS(F450:F5449, V450:V5449,V450 )</f>
        <v>527.87235798499512</v>
      </c>
      <c r="X450" s="2" t="s">
        <v>22</v>
      </c>
    </row>
    <row r="451" spans="1:24" ht="14.25" customHeight="1" x14ac:dyDescent="0.25">
      <c r="A451" s="2">
        <v>647</v>
      </c>
      <c r="B451" s="2">
        <v>47</v>
      </c>
      <c r="C451" s="2" t="str">
        <f t="shared" si="63"/>
        <v>Mid Adults</v>
      </c>
      <c r="D451" s="2" t="s">
        <v>12</v>
      </c>
      <c r="E451" s="2" t="s">
        <v>27</v>
      </c>
      <c r="F451" s="2">
        <v>932.27</v>
      </c>
      <c r="G451" s="2">
        <f t="shared" si="64"/>
        <v>3</v>
      </c>
      <c r="H451" s="6">
        <v>44843</v>
      </c>
      <c r="I451" s="12" t="str">
        <f t="shared" si="65"/>
        <v>2022</v>
      </c>
      <c r="J451" s="10" t="str">
        <f t="shared" si="66"/>
        <v>Oct</v>
      </c>
      <c r="K451" s="12" t="str">
        <f t="shared" si="67"/>
        <v>09</v>
      </c>
      <c r="L451" s="2" t="s">
        <v>24</v>
      </c>
      <c r="M451" s="2" t="s">
        <v>25</v>
      </c>
      <c r="N451" s="2">
        <v>1.83</v>
      </c>
      <c r="O451" s="2" t="s">
        <v>21</v>
      </c>
      <c r="P451" s="2">
        <v>19</v>
      </c>
      <c r="Q451" s="2">
        <f t="shared" si="68"/>
        <v>3</v>
      </c>
      <c r="R451" s="2">
        <v>49.07</v>
      </c>
      <c r="S451" s="2">
        <f t="shared" si="69"/>
        <v>1</v>
      </c>
      <c r="T451" s="42">
        <f>DataSet!G648+DataSet!Q648+DataSet!S648</f>
        <v>5</v>
      </c>
      <c r="U451" s="16" t="str">
        <f t="shared" si="70"/>
        <v>Medium</v>
      </c>
      <c r="V451" s="4">
        <v>3</v>
      </c>
      <c r="W451" s="33">
        <f t="shared" si="71"/>
        <v>501.11219459459488</v>
      </c>
      <c r="X451" s="2" t="s">
        <v>17</v>
      </c>
    </row>
    <row r="452" spans="1:24" ht="14.25" customHeight="1" x14ac:dyDescent="0.25">
      <c r="A452" s="2">
        <v>1421</v>
      </c>
      <c r="B452" s="2">
        <v>37</v>
      </c>
      <c r="C452" s="2" t="str">
        <f t="shared" si="63"/>
        <v>Early Adults</v>
      </c>
      <c r="D452" s="2" t="s">
        <v>18</v>
      </c>
      <c r="E452" s="2" t="s">
        <v>13</v>
      </c>
      <c r="F452" s="2">
        <v>98.91</v>
      </c>
      <c r="G452" s="2">
        <f t="shared" si="64"/>
        <v>1</v>
      </c>
      <c r="H452" s="6">
        <v>45617</v>
      </c>
      <c r="I452" s="12" t="str">
        <f t="shared" si="65"/>
        <v>2024</v>
      </c>
      <c r="J452" s="10" t="str">
        <f t="shared" si="66"/>
        <v>Nov</v>
      </c>
      <c r="K452" s="12" t="str">
        <f t="shared" si="67"/>
        <v>21</v>
      </c>
      <c r="L452" s="2" t="s">
        <v>20</v>
      </c>
      <c r="M452" s="2" t="s">
        <v>15</v>
      </c>
      <c r="N452" s="2">
        <v>1.83</v>
      </c>
      <c r="O452" s="2" t="s">
        <v>16</v>
      </c>
      <c r="P452" s="2">
        <v>1</v>
      </c>
      <c r="Q452" s="2">
        <f t="shared" si="68"/>
        <v>1</v>
      </c>
      <c r="R452" s="2">
        <v>98.91</v>
      </c>
      <c r="S452" s="2">
        <f t="shared" si="69"/>
        <v>2</v>
      </c>
      <c r="T452" s="42">
        <f>DataSet!G1422+DataSet!Q1422+DataSet!S1422</f>
        <v>5</v>
      </c>
      <c r="U452" s="16" t="str">
        <f t="shared" si="70"/>
        <v>Medium</v>
      </c>
      <c r="V452" s="4">
        <v>3</v>
      </c>
      <c r="W452" s="33">
        <f t="shared" si="71"/>
        <v>500.64557359307383</v>
      </c>
      <c r="X452" s="2" t="s">
        <v>28</v>
      </c>
    </row>
    <row r="453" spans="1:24" ht="14.25" customHeight="1" x14ac:dyDescent="0.25">
      <c r="A453" s="2">
        <v>1574</v>
      </c>
      <c r="B453" s="2">
        <v>66</v>
      </c>
      <c r="C453" s="2" t="str">
        <f t="shared" si="63"/>
        <v>Seniors</v>
      </c>
      <c r="D453" s="2" t="s">
        <v>23</v>
      </c>
      <c r="E453" s="2" t="s">
        <v>19</v>
      </c>
      <c r="F453" s="2">
        <v>537.28</v>
      </c>
      <c r="G453" s="2">
        <f t="shared" si="64"/>
        <v>2</v>
      </c>
      <c r="H453" s="6">
        <v>45770</v>
      </c>
      <c r="I453" s="12" t="str">
        <f t="shared" si="65"/>
        <v>2025</v>
      </c>
      <c r="J453" s="10" t="str">
        <f t="shared" si="66"/>
        <v>Apr</v>
      </c>
      <c r="K453" s="12" t="str">
        <f t="shared" si="67"/>
        <v>23</v>
      </c>
      <c r="L453" s="2" t="s">
        <v>20</v>
      </c>
      <c r="M453" s="2" t="s">
        <v>15</v>
      </c>
      <c r="N453" s="2">
        <v>1.83</v>
      </c>
      <c r="O453" s="2" t="s">
        <v>21</v>
      </c>
      <c r="P453" s="2">
        <v>17</v>
      </c>
      <c r="Q453" s="2">
        <f t="shared" si="68"/>
        <v>3</v>
      </c>
      <c r="R453" s="2">
        <v>31.6</v>
      </c>
      <c r="S453" s="2">
        <f t="shared" si="69"/>
        <v>1</v>
      </c>
      <c r="T453" s="42">
        <f>DataSet!G1575+DataSet!Q1575+DataSet!S1575</f>
        <v>7</v>
      </c>
      <c r="U453" s="16" t="str">
        <f t="shared" si="70"/>
        <v>High</v>
      </c>
      <c r="V453" s="4">
        <v>2</v>
      </c>
      <c r="W453" s="33">
        <f t="shared" si="71"/>
        <v>522.60472378805036</v>
      </c>
      <c r="X453" s="2" t="s">
        <v>17</v>
      </c>
    </row>
    <row r="454" spans="1:24" ht="14.25" customHeight="1" x14ac:dyDescent="0.25">
      <c r="A454" s="2">
        <v>1579</v>
      </c>
      <c r="B454" s="2">
        <v>53</v>
      </c>
      <c r="C454" s="2" t="str">
        <f t="shared" si="63"/>
        <v>Late Adults</v>
      </c>
      <c r="D454" s="2" t="s">
        <v>18</v>
      </c>
      <c r="E454" s="2" t="s">
        <v>13</v>
      </c>
      <c r="F454" s="2">
        <v>456.03</v>
      </c>
      <c r="G454" s="2">
        <f t="shared" si="64"/>
        <v>2</v>
      </c>
      <c r="H454" s="6">
        <v>45775</v>
      </c>
      <c r="I454" s="12" t="str">
        <f t="shared" si="65"/>
        <v>2025</v>
      </c>
      <c r="J454" s="10" t="str">
        <f t="shared" si="66"/>
        <v>Apr</v>
      </c>
      <c r="K454" s="12" t="str">
        <f t="shared" si="67"/>
        <v>28</v>
      </c>
      <c r="L454" s="2" t="s">
        <v>24</v>
      </c>
      <c r="M454" s="2" t="s">
        <v>15</v>
      </c>
      <c r="N454" s="2">
        <v>1.83</v>
      </c>
      <c r="O454" s="2" t="s">
        <v>21</v>
      </c>
      <c r="P454" s="2">
        <v>6</v>
      </c>
      <c r="Q454" s="2">
        <f t="shared" si="68"/>
        <v>2</v>
      </c>
      <c r="R454" s="2">
        <v>76</v>
      </c>
      <c r="S454" s="2">
        <f t="shared" si="69"/>
        <v>2</v>
      </c>
      <c r="T454" s="42">
        <f>DataSet!G1580+DataSet!Q1580+DataSet!S1580</f>
        <v>6</v>
      </c>
      <c r="U454" s="16" t="str">
        <f t="shared" si="70"/>
        <v>Medium</v>
      </c>
      <c r="V454" s="4">
        <v>2</v>
      </c>
      <c r="W454" s="33">
        <f t="shared" si="71"/>
        <v>522.58816027088108</v>
      </c>
      <c r="X454" s="2" t="s">
        <v>28</v>
      </c>
    </row>
    <row r="455" spans="1:24" ht="14.25" customHeight="1" x14ac:dyDescent="0.25">
      <c r="A455" s="2">
        <v>1636</v>
      </c>
      <c r="B455" s="2">
        <v>62</v>
      </c>
      <c r="C455" s="2" t="str">
        <f t="shared" si="63"/>
        <v>Seniors</v>
      </c>
      <c r="D455" s="2" t="s">
        <v>26</v>
      </c>
      <c r="E455" s="2" t="s">
        <v>19</v>
      </c>
      <c r="F455" s="2">
        <v>199.72</v>
      </c>
      <c r="G455" s="2">
        <f t="shared" si="64"/>
        <v>1</v>
      </c>
      <c r="H455" s="6">
        <v>45832</v>
      </c>
      <c r="I455" s="12" t="str">
        <f t="shared" si="65"/>
        <v>2025</v>
      </c>
      <c r="J455" s="10" t="str">
        <f t="shared" si="66"/>
        <v>Jun</v>
      </c>
      <c r="K455" s="12" t="str">
        <f t="shared" si="67"/>
        <v>24</v>
      </c>
      <c r="L455" s="2" t="s">
        <v>30</v>
      </c>
      <c r="M455" s="2" t="s">
        <v>25</v>
      </c>
      <c r="N455" s="2">
        <v>1.83</v>
      </c>
      <c r="O455" s="2" t="s">
        <v>16</v>
      </c>
      <c r="P455" s="2">
        <v>8</v>
      </c>
      <c r="Q455" s="2">
        <f t="shared" si="68"/>
        <v>2</v>
      </c>
      <c r="R455" s="2">
        <v>24.96</v>
      </c>
      <c r="S455" s="2">
        <f t="shared" si="69"/>
        <v>1</v>
      </c>
      <c r="T455" s="42">
        <f>DataSet!G1637+DataSet!Q1637+DataSet!S1637</f>
        <v>3</v>
      </c>
      <c r="U455" s="16" t="str">
        <f t="shared" si="70"/>
        <v>Low</v>
      </c>
      <c r="V455" s="4">
        <v>5</v>
      </c>
      <c r="W455" s="33">
        <f t="shared" si="71"/>
        <v>535.15508968609845</v>
      </c>
      <c r="X455" s="2" t="s">
        <v>17</v>
      </c>
    </row>
    <row r="456" spans="1:24" ht="14.25" customHeight="1" x14ac:dyDescent="0.25">
      <c r="A456" s="2">
        <v>1715</v>
      </c>
      <c r="B456" s="2">
        <v>50</v>
      </c>
      <c r="C456" s="2" t="str">
        <f t="shared" si="63"/>
        <v>Late Adults</v>
      </c>
      <c r="D456" s="2" t="s">
        <v>26</v>
      </c>
      <c r="E456" s="2" t="s">
        <v>19</v>
      </c>
      <c r="F456" s="2">
        <v>484.22</v>
      </c>
      <c r="G456" s="2">
        <f t="shared" si="64"/>
        <v>2</v>
      </c>
      <c r="H456" s="6">
        <v>45911</v>
      </c>
      <c r="I456" s="12" t="str">
        <f t="shared" si="65"/>
        <v>2025</v>
      </c>
      <c r="J456" s="10" t="str">
        <f t="shared" si="66"/>
        <v>Sep</v>
      </c>
      <c r="K456" s="12" t="str">
        <f t="shared" si="67"/>
        <v>11</v>
      </c>
      <c r="L456" s="2" t="s">
        <v>24</v>
      </c>
      <c r="M456" s="2" t="s">
        <v>15</v>
      </c>
      <c r="N456" s="2">
        <v>1.83</v>
      </c>
      <c r="O456" s="2" t="s">
        <v>21</v>
      </c>
      <c r="P456" s="2">
        <v>14</v>
      </c>
      <c r="Q456" s="2">
        <f t="shared" si="68"/>
        <v>2</v>
      </c>
      <c r="R456" s="2">
        <v>34.590000000000003</v>
      </c>
      <c r="S456" s="2">
        <f t="shared" si="69"/>
        <v>1</v>
      </c>
      <c r="T456" s="42">
        <f>DataSet!G1716+DataSet!Q1716+DataSet!S1716</f>
        <v>6</v>
      </c>
      <c r="U456" s="16" t="str">
        <f t="shared" si="70"/>
        <v>Medium</v>
      </c>
      <c r="V456" s="4">
        <v>2</v>
      </c>
      <c r="W456" s="33">
        <f t="shared" si="71"/>
        <v>522.66336723163909</v>
      </c>
      <c r="X456" s="2" t="s">
        <v>28</v>
      </c>
    </row>
    <row r="457" spans="1:24" ht="14.25" customHeight="1" x14ac:dyDescent="0.25">
      <c r="A457" s="2">
        <v>1956</v>
      </c>
      <c r="B457" s="2">
        <v>29</v>
      </c>
      <c r="C457" s="2" t="str">
        <f t="shared" si="63"/>
        <v>Young Adults</v>
      </c>
      <c r="D457" s="2" t="s">
        <v>26</v>
      </c>
      <c r="E457" s="2" t="s">
        <v>27</v>
      </c>
      <c r="F457" s="2">
        <v>235.25</v>
      </c>
      <c r="G457" s="2">
        <f t="shared" si="64"/>
        <v>1</v>
      </c>
      <c r="H457" s="6">
        <v>46152</v>
      </c>
      <c r="I457" s="12" t="str">
        <f t="shared" si="65"/>
        <v>2026</v>
      </c>
      <c r="J457" s="10" t="str">
        <f t="shared" si="66"/>
        <v>May</v>
      </c>
      <c r="K457" s="12" t="str">
        <f t="shared" si="67"/>
        <v>10</v>
      </c>
      <c r="L457" s="2" t="s">
        <v>30</v>
      </c>
      <c r="M457" s="2" t="s">
        <v>25</v>
      </c>
      <c r="N457" s="2">
        <v>1.83</v>
      </c>
      <c r="O457" s="2" t="s">
        <v>16</v>
      </c>
      <c r="P457" s="2">
        <v>19</v>
      </c>
      <c r="Q457" s="2">
        <f t="shared" si="68"/>
        <v>3</v>
      </c>
      <c r="R457" s="2">
        <v>12.38</v>
      </c>
      <c r="S457" s="2">
        <f t="shared" si="69"/>
        <v>1</v>
      </c>
      <c r="T457" s="42">
        <f>DataSet!G1957+DataSet!Q1957+DataSet!S1957</f>
        <v>7</v>
      </c>
      <c r="U457" s="16" t="str">
        <f t="shared" si="70"/>
        <v>High</v>
      </c>
      <c r="V457" s="4">
        <v>3</v>
      </c>
      <c r="W457" s="33">
        <f t="shared" si="71"/>
        <v>501.08082340195045</v>
      </c>
      <c r="X457" s="2" t="s">
        <v>22</v>
      </c>
    </row>
    <row r="458" spans="1:24" ht="14.25" customHeight="1" x14ac:dyDescent="0.25">
      <c r="A458" s="2">
        <v>2046</v>
      </c>
      <c r="B458" s="2">
        <v>34</v>
      </c>
      <c r="C458" s="2" t="str">
        <f t="shared" si="63"/>
        <v>Early Adults</v>
      </c>
      <c r="D458" s="2" t="s">
        <v>23</v>
      </c>
      <c r="E458" s="2" t="s">
        <v>29</v>
      </c>
      <c r="F458" s="2">
        <v>122.34</v>
      </c>
      <c r="G458" s="2">
        <f t="shared" si="64"/>
        <v>1</v>
      </c>
      <c r="H458" s="6">
        <v>46242</v>
      </c>
      <c r="I458" s="12" t="str">
        <f t="shared" si="65"/>
        <v>2026</v>
      </c>
      <c r="J458" s="10" t="str">
        <f t="shared" si="66"/>
        <v>Aug</v>
      </c>
      <c r="K458" s="12" t="str">
        <f t="shared" si="67"/>
        <v>08</v>
      </c>
      <c r="L458" s="2" t="s">
        <v>24</v>
      </c>
      <c r="M458" s="2" t="s">
        <v>25</v>
      </c>
      <c r="N458" s="2">
        <v>1.83</v>
      </c>
      <c r="O458" s="2" t="s">
        <v>21</v>
      </c>
      <c r="P458" s="2">
        <v>8</v>
      </c>
      <c r="Q458" s="2">
        <f t="shared" si="68"/>
        <v>2</v>
      </c>
      <c r="R458" s="2">
        <v>15.29</v>
      </c>
      <c r="S458" s="2">
        <f t="shared" si="69"/>
        <v>1</v>
      </c>
      <c r="T458" s="42">
        <f>DataSet!G2047+DataSet!Q2047+DataSet!S2047</f>
        <v>4</v>
      </c>
      <c r="U458" s="16" t="str">
        <f t="shared" si="70"/>
        <v>Low</v>
      </c>
      <c r="V458" s="4">
        <v>4</v>
      </c>
      <c r="W458" s="33">
        <f t="shared" si="71"/>
        <v>527.51079399141679</v>
      </c>
      <c r="X458" s="2" t="s">
        <v>17</v>
      </c>
    </row>
    <row r="459" spans="1:24" ht="14.25" customHeight="1" x14ac:dyDescent="0.25">
      <c r="A459" s="2">
        <v>2052</v>
      </c>
      <c r="B459" s="2">
        <v>37</v>
      </c>
      <c r="C459" s="2" t="str">
        <f t="shared" si="63"/>
        <v>Early Adults</v>
      </c>
      <c r="D459" s="2" t="s">
        <v>23</v>
      </c>
      <c r="E459" s="2" t="s">
        <v>29</v>
      </c>
      <c r="F459" s="2">
        <v>887.6</v>
      </c>
      <c r="G459" s="2">
        <f t="shared" si="64"/>
        <v>3</v>
      </c>
      <c r="H459" s="6">
        <v>46248</v>
      </c>
      <c r="I459" s="12" t="str">
        <f t="shared" si="65"/>
        <v>2026</v>
      </c>
      <c r="J459" s="10" t="str">
        <f t="shared" si="66"/>
        <v>Aug</v>
      </c>
      <c r="K459" s="12" t="str">
        <f t="shared" si="67"/>
        <v>14</v>
      </c>
      <c r="L459" s="2" t="s">
        <v>14</v>
      </c>
      <c r="M459" s="2" t="s">
        <v>25</v>
      </c>
      <c r="N459" s="2">
        <v>1.83</v>
      </c>
      <c r="O459" s="2" t="s">
        <v>21</v>
      </c>
      <c r="P459" s="2">
        <v>5</v>
      </c>
      <c r="Q459" s="2">
        <f t="shared" si="68"/>
        <v>1</v>
      </c>
      <c r="R459" s="2">
        <v>177.52</v>
      </c>
      <c r="S459" s="2">
        <f t="shared" si="69"/>
        <v>3</v>
      </c>
      <c r="T459" s="42">
        <f>DataSet!G2053+DataSet!Q2053+DataSet!S2053</f>
        <v>6</v>
      </c>
      <c r="U459" s="16" t="str">
        <f t="shared" si="70"/>
        <v>Medium</v>
      </c>
      <c r="V459" s="4">
        <v>2</v>
      </c>
      <c r="W459" s="33">
        <f t="shared" si="71"/>
        <v>522.70685520362065</v>
      </c>
      <c r="X459" s="2" t="s">
        <v>22</v>
      </c>
    </row>
    <row r="460" spans="1:24" ht="14.25" customHeight="1" x14ac:dyDescent="0.25">
      <c r="A460" s="2">
        <v>2325</v>
      </c>
      <c r="B460" s="2">
        <v>32</v>
      </c>
      <c r="C460" s="2" t="str">
        <f t="shared" si="63"/>
        <v>Early Adults</v>
      </c>
      <c r="D460" s="2" t="s">
        <v>23</v>
      </c>
      <c r="E460" s="2" t="s">
        <v>27</v>
      </c>
      <c r="F460" s="2">
        <v>830.47</v>
      </c>
      <c r="G460" s="2">
        <f t="shared" si="64"/>
        <v>3</v>
      </c>
      <c r="H460" s="6">
        <v>46521</v>
      </c>
      <c r="I460" s="12" t="str">
        <f t="shared" si="65"/>
        <v>2027</v>
      </c>
      <c r="J460" s="10" t="str">
        <f t="shared" si="66"/>
        <v>May</v>
      </c>
      <c r="K460" s="12" t="str">
        <f t="shared" si="67"/>
        <v>14</v>
      </c>
      <c r="L460" s="2" t="s">
        <v>24</v>
      </c>
      <c r="M460" s="2" t="s">
        <v>25</v>
      </c>
      <c r="N460" s="2">
        <v>1.83</v>
      </c>
      <c r="O460" s="2" t="s">
        <v>21</v>
      </c>
      <c r="P460" s="2">
        <v>19</v>
      </c>
      <c r="Q460" s="2">
        <f t="shared" si="68"/>
        <v>3</v>
      </c>
      <c r="R460" s="2">
        <v>43.71</v>
      </c>
      <c r="S460" s="2">
        <f t="shared" si="69"/>
        <v>1</v>
      </c>
      <c r="T460" s="42">
        <f>DataSet!G2326+DataSet!Q2326+DataSet!S2326</f>
        <v>5</v>
      </c>
      <c r="U460" s="16" t="str">
        <f t="shared" si="70"/>
        <v>Medium</v>
      </c>
      <c r="V460" s="4">
        <v>2</v>
      </c>
      <c r="W460" s="33">
        <f t="shared" si="71"/>
        <v>522.2936126840325</v>
      </c>
      <c r="X460" s="2" t="s">
        <v>22</v>
      </c>
    </row>
    <row r="461" spans="1:24" ht="14.25" customHeight="1" x14ac:dyDescent="0.25">
      <c r="A461" s="2">
        <v>2432</v>
      </c>
      <c r="B461" s="2">
        <v>43</v>
      </c>
      <c r="C461" s="2" t="str">
        <f t="shared" si="63"/>
        <v>Mid Adults</v>
      </c>
      <c r="D461" s="2" t="s">
        <v>18</v>
      </c>
      <c r="E461" s="2" t="s">
        <v>29</v>
      </c>
      <c r="F461" s="2">
        <v>115.6</v>
      </c>
      <c r="G461" s="2">
        <f t="shared" si="64"/>
        <v>1</v>
      </c>
      <c r="H461" s="6">
        <v>46628</v>
      </c>
      <c r="I461" s="12" t="str">
        <f t="shared" si="65"/>
        <v>2027</v>
      </c>
      <c r="J461" s="10" t="str">
        <f t="shared" si="66"/>
        <v>Aug</v>
      </c>
      <c r="K461" s="12" t="str">
        <f t="shared" si="67"/>
        <v>29</v>
      </c>
      <c r="L461" s="2" t="s">
        <v>20</v>
      </c>
      <c r="M461" s="2" t="s">
        <v>25</v>
      </c>
      <c r="N461" s="2">
        <v>1.83</v>
      </c>
      <c r="O461" s="2" t="s">
        <v>21</v>
      </c>
      <c r="P461" s="2">
        <v>1</v>
      </c>
      <c r="Q461" s="2">
        <f t="shared" si="68"/>
        <v>1</v>
      </c>
      <c r="R461" s="2">
        <v>115.6</v>
      </c>
      <c r="S461" s="2">
        <f t="shared" si="69"/>
        <v>2</v>
      </c>
      <c r="T461" s="42">
        <f>DataSet!G2433+DataSet!Q2433+DataSet!S2433</f>
        <v>5</v>
      </c>
      <c r="U461" s="16" t="str">
        <f t="shared" si="70"/>
        <v>Medium</v>
      </c>
      <c r="V461" s="4">
        <v>5</v>
      </c>
      <c r="W461" s="33">
        <f t="shared" si="71"/>
        <v>535.53156004489313</v>
      </c>
      <c r="X461" s="2" t="s">
        <v>17</v>
      </c>
    </row>
    <row r="462" spans="1:24" ht="14.25" customHeight="1" x14ac:dyDescent="0.25">
      <c r="A462" s="2">
        <v>2617</v>
      </c>
      <c r="B462" s="2">
        <v>19</v>
      </c>
      <c r="C462" s="2" t="str">
        <f t="shared" si="63"/>
        <v>Young Adults</v>
      </c>
      <c r="D462" s="2" t="s">
        <v>26</v>
      </c>
      <c r="E462" s="2" t="s">
        <v>29</v>
      </c>
      <c r="F462" s="2">
        <v>630.5</v>
      </c>
      <c r="G462" s="2">
        <f t="shared" si="64"/>
        <v>2</v>
      </c>
      <c r="H462" s="6">
        <v>46813</v>
      </c>
      <c r="I462" s="12" t="str">
        <f t="shared" si="65"/>
        <v>2028</v>
      </c>
      <c r="J462" s="10" t="str">
        <f t="shared" si="66"/>
        <v>Mar</v>
      </c>
      <c r="K462" s="12" t="str">
        <f t="shared" si="67"/>
        <v>01</v>
      </c>
      <c r="L462" s="2" t="s">
        <v>24</v>
      </c>
      <c r="M462" s="2" t="s">
        <v>25</v>
      </c>
      <c r="N462" s="2">
        <v>1.83</v>
      </c>
      <c r="O462" s="2" t="s">
        <v>21</v>
      </c>
      <c r="P462" s="2">
        <v>12</v>
      </c>
      <c r="Q462" s="2">
        <f t="shared" si="68"/>
        <v>2</v>
      </c>
      <c r="R462" s="2">
        <v>52.54</v>
      </c>
      <c r="S462" s="2">
        <f t="shared" si="69"/>
        <v>2</v>
      </c>
      <c r="T462" s="42">
        <f>DataSet!G2618+DataSet!Q2618+DataSet!S2618</f>
        <v>6</v>
      </c>
      <c r="U462" s="16" t="str">
        <f t="shared" si="70"/>
        <v>Medium</v>
      </c>
      <c r="V462" s="4">
        <v>5</v>
      </c>
      <c r="W462" s="33">
        <f t="shared" si="71"/>
        <v>536.00339325842674</v>
      </c>
      <c r="X462" s="2" t="s">
        <v>22</v>
      </c>
    </row>
    <row r="463" spans="1:24" ht="14.25" customHeight="1" x14ac:dyDescent="0.25">
      <c r="A463" s="2">
        <v>2720</v>
      </c>
      <c r="B463" s="2">
        <v>28</v>
      </c>
      <c r="C463" s="2" t="str">
        <f t="shared" si="63"/>
        <v>Young Adults</v>
      </c>
      <c r="D463" s="2" t="s">
        <v>26</v>
      </c>
      <c r="E463" s="2" t="s">
        <v>27</v>
      </c>
      <c r="F463" s="2">
        <v>829.04</v>
      </c>
      <c r="G463" s="2">
        <f t="shared" si="64"/>
        <v>3</v>
      </c>
      <c r="H463" s="6">
        <v>46916</v>
      </c>
      <c r="I463" s="12" t="str">
        <f t="shared" si="65"/>
        <v>2028</v>
      </c>
      <c r="J463" s="10" t="str">
        <f t="shared" si="66"/>
        <v>Jun</v>
      </c>
      <c r="K463" s="12" t="str">
        <f t="shared" si="67"/>
        <v>12</v>
      </c>
      <c r="L463" s="2" t="s">
        <v>20</v>
      </c>
      <c r="M463" s="2" t="s">
        <v>15</v>
      </c>
      <c r="N463" s="2">
        <v>1.83</v>
      </c>
      <c r="O463" s="2" t="s">
        <v>16</v>
      </c>
      <c r="P463" s="2">
        <v>19</v>
      </c>
      <c r="Q463" s="2">
        <f t="shared" si="68"/>
        <v>3</v>
      </c>
      <c r="R463" s="2">
        <v>43.63</v>
      </c>
      <c r="S463" s="2">
        <f t="shared" si="69"/>
        <v>1</v>
      </c>
      <c r="T463" s="42">
        <f>DataSet!G2721+DataSet!Q2721+DataSet!S2721</f>
        <v>3</v>
      </c>
      <c r="U463" s="16" t="str">
        <f t="shared" si="70"/>
        <v>Low</v>
      </c>
      <c r="V463" s="4">
        <v>3</v>
      </c>
      <c r="W463" s="33">
        <f t="shared" si="71"/>
        <v>501.36914316702848</v>
      </c>
      <c r="X463" s="2" t="s">
        <v>22</v>
      </c>
    </row>
    <row r="464" spans="1:24" ht="14.25" customHeight="1" x14ac:dyDescent="0.25">
      <c r="A464" s="2">
        <v>2743</v>
      </c>
      <c r="B464" s="2">
        <v>48</v>
      </c>
      <c r="C464" s="2" t="str">
        <f t="shared" si="63"/>
        <v>Mid Adults</v>
      </c>
      <c r="D464" s="2" t="s">
        <v>12</v>
      </c>
      <c r="E464" s="2" t="s">
        <v>29</v>
      </c>
      <c r="F464" s="2">
        <v>653.44000000000005</v>
      </c>
      <c r="G464" s="2">
        <f t="shared" si="64"/>
        <v>3</v>
      </c>
      <c r="H464" s="6">
        <v>46939</v>
      </c>
      <c r="I464" s="12" t="str">
        <f t="shared" si="65"/>
        <v>2028</v>
      </c>
      <c r="J464" s="10" t="str">
        <f t="shared" si="66"/>
        <v>Jul</v>
      </c>
      <c r="K464" s="12" t="str">
        <f t="shared" si="67"/>
        <v>05</v>
      </c>
      <c r="L464" s="2" t="s">
        <v>14</v>
      </c>
      <c r="M464" s="2" t="s">
        <v>15</v>
      </c>
      <c r="N464" s="2">
        <v>1.83</v>
      </c>
      <c r="O464" s="2" t="s">
        <v>16</v>
      </c>
      <c r="P464" s="2">
        <v>6</v>
      </c>
      <c r="Q464" s="2">
        <f t="shared" si="68"/>
        <v>2</v>
      </c>
      <c r="R464" s="2">
        <v>108.91</v>
      </c>
      <c r="S464" s="2">
        <f t="shared" si="69"/>
        <v>2</v>
      </c>
      <c r="T464" s="42">
        <f>DataSet!G2744+DataSet!Q2744+DataSet!S2744</f>
        <v>7</v>
      </c>
      <c r="U464" s="16" t="str">
        <f t="shared" si="70"/>
        <v>High</v>
      </c>
      <c r="V464" s="4">
        <v>2</v>
      </c>
      <c r="W464" s="33">
        <f t="shared" si="71"/>
        <v>521.94420634920709</v>
      </c>
      <c r="X464" s="2" t="s">
        <v>17</v>
      </c>
    </row>
    <row r="465" spans="1:24" ht="14.25" customHeight="1" x14ac:dyDescent="0.25">
      <c r="A465" s="2">
        <v>3038</v>
      </c>
      <c r="B465" s="2">
        <v>56</v>
      </c>
      <c r="C465" s="2" t="str">
        <f t="shared" si="63"/>
        <v>Late Adults</v>
      </c>
      <c r="D465" s="2" t="s">
        <v>18</v>
      </c>
      <c r="E465" s="2" t="s">
        <v>29</v>
      </c>
      <c r="F465" s="2">
        <v>343.96</v>
      </c>
      <c r="G465" s="2">
        <f t="shared" si="64"/>
        <v>1</v>
      </c>
      <c r="H465" s="6">
        <v>47234</v>
      </c>
      <c r="I465" s="12" t="str">
        <f t="shared" si="65"/>
        <v>2029</v>
      </c>
      <c r="J465" s="10" t="str">
        <f t="shared" si="66"/>
        <v>Apr</v>
      </c>
      <c r="K465" s="12" t="str">
        <f t="shared" si="67"/>
        <v>26</v>
      </c>
      <c r="L465" s="2" t="s">
        <v>14</v>
      </c>
      <c r="M465" s="2" t="s">
        <v>25</v>
      </c>
      <c r="N465" s="2">
        <v>1.83</v>
      </c>
      <c r="O465" s="2" t="s">
        <v>16</v>
      </c>
      <c r="P465" s="2">
        <v>9</v>
      </c>
      <c r="Q465" s="2">
        <f t="shared" si="68"/>
        <v>2</v>
      </c>
      <c r="R465" s="2">
        <v>38.22</v>
      </c>
      <c r="S465" s="2">
        <f t="shared" si="69"/>
        <v>1</v>
      </c>
      <c r="T465" s="42">
        <f>DataSet!G3039+DataSet!Q3039+DataSet!S3039</f>
        <v>6</v>
      </c>
      <c r="U465" s="16" t="str">
        <f t="shared" si="70"/>
        <v>Medium</v>
      </c>
      <c r="V465" s="4">
        <v>2</v>
      </c>
      <c r="W465" s="33">
        <f t="shared" si="71"/>
        <v>521.79494892168066</v>
      </c>
      <c r="X465" s="2" t="s">
        <v>28</v>
      </c>
    </row>
    <row r="466" spans="1:24" ht="14.25" customHeight="1" x14ac:dyDescent="0.25">
      <c r="A466" s="2">
        <v>3337</v>
      </c>
      <c r="B466" s="2">
        <v>19</v>
      </c>
      <c r="C466" s="2" t="str">
        <f t="shared" si="63"/>
        <v>Young Adults</v>
      </c>
      <c r="D466" s="2" t="s">
        <v>12</v>
      </c>
      <c r="E466" s="2" t="s">
        <v>13</v>
      </c>
      <c r="F466" s="2">
        <v>334.07</v>
      </c>
      <c r="G466" s="2">
        <f t="shared" si="64"/>
        <v>1</v>
      </c>
      <c r="H466" s="6">
        <v>47533</v>
      </c>
      <c r="I466" s="12" t="str">
        <f t="shared" si="65"/>
        <v>2030</v>
      </c>
      <c r="J466" s="10" t="str">
        <f t="shared" si="66"/>
        <v>Feb</v>
      </c>
      <c r="K466" s="12" t="str">
        <f t="shared" si="67"/>
        <v>19</v>
      </c>
      <c r="L466" s="2" t="s">
        <v>14</v>
      </c>
      <c r="M466" s="2" t="s">
        <v>25</v>
      </c>
      <c r="N466" s="2">
        <v>1.83</v>
      </c>
      <c r="O466" s="2" t="s">
        <v>16</v>
      </c>
      <c r="P466" s="2">
        <v>9</v>
      </c>
      <c r="Q466" s="2">
        <f t="shared" si="68"/>
        <v>2</v>
      </c>
      <c r="R466" s="2">
        <v>37.119999999999997</v>
      </c>
      <c r="S466" s="2">
        <f t="shared" si="69"/>
        <v>1</v>
      </c>
      <c r="T466" s="42">
        <f>DataSet!G3338+DataSet!Q3338+DataSet!S3338</f>
        <v>4</v>
      </c>
      <c r="U466" s="16" t="str">
        <f t="shared" si="70"/>
        <v>Low</v>
      </c>
      <c r="V466" s="4">
        <v>1</v>
      </c>
      <c r="W466" s="33">
        <f t="shared" si="71"/>
        <v>531.27409836065544</v>
      </c>
      <c r="X466" s="2" t="s">
        <v>28</v>
      </c>
    </row>
    <row r="467" spans="1:24" ht="14.25" customHeight="1" x14ac:dyDescent="0.25">
      <c r="A467" s="2">
        <v>3519</v>
      </c>
      <c r="B467" s="2">
        <v>68</v>
      </c>
      <c r="C467" s="2" t="str">
        <f t="shared" si="63"/>
        <v>Seniors</v>
      </c>
      <c r="D467" s="2" t="s">
        <v>23</v>
      </c>
      <c r="E467" s="2" t="s">
        <v>27</v>
      </c>
      <c r="F467" s="2">
        <v>139.62</v>
      </c>
      <c r="G467" s="2">
        <f t="shared" si="64"/>
        <v>1</v>
      </c>
      <c r="H467" s="6">
        <v>47715</v>
      </c>
      <c r="I467" s="12" t="str">
        <f t="shared" si="65"/>
        <v>2030</v>
      </c>
      <c r="J467" s="10" t="str">
        <f t="shared" si="66"/>
        <v>Aug</v>
      </c>
      <c r="K467" s="12" t="str">
        <f t="shared" si="67"/>
        <v>20</v>
      </c>
      <c r="L467" s="2" t="s">
        <v>14</v>
      </c>
      <c r="M467" s="2" t="s">
        <v>15</v>
      </c>
      <c r="N467" s="2">
        <v>1.83</v>
      </c>
      <c r="O467" s="2" t="s">
        <v>21</v>
      </c>
      <c r="P467" s="2">
        <v>13</v>
      </c>
      <c r="Q467" s="2">
        <f t="shared" si="68"/>
        <v>2</v>
      </c>
      <c r="R467" s="2">
        <v>10.74</v>
      </c>
      <c r="S467" s="2">
        <f t="shared" si="69"/>
        <v>1</v>
      </c>
      <c r="T467" s="42">
        <f>DataSet!G3520+DataSet!Q3520+DataSet!S3520</f>
        <v>6</v>
      </c>
      <c r="U467" s="16" t="str">
        <f t="shared" si="70"/>
        <v>Medium</v>
      </c>
      <c r="V467" s="4">
        <v>5</v>
      </c>
      <c r="W467" s="33">
        <f t="shared" si="71"/>
        <v>535.89709786276683</v>
      </c>
      <c r="X467" s="2" t="s">
        <v>17</v>
      </c>
    </row>
    <row r="468" spans="1:24" ht="14.25" customHeight="1" x14ac:dyDescent="0.25">
      <c r="A468" s="2">
        <v>3525</v>
      </c>
      <c r="B468" s="2">
        <v>53</v>
      </c>
      <c r="C468" s="2" t="str">
        <f t="shared" si="63"/>
        <v>Late Adults</v>
      </c>
      <c r="D468" s="2" t="s">
        <v>23</v>
      </c>
      <c r="E468" s="2" t="s">
        <v>29</v>
      </c>
      <c r="F468" s="2">
        <v>222.98</v>
      </c>
      <c r="G468" s="2">
        <f t="shared" si="64"/>
        <v>1</v>
      </c>
      <c r="H468" s="6">
        <v>47721</v>
      </c>
      <c r="I468" s="12" t="str">
        <f t="shared" si="65"/>
        <v>2030</v>
      </c>
      <c r="J468" s="10" t="str">
        <f t="shared" si="66"/>
        <v>Aug</v>
      </c>
      <c r="K468" s="12" t="str">
        <f t="shared" si="67"/>
        <v>26</v>
      </c>
      <c r="L468" s="2" t="s">
        <v>30</v>
      </c>
      <c r="M468" s="2" t="s">
        <v>25</v>
      </c>
      <c r="N468" s="2">
        <v>1.83</v>
      </c>
      <c r="O468" s="2" t="s">
        <v>16</v>
      </c>
      <c r="P468" s="2">
        <v>3</v>
      </c>
      <c r="Q468" s="2">
        <f t="shared" si="68"/>
        <v>1</v>
      </c>
      <c r="R468" s="2">
        <v>74.33</v>
      </c>
      <c r="S468" s="2">
        <f t="shared" si="69"/>
        <v>2</v>
      </c>
      <c r="T468" s="42">
        <f>DataSet!G3526+DataSet!Q3526+DataSet!S3526</f>
        <v>8</v>
      </c>
      <c r="U468" s="16" t="str">
        <f t="shared" si="70"/>
        <v>High</v>
      </c>
      <c r="V468" s="4">
        <v>2</v>
      </c>
      <c r="W468" s="33">
        <f t="shared" si="71"/>
        <v>521.99703409090978</v>
      </c>
      <c r="X468" s="2" t="s">
        <v>17</v>
      </c>
    </row>
    <row r="469" spans="1:24" ht="14.25" customHeight="1" x14ac:dyDescent="0.25">
      <c r="A469" s="2">
        <v>3605</v>
      </c>
      <c r="B469" s="2">
        <v>57</v>
      </c>
      <c r="C469" s="2" t="str">
        <f t="shared" si="63"/>
        <v>Late Adults</v>
      </c>
      <c r="D469" s="2" t="s">
        <v>26</v>
      </c>
      <c r="E469" s="2" t="s">
        <v>13</v>
      </c>
      <c r="F469" s="2">
        <v>298.87</v>
      </c>
      <c r="G469" s="2">
        <f t="shared" si="64"/>
        <v>1</v>
      </c>
      <c r="H469" s="6">
        <v>47801</v>
      </c>
      <c r="I469" s="12" t="str">
        <f t="shared" si="65"/>
        <v>2030</v>
      </c>
      <c r="J469" s="10" t="str">
        <f t="shared" si="66"/>
        <v>Nov</v>
      </c>
      <c r="K469" s="12" t="str">
        <f t="shared" si="67"/>
        <v>14</v>
      </c>
      <c r="L469" s="2" t="s">
        <v>14</v>
      </c>
      <c r="M469" s="2" t="s">
        <v>15</v>
      </c>
      <c r="N469" s="2">
        <v>1.83</v>
      </c>
      <c r="O469" s="2" t="s">
        <v>16</v>
      </c>
      <c r="P469" s="2">
        <v>3</v>
      </c>
      <c r="Q469" s="2">
        <f t="shared" si="68"/>
        <v>1</v>
      </c>
      <c r="R469" s="2">
        <v>99.62</v>
      </c>
      <c r="S469" s="2">
        <f t="shared" si="69"/>
        <v>2</v>
      </c>
      <c r="T469" s="42">
        <f>DataSet!G3606+DataSet!Q3606+DataSet!S3606</f>
        <v>6</v>
      </c>
      <c r="U469" s="16" t="str">
        <f t="shared" si="70"/>
        <v>Medium</v>
      </c>
      <c r="V469" s="4">
        <v>3</v>
      </c>
      <c r="W469" s="33">
        <f t="shared" si="71"/>
        <v>501.01336590662356</v>
      </c>
      <c r="X469" s="2" t="s">
        <v>17</v>
      </c>
    </row>
    <row r="470" spans="1:24" ht="14.25" customHeight="1" x14ac:dyDescent="0.25">
      <c r="A470" s="2">
        <v>3623</v>
      </c>
      <c r="B470" s="2">
        <v>53</v>
      </c>
      <c r="C470" s="2" t="str">
        <f t="shared" si="63"/>
        <v>Late Adults</v>
      </c>
      <c r="D470" s="2" t="s">
        <v>26</v>
      </c>
      <c r="E470" s="2" t="s">
        <v>27</v>
      </c>
      <c r="F470" s="2">
        <v>387.66</v>
      </c>
      <c r="G470" s="2">
        <f t="shared" si="64"/>
        <v>2</v>
      </c>
      <c r="H470" s="6">
        <v>47819</v>
      </c>
      <c r="I470" s="12" t="str">
        <f t="shared" si="65"/>
        <v>2030</v>
      </c>
      <c r="J470" s="10" t="str">
        <f t="shared" si="66"/>
        <v>Dec</v>
      </c>
      <c r="K470" s="12" t="str">
        <f t="shared" si="67"/>
        <v>02</v>
      </c>
      <c r="L470" s="2" t="s">
        <v>30</v>
      </c>
      <c r="M470" s="2" t="s">
        <v>15</v>
      </c>
      <c r="N470" s="2">
        <v>1.83</v>
      </c>
      <c r="O470" s="2" t="s">
        <v>16</v>
      </c>
      <c r="P470" s="2">
        <v>16</v>
      </c>
      <c r="Q470" s="2">
        <f t="shared" si="68"/>
        <v>3</v>
      </c>
      <c r="R470" s="2">
        <v>24.23</v>
      </c>
      <c r="S470" s="2">
        <f t="shared" si="69"/>
        <v>1</v>
      </c>
      <c r="T470" s="42">
        <f>DataSet!G3624+DataSet!Q3624+DataSet!S3624</f>
        <v>5</v>
      </c>
      <c r="U470" s="16" t="str">
        <f t="shared" si="70"/>
        <v>Medium</v>
      </c>
      <c r="V470" s="4">
        <v>4</v>
      </c>
      <c r="W470" s="33">
        <f t="shared" si="71"/>
        <v>527.94599355531739</v>
      </c>
      <c r="X470" s="2" t="s">
        <v>28</v>
      </c>
    </row>
    <row r="471" spans="1:24" ht="14.25" customHeight="1" x14ac:dyDescent="0.25">
      <c r="A471" s="2">
        <v>3749</v>
      </c>
      <c r="B471" s="2">
        <v>44</v>
      </c>
      <c r="C471" s="2" t="str">
        <f t="shared" si="63"/>
        <v>Mid Adults</v>
      </c>
      <c r="D471" s="2" t="s">
        <v>23</v>
      </c>
      <c r="E471" s="2" t="s">
        <v>27</v>
      </c>
      <c r="F471" s="2">
        <v>469.26</v>
      </c>
      <c r="G471" s="2">
        <f t="shared" si="64"/>
        <v>2</v>
      </c>
      <c r="H471" s="6">
        <v>47945</v>
      </c>
      <c r="I471" s="12" t="str">
        <f t="shared" si="65"/>
        <v>2031</v>
      </c>
      <c r="J471" s="10" t="str">
        <f t="shared" si="66"/>
        <v>Apr</v>
      </c>
      <c r="K471" s="12" t="str">
        <f t="shared" si="67"/>
        <v>07</v>
      </c>
      <c r="L471" s="2" t="s">
        <v>30</v>
      </c>
      <c r="M471" s="2" t="s">
        <v>15</v>
      </c>
      <c r="N471" s="2">
        <v>1.83</v>
      </c>
      <c r="O471" s="2" t="s">
        <v>16</v>
      </c>
      <c r="P471" s="2">
        <v>19</v>
      </c>
      <c r="Q471" s="2">
        <f t="shared" si="68"/>
        <v>3</v>
      </c>
      <c r="R471" s="2">
        <v>24.7</v>
      </c>
      <c r="S471" s="2">
        <f t="shared" si="69"/>
        <v>1</v>
      </c>
      <c r="T471" s="42">
        <f>DataSet!G3750+DataSet!Q3750+DataSet!S3750</f>
        <v>4</v>
      </c>
      <c r="U471" s="16" t="str">
        <f t="shared" si="70"/>
        <v>Low</v>
      </c>
      <c r="V471" s="4">
        <v>1</v>
      </c>
      <c r="W471" s="33">
        <f t="shared" si="71"/>
        <v>531.48985776805216</v>
      </c>
      <c r="X471" s="2" t="s">
        <v>17</v>
      </c>
    </row>
    <row r="472" spans="1:24" ht="14.25" customHeight="1" x14ac:dyDescent="0.25">
      <c r="A472" s="2">
        <v>3841</v>
      </c>
      <c r="B472" s="2">
        <v>47</v>
      </c>
      <c r="C472" s="2" t="str">
        <f t="shared" si="63"/>
        <v>Mid Adults</v>
      </c>
      <c r="D472" s="2" t="s">
        <v>26</v>
      </c>
      <c r="E472" s="2" t="s">
        <v>29</v>
      </c>
      <c r="F472" s="2">
        <v>918.26</v>
      </c>
      <c r="G472" s="2">
        <f t="shared" si="64"/>
        <v>3</v>
      </c>
      <c r="H472" s="6">
        <v>48037</v>
      </c>
      <c r="I472" s="12" t="str">
        <f t="shared" si="65"/>
        <v>2031</v>
      </c>
      <c r="J472" s="10" t="str">
        <f t="shared" si="66"/>
        <v>Jul</v>
      </c>
      <c r="K472" s="12" t="str">
        <f t="shared" si="67"/>
        <v>08</v>
      </c>
      <c r="L472" s="2" t="s">
        <v>24</v>
      </c>
      <c r="M472" s="2" t="s">
        <v>25</v>
      </c>
      <c r="N472" s="2">
        <v>1.83</v>
      </c>
      <c r="O472" s="2" t="s">
        <v>21</v>
      </c>
      <c r="P472" s="2">
        <v>8</v>
      </c>
      <c r="Q472" s="2">
        <f t="shared" si="68"/>
        <v>2</v>
      </c>
      <c r="R472" s="2">
        <v>114.78</v>
      </c>
      <c r="S472" s="2">
        <f t="shared" si="69"/>
        <v>2</v>
      </c>
      <c r="T472" s="42">
        <f>DataSet!G3842+DataSet!Q3842+DataSet!S3842</f>
        <v>7</v>
      </c>
      <c r="U472" s="16" t="str">
        <f t="shared" si="70"/>
        <v>High</v>
      </c>
      <c r="V472" s="4">
        <v>4</v>
      </c>
      <c r="W472" s="33">
        <f t="shared" si="71"/>
        <v>528.09683870967785</v>
      </c>
      <c r="X472" s="2" t="s">
        <v>17</v>
      </c>
    </row>
    <row r="473" spans="1:24" ht="14.25" customHeight="1" x14ac:dyDescent="0.25">
      <c r="A473" s="2">
        <v>4205</v>
      </c>
      <c r="B473" s="2">
        <v>37</v>
      </c>
      <c r="C473" s="2" t="str">
        <f t="shared" si="63"/>
        <v>Early Adults</v>
      </c>
      <c r="D473" s="2" t="s">
        <v>18</v>
      </c>
      <c r="E473" s="2" t="s">
        <v>19</v>
      </c>
      <c r="F473" s="2">
        <v>556.25</v>
      </c>
      <c r="G473" s="2">
        <f t="shared" si="64"/>
        <v>2</v>
      </c>
      <c r="H473" s="6">
        <v>48401</v>
      </c>
      <c r="I473" s="12" t="str">
        <f t="shared" si="65"/>
        <v>2032</v>
      </c>
      <c r="J473" s="10" t="str">
        <f t="shared" si="66"/>
        <v>Jul</v>
      </c>
      <c r="K473" s="12" t="str">
        <f t="shared" si="67"/>
        <v>06</v>
      </c>
      <c r="L473" s="2" t="s">
        <v>30</v>
      </c>
      <c r="M473" s="2" t="s">
        <v>15</v>
      </c>
      <c r="N473" s="2">
        <v>1.83</v>
      </c>
      <c r="O473" s="2" t="s">
        <v>16</v>
      </c>
      <c r="P473" s="2">
        <v>12</v>
      </c>
      <c r="Q473" s="2">
        <f t="shared" si="68"/>
        <v>2</v>
      </c>
      <c r="R473" s="2">
        <v>46.35</v>
      </c>
      <c r="S473" s="2">
        <f t="shared" si="69"/>
        <v>1</v>
      </c>
      <c r="T473" s="42">
        <f>DataSet!G4206+DataSet!Q4206+DataSet!S4206</f>
        <v>4</v>
      </c>
      <c r="U473" s="16" t="str">
        <f t="shared" si="70"/>
        <v>Low</v>
      </c>
      <c r="V473" s="4">
        <v>4</v>
      </c>
      <c r="W473" s="33">
        <f t="shared" si="71"/>
        <v>527.67685683530726</v>
      </c>
      <c r="X473" s="2" t="s">
        <v>17</v>
      </c>
    </row>
    <row r="474" spans="1:24" ht="14.25" customHeight="1" x14ac:dyDescent="0.25">
      <c r="A474" s="2">
        <v>4217</v>
      </c>
      <c r="B474" s="2">
        <v>44</v>
      </c>
      <c r="C474" s="2" t="str">
        <f t="shared" si="63"/>
        <v>Mid Adults</v>
      </c>
      <c r="D474" s="2" t="s">
        <v>12</v>
      </c>
      <c r="E474" s="2" t="s">
        <v>29</v>
      </c>
      <c r="F474" s="2">
        <v>886.15</v>
      </c>
      <c r="G474" s="2">
        <f t="shared" si="64"/>
        <v>3</v>
      </c>
      <c r="H474" s="6">
        <v>48413</v>
      </c>
      <c r="I474" s="12" t="str">
        <f t="shared" si="65"/>
        <v>2032</v>
      </c>
      <c r="J474" s="10" t="str">
        <f t="shared" si="66"/>
        <v>Jul</v>
      </c>
      <c r="K474" s="12" t="str">
        <f t="shared" si="67"/>
        <v>18</v>
      </c>
      <c r="L474" s="2" t="s">
        <v>14</v>
      </c>
      <c r="M474" s="2" t="s">
        <v>15</v>
      </c>
      <c r="N474" s="2">
        <v>1.83</v>
      </c>
      <c r="O474" s="2" t="s">
        <v>21</v>
      </c>
      <c r="P474" s="2">
        <v>5</v>
      </c>
      <c r="Q474" s="2">
        <f t="shared" si="68"/>
        <v>1</v>
      </c>
      <c r="R474" s="2">
        <v>177.23</v>
      </c>
      <c r="S474" s="2">
        <f t="shared" si="69"/>
        <v>3</v>
      </c>
      <c r="T474" s="42">
        <f>DataSet!G4218+DataSet!Q4218+DataSet!S4218</f>
        <v>5</v>
      </c>
      <c r="U474" s="16" t="str">
        <f t="shared" si="70"/>
        <v>Medium</v>
      </c>
      <c r="V474" s="4">
        <v>1</v>
      </c>
      <c r="W474" s="33">
        <f t="shared" si="71"/>
        <v>531.55801752464367</v>
      </c>
      <c r="X474" s="2" t="s">
        <v>17</v>
      </c>
    </row>
    <row r="475" spans="1:24" ht="14.25" customHeight="1" x14ac:dyDescent="0.25">
      <c r="A475" s="2">
        <v>4316</v>
      </c>
      <c r="B475" s="2">
        <v>52</v>
      </c>
      <c r="C475" s="2" t="str">
        <f t="shared" si="63"/>
        <v>Late Adults</v>
      </c>
      <c r="D475" s="2" t="s">
        <v>26</v>
      </c>
      <c r="E475" s="2" t="s">
        <v>19</v>
      </c>
      <c r="F475" s="2">
        <v>885.28</v>
      </c>
      <c r="G475" s="2">
        <f t="shared" si="64"/>
        <v>3</v>
      </c>
      <c r="H475" s="6">
        <v>48512</v>
      </c>
      <c r="I475" s="12" t="str">
        <f t="shared" si="65"/>
        <v>2032</v>
      </c>
      <c r="J475" s="10" t="str">
        <f t="shared" si="66"/>
        <v>Oct</v>
      </c>
      <c r="K475" s="12" t="str">
        <f t="shared" si="67"/>
        <v>25</v>
      </c>
      <c r="L475" s="2" t="s">
        <v>14</v>
      </c>
      <c r="M475" s="2" t="s">
        <v>15</v>
      </c>
      <c r="N475" s="2">
        <v>1.83</v>
      </c>
      <c r="O475" s="2" t="s">
        <v>16</v>
      </c>
      <c r="P475" s="2">
        <v>15</v>
      </c>
      <c r="Q475" s="2">
        <f t="shared" si="68"/>
        <v>2</v>
      </c>
      <c r="R475" s="2">
        <v>59.02</v>
      </c>
      <c r="S475" s="2">
        <f t="shared" si="69"/>
        <v>2</v>
      </c>
      <c r="T475" s="42">
        <f>DataSet!G4317+DataSet!Q4317+DataSet!S4317</f>
        <v>5</v>
      </c>
      <c r="U475" s="16" t="str">
        <f t="shared" si="70"/>
        <v>Medium</v>
      </c>
      <c r="V475" s="4">
        <v>3</v>
      </c>
      <c r="W475" s="33">
        <f t="shared" si="71"/>
        <v>501.23308695652207</v>
      </c>
      <c r="X475" s="2" t="s">
        <v>22</v>
      </c>
    </row>
    <row r="476" spans="1:24" ht="14.25" customHeight="1" x14ac:dyDescent="0.25">
      <c r="A476" s="2">
        <v>4545</v>
      </c>
      <c r="B476" s="2">
        <v>32</v>
      </c>
      <c r="C476" s="2" t="str">
        <f t="shared" si="63"/>
        <v>Early Adults</v>
      </c>
      <c r="D476" s="2" t="s">
        <v>26</v>
      </c>
      <c r="E476" s="2" t="s">
        <v>19</v>
      </c>
      <c r="F476" s="2">
        <v>199.64</v>
      </c>
      <c r="G476" s="2">
        <f t="shared" si="64"/>
        <v>1</v>
      </c>
      <c r="H476" s="6">
        <v>48741</v>
      </c>
      <c r="I476" s="12" t="str">
        <f t="shared" si="65"/>
        <v>2033</v>
      </c>
      <c r="J476" s="10" t="str">
        <f t="shared" si="66"/>
        <v>Jun</v>
      </c>
      <c r="K476" s="12" t="str">
        <f t="shared" si="67"/>
        <v>11</v>
      </c>
      <c r="L476" s="2" t="s">
        <v>24</v>
      </c>
      <c r="M476" s="2" t="s">
        <v>15</v>
      </c>
      <c r="N476" s="2">
        <v>1.83</v>
      </c>
      <c r="O476" s="2" t="s">
        <v>21</v>
      </c>
      <c r="P476" s="2">
        <v>14</v>
      </c>
      <c r="Q476" s="2">
        <f t="shared" si="68"/>
        <v>2</v>
      </c>
      <c r="R476" s="2">
        <v>14.26</v>
      </c>
      <c r="S476" s="2">
        <f t="shared" si="69"/>
        <v>1</v>
      </c>
      <c r="T476" s="42">
        <f>DataSet!G4546+DataSet!Q4546+DataSet!S4546</f>
        <v>6</v>
      </c>
      <c r="U476" s="16" t="str">
        <f t="shared" si="70"/>
        <v>Medium</v>
      </c>
      <c r="V476" s="4">
        <v>5</v>
      </c>
      <c r="W476" s="33">
        <f t="shared" si="71"/>
        <v>536.34335585585552</v>
      </c>
      <c r="X476" s="2" t="s">
        <v>17</v>
      </c>
    </row>
    <row r="477" spans="1:24" ht="14.25" customHeight="1" x14ac:dyDescent="0.25">
      <c r="A477" s="2">
        <v>4639</v>
      </c>
      <c r="B477" s="2">
        <v>41</v>
      </c>
      <c r="C477" s="2" t="str">
        <f t="shared" si="63"/>
        <v>Mid Adults</v>
      </c>
      <c r="D477" s="2" t="s">
        <v>23</v>
      </c>
      <c r="E477" s="2" t="s">
        <v>27</v>
      </c>
      <c r="F477" s="2">
        <v>416.73</v>
      </c>
      <c r="G477" s="2">
        <f t="shared" si="64"/>
        <v>2</v>
      </c>
      <c r="H477" s="6">
        <v>48835</v>
      </c>
      <c r="I477" s="12" t="str">
        <f t="shared" si="65"/>
        <v>2033</v>
      </c>
      <c r="J477" s="10" t="str">
        <f t="shared" si="66"/>
        <v>Sep</v>
      </c>
      <c r="K477" s="12" t="str">
        <f t="shared" si="67"/>
        <v>13</v>
      </c>
      <c r="L477" s="2" t="s">
        <v>14</v>
      </c>
      <c r="M477" s="2" t="s">
        <v>25</v>
      </c>
      <c r="N477" s="2">
        <v>1.83</v>
      </c>
      <c r="O477" s="2" t="s">
        <v>16</v>
      </c>
      <c r="P477" s="2">
        <v>15</v>
      </c>
      <c r="Q477" s="2">
        <f t="shared" si="68"/>
        <v>2</v>
      </c>
      <c r="R477" s="2">
        <v>27.78</v>
      </c>
      <c r="S477" s="2">
        <f t="shared" si="69"/>
        <v>1</v>
      </c>
      <c r="T477" s="42">
        <f>DataSet!G4640+DataSet!Q4640+DataSet!S4640</f>
        <v>7</v>
      </c>
      <c r="U477" s="16" t="str">
        <f t="shared" si="70"/>
        <v>High</v>
      </c>
      <c r="V477" s="4">
        <v>4</v>
      </c>
      <c r="W477" s="33">
        <f t="shared" si="71"/>
        <v>527.64606681034525</v>
      </c>
      <c r="X477" s="2" t="s">
        <v>17</v>
      </c>
    </row>
    <row r="478" spans="1:24" ht="14.25" customHeight="1" x14ac:dyDescent="0.25">
      <c r="A478" s="2">
        <v>4960</v>
      </c>
      <c r="B478" s="2">
        <v>25</v>
      </c>
      <c r="C478" s="2" t="str">
        <f t="shared" si="63"/>
        <v>Young Adults</v>
      </c>
      <c r="D478" s="2" t="s">
        <v>23</v>
      </c>
      <c r="E478" s="2" t="s">
        <v>13</v>
      </c>
      <c r="F478" s="2">
        <v>484.47</v>
      </c>
      <c r="G478" s="2">
        <f t="shared" si="64"/>
        <v>2</v>
      </c>
      <c r="H478" s="6">
        <v>49156</v>
      </c>
      <c r="I478" s="12" t="str">
        <f t="shared" si="65"/>
        <v>2034</v>
      </c>
      <c r="J478" s="10" t="str">
        <f t="shared" si="66"/>
        <v>Jul</v>
      </c>
      <c r="K478" s="12" t="str">
        <f t="shared" si="67"/>
        <v>31</v>
      </c>
      <c r="L478" s="2" t="s">
        <v>20</v>
      </c>
      <c r="M478" s="2" t="s">
        <v>25</v>
      </c>
      <c r="N478" s="2">
        <v>1.83</v>
      </c>
      <c r="O478" s="2" t="s">
        <v>21</v>
      </c>
      <c r="P478" s="2">
        <v>15</v>
      </c>
      <c r="Q478" s="2">
        <f t="shared" si="68"/>
        <v>2</v>
      </c>
      <c r="R478" s="2">
        <v>32.299999999999997</v>
      </c>
      <c r="S478" s="2">
        <f t="shared" si="69"/>
        <v>1</v>
      </c>
      <c r="T478" s="42">
        <f>DataSet!G4961+DataSet!Q4961+DataSet!S4961</f>
        <v>5</v>
      </c>
      <c r="U478" s="16" t="str">
        <f t="shared" si="70"/>
        <v>Medium</v>
      </c>
      <c r="V478" s="4">
        <v>2</v>
      </c>
      <c r="W478" s="33">
        <f t="shared" si="71"/>
        <v>522.33721274175275</v>
      </c>
      <c r="X478" s="2" t="s">
        <v>22</v>
      </c>
    </row>
    <row r="479" spans="1:24" ht="14.25" customHeight="1" x14ac:dyDescent="0.25">
      <c r="A479" s="2">
        <v>663</v>
      </c>
      <c r="B479" s="2">
        <v>23</v>
      </c>
      <c r="C479" s="2" t="str">
        <f t="shared" si="63"/>
        <v>Young Adults</v>
      </c>
      <c r="D479" s="2" t="s">
        <v>26</v>
      </c>
      <c r="E479" s="2" t="s">
        <v>13</v>
      </c>
      <c r="F479" s="2">
        <v>316.81</v>
      </c>
      <c r="G479" s="2">
        <f t="shared" si="64"/>
        <v>1</v>
      </c>
      <c r="H479" s="6">
        <v>44859</v>
      </c>
      <c r="I479" s="12" t="str">
        <f t="shared" si="65"/>
        <v>2022</v>
      </c>
      <c r="J479" s="10" t="str">
        <f t="shared" si="66"/>
        <v>Oct</v>
      </c>
      <c r="K479" s="12" t="str">
        <f t="shared" si="67"/>
        <v>25</v>
      </c>
      <c r="L479" s="2" t="s">
        <v>20</v>
      </c>
      <c r="M479" s="2" t="s">
        <v>15</v>
      </c>
      <c r="N479" s="2">
        <v>1.82</v>
      </c>
      <c r="O479" s="2" t="s">
        <v>16</v>
      </c>
      <c r="P479" s="2">
        <v>6</v>
      </c>
      <c r="Q479" s="2">
        <f t="shared" si="68"/>
        <v>2</v>
      </c>
      <c r="R479" s="2">
        <v>52.8</v>
      </c>
      <c r="S479" s="2">
        <f t="shared" si="69"/>
        <v>2</v>
      </c>
      <c r="T479" s="42">
        <f>DataSet!G664+DataSet!Q664+DataSet!S664</f>
        <v>5</v>
      </c>
      <c r="U479" s="16" t="str">
        <f t="shared" si="70"/>
        <v>Medium</v>
      </c>
      <c r="V479" s="4">
        <v>3</v>
      </c>
      <c r="W479" s="33">
        <f t="shared" si="71"/>
        <v>500.81519042437469</v>
      </c>
      <c r="X479" s="2" t="s">
        <v>28</v>
      </c>
    </row>
    <row r="480" spans="1:24" ht="14.25" customHeight="1" x14ac:dyDescent="0.25">
      <c r="A480" s="2">
        <v>701</v>
      </c>
      <c r="B480" s="2">
        <v>34</v>
      </c>
      <c r="C480" s="2" t="str">
        <f t="shared" si="63"/>
        <v>Early Adults</v>
      </c>
      <c r="D480" s="2" t="s">
        <v>18</v>
      </c>
      <c r="E480" s="2" t="s">
        <v>27</v>
      </c>
      <c r="F480" s="2">
        <v>353.33</v>
      </c>
      <c r="G480" s="2">
        <f t="shared" si="64"/>
        <v>2</v>
      </c>
      <c r="H480" s="6">
        <v>44897</v>
      </c>
      <c r="I480" s="12" t="str">
        <f t="shared" si="65"/>
        <v>2022</v>
      </c>
      <c r="J480" s="10" t="str">
        <f t="shared" si="66"/>
        <v>Dec</v>
      </c>
      <c r="K480" s="12" t="str">
        <f t="shared" si="67"/>
        <v>02</v>
      </c>
      <c r="L480" s="2" t="s">
        <v>24</v>
      </c>
      <c r="M480" s="2" t="s">
        <v>15</v>
      </c>
      <c r="N480" s="2">
        <v>1.82</v>
      </c>
      <c r="O480" s="2" t="s">
        <v>16</v>
      </c>
      <c r="P480" s="2">
        <v>19</v>
      </c>
      <c r="Q480" s="2">
        <f t="shared" si="68"/>
        <v>3</v>
      </c>
      <c r="R480" s="2">
        <v>18.600000000000001</v>
      </c>
      <c r="S480" s="2">
        <f t="shared" si="69"/>
        <v>1</v>
      </c>
      <c r="T480" s="42">
        <f>DataSet!G702+DataSet!Q702+DataSet!S702</f>
        <v>4</v>
      </c>
      <c r="U480" s="16" t="str">
        <f t="shared" si="70"/>
        <v>Low</v>
      </c>
      <c r="V480" s="4">
        <v>4</v>
      </c>
      <c r="W480" s="33">
        <f t="shared" si="71"/>
        <v>527.76571736785377</v>
      </c>
      <c r="X480" s="2" t="s">
        <v>17</v>
      </c>
    </row>
    <row r="481" spans="1:24" ht="14.25" customHeight="1" x14ac:dyDescent="0.25">
      <c r="A481" s="2">
        <v>859</v>
      </c>
      <c r="B481" s="2">
        <v>51</v>
      </c>
      <c r="C481" s="2" t="str">
        <f t="shared" si="63"/>
        <v>Late Adults</v>
      </c>
      <c r="D481" s="2" t="s">
        <v>26</v>
      </c>
      <c r="E481" s="2" t="s">
        <v>27</v>
      </c>
      <c r="F481" s="2">
        <v>577.07000000000005</v>
      </c>
      <c r="G481" s="2">
        <f t="shared" si="64"/>
        <v>2</v>
      </c>
      <c r="H481" s="6">
        <v>45055</v>
      </c>
      <c r="I481" s="12" t="str">
        <f t="shared" si="65"/>
        <v>2023</v>
      </c>
      <c r="J481" s="10" t="str">
        <f t="shared" si="66"/>
        <v>May</v>
      </c>
      <c r="K481" s="12" t="str">
        <f t="shared" si="67"/>
        <v>09</v>
      </c>
      <c r="L481" s="2" t="s">
        <v>24</v>
      </c>
      <c r="M481" s="2" t="s">
        <v>25</v>
      </c>
      <c r="N481" s="2">
        <v>1.82</v>
      </c>
      <c r="O481" s="2" t="s">
        <v>21</v>
      </c>
      <c r="P481" s="2">
        <v>19</v>
      </c>
      <c r="Q481" s="2">
        <f t="shared" si="68"/>
        <v>3</v>
      </c>
      <c r="R481" s="2">
        <v>30.37</v>
      </c>
      <c r="S481" s="2">
        <f t="shared" si="69"/>
        <v>1</v>
      </c>
      <c r="T481" s="42">
        <f>DataSet!G860+DataSet!Q860+DataSet!S860</f>
        <v>7</v>
      </c>
      <c r="U481" s="16" t="str">
        <f t="shared" si="70"/>
        <v>High</v>
      </c>
      <c r="V481" s="4">
        <v>5</v>
      </c>
      <c r="W481" s="33">
        <f t="shared" si="71"/>
        <v>536.7229537767754</v>
      </c>
      <c r="X481" s="2" t="s">
        <v>28</v>
      </c>
    </row>
    <row r="482" spans="1:24" ht="14.25" customHeight="1" x14ac:dyDescent="0.25">
      <c r="A482" s="2">
        <v>889</v>
      </c>
      <c r="B482" s="2">
        <v>30</v>
      </c>
      <c r="C482" s="2" t="str">
        <f t="shared" si="63"/>
        <v>Early Adults</v>
      </c>
      <c r="D482" s="2" t="s">
        <v>18</v>
      </c>
      <c r="E482" s="2" t="s">
        <v>27</v>
      </c>
      <c r="F482" s="2">
        <v>375.12</v>
      </c>
      <c r="G482" s="2">
        <f t="shared" si="64"/>
        <v>2</v>
      </c>
      <c r="H482" s="6">
        <v>45085</v>
      </c>
      <c r="I482" s="12" t="str">
        <f t="shared" si="65"/>
        <v>2023</v>
      </c>
      <c r="J482" s="10" t="str">
        <f t="shared" si="66"/>
        <v>Jun</v>
      </c>
      <c r="K482" s="12" t="str">
        <f t="shared" si="67"/>
        <v>08</v>
      </c>
      <c r="L482" s="2" t="s">
        <v>14</v>
      </c>
      <c r="M482" s="2" t="s">
        <v>15</v>
      </c>
      <c r="N482" s="2">
        <v>1.82</v>
      </c>
      <c r="O482" s="2" t="s">
        <v>16</v>
      </c>
      <c r="P482" s="2">
        <v>11</v>
      </c>
      <c r="Q482" s="2">
        <f t="shared" si="68"/>
        <v>2</v>
      </c>
      <c r="R482" s="2">
        <v>34.1</v>
      </c>
      <c r="S482" s="2">
        <f t="shared" si="69"/>
        <v>1</v>
      </c>
      <c r="T482" s="42">
        <f>DataSet!G890+DataSet!Q890+DataSet!S890</f>
        <v>7</v>
      </c>
      <c r="U482" s="16" t="str">
        <f t="shared" si="70"/>
        <v>High</v>
      </c>
      <c r="V482" s="4">
        <v>2</v>
      </c>
      <c r="W482" s="33">
        <f t="shared" si="71"/>
        <v>522.38034168564991</v>
      </c>
      <c r="X482" s="2" t="s">
        <v>17</v>
      </c>
    </row>
    <row r="483" spans="1:24" ht="14.25" customHeight="1" x14ac:dyDescent="0.25">
      <c r="A483" s="2">
        <v>1096</v>
      </c>
      <c r="B483" s="2">
        <v>29</v>
      </c>
      <c r="C483" s="2" t="str">
        <f t="shared" si="63"/>
        <v>Young Adults</v>
      </c>
      <c r="D483" s="2" t="s">
        <v>18</v>
      </c>
      <c r="E483" s="2" t="s">
        <v>27</v>
      </c>
      <c r="F483" s="2">
        <v>468.65</v>
      </c>
      <c r="G483" s="2">
        <f t="shared" si="64"/>
        <v>2</v>
      </c>
      <c r="H483" s="6">
        <v>45292</v>
      </c>
      <c r="I483" s="12" t="str">
        <f t="shared" si="65"/>
        <v>2024</v>
      </c>
      <c r="J483" s="10" t="str">
        <f t="shared" si="66"/>
        <v>Jan</v>
      </c>
      <c r="K483" s="12" t="str">
        <f t="shared" si="67"/>
        <v>01</v>
      </c>
      <c r="L483" s="2" t="s">
        <v>14</v>
      </c>
      <c r="M483" s="2" t="s">
        <v>25</v>
      </c>
      <c r="N483" s="2">
        <v>1.82</v>
      </c>
      <c r="O483" s="2" t="s">
        <v>16</v>
      </c>
      <c r="P483" s="2">
        <v>19</v>
      </c>
      <c r="Q483" s="2">
        <f t="shared" si="68"/>
        <v>3</v>
      </c>
      <c r="R483" s="2">
        <v>24.67</v>
      </c>
      <c r="S483" s="2">
        <f t="shared" si="69"/>
        <v>1</v>
      </c>
      <c r="T483" s="42">
        <f>DataSet!G1097+DataSet!Q1097+DataSet!S1097</f>
        <v>4</v>
      </c>
      <c r="U483" s="16" t="str">
        <f t="shared" si="70"/>
        <v>Low</v>
      </c>
      <c r="V483" s="4">
        <v>1</v>
      </c>
      <c r="W483" s="33">
        <f t="shared" si="71"/>
        <v>531.1692105263154</v>
      </c>
      <c r="X483" s="2" t="s">
        <v>17</v>
      </c>
    </row>
    <row r="484" spans="1:24" ht="14.25" customHeight="1" x14ac:dyDescent="0.25">
      <c r="A484" s="2">
        <v>1211</v>
      </c>
      <c r="B484" s="2">
        <v>34</v>
      </c>
      <c r="C484" s="2" t="str">
        <f t="shared" si="63"/>
        <v>Early Adults</v>
      </c>
      <c r="D484" s="2" t="s">
        <v>18</v>
      </c>
      <c r="E484" s="2" t="s">
        <v>19</v>
      </c>
      <c r="F484" s="2">
        <v>66.19</v>
      </c>
      <c r="G484" s="2">
        <f t="shared" si="64"/>
        <v>1</v>
      </c>
      <c r="H484" s="6">
        <v>45407</v>
      </c>
      <c r="I484" s="12" t="str">
        <f t="shared" si="65"/>
        <v>2024</v>
      </c>
      <c r="J484" s="10" t="str">
        <f t="shared" si="66"/>
        <v>Apr</v>
      </c>
      <c r="K484" s="12" t="str">
        <f t="shared" si="67"/>
        <v>25</v>
      </c>
      <c r="L484" s="2" t="s">
        <v>30</v>
      </c>
      <c r="M484" s="2" t="s">
        <v>25</v>
      </c>
      <c r="N484" s="2">
        <v>1.82</v>
      </c>
      <c r="O484" s="2" t="s">
        <v>21</v>
      </c>
      <c r="P484" s="2">
        <v>19</v>
      </c>
      <c r="Q484" s="2">
        <f t="shared" si="68"/>
        <v>3</v>
      </c>
      <c r="R484" s="2">
        <v>3.48</v>
      </c>
      <c r="S484" s="2">
        <f t="shared" si="69"/>
        <v>1</v>
      </c>
      <c r="T484" s="42">
        <f>DataSet!G1212+DataSet!Q1212+DataSet!S1212</f>
        <v>4</v>
      </c>
      <c r="U484" s="16" t="str">
        <f t="shared" si="70"/>
        <v>Low</v>
      </c>
      <c r="V484" s="4">
        <v>4</v>
      </c>
      <c r="W484" s="33">
        <f t="shared" si="71"/>
        <v>527.95409287257064</v>
      </c>
      <c r="X484" s="2" t="s">
        <v>22</v>
      </c>
    </row>
    <row r="485" spans="1:24" ht="14.25" customHeight="1" x14ac:dyDescent="0.25">
      <c r="A485" s="2">
        <v>1292</v>
      </c>
      <c r="B485" s="2">
        <v>56</v>
      </c>
      <c r="C485" s="2" t="str">
        <f t="shared" si="63"/>
        <v>Late Adults</v>
      </c>
      <c r="D485" s="2" t="s">
        <v>26</v>
      </c>
      <c r="E485" s="2" t="s">
        <v>13</v>
      </c>
      <c r="F485" s="2">
        <v>805.45</v>
      </c>
      <c r="G485" s="2">
        <f t="shared" si="64"/>
        <v>3</v>
      </c>
      <c r="H485" s="6">
        <v>45488</v>
      </c>
      <c r="I485" s="12" t="str">
        <f t="shared" si="65"/>
        <v>2024</v>
      </c>
      <c r="J485" s="10" t="str">
        <f t="shared" si="66"/>
        <v>Jul</v>
      </c>
      <c r="K485" s="12" t="str">
        <f t="shared" si="67"/>
        <v>15</v>
      </c>
      <c r="L485" s="2" t="s">
        <v>14</v>
      </c>
      <c r="M485" s="2" t="s">
        <v>15</v>
      </c>
      <c r="N485" s="2">
        <v>1.82</v>
      </c>
      <c r="O485" s="2" t="s">
        <v>16</v>
      </c>
      <c r="P485" s="2">
        <v>7</v>
      </c>
      <c r="Q485" s="2">
        <f t="shared" si="68"/>
        <v>2</v>
      </c>
      <c r="R485" s="2">
        <v>115.06</v>
      </c>
      <c r="S485" s="2">
        <f t="shared" si="69"/>
        <v>2</v>
      </c>
      <c r="T485" s="42">
        <f>DataSet!G1293+DataSet!Q1293+DataSet!S1293</f>
        <v>4</v>
      </c>
      <c r="U485" s="16" t="str">
        <f t="shared" si="70"/>
        <v>Low</v>
      </c>
      <c r="V485" s="4">
        <v>3</v>
      </c>
      <c r="W485" s="33">
        <f t="shared" si="71"/>
        <v>501.01563180827918</v>
      </c>
      <c r="X485" s="2" t="s">
        <v>28</v>
      </c>
    </row>
    <row r="486" spans="1:24" ht="14.25" customHeight="1" x14ac:dyDescent="0.25">
      <c r="A486" s="2">
        <v>1410</v>
      </c>
      <c r="B486" s="2">
        <v>66</v>
      </c>
      <c r="C486" s="2" t="str">
        <f t="shared" si="63"/>
        <v>Seniors</v>
      </c>
      <c r="D486" s="2" t="s">
        <v>18</v>
      </c>
      <c r="E486" s="2" t="s">
        <v>13</v>
      </c>
      <c r="F486" s="2">
        <v>977.43</v>
      </c>
      <c r="G486" s="2">
        <f t="shared" si="64"/>
        <v>3</v>
      </c>
      <c r="H486" s="6">
        <v>45606</v>
      </c>
      <c r="I486" s="12" t="str">
        <f t="shared" si="65"/>
        <v>2024</v>
      </c>
      <c r="J486" s="10" t="str">
        <f t="shared" si="66"/>
        <v>Nov</v>
      </c>
      <c r="K486" s="12" t="str">
        <f t="shared" si="67"/>
        <v>10</v>
      </c>
      <c r="L486" s="2" t="s">
        <v>20</v>
      </c>
      <c r="M486" s="2" t="s">
        <v>25</v>
      </c>
      <c r="N486" s="2">
        <v>1.82</v>
      </c>
      <c r="O486" s="2" t="s">
        <v>21</v>
      </c>
      <c r="P486" s="2">
        <v>13</v>
      </c>
      <c r="Q486" s="2">
        <f t="shared" si="68"/>
        <v>2</v>
      </c>
      <c r="R486" s="2">
        <v>75.19</v>
      </c>
      <c r="S486" s="2">
        <f t="shared" si="69"/>
        <v>2</v>
      </c>
      <c r="T486" s="42">
        <f>DataSet!G1411+DataSet!Q1411+DataSet!S1411</f>
        <v>4</v>
      </c>
      <c r="U486" s="16" t="str">
        <f t="shared" si="70"/>
        <v>Low</v>
      </c>
      <c r="V486" s="4">
        <v>2</v>
      </c>
      <c r="W486" s="33">
        <f t="shared" si="71"/>
        <v>522.54825541619232</v>
      </c>
      <c r="X486" s="2" t="s">
        <v>28</v>
      </c>
    </row>
    <row r="487" spans="1:24" ht="14.25" customHeight="1" x14ac:dyDescent="0.25">
      <c r="A487" s="2">
        <v>1548</v>
      </c>
      <c r="B487" s="2">
        <v>62</v>
      </c>
      <c r="C487" s="2" t="str">
        <f t="shared" si="63"/>
        <v>Seniors</v>
      </c>
      <c r="D487" s="2" t="s">
        <v>23</v>
      </c>
      <c r="E487" s="2" t="s">
        <v>27</v>
      </c>
      <c r="F487" s="2">
        <v>102.33</v>
      </c>
      <c r="G487" s="2">
        <f t="shared" si="64"/>
        <v>1</v>
      </c>
      <c r="H487" s="6">
        <v>45744</v>
      </c>
      <c r="I487" s="12" t="str">
        <f t="shared" si="65"/>
        <v>2025</v>
      </c>
      <c r="J487" s="10" t="str">
        <f t="shared" si="66"/>
        <v>Mar</v>
      </c>
      <c r="K487" s="12" t="str">
        <f t="shared" si="67"/>
        <v>28</v>
      </c>
      <c r="L487" s="2" t="s">
        <v>20</v>
      </c>
      <c r="M487" s="2" t="s">
        <v>15</v>
      </c>
      <c r="N487" s="2">
        <v>1.82</v>
      </c>
      <c r="O487" s="2" t="s">
        <v>21</v>
      </c>
      <c r="P487" s="2">
        <v>2</v>
      </c>
      <c r="Q487" s="2">
        <f t="shared" si="68"/>
        <v>1</v>
      </c>
      <c r="R487" s="2">
        <v>51.16</v>
      </c>
      <c r="S487" s="2">
        <f t="shared" si="69"/>
        <v>2</v>
      </c>
      <c r="T487" s="42">
        <f>DataSet!G1549+DataSet!Q1549+DataSet!S1549</f>
        <v>6</v>
      </c>
      <c r="U487" s="16" t="str">
        <f t="shared" si="70"/>
        <v>Medium</v>
      </c>
      <c r="V487" s="4">
        <v>2</v>
      </c>
      <c r="W487" s="33">
        <f t="shared" si="71"/>
        <v>522.02898401826553</v>
      </c>
      <c r="X487" s="2" t="s">
        <v>17</v>
      </c>
    </row>
    <row r="488" spans="1:24" ht="14.25" customHeight="1" x14ac:dyDescent="0.25">
      <c r="A488" s="2">
        <v>1785</v>
      </c>
      <c r="B488" s="2">
        <v>69</v>
      </c>
      <c r="C488" s="2" t="str">
        <f t="shared" si="63"/>
        <v>Seniors</v>
      </c>
      <c r="D488" s="2" t="s">
        <v>18</v>
      </c>
      <c r="E488" s="2" t="s">
        <v>29</v>
      </c>
      <c r="F488" s="2">
        <v>500.84</v>
      </c>
      <c r="G488" s="2">
        <f t="shared" si="64"/>
        <v>2</v>
      </c>
      <c r="H488" s="6">
        <v>45981</v>
      </c>
      <c r="I488" s="12" t="str">
        <f t="shared" si="65"/>
        <v>2025</v>
      </c>
      <c r="J488" s="10" t="str">
        <f t="shared" si="66"/>
        <v>Nov</v>
      </c>
      <c r="K488" s="12" t="str">
        <f t="shared" si="67"/>
        <v>20</v>
      </c>
      <c r="L488" s="2" t="s">
        <v>30</v>
      </c>
      <c r="M488" s="2" t="s">
        <v>25</v>
      </c>
      <c r="N488" s="2">
        <v>1.82</v>
      </c>
      <c r="O488" s="2" t="s">
        <v>21</v>
      </c>
      <c r="P488" s="2">
        <v>16</v>
      </c>
      <c r="Q488" s="2">
        <f t="shared" si="68"/>
        <v>3</v>
      </c>
      <c r="R488" s="2">
        <v>31.3</v>
      </c>
      <c r="S488" s="2">
        <f t="shared" si="69"/>
        <v>1</v>
      </c>
      <c r="T488" s="42">
        <f>DataSet!G1786+DataSet!Q1786+DataSet!S1786</f>
        <v>5</v>
      </c>
      <c r="U488" s="16" t="str">
        <f t="shared" si="70"/>
        <v>Medium</v>
      </c>
      <c r="V488" s="4">
        <v>1</v>
      </c>
      <c r="W488" s="33">
        <f t="shared" si="71"/>
        <v>531.23783754116323</v>
      </c>
      <c r="X488" s="2" t="s">
        <v>28</v>
      </c>
    </row>
    <row r="489" spans="1:24" ht="14.25" customHeight="1" x14ac:dyDescent="0.25">
      <c r="A489" s="2">
        <v>2428</v>
      </c>
      <c r="B489" s="2">
        <v>32</v>
      </c>
      <c r="C489" s="2" t="str">
        <f t="shared" si="63"/>
        <v>Early Adults</v>
      </c>
      <c r="D489" s="2" t="s">
        <v>26</v>
      </c>
      <c r="E489" s="2" t="s">
        <v>19</v>
      </c>
      <c r="F489" s="2">
        <v>220.4</v>
      </c>
      <c r="G489" s="2">
        <f t="shared" si="64"/>
        <v>1</v>
      </c>
      <c r="H489" s="6">
        <v>46624</v>
      </c>
      <c r="I489" s="12" t="str">
        <f t="shared" si="65"/>
        <v>2027</v>
      </c>
      <c r="J489" s="10" t="str">
        <f t="shared" si="66"/>
        <v>Aug</v>
      </c>
      <c r="K489" s="12" t="str">
        <f t="shared" si="67"/>
        <v>25</v>
      </c>
      <c r="L489" s="2" t="s">
        <v>30</v>
      </c>
      <c r="M489" s="2" t="s">
        <v>15</v>
      </c>
      <c r="N489" s="2">
        <v>1.82</v>
      </c>
      <c r="O489" s="2" t="s">
        <v>21</v>
      </c>
      <c r="P489" s="2">
        <v>8</v>
      </c>
      <c r="Q489" s="2">
        <f t="shared" si="68"/>
        <v>2</v>
      </c>
      <c r="R489" s="2">
        <v>27.55</v>
      </c>
      <c r="S489" s="2">
        <f t="shared" si="69"/>
        <v>1</v>
      </c>
      <c r="T489" s="42">
        <f>DataSet!G2429+DataSet!Q2429+DataSet!S2429</f>
        <v>5</v>
      </c>
      <c r="U489" s="16" t="str">
        <f t="shared" si="70"/>
        <v>Medium</v>
      </c>
      <c r="V489" s="4">
        <v>2</v>
      </c>
      <c r="W489" s="33">
        <f t="shared" si="71"/>
        <v>522.5086400000007</v>
      </c>
      <c r="X489" s="2" t="s">
        <v>28</v>
      </c>
    </row>
    <row r="490" spans="1:24" ht="14.25" customHeight="1" x14ac:dyDescent="0.25">
      <c r="A490" s="2">
        <v>2564</v>
      </c>
      <c r="B490" s="2">
        <v>25</v>
      </c>
      <c r="C490" s="2" t="str">
        <f t="shared" si="63"/>
        <v>Young Adults</v>
      </c>
      <c r="D490" s="2" t="s">
        <v>18</v>
      </c>
      <c r="E490" s="2" t="s">
        <v>13</v>
      </c>
      <c r="F490" s="2">
        <v>124.33</v>
      </c>
      <c r="G490" s="2">
        <f t="shared" si="64"/>
        <v>1</v>
      </c>
      <c r="H490" s="6">
        <v>46760</v>
      </c>
      <c r="I490" s="12" t="str">
        <f t="shared" si="65"/>
        <v>2028</v>
      </c>
      <c r="J490" s="10" t="str">
        <f t="shared" si="66"/>
        <v>Jan</v>
      </c>
      <c r="K490" s="12" t="str">
        <f t="shared" si="67"/>
        <v>08</v>
      </c>
      <c r="L490" s="2" t="s">
        <v>14</v>
      </c>
      <c r="M490" s="2" t="s">
        <v>15</v>
      </c>
      <c r="N490" s="2">
        <v>1.82</v>
      </c>
      <c r="O490" s="2" t="s">
        <v>16</v>
      </c>
      <c r="P490" s="2">
        <v>15</v>
      </c>
      <c r="Q490" s="2">
        <f t="shared" si="68"/>
        <v>2</v>
      </c>
      <c r="R490" s="2">
        <v>8.2899999999999991</v>
      </c>
      <c r="S490" s="2">
        <f t="shared" si="69"/>
        <v>1</v>
      </c>
      <c r="T490" s="42">
        <f>DataSet!G2565+DataSet!Q2565+DataSet!S2565</f>
        <v>5</v>
      </c>
      <c r="U490" s="16" t="str">
        <f t="shared" si="70"/>
        <v>Medium</v>
      </c>
      <c r="V490" s="4">
        <v>1</v>
      </c>
      <c r="W490" s="33">
        <f t="shared" si="71"/>
        <v>531.27124175824144</v>
      </c>
      <c r="X490" s="2" t="s">
        <v>22</v>
      </c>
    </row>
    <row r="491" spans="1:24" ht="14.25" customHeight="1" x14ac:dyDescent="0.25">
      <c r="A491" s="2">
        <v>2584</v>
      </c>
      <c r="B491" s="2">
        <v>68</v>
      </c>
      <c r="C491" s="2" t="str">
        <f t="shared" si="63"/>
        <v>Seniors</v>
      </c>
      <c r="D491" s="2" t="s">
        <v>12</v>
      </c>
      <c r="E491" s="2" t="s">
        <v>19</v>
      </c>
      <c r="F491" s="2">
        <v>197.32</v>
      </c>
      <c r="G491" s="2">
        <f t="shared" si="64"/>
        <v>1</v>
      </c>
      <c r="H491" s="6">
        <v>46780</v>
      </c>
      <c r="I491" s="12" t="str">
        <f t="shared" si="65"/>
        <v>2028</v>
      </c>
      <c r="J491" s="10" t="str">
        <f t="shared" si="66"/>
        <v>Jan</v>
      </c>
      <c r="K491" s="12" t="str">
        <f t="shared" si="67"/>
        <v>28</v>
      </c>
      <c r="L491" s="2" t="s">
        <v>30</v>
      </c>
      <c r="M491" s="2" t="s">
        <v>15</v>
      </c>
      <c r="N491" s="2">
        <v>1.82</v>
      </c>
      <c r="O491" s="2" t="s">
        <v>21</v>
      </c>
      <c r="P491" s="2">
        <v>4</v>
      </c>
      <c r="Q491" s="2">
        <f t="shared" si="68"/>
        <v>1</v>
      </c>
      <c r="R491" s="2">
        <v>49.33</v>
      </c>
      <c r="S491" s="2">
        <f t="shared" si="69"/>
        <v>1</v>
      </c>
      <c r="T491" s="42">
        <f>DataSet!G2585+DataSet!Q2585+DataSet!S2585</f>
        <v>7</v>
      </c>
      <c r="U491" s="16" t="str">
        <f t="shared" si="70"/>
        <v>High</v>
      </c>
      <c r="V491" s="4">
        <v>3</v>
      </c>
      <c r="W491" s="33">
        <f t="shared" si="71"/>
        <v>500.68364231188684</v>
      </c>
      <c r="X491" s="2" t="s">
        <v>22</v>
      </c>
    </row>
    <row r="492" spans="1:24" ht="14.25" customHeight="1" x14ac:dyDescent="0.25">
      <c r="A492" s="2">
        <v>2797</v>
      </c>
      <c r="B492" s="2">
        <v>26</v>
      </c>
      <c r="C492" s="2" t="str">
        <f t="shared" si="63"/>
        <v>Young Adults</v>
      </c>
      <c r="D492" s="2" t="s">
        <v>26</v>
      </c>
      <c r="E492" s="2" t="s">
        <v>29</v>
      </c>
      <c r="F492" s="2">
        <v>353.54</v>
      </c>
      <c r="G492" s="2">
        <f t="shared" si="64"/>
        <v>2</v>
      </c>
      <c r="H492" s="6">
        <v>46993</v>
      </c>
      <c r="I492" s="12" t="str">
        <f t="shared" si="65"/>
        <v>2028</v>
      </c>
      <c r="J492" s="10" t="str">
        <f t="shared" si="66"/>
        <v>Aug</v>
      </c>
      <c r="K492" s="12" t="str">
        <f t="shared" si="67"/>
        <v>28</v>
      </c>
      <c r="L492" s="2" t="s">
        <v>20</v>
      </c>
      <c r="M492" s="2" t="s">
        <v>25</v>
      </c>
      <c r="N492" s="2">
        <v>1.82</v>
      </c>
      <c r="O492" s="2" t="s">
        <v>16</v>
      </c>
      <c r="P492" s="2">
        <v>12</v>
      </c>
      <c r="Q492" s="2">
        <f t="shared" si="68"/>
        <v>2</v>
      </c>
      <c r="R492" s="2">
        <v>29.46</v>
      </c>
      <c r="S492" s="2">
        <f t="shared" si="69"/>
        <v>1</v>
      </c>
      <c r="T492" s="42">
        <f>DataSet!G2798+DataSet!Q2798+DataSet!S2798</f>
        <v>7</v>
      </c>
      <c r="U492" s="16" t="str">
        <f t="shared" si="70"/>
        <v>High</v>
      </c>
      <c r="V492" s="4">
        <v>2</v>
      </c>
      <c r="W492" s="33">
        <f t="shared" si="71"/>
        <v>522.85430205949729</v>
      </c>
      <c r="X492" s="2" t="s">
        <v>22</v>
      </c>
    </row>
    <row r="493" spans="1:24" ht="14.25" customHeight="1" x14ac:dyDescent="0.25">
      <c r="A493" s="2">
        <v>2957</v>
      </c>
      <c r="B493" s="2">
        <v>32</v>
      </c>
      <c r="C493" s="2" t="str">
        <f t="shared" si="63"/>
        <v>Early Adults</v>
      </c>
      <c r="D493" s="2" t="s">
        <v>23</v>
      </c>
      <c r="E493" s="2" t="s">
        <v>19</v>
      </c>
      <c r="F493" s="2">
        <v>393.65</v>
      </c>
      <c r="G493" s="2">
        <f t="shared" si="64"/>
        <v>2</v>
      </c>
      <c r="H493" s="6">
        <v>47153</v>
      </c>
      <c r="I493" s="12" t="str">
        <f t="shared" si="65"/>
        <v>2029</v>
      </c>
      <c r="J493" s="10" t="str">
        <f t="shared" si="66"/>
        <v>Feb</v>
      </c>
      <c r="K493" s="12" t="str">
        <f t="shared" si="67"/>
        <v>04</v>
      </c>
      <c r="L493" s="2" t="s">
        <v>14</v>
      </c>
      <c r="M493" s="2" t="s">
        <v>25</v>
      </c>
      <c r="N493" s="2">
        <v>1.82</v>
      </c>
      <c r="O493" s="2" t="s">
        <v>16</v>
      </c>
      <c r="P493" s="2">
        <v>11</v>
      </c>
      <c r="Q493" s="2">
        <f t="shared" si="68"/>
        <v>2</v>
      </c>
      <c r="R493" s="2">
        <v>35.79</v>
      </c>
      <c r="S493" s="2">
        <f t="shared" si="69"/>
        <v>1</v>
      </c>
      <c r="T493" s="42">
        <f>DataSet!G2958+DataSet!Q2958+DataSet!S2958</f>
        <v>3</v>
      </c>
      <c r="U493" s="16" t="str">
        <f t="shared" si="70"/>
        <v>Low</v>
      </c>
      <c r="V493" s="4">
        <v>1</v>
      </c>
      <c r="W493" s="33">
        <f t="shared" si="71"/>
        <v>531.71892189218886</v>
      </c>
      <c r="X493" s="2" t="s">
        <v>28</v>
      </c>
    </row>
    <row r="494" spans="1:24" ht="14.25" customHeight="1" x14ac:dyDescent="0.25">
      <c r="A494" s="2">
        <v>3082</v>
      </c>
      <c r="B494" s="2">
        <v>48</v>
      </c>
      <c r="C494" s="2" t="str">
        <f t="shared" si="63"/>
        <v>Mid Adults</v>
      </c>
      <c r="D494" s="2" t="s">
        <v>26</v>
      </c>
      <c r="E494" s="2" t="s">
        <v>19</v>
      </c>
      <c r="F494" s="2">
        <v>465.03</v>
      </c>
      <c r="G494" s="2">
        <f t="shared" si="64"/>
        <v>2</v>
      </c>
      <c r="H494" s="6">
        <v>47278</v>
      </c>
      <c r="I494" s="12" t="str">
        <f t="shared" si="65"/>
        <v>2029</v>
      </c>
      <c r="J494" s="10" t="str">
        <f t="shared" si="66"/>
        <v>Jun</v>
      </c>
      <c r="K494" s="12" t="str">
        <f t="shared" si="67"/>
        <v>09</v>
      </c>
      <c r="L494" s="2" t="s">
        <v>24</v>
      </c>
      <c r="M494" s="2" t="s">
        <v>25</v>
      </c>
      <c r="N494" s="2">
        <v>1.82</v>
      </c>
      <c r="O494" s="2" t="s">
        <v>16</v>
      </c>
      <c r="P494" s="2">
        <v>12</v>
      </c>
      <c r="Q494" s="2">
        <f t="shared" si="68"/>
        <v>2</v>
      </c>
      <c r="R494" s="2">
        <v>38.75</v>
      </c>
      <c r="S494" s="2">
        <f t="shared" si="69"/>
        <v>1</v>
      </c>
      <c r="T494" s="42">
        <f>DataSet!G3083+DataSet!Q3083+DataSet!S3083</f>
        <v>3</v>
      </c>
      <c r="U494" s="16" t="str">
        <f t="shared" si="70"/>
        <v>Low</v>
      </c>
      <c r="V494" s="4">
        <v>4</v>
      </c>
      <c r="W494" s="33">
        <f t="shared" si="71"/>
        <v>528.45329729729769</v>
      </c>
      <c r="X494" s="2" t="s">
        <v>28</v>
      </c>
    </row>
    <row r="495" spans="1:24" ht="14.25" customHeight="1" x14ac:dyDescent="0.25">
      <c r="A495" s="2">
        <v>3106</v>
      </c>
      <c r="B495" s="2">
        <v>19</v>
      </c>
      <c r="C495" s="2" t="str">
        <f t="shared" si="63"/>
        <v>Young Adults</v>
      </c>
      <c r="D495" s="2" t="s">
        <v>12</v>
      </c>
      <c r="E495" s="2" t="s">
        <v>27</v>
      </c>
      <c r="F495" s="2">
        <v>530.66999999999996</v>
      </c>
      <c r="G495" s="2">
        <f t="shared" si="64"/>
        <v>2</v>
      </c>
      <c r="H495" s="6">
        <v>47302</v>
      </c>
      <c r="I495" s="12" t="str">
        <f t="shared" si="65"/>
        <v>2029</v>
      </c>
      <c r="J495" s="10" t="str">
        <f t="shared" si="66"/>
        <v>Jul</v>
      </c>
      <c r="K495" s="12" t="str">
        <f t="shared" si="67"/>
        <v>03</v>
      </c>
      <c r="L495" s="2" t="s">
        <v>14</v>
      </c>
      <c r="M495" s="2" t="s">
        <v>25</v>
      </c>
      <c r="N495" s="2">
        <v>1.82</v>
      </c>
      <c r="O495" s="2" t="s">
        <v>21</v>
      </c>
      <c r="P495" s="2">
        <v>15</v>
      </c>
      <c r="Q495" s="2">
        <f t="shared" si="68"/>
        <v>2</v>
      </c>
      <c r="R495" s="2">
        <v>35.380000000000003</v>
      </c>
      <c r="S495" s="2">
        <f t="shared" si="69"/>
        <v>1</v>
      </c>
      <c r="T495" s="42">
        <f>DataSet!G3107+DataSet!Q3107+DataSet!S3107</f>
        <v>5</v>
      </c>
      <c r="U495" s="16" t="str">
        <f t="shared" si="70"/>
        <v>Medium</v>
      </c>
      <c r="V495" s="4">
        <v>5</v>
      </c>
      <c r="W495" s="33">
        <f t="shared" si="71"/>
        <v>536.67741534988681</v>
      </c>
      <c r="X495" s="2" t="s">
        <v>28</v>
      </c>
    </row>
    <row r="496" spans="1:24" ht="14.25" customHeight="1" x14ac:dyDescent="0.25">
      <c r="A496" s="2">
        <v>3298</v>
      </c>
      <c r="B496" s="2">
        <v>52</v>
      </c>
      <c r="C496" s="2" t="str">
        <f t="shared" si="63"/>
        <v>Late Adults</v>
      </c>
      <c r="D496" s="2" t="s">
        <v>23</v>
      </c>
      <c r="E496" s="2" t="s">
        <v>19</v>
      </c>
      <c r="F496" s="2">
        <v>891.24</v>
      </c>
      <c r="G496" s="2">
        <f t="shared" si="64"/>
        <v>3</v>
      </c>
      <c r="H496" s="6">
        <v>47494</v>
      </c>
      <c r="I496" s="12" t="str">
        <f t="shared" si="65"/>
        <v>2030</v>
      </c>
      <c r="J496" s="10" t="str">
        <f t="shared" si="66"/>
        <v>Jan</v>
      </c>
      <c r="K496" s="12" t="str">
        <f t="shared" si="67"/>
        <v>11</v>
      </c>
      <c r="L496" s="2" t="s">
        <v>20</v>
      </c>
      <c r="M496" s="2" t="s">
        <v>15</v>
      </c>
      <c r="N496" s="2">
        <v>1.82</v>
      </c>
      <c r="O496" s="2" t="s">
        <v>16</v>
      </c>
      <c r="P496" s="2">
        <v>5</v>
      </c>
      <c r="Q496" s="2">
        <f t="shared" si="68"/>
        <v>1</v>
      </c>
      <c r="R496" s="2">
        <v>178.25</v>
      </c>
      <c r="S496" s="2">
        <f t="shared" si="69"/>
        <v>3</v>
      </c>
      <c r="T496" s="42">
        <f>DataSet!G3299+DataSet!Q3299+DataSet!S3299</f>
        <v>3</v>
      </c>
      <c r="U496" s="16" t="str">
        <f t="shared" si="70"/>
        <v>Low</v>
      </c>
      <c r="V496" s="4">
        <v>2</v>
      </c>
      <c r="W496" s="33">
        <f t="shared" si="71"/>
        <v>523.04824742268113</v>
      </c>
      <c r="X496" s="2" t="s">
        <v>28</v>
      </c>
    </row>
    <row r="497" spans="1:24" ht="14.25" customHeight="1" x14ac:dyDescent="0.25">
      <c r="A497" s="2">
        <v>3438</v>
      </c>
      <c r="B497" s="2">
        <v>50</v>
      </c>
      <c r="C497" s="2" t="str">
        <f t="shared" si="63"/>
        <v>Late Adults</v>
      </c>
      <c r="D497" s="2" t="s">
        <v>12</v>
      </c>
      <c r="E497" s="2" t="s">
        <v>27</v>
      </c>
      <c r="F497" s="2">
        <v>536.24</v>
      </c>
      <c r="G497" s="2">
        <f t="shared" si="64"/>
        <v>2</v>
      </c>
      <c r="H497" s="6">
        <v>47634</v>
      </c>
      <c r="I497" s="12" t="str">
        <f t="shared" si="65"/>
        <v>2030</v>
      </c>
      <c r="J497" s="10" t="str">
        <f t="shared" si="66"/>
        <v>May</v>
      </c>
      <c r="K497" s="12" t="str">
        <f t="shared" si="67"/>
        <v>31</v>
      </c>
      <c r="L497" s="2" t="s">
        <v>20</v>
      </c>
      <c r="M497" s="2" t="s">
        <v>15</v>
      </c>
      <c r="N497" s="2">
        <v>1.82</v>
      </c>
      <c r="O497" s="2" t="s">
        <v>21</v>
      </c>
      <c r="P497" s="2">
        <v>16</v>
      </c>
      <c r="Q497" s="2">
        <f t="shared" si="68"/>
        <v>3</v>
      </c>
      <c r="R497" s="2">
        <v>33.520000000000003</v>
      </c>
      <c r="S497" s="2">
        <f t="shared" si="69"/>
        <v>1</v>
      </c>
      <c r="T497" s="42">
        <f>DataSet!G3439+DataSet!Q3439+DataSet!S3439</f>
        <v>7</v>
      </c>
      <c r="U497" s="16" t="str">
        <f t="shared" si="70"/>
        <v>High</v>
      </c>
      <c r="V497" s="4">
        <v>4</v>
      </c>
      <c r="W497" s="33">
        <f t="shared" si="71"/>
        <v>528.52193722943764</v>
      </c>
      <c r="X497" s="2" t="s">
        <v>22</v>
      </c>
    </row>
    <row r="498" spans="1:24" ht="14.25" customHeight="1" x14ac:dyDescent="0.25">
      <c r="A498" s="2">
        <v>3814</v>
      </c>
      <c r="B498" s="2">
        <v>24</v>
      </c>
      <c r="C498" s="2" t="str">
        <f t="shared" si="63"/>
        <v>Young Adults</v>
      </c>
      <c r="D498" s="2" t="s">
        <v>18</v>
      </c>
      <c r="E498" s="2" t="s">
        <v>19</v>
      </c>
      <c r="F498" s="2">
        <v>97.47</v>
      </c>
      <c r="G498" s="2">
        <f t="shared" si="64"/>
        <v>1</v>
      </c>
      <c r="H498" s="6">
        <v>48010</v>
      </c>
      <c r="I498" s="12" t="str">
        <f t="shared" si="65"/>
        <v>2031</v>
      </c>
      <c r="J498" s="10" t="str">
        <f t="shared" si="66"/>
        <v>Jun</v>
      </c>
      <c r="K498" s="12" t="str">
        <f t="shared" si="67"/>
        <v>11</v>
      </c>
      <c r="L498" s="2" t="s">
        <v>20</v>
      </c>
      <c r="M498" s="2" t="s">
        <v>15</v>
      </c>
      <c r="N498" s="2">
        <v>1.82</v>
      </c>
      <c r="O498" s="2" t="s">
        <v>21</v>
      </c>
      <c r="P498" s="2">
        <v>8</v>
      </c>
      <c r="Q498" s="2">
        <f t="shared" si="68"/>
        <v>2</v>
      </c>
      <c r="R498" s="2">
        <v>12.18</v>
      </c>
      <c r="S498" s="2">
        <f t="shared" si="69"/>
        <v>1</v>
      </c>
      <c r="T498" s="42">
        <f>DataSet!G3815+DataSet!Q3815+DataSet!S3815</f>
        <v>4</v>
      </c>
      <c r="U498" s="16" t="str">
        <f t="shared" si="70"/>
        <v>Low</v>
      </c>
      <c r="V498" s="4">
        <v>3</v>
      </c>
      <c r="W498" s="33">
        <f t="shared" si="71"/>
        <v>501.01482532751118</v>
      </c>
      <c r="X498" s="2" t="s">
        <v>22</v>
      </c>
    </row>
    <row r="499" spans="1:24" ht="14.25" customHeight="1" x14ac:dyDescent="0.25">
      <c r="A499" s="2">
        <v>3872</v>
      </c>
      <c r="B499" s="2">
        <v>66</v>
      </c>
      <c r="C499" s="2" t="str">
        <f t="shared" si="63"/>
        <v>Seniors</v>
      </c>
      <c r="D499" s="2" t="s">
        <v>12</v>
      </c>
      <c r="E499" s="2" t="s">
        <v>29</v>
      </c>
      <c r="F499" s="2">
        <v>588.94000000000005</v>
      </c>
      <c r="G499" s="2">
        <f t="shared" si="64"/>
        <v>2</v>
      </c>
      <c r="H499" s="6">
        <v>48068</v>
      </c>
      <c r="I499" s="12" t="str">
        <f t="shared" si="65"/>
        <v>2031</v>
      </c>
      <c r="J499" s="10" t="str">
        <f t="shared" si="66"/>
        <v>Aug</v>
      </c>
      <c r="K499" s="12" t="str">
        <f t="shared" si="67"/>
        <v>08</v>
      </c>
      <c r="L499" s="2" t="s">
        <v>20</v>
      </c>
      <c r="M499" s="2" t="s">
        <v>25</v>
      </c>
      <c r="N499" s="2">
        <v>1.82</v>
      </c>
      <c r="O499" s="2" t="s">
        <v>16</v>
      </c>
      <c r="P499" s="2">
        <v>6</v>
      </c>
      <c r="Q499" s="2">
        <f t="shared" si="68"/>
        <v>2</v>
      </c>
      <c r="R499" s="2">
        <v>98.16</v>
      </c>
      <c r="S499" s="2">
        <f t="shared" si="69"/>
        <v>2</v>
      </c>
      <c r="T499" s="42">
        <f>DataSet!G3873+DataSet!Q3873+DataSet!S3873</f>
        <v>6</v>
      </c>
      <c r="U499" s="16" t="str">
        <f t="shared" si="70"/>
        <v>Medium</v>
      </c>
      <c r="V499" s="4">
        <v>5</v>
      </c>
      <c r="W499" s="33">
        <f t="shared" si="71"/>
        <v>536.68420338983015</v>
      </c>
      <c r="X499" s="2" t="s">
        <v>17</v>
      </c>
    </row>
    <row r="500" spans="1:24" ht="14.25" customHeight="1" x14ac:dyDescent="0.25">
      <c r="A500" s="2">
        <v>4027</v>
      </c>
      <c r="B500" s="2">
        <v>66</v>
      </c>
      <c r="C500" s="2" t="str">
        <f t="shared" si="63"/>
        <v>Seniors</v>
      </c>
      <c r="D500" s="2" t="s">
        <v>26</v>
      </c>
      <c r="E500" s="2" t="s">
        <v>29</v>
      </c>
      <c r="F500" s="2">
        <v>960.51</v>
      </c>
      <c r="G500" s="2">
        <f t="shared" si="64"/>
        <v>3</v>
      </c>
      <c r="H500" s="6">
        <v>48223</v>
      </c>
      <c r="I500" s="12" t="str">
        <f t="shared" si="65"/>
        <v>2032</v>
      </c>
      <c r="J500" s="10" t="str">
        <f t="shared" si="66"/>
        <v>Jan</v>
      </c>
      <c r="K500" s="12" t="str">
        <f t="shared" si="67"/>
        <v>10</v>
      </c>
      <c r="L500" s="2" t="s">
        <v>24</v>
      </c>
      <c r="M500" s="2" t="s">
        <v>15</v>
      </c>
      <c r="N500" s="2">
        <v>1.82</v>
      </c>
      <c r="O500" s="2" t="s">
        <v>16</v>
      </c>
      <c r="P500" s="2">
        <v>8</v>
      </c>
      <c r="Q500" s="2">
        <f t="shared" si="68"/>
        <v>2</v>
      </c>
      <c r="R500" s="2">
        <v>120.06</v>
      </c>
      <c r="S500" s="2">
        <f t="shared" si="69"/>
        <v>2</v>
      </c>
      <c r="T500" s="42">
        <f>DataSet!G4028+DataSet!Q4028+DataSet!S4028</f>
        <v>5</v>
      </c>
      <c r="U500" s="16" t="str">
        <f t="shared" si="70"/>
        <v>Medium</v>
      </c>
      <c r="V500" s="4">
        <v>1</v>
      </c>
      <c r="W500" s="33">
        <f t="shared" si="71"/>
        <v>531.87098017621099</v>
      </c>
      <c r="X500" s="2" t="s">
        <v>28</v>
      </c>
    </row>
    <row r="501" spans="1:24" ht="14.25" customHeight="1" x14ac:dyDescent="0.25">
      <c r="A501" s="2">
        <v>4550</v>
      </c>
      <c r="B501" s="2">
        <v>63</v>
      </c>
      <c r="C501" s="2" t="str">
        <f t="shared" si="63"/>
        <v>Seniors</v>
      </c>
      <c r="D501" s="2" t="s">
        <v>23</v>
      </c>
      <c r="E501" s="2" t="s">
        <v>13</v>
      </c>
      <c r="F501" s="2">
        <v>180.58</v>
      </c>
      <c r="G501" s="2">
        <f t="shared" si="64"/>
        <v>1</v>
      </c>
      <c r="H501" s="6">
        <v>48746</v>
      </c>
      <c r="I501" s="12" t="str">
        <f t="shared" si="65"/>
        <v>2033</v>
      </c>
      <c r="J501" s="10" t="str">
        <f t="shared" si="66"/>
        <v>Jun</v>
      </c>
      <c r="K501" s="12" t="str">
        <f t="shared" si="67"/>
        <v>16</v>
      </c>
      <c r="L501" s="2" t="s">
        <v>30</v>
      </c>
      <c r="M501" s="2" t="s">
        <v>25</v>
      </c>
      <c r="N501" s="2">
        <v>1.82</v>
      </c>
      <c r="O501" s="2" t="s">
        <v>21</v>
      </c>
      <c r="P501" s="2">
        <v>13</v>
      </c>
      <c r="Q501" s="2">
        <f t="shared" si="68"/>
        <v>2</v>
      </c>
      <c r="R501" s="2">
        <v>13.89</v>
      </c>
      <c r="S501" s="2">
        <f t="shared" si="69"/>
        <v>1</v>
      </c>
      <c r="T501" s="42">
        <f>DataSet!G4551+DataSet!Q4551+DataSet!S4551</f>
        <v>3</v>
      </c>
      <c r="U501" s="16" t="str">
        <f t="shared" si="70"/>
        <v>Low</v>
      </c>
      <c r="V501" s="4">
        <v>5</v>
      </c>
      <c r="W501" s="33">
        <f t="shared" si="71"/>
        <v>536.62509049773735</v>
      </c>
      <c r="X501" s="2" t="s">
        <v>28</v>
      </c>
    </row>
    <row r="502" spans="1:24" ht="14.25" customHeight="1" x14ac:dyDescent="0.25">
      <c r="A502" s="2">
        <v>4731</v>
      </c>
      <c r="B502" s="2">
        <v>43</v>
      </c>
      <c r="C502" s="2" t="str">
        <f t="shared" si="63"/>
        <v>Mid Adults</v>
      </c>
      <c r="D502" s="2" t="s">
        <v>12</v>
      </c>
      <c r="E502" s="2" t="s">
        <v>29</v>
      </c>
      <c r="F502" s="2">
        <v>884.95</v>
      </c>
      <c r="G502" s="2">
        <f t="shared" si="64"/>
        <v>3</v>
      </c>
      <c r="H502" s="6">
        <v>48927</v>
      </c>
      <c r="I502" s="12" t="str">
        <f t="shared" si="65"/>
        <v>2033</v>
      </c>
      <c r="J502" s="10" t="str">
        <f t="shared" si="66"/>
        <v>Dec</v>
      </c>
      <c r="K502" s="12" t="str">
        <f t="shared" si="67"/>
        <v>14</v>
      </c>
      <c r="L502" s="2" t="s">
        <v>14</v>
      </c>
      <c r="M502" s="2" t="s">
        <v>15</v>
      </c>
      <c r="N502" s="2">
        <v>1.82</v>
      </c>
      <c r="O502" s="2" t="s">
        <v>21</v>
      </c>
      <c r="P502" s="2">
        <v>11</v>
      </c>
      <c r="Q502" s="2">
        <f t="shared" si="68"/>
        <v>2</v>
      </c>
      <c r="R502" s="2">
        <v>80.45</v>
      </c>
      <c r="S502" s="2">
        <f t="shared" si="69"/>
        <v>2</v>
      </c>
      <c r="T502" s="42">
        <f>DataSet!G4732+DataSet!Q4732+DataSet!S4732</f>
        <v>7</v>
      </c>
      <c r="U502" s="16" t="str">
        <f t="shared" si="70"/>
        <v>High</v>
      </c>
      <c r="V502" s="4">
        <v>3</v>
      </c>
      <c r="W502" s="33">
        <f t="shared" si="71"/>
        <v>501.45585792349755</v>
      </c>
      <c r="X502" s="2" t="s">
        <v>28</v>
      </c>
    </row>
    <row r="503" spans="1:24" ht="14.25" customHeight="1" x14ac:dyDescent="0.25">
      <c r="A503" s="2">
        <v>4932</v>
      </c>
      <c r="B503" s="2">
        <v>55</v>
      </c>
      <c r="C503" s="2" t="str">
        <f t="shared" si="63"/>
        <v>Late Adults</v>
      </c>
      <c r="D503" s="2" t="s">
        <v>18</v>
      </c>
      <c r="E503" s="2" t="s">
        <v>27</v>
      </c>
      <c r="F503" s="2">
        <v>955.36</v>
      </c>
      <c r="G503" s="2">
        <f t="shared" si="64"/>
        <v>3</v>
      </c>
      <c r="H503" s="6">
        <v>49128</v>
      </c>
      <c r="I503" s="12" t="str">
        <f t="shared" si="65"/>
        <v>2034</v>
      </c>
      <c r="J503" s="10" t="str">
        <f t="shared" si="66"/>
        <v>Jul</v>
      </c>
      <c r="K503" s="12" t="str">
        <f t="shared" si="67"/>
        <v>03</v>
      </c>
      <c r="L503" s="2" t="s">
        <v>14</v>
      </c>
      <c r="M503" s="2" t="s">
        <v>15</v>
      </c>
      <c r="N503" s="2">
        <v>1.82</v>
      </c>
      <c r="O503" s="2" t="s">
        <v>21</v>
      </c>
      <c r="P503" s="2">
        <v>2</v>
      </c>
      <c r="Q503" s="2">
        <f t="shared" si="68"/>
        <v>1</v>
      </c>
      <c r="R503" s="2">
        <v>477.68</v>
      </c>
      <c r="S503" s="2">
        <f t="shared" si="69"/>
        <v>3</v>
      </c>
      <c r="T503" s="42">
        <f>DataSet!G4933+DataSet!Q4933+DataSet!S4933</f>
        <v>7</v>
      </c>
      <c r="U503" s="16" t="str">
        <f t="shared" si="70"/>
        <v>High</v>
      </c>
      <c r="V503" s="4">
        <v>3</v>
      </c>
      <c r="W503" s="33">
        <f t="shared" si="71"/>
        <v>501.0362800875277</v>
      </c>
      <c r="X503" s="2" t="s">
        <v>22</v>
      </c>
    </row>
    <row r="504" spans="1:24" ht="14.25" customHeight="1" x14ac:dyDescent="0.25">
      <c r="A504" s="2">
        <v>207</v>
      </c>
      <c r="B504" s="2">
        <v>39</v>
      </c>
      <c r="C504" s="2" t="str">
        <f t="shared" si="63"/>
        <v>Early Adults</v>
      </c>
      <c r="D504" s="2" t="s">
        <v>23</v>
      </c>
      <c r="E504" s="2" t="s">
        <v>27</v>
      </c>
      <c r="F504" s="2">
        <v>779.61</v>
      </c>
      <c r="G504" s="2">
        <f t="shared" si="64"/>
        <v>3</v>
      </c>
      <c r="H504" s="6">
        <v>44403</v>
      </c>
      <c r="I504" s="12" t="str">
        <f t="shared" si="65"/>
        <v>2021</v>
      </c>
      <c r="J504" s="10" t="str">
        <f t="shared" si="66"/>
        <v>Jul</v>
      </c>
      <c r="K504" s="12" t="str">
        <f t="shared" si="67"/>
        <v>26</v>
      </c>
      <c r="L504" s="2" t="s">
        <v>20</v>
      </c>
      <c r="M504" s="2" t="s">
        <v>25</v>
      </c>
      <c r="N504" s="2">
        <v>1.81</v>
      </c>
      <c r="O504" s="2" t="s">
        <v>21</v>
      </c>
      <c r="P504" s="2">
        <v>2</v>
      </c>
      <c r="Q504" s="2">
        <f t="shared" si="68"/>
        <v>1</v>
      </c>
      <c r="R504" s="2">
        <v>389.8</v>
      </c>
      <c r="S504" s="2">
        <f t="shared" si="69"/>
        <v>3</v>
      </c>
      <c r="T504" s="42">
        <f>DataSet!G208+DataSet!Q208+DataSet!S208</f>
        <v>6</v>
      </c>
      <c r="U504" s="16" t="str">
        <f t="shared" si="70"/>
        <v>Medium</v>
      </c>
      <c r="V504" s="4">
        <v>4</v>
      </c>
      <c r="W504" s="33">
        <f t="shared" si="71"/>
        <v>528.513575297942</v>
      </c>
      <c r="X504" s="2" t="s">
        <v>28</v>
      </c>
    </row>
    <row r="505" spans="1:24" ht="14.25" customHeight="1" x14ac:dyDescent="0.25">
      <c r="A505" s="2">
        <v>265</v>
      </c>
      <c r="B505" s="2">
        <v>64</v>
      </c>
      <c r="C505" s="2" t="str">
        <f t="shared" si="63"/>
        <v>Seniors</v>
      </c>
      <c r="D505" s="2" t="s">
        <v>23</v>
      </c>
      <c r="E505" s="2" t="s">
        <v>27</v>
      </c>
      <c r="F505" s="2">
        <v>226.03</v>
      </c>
      <c r="G505" s="2">
        <f t="shared" si="64"/>
        <v>1</v>
      </c>
      <c r="H505" s="6">
        <v>44461</v>
      </c>
      <c r="I505" s="12" t="str">
        <f t="shared" si="65"/>
        <v>2021</v>
      </c>
      <c r="J505" s="10" t="str">
        <f t="shared" si="66"/>
        <v>Sep</v>
      </c>
      <c r="K505" s="12" t="str">
        <f t="shared" si="67"/>
        <v>22</v>
      </c>
      <c r="L505" s="2" t="s">
        <v>30</v>
      </c>
      <c r="M505" s="2" t="s">
        <v>25</v>
      </c>
      <c r="N505" s="2">
        <v>1.81</v>
      </c>
      <c r="O505" s="2" t="s">
        <v>16</v>
      </c>
      <c r="P505" s="2">
        <v>5</v>
      </c>
      <c r="Q505" s="2">
        <f t="shared" si="68"/>
        <v>1</v>
      </c>
      <c r="R505" s="2">
        <v>45.21</v>
      </c>
      <c r="S505" s="2">
        <f t="shared" si="69"/>
        <v>1</v>
      </c>
      <c r="T505" s="42">
        <f>DataSet!G266+DataSet!Q266+DataSet!S266</f>
        <v>6</v>
      </c>
      <c r="U505" s="16" t="str">
        <f t="shared" si="70"/>
        <v>Medium</v>
      </c>
      <c r="V505" s="4">
        <v>1</v>
      </c>
      <c r="W505" s="33">
        <f t="shared" si="71"/>
        <v>531.39839029768427</v>
      </c>
      <c r="X505" s="2" t="s">
        <v>28</v>
      </c>
    </row>
    <row r="506" spans="1:24" ht="14.25" customHeight="1" x14ac:dyDescent="0.25">
      <c r="A506" s="2">
        <v>481</v>
      </c>
      <c r="B506" s="2">
        <v>19</v>
      </c>
      <c r="C506" s="2" t="str">
        <f t="shared" si="63"/>
        <v>Young Adults</v>
      </c>
      <c r="D506" s="2" t="s">
        <v>12</v>
      </c>
      <c r="E506" s="2" t="s">
        <v>29</v>
      </c>
      <c r="F506" s="2">
        <v>583.64</v>
      </c>
      <c r="G506" s="2">
        <f t="shared" si="64"/>
        <v>2</v>
      </c>
      <c r="H506" s="6">
        <v>44677</v>
      </c>
      <c r="I506" s="12" t="str">
        <f t="shared" si="65"/>
        <v>2022</v>
      </c>
      <c r="J506" s="10" t="str">
        <f t="shared" si="66"/>
        <v>Apr</v>
      </c>
      <c r="K506" s="12" t="str">
        <f t="shared" si="67"/>
        <v>26</v>
      </c>
      <c r="L506" s="2" t="s">
        <v>24</v>
      </c>
      <c r="M506" s="2" t="s">
        <v>25</v>
      </c>
      <c r="N506" s="2">
        <v>1.81</v>
      </c>
      <c r="O506" s="2" t="s">
        <v>16</v>
      </c>
      <c r="P506" s="2">
        <v>3</v>
      </c>
      <c r="Q506" s="2">
        <f t="shared" si="68"/>
        <v>1</v>
      </c>
      <c r="R506" s="2">
        <v>194.55</v>
      </c>
      <c r="S506" s="2">
        <f t="shared" si="69"/>
        <v>3</v>
      </c>
      <c r="T506" s="42">
        <f>DataSet!G482+DataSet!Q482+DataSet!S482</f>
        <v>5</v>
      </c>
      <c r="U506" s="16" t="str">
        <f t="shared" si="70"/>
        <v>Medium</v>
      </c>
      <c r="V506" s="4">
        <v>1</v>
      </c>
      <c r="W506" s="33">
        <f t="shared" si="71"/>
        <v>531.73544150110342</v>
      </c>
      <c r="X506" s="2" t="s">
        <v>22</v>
      </c>
    </row>
    <row r="507" spans="1:24" ht="14.25" customHeight="1" x14ac:dyDescent="0.25">
      <c r="A507" s="2">
        <v>519</v>
      </c>
      <c r="B507" s="2">
        <v>23</v>
      </c>
      <c r="C507" s="2" t="str">
        <f t="shared" si="63"/>
        <v>Young Adults</v>
      </c>
      <c r="D507" s="2" t="s">
        <v>26</v>
      </c>
      <c r="E507" s="2" t="s">
        <v>27</v>
      </c>
      <c r="F507" s="2">
        <v>850.65</v>
      </c>
      <c r="G507" s="2">
        <f t="shared" si="64"/>
        <v>3</v>
      </c>
      <c r="H507" s="6">
        <v>44715</v>
      </c>
      <c r="I507" s="12" t="str">
        <f t="shared" si="65"/>
        <v>2022</v>
      </c>
      <c r="J507" s="10" t="str">
        <f t="shared" si="66"/>
        <v>Jun</v>
      </c>
      <c r="K507" s="12" t="str">
        <f t="shared" si="67"/>
        <v>03</v>
      </c>
      <c r="L507" s="2" t="s">
        <v>20</v>
      </c>
      <c r="M507" s="2" t="s">
        <v>25</v>
      </c>
      <c r="N507" s="2">
        <v>1.81</v>
      </c>
      <c r="O507" s="2" t="s">
        <v>21</v>
      </c>
      <c r="P507" s="2">
        <v>2</v>
      </c>
      <c r="Q507" s="2">
        <f t="shared" si="68"/>
        <v>1</v>
      </c>
      <c r="R507" s="2">
        <v>425.32</v>
      </c>
      <c r="S507" s="2">
        <f t="shared" si="69"/>
        <v>3</v>
      </c>
      <c r="T507" s="42">
        <f>DataSet!G520+DataSet!Q520+DataSet!S520</f>
        <v>7</v>
      </c>
      <c r="U507" s="16" t="str">
        <f t="shared" si="70"/>
        <v>High</v>
      </c>
      <c r="V507" s="4">
        <v>5</v>
      </c>
      <c r="W507" s="33">
        <f t="shared" si="71"/>
        <v>537.02831257078128</v>
      </c>
      <c r="X507" s="2" t="s">
        <v>17</v>
      </c>
    </row>
    <row r="508" spans="1:24" ht="14.25" customHeight="1" x14ac:dyDescent="0.25">
      <c r="A508" s="2">
        <v>811</v>
      </c>
      <c r="B508" s="2">
        <v>55</v>
      </c>
      <c r="C508" s="2" t="str">
        <f t="shared" si="63"/>
        <v>Late Adults</v>
      </c>
      <c r="D508" s="2" t="s">
        <v>26</v>
      </c>
      <c r="E508" s="2" t="s">
        <v>29</v>
      </c>
      <c r="F508" s="2">
        <v>466.17</v>
      </c>
      <c r="G508" s="2">
        <f t="shared" si="64"/>
        <v>2</v>
      </c>
      <c r="H508" s="6">
        <v>45007</v>
      </c>
      <c r="I508" s="12" t="str">
        <f t="shared" si="65"/>
        <v>2023</v>
      </c>
      <c r="J508" s="10" t="str">
        <f t="shared" si="66"/>
        <v>Mar</v>
      </c>
      <c r="K508" s="12" t="str">
        <f t="shared" si="67"/>
        <v>22</v>
      </c>
      <c r="L508" s="2" t="s">
        <v>24</v>
      </c>
      <c r="M508" s="2" t="s">
        <v>15</v>
      </c>
      <c r="N508" s="2">
        <v>1.81</v>
      </c>
      <c r="O508" s="2" t="s">
        <v>21</v>
      </c>
      <c r="P508" s="2">
        <v>3</v>
      </c>
      <c r="Q508" s="2">
        <f t="shared" si="68"/>
        <v>1</v>
      </c>
      <c r="R508" s="2">
        <v>155.38999999999999</v>
      </c>
      <c r="S508" s="2">
        <f t="shared" si="69"/>
        <v>3</v>
      </c>
      <c r="T508" s="42">
        <f>DataSet!G812+DataSet!Q812+DataSet!S812</f>
        <v>7</v>
      </c>
      <c r="U508" s="16" t="str">
        <f t="shared" si="70"/>
        <v>High</v>
      </c>
      <c r="V508" s="4">
        <v>2</v>
      </c>
      <c r="W508" s="33">
        <f t="shared" si="71"/>
        <v>522.62600917431257</v>
      </c>
      <c r="X508" s="2" t="s">
        <v>28</v>
      </c>
    </row>
    <row r="509" spans="1:24" ht="14.25" customHeight="1" x14ac:dyDescent="0.25">
      <c r="A509" s="2">
        <v>831</v>
      </c>
      <c r="B509" s="2">
        <v>42</v>
      </c>
      <c r="C509" s="2" t="str">
        <f t="shared" si="63"/>
        <v>Mid Adults</v>
      </c>
      <c r="D509" s="2" t="s">
        <v>12</v>
      </c>
      <c r="E509" s="2" t="s">
        <v>13</v>
      </c>
      <c r="F509" s="2">
        <v>472.35</v>
      </c>
      <c r="G509" s="2">
        <f t="shared" si="64"/>
        <v>2</v>
      </c>
      <c r="H509" s="6">
        <v>45027</v>
      </c>
      <c r="I509" s="12" t="str">
        <f t="shared" si="65"/>
        <v>2023</v>
      </c>
      <c r="J509" s="10" t="str">
        <f t="shared" si="66"/>
        <v>Apr</v>
      </c>
      <c r="K509" s="12" t="str">
        <f t="shared" si="67"/>
        <v>11</v>
      </c>
      <c r="L509" s="2" t="s">
        <v>20</v>
      </c>
      <c r="M509" s="2" t="s">
        <v>15</v>
      </c>
      <c r="N509" s="2">
        <v>1.81</v>
      </c>
      <c r="O509" s="2" t="s">
        <v>16</v>
      </c>
      <c r="P509" s="2">
        <v>2</v>
      </c>
      <c r="Q509" s="2">
        <f t="shared" si="68"/>
        <v>1</v>
      </c>
      <c r="R509" s="2">
        <v>236.18</v>
      </c>
      <c r="S509" s="2">
        <f t="shared" si="69"/>
        <v>3</v>
      </c>
      <c r="T509" s="42">
        <f>DataSet!G832+DataSet!Q832+DataSet!S832</f>
        <v>6</v>
      </c>
      <c r="U509" s="16" t="str">
        <f t="shared" si="70"/>
        <v>Medium</v>
      </c>
      <c r="V509" s="4">
        <v>3</v>
      </c>
      <c r="W509" s="33">
        <f t="shared" si="71"/>
        <v>500.53866374589302</v>
      </c>
      <c r="X509" s="2" t="s">
        <v>17</v>
      </c>
    </row>
    <row r="510" spans="1:24" ht="14.25" customHeight="1" x14ac:dyDescent="0.25">
      <c r="A510" s="2">
        <v>838</v>
      </c>
      <c r="B510" s="2">
        <v>28</v>
      </c>
      <c r="C510" s="2" t="str">
        <f t="shared" si="63"/>
        <v>Young Adults</v>
      </c>
      <c r="D510" s="2" t="s">
        <v>23</v>
      </c>
      <c r="E510" s="2" t="s">
        <v>13</v>
      </c>
      <c r="F510" s="2">
        <v>483.25</v>
      </c>
      <c r="G510" s="2">
        <f t="shared" si="64"/>
        <v>2</v>
      </c>
      <c r="H510" s="6">
        <v>45034</v>
      </c>
      <c r="I510" s="12" t="str">
        <f t="shared" si="65"/>
        <v>2023</v>
      </c>
      <c r="J510" s="10" t="str">
        <f t="shared" si="66"/>
        <v>Apr</v>
      </c>
      <c r="K510" s="12" t="str">
        <f t="shared" si="67"/>
        <v>18</v>
      </c>
      <c r="L510" s="2" t="s">
        <v>20</v>
      </c>
      <c r="M510" s="2" t="s">
        <v>25</v>
      </c>
      <c r="N510" s="2">
        <v>1.81</v>
      </c>
      <c r="O510" s="2" t="s">
        <v>21</v>
      </c>
      <c r="P510" s="2">
        <v>8</v>
      </c>
      <c r="Q510" s="2">
        <f t="shared" si="68"/>
        <v>2</v>
      </c>
      <c r="R510" s="2">
        <v>60.41</v>
      </c>
      <c r="S510" s="2">
        <f t="shared" si="69"/>
        <v>2</v>
      </c>
      <c r="T510" s="42">
        <f>DataSet!G839+DataSet!Q839+DataSet!S839</f>
        <v>4</v>
      </c>
      <c r="U510" s="16" t="str">
        <f t="shared" si="70"/>
        <v>Low</v>
      </c>
      <c r="V510" s="4">
        <v>1</v>
      </c>
      <c r="W510" s="33">
        <f t="shared" si="71"/>
        <v>531.67808839778979</v>
      </c>
      <c r="X510" s="2" t="s">
        <v>28</v>
      </c>
    </row>
    <row r="511" spans="1:24" ht="14.25" customHeight="1" x14ac:dyDescent="0.25">
      <c r="A511" s="2">
        <v>923</v>
      </c>
      <c r="B511" s="2">
        <v>37</v>
      </c>
      <c r="C511" s="2" t="str">
        <f t="shared" si="63"/>
        <v>Early Adults</v>
      </c>
      <c r="D511" s="2" t="s">
        <v>12</v>
      </c>
      <c r="E511" s="2" t="s">
        <v>13</v>
      </c>
      <c r="F511" s="2">
        <v>484.62</v>
      </c>
      <c r="G511" s="2">
        <f t="shared" si="64"/>
        <v>2</v>
      </c>
      <c r="H511" s="6">
        <v>45119</v>
      </c>
      <c r="I511" s="12" t="str">
        <f t="shared" si="65"/>
        <v>2023</v>
      </c>
      <c r="J511" s="10" t="str">
        <f t="shared" si="66"/>
        <v>Jul</v>
      </c>
      <c r="K511" s="12" t="str">
        <f t="shared" si="67"/>
        <v>12</v>
      </c>
      <c r="L511" s="2" t="s">
        <v>20</v>
      </c>
      <c r="M511" s="2" t="s">
        <v>25</v>
      </c>
      <c r="N511" s="2">
        <v>1.81</v>
      </c>
      <c r="O511" s="2" t="s">
        <v>16</v>
      </c>
      <c r="P511" s="2">
        <v>10</v>
      </c>
      <c r="Q511" s="2">
        <f t="shared" si="68"/>
        <v>2</v>
      </c>
      <c r="R511" s="2">
        <v>48.46</v>
      </c>
      <c r="S511" s="2">
        <f t="shared" si="69"/>
        <v>1</v>
      </c>
      <c r="T511" s="42">
        <f>DataSet!G924+DataSet!Q924+DataSet!S924</f>
        <v>6</v>
      </c>
      <c r="U511" s="16" t="str">
        <f t="shared" si="70"/>
        <v>Medium</v>
      </c>
      <c r="V511" s="4">
        <v>5</v>
      </c>
      <c r="W511" s="33">
        <f t="shared" si="71"/>
        <v>536.6727324263037</v>
      </c>
      <c r="X511" s="2" t="s">
        <v>28</v>
      </c>
    </row>
    <row r="512" spans="1:24" ht="14.25" customHeight="1" x14ac:dyDescent="0.25">
      <c r="A512" s="2">
        <v>1508</v>
      </c>
      <c r="B512" s="2">
        <v>58</v>
      </c>
      <c r="C512" s="2" t="str">
        <f t="shared" si="63"/>
        <v>Late Adults</v>
      </c>
      <c r="D512" s="2" t="s">
        <v>26</v>
      </c>
      <c r="E512" s="2" t="s">
        <v>27</v>
      </c>
      <c r="F512" s="2">
        <v>934.45</v>
      </c>
      <c r="G512" s="2">
        <f t="shared" si="64"/>
        <v>3</v>
      </c>
      <c r="H512" s="6">
        <v>45704</v>
      </c>
      <c r="I512" s="12" t="str">
        <f t="shared" si="65"/>
        <v>2025</v>
      </c>
      <c r="J512" s="10" t="str">
        <f t="shared" si="66"/>
        <v>Feb</v>
      </c>
      <c r="K512" s="12" t="str">
        <f t="shared" si="67"/>
        <v>16</v>
      </c>
      <c r="L512" s="2" t="s">
        <v>14</v>
      </c>
      <c r="M512" s="2" t="s">
        <v>25</v>
      </c>
      <c r="N512" s="2">
        <v>1.81</v>
      </c>
      <c r="O512" s="2" t="s">
        <v>21</v>
      </c>
      <c r="P512" s="2">
        <v>13</v>
      </c>
      <c r="Q512" s="2">
        <f t="shared" si="68"/>
        <v>2</v>
      </c>
      <c r="R512" s="2">
        <v>71.88</v>
      </c>
      <c r="S512" s="2">
        <f t="shared" si="69"/>
        <v>2</v>
      </c>
      <c r="T512" s="42">
        <f>DataSet!G1509+DataSet!Q1509+DataSet!S1509</f>
        <v>7</v>
      </c>
      <c r="U512" s="16" t="str">
        <f t="shared" si="70"/>
        <v>High</v>
      </c>
      <c r="V512" s="4">
        <v>1</v>
      </c>
      <c r="W512" s="33">
        <f t="shared" si="71"/>
        <v>531.73165929203503</v>
      </c>
      <c r="X512" s="2" t="s">
        <v>17</v>
      </c>
    </row>
    <row r="513" spans="1:24" ht="14.25" customHeight="1" x14ac:dyDescent="0.25">
      <c r="A513" s="2">
        <v>1945</v>
      </c>
      <c r="B513" s="2">
        <v>61</v>
      </c>
      <c r="C513" s="2" t="str">
        <f t="shared" si="63"/>
        <v>Seniors</v>
      </c>
      <c r="D513" s="2" t="s">
        <v>18</v>
      </c>
      <c r="E513" s="2" t="s">
        <v>19</v>
      </c>
      <c r="F513" s="2">
        <v>496.54</v>
      </c>
      <c r="G513" s="2">
        <f t="shared" si="64"/>
        <v>2</v>
      </c>
      <c r="H513" s="6">
        <v>46141</v>
      </c>
      <c r="I513" s="12" t="str">
        <f t="shared" si="65"/>
        <v>2026</v>
      </c>
      <c r="J513" s="10" t="str">
        <f t="shared" si="66"/>
        <v>Apr</v>
      </c>
      <c r="K513" s="12" t="str">
        <f t="shared" si="67"/>
        <v>29</v>
      </c>
      <c r="L513" s="2" t="s">
        <v>24</v>
      </c>
      <c r="M513" s="2" t="s">
        <v>15</v>
      </c>
      <c r="N513" s="2">
        <v>1.81</v>
      </c>
      <c r="O513" s="2" t="s">
        <v>16</v>
      </c>
      <c r="P513" s="2">
        <v>12</v>
      </c>
      <c r="Q513" s="2">
        <f t="shared" si="68"/>
        <v>2</v>
      </c>
      <c r="R513" s="2">
        <v>41.38</v>
      </c>
      <c r="S513" s="2">
        <f t="shared" si="69"/>
        <v>1</v>
      </c>
      <c r="T513" s="42">
        <f>DataSet!G1946+DataSet!Q1946+DataSet!S1946</f>
        <v>4</v>
      </c>
      <c r="U513" s="16" t="str">
        <f t="shared" si="70"/>
        <v>Low</v>
      </c>
      <c r="V513" s="4">
        <v>2</v>
      </c>
      <c r="W513" s="33">
        <f t="shared" si="71"/>
        <v>522.69082663605116</v>
      </c>
      <c r="X513" s="2" t="s">
        <v>28</v>
      </c>
    </row>
    <row r="514" spans="1:24" ht="14.25" customHeight="1" x14ac:dyDescent="0.25">
      <c r="A514" s="2">
        <v>1964</v>
      </c>
      <c r="B514" s="2">
        <v>47</v>
      </c>
      <c r="C514" s="2" t="str">
        <f t="shared" ref="C514:C577" si="72">IF(AND(B514&gt;=18, B514&lt;=29), "Young Adults",
   IF(AND(B514&gt;=30, B514&lt;=39), "Early Adults",
      IF(AND(B514&gt;=40, B514&lt;=49), "Mid Adults",
         IF(AND(B514&gt;=50, B514&lt;=59), "Late Adults",
            IF(AND(B514&gt;=60, B514&lt;=69), "Seniors", "Out of Range")
         )
      )
   )
)</f>
        <v>Mid Adults</v>
      </c>
      <c r="D514" s="2" t="s">
        <v>26</v>
      </c>
      <c r="E514" s="2" t="s">
        <v>19</v>
      </c>
      <c r="F514" s="2">
        <v>850.77</v>
      </c>
      <c r="G514" s="2">
        <f t="shared" ref="G514:G577" si="73">IF(F514 &lt;= 350, 1, IF(F514&gt; 350, IF(F514 &lt;= 650, 2, 3)))</f>
        <v>3</v>
      </c>
      <c r="H514" s="6">
        <v>46160</v>
      </c>
      <c r="I514" s="12" t="str">
        <f t="shared" ref="I514:I577" si="74">TEXT(H514, "yyyy")</f>
        <v>2026</v>
      </c>
      <c r="J514" s="10" t="str">
        <f t="shared" ref="J514:J577" si="75">TEXT(H514, "mmm")</f>
        <v>May</v>
      </c>
      <c r="K514" s="12" t="str">
        <f t="shared" ref="K514:K577" si="76">TEXT(H514, "dd")</f>
        <v>18</v>
      </c>
      <c r="L514" s="2" t="s">
        <v>20</v>
      </c>
      <c r="M514" s="2" t="s">
        <v>15</v>
      </c>
      <c r="N514" s="2">
        <v>1.81</v>
      </c>
      <c r="O514" s="2" t="s">
        <v>16</v>
      </c>
      <c r="P514" s="2">
        <v>19</v>
      </c>
      <c r="Q514" s="2">
        <f t="shared" ref="Q514:Q577" si="77">IF(P514 &lt;= 5, 1, IF(P514&gt; 5, IF(P514 &lt;= 15, 2, 3)))</f>
        <v>3</v>
      </c>
      <c r="R514" s="2">
        <v>44.78</v>
      </c>
      <c r="S514" s="2">
        <f t="shared" ref="S514:S577" si="78">IF(R514 &lt;= 50, 1, IF(R514&gt; 50, IF(R514 &lt;= 150, 2, 3)))</f>
        <v>1</v>
      </c>
      <c r="T514" s="42">
        <f>DataSet!G1965+DataSet!Q1965+DataSet!S1965</f>
        <v>7</v>
      </c>
      <c r="U514" s="16" t="str">
        <f t="shared" ref="U514:U577" si="79">IF(T514&lt;=4,"Low",IF(T514&lt;=6,"Medium","High"))</f>
        <v>High</v>
      </c>
      <c r="V514" s="4">
        <v>3</v>
      </c>
      <c r="W514" s="33">
        <f t="shared" ref="W514:W577" si="80">AVERAGEIFS(F514:F5513, V514:V5513,V514 )</f>
        <v>500.56957236842146</v>
      </c>
      <c r="X514" s="2" t="s">
        <v>22</v>
      </c>
    </row>
    <row r="515" spans="1:24" ht="14.25" customHeight="1" x14ac:dyDescent="0.25">
      <c r="A515" s="2">
        <v>1978</v>
      </c>
      <c r="B515" s="2">
        <v>43</v>
      </c>
      <c r="C515" s="2" t="str">
        <f t="shared" si="72"/>
        <v>Mid Adults</v>
      </c>
      <c r="D515" s="2" t="s">
        <v>12</v>
      </c>
      <c r="E515" s="2" t="s">
        <v>29</v>
      </c>
      <c r="F515" s="2">
        <v>93.63</v>
      </c>
      <c r="G515" s="2">
        <f t="shared" si="73"/>
        <v>1</v>
      </c>
      <c r="H515" s="6">
        <v>46174</v>
      </c>
      <c r="I515" s="12" t="str">
        <f t="shared" si="74"/>
        <v>2026</v>
      </c>
      <c r="J515" s="10" t="str">
        <f t="shared" si="75"/>
        <v>Jun</v>
      </c>
      <c r="K515" s="12" t="str">
        <f t="shared" si="76"/>
        <v>01</v>
      </c>
      <c r="L515" s="2" t="s">
        <v>14</v>
      </c>
      <c r="M515" s="2" t="s">
        <v>25</v>
      </c>
      <c r="N515" s="2">
        <v>1.81</v>
      </c>
      <c r="O515" s="2" t="s">
        <v>21</v>
      </c>
      <c r="P515" s="2">
        <v>8</v>
      </c>
      <c r="Q515" s="2">
        <f t="shared" si="77"/>
        <v>2</v>
      </c>
      <c r="R515" s="2">
        <v>11.7</v>
      </c>
      <c r="S515" s="2">
        <f t="shared" si="78"/>
        <v>1</v>
      </c>
      <c r="T515" s="42">
        <f>DataSet!G1979+DataSet!Q1979+DataSet!S1979</f>
        <v>5</v>
      </c>
      <c r="U515" s="16" t="str">
        <f t="shared" si="79"/>
        <v>Medium</v>
      </c>
      <c r="V515" s="4">
        <v>5</v>
      </c>
      <c r="W515" s="33">
        <f t="shared" si="80"/>
        <v>536.7318161180475</v>
      </c>
      <c r="X515" s="2" t="s">
        <v>22</v>
      </c>
    </row>
    <row r="516" spans="1:24" ht="14.25" customHeight="1" x14ac:dyDescent="0.25">
      <c r="A516" s="2">
        <v>2023</v>
      </c>
      <c r="B516" s="2">
        <v>30</v>
      </c>
      <c r="C516" s="2" t="str">
        <f t="shared" si="72"/>
        <v>Early Adults</v>
      </c>
      <c r="D516" s="2" t="s">
        <v>26</v>
      </c>
      <c r="E516" s="2" t="s">
        <v>13</v>
      </c>
      <c r="F516" s="2">
        <v>677.9</v>
      </c>
      <c r="G516" s="2">
        <f t="shared" si="73"/>
        <v>3</v>
      </c>
      <c r="H516" s="6">
        <v>46219</v>
      </c>
      <c r="I516" s="12" t="str">
        <f t="shared" si="74"/>
        <v>2026</v>
      </c>
      <c r="J516" s="10" t="str">
        <f t="shared" si="75"/>
        <v>Jul</v>
      </c>
      <c r="K516" s="12" t="str">
        <f t="shared" si="76"/>
        <v>16</v>
      </c>
      <c r="L516" s="2" t="s">
        <v>24</v>
      </c>
      <c r="M516" s="2" t="s">
        <v>25</v>
      </c>
      <c r="N516" s="2">
        <v>1.81</v>
      </c>
      <c r="O516" s="2" t="s">
        <v>16</v>
      </c>
      <c r="P516" s="2">
        <v>9</v>
      </c>
      <c r="Q516" s="2">
        <f t="shared" si="77"/>
        <v>2</v>
      </c>
      <c r="R516" s="2">
        <v>75.319999999999993</v>
      </c>
      <c r="S516" s="2">
        <f t="shared" si="78"/>
        <v>2</v>
      </c>
      <c r="T516" s="42">
        <f>DataSet!G2024+DataSet!Q2024+DataSet!S2024</f>
        <v>6</v>
      </c>
      <c r="U516" s="16" t="str">
        <f t="shared" si="79"/>
        <v>Medium</v>
      </c>
      <c r="V516" s="4">
        <v>1</v>
      </c>
      <c r="W516" s="33">
        <f t="shared" si="80"/>
        <v>531.28568106312252</v>
      </c>
      <c r="X516" s="2" t="s">
        <v>28</v>
      </c>
    </row>
    <row r="517" spans="1:24" ht="14.25" customHeight="1" x14ac:dyDescent="0.25">
      <c r="A517" s="2">
        <v>2187</v>
      </c>
      <c r="B517" s="2">
        <v>62</v>
      </c>
      <c r="C517" s="2" t="str">
        <f t="shared" si="72"/>
        <v>Seniors</v>
      </c>
      <c r="D517" s="2" t="s">
        <v>12</v>
      </c>
      <c r="E517" s="2" t="s">
        <v>27</v>
      </c>
      <c r="F517" s="2">
        <v>577.57000000000005</v>
      </c>
      <c r="G517" s="2">
        <f t="shared" si="73"/>
        <v>2</v>
      </c>
      <c r="H517" s="6">
        <v>46383</v>
      </c>
      <c r="I517" s="12" t="str">
        <f t="shared" si="74"/>
        <v>2026</v>
      </c>
      <c r="J517" s="10" t="str">
        <f t="shared" si="75"/>
        <v>Dec</v>
      </c>
      <c r="K517" s="12" t="str">
        <f t="shared" si="76"/>
        <v>27</v>
      </c>
      <c r="L517" s="2" t="s">
        <v>24</v>
      </c>
      <c r="M517" s="2" t="s">
        <v>25</v>
      </c>
      <c r="N517" s="2">
        <v>1.81</v>
      </c>
      <c r="O517" s="2" t="s">
        <v>21</v>
      </c>
      <c r="P517" s="2">
        <v>12</v>
      </c>
      <c r="Q517" s="2">
        <f t="shared" si="77"/>
        <v>2</v>
      </c>
      <c r="R517" s="2">
        <v>48.13</v>
      </c>
      <c r="S517" s="2">
        <f t="shared" si="78"/>
        <v>1</v>
      </c>
      <c r="T517" s="42">
        <f>DataSet!G2188+DataSet!Q2188+DataSet!S2188</f>
        <v>3</v>
      </c>
      <c r="U517" s="16" t="str">
        <f t="shared" si="79"/>
        <v>Low</v>
      </c>
      <c r="V517" s="4">
        <v>2</v>
      </c>
      <c r="W517" s="33">
        <f t="shared" si="80"/>
        <v>522.72088505747195</v>
      </c>
      <c r="X517" s="2" t="s">
        <v>17</v>
      </c>
    </row>
    <row r="518" spans="1:24" ht="14.25" customHeight="1" x14ac:dyDescent="0.25">
      <c r="A518" s="2">
        <v>2210</v>
      </c>
      <c r="B518" s="2">
        <v>21</v>
      </c>
      <c r="C518" s="2" t="str">
        <f t="shared" si="72"/>
        <v>Young Adults</v>
      </c>
      <c r="D518" s="2" t="s">
        <v>26</v>
      </c>
      <c r="E518" s="2" t="s">
        <v>29</v>
      </c>
      <c r="F518" s="2">
        <v>94.48</v>
      </c>
      <c r="G518" s="2">
        <f t="shared" si="73"/>
        <v>1</v>
      </c>
      <c r="H518" s="6">
        <v>46406</v>
      </c>
      <c r="I518" s="12" t="str">
        <f t="shared" si="74"/>
        <v>2027</v>
      </c>
      <c r="J518" s="10" t="str">
        <f t="shared" si="75"/>
        <v>Jan</v>
      </c>
      <c r="K518" s="12" t="str">
        <f t="shared" si="76"/>
        <v>19</v>
      </c>
      <c r="L518" s="2" t="s">
        <v>30</v>
      </c>
      <c r="M518" s="2" t="s">
        <v>15</v>
      </c>
      <c r="N518" s="2">
        <v>1.81</v>
      </c>
      <c r="O518" s="2" t="s">
        <v>21</v>
      </c>
      <c r="P518" s="2">
        <v>3</v>
      </c>
      <c r="Q518" s="2">
        <f t="shared" si="77"/>
        <v>1</v>
      </c>
      <c r="R518" s="2">
        <v>31.49</v>
      </c>
      <c r="S518" s="2">
        <f t="shared" si="78"/>
        <v>1</v>
      </c>
      <c r="T518" s="42">
        <f>DataSet!G2211+DataSet!Q2211+DataSet!S2211</f>
        <v>6</v>
      </c>
      <c r="U518" s="16" t="str">
        <f t="shared" si="79"/>
        <v>Medium</v>
      </c>
      <c r="V518" s="4">
        <v>5</v>
      </c>
      <c r="W518" s="33">
        <f t="shared" si="80"/>
        <v>537.23534090909072</v>
      </c>
      <c r="X518" s="2" t="s">
        <v>28</v>
      </c>
    </row>
    <row r="519" spans="1:24" ht="14.25" customHeight="1" x14ac:dyDescent="0.25">
      <c r="A519" s="2">
        <v>2372</v>
      </c>
      <c r="B519" s="2">
        <v>28</v>
      </c>
      <c r="C519" s="2" t="str">
        <f t="shared" si="72"/>
        <v>Young Adults</v>
      </c>
      <c r="D519" s="2" t="s">
        <v>23</v>
      </c>
      <c r="E519" s="2" t="s">
        <v>27</v>
      </c>
      <c r="F519" s="2">
        <v>840.09</v>
      </c>
      <c r="G519" s="2">
        <f t="shared" si="73"/>
        <v>3</v>
      </c>
      <c r="H519" s="6">
        <v>46568</v>
      </c>
      <c r="I519" s="12" t="str">
        <f t="shared" si="74"/>
        <v>2027</v>
      </c>
      <c r="J519" s="10" t="str">
        <f t="shared" si="75"/>
        <v>Jun</v>
      </c>
      <c r="K519" s="12" t="str">
        <f t="shared" si="76"/>
        <v>30</v>
      </c>
      <c r="L519" s="2" t="s">
        <v>14</v>
      </c>
      <c r="M519" s="2" t="s">
        <v>25</v>
      </c>
      <c r="N519" s="2">
        <v>1.81</v>
      </c>
      <c r="O519" s="2" t="s">
        <v>16</v>
      </c>
      <c r="P519" s="2">
        <v>6</v>
      </c>
      <c r="Q519" s="2">
        <f t="shared" si="77"/>
        <v>2</v>
      </c>
      <c r="R519" s="2">
        <v>140.02000000000001</v>
      </c>
      <c r="S519" s="2">
        <f t="shared" si="78"/>
        <v>2</v>
      </c>
      <c r="T519" s="42">
        <f>DataSet!G2373+DataSet!Q2373+DataSet!S2373</f>
        <v>5</v>
      </c>
      <c r="U519" s="16" t="str">
        <f t="shared" si="79"/>
        <v>Medium</v>
      </c>
      <c r="V519" s="4">
        <v>1</v>
      </c>
      <c r="W519" s="33">
        <f t="shared" si="80"/>
        <v>531.12313747228347</v>
      </c>
      <c r="X519" s="2" t="s">
        <v>28</v>
      </c>
    </row>
    <row r="520" spans="1:24" ht="14.25" customHeight="1" x14ac:dyDescent="0.25">
      <c r="A520" s="2">
        <v>2449</v>
      </c>
      <c r="B520" s="2">
        <v>58</v>
      </c>
      <c r="C520" s="2" t="str">
        <f t="shared" si="72"/>
        <v>Late Adults</v>
      </c>
      <c r="D520" s="2" t="s">
        <v>18</v>
      </c>
      <c r="E520" s="2" t="s">
        <v>13</v>
      </c>
      <c r="F520" s="2">
        <v>696.55</v>
      </c>
      <c r="G520" s="2">
        <f t="shared" si="73"/>
        <v>3</v>
      </c>
      <c r="H520" s="6">
        <v>46645</v>
      </c>
      <c r="I520" s="12" t="str">
        <f t="shared" si="74"/>
        <v>2027</v>
      </c>
      <c r="J520" s="10" t="str">
        <f t="shared" si="75"/>
        <v>Sep</v>
      </c>
      <c r="K520" s="12" t="str">
        <f t="shared" si="76"/>
        <v>15</v>
      </c>
      <c r="L520" s="2" t="s">
        <v>30</v>
      </c>
      <c r="M520" s="2" t="s">
        <v>25</v>
      </c>
      <c r="N520" s="2">
        <v>1.81</v>
      </c>
      <c r="O520" s="2" t="s">
        <v>16</v>
      </c>
      <c r="P520" s="2">
        <v>19</v>
      </c>
      <c r="Q520" s="2">
        <f t="shared" si="77"/>
        <v>3</v>
      </c>
      <c r="R520" s="2">
        <v>36.659999999999997</v>
      </c>
      <c r="S520" s="2">
        <f t="shared" si="78"/>
        <v>1</v>
      </c>
      <c r="T520" s="42">
        <f>DataSet!G2450+DataSet!Q2450+DataSet!S2450</f>
        <v>5</v>
      </c>
      <c r="U520" s="16" t="str">
        <f t="shared" si="79"/>
        <v>Medium</v>
      </c>
      <c r="V520" s="4">
        <v>3</v>
      </c>
      <c r="W520" s="33">
        <f t="shared" si="80"/>
        <v>500.18515916575228</v>
      </c>
      <c r="X520" s="2" t="s">
        <v>28</v>
      </c>
    </row>
    <row r="521" spans="1:24" ht="14.25" customHeight="1" x14ac:dyDescent="0.25">
      <c r="A521" s="2">
        <v>2454</v>
      </c>
      <c r="B521" s="2">
        <v>49</v>
      </c>
      <c r="C521" s="2" t="str">
        <f t="shared" si="72"/>
        <v>Mid Adults</v>
      </c>
      <c r="D521" s="2" t="s">
        <v>12</v>
      </c>
      <c r="E521" s="2" t="s">
        <v>19</v>
      </c>
      <c r="F521" s="2">
        <v>804.57</v>
      </c>
      <c r="G521" s="2">
        <f t="shared" si="73"/>
        <v>3</v>
      </c>
      <c r="H521" s="6">
        <v>46650</v>
      </c>
      <c r="I521" s="12" t="str">
        <f t="shared" si="74"/>
        <v>2027</v>
      </c>
      <c r="J521" s="10" t="str">
        <f t="shared" si="75"/>
        <v>Sep</v>
      </c>
      <c r="K521" s="12" t="str">
        <f t="shared" si="76"/>
        <v>20</v>
      </c>
      <c r="L521" s="2" t="s">
        <v>24</v>
      </c>
      <c r="M521" s="2" t="s">
        <v>25</v>
      </c>
      <c r="N521" s="2">
        <v>1.81</v>
      </c>
      <c r="O521" s="2" t="s">
        <v>16</v>
      </c>
      <c r="P521" s="2">
        <v>12</v>
      </c>
      <c r="Q521" s="2">
        <f t="shared" si="77"/>
        <v>2</v>
      </c>
      <c r="R521" s="2">
        <v>67.05</v>
      </c>
      <c r="S521" s="2">
        <f t="shared" si="78"/>
        <v>2</v>
      </c>
      <c r="T521" s="42">
        <f>DataSet!G2455+DataSet!Q2455+DataSet!S2455</f>
        <v>5</v>
      </c>
      <c r="U521" s="16" t="str">
        <f t="shared" si="79"/>
        <v>Medium</v>
      </c>
      <c r="V521" s="4">
        <v>3</v>
      </c>
      <c r="W521" s="33">
        <f t="shared" si="80"/>
        <v>499.96937362637402</v>
      </c>
      <c r="X521" s="2" t="s">
        <v>17</v>
      </c>
    </row>
    <row r="522" spans="1:24" ht="14.25" customHeight="1" x14ac:dyDescent="0.25">
      <c r="A522" s="2">
        <v>2542</v>
      </c>
      <c r="B522" s="2">
        <v>22</v>
      </c>
      <c r="C522" s="2" t="str">
        <f t="shared" si="72"/>
        <v>Young Adults</v>
      </c>
      <c r="D522" s="2" t="s">
        <v>18</v>
      </c>
      <c r="E522" s="2" t="s">
        <v>27</v>
      </c>
      <c r="F522" s="2">
        <v>832.16</v>
      </c>
      <c r="G522" s="2">
        <f t="shared" si="73"/>
        <v>3</v>
      </c>
      <c r="H522" s="6">
        <v>46738</v>
      </c>
      <c r="I522" s="12" t="str">
        <f t="shared" si="74"/>
        <v>2027</v>
      </c>
      <c r="J522" s="10" t="str">
        <f t="shared" si="75"/>
        <v>Dec</v>
      </c>
      <c r="K522" s="12" t="str">
        <f t="shared" si="76"/>
        <v>17</v>
      </c>
      <c r="L522" s="2" t="s">
        <v>14</v>
      </c>
      <c r="M522" s="2" t="s">
        <v>15</v>
      </c>
      <c r="N522" s="2">
        <v>1.81</v>
      </c>
      <c r="O522" s="2" t="s">
        <v>21</v>
      </c>
      <c r="P522" s="2">
        <v>8</v>
      </c>
      <c r="Q522" s="2">
        <f t="shared" si="77"/>
        <v>2</v>
      </c>
      <c r="R522" s="2">
        <v>104.02</v>
      </c>
      <c r="S522" s="2">
        <f t="shared" si="78"/>
        <v>2</v>
      </c>
      <c r="T522" s="42">
        <f>DataSet!G2543+DataSet!Q2543+DataSet!S2543</f>
        <v>4</v>
      </c>
      <c r="U522" s="16" t="str">
        <f t="shared" si="79"/>
        <v>Low</v>
      </c>
      <c r="V522" s="4">
        <v>2</v>
      </c>
      <c r="W522" s="33">
        <f t="shared" si="80"/>
        <v>522.65776754890749</v>
      </c>
      <c r="X522" s="2" t="s">
        <v>22</v>
      </c>
    </row>
    <row r="523" spans="1:24" ht="14.25" customHeight="1" x14ac:dyDescent="0.25">
      <c r="A523" s="2">
        <v>2842</v>
      </c>
      <c r="B523" s="2">
        <v>67</v>
      </c>
      <c r="C523" s="2" t="str">
        <f t="shared" si="72"/>
        <v>Seniors</v>
      </c>
      <c r="D523" s="2" t="s">
        <v>12</v>
      </c>
      <c r="E523" s="2" t="s">
        <v>19</v>
      </c>
      <c r="F523" s="2">
        <v>254.37</v>
      </c>
      <c r="G523" s="2">
        <f t="shared" si="73"/>
        <v>1</v>
      </c>
      <c r="H523" s="6">
        <v>47038</v>
      </c>
      <c r="I523" s="12" t="str">
        <f t="shared" si="74"/>
        <v>2028</v>
      </c>
      <c r="J523" s="10" t="str">
        <f t="shared" si="75"/>
        <v>Oct</v>
      </c>
      <c r="K523" s="12" t="str">
        <f t="shared" si="76"/>
        <v>12</v>
      </c>
      <c r="L523" s="2" t="s">
        <v>30</v>
      </c>
      <c r="M523" s="2" t="s">
        <v>25</v>
      </c>
      <c r="N523" s="2">
        <v>1.81</v>
      </c>
      <c r="O523" s="2" t="s">
        <v>16</v>
      </c>
      <c r="P523" s="2">
        <v>7</v>
      </c>
      <c r="Q523" s="2">
        <f t="shared" si="77"/>
        <v>2</v>
      </c>
      <c r="R523" s="2">
        <v>36.340000000000003</v>
      </c>
      <c r="S523" s="2">
        <f t="shared" si="78"/>
        <v>1</v>
      </c>
      <c r="T523" s="42">
        <f>DataSet!G2843+DataSet!Q2843+DataSet!S2843</f>
        <v>6</v>
      </c>
      <c r="U523" s="16" t="str">
        <f t="shared" si="79"/>
        <v>Medium</v>
      </c>
      <c r="V523" s="4">
        <v>2</v>
      </c>
      <c r="W523" s="33">
        <f t="shared" si="80"/>
        <v>522.30119815668286</v>
      </c>
      <c r="X523" s="2" t="s">
        <v>17</v>
      </c>
    </row>
    <row r="524" spans="1:24" ht="14.25" customHeight="1" x14ac:dyDescent="0.25">
      <c r="A524" s="2">
        <v>2868</v>
      </c>
      <c r="B524" s="2">
        <v>65</v>
      </c>
      <c r="C524" s="2" t="str">
        <f t="shared" si="72"/>
        <v>Seniors</v>
      </c>
      <c r="D524" s="2" t="s">
        <v>26</v>
      </c>
      <c r="E524" s="2" t="s">
        <v>19</v>
      </c>
      <c r="F524" s="2">
        <v>466.65</v>
      </c>
      <c r="G524" s="2">
        <f t="shared" si="73"/>
        <v>2</v>
      </c>
      <c r="H524" s="6">
        <v>47064</v>
      </c>
      <c r="I524" s="12" t="str">
        <f t="shared" si="74"/>
        <v>2028</v>
      </c>
      <c r="J524" s="10" t="str">
        <f t="shared" si="75"/>
        <v>Nov</v>
      </c>
      <c r="K524" s="12" t="str">
        <f t="shared" si="76"/>
        <v>07</v>
      </c>
      <c r="L524" s="2" t="s">
        <v>20</v>
      </c>
      <c r="M524" s="2" t="s">
        <v>15</v>
      </c>
      <c r="N524" s="2">
        <v>1.81</v>
      </c>
      <c r="O524" s="2" t="s">
        <v>16</v>
      </c>
      <c r="P524" s="2">
        <v>3</v>
      </c>
      <c r="Q524" s="2">
        <f t="shared" si="77"/>
        <v>1</v>
      </c>
      <c r="R524" s="2">
        <v>155.55000000000001</v>
      </c>
      <c r="S524" s="2">
        <f t="shared" si="78"/>
        <v>3</v>
      </c>
      <c r="T524" s="42">
        <f>DataSet!G2869+DataSet!Q2869+DataSet!S2869</f>
        <v>7</v>
      </c>
      <c r="U524" s="16" t="str">
        <f t="shared" si="79"/>
        <v>High</v>
      </c>
      <c r="V524" s="4">
        <v>4</v>
      </c>
      <c r="W524" s="33">
        <f t="shared" si="80"/>
        <v>528.24123644251677</v>
      </c>
      <c r="X524" s="2" t="s">
        <v>28</v>
      </c>
    </row>
    <row r="525" spans="1:24" ht="14.25" customHeight="1" x14ac:dyDescent="0.25">
      <c r="A525" s="2">
        <v>3055</v>
      </c>
      <c r="B525" s="2">
        <v>23</v>
      </c>
      <c r="C525" s="2" t="str">
        <f t="shared" si="72"/>
        <v>Young Adults</v>
      </c>
      <c r="D525" s="2" t="s">
        <v>26</v>
      </c>
      <c r="E525" s="2" t="s">
        <v>29</v>
      </c>
      <c r="F525" s="2">
        <v>55.42</v>
      </c>
      <c r="G525" s="2">
        <f t="shared" si="73"/>
        <v>1</v>
      </c>
      <c r="H525" s="6">
        <v>47251</v>
      </c>
      <c r="I525" s="12" t="str">
        <f t="shared" si="74"/>
        <v>2029</v>
      </c>
      <c r="J525" s="10" t="str">
        <f t="shared" si="75"/>
        <v>May</v>
      </c>
      <c r="K525" s="12" t="str">
        <f t="shared" si="76"/>
        <v>13</v>
      </c>
      <c r="L525" s="2" t="s">
        <v>14</v>
      </c>
      <c r="M525" s="2" t="s">
        <v>15</v>
      </c>
      <c r="N525" s="2">
        <v>1.81</v>
      </c>
      <c r="O525" s="2" t="s">
        <v>16</v>
      </c>
      <c r="P525" s="2">
        <v>10</v>
      </c>
      <c r="Q525" s="2">
        <f t="shared" si="77"/>
        <v>2</v>
      </c>
      <c r="R525" s="2">
        <v>5.54</v>
      </c>
      <c r="S525" s="2">
        <f t="shared" si="78"/>
        <v>1</v>
      </c>
      <c r="T525" s="42">
        <f>DataSet!G3056+DataSet!Q3056+DataSet!S3056</f>
        <v>4</v>
      </c>
      <c r="U525" s="16" t="str">
        <f t="shared" si="79"/>
        <v>Low</v>
      </c>
      <c r="V525" s="4">
        <v>4</v>
      </c>
      <c r="W525" s="33">
        <f t="shared" si="80"/>
        <v>528.3081107491862</v>
      </c>
      <c r="X525" s="2" t="s">
        <v>28</v>
      </c>
    </row>
    <row r="526" spans="1:24" ht="14.25" customHeight="1" x14ac:dyDescent="0.25">
      <c r="A526" s="2">
        <v>3204</v>
      </c>
      <c r="B526" s="2">
        <v>59</v>
      </c>
      <c r="C526" s="2" t="str">
        <f t="shared" si="72"/>
        <v>Late Adults</v>
      </c>
      <c r="D526" s="2" t="s">
        <v>26</v>
      </c>
      <c r="E526" s="2" t="s">
        <v>29</v>
      </c>
      <c r="F526" s="2">
        <v>847.81</v>
      </c>
      <c r="G526" s="2">
        <f t="shared" si="73"/>
        <v>3</v>
      </c>
      <c r="H526" s="6">
        <v>47400</v>
      </c>
      <c r="I526" s="12" t="str">
        <f t="shared" si="74"/>
        <v>2029</v>
      </c>
      <c r="J526" s="10" t="str">
        <f t="shared" si="75"/>
        <v>Oct</v>
      </c>
      <c r="K526" s="12" t="str">
        <f t="shared" si="76"/>
        <v>09</v>
      </c>
      <c r="L526" s="2" t="s">
        <v>24</v>
      </c>
      <c r="M526" s="2" t="s">
        <v>25</v>
      </c>
      <c r="N526" s="2">
        <v>1.81</v>
      </c>
      <c r="O526" s="2" t="s">
        <v>16</v>
      </c>
      <c r="P526" s="2">
        <v>2</v>
      </c>
      <c r="Q526" s="2">
        <f t="shared" si="77"/>
        <v>1</v>
      </c>
      <c r="R526" s="2">
        <v>423.9</v>
      </c>
      <c r="S526" s="2">
        <f t="shared" si="78"/>
        <v>3</v>
      </c>
      <c r="T526" s="42">
        <f>DataSet!G3205+DataSet!Q3205+DataSet!S3205</f>
        <v>6</v>
      </c>
      <c r="U526" s="16" t="str">
        <f t="shared" si="79"/>
        <v>Medium</v>
      </c>
      <c r="V526" s="4">
        <v>4</v>
      </c>
      <c r="W526" s="33">
        <f t="shared" si="80"/>
        <v>528.82211956521792</v>
      </c>
      <c r="X526" s="2" t="s">
        <v>22</v>
      </c>
    </row>
    <row r="527" spans="1:24" ht="14.25" customHeight="1" x14ac:dyDescent="0.25">
      <c r="A527" s="2">
        <v>3304</v>
      </c>
      <c r="B527" s="2">
        <v>37</v>
      </c>
      <c r="C527" s="2" t="str">
        <f t="shared" si="72"/>
        <v>Early Adults</v>
      </c>
      <c r="D527" s="2" t="s">
        <v>18</v>
      </c>
      <c r="E527" s="2" t="s">
        <v>13</v>
      </c>
      <c r="F527" s="2">
        <v>980.64</v>
      </c>
      <c r="G527" s="2">
        <f t="shared" si="73"/>
        <v>3</v>
      </c>
      <c r="H527" s="6">
        <v>47500</v>
      </c>
      <c r="I527" s="12" t="str">
        <f t="shared" si="74"/>
        <v>2030</v>
      </c>
      <c r="J527" s="10" t="str">
        <f t="shared" si="75"/>
        <v>Jan</v>
      </c>
      <c r="K527" s="12" t="str">
        <f t="shared" si="76"/>
        <v>17</v>
      </c>
      <c r="L527" s="2" t="s">
        <v>20</v>
      </c>
      <c r="M527" s="2" t="s">
        <v>15</v>
      </c>
      <c r="N527" s="2">
        <v>1.81</v>
      </c>
      <c r="O527" s="2" t="s">
        <v>21</v>
      </c>
      <c r="P527" s="2">
        <v>2</v>
      </c>
      <c r="Q527" s="2">
        <f t="shared" si="77"/>
        <v>1</v>
      </c>
      <c r="R527" s="2">
        <v>490.32</v>
      </c>
      <c r="S527" s="2">
        <f t="shared" si="78"/>
        <v>3</v>
      </c>
      <c r="T527" s="42">
        <f>DataSet!G3305+DataSet!Q3305+DataSet!S3305</f>
        <v>6</v>
      </c>
      <c r="U527" s="16" t="str">
        <f t="shared" si="79"/>
        <v>Medium</v>
      </c>
      <c r="V527" s="4">
        <v>2</v>
      </c>
      <c r="W527" s="33">
        <f t="shared" si="80"/>
        <v>522.61023068050827</v>
      </c>
      <c r="X527" s="2" t="s">
        <v>17</v>
      </c>
    </row>
    <row r="528" spans="1:24" ht="14.25" customHeight="1" x14ac:dyDescent="0.25">
      <c r="A528" s="2">
        <v>3778</v>
      </c>
      <c r="B528" s="2">
        <v>59</v>
      </c>
      <c r="C528" s="2" t="str">
        <f t="shared" si="72"/>
        <v>Late Adults</v>
      </c>
      <c r="D528" s="2" t="s">
        <v>26</v>
      </c>
      <c r="E528" s="2" t="s">
        <v>29</v>
      </c>
      <c r="F528" s="2">
        <v>914.46</v>
      </c>
      <c r="G528" s="2">
        <f t="shared" si="73"/>
        <v>3</v>
      </c>
      <c r="H528" s="6">
        <v>47974</v>
      </c>
      <c r="I528" s="12" t="str">
        <f t="shared" si="74"/>
        <v>2031</v>
      </c>
      <c r="J528" s="10" t="str">
        <f t="shared" si="75"/>
        <v>May</v>
      </c>
      <c r="K528" s="12" t="str">
        <f t="shared" si="76"/>
        <v>06</v>
      </c>
      <c r="L528" s="2" t="s">
        <v>24</v>
      </c>
      <c r="M528" s="2" t="s">
        <v>15</v>
      </c>
      <c r="N528" s="2">
        <v>1.81</v>
      </c>
      <c r="O528" s="2" t="s">
        <v>16</v>
      </c>
      <c r="P528" s="2">
        <v>16</v>
      </c>
      <c r="Q528" s="2">
        <f t="shared" si="77"/>
        <v>3</v>
      </c>
      <c r="R528" s="2">
        <v>57.15</v>
      </c>
      <c r="S528" s="2">
        <f t="shared" si="78"/>
        <v>2</v>
      </c>
      <c r="T528" s="42">
        <f>DataSet!G3779+DataSet!Q3779+DataSet!S3779</f>
        <v>7</v>
      </c>
      <c r="U528" s="16" t="str">
        <f t="shared" si="79"/>
        <v>High</v>
      </c>
      <c r="V528" s="4">
        <v>5</v>
      </c>
      <c r="W528" s="33">
        <f t="shared" si="80"/>
        <v>537.7390443686005</v>
      </c>
      <c r="X528" s="2" t="s">
        <v>28</v>
      </c>
    </row>
    <row r="529" spans="1:24" ht="14.25" customHeight="1" x14ac:dyDescent="0.25">
      <c r="A529" s="2">
        <v>3981</v>
      </c>
      <c r="B529" s="2">
        <v>56</v>
      </c>
      <c r="C529" s="2" t="str">
        <f t="shared" si="72"/>
        <v>Late Adults</v>
      </c>
      <c r="D529" s="2" t="s">
        <v>23</v>
      </c>
      <c r="E529" s="2" t="s">
        <v>13</v>
      </c>
      <c r="F529" s="2">
        <v>570.87</v>
      </c>
      <c r="G529" s="2">
        <f t="shared" si="73"/>
        <v>2</v>
      </c>
      <c r="H529" s="6">
        <v>48177</v>
      </c>
      <c r="I529" s="12" t="str">
        <f t="shared" si="74"/>
        <v>2031</v>
      </c>
      <c r="J529" s="10" t="str">
        <f t="shared" si="75"/>
        <v>Nov</v>
      </c>
      <c r="K529" s="12" t="str">
        <f t="shared" si="76"/>
        <v>25</v>
      </c>
      <c r="L529" s="2" t="s">
        <v>20</v>
      </c>
      <c r="M529" s="2" t="s">
        <v>25</v>
      </c>
      <c r="N529" s="2">
        <v>1.81</v>
      </c>
      <c r="O529" s="2" t="s">
        <v>16</v>
      </c>
      <c r="P529" s="2">
        <v>16</v>
      </c>
      <c r="Q529" s="2">
        <f t="shared" si="77"/>
        <v>3</v>
      </c>
      <c r="R529" s="2">
        <v>35.68</v>
      </c>
      <c r="S529" s="2">
        <f t="shared" si="78"/>
        <v>1</v>
      </c>
      <c r="T529" s="42">
        <f>DataSet!G3982+DataSet!Q3982+DataSet!S3982</f>
        <v>6</v>
      </c>
      <c r="U529" s="16" t="str">
        <f t="shared" si="79"/>
        <v>Medium</v>
      </c>
      <c r="V529" s="4">
        <v>1</v>
      </c>
      <c r="W529" s="33">
        <f t="shared" si="80"/>
        <v>530.78022197558232</v>
      </c>
      <c r="X529" s="2" t="s">
        <v>17</v>
      </c>
    </row>
    <row r="530" spans="1:24" ht="14.25" customHeight="1" x14ac:dyDescent="0.25">
      <c r="A530" s="2">
        <v>4147</v>
      </c>
      <c r="B530" s="2">
        <v>66</v>
      </c>
      <c r="C530" s="2" t="str">
        <f t="shared" si="72"/>
        <v>Seniors</v>
      </c>
      <c r="D530" s="2" t="s">
        <v>26</v>
      </c>
      <c r="E530" s="2" t="s">
        <v>29</v>
      </c>
      <c r="F530" s="2">
        <v>183.13</v>
      </c>
      <c r="G530" s="2">
        <f t="shared" si="73"/>
        <v>1</v>
      </c>
      <c r="H530" s="6">
        <v>48343</v>
      </c>
      <c r="I530" s="12" t="str">
        <f t="shared" si="74"/>
        <v>2032</v>
      </c>
      <c r="J530" s="10" t="str">
        <f t="shared" si="75"/>
        <v>May</v>
      </c>
      <c r="K530" s="12" t="str">
        <f t="shared" si="76"/>
        <v>09</v>
      </c>
      <c r="L530" s="2" t="s">
        <v>30</v>
      </c>
      <c r="M530" s="2" t="s">
        <v>25</v>
      </c>
      <c r="N530" s="2">
        <v>1.81</v>
      </c>
      <c r="O530" s="2" t="s">
        <v>16</v>
      </c>
      <c r="P530" s="2">
        <v>17</v>
      </c>
      <c r="Q530" s="2">
        <f t="shared" si="77"/>
        <v>3</v>
      </c>
      <c r="R530" s="2">
        <v>10.77</v>
      </c>
      <c r="S530" s="2">
        <f t="shared" si="78"/>
        <v>1</v>
      </c>
      <c r="T530" s="42">
        <f>DataSet!G4148+DataSet!Q4148+DataSet!S4148</f>
        <v>6</v>
      </c>
      <c r="U530" s="16" t="str">
        <f t="shared" si="79"/>
        <v>Medium</v>
      </c>
      <c r="V530" s="4">
        <v>2</v>
      </c>
      <c r="W530" s="33">
        <f t="shared" si="80"/>
        <v>522.08132794457356</v>
      </c>
      <c r="X530" s="2" t="s">
        <v>17</v>
      </c>
    </row>
    <row r="531" spans="1:24" ht="14.25" customHeight="1" x14ac:dyDescent="0.25">
      <c r="A531" s="2">
        <v>4183</v>
      </c>
      <c r="B531" s="2">
        <v>33</v>
      </c>
      <c r="C531" s="2" t="str">
        <f t="shared" si="72"/>
        <v>Early Adults</v>
      </c>
      <c r="D531" s="2" t="s">
        <v>23</v>
      </c>
      <c r="E531" s="2" t="s">
        <v>13</v>
      </c>
      <c r="F531" s="2">
        <v>243.47</v>
      </c>
      <c r="G531" s="2">
        <f t="shared" si="73"/>
        <v>1</v>
      </c>
      <c r="H531" s="6">
        <v>48379</v>
      </c>
      <c r="I531" s="12" t="str">
        <f t="shared" si="74"/>
        <v>2032</v>
      </c>
      <c r="J531" s="10" t="str">
        <f t="shared" si="75"/>
        <v>Jun</v>
      </c>
      <c r="K531" s="12" t="str">
        <f t="shared" si="76"/>
        <v>14</v>
      </c>
      <c r="L531" s="2" t="s">
        <v>20</v>
      </c>
      <c r="M531" s="2" t="s">
        <v>25</v>
      </c>
      <c r="N531" s="2">
        <v>1.81</v>
      </c>
      <c r="O531" s="2" t="s">
        <v>16</v>
      </c>
      <c r="P531" s="2">
        <v>5</v>
      </c>
      <c r="Q531" s="2">
        <f t="shared" si="77"/>
        <v>1</v>
      </c>
      <c r="R531" s="2">
        <v>48.69</v>
      </c>
      <c r="S531" s="2">
        <f t="shared" si="78"/>
        <v>1</v>
      </c>
      <c r="T531" s="42">
        <f>DataSet!G4184+DataSet!Q4184+DataSet!S4184</f>
        <v>5</v>
      </c>
      <c r="U531" s="16" t="str">
        <f t="shared" si="79"/>
        <v>Medium</v>
      </c>
      <c r="V531" s="4">
        <v>3</v>
      </c>
      <c r="W531" s="33">
        <f t="shared" si="80"/>
        <v>499.63427942794317</v>
      </c>
      <c r="X531" s="2" t="s">
        <v>22</v>
      </c>
    </row>
    <row r="532" spans="1:24" ht="14.25" customHeight="1" x14ac:dyDescent="0.25">
      <c r="A532" s="2">
        <v>4287</v>
      </c>
      <c r="B532" s="2">
        <v>57</v>
      </c>
      <c r="C532" s="2" t="str">
        <f t="shared" si="72"/>
        <v>Late Adults</v>
      </c>
      <c r="D532" s="2" t="s">
        <v>18</v>
      </c>
      <c r="E532" s="2" t="s">
        <v>29</v>
      </c>
      <c r="F532" s="2">
        <v>844.42</v>
      </c>
      <c r="G532" s="2">
        <f t="shared" si="73"/>
        <v>3</v>
      </c>
      <c r="H532" s="6">
        <v>48483</v>
      </c>
      <c r="I532" s="12" t="str">
        <f t="shared" si="74"/>
        <v>2032</v>
      </c>
      <c r="J532" s="10" t="str">
        <f t="shared" si="75"/>
        <v>Sep</v>
      </c>
      <c r="K532" s="12" t="str">
        <f t="shared" si="76"/>
        <v>26</v>
      </c>
      <c r="L532" s="2" t="s">
        <v>24</v>
      </c>
      <c r="M532" s="2" t="s">
        <v>25</v>
      </c>
      <c r="N532" s="2">
        <v>1.81</v>
      </c>
      <c r="O532" s="2" t="s">
        <v>21</v>
      </c>
      <c r="P532" s="2">
        <v>4</v>
      </c>
      <c r="Q532" s="2">
        <f t="shared" si="77"/>
        <v>1</v>
      </c>
      <c r="R532" s="2">
        <v>211.1</v>
      </c>
      <c r="S532" s="2">
        <f t="shared" si="78"/>
        <v>3</v>
      </c>
      <c r="T532" s="42">
        <f>DataSet!G4288+DataSet!Q4288+DataSet!S4288</f>
        <v>7</v>
      </c>
      <c r="U532" s="16" t="str">
        <f t="shared" si="79"/>
        <v>High</v>
      </c>
      <c r="V532" s="4">
        <v>3</v>
      </c>
      <c r="W532" s="33">
        <f t="shared" si="80"/>
        <v>499.91639867841451</v>
      </c>
      <c r="X532" s="2" t="s">
        <v>22</v>
      </c>
    </row>
    <row r="533" spans="1:24" ht="14.25" customHeight="1" x14ac:dyDescent="0.25">
      <c r="A533" s="2">
        <v>4462</v>
      </c>
      <c r="B533" s="2">
        <v>55</v>
      </c>
      <c r="C533" s="2" t="str">
        <f t="shared" si="72"/>
        <v>Late Adults</v>
      </c>
      <c r="D533" s="2" t="s">
        <v>26</v>
      </c>
      <c r="E533" s="2" t="s">
        <v>27</v>
      </c>
      <c r="F533" s="2">
        <v>762.28</v>
      </c>
      <c r="G533" s="2">
        <f t="shared" si="73"/>
        <v>3</v>
      </c>
      <c r="H533" s="6">
        <v>48658</v>
      </c>
      <c r="I533" s="12" t="str">
        <f t="shared" si="74"/>
        <v>2033</v>
      </c>
      <c r="J533" s="10" t="str">
        <f t="shared" si="75"/>
        <v>Mar</v>
      </c>
      <c r="K533" s="12" t="str">
        <f t="shared" si="76"/>
        <v>20</v>
      </c>
      <c r="L533" s="2" t="s">
        <v>14</v>
      </c>
      <c r="M533" s="2" t="s">
        <v>15</v>
      </c>
      <c r="N533" s="2">
        <v>1.81</v>
      </c>
      <c r="O533" s="2" t="s">
        <v>16</v>
      </c>
      <c r="P533" s="2">
        <v>17</v>
      </c>
      <c r="Q533" s="2">
        <f t="shared" si="77"/>
        <v>3</v>
      </c>
      <c r="R533" s="2">
        <v>44.84</v>
      </c>
      <c r="S533" s="2">
        <f t="shared" si="78"/>
        <v>1</v>
      </c>
      <c r="T533" s="42">
        <f>DataSet!G4463+DataSet!Q4463+DataSet!S4463</f>
        <v>4</v>
      </c>
      <c r="U533" s="16" t="str">
        <f t="shared" si="79"/>
        <v>Low</v>
      </c>
      <c r="V533" s="4">
        <v>5</v>
      </c>
      <c r="W533" s="33">
        <f t="shared" si="80"/>
        <v>537.30997722095651</v>
      </c>
      <c r="X533" s="2" t="s">
        <v>22</v>
      </c>
    </row>
    <row r="534" spans="1:24" ht="14.25" customHeight="1" x14ac:dyDescent="0.25">
      <c r="A534" s="2">
        <v>4493</v>
      </c>
      <c r="B534" s="2">
        <v>62</v>
      </c>
      <c r="C534" s="2" t="str">
        <f t="shared" si="72"/>
        <v>Seniors</v>
      </c>
      <c r="D534" s="2" t="s">
        <v>23</v>
      </c>
      <c r="E534" s="2" t="s">
        <v>13</v>
      </c>
      <c r="F534" s="2">
        <v>599.73</v>
      </c>
      <c r="G534" s="2">
        <f t="shared" si="73"/>
        <v>2</v>
      </c>
      <c r="H534" s="6">
        <v>48689</v>
      </c>
      <c r="I534" s="12" t="str">
        <f t="shared" si="74"/>
        <v>2033</v>
      </c>
      <c r="J534" s="10" t="str">
        <f t="shared" si="75"/>
        <v>Apr</v>
      </c>
      <c r="K534" s="12" t="str">
        <f t="shared" si="76"/>
        <v>20</v>
      </c>
      <c r="L534" s="2" t="s">
        <v>24</v>
      </c>
      <c r="M534" s="2" t="s">
        <v>15</v>
      </c>
      <c r="N534" s="2">
        <v>1.81</v>
      </c>
      <c r="O534" s="2" t="s">
        <v>21</v>
      </c>
      <c r="P534" s="2">
        <v>17</v>
      </c>
      <c r="Q534" s="2">
        <f t="shared" si="77"/>
        <v>3</v>
      </c>
      <c r="R534" s="2">
        <v>35.28</v>
      </c>
      <c r="S534" s="2">
        <f t="shared" si="78"/>
        <v>1</v>
      </c>
      <c r="T534" s="42">
        <f>DataSet!G4494+DataSet!Q4494+DataSet!S4494</f>
        <v>6</v>
      </c>
      <c r="U534" s="16" t="str">
        <f t="shared" si="79"/>
        <v>Medium</v>
      </c>
      <c r="V534" s="4">
        <v>5</v>
      </c>
      <c r="W534" s="33">
        <f t="shared" si="80"/>
        <v>537.05345496009102</v>
      </c>
      <c r="X534" s="2" t="s">
        <v>22</v>
      </c>
    </row>
    <row r="535" spans="1:24" ht="14.25" customHeight="1" x14ac:dyDescent="0.25">
      <c r="A535" s="2">
        <v>4721</v>
      </c>
      <c r="B535" s="2">
        <v>19</v>
      </c>
      <c r="C535" s="2" t="str">
        <f t="shared" si="72"/>
        <v>Young Adults</v>
      </c>
      <c r="D535" s="2" t="s">
        <v>12</v>
      </c>
      <c r="E535" s="2" t="s">
        <v>19</v>
      </c>
      <c r="F535" s="2">
        <v>940.57</v>
      </c>
      <c r="G535" s="2">
        <f t="shared" si="73"/>
        <v>3</v>
      </c>
      <c r="H535" s="6">
        <v>48917</v>
      </c>
      <c r="I535" s="12" t="str">
        <f t="shared" si="74"/>
        <v>2033</v>
      </c>
      <c r="J535" s="10" t="str">
        <f t="shared" si="75"/>
        <v>Dec</v>
      </c>
      <c r="K535" s="12" t="str">
        <f t="shared" si="76"/>
        <v>04</v>
      </c>
      <c r="L535" s="2" t="s">
        <v>20</v>
      </c>
      <c r="M535" s="2" t="s">
        <v>25</v>
      </c>
      <c r="N535" s="2">
        <v>1.81</v>
      </c>
      <c r="O535" s="2" t="s">
        <v>21</v>
      </c>
      <c r="P535" s="2">
        <v>2</v>
      </c>
      <c r="Q535" s="2">
        <f t="shared" si="77"/>
        <v>1</v>
      </c>
      <c r="R535" s="2">
        <v>470.28</v>
      </c>
      <c r="S535" s="2">
        <f t="shared" si="78"/>
        <v>3</v>
      </c>
      <c r="T535" s="42">
        <f>DataSet!G4722+DataSet!Q4722+DataSet!S4722</f>
        <v>7</v>
      </c>
      <c r="U535" s="16" t="str">
        <f t="shared" si="79"/>
        <v>High</v>
      </c>
      <c r="V535" s="4">
        <v>2</v>
      </c>
      <c r="W535" s="33">
        <f t="shared" si="80"/>
        <v>522.47317919075226</v>
      </c>
      <c r="X535" s="2" t="s">
        <v>28</v>
      </c>
    </row>
    <row r="536" spans="1:24" ht="14.25" customHeight="1" x14ac:dyDescent="0.25">
      <c r="A536" s="2">
        <v>4836</v>
      </c>
      <c r="B536" s="2">
        <v>47</v>
      </c>
      <c r="C536" s="2" t="str">
        <f t="shared" si="72"/>
        <v>Mid Adults</v>
      </c>
      <c r="D536" s="2" t="s">
        <v>12</v>
      </c>
      <c r="E536" s="2" t="s">
        <v>27</v>
      </c>
      <c r="F536" s="2">
        <v>940.04</v>
      </c>
      <c r="G536" s="2">
        <f t="shared" si="73"/>
        <v>3</v>
      </c>
      <c r="H536" s="6">
        <v>49032</v>
      </c>
      <c r="I536" s="12" t="str">
        <f t="shared" si="74"/>
        <v>2034</v>
      </c>
      <c r="J536" s="10" t="str">
        <f t="shared" si="75"/>
        <v>Mar</v>
      </c>
      <c r="K536" s="12" t="str">
        <f t="shared" si="76"/>
        <v>29</v>
      </c>
      <c r="L536" s="2" t="s">
        <v>14</v>
      </c>
      <c r="M536" s="2" t="s">
        <v>15</v>
      </c>
      <c r="N536" s="2">
        <v>1.81</v>
      </c>
      <c r="O536" s="2" t="s">
        <v>21</v>
      </c>
      <c r="P536" s="2">
        <v>17</v>
      </c>
      <c r="Q536" s="2">
        <f t="shared" si="77"/>
        <v>3</v>
      </c>
      <c r="R536" s="2">
        <v>55.3</v>
      </c>
      <c r="S536" s="2">
        <f t="shared" si="78"/>
        <v>2</v>
      </c>
      <c r="T536" s="42">
        <f>DataSet!G4837+DataSet!Q4837+DataSet!S4837</f>
        <v>4</v>
      </c>
      <c r="U536" s="16" t="str">
        <f t="shared" si="79"/>
        <v>Low</v>
      </c>
      <c r="V536" s="4">
        <v>2</v>
      </c>
      <c r="W536" s="33">
        <f t="shared" si="80"/>
        <v>521.98927083333399</v>
      </c>
      <c r="X536" s="2" t="s">
        <v>22</v>
      </c>
    </row>
    <row r="537" spans="1:24" ht="14.25" customHeight="1" x14ac:dyDescent="0.25">
      <c r="A537" s="2">
        <v>4862</v>
      </c>
      <c r="B537" s="2">
        <v>55</v>
      </c>
      <c r="C537" s="2" t="str">
        <f t="shared" si="72"/>
        <v>Late Adults</v>
      </c>
      <c r="D537" s="2" t="s">
        <v>26</v>
      </c>
      <c r="E537" s="2" t="s">
        <v>27</v>
      </c>
      <c r="F537" s="2">
        <v>898.14</v>
      </c>
      <c r="G537" s="2">
        <f t="shared" si="73"/>
        <v>3</v>
      </c>
      <c r="H537" s="6">
        <v>49058</v>
      </c>
      <c r="I537" s="12" t="str">
        <f t="shared" si="74"/>
        <v>2034</v>
      </c>
      <c r="J537" s="10" t="str">
        <f t="shared" si="75"/>
        <v>Apr</v>
      </c>
      <c r="K537" s="12" t="str">
        <f t="shared" si="76"/>
        <v>24</v>
      </c>
      <c r="L537" s="2" t="s">
        <v>20</v>
      </c>
      <c r="M537" s="2" t="s">
        <v>25</v>
      </c>
      <c r="N537" s="2">
        <v>1.81</v>
      </c>
      <c r="O537" s="2" t="s">
        <v>21</v>
      </c>
      <c r="P537" s="2">
        <v>6</v>
      </c>
      <c r="Q537" s="2">
        <f t="shared" si="77"/>
        <v>2</v>
      </c>
      <c r="R537" s="2">
        <v>149.69</v>
      </c>
      <c r="S537" s="2">
        <f t="shared" si="78"/>
        <v>2</v>
      </c>
      <c r="T537" s="42">
        <f>DataSet!G4863+DataSet!Q4863+DataSet!S4863</f>
        <v>5</v>
      </c>
      <c r="U537" s="16" t="str">
        <f t="shared" si="79"/>
        <v>Medium</v>
      </c>
      <c r="V537" s="4">
        <v>4</v>
      </c>
      <c r="W537" s="33">
        <f t="shared" si="80"/>
        <v>528.4750163220898</v>
      </c>
      <c r="X537" s="2" t="s">
        <v>22</v>
      </c>
    </row>
    <row r="538" spans="1:24" ht="14.25" customHeight="1" x14ac:dyDescent="0.25">
      <c r="A538" s="2">
        <v>4989</v>
      </c>
      <c r="B538" s="2">
        <v>34</v>
      </c>
      <c r="C538" s="2" t="str">
        <f t="shared" si="72"/>
        <v>Early Adults</v>
      </c>
      <c r="D538" s="2" t="s">
        <v>26</v>
      </c>
      <c r="E538" s="2" t="s">
        <v>29</v>
      </c>
      <c r="F538" s="2">
        <v>784.63</v>
      </c>
      <c r="G538" s="2">
        <f t="shared" si="73"/>
        <v>3</v>
      </c>
      <c r="H538" s="6">
        <v>49185</v>
      </c>
      <c r="I538" s="12" t="str">
        <f t="shared" si="74"/>
        <v>2034</v>
      </c>
      <c r="J538" s="10" t="str">
        <f t="shared" si="75"/>
        <v>Aug</v>
      </c>
      <c r="K538" s="12" t="str">
        <f t="shared" si="76"/>
        <v>29</v>
      </c>
      <c r="L538" s="2" t="s">
        <v>20</v>
      </c>
      <c r="M538" s="2" t="s">
        <v>15</v>
      </c>
      <c r="N538" s="2">
        <v>1.81</v>
      </c>
      <c r="O538" s="2" t="s">
        <v>21</v>
      </c>
      <c r="P538" s="2">
        <v>16</v>
      </c>
      <c r="Q538" s="2">
        <f t="shared" si="77"/>
        <v>3</v>
      </c>
      <c r="R538" s="2">
        <v>49.04</v>
      </c>
      <c r="S538" s="2">
        <f t="shared" si="78"/>
        <v>1</v>
      </c>
      <c r="T538" s="42">
        <f>DataSet!G4990+DataSet!Q4990+DataSet!S4990</f>
        <v>7</v>
      </c>
      <c r="U538" s="16" t="str">
        <f t="shared" si="79"/>
        <v>High</v>
      </c>
      <c r="V538" s="4">
        <v>2</v>
      </c>
      <c r="W538" s="33">
        <f t="shared" si="80"/>
        <v>521.50485515643174</v>
      </c>
      <c r="X538" s="2" t="s">
        <v>22</v>
      </c>
    </row>
    <row r="539" spans="1:24" ht="14.25" customHeight="1" x14ac:dyDescent="0.25">
      <c r="A539" s="2">
        <v>18</v>
      </c>
      <c r="B539" s="2">
        <v>56</v>
      </c>
      <c r="C539" s="2" t="str">
        <f t="shared" si="72"/>
        <v>Late Adults</v>
      </c>
      <c r="D539" s="2" t="s">
        <v>23</v>
      </c>
      <c r="E539" s="2" t="s">
        <v>29</v>
      </c>
      <c r="F539" s="2">
        <v>772.91</v>
      </c>
      <c r="G539" s="2">
        <f t="shared" si="73"/>
        <v>3</v>
      </c>
      <c r="H539" s="6">
        <v>44214</v>
      </c>
      <c r="I539" s="12" t="str">
        <f t="shared" si="74"/>
        <v>2021</v>
      </c>
      <c r="J539" s="10" t="str">
        <f t="shared" si="75"/>
        <v>Jan</v>
      </c>
      <c r="K539" s="12" t="str">
        <f t="shared" si="76"/>
        <v>18</v>
      </c>
      <c r="L539" s="2" t="s">
        <v>24</v>
      </c>
      <c r="M539" s="2" t="s">
        <v>15</v>
      </c>
      <c r="N539" s="2">
        <v>1.8</v>
      </c>
      <c r="O539" s="2" t="s">
        <v>16</v>
      </c>
      <c r="P539" s="2">
        <v>13</v>
      </c>
      <c r="Q539" s="2">
        <f t="shared" si="77"/>
        <v>2</v>
      </c>
      <c r="R539" s="2">
        <v>59.45</v>
      </c>
      <c r="S539" s="2">
        <f t="shared" si="78"/>
        <v>2</v>
      </c>
      <c r="T539" s="42">
        <f>DataSet!G19+DataSet!Q19+DataSet!S19</f>
        <v>7</v>
      </c>
      <c r="U539" s="16" t="str">
        <f t="shared" si="79"/>
        <v>High</v>
      </c>
      <c r="V539" s="4">
        <v>3</v>
      </c>
      <c r="W539" s="33">
        <f t="shared" si="80"/>
        <v>499.53657111356154</v>
      </c>
      <c r="X539" s="2" t="s">
        <v>22</v>
      </c>
    </row>
    <row r="540" spans="1:24" ht="14.25" customHeight="1" x14ac:dyDescent="0.25">
      <c r="A540" s="2">
        <v>281</v>
      </c>
      <c r="B540" s="2">
        <v>52</v>
      </c>
      <c r="C540" s="2" t="str">
        <f t="shared" si="72"/>
        <v>Late Adults</v>
      </c>
      <c r="D540" s="2" t="s">
        <v>23</v>
      </c>
      <c r="E540" s="2" t="s">
        <v>13</v>
      </c>
      <c r="F540" s="2">
        <v>787</v>
      </c>
      <c r="G540" s="2">
        <f t="shared" si="73"/>
        <v>3</v>
      </c>
      <c r="H540" s="6">
        <v>44477</v>
      </c>
      <c r="I540" s="12" t="str">
        <f t="shared" si="74"/>
        <v>2021</v>
      </c>
      <c r="J540" s="10" t="str">
        <f t="shared" si="75"/>
        <v>Oct</v>
      </c>
      <c r="K540" s="12" t="str">
        <f t="shared" si="76"/>
        <v>08</v>
      </c>
      <c r="L540" s="2" t="s">
        <v>20</v>
      </c>
      <c r="M540" s="2" t="s">
        <v>25</v>
      </c>
      <c r="N540" s="2">
        <v>1.8</v>
      </c>
      <c r="O540" s="2" t="s">
        <v>21</v>
      </c>
      <c r="P540" s="2">
        <v>5</v>
      </c>
      <c r="Q540" s="2">
        <f t="shared" si="77"/>
        <v>1</v>
      </c>
      <c r="R540" s="2">
        <v>157.4</v>
      </c>
      <c r="S540" s="2">
        <f t="shared" si="78"/>
        <v>3</v>
      </c>
      <c r="T540" s="42">
        <f>DataSet!G282+DataSet!Q282+DataSet!S282</f>
        <v>7</v>
      </c>
      <c r="U540" s="16" t="str">
        <f t="shared" si="79"/>
        <v>High</v>
      </c>
      <c r="V540" s="4">
        <v>5</v>
      </c>
      <c r="W540" s="33">
        <f t="shared" si="80"/>
        <v>536.98190639269387</v>
      </c>
      <c r="X540" s="2" t="s">
        <v>28</v>
      </c>
    </row>
    <row r="541" spans="1:24" ht="14.25" customHeight="1" x14ac:dyDescent="0.25">
      <c r="A541" s="2">
        <v>443</v>
      </c>
      <c r="B541" s="2">
        <v>25</v>
      </c>
      <c r="C541" s="2" t="str">
        <f t="shared" si="72"/>
        <v>Young Adults</v>
      </c>
      <c r="D541" s="2" t="s">
        <v>23</v>
      </c>
      <c r="E541" s="2" t="s">
        <v>19</v>
      </c>
      <c r="F541" s="2">
        <v>271.36</v>
      </c>
      <c r="G541" s="2">
        <f t="shared" si="73"/>
        <v>1</v>
      </c>
      <c r="H541" s="6">
        <v>44639</v>
      </c>
      <c r="I541" s="12" t="str">
        <f t="shared" si="74"/>
        <v>2022</v>
      </c>
      <c r="J541" s="10" t="str">
        <f t="shared" si="75"/>
        <v>Mar</v>
      </c>
      <c r="K541" s="12" t="str">
        <f t="shared" si="76"/>
        <v>19</v>
      </c>
      <c r="L541" s="2" t="s">
        <v>14</v>
      </c>
      <c r="M541" s="2" t="s">
        <v>15</v>
      </c>
      <c r="N541" s="2">
        <v>1.8</v>
      </c>
      <c r="O541" s="2" t="s">
        <v>16</v>
      </c>
      <c r="P541" s="2">
        <v>1</v>
      </c>
      <c r="Q541" s="2">
        <f t="shared" si="77"/>
        <v>1</v>
      </c>
      <c r="R541" s="2">
        <v>271.36</v>
      </c>
      <c r="S541" s="2">
        <f t="shared" si="78"/>
        <v>3</v>
      </c>
      <c r="T541" s="42">
        <f>DataSet!G444+DataSet!Q444+DataSet!S444</f>
        <v>7</v>
      </c>
      <c r="U541" s="16" t="str">
        <f t="shared" si="79"/>
        <v>High</v>
      </c>
      <c r="V541" s="4">
        <v>4</v>
      </c>
      <c r="W541" s="33">
        <f t="shared" si="80"/>
        <v>528.07233115468466</v>
      </c>
      <c r="X541" s="2" t="s">
        <v>22</v>
      </c>
    </row>
    <row r="542" spans="1:24" ht="14.25" customHeight="1" x14ac:dyDescent="0.25">
      <c r="A542" s="2">
        <v>919</v>
      </c>
      <c r="B542" s="2">
        <v>47</v>
      </c>
      <c r="C542" s="2" t="str">
        <f t="shared" si="72"/>
        <v>Mid Adults</v>
      </c>
      <c r="D542" s="2" t="s">
        <v>18</v>
      </c>
      <c r="E542" s="2" t="s">
        <v>13</v>
      </c>
      <c r="F542" s="2">
        <v>836.14</v>
      </c>
      <c r="G542" s="2">
        <f t="shared" si="73"/>
        <v>3</v>
      </c>
      <c r="H542" s="6">
        <v>45115</v>
      </c>
      <c r="I542" s="12" t="str">
        <f t="shared" si="74"/>
        <v>2023</v>
      </c>
      <c r="J542" s="10" t="str">
        <f t="shared" si="75"/>
        <v>Jul</v>
      </c>
      <c r="K542" s="12" t="str">
        <f t="shared" si="76"/>
        <v>08</v>
      </c>
      <c r="L542" s="2" t="s">
        <v>14</v>
      </c>
      <c r="M542" s="2" t="s">
        <v>15</v>
      </c>
      <c r="N542" s="2">
        <v>1.8</v>
      </c>
      <c r="O542" s="2" t="s">
        <v>16</v>
      </c>
      <c r="P542" s="2">
        <v>6</v>
      </c>
      <c r="Q542" s="2">
        <f t="shared" si="77"/>
        <v>2</v>
      </c>
      <c r="R542" s="2">
        <v>139.36000000000001</v>
      </c>
      <c r="S542" s="2">
        <f t="shared" si="78"/>
        <v>2</v>
      </c>
      <c r="T542" s="42">
        <f>DataSet!G920+DataSet!Q920+DataSet!S920</f>
        <v>7</v>
      </c>
      <c r="U542" s="16" t="str">
        <f t="shared" si="79"/>
        <v>High</v>
      </c>
      <c r="V542" s="4">
        <v>4</v>
      </c>
      <c r="W542" s="33">
        <f t="shared" si="80"/>
        <v>528.35227917121097</v>
      </c>
      <c r="X542" s="2" t="s">
        <v>22</v>
      </c>
    </row>
    <row r="543" spans="1:24" ht="14.25" customHeight="1" x14ac:dyDescent="0.25">
      <c r="A543" s="2">
        <v>1094</v>
      </c>
      <c r="B543" s="2">
        <v>21</v>
      </c>
      <c r="C543" s="2" t="str">
        <f t="shared" si="72"/>
        <v>Young Adults</v>
      </c>
      <c r="D543" s="2" t="s">
        <v>12</v>
      </c>
      <c r="E543" s="2" t="s">
        <v>27</v>
      </c>
      <c r="F543" s="2">
        <v>899.4</v>
      </c>
      <c r="G543" s="2">
        <f t="shared" si="73"/>
        <v>3</v>
      </c>
      <c r="H543" s="6">
        <v>45290</v>
      </c>
      <c r="I543" s="12" t="str">
        <f t="shared" si="74"/>
        <v>2023</v>
      </c>
      <c r="J543" s="10" t="str">
        <f t="shared" si="75"/>
        <v>Dec</v>
      </c>
      <c r="K543" s="12" t="str">
        <f t="shared" si="76"/>
        <v>30</v>
      </c>
      <c r="L543" s="2" t="s">
        <v>20</v>
      </c>
      <c r="M543" s="2" t="s">
        <v>15</v>
      </c>
      <c r="N543" s="2">
        <v>1.8</v>
      </c>
      <c r="O543" s="2" t="s">
        <v>21</v>
      </c>
      <c r="P543" s="2">
        <v>15</v>
      </c>
      <c r="Q543" s="2">
        <f t="shared" si="77"/>
        <v>2</v>
      </c>
      <c r="R543" s="2">
        <v>59.96</v>
      </c>
      <c r="S543" s="2">
        <f t="shared" si="78"/>
        <v>2</v>
      </c>
      <c r="T543" s="42">
        <f>DataSet!G1095+DataSet!Q1095+DataSet!S1095</f>
        <v>7</v>
      </c>
      <c r="U543" s="16" t="str">
        <f t="shared" si="79"/>
        <v>High</v>
      </c>
      <c r="V543" s="4">
        <v>1</v>
      </c>
      <c r="W543" s="33">
        <f t="shared" si="80"/>
        <v>530.73567777777748</v>
      </c>
      <c r="X543" s="2" t="s">
        <v>17</v>
      </c>
    </row>
    <row r="544" spans="1:24" ht="14.25" customHeight="1" x14ac:dyDescent="0.25">
      <c r="A544" s="2">
        <v>1152</v>
      </c>
      <c r="B544" s="2">
        <v>67</v>
      </c>
      <c r="C544" s="2" t="str">
        <f t="shared" si="72"/>
        <v>Seniors</v>
      </c>
      <c r="D544" s="2" t="s">
        <v>18</v>
      </c>
      <c r="E544" s="2" t="s">
        <v>29</v>
      </c>
      <c r="F544" s="2">
        <v>568.95000000000005</v>
      </c>
      <c r="G544" s="2">
        <f t="shared" si="73"/>
        <v>2</v>
      </c>
      <c r="H544" s="6">
        <v>45348</v>
      </c>
      <c r="I544" s="12" t="str">
        <f t="shared" si="74"/>
        <v>2024</v>
      </c>
      <c r="J544" s="10" t="str">
        <f t="shared" si="75"/>
        <v>Feb</v>
      </c>
      <c r="K544" s="12" t="str">
        <f t="shared" si="76"/>
        <v>26</v>
      </c>
      <c r="L544" s="2" t="s">
        <v>24</v>
      </c>
      <c r="M544" s="2" t="s">
        <v>25</v>
      </c>
      <c r="N544" s="2">
        <v>1.8</v>
      </c>
      <c r="O544" s="2" t="s">
        <v>21</v>
      </c>
      <c r="P544" s="2">
        <v>3</v>
      </c>
      <c r="Q544" s="2">
        <f t="shared" si="77"/>
        <v>1</v>
      </c>
      <c r="R544" s="2">
        <v>189.65</v>
      </c>
      <c r="S544" s="2">
        <f t="shared" si="78"/>
        <v>3</v>
      </c>
      <c r="T544" s="42">
        <f>DataSet!G1153+DataSet!Q1153+DataSet!S1153</f>
        <v>5</v>
      </c>
      <c r="U544" s="16" t="str">
        <f t="shared" si="79"/>
        <v>Medium</v>
      </c>
      <c r="V544" s="4">
        <v>2</v>
      </c>
      <c r="W544" s="33">
        <f t="shared" si="80"/>
        <v>521.19960556844615</v>
      </c>
      <c r="X544" s="2" t="s">
        <v>22</v>
      </c>
    </row>
    <row r="545" spans="1:24" ht="14.25" customHeight="1" x14ac:dyDescent="0.25">
      <c r="A545" s="2">
        <v>1396</v>
      </c>
      <c r="B545" s="2">
        <v>59</v>
      </c>
      <c r="C545" s="2" t="str">
        <f t="shared" si="72"/>
        <v>Late Adults</v>
      </c>
      <c r="D545" s="2" t="s">
        <v>26</v>
      </c>
      <c r="E545" s="2" t="s">
        <v>13</v>
      </c>
      <c r="F545" s="2">
        <v>205.36</v>
      </c>
      <c r="G545" s="2">
        <f t="shared" si="73"/>
        <v>1</v>
      </c>
      <c r="H545" s="6">
        <v>45592</v>
      </c>
      <c r="I545" s="12" t="str">
        <f t="shared" si="74"/>
        <v>2024</v>
      </c>
      <c r="J545" s="10" t="str">
        <f t="shared" si="75"/>
        <v>Oct</v>
      </c>
      <c r="K545" s="12" t="str">
        <f t="shared" si="76"/>
        <v>27</v>
      </c>
      <c r="L545" s="2" t="s">
        <v>20</v>
      </c>
      <c r="M545" s="2" t="s">
        <v>25</v>
      </c>
      <c r="N545" s="2">
        <v>1.8</v>
      </c>
      <c r="O545" s="2" t="s">
        <v>21</v>
      </c>
      <c r="P545" s="2">
        <v>3</v>
      </c>
      <c r="Q545" s="2">
        <f t="shared" si="77"/>
        <v>1</v>
      </c>
      <c r="R545" s="2">
        <v>68.45</v>
      </c>
      <c r="S545" s="2">
        <f t="shared" si="78"/>
        <v>2</v>
      </c>
      <c r="T545" s="42">
        <f>DataSet!G1397+DataSet!Q1397+DataSet!S1397</f>
        <v>8</v>
      </c>
      <c r="U545" s="16" t="str">
        <f t="shared" si="79"/>
        <v>High</v>
      </c>
      <c r="V545" s="4">
        <v>5</v>
      </c>
      <c r="W545" s="33">
        <f t="shared" si="80"/>
        <v>536.69617142857123</v>
      </c>
      <c r="X545" s="2" t="s">
        <v>22</v>
      </c>
    </row>
    <row r="546" spans="1:24" ht="14.25" customHeight="1" x14ac:dyDescent="0.25">
      <c r="A546" s="2">
        <v>1550</v>
      </c>
      <c r="B546" s="2">
        <v>52</v>
      </c>
      <c r="C546" s="2" t="str">
        <f t="shared" si="72"/>
        <v>Late Adults</v>
      </c>
      <c r="D546" s="2" t="s">
        <v>12</v>
      </c>
      <c r="E546" s="2" t="s">
        <v>13</v>
      </c>
      <c r="F546" s="2">
        <v>95.56</v>
      </c>
      <c r="G546" s="2">
        <f t="shared" si="73"/>
        <v>1</v>
      </c>
      <c r="H546" s="6">
        <v>45746</v>
      </c>
      <c r="I546" s="12" t="str">
        <f t="shared" si="74"/>
        <v>2025</v>
      </c>
      <c r="J546" s="10" t="str">
        <f t="shared" si="75"/>
        <v>Mar</v>
      </c>
      <c r="K546" s="12" t="str">
        <f t="shared" si="76"/>
        <v>30</v>
      </c>
      <c r="L546" s="2" t="s">
        <v>30</v>
      </c>
      <c r="M546" s="2" t="s">
        <v>15</v>
      </c>
      <c r="N546" s="2">
        <v>1.8</v>
      </c>
      <c r="O546" s="2" t="s">
        <v>16</v>
      </c>
      <c r="P546" s="2">
        <v>15</v>
      </c>
      <c r="Q546" s="2">
        <f t="shared" si="77"/>
        <v>2</v>
      </c>
      <c r="R546" s="2">
        <v>6.37</v>
      </c>
      <c r="S546" s="2">
        <f t="shared" si="78"/>
        <v>1</v>
      </c>
      <c r="T546" s="42">
        <f>DataSet!G1551+DataSet!Q1551+DataSet!S1551</f>
        <v>7</v>
      </c>
      <c r="U546" s="16" t="str">
        <f t="shared" si="79"/>
        <v>High</v>
      </c>
      <c r="V546" s="4">
        <v>1</v>
      </c>
      <c r="W546" s="33">
        <f t="shared" si="80"/>
        <v>530.32559510567262</v>
      </c>
      <c r="X546" s="2" t="s">
        <v>22</v>
      </c>
    </row>
    <row r="547" spans="1:24" ht="14.25" customHeight="1" x14ac:dyDescent="0.25">
      <c r="A547" s="2">
        <v>1567</v>
      </c>
      <c r="B547" s="2">
        <v>19</v>
      </c>
      <c r="C547" s="2" t="str">
        <f t="shared" si="72"/>
        <v>Young Adults</v>
      </c>
      <c r="D547" s="2" t="s">
        <v>26</v>
      </c>
      <c r="E547" s="2" t="s">
        <v>19</v>
      </c>
      <c r="F547" s="2">
        <v>444.31</v>
      </c>
      <c r="G547" s="2">
        <f t="shared" si="73"/>
        <v>2</v>
      </c>
      <c r="H547" s="6">
        <v>45763</v>
      </c>
      <c r="I547" s="12" t="str">
        <f t="shared" si="74"/>
        <v>2025</v>
      </c>
      <c r="J547" s="10" t="str">
        <f t="shared" si="75"/>
        <v>Apr</v>
      </c>
      <c r="K547" s="12" t="str">
        <f t="shared" si="76"/>
        <v>16</v>
      </c>
      <c r="L547" s="2" t="s">
        <v>30</v>
      </c>
      <c r="M547" s="2" t="s">
        <v>15</v>
      </c>
      <c r="N547" s="2">
        <v>1.8</v>
      </c>
      <c r="O547" s="2" t="s">
        <v>16</v>
      </c>
      <c r="P547" s="2">
        <v>9</v>
      </c>
      <c r="Q547" s="2">
        <f t="shared" si="77"/>
        <v>2</v>
      </c>
      <c r="R547" s="2">
        <v>49.37</v>
      </c>
      <c r="S547" s="2">
        <f t="shared" si="78"/>
        <v>1</v>
      </c>
      <c r="T547" s="42">
        <f>DataSet!G1568+DataSet!Q1568+DataSet!S1568</f>
        <v>6</v>
      </c>
      <c r="U547" s="16" t="str">
        <f t="shared" si="79"/>
        <v>Medium</v>
      </c>
      <c r="V547" s="4">
        <v>3</v>
      </c>
      <c r="W547" s="33">
        <f t="shared" si="80"/>
        <v>499.23483443708642</v>
      </c>
      <c r="X547" s="2" t="s">
        <v>28</v>
      </c>
    </row>
    <row r="548" spans="1:24" ht="14.25" customHeight="1" x14ac:dyDescent="0.25">
      <c r="A548" s="2">
        <v>1666</v>
      </c>
      <c r="B548" s="2">
        <v>24</v>
      </c>
      <c r="C548" s="2" t="str">
        <f t="shared" si="72"/>
        <v>Young Adults</v>
      </c>
      <c r="D548" s="2" t="s">
        <v>12</v>
      </c>
      <c r="E548" s="2" t="s">
        <v>29</v>
      </c>
      <c r="F548" s="2">
        <v>693.64</v>
      </c>
      <c r="G548" s="2">
        <f t="shared" si="73"/>
        <v>3</v>
      </c>
      <c r="H548" s="6">
        <v>45862</v>
      </c>
      <c r="I548" s="12" t="str">
        <f t="shared" si="74"/>
        <v>2025</v>
      </c>
      <c r="J548" s="10" t="str">
        <f t="shared" si="75"/>
        <v>Jul</v>
      </c>
      <c r="K548" s="12" t="str">
        <f t="shared" si="76"/>
        <v>24</v>
      </c>
      <c r="L548" s="2" t="s">
        <v>14</v>
      </c>
      <c r="M548" s="2" t="s">
        <v>15</v>
      </c>
      <c r="N548" s="2">
        <v>1.8</v>
      </c>
      <c r="O548" s="2" t="s">
        <v>21</v>
      </c>
      <c r="P548" s="2">
        <v>7</v>
      </c>
      <c r="Q548" s="2">
        <f t="shared" si="77"/>
        <v>2</v>
      </c>
      <c r="R548" s="2">
        <v>99.09</v>
      </c>
      <c r="S548" s="2">
        <f t="shared" si="78"/>
        <v>2</v>
      </c>
      <c r="T548" s="42">
        <f>DataSet!G1667+DataSet!Q1667+DataSet!S1667</f>
        <v>4</v>
      </c>
      <c r="U548" s="16" t="str">
        <f t="shared" si="79"/>
        <v>Low</v>
      </c>
      <c r="V548" s="4">
        <v>4</v>
      </c>
      <c r="W548" s="33">
        <f t="shared" si="80"/>
        <v>528.01626637554637</v>
      </c>
      <c r="X548" s="2" t="s">
        <v>22</v>
      </c>
    </row>
    <row r="549" spans="1:24" ht="14.25" customHeight="1" x14ac:dyDescent="0.25">
      <c r="A549" s="2">
        <v>1826</v>
      </c>
      <c r="B549" s="2">
        <v>58</v>
      </c>
      <c r="C549" s="2" t="str">
        <f t="shared" si="72"/>
        <v>Late Adults</v>
      </c>
      <c r="D549" s="2" t="s">
        <v>23</v>
      </c>
      <c r="E549" s="2" t="s">
        <v>13</v>
      </c>
      <c r="F549" s="2">
        <v>544.91</v>
      </c>
      <c r="G549" s="2">
        <f t="shared" si="73"/>
        <v>2</v>
      </c>
      <c r="H549" s="6">
        <v>46022</v>
      </c>
      <c r="I549" s="12" t="str">
        <f t="shared" si="74"/>
        <v>2025</v>
      </c>
      <c r="J549" s="10" t="str">
        <f t="shared" si="75"/>
        <v>Dec</v>
      </c>
      <c r="K549" s="12" t="str">
        <f t="shared" si="76"/>
        <v>31</v>
      </c>
      <c r="L549" s="2" t="s">
        <v>20</v>
      </c>
      <c r="M549" s="2" t="s">
        <v>15</v>
      </c>
      <c r="N549" s="2">
        <v>1.8</v>
      </c>
      <c r="O549" s="2" t="s">
        <v>21</v>
      </c>
      <c r="P549" s="2">
        <v>16</v>
      </c>
      <c r="Q549" s="2">
        <f t="shared" si="77"/>
        <v>3</v>
      </c>
      <c r="R549" s="2">
        <v>34.06</v>
      </c>
      <c r="S549" s="2">
        <f t="shared" si="78"/>
        <v>1</v>
      </c>
      <c r="T549" s="42">
        <f>DataSet!G1827+DataSet!Q1827+DataSet!S1827</f>
        <v>5</v>
      </c>
      <c r="U549" s="16" t="str">
        <f t="shared" si="79"/>
        <v>Medium</v>
      </c>
      <c r="V549" s="4">
        <v>2</v>
      </c>
      <c r="W549" s="33">
        <f t="shared" si="80"/>
        <v>521.14414634146408</v>
      </c>
      <c r="X549" s="2" t="s">
        <v>28</v>
      </c>
    </row>
    <row r="550" spans="1:24" ht="14.25" customHeight="1" x14ac:dyDescent="0.25">
      <c r="A550" s="2">
        <v>2406</v>
      </c>
      <c r="B550" s="2">
        <v>29</v>
      </c>
      <c r="C550" s="2" t="str">
        <f t="shared" si="72"/>
        <v>Young Adults</v>
      </c>
      <c r="D550" s="2" t="s">
        <v>23</v>
      </c>
      <c r="E550" s="2" t="s">
        <v>29</v>
      </c>
      <c r="F550" s="2">
        <v>706.32</v>
      </c>
      <c r="G550" s="2">
        <f t="shared" si="73"/>
        <v>3</v>
      </c>
      <c r="H550" s="6">
        <v>46602</v>
      </c>
      <c r="I550" s="12" t="str">
        <f t="shared" si="74"/>
        <v>2027</v>
      </c>
      <c r="J550" s="10" t="str">
        <f t="shared" si="75"/>
        <v>Aug</v>
      </c>
      <c r="K550" s="12" t="str">
        <f t="shared" si="76"/>
        <v>03</v>
      </c>
      <c r="L550" s="2" t="s">
        <v>20</v>
      </c>
      <c r="M550" s="2" t="s">
        <v>25</v>
      </c>
      <c r="N550" s="2">
        <v>1.8</v>
      </c>
      <c r="O550" s="2" t="s">
        <v>16</v>
      </c>
      <c r="P550" s="2">
        <v>1</v>
      </c>
      <c r="Q550" s="2">
        <f t="shared" si="77"/>
        <v>1</v>
      </c>
      <c r="R550" s="2">
        <v>706.32</v>
      </c>
      <c r="S550" s="2">
        <f t="shared" si="78"/>
        <v>3</v>
      </c>
      <c r="T550" s="42">
        <f>DataSet!G2407+DataSet!Q2407+DataSet!S2407</f>
        <v>6</v>
      </c>
      <c r="U550" s="16" t="str">
        <f t="shared" si="79"/>
        <v>Medium</v>
      </c>
      <c r="V550" s="4">
        <v>4</v>
      </c>
      <c r="W550" s="33">
        <f t="shared" si="80"/>
        <v>527.83525683060157</v>
      </c>
      <c r="X550" s="2" t="s">
        <v>17</v>
      </c>
    </row>
    <row r="551" spans="1:24" ht="14.25" customHeight="1" x14ac:dyDescent="0.25">
      <c r="A551" s="2">
        <v>2540</v>
      </c>
      <c r="B551" s="2">
        <v>44</v>
      </c>
      <c r="C551" s="2" t="str">
        <f t="shared" si="72"/>
        <v>Mid Adults</v>
      </c>
      <c r="D551" s="2" t="s">
        <v>26</v>
      </c>
      <c r="E551" s="2" t="s">
        <v>19</v>
      </c>
      <c r="F551" s="2">
        <v>761.86</v>
      </c>
      <c r="G551" s="2">
        <f t="shared" si="73"/>
        <v>3</v>
      </c>
      <c r="H551" s="6">
        <v>46736</v>
      </c>
      <c r="I551" s="12" t="str">
        <f t="shared" si="74"/>
        <v>2027</v>
      </c>
      <c r="J551" s="10" t="str">
        <f t="shared" si="75"/>
        <v>Dec</v>
      </c>
      <c r="K551" s="12" t="str">
        <f t="shared" si="76"/>
        <v>15</v>
      </c>
      <c r="L551" s="2" t="s">
        <v>14</v>
      </c>
      <c r="M551" s="2" t="s">
        <v>15</v>
      </c>
      <c r="N551" s="2">
        <v>1.8</v>
      </c>
      <c r="O551" s="2" t="s">
        <v>21</v>
      </c>
      <c r="P551" s="2">
        <v>14</v>
      </c>
      <c r="Q551" s="2">
        <f t="shared" si="77"/>
        <v>2</v>
      </c>
      <c r="R551" s="2">
        <v>54.42</v>
      </c>
      <c r="S551" s="2">
        <f t="shared" si="78"/>
        <v>2</v>
      </c>
      <c r="T551" s="42">
        <f>DataSet!G2541+DataSet!Q2541+DataSet!S2541</f>
        <v>4</v>
      </c>
      <c r="U551" s="16" t="str">
        <f t="shared" si="79"/>
        <v>Low</v>
      </c>
      <c r="V551" s="4">
        <v>5</v>
      </c>
      <c r="W551" s="33">
        <f t="shared" si="80"/>
        <v>537.07527459954213</v>
      </c>
      <c r="X551" s="2" t="s">
        <v>17</v>
      </c>
    </row>
    <row r="552" spans="1:24" ht="14.25" customHeight="1" x14ac:dyDescent="0.25">
      <c r="A552" s="2">
        <v>2588</v>
      </c>
      <c r="B552" s="2">
        <v>57</v>
      </c>
      <c r="C552" s="2" t="str">
        <f t="shared" si="72"/>
        <v>Late Adults</v>
      </c>
      <c r="D552" s="2" t="s">
        <v>26</v>
      </c>
      <c r="E552" s="2" t="s">
        <v>19</v>
      </c>
      <c r="F552" s="2">
        <v>333.13</v>
      </c>
      <c r="G552" s="2">
        <f t="shared" si="73"/>
        <v>1</v>
      </c>
      <c r="H552" s="6">
        <v>46784</v>
      </c>
      <c r="I552" s="12" t="str">
        <f t="shared" si="74"/>
        <v>2028</v>
      </c>
      <c r="J552" s="10" t="str">
        <f t="shared" si="75"/>
        <v>Feb</v>
      </c>
      <c r="K552" s="12" t="str">
        <f t="shared" si="76"/>
        <v>01</v>
      </c>
      <c r="L552" s="2" t="s">
        <v>30</v>
      </c>
      <c r="M552" s="2" t="s">
        <v>15</v>
      </c>
      <c r="N552" s="2">
        <v>1.8</v>
      </c>
      <c r="O552" s="2" t="s">
        <v>21</v>
      </c>
      <c r="P552" s="2">
        <v>12</v>
      </c>
      <c r="Q552" s="2">
        <f t="shared" si="77"/>
        <v>2</v>
      </c>
      <c r="R552" s="2">
        <v>27.76</v>
      </c>
      <c r="S552" s="2">
        <f t="shared" si="78"/>
        <v>1</v>
      </c>
      <c r="T552" s="42">
        <f>DataSet!G2589+DataSet!Q2589+DataSet!S2589</f>
        <v>5</v>
      </c>
      <c r="U552" s="16" t="str">
        <f t="shared" si="79"/>
        <v>Medium</v>
      </c>
      <c r="V552" s="4">
        <v>5</v>
      </c>
      <c r="W552" s="33">
        <f t="shared" si="80"/>
        <v>536.81778923253125</v>
      </c>
      <c r="X552" s="2" t="s">
        <v>17</v>
      </c>
    </row>
    <row r="553" spans="1:24" ht="14.25" customHeight="1" x14ac:dyDescent="0.25">
      <c r="A553" s="2">
        <v>2875</v>
      </c>
      <c r="B553" s="2">
        <v>64</v>
      </c>
      <c r="C553" s="2" t="str">
        <f t="shared" si="72"/>
        <v>Seniors</v>
      </c>
      <c r="D553" s="2" t="s">
        <v>18</v>
      </c>
      <c r="E553" s="2" t="s">
        <v>13</v>
      </c>
      <c r="F553" s="2">
        <v>354.72</v>
      </c>
      <c r="G553" s="2">
        <f t="shared" si="73"/>
        <v>2</v>
      </c>
      <c r="H553" s="6">
        <v>47071</v>
      </c>
      <c r="I553" s="12" t="str">
        <f t="shared" si="74"/>
        <v>2028</v>
      </c>
      <c r="J553" s="10" t="str">
        <f t="shared" si="75"/>
        <v>Nov</v>
      </c>
      <c r="K553" s="12" t="str">
        <f t="shared" si="76"/>
        <v>14</v>
      </c>
      <c r="L553" s="2" t="s">
        <v>30</v>
      </c>
      <c r="M553" s="2" t="s">
        <v>25</v>
      </c>
      <c r="N553" s="2">
        <v>1.8</v>
      </c>
      <c r="O553" s="2" t="s">
        <v>16</v>
      </c>
      <c r="P553" s="2">
        <v>14</v>
      </c>
      <c r="Q553" s="2">
        <f t="shared" si="77"/>
        <v>2</v>
      </c>
      <c r="R553" s="2">
        <v>25.34</v>
      </c>
      <c r="S553" s="2">
        <f t="shared" si="78"/>
        <v>1</v>
      </c>
      <c r="T553" s="42">
        <f>DataSet!G2876+DataSet!Q2876+DataSet!S2876</f>
        <v>7</v>
      </c>
      <c r="U553" s="16" t="str">
        <f t="shared" si="79"/>
        <v>High</v>
      </c>
      <c r="V553" s="4">
        <v>3</v>
      </c>
      <c r="W553" s="33">
        <f t="shared" si="80"/>
        <v>499.29552486187879</v>
      </c>
      <c r="X553" s="2" t="s">
        <v>28</v>
      </c>
    </row>
    <row r="554" spans="1:24" ht="14.25" customHeight="1" x14ac:dyDescent="0.25">
      <c r="A554" s="2">
        <v>3022</v>
      </c>
      <c r="B554" s="2">
        <v>55</v>
      </c>
      <c r="C554" s="2" t="str">
        <f t="shared" si="72"/>
        <v>Late Adults</v>
      </c>
      <c r="D554" s="2" t="s">
        <v>12</v>
      </c>
      <c r="E554" s="2" t="s">
        <v>19</v>
      </c>
      <c r="F554" s="2">
        <v>803.9</v>
      </c>
      <c r="G554" s="2">
        <f t="shared" si="73"/>
        <v>3</v>
      </c>
      <c r="H554" s="6">
        <v>47218</v>
      </c>
      <c r="I554" s="12" t="str">
        <f t="shared" si="74"/>
        <v>2029</v>
      </c>
      <c r="J554" s="10" t="str">
        <f t="shared" si="75"/>
        <v>Apr</v>
      </c>
      <c r="K554" s="12" t="str">
        <f t="shared" si="76"/>
        <v>10</v>
      </c>
      <c r="L554" s="2" t="s">
        <v>24</v>
      </c>
      <c r="M554" s="2" t="s">
        <v>15</v>
      </c>
      <c r="N554" s="2">
        <v>1.8</v>
      </c>
      <c r="O554" s="2" t="s">
        <v>21</v>
      </c>
      <c r="P554" s="2">
        <v>2</v>
      </c>
      <c r="Q554" s="2">
        <f t="shared" si="77"/>
        <v>1</v>
      </c>
      <c r="R554" s="2">
        <v>401.95</v>
      </c>
      <c r="S554" s="2">
        <f t="shared" si="78"/>
        <v>3</v>
      </c>
      <c r="T554" s="42">
        <f>DataSet!G3023+DataSet!Q3023+DataSet!S3023</f>
        <v>6</v>
      </c>
      <c r="U554" s="16" t="str">
        <f t="shared" si="79"/>
        <v>Medium</v>
      </c>
      <c r="V554" s="4">
        <v>3</v>
      </c>
      <c r="W554" s="33">
        <f t="shared" si="80"/>
        <v>499.45545353982334</v>
      </c>
      <c r="X554" s="2" t="s">
        <v>22</v>
      </c>
    </row>
    <row r="555" spans="1:24" ht="14.25" customHeight="1" x14ac:dyDescent="0.25">
      <c r="A555" s="2">
        <v>3367</v>
      </c>
      <c r="B555" s="2">
        <v>51</v>
      </c>
      <c r="C555" s="2" t="str">
        <f t="shared" si="72"/>
        <v>Late Adults</v>
      </c>
      <c r="D555" s="2" t="s">
        <v>12</v>
      </c>
      <c r="E555" s="2" t="s">
        <v>19</v>
      </c>
      <c r="F555" s="2">
        <v>627.20000000000005</v>
      </c>
      <c r="G555" s="2">
        <f t="shared" si="73"/>
        <v>2</v>
      </c>
      <c r="H555" s="6">
        <v>47563</v>
      </c>
      <c r="I555" s="12" t="str">
        <f t="shared" si="74"/>
        <v>2030</v>
      </c>
      <c r="J555" s="10" t="str">
        <f t="shared" si="75"/>
        <v>Mar</v>
      </c>
      <c r="K555" s="12" t="str">
        <f t="shared" si="76"/>
        <v>21</v>
      </c>
      <c r="L555" s="2" t="s">
        <v>14</v>
      </c>
      <c r="M555" s="2" t="s">
        <v>25</v>
      </c>
      <c r="N555" s="2">
        <v>1.8</v>
      </c>
      <c r="O555" s="2" t="s">
        <v>21</v>
      </c>
      <c r="P555" s="2">
        <v>12</v>
      </c>
      <c r="Q555" s="2">
        <f t="shared" si="77"/>
        <v>2</v>
      </c>
      <c r="R555" s="2">
        <v>52.27</v>
      </c>
      <c r="S555" s="2">
        <f t="shared" si="78"/>
        <v>2</v>
      </c>
      <c r="T555" s="42">
        <f>DataSet!G3368+DataSet!Q3368+DataSet!S3368</f>
        <v>7</v>
      </c>
      <c r="U555" s="16" t="str">
        <f t="shared" si="79"/>
        <v>High</v>
      </c>
      <c r="V555" s="4">
        <v>4</v>
      </c>
      <c r="W555" s="33">
        <f t="shared" si="80"/>
        <v>527.6399781181625</v>
      </c>
      <c r="X555" s="2" t="s">
        <v>28</v>
      </c>
    </row>
    <row r="556" spans="1:24" ht="14.25" customHeight="1" x14ac:dyDescent="0.25">
      <c r="A556" s="2">
        <v>3388</v>
      </c>
      <c r="B556" s="2">
        <v>26</v>
      </c>
      <c r="C556" s="2" t="str">
        <f t="shared" si="72"/>
        <v>Young Adults</v>
      </c>
      <c r="D556" s="2" t="s">
        <v>23</v>
      </c>
      <c r="E556" s="2" t="s">
        <v>27</v>
      </c>
      <c r="F556" s="2">
        <v>212.56</v>
      </c>
      <c r="G556" s="2">
        <f t="shared" si="73"/>
        <v>1</v>
      </c>
      <c r="H556" s="6">
        <v>47584</v>
      </c>
      <c r="I556" s="12" t="str">
        <f t="shared" si="74"/>
        <v>2030</v>
      </c>
      <c r="J556" s="10" t="str">
        <f t="shared" si="75"/>
        <v>Apr</v>
      </c>
      <c r="K556" s="12" t="str">
        <f t="shared" si="76"/>
        <v>11</v>
      </c>
      <c r="L556" s="2" t="s">
        <v>14</v>
      </c>
      <c r="M556" s="2" t="s">
        <v>25</v>
      </c>
      <c r="N556" s="2">
        <v>1.8</v>
      </c>
      <c r="O556" s="2" t="s">
        <v>21</v>
      </c>
      <c r="P556" s="2">
        <v>3</v>
      </c>
      <c r="Q556" s="2">
        <f t="shared" si="77"/>
        <v>1</v>
      </c>
      <c r="R556" s="2">
        <v>70.849999999999994</v>
      </c>
      <c r="S556" s="2">
        <f t="shared" si="78"/>
        <v>2</v>
      </c>
      <c r="T556" s="42">
        <f>DataSet!G3389+DataSet!Q3389+DataSet!S3389</f>
        <v>3</v>
      </c>
      <c r="U556" s="16" t="str">
        <f t="shared" si="79"/>
        <v>Low</v>
      </c>
      <c r="V556" s="4">
        <v>3</v>
      </c>
      <c r="W556" s="33">
        <f t="shared" si="80"/>
        <v>499.11830564784083</v>
      </c>
      <c r="X556" s="2" t="s">
        <v>17</v>
      </c>
    </row>
    <row r="557" spans="1:24" ht="14.25" customHeight="1" x14ac:dyDescent="0.25">
      <c r="A557" s="2">
        <v>3427</v>
      </c>
      <c r="B557" s="2">
        <v>28</v>
      </c>
      <c r="C557" s="2" t="str">
        <f t="shared" si="72"/>
        <v>Young Adults</v>
      </c>
      <c r="D557" s="2" t="s">
        <v>23</v>
      </c>
      <c r="E557" s="2" t="s">
        <v>27</v>
      </c>
      <c r="F557" s="2">
        <v>772.79</v>
      </c>
      <c r="G557" s="2">
        <f t="shared" si="73"/>
        <v>3</v>
      </c>
      <c r="H557" s="6">
        <v>47623</v>
      </c>
      <c r="I557" s="12" t="str">
        <f t="shared" si="74"/>
        <v>2030</v>
      </c>
      <c r="J557" s="10" t="str">
        <f t="shared" si="75"/>
        <v>May</v>
      </c>
      <c r="K557" s="12" t="str">
        <f t="shared" si="76"/>
        <v>20</v>
      </c>
      <c r="L557" s="2" t="s">
        <v>14</v>
      </c>
      <c r="M557" s="2" t="s">
        <v>15</v>
      </c>
      <c r="N557" s="2">
        <v>1.8</v>
      </c>
      <c r="O557" s="2" t="s">
        <v>21</v>
      </c>
      <c r="P557" s="2">
        <v>13</v>
      </c>
      <c r="Q557" s="2">
        <f t="shared" si="77"/>
        <v>2</v>
      </c>
      <c r="R557" s="2">
        <v>59.45</v>
      </c>
      <c r="S557" s="2">
        <f t="shared" si="78"/>
        <v>2</v>
      </c>
      <c r="T557" s="42">
        <f>DataSet!G3428+DataSet!Q3428+DataSet!S3428</f>
        <v>7</v>
      </c>
      <c r="U557" s="16" t="str">
        <f t="shared" si="79"/>
        <v>High</v>
      </c>
      <c r="V557" s="4">
        <v>5</v>
      </c>
      <c r="W557" s="33">
        <f t="shared" si="80"/>
        <v>537.05137614678881</v>
      </c>
      <c r="X557" s="2" t="s">
        <v>28</v>
      </c>
    </row>
    <row r="558" spans="1:24" ht="14.25" customHeight="1" x14ac:dyDescent="0.25">
      <c r="A558" s="2">
        <v>3505</v>
      </c>
      <c r="B558" s="2">
        <v>55</v>
      </c>
      <c r="C558" s="2" t="str">
        <f t="shared" si="72"/>
        <v>Late Adults</v>
      </c>
      <c r="D558" s="2" t="s">
        <v>23</v>
      </c>
      <c r="E558" s="2" t="s">
        <v>19</v>
      </c>
      <c r="F558" s="2">
        <v>231.61</v>
      </c>
      <c r="G558" s="2">
        <f t="shared" si="73"/>
        <v>1</v>
      </c>
      <c r="H558" s="6">
        <v>47701</v>
      </c>
      <c r="I558" s="12" t="str">
        <f t="shared" si="74"/>
        <v>2030</v>
      </c>
      <c r="J558" s="10" t="str">
        <f t="shared" si="75"/>
        <v>Aug</v>
      </c>
      <c r="K558" s="12" t="str">
        <f t="shared" si="76"/>
        <v>06</v>
      </c>
      <c r="L558" s="2" t="s">
        <v>14</v>
      </c>
      <c r="M558" s="2" t="s">
        <v>15</v>
      </c>
      <c r="N558" s="2">
        <v>1.8</v>
      </c>
      <c r="O558" s="2" t="s">
        <v>16</v>
      </c>
      <c r="P558" s="2">
        <v>3</v>
      </c>
      <c r="Q558" s="2">
        <f t="shared" si="77"/>
        <v>1</v>
      </c>
      <c r="R558" s="2">
        <v>77.2</v>
      </c>
      <c r="S558" s="2">
        <f t="shared" si="78"/>
        <v>2</v>
      </c>
      <c r="T558" s="42">
        <f>DataSet!G3506+DataSet!Q3506+DataSet!S3506</f>
        <v>4</v>
      </c>
      <c r="U558" s="16" t="str">
        <f t="shared" si="79"/>
        <v>Low</v>
      </c>
      <c r="V558" s="4">
        <v>5</v>
      </c>
      <c r="W558" s="33">
        <f t="shared" si="80"/>
        <v>536.7807233065439</v>
      </c>
      <c r="X558" s="2" t="s">
        <v>22</v>
      </c>
    </row>
    <row r="559" spans="1:24" ht="14.25" customHeight="1" x14ac:dyDescent="0.25">
      <c r="A559" s="2">
        <v>3931</v>
      </c>
      <c r="B559" s="2">
        <v>59</v>
      </c>
      <c r="C559" s="2" t="str">
        <f t="shared" si="72"/>
        <v>Late Adults</v>
      </c>
      <c r="D559" s="2" t="s">
        <v>18</v>
      </c>
      <c r="E559" s="2" t="s">
        <v>27</v>
      </c>
      <c r="F559" s="2">
        <v>745.26</v>
      </c>
      <c r="G559" s="2">
        <f t="shared" si="73"/>
        <v>3</v>
      </c>
      <c r="H559" s="6">
        <v>48127</v>
      </c>
      <c r="I559" s="12" t="str">
        <f t="shared" si="74"/>
        <v>2031</v>
      </c>
      <c r="J559" s="10" t="str">
        <f t="shared" si="75"/>
        <v>Oct</v>
      </c>
      <c r="K559" s="12" t="str">
        <f t="shared" si="76"/>
        <v>06</v>
      </c>
      <c r="L559" s="2" t="s">
        <v>24</v>
      </c>
      <c r="M559" s="2" t="s">
        <v>25</v>
      </c>
      <c r="N559" s="2">
        <v>1.8</v>
      </c>
      <c r="O559" s="2" t="s">
        <v>16</v>
      </c>
      <c r="P559" s="2">
        <v>6</v>
      </c>
      <c r="Q559" s="2">
        <f t="shared" si="77"/>
        <v>2</v>
      </c>
      <c r="R559" s="2">
        <v>124.21</v>
      </c>
      <c r="S559" s="2">
        <f t="shared" si="78"/>
        <v>2</v>
      </c>
      <c r="T559" s="42">
        <f>DataSet!G3932+DataSet!Q3932+DataSet!S3932</f>
        <v>4</v>
      </c>
      <c r="U559" s="16" t="str">
        <f t="shared" si="79"/>
        <v>Low</v>
      </c>
      <c r="V559" s="4">
        <v>2</v>
      </c>
      <c r="W559" s="33">
        <f t="shared" si="80"/>
        <v>521.1165116279077</v>
      </c>
      <c r="X559" s="2" t="s">
        <v>17</v>
      </c>
    </row>
    <row r="560" spans="1:24" ht="14.25" customHeight="1" x14ac:dyDescent="0.25">
      <c r="A560" s="2">
        <v>3958</v>
      </c>
      <c r="B560" s="2">
        <v>44</v>
      </c>
      <c r="C560" s="2" t="str">
        <f t="shared" si="72"/>
        <v>Mid Adults</v>
      </c>
      <c r="D560" s="2" t="s">
        <v>18</v>
      </c>
      <c r="E560" s="2" t="s">
        <v>13</v>
      </c>
      <c r="F560" s="2">
        <v>250.69</v>
      </c>
      <c r="G560" s="2">
        <f t="shared" si="73"/>
        <v>1</v>
      </c>
      <c r="H560" s="6">
        <v>48154</v>
      </c>
      <c r="I560" s="12" t="str">
        <f t="shared" si="74"/>
        <v>2031</v>
      </c>
      <c r="J560" s="10" t="str">
        <f t="shared" si="75"/>
        <v>Nov</v>
      </c>
      <c r="K560" s="12" t="str">
        <f t="shared" si="76"/>
        <v>02</v>
      </c>
      <c r="L560" s="2" t="s">
        <v>24</v>
      </c>
      <c r="M560" s="2" t="s">
        <v>25</v>
      </c>
      <c r="N560" s="2">
        <v>1.8</v>
      </c>
      <c r="O560" s="2" t="s">
        <v>16</v>
      </c>
      <c r="P560" s="2">
        <v>11</v>
      </c>
      <c r="Q560" s="2">
        <f t="shared" si="77"/>
        <v>2</v>
      </c>
      <c r="R560" s="2">
        <v>22.79</v>
      </c>
      <c r="S560" s="2">
        <f t="shared" si="78"/>
        <v>1</v>
      </c>
      <c r="T560" s="42">
        <f>DataSet!G3959+DataSet!Q3959+DataSet!S3959</f>
        <v>7</v>
      </c>
      <c r="U560" s="16" t="str">
        <f t="shared" si="79"/>
        <v>High</v>
      </c>
      <c r="V560" s="4">
        <v>1</v>
      </c>
      <c r="W560" s="33">
        <f t="shared" si="80"/>
        <v>530.80974387527806</v>
      </c>
      <c r="X560" s="2" t="s">
        <v>28</v>
      </c>
    </row>
    <row r="561" spans="1:24" ht="14.25" customHeight="1" x14ac:dyDescent="0.25">
      <c r="A561" s="2">
        <v>4042</v>
      </c>
      <c r="B561" s="2">
        <v>50</v>
      </c>
      <c r="C561" s="2" t="str">
        <f t="shared" si="72"/>
        <v>Late Adults</v>
      </c>
      <c r="D561" s="2" t="s">
        <v>23</v>
      </c>
      <c r="E561" s="2" t="s">
        <v>13</v>
      </c>
      <c r="F561" s="2">
        <v>616.48</v>
      </c>
      <c r="G561" s="2">
        <f t="shared" si="73"/>
        <v>2</v>
      </c>
      <c r="H561" s="6">
        <v>48238</v>
      </c>
      <c r="I561" s="12" t="str">
        <f t="shared" si="74"/>
        <v>2032</v>
      </c>
      <c r="J561" s="10" t="str">
        <f t="shared" si="75"/>
        <v>Jan</v>
      </c>
      <c r="K561" s="12" t="str">
        <f t="shared" si="76"/>
        <v>25</v>
      </c>
      <c r="L561" s="2" t="s">
        <v>24</v>
      </c>
      <c r="M561" s="2" t="s">
        <v>15</v>
      </c>
      <c r="N561" s="2">
        <v>1.8</v>
      </c>
      <c r="O561" s="2" t="s">
        <v>21</v>
      </c>
      <c r="P561" s="2">
        <v>13</v>
      </c>
      <c r="Q561" s="2">
        <f t="shared" si="77"/>
        <v>2</v>
      </c>
      <c r="R561" s="2">
        <v>47.42</v>
      </c>
      <c r="S561" s="2">
        <f t="shared" si="78"/>
        <v>1</v>
      </c>
      <c r="T561" s="42">
        <f>DataSet!G4043+DataSet!Q4043+DataSet!S4043</f>
        <v>7</v>
      </c>
      <c r="U561" s="16" t="str">
        <f t="shared" si="79"/>
        <v>High</v>
      </c>
      <c r="V561" s="4">
        <v>1</v>
      </c>
      <c r="W561" s="33">
        <f t="shared" si="80"/>
        <v>531.12202898550697</v>
      </c>
      <c r="X561" s="2" t="s">
        <v>28</v>
      </c>
    </row>
    <row r="562" spans="1:24" ht="14.25" customHeight="1" x14ac:dyDescent="0.25">
      <c r="A562" s="2">
        <v>4109</v>
      </c>
      <c r="B562" s="2">
        <v>58</v>
      </c>
      <c r="C562" s="2" t="str">
        <f t="shared" si="72"/>
        <v>Late Adults</v>
      </c>
      <c r="D562" s="2" t="s">
        <v>23</v>
      </c>
      <c r="E562" s="2" t="s">
        <v>27</v>
      </c>
      <c r="F562" s="2">
        <v>694.71</v>
      </c>
      <c r="G562" s="2">
        <f t="shared" si="73"/>
        <v>3</v>
      </c>
      <c r="H562" s="6">
        <v>48305</v>
      </c>
      <c r="I562" s="12" t="str">
        <f t="shared" si="74"/>
        <v>2032</v>
      </c>
      <c r="J562" s="10" t="str">
        <f t="shared" si="75"/>
        <v>Apr</v>
      </c>
      <c r="K562" s="12" t="str">
        <f t="shared" si="76"/>
        <v>01</v>
      </c>
      <c r="L562" s="2" t="s">
        <v>30</v>
      </c>
      <c r="M562" s="2" t="s">
        <v>25</v>
      </c>
      <c r="N562" s="2">
        <v>1.8</v>
      </c>
      <c r="O562" s="2" t="s">
        <v>16</v>
      </c>
      <c r="P562" s="2">
        <v>1</v>
      </c>
      <c r="Q562" s="2">
        <f t="shared" si="77"/>
        <v>1</v>
      </c>
      <c r="R562" s="2">
        <v>694.71</v>
      </c>
      <c r="S562" s="2">
        <f t="shared" si="78"/>
        <v>3</v>
      </c>
      <c r="T562" s="42">
        <f>DataSet!G4110+DataSet!Q4110+DataSet!S4110</f>
        <v>7</v>
      </c>
      <c r="U562" s="16" t="str">
        <f t="shared" si="79"/>
        <v>High</v>
      </c>
      <c r="V562" s="4">
        <v>4</v>
      </c>
      <c r="W562" s="33">
        <f t="shared" si="80"/>
        <v>527.53093099671469</v>
      </c>
      <c r="X562" s="2" t="s">
        <v>22</v>
      </c>
    </row>
    <row r="563" spans="1:24" ht="14.25" customHeight="1" x14ac:dyDescent="0.25">
      <c r="A563" s="2">
        <v>4329</v>
      </c>
      <c r="B563" s="2">
        <v>18</v>
      </c>
      <c r="C563" s="2" t="str">
        <f t="shared" si="72"/>
        <v>Young Adults</v>
      </c>
      <c r="D563" s="2" t="s">
        <v>26</v>
      </c>
      <c r="E563" s="2" t="s">
        <v>19</v>
      </c>
      <c r="F563" s="2">
        <v>480.54</v>
      </c>
      <c r="G563" s="2">
        <f t="shared" si="73"/>
        <v>2</v>
      </c>
      <c r="H563" s="6">
        <v>48525</v>
      </c>
      <c r="I563" s="12" t="str">
        <f t="shared" si="74"/>
        <v>2032</v>
      </c>
      <c r="J563" s="10" t="str">
        <f t="shared" si="75"/>
        <v>Nov</v>
      </c>
      <c r="K563" s="12" t="str">
        <f t="shared" si="76"/>
        <v>07</v>
      </c>
      <c r="L563" s="2" t="s">
        <v>20</v>
      </c>
      <c r="M563" s="2" t="s">
        <v>25</v>
      </c>
      <c r="N563" s="2">
        <v>1.8</v>
      </c>
      <c r="O563" s="2" t="s">
        <v>21</v>
      </c>
      <c r="P563" s="2">
        <v>15</v>
      </c>
      <c r="Q563" s="2">
        <f t="shared" si="77"/>
        <v>2</v>
      </c>
      <c r="R563" s="2">
        <v>32.04</v>
      </c>
      <c r="S563" s="2">
        <f t="shared" si="78"/>
        <v>1</v>
      </c>
      <c r="T563" s="42">
        <f>DataSet!G4330+DataSet!Q4330+DataSet!S4330</f>
        <v>6</v>
      </c>
      <c r="U563" s="16" t="str">
        <f t="shared" si="79"/>
        <v>Medium</v>
      </c>
      <c r="V563" s="4">
        <v>3</v>
      </c>
      <c r="W563" s="33">
        <f t="shared" si="80"/>
        <v>499.43599778270544</v>
      </c>
      <c r="X563" s="2" t="s">
        <v>17</v>
      </c>
    </row>
    <row r="564" spans="1:24" ht="14.25" customHeight="1" x14ac:dyDescent="0.25">
      <c r="A564" s="2">
        <v>4527</v>
      </c>
      <c r="B564" s="2">
        <v>58</v>
      </c>
      <c r="C564" s="2" t="str">
        <f t="shared" si="72"/>
        <v>Late Adults</v>
      </c>
      <c r="D564" s="2" t="s">
        <v>23</v>
      </c>
      <c r="E564" s="2" t="s">
        <v>13</v>
      </c>
      <c r="F564" s="2">
        <v>819.91</v>
      </c>
      <c r="G564" s="2">
        <f t="shared" si="73"/>
        <v>3</v>
      </c>
      <c r="H564" s="6">
        <v>48723</v>
      </c>
      <c r="I564" s="12" t="str">
        <f t="shared" si="74"/>
        <v>2033</v>
      </c>
      <c r="J564" s="10" t="str">
        <f t="shared" si="75"/>
        <v>May</v>
      </c>
      <c r="K564" s="12" t="str">
        <f t="shared" si="76"/>
        <v>24</v>
      </c>
      <c r="L564" s="2" t="s">
        <v>24</v>
      </c>
      <c r="M564" s="2" t="s">
        <v>15</v>
      </c>
      <c r="N564" s="2">
        <v>1.8</v>
      </c>
      <c r="O564" s="2" t="s">
        <v>16</v>
      </c>
      <c r="P564" s="2">
        <v>8</v>
      </c>
      <c r="Q564" s="2">
        <f t="shared" si="77"/>
        <v>2</v>
      </c>
      <c r="R564" s="2">
        <v>102.49</v>
      </c>
      <c r="S564" s="2">
        <f t="shared" si="78"/>
        <v>2</v>
      </c>
      <c r="T564" s="42">
        <f>DataSet!G4528+DataSet!Q4528+DataSet!S4528</f>
        <v>7</v>
      </c>
      <c r="U564" s="16" t="str">
        <f t="shared" si="79"/>
        <v>High</v>
      </c>
      <c r="V564" s="4">
        <v>2</v>
      </c>
      <c r="W564" s="33">
        <f t="shared" si="80"/>
        <v>520.85557625145577</v>
      </c>
      <c r="X564" s="2" t="s">
        <v>28</v>
      </c>
    </row>
    <row r="565" spans="1:24" ht="14.25" customHeight="1" x14ac:dyDescent="0.25">
      <c r="A565" s="2">
        <v>4964</v>
      </c>
      <c r="B565" s="2">
        <v>40</v>
      </c>
      <c r="C565" s="2" t="str">
        <f t="shared" si="72"/>
        <v>Mid Adults</v>
      </c>
      <c r="D565" s="2" t="s">
        <v>18</v>
      </c>
      <c r="E565" s="2" t="s">
        <v>27</v>
      </c>
      <c r="F565" s="2">
        <v>61.38</v>
      </c>
      <c r="G565" s="2">
        <f t="shared" si="73"/>
        <v>1</v>
      </c>
      <c r="H565" s="6">
        <v>49160</v>
      </c>
      <c r="I565" s="12" t="str">
        <f t="shared" si="74"/>
        <v>2034</v>
      </c>
      <c r="J565" s="10" t="str">
        <f t="shared" si="75"/>
        <v>Aug</v>
      </c>
      <c r="K565" s="12" t="str">
        <f t="shared" si="76"/>
        <v>04</v>
      </c>
      <c r="L565" s="2" t="s">
        <v>24</v>
      </c>
      <c r="M565" s="2" t="s">
        <v>25</v>
      </c>
      <c r="N565" s="2">
        <v>1.8</v>
      </c>
      <c r="O565" s="2" t="s">
        <v>16</v>
      </c>
      <c r="P565" s="2">
        <v>14</v>
      </c>
      <c r="Q565" s="2">
        <f t="shared" si="77"/>
        <v>2</v>
      </c>
      <c r="R565" s="2">
        <v>4.38</v>
      </c>
      <c r="S565" s="2">
        <f t="shared" si="78"/>
        <v>1</v>
      </c>
      <c r="T565" s="42">
        <f>DataSet!G4965+DataSet!Q4965+DataSet!S4965</f>
        <v>5</v>
      </c>
      <c r="U565" s="16" t="str">
        <f t="shared" si="79"/>
        <v>Medium</v>
      </c>
      <c r="V565" s="4">
        <v>4</v>
      </c>
      <c r="W565" s="33">
        <f t="shared" si="80"/>
        <v>527.34762061403558</v>
      </c>
      <c r="X565" s="2" t="s">
        <v>22</v>
      </c>
    </row>
    <row r="566" spans="1:24" ht="14.25" customHeight="1" x14ac:dyDescent="0.25">
      <c r="A566" s="2">
        <v>4982</v>
      </c>
      <c r="B566" s="2">
        <v>68</v>
      </c>
      <c r="C566" s="2" t="str">
        <f t="shared" si="72"/>
        <v>Seniors</v>
      </c>
      <c r="D566" s="2" t="s">
        <v>18</v>
      </c>
      <c r="E566" s="2" t="s">
        <v>19</v>
      </c>
      <c r="F566" s="2">
        <v>201.46</v>
      </c>
      <c r="G566" s="2">
        <f t="shared" si="73"/>
        <v>1</v>
      </c>
      <c r="H566" s="6">
        <v>49178</v>
      </c>
      <c r="I566" s="12" t="str">
        <f t="shared" si="74"/>
        <v>2034</v>
      </c>
      <c r="J566" s="10" t="str">
        <f t="shared" si="75"/>
        <v>Aug</v>
      </c>
      <c r="K566" s="12" t="str">
        <f t="shared" si="76"/>
        <v>22</v>
      </c>
      <c r="L566" s="2" t="s">
        <v>20</v>
      </c>
      <c r="M566" s="2" t="s">
        <v>25</v>
      </c>
      <c r="N566" s="2">
        <v>1.8</v>
      </c>
      <c r="O566" s="2" t="s">
        <v>16</v>
      </c>
      <c r="P566" s="2">
        <v>15</v>
      </c>
      <c r="Q566" s="2">
        <f t="shared" si="77"/>
        <v>2</v>
      </c>
      <c r="R566" s="2">
        <v>13.43</v>
      </c>
      <c r="S566" s="2">
        <f t="shared" si="78"/>
        <v>1</v>
      </c>
      <c r="T566" s="42">
        <f>DataSet!G4983+DataSet!Q4983+DataSet!S4983</f>
        <v>7</v>
      </c>
      <c r="U566" s="16" t="str">
        <f t="shared" si="79"/>
        <v>High</v>
      </c>
      <c r="V566" s="4">
        <v>5</v>
      </c>
      <c r="W566" s="33">
        <f t="shared" si="80"/>
        <v>537.13149425287327</v>
      </c>
      <c r="X566" s="2" t="s">
        <v>17</v>
      </c>
    </row>
    <row r="567" spans="1:24" ht="14.25" customHeight="1" x14ac:dyDescent="0.25">
      <c r="A567" s="2">
        <v>111</v>
      </c>
      <c r="B567" s="2">
        <v>23</v>
      </c>
      <c r="C567" s="2" t="str">
        <f t="shared" si="72"/>
        <v>Young Adults</v>
      </c>
      <c r="D567" s="2" t="s">
        <v>18</v>
      </c>
      <c r="E567" s="2" t="s">
        <v>13</v>
      </c>
      <c r="F567" s="2">
        <v>688.4</v>
      </c>
      <c r="G567" s="2">
        <f t="shared" si="73"/>
        <v>3</v>
      </c>
      <c r="H567" s="6">
        <v>44307</v>
      </c>
      <c r="I567" s="12" t="str">
        <f t="shared" si="74"/>
        <v>2021</v>
      </c>
      <c r="J567" s="10" t="str">
        <f t="shared" si="75"/>
        <v>Apr</v>
      </c>
      <c r="K567" s="12" t="str">
        <f t="shared" si="76"/>
        <v>21</v>
      </c>
      <c r="L567" s="2" t="s">
        <v>30</v>
      </c>
      <c r="M567" s="2" t="s">
        <v>25</v>
      </c>
      <c r="N567" s="2">
        <v>1.79</v>
      </c>
      <c r="O567" s="2" t="s">
        <v>21</v>
      </c>
      <c r="P567" s="2">
        <v>12</v>
      </c>
      <c r="Q567" s="2">
        <f t="shared" si="77"/>
        <v>2</v>
      </c>
      <c r="R567" s="2">
        <v>57.37</v>
      </c>
      <c r="S567" s="2">
        <f t="shared" si="78"/>
        <v>2</v>
      </c>
      <c r="T567" s="42">
        <f>DataSet!G112+DataSet!Q112+DataSet!S112</f>
        <v>7</v>
      </c>
      <c r="U567" s="16" t="str">
        <f t="shared" si="79"/>
        <v>High</v>
      </c>
      <c r="V567" s="4">
        <v>1</v>
      </c>
      <c r="W567" s="33">
        <f t="shared" si="80"/>
        <v>531.02676339285688</v>
      </c>
      <c r="X567" s="2" t="s">
        <v>28</v>
      </c>
    </row>
    <row r="568" spans="1:24" ht="14.25" customHeight="1" x14ac:dyDescent="0.25">
      <c r="A568" s="2">
        <v>259</v>
      </c>
      <c r="B568" s="2">
        <v>57</v>
      </c>
      <c r="C568" s="2" t="str">
        <f t="shared" si="72"/>
        <v>Late Adults</v>
      </c>
      <c r="D568" s="2" t="s">
        <v>12</v>
      </c>
      <c r="E568" s="2" t="s">
        <v>27</v>
      </c>
      <c r="F568" s="2">
        <v>695.31</v>
      </c>
      <c r="G568" s="2">
        <f t="shared" si="73"/>
        <v>3</v>
      </c>
      <c r="H568" s="6">
        <v>44455</v>
      </c>
      <c r="I568" s="12" t="str">
        <f t="shared" si="74"/>
        <v>2021</v>
      </c>
      <c r="J568" s="10" t="str">
        <f t="shared" si="75"/>
        <v>Sep</v>
      </c>
      <c r="K568" s="12" t="str">
        <f t="shared" si="76"/>
        <v>16</v>
      </c>
      <c r="L568" s="2" t="s">
        <v>20</v>
      </c>
      <c r="M568" s="2" t="s">
        <v>15</v>
      </c>
      <c r="N568" s="2">
        <v>1.79</v>
      </c>
      <c r="O568" s="2" t="s">
        <v>21</v>
      </c>
      <c r="P568" s="2">
        <v>10</v>
      </c>
      <c r="Q568" s="2">
        <f t="shared" si="77"/>
        <v>2</v>
      </c>
      <c r="R568" s="2">
        <v>69.53</v>
      </c>
      <c r="S568" s="2">
        <f t="shared" si="78"/>
        <v>2</v>
      </c>
      <c r="T568" s="42">
        <f>DataSet!G260+DataSet!Q260+DataSet!S260</f>
        <v>5</v>
      </c>
      <c r="U568" s="16" t="str">
        <f t="shared" si="79"/>
        <v>Medium</v>
      </c>
      <c r="V568" s="4">
        <v>4</v>
      </c>
      <c r="W568" s="33">
        <f t="shared" si="80"/>
        <v>527.85911086717942</v>
      </c>
      <c r="X568" s="2" t="s">
        <v>17</v>
      </c>
    </row>
    <row r="569" spans="1:24" ht="14.25" customHeight="1" x14ac:dyDescent="0.25">
      <c r="A569" s="2">
        <v>836</v>
      </c>
      <c r="B569" s="2">
        <v>63</v>
      </c>
      <c r="C569" s="2" t="str">
        <f t="shared" si="72"/>
        <v>Seniors</v>
      </c>
      <c r="D569" s="2" t="s">
        <v>18</v>
      </c>
      <c r="E569" s="2" t="s">
        <v>19</v>
      </c>
      <c r="F569" s="2">
        <v>112.43</v>
      </c>
      <c r="G569" s="2">
        <f t="shared" si="73"/>
        <v>1</v>
      </c>
      <c r="H569" s="6">
        <v>45032</v>
      </c>
      <c r="I569" s="12" t="str">
        <f t="shared" si="74"/>
        <v>2023</v>
      </c>
      <c r="J569" s="10" t="str">
        <f t="shared" si="75"/>
        <v>Apr</v>
      </c>
      <c r="K569" s="12" t="str">
        <f t="shared" si="76"/>
        <v>16</v>
      </c>
      <c r="L569" s="2" t="s">
        <v>20</v>
      </c>
      <c r="M569" s="2" t="s">
        <v>15</v>
      </c>
      <c r="N569" s="2">
        <v>1.79</v>
      </c>
      <c r="O569" s="2" t="s">
        <v>16</v>
      </c>
      <c r="P569" s="2">
        <v>14</v>
      </c>
      <c r="Q569" s="2">
        <f t="shared" si="77"/>
        <v>2</v>
      </c>
      <c r="R569" s="2">
        <v>8.0299999999999994</v>
      </c>
      <c r="S569" s="2">
        <f t="shared" si="78"/>
        <v>1</v>
      </c>
      <c r="T569" s="42">
        <f>DataSet!G837+DataSet!Q837+DataSet!S837</f>
        <v>4</v>
      </c>
      <c r="U569" s="16" t="str">
        <f t="shared" si="79"/>
        <v>Low</v>
      </c>
      <c r="V569" s="4">
        <v>5</v>
      </c>
      <c r="W569" s="33">
        <f t="shared" si="80"/>
        <v>537.51776754890648</v>
      </c>
      <c r="X569" s="2" t="s">
        <v>22</v>
      </c>
    </row>
    <row r="570" spans="1:24" ht="14.25" customHeight="1" x14ac:dyDescent="0.25">
      <c r="A570" s="2">
        <v>1134</v>
      </c>
      <c r="B570" s="2">
        <v>41</v>
      </c>
      <c r="C570" s="2" t="str">
        <f t="shared" si="72"/>
        <v>Mid Adults</v>
      </c>
      <c r="D570" s="2" t="s">
        <v>26</v>
      </c>
      <c r="E570" s="2" t="s">
        <v>29</v>
      </c>
      <c r="F570" s="2">
        <v>409.12</v>
      </c>
      <c r="G570" s="2">
        <f t="shared" si="73"/>
        <v>2</v>
      </c>
      <c r="H570" s="6">
        <v>45330</v>
      </c>
      <c r="I570" s="12" t="str">
        <f t="shared" si="74"/>
        <v>2024</v>
      </c>
      <c r="J570" s="10" t="str">
        <f t="shared" si="75"/>
        <v>Feb</v>
      </c>
      <c r="K570" s="12" t="str">
        <f t="shared" si="76"/>
        <v>08</v>
      </c>
      <c r="L570" s="2" t="s">
        <v>24</v>
      </c>
      <c r="M570" s="2" t="s">
        <v>25</v>
      </c>
      <c r="N570" s="2">
        <v>1.79</v>
      </c>
      <c r="O570" s="2" t="s">
        <v>21</v>
      </c>
      <c r="P570" s="2">
        <v>12</v>
      </c>
      <c r="Q570" s="2">
        <f t="shared" si="77"/>
        <v>2</v>
      </c>
      <c r="R570" s="2">
        <v>34.090000000000003</v>
      </c>
      <c r="S570" s="2">
        <f t="shared" si="78"/>
        <v>1</v>
      </c>
      <c r="T570" s="42">
        <f>DataSet!G1135+DataSet!Q1135+DataSet!S1135</f>
        <v>7</v>
      </c>
      <c r="U570" s="16" t="str">
        <f t="shared" si="79"/>
        <v>High</v>
      </c>
      <c r="V570" s="4">
        <v>5</v>
      </c>
      <c r="W570" s="33">
        <f t="shared" si="80"/>
        <v>538.00749999999971</v>
      </c>
      <c r="X570" s="2" t="s">
        <v>17</v>
      </c>
    </row>
    <row r="571" spans="1:24" ht="14.25" customHeight="1" x14ac:dyDescent="0.25">
      <c r="A571" s="2">
        <v>1455</v>
      </c>
      <c r="B571" s="2">
        <v>30</v>
      </c>
      <c r="C571" s="2" t="str">
        <f t="shared" si="72"/>
        <v>Early Adults</v>
      </c>
      <c r="D571" s="2" t="s">
        <v>26</v>
      </c>
      <c r="E571" s="2" t="s">
        <v>27</v>
      </c>
      <c r="F571" s="2">
        <v>844</v>
      </c>
      <c r="G571" s="2">
        <f t="shared" si="73"/>
        <v>3</v>
      </c>
      <c r="H571" s="6">
        <v>45651</v>
      </c>
      <c r="I571" s="12" t="str">
        <f t="shared" si="74"/>
        <v>2024</v>
      </c>
      <c r="J571" s="10" t="str">
        <f t="shared" si="75"/>
        <v>Dec</v>
      </c>
      <c r="K571" s="12" t="str">
        <f t="shared" si="76"/>
        <v>25</v>
      </c>
      <c r="L571" s="2" t="s">
        <v>14</v>
      </c>
      <c r="M571" s="2" t="s">
        <v>25</v>
      </c>
      <c r="N571" s="2">
        <v>1.79</v>
      </c>
      <c r="O571" s="2" t="s">
        <v>16</v>
      </c>
      <c r="P571" s="2">
        <v>1</v>
      </c>
      <c r="Q571" s="2">
        <f t="shared" si="77"/>
        <v>1</v>
      </c>
      <c r="R571" s="2">
        <v>844</v>
      </c>
      <c r="S571" s="2">
        <f t="shared" si="78"/>
        <v>3</v>
      </c>
      <c r="T571" s="42">
        <f>DataSet!G1456+DataSet!Q1456+DataSet!S1456</f>
        <v>5</v>
      </c>
      <c r="U571" s="16" t="str">
        <f t="shared" si="79"/>
        <v>Medium</v>
      </c>
      <c r="V571" s="4">
        <v>1</v>
      </c>
      <c r="W571" s="33">
        <f t="shared" si="80"/>
        <v>530.85092737430148</v>
      </c>
      <c r="X571" s="2" t="s">
        <v>17</v>
      </c>
    </row>
    <row r="572" spans="1:24" ht="14.25" customHeight="1" x14ac:dyDescent="0.25">
      <c r="A572" s="2">
        <v>1557</v>
      </c>
      <c r="B572" s="2">
        <v>31</v>
      </c>
      <c r="C572" s="2" t="str">
        <f t="shared" si="72"/>
        <v>Early Adults</v>
      </c>
      <c r="D572" s="2" t="s">
        <v>26</v>
      </c>
      <c r="E572" s="2" t="s">
        <v>29</v>
      </c>
      <c r="F572" s="2">
        <v>383.15</v>
      </c>
      <c r="G572" s="2">
        <f t="shared" si="73"/>
        <v>2</v>
      </c>
      <c r="H572" s="6">
        <v>45753</v>
      </c>
      <c r="I572" s="12" t="str">
        <f t="shared" si="74"/>
        <v>2025</v>
      </c>
      <c r="J572" s="10" t="str">
        <f t="shared" si="75"/>
        <v>Apr</v>
      </c>
      <c r="K572" s="12" t="str">
        <f t="shared" si="76"/>
        <v>06</v>
      </c>
      <c r="L572" s="2" t="s">
        <v>24</v>
      </c>
      <c r="M572" s="2" t="s">
        <v>15</v>
      </c>
      <c r="N572" s="2">
        <v>1.79</v>
      </c>
      <c r="O572" s="2" t="s">
        <v>16</v>
      </c>
      <c r="P572" s="2">
        <v>2</v>
      </c>
      <c r="Q572" s="2">
        <f t="shared" si="77"/>
        <v>1</v>
      </c>
      <c r="R572" s="2">
        <v>191.58</v>
      </c>
      <c r="S572" s="2">
        <f t="shared" si="78"/>
        <v>3</v>
      </c>
      <c r="T572" s="42">
        <f>DataSet!G1558+DataSet!Q1558+DataSet!S1558</f>
        <v>7</v>
      </c>
      <c r="U572" s="16" t="str">
        <f t="shared" si="79"/>
        <v>High</v>
      </c>
      <c r="V572" s="4">
        <v>3</v>
      </c>
      <c r="W572" s="33">
        <f t="shared" si="80"/>
        <v>499.45697003329673</v>
      </c>
      <c r="X572" s="2" t="s">
        <v>17</v>
      </c>
    </row>
    <row r="573" spans="1:24" ht="14.25" customHeight="1" x14ac:dyDescent="0.25">
      <c r="A573" s="2">
        <v>1662</v>
      </c>
      <c r="B573" s="2">
        <v>32</v>
      </c>
      <c r="C573" s="2" t="str">
        <f t="shared" si="72"/>
        <v>Early Adults</v>
      </c>
      <c r="D573" s="2" t="s">
        <v>23</v>
      </c>
      <c r="E573" s="2" t="s">
        <v>27</v>
      </c>
      <c r="F573" s="2">
        <v>574.6</v>
      </c>
      <c r="G573" s="2">
        <f t="shared" si="73"/>
        <v>2</v>
      </c>
      <c r="H573" s="6">
        <v>45858</v>
      </c>
      <c r="I573" s="12" t="str">
        <f t="shared" si="74"/>
        <v>2025</v>
      </c>
      <c r="J573" s="10" t="str">
        <f t="shared" si="75"/>
        <v>Jul</v>
      </c>
      <c r="K573" s="12" t="str">
        <f t="shared" si="76"/>
        <v>20</v>
      </c>
      <c r="L573" s="2" t="s">
        <v>14</v>
      </c>
      <c r="M573" s="2" t="s">
        <v>15</v>
      </c>
      <c r="N573" s="2">
        <v>1.79</v>
      </c>
      <c r="O573" s="2" t="s">
        <v>21</v>
      </c>
      <c r="P573" s="2">
        <v>3</v>
      </c>
      <c r="Q573" s="2">
        <f t="shared" si="77"/>
        <v>1</v>
      </c>
      <c r="R573" s="2">
        <v>191.53</v>
      </c>
      <c r="S573" s="2">
        <f t="shared" si="78"/>
        <v>3</v>
      </c>
      <c r="T573" s="42">
        <f>DataSet!G1663+DataSet!Q1663+DataSet!S1663</f>
        <v>4</v>
      </c>
      <c r="U573" s="16" t="str">
        <f t="shared" si="79"/>
        <v>Low</v>
      </c>
      <c r="V573" s="4">
        <v>3</v>
      </c>
      <c r="W573" s="33">
        <f t="shared" si="80"/>
        <v>499.58620000000036</v>
      </c>
      <c r="X573" s="2" t="s">
        <v>22</v>
      </c>
    </row>
    <row r="574" spans="1:24" ht="14.25" customHeight="1" x14ac:dyDescent="0.25">
      <c r="A574" s="2">
        <v>1739</v>
      </c>
      <c r="B574" s="2">
        <v>67</v>
      </c>
      <c r="C574" s="2" t="str">
        <f t="shared" si="72"/>
        <v>Seniors</v>
      </c>
      <c r="D574" s="2" t="s">
        <v>26</v>
      </c>
      <c r="E574" s="2" t="s">
        <v>19</v>
      </c>
      <c r="F574" s="2">
        <v>104.86</v>
      </c>
      <c r="G574" s="2">
        <f t="shared" si="73"/>
        <v>1</v>
      </c>
      <c r="H574" s="6">
        <v>45935</v>
      </c>
      <c r="I574" s="12" t="str">
        <f t="shared" si="74"/>
        <v>2025</v>
      </c>
      <c r="J574" s="10" t="str">
        <f t="shared" si="75"/>
        <v>Oct</v>
      </c>
      <c r="K574" s="12" t="str">
        <f t="shared" si="76"/>
        <v>05</v>
      </c>
      <c r="L574" s="2" t="s">
        <v>20</v>
      </c>
      <c r="M574" s="2" t="s">
        <v>25</v>
      </c>
      <c r="N574" s="2">
        <v>1.79</v>
      </c>
      <c r="O574" s="2" t="s">
        <v>16</v>
      </c>
      <c r="P574" s="2">
        <v>12</v>
      </c>
      <c r="Q574" s="2">
        <f t="shared" si="77"/>
        <v>2</v>
      </c>
      <c r="R574" s="2">
        <v>8.74</v>
      </c>
      <c r="S574" s="2">
        <f t="shared" si="78"/>
        <v>1</v>
      </c>
      <c r="T574" s="42">
        <f>DataSet!G1740+DataSet!Q1740+DataSet!S1740</f>
        <v>4</v>
      </c>
      <c r="U574" s="16" t="str">
        <f t="shared" si="79"/>
        <v>Low</v>
      </c>
      <c r="V574" s="4">
        <v>2</v>
      </c>
      <c r="W574" s="33">
        <f t="shared" si="80"/>
        <v>520.5070279720286</v>
      </c>
      <c r="X574" s="2" t="s">
        <v>28</v>
      </c>
    </row>
    <row r="575" spans="1:24" ht="14.25" customHeight="1" x14ac:dyDescent="0.25">
      <c r="A575" s="2">
        <v>1773</v>
      </c>
      <c r="B575" s="2">
        <v>19</v>
      </c>
      <c r="C575" s="2" t="str">
        <f t="shared" si="72"/>
        <v>Young Adults</v>
      </c>
      <c r="D575" s="2" t="s">
        <v>12</v>
      </c>
      <c r="E575" s="2" t="s">
        <v>13</v>
      </c>
      <c r="F575" s="2">
        <v>334.41</v>
      </c>
      <c r="G575" s="2">
        <f t="shared" si="73"/>
        <v>1</v>
      </c>
      <c r="H575" s="6">
        <v>45969</v>
      </c>
      <c r="I575" s="12" t="str">
        <f t="shared" si="74"/>
        <v>2025</v>
      </c>
      <c r="J575" s="10" t="str">
        <f t="shared" si="75"/>
        <v>Nov</v>
      </c>
      <c r="K575" s="12" t="str">
        <f t="shared" si="76"/>
        <v>08</v>
      </c>
      <c r="L575" s="2" t="s">
        <v>14</v>
      </c>
      <c r="M575" s="2" t="s">
        <v>25</v>
      </c>
      <c r="N575" s="2">
        <v>1.79</v>
      </c>
      <c r="O575" s="2" t="s">
        <v>16</v>
      </c>
      <c r="P575" s="2">
        <v>16</v>
      </c>
      <c r="Q575" s="2">
        <f t="shared" si="77"/>
        <v>3</v>
      </c>
      <c r="R575" s="2">
        <v>20.9</v>
      </c>
      <c r="S575" s="2">
        <f t="shared" si="78"/>
        <v>1</v>
      </c>
      <c r="T575" s="42">
        <f>DataSet!G1774+DataSet!Q1774+DataSet!S1774</f>
        <v>3</v>
      </c>
      <c r="U575" s="16" t="str">
        <f t="shared" si="79"/>
        <v>Low</v>
      </c>
      <c r="V575" s="4">
        <v>1</v>
      </c>
      <c r="W575" s="33">
        <f t="shared" si="80"/>
        <v>530.50064876957458</v>
      </c>
      <c r="X575" s="2" t="s">
        <v>22</v>
      </c>
    </row>
    <row r="576" spans="1:24" ht="14.25" customHeight="1" x14ac:dyDescent="0.25">
      <c r="A576" s="2">
        <v>1892</v>
      </c>
      <c r="B576" s="2">
        <v>56</v>
      </c>
      <c r="C576" s="2" t="str">
        <f t="shared" si="72"/>
        <v>Late Adults</v>
      </c>
      <c r="D576" s="2" t="s">
        <v>23</v>
      </c>
      <c r="E576" s="2" t="s">
        <v>19</v>
      </c>
      <c r="F576" s="2">
        <v>428.89</v>
      </c>
      <c r="G576" s="2">
        <f t="shared" si="73"/>
        <v>2</v>
      </c>
      <c r="H576" s="6">
        <v>46088</v>
      </c>
      <c r="I576" s="12" t="str">
        <f t="shared" si="74"/>
        <v>2026</v>
      </c>
      <c r="J576" s="10" t="str">
        <f t="shared" si="75"/>
        <v>Mar</v>
      </c>
      <c r="K576" s="12" t="str">
        <f t="shared" si="76"/>
        <v>07</v>
      </c>
      <c r="L576" s="2" t="s">
        <v>30</v>
      </c>
      <c r="M576" s="2" t="s">
        <v>25</v>
      </c>
      <c r="N576" s="2">
        <v>1.79</v>
      </c>
      <c r="O576" s="2" t="s">
        <v>16</v>
      </c>
      <c r="P576" s="2">
        <v>19</v>
      </c>
      <c r="Q576" s="2">
        <f t="shared" si="77"/>
        <v>3</v>
      </c>
      <c r="R576" s="2">
        <v>22.57</v>
      </c>
      <c r="S576" s="2">
        <f t="shared" si="78"/>
        <v>1</v>
      </c>
      <c r="T576" s="42">
        <f>DataSet!G1893+DataSet!Q1893+DataSet!S1893</f>
        <v>5</v>
      </c>
      <c r="U576" s="16" t="str">
        <f t="shared" si="79"/>
        <v>Medium</v>
      </c>
      <c r="V576" s="4">
        <v>5</v>
      </c>
      <c r="W576" s="33">
        <f t="shared" si="80"/>
        <v>538.15615916954994</v>
      </c>
      <c r="X576" s="2" t="s">
        <v>28</v>
      </c>
    </row>
    <row r="577" spans="1:24" ht="14.25" customHeight="1" x14ac:dyDescent="0.25">
      <c r="A577" s="2">
        <v>2189</v>
      </c>
      <c r="B577" s="2">
        <v>69</v>
      </c>
      <c r="C577" s="2" t="str">
        <f t="shared" si="72"/>
        <v>Seniors</v>
      </c>
      <c r="D577" s="2" t="s">
        <v>12</v>
      </c>
      <c r="E577" s="2" t="s">
        <v>19</v>
      </c>
      <c r="F577" s="2">
        <v>822.13</v>
      </c>
      <c r="G577" s="2">
        <f t="shared" si="73"/>
        <v>3</v>
      </c>
      <c r="H577" s="6">
        <v>46385</v>
      </c>
      <c r="I577" s="12" t="str">
        <f t="shared" si="74"/>
        <v>2026</v>
      </c>
      <c r="J577" s="10" t="str">
        <f t="shared" si="75"/>
        <v>Dec</v>
      </c>
      <c r="K577" s="12" t="str">
        <f t="shared" si="76"/>
        <v>29</v>
      </c>
      <c r="L577" s="2" t="s">
        <v>14</v>
      </c>
      <c r="M577" s="2" t="s">
        <v>15</v>
      </c>
      <c r="N577" s="2">
        <v>1.79</v>
      </c>
      <c r="O577" s="2" t="s">
        <v>21</v>
      </c>
      <c r="P577" s="2">
        <v>8</v>
      </c>
      <c r="Q577" s="2">
        <f t="shared" si="77"/>
        <v>2</v>
      </c>
      <c r="R577" s="2">
        <v>102.77</v>
      </c>
      <c r="S577" s="2">
        <f t="shared" si="78"/>
        <v>2</v>
      </c>
      <c r="T577" s="42">
        <f>DataSet!G2190+DataSet!Q2190+DataSet!S2190</f>
        <v>7</v>
      </c>
      <c r="U577" s="16" t="str">
        <f t="shared" si="79"/>
        <v>High</v>
      </c>
      <c r="V577" s="4">
        <v>1</v>
      </c>
      <c r="W577" s="33">
        <f t="shared" si="80"/>
        <v>530.7202351623738</v>
      </c>
      <c r="X577" s="2" t="s">
        <v>17</v>
      </c>
    </row>
    <row r="578" spans="1:24" ht="14.25" customHeight="1" x14ac:dyDescent="0.25">
      <c r="A578" s="2">
        <v>2193</v>
      </c>
      <c r="B578" s="2">
        <v>41</v>
      </c>
      <c r="C578" s="2" t="str">
        <f t="shared" ref="C578:C641" si="81">IF(AND(B578&gt;=18, B578&lt;=29), "Young Adults",
   IF(AND(B578&gt;=30, B578&lt;=39), "Early Adults",
      IF(AND(B578&gt;=40, B578&lt;=49), "Mid Adults",
         IF(AND(B578&gt;=50, B578&lt;=59), "Late Adults",
            IF(AND(B578&gt;=60, B578&lt;=69), "Seniors", "Out of Range")
         )
      )
   )
)</f>
        <v>Mid Adults</v>
      </c>
      <c r="D578" s="2" t="s">
        <v>26</v>
      </c>
      <c r="E578" s="2" t="s">
        <v>13</v>
      </c>
      <c r="F578" s="2">
        <v>701.91</v>
      </c>
      <c r="G578" s="2">
        <f t="shared" ref="G578:G641" si="82">IF(F578 &lt;= 350, 1, IF(F578&gt; 350, IF(F578 &lt;= 650, 2, 3)))</f>
        <v>3</v>
      </c>
      <c r="H578" s="6">
        <v>46389</v>
      </c>
      <c r="I578" s="12" t="str">
        <f t="shared" ref="I578:I641" si="83">TEXT(H578, "yyyy")</f>
        <v>2027</v>
      </c>
      <c r="J578" s="10" t="str">
        <f t="shared" ref="J578:J641" si="84">TEXT(H578, "mmm")</f>
        <v>Jan</v>
      </c>
      <c r="K578" s="12" t="str">
        <f t="shared" ref="K578:K641" si="85">TEXT(H578, "dd")</f>
        <v>02</v>
      </c>
      <c r="L578" s="2" t="s">
        <v>14</v>
      </c>
      <c r="M578" s="2" t="s">
        <v>15</v>
      </c>
      <c r="N578" s="2">
        <v>1.79</v>
      </c>
      <c r="O578" s="2" t="s">
        <v>21</v>
      </c>
      <c r="P578" s="2">
        <v>14</v>
      </c>
      <c r="Q578" s="2">
        <f t="shared" ref="Q578:Q641" si="86">IF(P578 &lt;= 5, 1, IF(P578&gt; 5, IF(P578 &lt;= 15, 2, 3)))</f>
        <v>2</v>
      </c>
      <c r="R578" s="2">
        <v>50.14</v>
      </c>
      <c r="S578" s="2">
        <f t="shared" ref="S578:S641" si="87">IF(R578 &lt;= 50, 1, IF(R578&gt; 50, IF(R578 &lt;= 150, 2, 3)))</f>
        <v>2</v>
      </c>
      <c r="T578" s="42">
        <f>DataSet!G2194+DataSet!Q2194+DataSet!S2194</f>
        <v>4</v>
      </c>
      <c r="U578" s="16" t="str">
        <f t="shared" ref="U578:U641" si="88">IF(T578&lt;=4,"Low",IF(T578&lt;=6,"Medium","High"))</f>
        <v>Low</v>
      </c>
      <c r="V578" s="4">
        <v>5</v>
      </c>
      <c r="W578" s="33">
        <f t="shared" ref="W578:W641" si="89">AVERAGEIFS(F578:F5577, V578:V5577,V578 )</f>
        <v>538.28233256351007</v>
      </c>
      <c r="X578" s="2" t="s">
        <v>17</v>
      </c>
    </row>
    <row r="579" spans="1:24" ht="14.25" customHeight="1" x14ac:dyDescent="0.25">
      <c r="A579" s="2">
        <v>2288</v>
      </c>
      <c r="B579" s="2">
        <v>19</v>
      </c>
      <c r="C579" s="2" t="str">
        <f t="shared" si="81"/>
        <v>Young Adults</v>
      </c>
      <c r="D579" s="2" t="s">
        <v>26</v>
      </c>
      <c r="E579" s="2" t="s">
        <v>27</v>
      </c>
      <c r="F579" s="2">
        <v>843.19</v>
      </c>
      <c r="G579" s="2">
        <f t="shared" si="82"/>
        <v>3</v>
      </c>
      <c r="H579" s="6">
        <v>46484</v>
      </c>
      <c r="I579" s="12" t="str">
        <f t="shared" si="83"/>
        <v>2027</v>
      </c>
      <c r="J579" s="10" t="str">
        <f t="shared" si="84"/>
        <v>Apr</v>
      </c>
      <c r="K579" s="12" t="str">
        <f t="shared" si="85"/>
        <v>07</v>
      </c>
      <c r="L579" s="2" t="s">
        <v>24</v>
      </c>
      <c r="M579" s="2" t="s">
        <v>25</v>
      </c>
      <c r="N579" s="2">
        <v>1.79</v>
      </c>
      <c r="O579" s="2" t="s">
        <v>21</v>
      </c>
      <c r="P579" s="2">
        <v>17</v>
      </c>
      <c r="Q579" s="2">
        <f t="shared" si="86"/>
        <v>3</v>
      </c>
      <c r="R579" s="2">
        <v>49.6</v>
      </c>
      <c r="S579" s="2">
        <f t="shared" si="87"/>
        <v>1</v>
      </c>
      <c r="T579" s="42">
        <f>DataSet!G2289+DataSet!Q2289+DataSet!S2289</f>
        <v>5</v>
      </c>
      <c r="U579" s="16" t="str">
        <f t="shared" si="88"/>
        <v>Medium</v>
      </c>
      <c r="V579" s="4">
        <v>3</v>
      </c>
      <c r="W579" s="33">
        <f t="shared" si="89"/>
        <v>499.50275862069003</v>
      </c>
      <c r="X579" s="2" t="s">
        <v>22</v>
      </c>
    </row>
    <row r="580" spans="1:24" ht="14.25" customHeight="1" x14ac:dyDescent="0.25">
      <c r="A580" s="2">
        <v>2326</v>
      </c>
      <c r="B580" s="2">
        <v>35</v>
      </c>
      <c r="C580" s="2" t="str">
        <f t="shared" si="81"/>
        <v>Early Adults</v>
      </c>
      <c r="D580" s="2" t="s">
        <v>18</v>
      </c>
      <c r="E580" s="2" t="s">
        <v>13</v>
      </c>
      <c r="F580" s="2">
        <v>239.35</v>
      </c>
      <c r="G580" s="2">
        <f t="shared" si="82"/>
        <v>1</v>
      </c>
      <c r="H580" s="6">
        <v>46522</v>
      </c>
      <c r="I580" s="12" t="str">
        <f t="shared" si="83"/>
        <v>2027</v>
      </c>
      <c r="J580" s="10" t="str">
        <f t="shared" si="84"/>
        <v>May</v>
      </c>
      <c r="K580" s="12" t="str">
        <f t="shared" si="85"/>
        <v>15</v>
      </c>
      <c r="L580" s="2" t="s">
        <v>20</v>
      </c>
      <c r="M580" s="2" t="s">
        <v>15</v>
      </c>
      <c r="N580" s="2">
        <v>1.79</v>
      </c>
      <c r="O580" s="2" t="s">
        <v>21</v>
      </c>
      <c r="P580" s="2">
        <v>12</v>
      </c>
      <c r="Q580" s="2">
        <f t="shared" si="86"/>
        <v>2</v>
      </c>
      <c r="R580" s="2">
        <v>19.95</v>
      </c>
      <c r="S580" s="2">
        <f t="shared" si="87"/>
        <v>1</v>
      </c>
      <c r="T580" s="42">
        <f>DataSet!G2327+DataSet!Q2327+DataSet!S2327</f>
        <v>6</v>
      </c>
      <c r="U580" s="16" t="str">
        <f t="shared" si="88"/>
        <v>Medium</v>
      </c>
      <c r="V580" s="4">
        <v>1</v>
      </c>
      <c r="W580" s="33">
        <f t="shared" si="89"/>
        <v>530.39354260089658</v>
      </c>
      <c r="X580" s="2" t="s">
        <v>17</v>
      </c>
    </row>
    <row r="581" spans="1:24" ht="14.25" customHeight="1" x14ac:dyDescent="0.25">
      <c r="A581" s="2">
        <v>2444</v>
      </c>
      <c r="B581" s="2">
        <v>67</v>
      </c>
      <c r="C581" s="2" t="str">
        <f t="shared" si="81"/>
        <v>Seniors</v>
      </c>
      <c r="D581" s="2" t="s">
        <v>23</v>
      </c>
      <c r="E581" s="2" t="s">
        <v>27</v>
      </c>
      <c r="F581" s="2">
        <v>473.55</v>
      </c>
      <c r="G581" s="2">
        <f t="shared" si="82"/>
        <v>2</v>
      </c>
      <c r="H581" s="6">
        <v>46640</v>
      </c>
      <c r="I581" s="12" t="str">
        <f t="shared" si="83"/>
        <v>2027</v>
      </c>
      <c r="J581" s="10" t="str">
        <f t="shared" si="84"/>
        <v>Sep</v>
      </c>
      <c r="K581" s="12" t="str">
        <f t="shared" si="85"/>
        <v>10</v>
      </c>
      <c r="L581" s="2" t="s">
        <v>24</v>
      </c>
      <c r="M581" s="2" t="s">
        <v>15</v>
      </c>
      <c r="N581" s="2">
        <v>1.79</v>
      </c>
      <c r="O581" s="2" t="s">
        <v>16</v>
      </c>
      <c r="P581" s="2">
        <v>18</v>
      </c>
      <c r="Q581" s="2">
        <f t="shared" si="86"/>
        <v>3</v>
      </c>
      <c r="R581" s="2">
        <v>26.31</v>
      </c>
      <c r="S581" s="2">
        <f t="shared" si="87"/>
        <v>1</v>
      </c>
      <c r="T581" s="42">
        <f>DataSet!G2445+DataSet!Q2445+DataSet!S2445</f>
        <v>6</v>
      </c>
      <c r="U581" s="16" t="str">
        <f t="shared" si="88"/>
        <v>Medium</v>
      </c>
      <c r="V581" s="4">
        <v>3</v>
      </c>
      <c r="W581" s="33">
        <f t="shared" si="89"/>
        <v>499.12003340757281</v>
      </c>
      <c r="X581" s="2" t="s">
        <v>17</v>
      </c>
    </row>
    <row r="582" spans="1:24" ht="14.25" customHeight="1" x14ac:dyDescent="0.25">
      <c r="A582" s="2">
        <v>2536</v>
      </c>
      <c r="B582" s="2">
        <v>43</v>
      </c>
      <c r="C582" s="2" t="str">
        <f t="shared" si="81"/>
        <v>Mid Adults</v>
      </c>
      <c r="D582" s="2" t="s">
        <v>18</v>
      </c>
      <c r="E582" s="2" t="s">
        <v>19</v>
      </c>
      <c r="F582" s="2">
        <v>878.55</v>
      </c>
      <c r="G582" s="2">
        <f t="shared" si="82"/>
        <v>3</v>
      </c>
      <c r="H582" s="6">
        <v>46732</v>
      </c>
      <c r="I582" s="12" t="str">
        <f t="shared" si="83"/>
        <v>2027</v>
      </c>
      <c r="J582" s="10" t="str">
        <f t="shared" si="84"/>
        <v>Dec</v>
      </c>
      <c r="K582" s="12" t="str">
        <f t="shared" si="85"/>
        <v>11</v>
      </c>
      <c r="L582" s="2" t="s">
        <v>20</v>
      </c>
      <c r="M582" s="2" t="s">
        <v>25</v>
      </c>
      <c r="N582" s="2">
        <v>1.79</v>
      </c>
      <c r="O582" s="2" t="s">
        <v>16</v>
      </c>
      <c r="P582" s="2">
        <v>17</v>
      </c>
      <c r="Q582" s="2">
        <f t="shared" si="86"/>
        <v>3</v>
      </c>
      <c r="R582" s="2">
        <v>51.68</v>
      </c>
      <c r="S582" s="2">
        <f t="shared" si="87"/>
        <v>2</v>
      </c>
      <c r="T582" s="42">
        <f>DataSet!G2537+DataSet!Q2537+DataSet!S2537</f>
        <v>7</v>
      </c>
      <c r="U582" s="16" t="str">
        <f t="shared" si="88"/>
        <v>High</v>
      </c>
      <c r="V582" s="4">
        <v>3</v>
      </c>
      <c r="W582" s="33">
        <f t="shared" si="89"/>
        <v>499.14853957636603</v>
      </c>
      <c r="X582" s="2" t="s">
        <v>28</v>
      </c>
    </row>
    <row r="583" spans="1:24" ht="14.25" customHeight="1" x14ac:dyDescent="0.25">
      <c r="A583" s="2">
        <v>2727</v>
      </c>
      <c r="B583" s="2">
        <v>68</v>
      </c>
      <c r="C583" s="2" t="str">
        <f t="shared" si="81"/>
        <v>Seniors</v>
      </c>
      <c r="D583" s="2" t="s">
        <v>23</v>
      </c>
      <c r="E583" s="2" t="s">
        <v>13</v>
      </c>
      <c r="F583" s="2">
        <v>393.39</v>
      </c>
      <c r="G583" s="2">
        <f t="shared" si="82"/>
        <v>2</v>
      </c>
      <c r="H583" s="6">
        <v>46923</v>
      </c>
      <c r="I583" s="12" t="str">
        <f t="shared" si="83"/>
        <v>2028</v>
      </c>
      <c r="J583" s="10" t="str">
        <f t="shared" si="84"/>
        <v>Jun</v>
      </c>
      <c r="K583" s="12" t="str">
        <f t="shared" si="85"/>
        <v>19</v>
      </c>
      <c r="L583" s="2" t="s">
        <v>20</v>
      </c>
      <c r="M583" s="2" t="s">
        <v>15</v>
      </c>
      <c r="N583" s="2">
        <v>1.79</v>
      </c>
      <c r="O583" s="2" t="s">
        <v>16</v>
      </c>
      <c r="P583" s="2">
        <v>5</v>
      </c>
      <c r="Q583" s="2">
        <f t="shared" si="86"/>
        <v>1</v>
      </c>
      <c r="R583" s="2">
        <v>78.680000000000007</v>
      </c>
      <c r="S583" s="2">
        <f t="shared" si="87"/>
        <v>2</v>
      </c>
      <c r="T583" s="42">
        <f>DataSet!G2728+DataSet!Q2728+DataSet!S2728</f>
        <v>4</v>
      </c>
      <c r="U583" s="16" t="str">
        <f t="shared" si="88"/>
        <v>Low</v>
      </c>
      <c r="V583" s="4">
        <v>2</v>
      </c>
      <c r="W583" s="33">
        <f t="shared" si="89"/>
        <v>520.99203033839035</v>
      </c>
      <c r="X583" s="2" t="s">
        <v>22</v>
      </c>
    </row>
    <row r="584" spans="1:24" ht="14.25" customHeight="1" x14ac:dyDescent="0.25">
      <c r="A584" s="2">
        <v>2783</v>
      </c>
      <c r="B584" s="2">
        <v>18</v>
      </c>
      <c r="C584" s="2" t="str">
        <f t="shared" si="81"/>
        <v>Young Adults</v>
      </c>
      <c r="D584" s="2" t="s">
        <v>12</v>
      </c>
      <c r="E584" s="2" t="s">
        <v>13</v>
      </c>
      <c r="F584" s="2">
        <v>273</v>
      </c>
      <c r="G584" s="2">
        <f t="shared" si="82"/>
        <v>1</v>
      </c>
      <c r="H584" s="6">
        <v>46979</v>
      </c>
      <c r="I584" s="12" t="str">
        <f t="shared" si="83"/>
        <v>2028</v>
      </c>
      <c r="J584" s="10" t="str">
        <f t="shared" si="84"/>
        <v>Aug</v>
      </c>
      <c r="K584" s="12" t="str">
        <f t="shared" si="85"/>
        <v>14</v>
      </c>
      <c r="L584" s="2" t="s">
        <v>30</v>
      </c>
      <c r="M584" s="2" t="s">
        <v>25</v>
      </c>
      <c r="N584" s="2">
        <v>1.79</v>
      </c>
      <c r="O584" s="2" t="s">
        <v>21</v>
      </c>
      <c r="P584" s="2">
        <v>19</v>
      </c>
      <c r="Q584" s="2">
        <f t="shared" si="86"/>
        <v>3</v>
      </c>
      <c r="R584" s="2">
        <v>14.37</v>
      </c>
      <c r="S584" s="2">
        <f t="shared" si="87"/>
        <v>1</v>
      </c>
      <c r="T584" s="42">
        <f>DataSet!G2784+DataSet!Q2784+DataSet!S2784</f>
        <v>4</v>
      </c>
      <c r="U584" s="16" t="str">
        <f t="shared" si="88"/>
        <v>Low</v>
      </c>
      <c r="V584" s="4">
        <v>4</v>
      </c>
      <c r="W584" s="33">
        <f t="shared" si="89"/>
        <v>527.67509890109955</v>
      </c>
      <c r="X584" s="2" t="s">
        <v>28</v>
      </c>
    </row>
    <row r="585" spans="1:24" ht="14.25" customHeight="1" x14ac:dyDescent="0.25">
      <c r="A585" s="2">
        <v>2825</v>
      </c>
      <c r="B585" s="2">
        <v>61</v>
      </c>
      <c r="C585" s="2" t="str">
        <f t="shared" si="81"/>
        <v>Seniors</v>
      </c>
      <c r="D585" s="2" t="s">
        <v>26</v>
      </c>
      <c r="E585" s="2" t="s">
        <v>29</v>
      </c>
      <c r="F585" s="2">
        <v>849.82</v>
      </c>
      <c r="G585" s="2">
        <f t="shared" si="82"/>
        <v>3</v>
      </c>
      <c r="H585" s="6">
        <v>47021</v>
      </c>
      <c r="I585" s="12" t="str">
        <f t="shared" si="83"/>
        <v>2028</v>
      </c>
      <c r="J585" s="10" t="str">
        <f t="shared" si="84"/>
        <v>Sep</v>
      </c>
      <c r="K585" s="12" t="str">
        <f t="shared" si="85"/>
        <v>25</v>
      </c>
      <c r="L585" s="2" t="s">
        <v>20</v>
      </c>
      <c r="M585" s="2" t="s">
        <v>25</v>
      </c>
      <c r="N585" s="2">
        <v>1.79</v>
      </c>
      <c r="O585" s="2" t="s">
        <v>16</v>
      </c>
      <c r="P585" s="2">
        <v>3</v>
      </c>
      <c r="Q585" s="2">
        <f t="shared" si="86"/>
        <v>1</v>
      </c>
      <c r="R585" s="2">
        <v>283.27</v>
      </c>
      <c r="S585" s="2">
        <f t="shared" si="87"/>
        <v>3</v>
      </c>
      <c r="T585" s="42">
        <f>DataSet!G2826+DataSet!Q2826+DataSet!S2826</f>
        <v>8</v>
      </c>
      <c r="U585" s="16" t="str">
        <f t="shared" si="88"/>
        <v>High</v>
      </c>
      <c r="V585" s="4">
        <v>4</v>
      </c>
      <c r="W585" s="33">
        <f t="shared" si="89"/>
        <v>527.95526952695332</v>
      </c>
      <c r="X585" s="2" t="s">
        <v>22</v>
      </c>
    </row>
    <row r="586" spans="1:24" ht="14.25" customHeight="1" x14ac:dyDescent="0.25">
      <c r="A586" s="2">
        <v>3089</v>
      </c>
      <c r="B586" s="2">
        <v>42</v>
      </c>
      <c r="C586" s="2" t="str">
        <f t="shared" si="81"/>
        <v>Mid Adults</v>
      </c>
      <c r="D586" s="2" t="s">
        <v>23</v>
      </c>
      <c r="E586" s="2" t="s">
        <v>13</v>
      </c>
      <c r="F586" s="2">
        <v>287.66000000000003</v>
      </c>
      <c r="G586" s="2">
        <f t="shared" si="82"/>
        <v>1</v>
      </c>
      <c r="H586" s="6">
        <v>47285</v>
      </c>
      <c r="I586" s="12" t="str">
        <f t="shared" si="83"/>
        <v>2029</v>
      </c>
      <c r="J586" s="10" t="str">
        <f t="shared" si="84"/>
        <v>Jun</v>
      </c>
      <c r="K586" s="12" t="str">
        <f t="shared" si="85"/>
        <v>16</v>
      </c>
      <c r="L586" s="2" t="s">
        <v>30</v>
      </c>
      <c r="M586" s="2" t="s">
        <v>15</v>
      </c>
      <c r="N586" s="2">
        <v>1.79</v>
      </c>
      <c r="O586" s="2" t="s">
        <v>21</v>
      </c>
      <c r="P586" s="2">
        <v>5</v>
      </c>
      <c r="Q586" s="2">
        <f t="shared" si="86"/>
        <v>1</v>
      </c>
      <c r="R586" s="2">
        <v>57.53</v>
      </c>
      <c r="S586" s="2">
        <f t="shared" si="87"/>
        <v>2</v>
      </c>
      <c r="T586" s="42">
        <f>DataSet!G3090+DataSet!Q3090+DataSet!S3090</f>
        <v>5</v>
      </c>
      <c r="U586" s="16" t="str">
        <f t="shared" si="88"/>
        <v>Medium</v>
      </c>
      <c r="V586" s="4">
        <v>3</v>
      </c>
      <c r="W586" s="33">
        <f t="shared" si="89"/>
        <v>498.72510044642894</v>
      </c>
      <c r="X586" s="2" t="s">
        <v>22</v>
      </c>
    </row>
    <row r="587" spans="1:24" ht="14.25" customHeight="1" x14ac:dyDescent="0.25">
      <c r="A587" s="2">
        <v>3153</v>
      </c>
      <c r="B587" s="2">
        <v>49</v>
      </c>
      <c r="C587" s="2" t="str">
        <f t="shared" si="81"/>
        <v>Mid Adults</v>
      </c>
      <c r="D587" s="2" t="s">
        <v>12</v>
      </c>
      <c r="E587" s="2" t="s">
        <v>19</v>
      </c>
      <c r="F587" s="2">
        <v>895.6</v>
      </c>
      <c r="G587" s="2">
        <f t="shared" si="82"/>
        <v>3</v>
      </c>
      <c r="H587" s="6">
        <v>47349</v>
      </c>
      <c r="I587" s="12" t="str">
        <f t="shared" si="83"/>
        <v>2029</v>
      </c>
      <c r="J587" s="10" t="str">
        <f t="shared" si="84"/>
        <v>Aug</v>
      </c>
      <c r="K587" s="12" t="str">
        <f t="shared" si="85"/>
        <v>19</v>
      </c>
      <c r="L587" s="2" t="s">
        <v>24</v>
      </c>
      <c r="M587" s="2" t="s">
        <v>25</v>
      </c>
      <c r="N587" s="2">
        <v>1.79</v>
      </c>
      <c r="O587" s="2" t="s">
        <v>16</v>
      </c>
      <c r="P587" s="2">
        <v>5</v>
      </c>
      <c r="Q587" s="2">
        <f t="shared" si="86"/>
        <v>1</v>
      </c>
      <c r="R587" s="2">
        <v>179.12</v>
      </c>
      <c r="S587" s="2">
        <f t="shared" si="87"/>
        <v>3</v>
      </c>
      <c r="T587" s="42">
        <f>DataSet!G3154+DataSet!Q3154+DataSet!S3154</f>
        <v>7</v>
      </c>
      <c r="U587" s="16" t="str">
        <f t="shared" si="88"/>
        <v>High</v>
      </c>
      <c r="V587" s="4">
        <v>4</v>
      </c>
      <c r="W587" s="33">
        <f t="shared" si="89"/>
        <v>527.60079295154242</v>
      </c>
      <c r="X587" s="2" t="s">
        <v>28</v>
      </c>
    </row>
    <row r="588" spans="1:24" ht="14.25" customHeight="1" x14ac:dyDescent="0.25">
      <c r="A588" s="2">
        <v>3181</v>
      </c>
      <c r="B588" s="2">
        <v>34</v>
      </c>
      <c r="C588" s="2" t="str">
        <f t="shared" si="81"/>
        <v>Early Adults</v>
      </c>
      <c r="D588" s="2" t="s">
        <v>12</v>
      </c>
      <c r="E588" s="2" t="s">
        <v>13</v>
      </c>
      <c r="F588" s="2">
        <v>871.55</v>
      </c>
      <c r="G588" s="2">
        <f t="shared" si="82"/>
        <v>3</v>
      </c>
      <c r="H588" s="6">
        <v>47377</v>
      </c>
      <c r="I588" s="12" t="str">
        <f t="shared" si="83"/>
        <v>2029</v>
      </c>
      <c r="J588" s="10" t="str">
        <f t="shared" si="84"/>
        <v>Sep</v>
      </c>
      <c r="K588" s="12" t="str">
        <f t="shared" si="85"/>
        <v>16</v>
      </c>
      <c r="L588" s="2" t="s">
        <v>14</v>
      </c>
      <c r="M588" s="2" t="s">
        <v>25</v>
      </c>
      <c r="N588" s="2">
        <v>1.79</v>
      </c>
      <c r="O588" s="2" t="s">
        <v>21</v>
      </c>
      <c r="P588" s="2">
        <v>17</v>
      </c>
      <c r="Q588" s="2">
        <f t="shared" si="86"/>
        <v>3</v>
      </c>
      <c r="R588" s="2">
        <v>51.27</v>
      </c>
      <c r="S588" s="2">
        <f t="shared" si="87"/>
        <v>2</v>
      </c>
      <c r="T588" s="42">
        <f>DataSet!G3182+DataSet!Q3182+DataSet!S3182</f>
        <v>7</v>
      </c>
      <c r="U588" s="16" t="str">
        <f t="shared" si="88"/>
        <v>High</v>
      </c>
      <c r="V588" s="4">
        <v>4</v>
      </c>
      <c r="W588" s="33">
        <f t="shared" si="89"/>
        <v>527.19506063947142</v>
      </c>
      <c r="X588" s="2" t="s">
        <v>28</v>
      </c>
    </row>
    <row r="589" spans="1:24" ht="14.25" customHeight="1" x14ac:dyDescent="0.25">
      <c r="A589" s="2">
        <v>3338</v>
      </c>
      <c r="B589" s="2">
        <v>58</v>
      </c>
      <c r="C589" s="2" t="str">
        <f t="shared" si="81"/>
        <v>Late Adults</v>
      </c>
      <c r="D589" s="2" t="s">
        <v>18</v>
      </c>
      <c r="E589" s="2" t="s">
        <v>13</v>
      </c>
      <c r="F589" s="2">
        <v>481.66</v>
      </c>
      <c r="G589" s="2">
        <f t="shared" si="82"/>
        <v>2</v>
      </c>
      <c r="H589" s="6">
        <v>47534</v>
      </c>
      <c r="I589" s="12" t="str">
        <f t="shared" si="83"/>
        <v>2030</v>
      </c>
      <c r="J589" s="10" t="str">
        <f t="shared" si="84"/>
        <v>Feb</v>
      </c>
      <c r="K589" s="12" t="str">
        <f t="shared" si="85"/>
        <v>20</v>
      </c>
      <c r="L589" s="2" t="s">
        <v>14</v>
      </c>
      <c r="M589" s="2" t="s">
        <v>25</v>
      </c>
      <c r="N589" s="2">
        <v>1.79</v>
      </c>
      <c r="O589" s="2" t="s">
        <v>21</v>
      </c>
      <c r="P589" s="2">
        <v>15</v>
      </c>
      <c r="Q589" s="2">
        <f t="shared" si="86"/>
        <v>2</v>
      </c>
      <c r="R589" s="2">
        <v>32.11</v>
      </c>
      <c r="S589" s="2">
        <f t="shared" si="87"/>
        <v>1</v>
      </c>
      <c r="T589" s="42">
        <f>DataSet!G3339+DataSet!Q3339+DataSet!S3339</f>
        <v>8</v>
      </c>
      <c r="U589" s="16" t="str">
        <f t="shared" si="88"/>
        <v>High</v>
      </c>
      <c r="V589" s="4">
        <v>4</v>
      </c>
      <c r="W589" s="33">
        <f t="shared" si="89"/>
        <v>526.81497792494542</v>
      </c>
      <c r="X589" s="2" t="s">
        <v>28</v>
      </c>
    </row>
    <row r="590" spans="1:24" ht="14.25" customHeight="1" x14ac:dyDescent="0.25">
      <c r="A590" s="2">
        <v>3763</v>
      </c>
      <c r="B590" s="2">
        <v>56</v>
      </c>
      <c r="C590" s="2" t="str">
        <f t="shared" si="81"/>
        <v>Late Adults</v>
      </c>
      <c r="D590" s="2" t="s">
        <v>23</v>
      </c>
      <c r="E590" s="2" t="s">
        <v>19</v>
      </c>
      <c r="F590" s="2">
        <v>595.45000000000005</v>
      </c>
      <c r="G590" s="2">
        <f t="shared" si="82"/>
        <v>2</v>
      </c>
      <c r="H590" s="6">
        <v>47959</v>
      </c>
      <c r="I590" s="12" t="str">
        <f t="shared" si="83"/>
        <v>2031</v>
      </c>
      <c r="J590" s="10" t="str">
        <f t="shared" si="84"/>
        <v>Apr</v>
      </c>
      <c r="K590" s="12" t="str">
        <f t="shared" si="85"/>
        <v>21</v>
      </c>
      <c r="L590" s="2" t="s">
        <v>14</v>
      </c>
      <c r="M590" s="2" t="s">
        <v>25</v>
      </c>
      <c r="N590" s="2">
        <v>1.79</v>
      </c>
      <c r="O590" s="2" t="s">
        <v>16</v>
      </c>
      <c r="P590" s="2">
        <v>19</v>
      </c>
      <c r="Q590" s="2">
        <f t="shared" si="86"/>
        <v>3</v>
      </c>
      <c r="R590" s="2">
        <v>31.34</v>
      </c>
      <c r="S590" s="2">
        <f t="shared" si="87"/>
        <v>1</v>
      </c>
      <c r="T590" s="42">
        <f>DataSet!G3764+DataSet!Q3764+DataSet!S3764</f>
        <v>7</v>
      </c>
      <c r="U590" s="16" t="str">
        <f t="shared" si="88"/>
        <v>High</v>
      </c>
      <c r="V590" s="4">
        <v>2</v>
      </c>
      <c r="W590" s="33">
        <f t="shared" si="89"/>
        <v>521.14109813084178</v>
      </c>
      <c r="X590" s="2" t="s">
        <v>17</v>
      </c>
    </row>
    <row r="591" spans="1:24" ht="14.25" customHeight="1" x14ac:dyDescent="0.25">
      <c r="A591" s="2">
        <v>3784</v>
      </c>
      <c r="B591" s="2">
        <v>44</v>
      </c>
      <c r="C591" s="2" t="str">
        <f t="shared" si="81"/>
        <v>Mid Adults</v>
      </c>
      <c r="D591" s="2" t="s">
        <v>12</v>
      </c>
      <c r="E591" s="2" t="s">
        <v>29</v>
      </c>
      <c r="F591" s="2">
        <v>981.49</v>
      </c>
      <c r="G591" s="2">
        <f t="shared" si="82"/>
        <v>3</v>
      </c>
      <c r="H591" s="6">
        <v>47980</v>
      </c>
      <c r="I591" s="12" t="str">
        <f t="shared" si="83"/>
        <v>2031</v>
      </c>
      <c r="J591" s="10" t="str">
        <f t="shared" si="84"/>
        <v>May</v>
      </c>
      <c r="K591" s="12" t="str">
        <f t="shared" si="85"/>
        <v>12</v>
      </c>
      <c r="L591" s="2" t="s">
        <v>24</v>
      </c>
      <c r="M591" s="2" t="s">
        <v>25</v>
      </c>
      <c r="N591" s="2">
        <v>1.79</v>
      </c>
      <c r="O591" s="2" t="s">
        <v>21</v>
      </c>
      <c r="P591" s="2">
        <v>14</v>
      </c>
      <c r="Q591" s="2">
        <f t="shared" si="86"/>
        <v>2</v>
      </c>
      <c r="R591" s="2">
        <v>70.11</v>
      </c>
      <c r="S591" s="2">
        <f t="shared" si="87"/>
        <v>2</v>
      </c>
      <c r="T591" s="42">
        <f>DataSet!G3785+DataSet!Q3785+DataSet!S3785</f>
        <v>7</v>
      </c>
      <c r="U591" s="16" t="str">
        <f t="shared" si="88"/>
        <v>High</v>
      </c>
      <c r="V591" s="4">
        <v>3</v>
      </c>
      <c r="W591" s="33">
        <f t="shared" si="89"/>
        <v>498.96092737430206</v>
      </c>
      <c r="X591" s="2" t="s">
        <v>28</v>
      </c>
    </row>
    <row r="592" spans="1:24" ht="14.25" customHeight="1" x14ac:dyDescent="0.25">
      <c r="A592" s="2">
        <v>3819</v>
      </c>
      <c r="B592" s="2">
        <v>29</v>
      </c>
      <c r="C592" s="2" t="str">
        <f t="shared" si="81"/>
        <v>Young Adults</v>
      </c>
      <c r="D592" s="2" t="s">
        <v>23</v>
      </c>
      <c r="E592" s="2" t="s">
        <v>19</v>
      </c>
      <c r="F592" s="2">
        <v>651.64</v>
      </c>
      <c r="G592" s="2">
        <f t="shared" si="82"/>
        <v>3</v>
      </c>
      <c r="H592" s="6">
        <v>48015</v>
      </c>
      <c r="I592" s="12" t="str">
        <f t="shared" si="83"/>
        <v>2031</v>
      </c>
      <c r="J592" s="10" t="str">
        <f t="shared" si="84"/>
        <v>Jun</v>
      </c>
      <c r="K592" s="12" t="str">
        <f t="shared" si="85"/>
        <v>16</v>
      </c>
      <c r="L592" s="2" t="s">
        <v>14</v>
      </c>
      <c r="M592" s="2" t="s">
        <v>15</v>
      </c>
      <c r="N592" s="2">
        <v>1.79</v>
      </c>
      <c r="O592" s="2" t="s">
        <v>21</v>
      </c>
      <c r="P592" s="2">
        <v>15</v>
      </c>
      <c r="Q592" s="2">
        <f t="shared" si="86"/>
        <v>2</v>
      </c>
      <c r="R592" s="2">
        <v>43.44</v>
      </c>
      <c r="S592" s="2">
        <f t="shared" si="87"/>
        <v>1</v>
      </c>
      <c r="T592" s="42">
        <f>DataSet!G3820+DataSet!Q3820+DataSet!S3820</f>
        <v>5</v>
      </c>
      <c r="U592" s="16" t="str">
        <f t="shared" si="88"/>
        <v>Medium</v>
      </c>
      <c r="V592" s="4">
        <v>4</v>
      </c>
      <c r="W592" s="33">
        <f t="shared" si="89"/>
        <v>526.86487292817742</v>
      </c>
      <c r="X592" s="2" t="s">
        <v>22</v>
      </c>
    </row>
    <row r="593" spans="1:24" ht="14.25" customHeight="1" x14ac:dyDescent="0.25">
      <c r="A593" s="2">
        <v>4668</v>
      </c>
      <c r="B593" s="2">
        <v>55</v>
      </c>
      <c r="C593" s="2" t="str">
        <f t="shared" si="81"/>
        <v>Late Adults</v>
      </c>
      <c r="D593" s="2" t="s">
        <v>12</v>
      </c>
      <c r="E593" s="2" t="s">
        <v>29</v>
      </c>
      <c r="F593" s="2">
        <v>351.12</v>
      </c>
      <c r="G593" s="2">
        <f t="shared" si="82"/>
        <v>2</v>
      </c>
      <c r="H593" s="6">
        <v>48864</v>
      </c>
      <c r="I593" s="12" t="str">
        <f t="shared" si="83"/>
        <v>2033</v>
      </c>
      <c r="J593" s="10" t="str">
        <f t="shared" si="84"/>
        <v>Oct</v>
      </c>
      <c r="K593" s="12" t="str">
        <f t="shared" si="85"/>
        <v>12</v>
      </c>
      <c r="L593" s="2" t="s">
        <v>14</v>
      </c>
      <c r="M593" s="2" t="s">
        <v>15</v>
      </c>
      <c r="N593" s="2">
        <v>1.79</v>
      </c>
      <c r="O593" s="2" t="s">
        <v>16</v>
      </c>
      <c r="P593" s="2">
        <v>8</v>
      </c>
      <c r="Q593" s="2">
        <f t="shared" si="86"/>
        <v>2</v>
      </c>
      <c r="R593" s="2">
        <v>43.89</v>
      </c>
      <c r="S593" s="2">
        <f t="shared" si="87"/>
        <v>1</v>
      </c>
      <c r="T593" s="42">
        <f>DataSet!G4669+DataSet!Q4669+DataSet!S4669</f>
        <v>4</v>
      </c>
      <c r="U593" s="16" t="str">
        <f t="shared" si="88"/>
        <v>Low</v>
      </c>
      <c r="V593" s="4">
        <v>4</v>
      </c>
      <c r="W593" s="33">
        <f t="shared" si="89"/>
        <v>526.72684734513336</v>
      </c>
      <c r="X593" s="2" t="s">
        <v>22</v>
      </c>
    </row>
    <row r="594" spans="1:24" ht="14.25" customHeight="1" x14ac:dyDescent="0.25">
      <c r="A594" s="2">
        <v>4746</v>
      </c>
      <c r="B594" s="2">
        <v>56</v>
      </c>
      <c r="C594" s="2" t="str">
        <f t="shared" si="81"/>
        <v>Late Adults</v>
      </c>
      <c r="D594" s="2" t="s">
        <v>26</v>
      </c>
      <c r="E594" s="2" t="s">
        <v>19</v>
      </c>
      <c r="F594" s="2">
        <v>522.78</v>
      </c>
      <c r="G594" s="2">
        <f t="shared" si="82"/>
        <v>2</v>
      </c>
      <c r="H594" s="6">
        <v>48942</v>
      </c>
      <c r="I594" s="12" t="str">
        <f t="shared" si="83"/>
        <v>2033</v>
      </c>
      <c r="J594" s="10" t="str">
        <f t="shared" si="84"/>
        <v>Dec</v>
      </c>
      <c r="K594" s="12" t="str">
        <f t="shared" si="85"/>
        <v>29</v>
      </c>
      <c r="L594" s="2" t="s">
        <v>14</v>
      </c>
      <c r="M594" s="2" t="s">
        <v>15</v>
      </c>
      <c r="N594" s="2">
        <v>1.79</v>
      </c>
      <c r="O594" s="2" t="s">
        <v>21</v>
      </c>
      <c r="P594" s="2">
        <v>17</v>
      </c>
      <c r="Q594" s="2">
        <f t="shared" si="86"/>
        <v>3</v>
      </c>
      <c r="R594" s="2">
        <v>30.75</v>
      </c>
      <c r="S594" s="2">
        <f t="shared" si="87"/>
        <v>1</v>
      </c>
      <c r="T594" s="42">
        <f>DataSet!G4747+DataSet!Q4747+DataSet!S4747</f>
        <v>7</v>
      </c>
      <c r="U594" s="16" t="str">
        <f t="shared" si="88"/>
        <v>High</v>
      </c>
      <c r="V594" s="4">
        <v>5</v>
      </c>
      <c r="W594" s="33">
        <f t="shared" si="89"/>
        <v>538.09316763005756</v>
      </c>
      <c r="X594" s="2" t="s">
        <v>22</v>
      </c>
    </row>
    <row r="595" spans="1:24" ht="14.25" customHeight="1" x14ac:dyDescent="0.25">
      <c r="A595" s="2">
        <v>4770</v>
      </c>
      <c r="B595" s="2">
        <v>43</v>
      </c>
      <c r="C595" s="2" t="str">
        <f t="shared" si="81"/>
        <v>Mid Adults</v>
      </c>
      <c r="D595" s="2" t="s">
        <v>26</v>
      </c>
      <c r="E595" s="2" t="s">
        <v>19</v>
      </c>
      <c r="F595" s="2">
        <v>955.93</v>
      </c>
      <c r="G595" s="2">
        <f t="shared" si="82"/>
        <v>3</v>
      </c>
      <c r="H595" s="6">
        <v>48966</v>
      </c>
      <c r="I595" s="12" t="str">
        <f t="shared" si="83"/>
        <v>2034</v>
      </c>
      <c r="J595" s="10" t="str">
        <f t="shared" si="84"/>
        <v>Jan</v>
      </c>
      <c r="K595" s="12" t="str">
        <f t="shared" si="85"/>
        <v>22</v>
      </c>
      <c r="L595" s="2" t="s">
        <v>14</v>
      </c>
      <c r="M595" s="2" t="s">
        <v>15</v>
      </c>
      <c r="N595" s="2">
        <v>1.79</v>
      </c>
      <c r="O595" s="2" t="s">
        <v>16</v>
      </c>
      <c r="P595" s="2">
        <v>8</v>
      </c>
      <c r="Q595" s="2">
        <f t="shared" si="86"/>
        <v>2</v>
      </c>
      <c r="R595" s="2">
        <v>119.49</v>
      </c>
      <c r="S595" s="2">
        <f t="shared" si="87"/>
        <v>2</v>
      </c>
      <c r="T595" s="42">
        <f>DataSet!G4771+DataSet!Q4771+DataSet!S4771</f>
        <v>7</v>
      </c>
      <c r="U595" s="16" t="str">
        <f t="shared" si="88"/>
        <v>High</v>
      </c>
      <c r="V595" s="4">
        <v>5</v>
      </c>
      <c r="W595" s="33">
        <f t="shared" si="89"/>
        <v>538.11089120370332</v>
      </c>
      <c r="X595" s="2" t="s">
        <v>22</v>
      </c>
    </row>
    <row r="596" spans="1:24" ht="14.25" customHeight="1" x14ac:dyDescent="0.25">
      <c r="A596" s="2">
        <v>4833</v>
      </c>
      <c r="B596" s="2">
        <v>61</v>
      </c>
      <c r="C596" s="2" t="str">
        <f t="shared" si="81"/>
        <v>Seniors</v>
      </c>
      <c r="D596" s="2" t="s">
        <v>18</v>
      </c>
      <c r="E596" s="2" t="s">
        <v>19</v>
      </c>
      <c r="F596" s="2">
        <v>992.39</v>
      </c>
      <c r="G596" s="2">
        <f t="shared" si="82"/>
        <v>3</v>
      </c>
      <c r="H596" s="6">
        <v>49029</v>
      </c>
      <c r="I596" s="12" t="str">
        <f t="shared" si="83"/>
        <v>2034</v>
      </c>
      <c r="J596" s="10" t="str">
        <f t="shared" si="84"/>
        <v>Mar</v>
      </c>
      <c r="K596" s="12" t="str">
        <f t="shared" si="85"/>
        <v>26</v>
      </c>
      <c r="L596" s="2" t="s">
        <v>14</v>
      </c>
      <c r="M596" s="2" t="s">
        <v>25</v>
      </c>
      <c r="N596" s="2">
        <v>1.79</v>
      </c>
      <c r="O596" s="2" t="s">
        <v>16</v>
      </c>
      <c r="P596" s="2">
        <v>6</v>
      </c>
      <c r="Q596" s="2">
        <f t="shared" si="86"/>
        <v>2</v>
      </c>
      <c r="R596" s="2">
        <v>165.4</v>
      </c>
      <c r="S596" s="2">
        <f t="shared" si="87"/>
        <v>3</v>
      </c>
      <c r="T596" s="42">
        <f>DataSet!G4834+DataSet!Q4834+DataSet!S4834</f>
        <v>5</v>
      </c>
      <c r="U596" s="16" t="str">
        <f t="shared" si="88"/>
        <v>Medium</v>
      </c>
      <c r="V596" s="4">
        <v>5</v>
      </c>
      <c r="W596" s="33">
        <f t="shared" si="89"/>
        <v>537.62674391656981</v>
      </c>
      <c r="X596" s="2" t="s">
        <v>28</v>
      </c>
    </row>
    <row r="597" spans="1:24" ht="14.25" customHeight="1" x14ac:dyDescent="0.25">
      <c r="A597" s="2">
        <v>4923</v>
      </c>
      <c r="B597" s="2">
        <v>41</v>
      </c>
      <c r="C597" s="2" t="str">
        <f t="shared" si="81"/>
        <v>Mid Adults</v>
      </c>
      <c r="D597" s="2" t="s">
        <v>23</v>
      </c>
      <c r="E597" s="2" t="s">
        <v>27</v>
      </c>
      <c r="F597" s="2">
        <v>124.84</v>
      </c>
      <c r="G597" s="2">
        <f t="shared" si="82"/>
        <v>1</v>
      </c>
      <c r="H597" s="6">
        <v>49119</v>
      </c>
      <c r="I597" s="12" t="str">
        <f t="shared" si="83"/>
        <v>2034</v>
      </c>
      <c r="J597" s="10" t="str">
        <f t="shared" si="84"/>
        <v>Jun</v>
      </c>
      <c r="K597" s="12" t="str">
        <f t="shared" si="85"/>
        <v>24</v>
      </c>
      <c r="L597" s="2" t="s">
        <v>20</v>
      </c>
      <c r="M597" s="2" t="s">
        <v>25</v>
      </c>
      <c r="N597" s="2">
        <v>1.79</v>
      </c>
      <c r="O597" s="2" t="s">
        <v>16</v>
      </c>
      <c r="P597" s="2">
        <v>5</v>
      </c>
      <c r="Q597" s="2">
        <f t="shared" si="86"/>
        <v>1</v>
      </c>
      <c r="R597" s="2">
        <v>24.97</v>
      </c>
      <c r="S597" s="2">
        <f t="shared" si="87"/>
        <v>1</v>
      </c>
      <c r="T597" s="42">
        <f>DataSet!G4924+DataSet!Q4924+DataSet!S4924</f>
        <v>4</v>
      </c>
      <c r="U597" s="16" t="str">
        <f t="shared" si="88"/>
        <v>Low</v>
      </c>
      <c r="V597" s="4">
        <v>1</v>
      </c>
      <c r="W597" s="33">
        <f t="shared" si="89"/>
        <v>530.7201907968572</v>
      </c>
      <c r="X597" s="2" t="s">
        <v>17</v>
      </c>
    </row>
    <row r="598" spans="1:24" ht="14.25" customHeight="1" x14ac:dyDescent="0.25">
      <c r="A598" s="2">
        <v>707</v>
      </c>
      <c r="B598" s="2">
        <v>24</v>
      </c>
      <c r="C598" s="2" t="str">
        <f t="shared" si="81"/>
        <v>Young Adults</v>
      </c>
      <c r="D598" s="2" t="s">
        <v>12</v>
      </c>
      <c r="E598" s="2" t="s">
        <v>29</v>
      </c>
      <c r="F598" s="2">
        <v>375.35</v>
      </c>
      <c r="G598" s="2">
        <f t="shared" si="82"/>
        <v>2</v>
      </c>
      <c r="H598" s="6">
        <v>44903</v>
      </c>
      <c r="I598" s="12" t="str">
        <f t="shared" si="83"/>
        <v>2022</v>
      </c>
      <c r="J598" s="10" t="str">
        <f t="shared" si="84"/>
        <v>Dec</v>
      </c>
      <c r="K598" s="12" t="str">
        <f t="shared" si="85"/>
        <v>08</v>
      </c>
      <c r="L598" s="2" t="s">
        <v>14</v>
      </c>
      <c r="M598" s="2" t="s">
        <v>25</v>
      </c>
      <c r="N598" s="2">
        <v>1.78</v>
      </c>
      <c r="O598" s="2" t="s">
        <v>16</v>
      </c>
      <c r="P598" s="2">
        <v>12</v>
      </c>
      <c r="Q598" s="2">
        <f t="shared" si="86"/>
        <v>2</v>
      </c>
      <c r="R598" s="2">
        <v>31.28</v>
      </c>
      <c r="S598" s="2">
        <f t="shared" si="87"/>
        <v>1</v>
      </c>
      <c r="T598" s="42">
        <f>DataSet!G708+DataSet!Q708+DataSet!S708</f>
        <v>4</v>
      </c>
      <c r="U598" s="16" t="str">
        <f t="shared" si="88"/>
        <v>Low</v>
      </c>
      <c r="V598" s="4">
        <v>3</v>
      </c>
      <c r="W598" s="33">
        <f t="shared" si="89"/>
        <v>498.42118568232701</v>
      </c>
      <c r="X598" s="2" t="s">
        <v>17</v>
      </c>
    </row>
    <row r="599" spans="1:24" ht="14.25" customHeight="1" x14ac:dyDescent="0.25">
      <c r="A599" s="2">
        <v>1059</v>
      </c>
      <c r="B599" s="2">
        <v>25</v>
      </c>
      <c r="C599" s="2" t="str">
        <f t="shared" si="81"/>
        <v>Young Adults</v>
      </c>
      <c r="D599" s="2" t="s">
        <v>23</v>
      </c>
      <c r="E599" s="2" t="s">
        <v>13</v>
      </c>
      <c r="F599" s="2">
        <v>745.44</v>
      </c>
      <c r="G599" s="2">
        <f t="shared" si="82"/>
        <v>3</v>
      </c>
      <c r="H599" s="6">
        <v>45255</v>
      </c>
      <c r="I599" s="12" t="str">
        <f t="shared" si="83"/>
        <v>2023</v>
      </c>
      <c r="J599" s="10" t="str">
        <f t="shared" si="84"/>
        <v>Nov</v>
      </c>
      <c r="K599" s="12" t="str">
        <f t="shared" si="85"/>
        <v>25</v>
      </c>
      <c r="L599" s="2" t="s">
        <v>30</v>
      </c>
      <c r="M599" s="2" t="s">
        <v>15</v>
      </c>
      <c r="N599" s="2">
        <v>1.78</v>
      </c>
      <c r="O599" s="2" t="s">
        <v>16</v>
      </c>
      <c r="P599" s="2">
        <v>18</v>
      </c>
      <c r="Q599" s="2">
        <f t="shared" si="86"/>
        <v>3</v>
      </c>
      <c r="R599" s="2">
        <v>41.41</v>
      </c>
      <c r="S599" s="2">
        <f t="shared" si="87"/>
        <v>1</v>
      </c>
      <c r="T599" s="42">
        <f>DataSet!G1060+DataSet!Q1060+DataSet!S1060</f>
        <v>5</v>
      </c>
      <c r="U599" s="16" t="str">
        <f t="shared" si="88"/>
        <v>Medium</v>
      </c>
      <c r="V599" s="4">
        <v>3</v>
      </c>
      <c r="W599" s="33">
        <f t="shared" si="89"/>
        <v>498.55900335946291</v>
      </c>
      <c r="X599" s="2" t="s">
        <v>28</v>
      </c>
    </row>
    <row r="600" spans="1:24" ht="14.25" customHeight="1" x14ac:dyDescent="0.25">
      <c r="A600" s="2">
        <v>1184</v>
      </c>
      <c r="B600" s="2">
        <v>26</v>
      </c>
      <c r="C600" s="2" t="str">
        <f t="shared" si="81"/>
        <v>Young Adults</v>
      </c>
      <c r="D600" s="2" t="s">
        <v>18</v>
      </c>
      <c r="E600" s="2" t="s">
        <v>29</v>
      </c>
      <c r="F600" s="2">
        <v>121.33</v>
      </c>
      <c r="G600" s="2">
        <f t="shared" si="82"/>
        <v>1</v>
      </c>
      <c r="H600" s="6">
        <v>45380</v>
      </c>
      <c r="I600" s="12" t="str">
        <f t="shared" si="83"/>
        <v>2024</v>
      </c>
      <c r="J600" s="10" t="str">
        <f t="shared" si="84"/>
        <v>Mar</v>
      </c>
      <c r="K600" s="12" t="str">
        <f t="shared" si="85"/>
        <v>29</v>
      </c>
      <c r="L600" s="2" t="s">
        <v>30</v>
      </c>
      <c r="M600" s="2" t="s">
        <v>25</v>
      </c>
      <c r="N600" s="2">
        <v>1.78</v>
      </c>
      <c r="O600" s="2" t="s">
        <v>16</v>
      </c>
      <c r="P600" s="2">
        <v>16</v>
      </c>
      <c r="Q600" s="2">
        <f t="shared" si="86"/>
        <v>3</v>
      </c>
      <c r="R600" s="2">
        <v>7.58</v>
      </c>
      <c r="S600" s="2">
        <f t="shared" si="87"/>
        <v>1</v>
      </c>
      <c r="T600" s="42">
        <f>DataSet!G1185+DataSet!Q1185+DataSet!S1185</f>
        <v>7</v>
      </c>
      <c r="U600" s="16" t="str">
        <f t="shared" si="88"/>
        <v>High</v>
      </c>
      <c r="V600" s="4">
        <v>5</v>
      </c>
      <c r="W600" s="33">
        <f t="shared" si="89"/>
        <v>537.09917633410646</v>
      </c>
      <c r="X600" s="2" t="s">
        <v>17</v>
      </c>
    </row>
    <row r="601" spans="1:24" ht="14.25" customHeight="1" x14ac:dyDescent="0.25">
      <c r="A601" s="2">
        <v>1205</v>
      </c>
      <c r="B601" s="2">
        <v>44</v>
      </c>
      <c r="C601" s="2" t="str">
        <f t="shared" si="81"/>
        <v>Mid Adults</v>
      </c>
      <c r="D601" s="2" t="s">
        <v>12</v>
      </c>
      <c r="E601" s="2" t="s">
        <v>13</v>
      </c>
      <c r="F601" s="2">
        <v>135.61000000000001</v>
      </c>
      <c r="G601" s="2">
        <f t="shared" si="82"/>
        <v>1</v>
      </c>
      <c r="H601" s="6">
        <v>45401</v>
      </c>
      <c r="I601" s="12" t="str">
        <f t="shared" si="83"/>
        <v>2024</v>
      </c>
      <c r="J601" s="10" t="str">
        <f t="shared" si="84"/>
        <v>Apr</v>
      </c>
      <c r="K601" s="12" t="str">
        <f t="shared" si="85"/>
        <v>19</v>
      </c>
      <c r="L601" s="2" t="s">
        <v>14</v>
      </c>
      <c r="M601" s="2" t="s">
        <v>25</v>
      </c>
      <c r="N601" s="2">
        <v>1.78</v>
      </c>
      <c r="O601" s="2" t="s">
        <v>16</v>
      </c>
      <c r="P601" s="2">
        <v>7</v>
      </c>
      <c r="Q601" s="2">
        <f t="shared" si="86"/>
        <v>2</v>
      </c>
      <c r="R601" s="2">
        <v>19.37</v>
      </c>
      <c r="S601" s="2">
        <f t="shared" si="87"/>
        <v>1</v>
      </c>
      <c r="T601" s="42">
        <f>DataSet!G1206+DataSet!Q1206+DataSet!S1206</f>
        <v>5</v>
      </c>
      <c r="U601" s="16" t="str">
        <f t="shared" si="88"/>
        <v>Medium</v>
      </c>
      <c r="V601" s="4">
        <v>2</v>
      </c>
      <c r="W601" s="33">
        <f t="shared" si="89"/>
        <v>521.05418713450354</v>
      </c>
      <c r="X601" s="2" t="s">
        <v>28</v>
      </c>
    </row>
    <row r="602" spans="1:24" ht="14.25" customHeight="1" x14ac:dyDescent="0.25">
      <c r="A602" s="2">
        <v>1287</v>
      </c>
      <c r="B602" s="2">
        <v>66</v>
      </c>
      <c r="C602" s="2" t="str">
        <f t="shared" si="81"/>
        <v>Seniors</v>
      </c>
      <c r="D602" s="2" t="s">
        <v>23</v>
      </c>
      <c r="E602" s="2" t="s">
        <v>19</v>
      </c>
      <c r="F602" s="2">
        <v>583.45000000000005</v>
      </c>
      <c r="G602" s="2">
        <f t="shared" si="82"/>
        <v>2</v>
      </c>
      <c r="H602" s="6">
        <v>45483</v>
      </c>
      <c r="I602" s="12" t="str">
        <f t="shared" si="83"/>
        <v>2024</v>
      </c>
      <c r="J602" s="10" t="str">
        <f t="shared" si="84"/>
        <v>Jul</v>
      </c>
      <c r="K602" s="12" t="str">
        <f t="shared" si="85"/>
        <v>10</v>
      </c>
      <c r="L602" s="2" t="s">
        <v>24</v>
      </c>
      <c r="M602" s="2" t="s">
        <v>15</v>
      </c>
      <c r="N602" s="2">
        <v>1.78</v>
      </c>
      <c r="O602" s="2" t="s">
        <v>21</v>
      </c>
      <c r="P602" s="2">
        <v>19</v>
      </c>
      <c r="Q602" s="2">
        <f t="shared" si="86"/>
        <v>3</v>
      </c>
      <c r="R602" s="2">
        <v>30.71</v>
      </c>
      <c r="S602" s="2">
        <f t="shared" si="87"/>
        <v>1</v>
      </c>
      <c r="T602" s="42">
        <f>DataSet!G1288+DataSet!Q1288+DataSet!S1288</f>
        <v>4</v>
      </c>
      <c r="U602" s="16" t="str">
        <f t="shared" si="88"/>
        <v>Low</v>
      </c>
      <c r="V602" s="4">
        <v>1</v>
      </c>
      <c r="W602" s="33">
        <f t="shared" si="89"/>
        <v>531.17623595505586</v>
      </c>
      <c r="X602" s="2" t="s">
        <v>22</v>
      </c>
    </row>
    <row r="603" spans="1:24" ht="14.25" customHeight="1" x14ac:dyDescent="0.25">
      <c r="A603" s="2">
        <v>1489</v>
      </c>
      <c r="B603" s="2">
        <v>47</v>
      </c>
      <c r="C603" s="2" t="str">
        <f t="shared" si="81"/>
        <v>Mid Adults</v>
      </c>
      <c r="D603" s="2" t="s">
        <v>26</v>
      </c>
      <c r="E603" s="2" t="s">
        <v>29</v>
      </c>
      <c r="F603" s="2">
        <v>870.06</v>
      </c>
      <c r="G603" s="2">
        <f t="shared" si="82"/>
        <v>3</v>
      </c>
      <c r="H603" s="6">
        <v>45685</v>
      </c>
      <c r="I603" s="12" t="str">
        <f t="shared" si="83"/>
        <v>2025</v>
      </c>
      <c r="J603" s="10" t="str">
        <f t="shared" si="84"/>
        <v>Jan</v>
      </c>
      <c r="K603" s="12" t="str">
        <f t="shared" si="85"/>
        <v>28</v>
      </c>
      <c r="L603" s="2" t="s">
        <v>24</v>
      </c>
      <c r="M603" s="2" t="s">
        <v>15</v>
      </c>
      <c r="N603" s="2">
        <v>1.78</v>
      </c>
      <c r="O603" s="2" t="s">
        <v>16</v>
      </c>
      <c r="P603" s="2">
        <v>6</v>
      </c>
      <c r="Q603" s="2">
        <f t="shared" si="86"/>
        <v>2</v>
      </c>
      <c r="R603" s="2">
        <v>145.01</v>
      </c>
      <c r="S603" s="2">
        <f t="shared" si="87"/>
        <v>2</v>
      </c>
      <c r="T603" s="42">
        <f>DataSet!G1490+DataSet!Q1490+DataSet!S1490</f>
        <v>5</v>
      </c>
      <c r="U603" s="16" t="str">
        <f t="shared" si="88"/>
        <v>Medium</v>
      </c>
      <c r="V603" s="4">
        <v>3</v>
      </c>
      <c r="W603" s="33">
        <f t="shared" si="89"/>
        <v>498.28223094170437</v>
      </c>
      <c r="X603" s="2" t="s">
        <v>22</v>
      </c>
    </row>
    <row r="604" spans="1:24" ht="14.25" customHeight="1" x14ac:dyDescent="0.25">
      <c r="A604" s="2">
        <v>1867</v>
      </c>
      <c r="B604" s="2">
        <v>19</v>
      </c>
      <c r="C604" s="2" t="str">
        <f t="shared" si="81"/>
        <v>Young Adults</v>
      </c>
      <c r="D604" s="2" t="s">
        <v>26</v>
      </c>
      <c r="E604" s="2" t="s">
        <v>27</v>
      </c>
      <c r="F604" s="2">
        <v>967.11</v>
      </c>
      <c r="G604" s="2">
        <f t="shared" si="82"/>
        <v>3</v>
      </c>
      <c r="H604" s="6">
        <v>46063</v>
      </c>
      <c r="I604" s="12" t="str">
        <f t="shared" si="83"/>
        <v>2026</v>
      </c>
      <c r="J604" s="10" t="str">
        <f t="shared" si="84"/>
        <v>Feb</v>
      </c>
      <c r="K604" s="12" t="str">
        <f t="shared" si="85"/>
        <v>10</v>
      </c>
      <c r="L604" s="2" t="s">
        <v>24</v>
      </c>
      <c r="M604" s="2" t="s">
        <v>15</v>
      </c>
      <c r="N604" s="2">
        <v>1.78</v>
      </c>
      <c r="O604" s="2" t="s">
        <v>16</v>
      </c>
      <c r="P604" s="2">
        <v>1</v>
      </c>
      <c r="Q604" s="2">
        <f t="shared" si="86"/>
        <v>1</v>
      </c>
      <c r="R604" s="2">
        <v>967.11</v>
      </c>
      <c r="S604" s="2">
        <f t="shared" si="87"/>
        <v>3</v>
      </c>
      <c r="T604" s="42">
        <f>DataSet!G1868+DataSet!Q1868+DataSet!S1868</f>
        <v>8</v>
      </c>
      <c r="U604" s="16" t="str">
        <f t="shared" si="88"/>
        <v>High</v>
      </c>
      <c r="V604" s="4">
        <v>1</v>
      </c>
      <c r="W604" s="33">
        <f t="shared" si="89"/>
        <v>531.1174353205846</v>
      </c>
      <c r="X604" s="2" t="s">
        <v>17</v>
      </c>
    </row>
    <row r="605" spans="1:24" ht="14.25" customHeight="1" x14ac:dyDescent="0.25">
      <c r="A605" s="2">
        <v>1940</v>
      </c>
      <c r="B605" s="2">
        <v>64</v>
      </c>
      <c r="C605" s="2" t="str">
        <f t="shared" si="81"/>
        <v>Seniors</v>
      </c>
      <c r="D605" s="2" t="s">
        <v>18</v>
      </c>
      <c r="E605" s="2" t="s">
        <v>19</v>
      </c>
      <c r="F605" s="2">
        <v>381.97</v>
      </c>
      <c r="G605" s="2">
        <f t="shared" si="82"/>
        <v>2</v>
      </c>
      <c r="H605" s="6">
        <v>46136</v>
      </c>
      <c r="I605" s="12" t="str">
        <f t="shared" si="83"/>
        <v>2026</v>
      </c>
      <c r="J605" s="10" t="str">
        <f t="shared" si="84"/>
        <v>Apr</v>
      </c>
      <c r="K605" s="12" t="str">
        <f t="shared" si="85"/>
        <v>24</v>
      </c>
      <c r="L605" s="2" t="s">
        <v>30</v>
      </c>
      <c r="M605" s="2" t="s">
        <v>25</v>
      </c>
      <c r="N605" s="2">
        <v>1.78</v>
      </c>
      <c r="O605" s="2" t="s">
        <v>16</v>
      </c>
      <c r="P605" s="2">
        <v>17</v>
      </c>
      <c r="Q605" s="2">
        <f t="shared" si="86"/>
        <v>3</v>
      </c>
      <c r="R605" s="2">
        <v>22.47</v>
      </c>
      <c r="S605" s="2">
        <f t="shared" si="87"/>
        <v>1</v>
      </c>
      <c r="T605" s="42">
        <f>DataSet!G1941+DataSet!Q1941+DataSet!S1941</f>
        <v>7</v>
      </c>
      <c r="U605" s="16" t="str">
        <f t="shared" si="88"/>
        <v>High</v>
      </c>
      <c r="V605" s="4">
        <v>4</v>
      </c>
      <c r="W605" s="33">
        <f t="shared" si="89"/>
        <v>526.92131782945796</v>
      </c>
      <c r="X605" s="2" t="s">
        <v>28</v>
      </c>
    </row>
    <row r="606" spans="1:24" ht="14.25" customHeight="1" x14ac:dyDescent="0.25">
      <c r="A606" s="2">
        <v>2116</v>
      </c>
      <c r="B606" s="2">
        <v>61</v>
      </c>
      <c r="C606" s="2" t="str">
        <f t="shared" si="81"/>
        <v>Seniors</v>
      </c>
      <c r="D606" s="2" t="s">
        <v>18</v>
      </c>
      <c r="E606" s="2" t="s">
        <v>13</v>
      </c>
      <c r="F606" s="2">
        <v>954.1</v>
      </c>
      <c r="G606" s="2">
        <f t="shared" si="82"/>
        <v>3</v>
      </c>
      <c r="H606" s="6">
        <v>46312</v>
      </c>
      <c r="I606" s="12" t="str">
        <f t="shared" si="83"/>
        <v>2026</v>
      </c>
      <c r="J606" s="10" t="str">
        <f t="shared" si="84"/>
        <v>Oct</v>
      </c>
      <c r="K606" s="12" t="str">
        <f t="shared" si="85"/>
        <v>17</v>
      </c>
      <c r="L606" s="2" t="s">
        <v>20</v>
      </c>
      <c r="M606" s="2" t="s">
        <v>15</v>
      </c>
      <c r="N606" s="2">
        <v>1.78</v>
      </c>
      <c r="O606" s="2" t="s">
        <v>16</v>
      </c>
      <c r="P606" s="2">
        <v>17</v>
      </c>
      <c r="Q606" s="2">
        <f t="shared" si="86"/>
        <v>3</v>
      </c>
      <c r="R606" s="2">
        <v>56.12</v>
      </c>
      <c r="S606" s="2">
        <f t="shared" si="87"/>
        <v>2</v>
      </c>
      <c r="T606" s="42">
        <f>DataSet!G2117+DataSet!Q2117+DataSet!S2117</f>
        <v>4</v>
      </c>
      <c r="U606" s="16" t="str">
        <f t="shared" si="88"/>
        <v>Low</v>
      </c>
      <c r="V606" s="4">
        <v>1</v>
      </c>
      <c r="W606" s="33">
        <f t="shared" si="89"/>
        <v>530.62645270270252</v>
      </c>
      <c r="X606" s="2" t="s">
        <v>28</v>
      </c>
    </row>
    <row r="607" spans="1:24" ht="14.25" customHeight="1" x14ac:dyDescent="0.25">
      <c r="A607" s="2">
        <v>2213</v>
      </c>
      <c r="B607" s="2">
        <v>34</v>
      </c>
      <c r="C607" s="2" t="str">
        <f t="shared" si="81"/>
        <v>Early Adults</v>
      </c>
      <c r="D607" s="2" t="s">
        <v>26</v>
      </c>
      <c r="E607" s="2" t="s">
        <v>27</v>
      </c>
      <c r="F607" s="2">
        <v>418.2</v>
      </c>
      <c r="G607" s="2">
        <f t="shared" si="82"/>
        <v>2</v>
      </c>
      <c r="H607" s="6">
        <v>46409</v>
      </c>
      <c r="I607" s="12" t="str">
        <f t="shared" si="83"/>
        <v>2027</v>
      </c>
      <c r="J607" s="10" t="str">
        <f t="shared" si="84"/>
        <v>Jan</v>
      </c>
      <c r="K607" s="12" t="str">
        <f t="shared" si="85"/>
        <v>22</v>
      </c>
      <c r="L607" s="2" t="s">
        <v>20</v>
      </c>
      <c r="M607" s="2" t="s">
        <v>15</v>
      </c>
      <c r="N607" s="2">
        <v>1.78</v>
      </c>
      <c r="O607" s="2" t="s">
        <v>16</v>
      </c>
      <c r="P607" s="2">
        <v>12</v>
      </c>
      <c r="Q607" s="2">
        <f t="shared" si="86"/>
        <v>2</v>
      </c>
      <c r="R607" s="2">
        <v>34.85</v>
      </c>
      <c r="S607" s="2">
        <f t="shared" si="87"/>
        <v>1</v>
      </c>
      <c r="T607" s="42">
        <f>DataSet!G2214+DataSet!Q2214+DataSet!S2214</f>
        <v>5</v>
      </c>
      <c r="U607" s="16" t="str">
        <f t="shared" si="88"/>
        <v>Medium</v>
      </c>
      <c r="V607" s="4">
        <v>2</v>
      </c>
      <c r="W607" s="33">
        <f t="shared" si="89"/>
        <v>521.50552693208488</v>
      </c>
      <c r="X607" s="2" t="s">
        <v>22</v>
      </c>
    </row>
    <row r="608" spans="1:24" ht="14.25" customHeight="1" x14ac:dyDescent="0.25">
      <c r="A608" s="2">
        <v>3046</v>
      </c>
      <c r="B608" s="2">
        <v>60</v>
      </c>
      <c r="C608" s="2" t="str">
        <f t="shared" si="81"/>
        <v>Seniors</v>
      </c>
      <c r="D608" s="2" t="s">
        <v>12</v>
      </c>
      <c r="E608" s="2" t="s">
        <v>19</v>
      </c>
      <c r="F608" s="2">
        <v>753.13</v>
      </c>
      <c r="G608" s="2">
        <f t="shared" si="82"/>
        <v>3</v>
      </c>
      <c r="H608" s="6">
        <v>47242</v>
      </c>
      <c r="I608" s="12" t="str">
        <f t="shared" si="83"/>
        <v>2029</v>
      </c>
      <c r="J608" s="10" t="str">
        <f t="shared" si="84"/>
        <v>May</v>
      </c>
      <c r="K608" s="12" t="str">
        <f t="shared" si="85"/>
        <v>04</v>
      </c>
      <c r="L608" s="2" t="s">
        <v>24</v>
      </c>
      <c r="M608" s="2" t="s">
        <v>15</v>
      </c>
      <c r="N608" s="2">
        <v>1.78</v>
      </c>
      <c r="O608" s="2" t="s">
        <v>16</v>
      </c>
      <c r="P608" s="2">
        <v>7</v>
      </c>
      <c r="Q608" s="2">
        <f t="shared" si="86"/>
        <v>2</v>
      </c>
      <c r="R608" s="2">
        <v>107.59</v>
      </c>
      <c r="S608" s="2">
        <f t="shared" si="87"/>
        <v>2</v>
      </c>
      <c r="T608" s="42">
        <f>DataSet!G3047+DataSet!Q3047+DataSet!S3047</f>
        <v>7</v>
      </c>
      <c r="U608" s="16" t="str">
        <f t="shared" si="88"/>
        <v>High</v>
      </c>
      <c r="V608" s="4">
        <v>5</v>
      </c>
      <c r="W608" s="33">
        <f t="shared" si="89"/>
        <v>537.58206736353054</v>
      </c>
      <c r="X608" s="2" t="s">
        <v>28</v>
      </c>
    </row>
    <row r="609" spans="1:24" ht="14.25" customHeight="1" x14ac:dyDescent="0.25">
      <c r="A609" s="2">
        <v>3048</v>
      </c>
      <c r="B609" s="2">
        <v>68</v>
      </c>
      <c r="C609" s="2" t="str">
        <f t="shared" si="81"/>
        <v>Seniors</v>
      </c>
      <c r="D609" s="2" t="s">
        <v>12</v>
      </c>
      <c r="E609" s="2" t="s">
        <v>19</v>
      </c>
      <c r="F609" s="2">
        <v>316.08999999999997</v>
      </c>
      <c r="G609" s="2">
        <f t="shared" si="82"/>
        <v>1</v>
      </c>
      <c r="H609" s="6">
        <v>47244</v>
      </c>
      <c r="I609" s="12" t="str">
        <f t="shared" si="83"/>
        <v>2029</v>
      </c>
      <c r="J609" s="10" t="str">
        <f t="shared" si="84"/>
        <v>May</v>
      </c>
      <c r="K609" s="12" t="str">
        <f t="shared" si="85"/>
        <v>06</v>
      </c>
      <c r="L609" s="2" t="s">
        <v>24</v>
      </c>
      <c r="M609" s="2" t="s">
        <v>15</v>
      </c>
      <c r="N609" s="2">
        <v>1.78</v>
      </c>
      <c r="O609" s="2" t="s">
        <v>16</v>
      </c>
      <c r="P609" s="2">
        <v>14</v>
      </c>
      <c r="Q609" s="2">
        <f t="shared" si="86"/>
        <v>2</v>
      </c>
      <c r="R609" s="2">
        <v>22.58</v>
      </c>
      <c r="S609" s="2">
        <f t="shared" si="87"/>
        <v>1</v>
      </c>
      <c r="T609" s="42">
        <f>DataSet!G3049+DataSet!Q3049+DataSet!S3049</f>
        <v>4</v>
      </c>
      <c r="U609" s="16" t="str">
        <f t="shared" si="88"/>
        <v>Low</v>
      </c>
      <c r="V609" s="4">
        <v>3</v>
      </c>
      <c r="W609" s="33">
        <f t="shared" si="89"/>
        <v>497.86497194163894</v>
      </c>
      <c r="X609" s="2" t="s">
        <v>28</v>
      </c>
    </row>
    <row r="610" spans="1:24" ht="14.25" customHeight="1" x14ac:dyDescent="0.25">
      <c r="A610" s="2">
        <v>3063</v>
      </c>
      <c r="B610" s="2">
        <v>45</v>
      </c>
      <c r="C610" s="2" t="str">
        <f t="shared" si="81"/>
        <v>Mid Adults</v>
      </c>
      <c r="D610" s="2" t="s">
        <v>12</v>
      </c>
      <c r="E610" s="2" t="s">
        <v>29</v>
      </c>
      <c r="F610" s="2">
        <v>834.84</v>
      </c>
      <c r="G610" s="2">
        <f t="shared" si="82"/>
        <v>3</v>
      </c>
      <c r="H610" s="6">
        <v>47259</v>
      </c>
      <c r="I610" s="12" t="str">
        <f t="shared" si="83"/>
        <v>2029</v>
      </c>
      <c r="J610" s="10" t="str">
        <f t="shared" si="84"/>
        <v>May</v>
      </c>
      <c r="K610" s="12" t="str">
        <f t="shared" si="85"/>
        <v>21</v>
      </c>
      <c r="L610" s="2" t="s">
        <v>20</v>
      </c>
      <c r="M610" s="2" t="s">
        <v>25</v>
      </c>
      <c r="N610" s="2">
        <v>1.78</v>
      </c>
      <c r="O610" s="2" t="s">
        <v>16</v>
      </c>
      <c r="P610" s="2">
        <v>11</v>
      </c>
      <c r="Q610" s="2">
        <f t="shared" si="86"/>
        <v>2</v>
      </c>
      <c r="R610" s="2">
        <v>75.89</v>
      </c>
      <c r="S610" s="2">
        <f t="shared" si="87"/>
        <v>2</v>
      </c>
      <c r="T610" s="42">
        <f>DataSet!G3064+DataSet!Q3064+DataSet!S3064</f>
        <v>5</v>
      </c>
      <c r="U610" s="16" t="str">
        <f t="shared" si="88"/>
        <v>Medium</v>
      </c>
      <c r="V610" s="4">
        <v>1</v>
      </c>
      <c r="W610" s="33">
        <f t="shared" si="89"/>
        <v>530.14903043968411</v>
      </c>
      <c r="X610" s="2" t="s">
        <v>22</v>
      </c>
    </row>
    <row r="611" spans="1:24" ht="14.25" customHeight="1" x14ac:dyDescent="0.25">
      <c r="A611" s="2">
        <v>3073</v>
      </c>
      <c r="B611" s="2">
        <v>26</v>
      </c>
      <c r="C611" s="2" t="str">
        <f t="shared" si="81"/>
        <v>Young Adults</v>
      </c>
      <c r="D611" s="2" t="s">
        <v>23</v>
      </c>
      <c r="E611" s="2" t="s">
        <v>19</v>
      </c>
      <c r="F611" s="2">
        <v>216.02</v>
      </c>
      <c r="G611" s="2">
        <f t="shared" si="82"/>
        <v>1</v>
      </c>
      <c r="H611" s="6">
        <v>47269</v>
      </c>
      <c r="I611" s="12" t="str">
        <f t="shared" si="83"/>
        <v>2029</v>
      </c>
      <c r="J611" s="10" t="str">
        <f t="shared" si="84"/>
        <v>May</v>
      </c>
      <c r="K611" s="12" t="str">
        <f t="shared" si="85"/>
        <v>31</v>
      </c>
      <c r="L611" s="2" t="s">
        <v>20</v>
      </c>
      <c r="M611" s="2" t="s">
        <v>15</v>
      </c>
      <c r="N611" s="2">
        <v>1.78</v>
      </c>
      <c r="O611" s="2" t="s">
        <v>16</v>
      </c>
      <c r="P611" s="2">
        <v>17</v>
      </c>
      <c r="Q611" s="2">
        <f t="shared" si="86"/>
        <v>3</v>
      </c>
      <c r="R611" s="2">
        <v>12.71</v>
      </c>
      <c r="S611" s="2">
        <f t="shared" si="87"/>
        <v>1</v>
      </c>
      <c r="T611" s="42">
        <f>DataSet!G3074+DataSet!Q3074+DataSet!S3074</f>
        <v>7</v>
      </c>
      <c r="U611" s="16" t="str">
        <f t="shared" si="88"/>
        <v>High</v>
      </c>
      <c r="V611" s="4">
        <v>2</v>
      </c>
      <c r="W611" s="33">
        <f t="shared" si="89"/>
        <v>521.62663540445556</v>
      </c>
      <c r="X611" s="2" t="s">
        <v>22</v>
      </c>
    </row>
    <row r="612" spans="1:24" ht="14.25" customHeight="1" x14ac:dyDescent="0.25">
      <c r="A612" s="2">
        <v>3334</v>
      </c>
      <c r="B612" s="2">
        <v>23</v>
      </c>
      <c r="C612" s="2" t="str">
        <f t="shared" si="81"/>
        <v>Young Adults</v>
      </c>
      <c r="D612" s="2" t="s">
        <v>23</v>
      </c>
      <c r="E612" s="2" t="s">
        <v>13</v>
      </c>
      <c r="F612" s="2">
        <v>401.72</v>
      </c>
      <c r="G612" s="2">
        <f t="shared" si="82"/>
        <v>2</v>
      </c>
      <c r="H612" s="6">
        <v>47530</v>
      </c>
      <c r="I612" s="12" t="str">
        <f t="shared" si="83"/>
        <v>2030</v>
      </c>
      <c r="J612" s="10" t="str">
        <f t="shared" si="84"/>
        <v>Feb</v>
      </c>
      <c r="K612" s="12" t="str">
        <f t="shared" si="85"/>
        <v>16</v>
      </c>
      <c r="L612" s="2" t="s">
        <v>24</v>
      </c>
      <c r="M612" s="2" t="s">
        <v>15</v>
      </c>
      <c r="N612" s="2">
        <v>1.78</v>
      </c>
      <c r="O612" s="2" t="s">
        <v>16</v>
      </c>
      <c r="P612" s="2">
        <v>14</v>
      </c>
      <c r="Q612" s="2">
        <f t="shared" si="86"/>
        <v>2</v>
      </c>
      <c r="R612" s="2">
        <v>28.69</v>
      </c>
      <c r="S612" s="2">
        <f t="shared" si="87"/>
        <v>1</v>
      </c>
      <c r="T612" s="42">
        <f>DataSet!G3335+DataSet!Q3335+DataSet!S3335</f>
        <v>6</v>
      </c>
      <c r="U612" s="16" t="str">
        <f t="shared" si="88"/>
        <v>Medium</v>
      </c>
      <c r="V612" s="4">
        <v>3</v>
      </c>
      <c r="W612" s="33">
        <f t="shared" si="89"/>
        <v>498.06921348314637</v>
      </c>
      <c r="X612" s="2" t="s">
        <v>17</v>
      </c>
    </row>
    <row r="613" spans="1:24" ht="14.25" customHeight="1" x14ac:dyDescent="0.25">
      <c r="A613" s="2">
        <v>3403</v>
      </c>
      <c r="B613" s="2">
        <v>54</v>
      </c>
      <c r="C613" s="2" t="str">
        <f t="shared" si="81"/>
        <v>Late Adults</v>
      </c>
      <c r="D613" s="2" t="s">
        <v>26</v>
      </c>
      <c r="E613" s="2" t="s">
        <v>13</v>
      </c>
      <c r="F613" s="2">
        <v>132.71</v>
      </c>
      <c r="G613" s="2">
        <f t="shared" si="82"/>
        <v>1</v>
      </c>
      <c r="H613" s="6">
        <v>47599</v>
      </c>
      <c r="I613" s="12" t="str">
        <f t="shared" si="83"/>
        <v>2030</v>
      </c>
      <c r="J613" s="10" t="str">
        <f t="shared" si="84"/>
        <v>Apr</v>
      </c>
      <c r="K613" s="12" t="str">
        <f t="shared" si="85"/>
        <v>26</v>
      </c>
      <c r="L613" s="2" t="s">
        <v>20</v>
      </c>
      <c r="M613" s="2" t="s">
        <v>25</v>
      </c>
      <c r="N613" s="2">
        <v>1.78</v>
      </c>
      <c r="O613" s="2" t="s">
        <v>21</v>
      </c>
      <c r="P613" s="2">
        <v>10</v>
      </c>
      <c r="Q613" s="2">
        <f t="shared" si="86"/>
        <v>2</v>
      </c>
      <c r="R613" s="2">
        <v>13.27</v>
      </c>
      <c r="S613" s="2">
        <f t="shared" si="87"/>
        <v>1</v>
      </c>
      <c r="T613" s="42">
        <f>DataSet!G3404+DataSet!Q3404+DataSet!S3404</f>
        <v>7</v>
      </c>
      <c r="U613" s="16" t="str">
        <f t="shared" si="88"/>
        <v>High</v>
      </c>
      <c r="V613" s="4">
        <v>1</v>
      </c>
      <c r="W613" s="33">
        <f t="shared" si="89"/>
        <v>529.80513544018027</v>
      </c>
      <c r="X613" s="2" t="s">
        <v>28</v>
      </c>
    </row>
    <row r="614" spans="1:24" ht="14.25" customHeight="1" x14ac:dyDescent="0.25">
      <c r="A614" s="2">
        <v>4497</v>
      </c>
      <c r="B614" s="2">
        <v>64</v>
      </c>
      <c r="C614" s="2" t="str">
        <f t="shared" si="81"/>
        <v>Seniors</v>
      </c>
      <c r="D614" s="2" t="s">
        <v>26</v>
      </c>
      <c r="E614" s="2" t="s">
        <v>19</v>
      </c>
      <c r="F614" s="2">
        <v>922.73</v>
      </c>
      <c r="G614" s="2">
        <f t="shared" si="82"/>
        <v>3</v>
      </c>
      <c r="H614" s="6">
        <v>48693</v>
      </c>
      <c r="I614" s="12" t="str">
        <f t="shared" si="83"/>
        <v>2033</v>
      </c>
      <c r="J614" s="10" t="str">
        <f t="shared" si="84"/>
        <v>Apr</v>
      </c>
      <c r="K614" s="12" t="str">
        <f t="shared" si="85"/>
        <v>24</v>
      </c>
      <c r="L614" s="2" t="s">
        <v>20</v>
      </c>
      <c r="M614" s="2" t="s">
        <v>15</v>
      </c>
      <c r="N614" s="2">
        <v>1.78</v>
      </c>
      <c r="O614" s="2" t="s">
        <v>21</v>
      </c>
      <c r="P614" s="2">
        <v>7</v>
      </c>
      <c r="Q614" s="2">
        <f t="shared" si="86"/>
        <v>2</v>
      </c>
      <c r="R614" s="2">
        <v>131.82</v>
      </c>
      <c r="S614" s="2">
        <f t="shared" si="87"/>
        <v>2</v>
      </c>
      <c r="T614" s="42">
        <f>DataSet!G4498+DataSet!Q4498+DataSet!S4498</f>
        <v>7</v>
      </c>
      <c r="U614" s="16" t="str">
        <f t="shared" si="88"/>
        <v>High</v>
      </c>
      <c r="V614" s="4">
        <v>4</v>
      </c>
      <c r="W614" s="33">
        <f t="shared" si="89"/>
        <v>527.08201773835981</v>
      </c>
      <c r="X614" s="2" t="s">
        <v>22</v>
      </c>
    </row>
    <row r="615" spans="1:24" ht="14.25" customHeight="1" x14ac:dyDescent="0.25">
      <c r="A615" s="2">
        <v>4705</v>
      </c>
      <c r="B615" s="2">
        <v>35</v>
      </c>
      <c r="C615" s="2" t="str">
        <f t="shared" si="81"/>
        <v>Early Adults</v>
      </c>
      <c r="D615" s="2" t="s">
        <v>12</v>
      </c>
      <c r="E615" s="2" t="s">
        <v>13</v>
      </c>
      <c r="F615" s="2">
        <v>419.02</v>
      </c>
      <c r="G615" s="2">
        <f t="shared" si="82"/>
        <v>2</v>
      </c>
      <c r="H615" s="6">
        <v>48901</v>
      </c>
      <c r="I615" s="12" t="str">
        <f t="shared" si="83"/>
        <v>2033</v>
      </c>
      <c r="J615" s="10" t="str">
        <f t="shared" si="84"/>
        <v>Nov</v>
      </c>
      <c r="K615" s="12" t="str">
        <f t="shared" si="85"/>
        <v>18</v>
      </c>
      <c r="L615" s="2" t="s">
        <v>14</v>
      </c>
      <c r="M615" s="2" t="s">
        <v>25</v>
      </c>
      <c r="N615" s="2">
        <v>1.78</v>
      </c>
      <c r="O615" s="2" t="s">
        <v>16</v>
      </c>
      <c r="P615" s="2">
        <v>11</v>
      </c>
      <c r="Q615" s="2">
        <f t="shared" si="86"/>
        <v>2</v>
      </c>
      <c r="R615" s="2">
        <v>38.090000000000003</v>
      </c>
      <c r="S615" s="2">
        <f t="shared" si="87"/>
        <v>1</v>
      </c>
      <c r="T615" s="42">
        <f>DataSet!G4706+DataSet!Q4706+DataSet!S4706</f>
        <v>5</v>
      </c>
      <c r="U615" s="16" t="str">
        <f t="shared" si="88"/>
        <v>Medium</v>
      </c>
      <c r="V615" s="4">
        <v>2</v>
      </c>
      <c r="W615" s="33">
        <f t="shared" si="89"/>
        <v>521.98532863849823</v>
      </c>
      <c r="X615" s="2" t="s">
        <v>17</v>
      </c>
    </row>
    <row r="616" spans="1:24" ht="14.25" customHeight="1" x14ac:dyDescent="0.25">
      <c r="A616" s="2">
        <v>4754</v>
      </c>
      <c r="B616" s="2">
        <v>67</v>
      </c>
      <c r="C616" s="2" t="str">
        <f t="shared" si="81"/>
        <v>Seniors</v>
      </c>
      <c r="D616" s="2" t="s">
        <v>26</v>
      </c>
      <c r="E616" s="2" t="s">
        <v>29</v>
      </c>
      <c r="F616" s="2">
        <v>153.83000000000001</v>
      </c>
      <c r="G616" s="2">
        <f t="shared" si="82"/>
        <v>1</v>
      </c>
      <c r="H616" s="6">
        <v>48950</v>
      </c>
      <c r="I616" s="12" t="str">
        <f t="shared" si="83"/>
        <v>2034</v>
      </c>
      <c r="J616" s="10" t="str">
        <f t="shared" si="84"/>
        <v>Jan</v>
      </c>
      <c r="K616" s="12" t="str">
        <f t="shared" si="85"/>
        <v>06</v>
      </c>
      <c r="L616" s="2" t="s">
        <v>20</v>
      </c>
      <c r="M616" s="2" t="s">
        <v>25</v>
      </c>
      <c r="N616" s="2">
        <v>1.78</v>
      </c>
      <c r="O616" s="2" t="s">
        <v>16</v>
      </c>
      <c r="P616" s="2">
        <v>3</v>
      </c>
      <c r="Q616" s="2">
        <f t="shared" si="86"/>
        <v>1</v>
      </c>
      <c r="R616" s="2">
        <v>51.28</v>
      </c>
      <c r="S616" s="2">
        <f t="shared" si="87"/>
        <v>2</v>
      </c>
      <c r="T616" s="42">
        <f>DataSet!G4755+DataSet!Q4755+DataSet!S4755</f>
        <v>7</v>
      </c>
      <c r="U616" s="16" t="str">
        <f t="shared" si="88"/>
        <v>High</v>
      </c>
      <c r="V616" s="4">
        <v>4</v>
      </c>
      <c r="W616" s="33">
        <f t="shared" si="89"/>
        <v>526.64289678135469</v>
      </c>
      <c r="X616" s="2" t="s">
        <v>22</v>
      </c>
    </row>
    <row r="617" spans="1:24" ht="14.25" customHeight="1" x14ac:dyDescent="0.25">
      <c r="A617" s="2">
        <v>4788</v>
      </c>
      <c r="B617" s="2">
        <v>60</v>
      </c>
      <c r="C617" s="2" t="str">
        <f t="shared" si="81"/>
        <v>Seniors</v>
      </c>
      <c r="D617" s="2" t="s">
        <v>18</v>
      </c>
      <c r="E617" s="2" t="s">
        <v>29</v>
      </c>
      <c r="F617" s="2">
        <v>426.97</v>
      </c>
      <c r="G617" s="2">
        <f t="shared" si="82"/>
        <v>2</v>
      </c>
      <c r="H617" s="6">
        <v>48984</v>
      </c>
      <c r="I617" s="12" t="str">
        <f t="shared" si="83"/>
        <v>2034</v>
      </c>
      <c r="J617" s="10" t="str">
        <f t="shared" si="84"/>
        <v>Feb</v>
      </c>
      <c r="K617" s="12" t="str">
        <f t="shared" si="85"/>
        <v>09</v>
      </c>
      <c r="L617" s="2" t="s">
        <v>30</v>
      </c>
      <c r="M617" s="2" t="s">
        <v>25</v>
      </c>
      <c r="N617" s="2">
        <v>1.78</v>
      </c>
      <c r="O617" s="2" t="s">
        <v>21</v>
      </c>
      <c r="P617" s="2">
        <v>7</v>
      </c>
      <c r="Q617" s="2">
        <f t="shared" si="86"/>
        <v>2</v>
      </c>
      <c r="R617" s="2">
        <v>61</v>
      </c>
      <c r="S617" s="2">
        <f t="shared" si="87"/>
        <v>2</v>
      </c>
      <c r="T617" s="42">
        <f>DataSet!G4789+DataSet!Q4789+DataSet!S4789</f>
        <v>6</v>
      </c>
      <c r="U617" s="16" t="str">
        <f t="shared" si="88"/>
        <v>Medium</v>
      </c>
      <c r="V617" s="4">
        <v>2</v>
      </c>
      <c r="W617" s="33">
        <f t="shared" si="89"/>
        <v>522.10632197414873</v>
      </c>
      <c r="X617" s="2" t="s">
        <v>22</v>
      </c>
    </row>
    <row r="618" spans="1:24" ht="14.25" customHeight="1" x14ac:dyDescent="0.25">
      <c r="A618" s="2">
        <v>4851</v>
      </c>
      <c r="B618" s="2">
        <v>48</v>
      </c>
      <c r="C618" s="2" t="str">
        <f t="shared" si="81"/>
        <v>Mid Adults</v>
      </c>
      <c r="D618" s="2" t="s">
        <v>18</v>
      </c>
      <c r="E618" s="2" t="s">
        <v>27</v>
      </c>
      <c r="F618" s="2">
        <v>924.37</v>
      </c>
      <c r="G618" s="2">
        <f t="shared" si="82"/>
        <v>3</v>
      </c>
      <c r="H618" s="6">
        <v>49047</v>
      </c>
      <c r="I618" s="12" t="str">
        <f t="shared" si="83"/>
        <v>2034</v>
      </c>
      <c r="J618" s="10" t="str">
        <f t="shared" si="84"/>
        <v>Apr</v>
      </c>
      <c r="K618" s="12" t="str">
        <f t="shared" si="85"/>
        <v>13</v>
      </c>
      <c r="L618" s="2" t="s">
        <v>30</v>
      </c>
      <c r="M618" s="2" t="s">
        <v>15</v>
      </c>
      <c r="N618" s="2">
        <v>1.78</v>
      </c>
      <c r="O618" s="2" t="s">
        <v>21</v>
      </c>
      <c r="P618" s="2">
        <v>16</v>
      </c>
      <c r="Q618" s="2">
        <f t="shared" si="86"/>
        <v>3</v>
      </c>
      <c r="R618" s="2">
        <v>57.77</v>
      </c>
      <c r="S618" s="2">
        <f t="shared" si="87"/>
        <v>2</v>
      </c>
      <c r="T618" s="42">
        <f>DataSet!G4852+DataSet!Q4852+DataSet!S4852</f>
        <v>7</v>
      </c>
      <c r="U618" s="16" t="str">
        <f t="shared" si="88"/>
        <v>High</v>
      </c>
      <c r="V618" s="4">
        <v>5</v>
      </c>
      <c r="W618" s="33">
        <f t="shared" si="89"/>
        <v>537.33143023255786</v>
      </c>
      <c r="X618" s="2" t="s">
        <v>28</v>
      </c>
    </row>
    <row r="619" spans="1:24" ht="14.25" customHeight="1" x14ac:dyDescent="0.25">
      <c r="A619" s="2">
        <v>39</v>
      </c>
      <c r="B619" s="2">
        <v>42</v>
      </c>
      <c r="C619" s="2" t="str">
        <f t="shared" si="81"/>
        <v>Mid Adults</v>
      </c>
      <c r="D619" s="2" t="s">
        <v>26</v>
      </c>
      <c r="E619" s="2" t="s">
        <v>29</v>
      </c>
      <c r="F619" s="2">
        <v>669.24</v>
      </c>
      <c r="G619" s="2">
        <f t="shared" si="82"/>
        <v>3</v>
      </c>
      <c r="H619" s="6">
        <v>44235</v>
      </c>
      <c r="I619" s="12" t="str">
        <f t="shared" si="83"/>
        <v>2021</v>
      </c>
      <c r="J619" s="10" t="str">
        <f t="shared" si="84"/>
        <v>Feb</v>
      </c>
      <c r="K619" s="12" t="str">
        <f t="shared" si="85"/>
        <v>08</v>
      </c>
      <c r="L619" s="2" t="s">
        <v>20</v>
      </c>
      <c r="M619" s="2" t="s">
        <v>15</v>
      </c>
      <c r="N619" s="2">
        <v>1.77</v>
      </c>
      <c r="O619" s="2" t="s">
        <v>21</v>
      </c>
      <c r="P619" s="2">
        <v>19</v>
      </c>
      <c r="Q619" s="2">
        <f t="shared" si="86"/>
        <v>3</v>
      </c>
      <c r="R619" s="2">
        <v>35.22</v>
      </c>
      <c r="S619" s="2">
        <f t="shared" si="87"/>
        <v>1</v>
      </c>
      <c r="T619" s="42">
        <f>DataSet!G40+DataSet!Q40+DataSet!S40</f>
        <v>5</v>
      </c>
      <c r="U619" s="16" t="str">
        <f t="shared" si="88"/>
        <v>Medium</v>
      </c>
      <c r="V619" s="4">
        <v>1</v>
      </c>
      <c r="W619" s="33">
        <f t="shared" si="89"/>
        <v>530.25383050847427</v>
      </c>
      <c r="X619" s="2" t="s">
        <v>28</v>
      </c>
    </row>
    <row r="620" spans="1:24" ht="14.25" customHeight="1" x14ac:dyDescent="0.25">
      <c r="A620" s="2">
        <v>49</v>
      </c>
      <c r="B620" s="2">
        <v>27</v>
      </c>
      <c r="C620" s="2" t="str">
        <f t="shared" si="81"/>
        <v>Young Adults</v>
      </c>
      <c r="D620" s="2" t="s">
        <v>18</v>
      </c>
      <c r="E620" s="2" t="s">
        <v>13</v>
      </c>
      <c r="F620" s="2">
        <v>107.55</v>
      </c>
      <c r="G620" s="2">
        <f t="shared" si="82"/>
        <v>1</v>
      </c>
      <c r="H620" s="6">
        <v>44245</v>
      </c>
      <c r="I620" s="12" t="str">
        <f t="shared" si="83"/>
        <v>2021</v>
      </c>
      <c r="J620" s="10" t="str">
        <f t="shared" si="84"/>
        <v>Feb</v>
      </c>
      <c r="K620" s="12" t="str">
        <f t="shared" si="85"/>
        <v>18</v>
      </c>
      <c r="L620" s="2" t="s">
        <v>24</v>
      </c>
      <c r="M620" s="2" t="s">
        <v>15</v>
      </c>
      <c r="N620" s="2">
        <v>1.77</v>
      </c>
      <c r="O620" s="2" t="s">
        <v>16</v>
      </c>
      <c r="P620" s="2">
        <v>11</v>
      </c>
      <c r="Q620" s="2">
        <f t="shared" si="86"/>
        <v>2</v>
      </c>
      <c r="R620" s="2">
        <v>9.7799999999999994</v>
      </c>
      <c r="S620" s="2">
        <f t="shared" si="87"/>
        <v>1</v>
      </c>
      <c r="T620" s="42">
        <f>DataSet!G50+DataSet!Q50+DataSet!S50</f>
        <v>7</v>
      </c>
      <c r="U620" s="16" t="str">
        <f t="shared" si="88"/>
        <v>High</v>
      </c>
      <c r="V620" s="4">
        <v>4</v>
      </c>
      <c r="W620" s="33">
        <f t="shared" si="89"/>
        <v>527.05713333333404</v>
      </c>
      <c r="X620" s="2" t="s">
        <v>17</v>
      </c>
    </row>
    <row r="621" spans="1:24" ht="14.25" customHeight="1" x14ac:dyDescent="0.25">
      <c r="A621" s="2">
        <v>270</v>
      </c>
      <c r="B621" s="2">
        <v>49</v>
      </c>
      <c r="C621" s="2" t="str">
        <f t="shared" si="81"/>
        <v>Mid Adults</v>
      </c>
      <c r="D621" s="2" t="s">
        <v>26</v>
      </c>
      <c r="E621" s="2" t="s">
        <v>19</v>
      </c>
      <c r="F621" s="2">
        <v>881.42</v>
      </c>
      <c r="G621" s="2">
        <f t="shared" si="82"/>
        <v>3</v>
      </c>
      <c r="H621" s="6">
        <v>44466</v>
      </c>
      <c r="I621" s="12" t="str">
        <f t="shared" si="83"/>
        <v>2021</v>
      </c>
      <c r="J621" s="10" t="str">
        <f t="shared" si="84"/>
        <v>Sep</v>
      </c>
      <c r="K621" s="12" t="str">
        <f t="shared" si="85"/>
        <v>27</v>
      </c>
      <c r="L621" s="2" t="s">
        <v>20</v>
      </c>
      <c r="M621" s="2" t="s">
        <v>25</v>
      </c>
      <c r="N621" s="2">
        <v>1.77</v>
      </c>
      <c r="O621" s="2" t="s">
        <v>21</v>
      </c>
      <c r="P621" s="2">
        <v>13</v>
      </c>
      <c r="Q621" s="2">
        <f t="shared" si="86"/>
        <v>2</v>
      </c>
      <c r="R621" s="2">
        <v>67.8</v>
      </c>
      <c r="S621" s="2">
        <f t="shared" si="87"/>
        <v>2</v>
      </c>
      <c r="T621" s="42">
        <f>DataSet!G271+DataSet!Q271+DataSet!S271</f>
        <v>6</v>
      </c>
      <c r="U621" s="16" t="str">
        <f t="shared" si="88"/>
        <v>Medium</v>
      </c>
      <c r="V621" s="4">
        <v>3</v>
      </c>
      <c r="W621" s="33">
        <f t="shared" si="89"/>
        <v>498.17759280090024</v>
      </c>
      <c r="X621" s="2" t="s">
        <v>17</v>
      </c>
    </row>
    <row r="622" spans="1:24" ht="14.25" customHeight="1" x14ac:dyDescent="0.25">
      <c r="A622" s="2">
        <v>304</v>
      </c>
      <c r="B622" s="2">
        <v>53</v>
      </c>
      <c r="C622" s="2" t="str">
        <f t="shared" si="81"/>
        <v>Late Adults</v>
      </c>
      <c r="D622" s="2" t="s">
        <v>26</v>
      </c>
      <c r="E622" s="2" t="s">
        <v>29</v>
      </c>
      <c r="F622" s="2">
        <v>641.54</v>
      </c>
      <c r="G622" s="2">
        <f t="shared" si="82"/>
        <v>2</v>
      </c>
      <c r="H622" s="6">
        <v>44500</v>
      </c>
      <c r="I622" s="12" t="str">
        <f t="shared" si="83"/>
        <v>2021</v>
      </c>
      <c r="J622" s="10" t="str">
        <f t="shared" si="84"/>
        <v>Oct</v>
      </c>
      <c r="K622" s="12" t="str">
        <f t="shared" si="85"/>
        <v>31</v>
      </c>
      <c r="L622" s="2" t="s">
        <v>14</v>
      </c>
      <c r="M622" s="2" t="s">
        <v>25</v>
      </c>
      <c r="N622" s="2">
        <v>1.77</v>
      </c>
      <c r="O622" s="2" t="s">
        <v>16</v>
      </c>
      <c r="P622" s="2">
        <v>11</v>
      </c>
      <c r="Q622" s="2">
        <f t="shared" si="86"/>
        <v>2</v>
      </c>
      <c r="R622" s="2">
        <v>58.32</v>
      </c>
      <c r="S622" s="2">
        <f t="shared" si="87"/>
        <v>2</v>
      </c>
      <c r="T622" s="42">
        <f>DataSet!G305+DataSet!Q305+DataSet!S305</f>
        <v>6</v>
      </c>
      <c r="U622" s="16" t="str">
        <f t="shared" si="88"/>
        <v>Medium</v>
      </c>
      <c r="V622" s="4">
        <v>5</v>
      </c>
      <c r="W622" s="33">
        <f t="shared" si="89"/>
        <v>536.88086146682167</v>
      </c>
      <c r="X622" s="2" t="s">
        <v>22</v>
      </c>
    </row>
    <row r="623" spans="1:24" ht="14.25" customHeight="1" x14ac:dyDescent="0.25">
      <c r="A623" s="2">
        <v>448</v>
      </c>
      <c r="B623" s="2">
        <v>68</v>
      </c>
      <c r="C623" s="2" t="str">
        <f t="shared" si="81"/>
        <v>Seniors</v>
      </c>
      <c r="D623" s="2" t="s">
        <v>12</v>
      </c>
      <c r="E623" s="2" t="s">
        <v>13</v>
      </c>
      <c r="F623" s="2">
        <v>382.78</v>
      </c>
      <c r="G623" s="2">
        <f t="shared" si="82"/>
        <v>2</v>
      </c>
      <c r="H623" s="6">
        <v>44644</v>
      </c>
      <c r="I623" s="12" t="str">
        <f t="shared" si="83"/>
        <v>2022</v>
      </c>
      <c r="J623" s="10" t="str">
        <f t="shared" si="84"/>
        <v>Mar</v>
      </c>
      <c r="K623" s="12" t="str">
        <f t="shared" si="85"/>
        <v>24</v>
      </c>
      <c r="L623" s="2" t="s">
        <v>14</v>
      </c>
      <c r="M623" s="2" t="s">
        <v>25</v>
      </c>
      <c r="N623" s="2">
        <v>1.77</v>
      </c>
      <c r="O623" s="2" t="s">
        <v>16</v>
      </c>
      <c r="P623" s="2">
        <v>7</v>
      </c>
      <c r="Q623" s="2">
        <f t="shared" si="86"/>
        <v>2</v>
      </c>
      <c r="R623" s="2">
        <v>54.68</v>
      </c>
      <c r="S623" s="2">
        <f t="shared" si="87"/>
        <v>2</v>
      </c>
      <c r="T623" s="42">
        <f>DataSet!G449+DataSet!Q449+DataSet!S449</f>
        <v>6</v>
      </c>
      <c r="U623" s="16" t="str">
        <f t="shared" si="88"/>
        <v>Medium</v>
      </c>
      <c r="V623" s="4">
        <v>1</v>
      </c>
      <c r="W623" s="33">
        <f t="shared" si="89"/>
        <v>530.09660633484134</v>
      </c>
      <c r="X623" s="2" t="s">
        <v>22</v>
      </c>
    </row>
    <row r="624" spans="1:24" ht="14.25" customHeight="1" x14ac:dyDescent="0.25">
      <c r="A624" s="2">
        <v>476</v>
      </c>
      <c r="B624" s="2">
        <v>35</v>
      </c>
      <c r="C624" s="2" t="str">
        <f t="shared" si="81"/>
        <v>Early Adults</v>
      </c>
      <c r="D624" s="2" t="s">
        <v>18</v>
      </c>
      <c r="E624" s="2" t="s">
        <v>19</v>
      </c>
      <c r="F624" s="2">
        <v>123.67</v>
      </c>
      <c r="G624" s="2">
        <f t="shared" si="82"/>
        <v>1</v>
      </c>
      <c r="H624" s="6">
        <v>44672</v>
      </c>
      <c r="I624" s="12" t="str">
        <f t="shared" si="83"/>
        <v>2022</v>
      </c>
      <c r="J624" s="10" t="str">
        <f t="shared" si="84"/>
        <v>Apr</v>
      </c>
      <c r="K624" s="12" t="str">
        <f t="shared" si="85"/>
        <v>21</v>
      </c>
      <c r="L624" s="2" t="s">
        <v>20</v>
      </c>
      <c r="M624" s="2" t="s">
        <v>25</v>
      </c>
      <c r="N624" s="2">
        <v>1.77</v>
      </c>
      <c r="O624" s="2" t="s">
        <v>21</v>
      </c>
      <c r="P624" s="2">
        <v>6</v>
      </c>
      <c r="Q624" s="2">
        <f t="shared" si="86"/>
        <v>2</v>
      </c>
      <c r="R624" s="2">
        <v>20.61</v>
      </c>
      <c r="S624" s="2">
        <f t="shared" si="87"/>
        <v>1</v>
      </c>
      <c r="T624" s="42">
        <f>DataSet!G477+DataSet!Q477+DataSet!S477</f>
        <v>5</v>
      </c>
      <c r="U624" s="16" t="str">
        <f t="shared" si="88"/>
        <v>Medium</v>
      </c>
      <c r="V624" s="4">
        <v>1</v>
      </c>
      <c r="W624" s="33">
        <f t="shared" si="89"/>
        <v>530.26344280860678</v>
      </c>
      <c r="X624" s="2" t="s">
        <v>28</v>
      </c>
    </row>
    <row r="625" spans="1:24" ht="14.25" customHeight="1" x14ac:dyDescent="0.25">
      <c r="A625" s="2">
        <v>641</v>
      </c>
      <c r="B625" s="2">
        <v>45</v>
      </c>
      <c r="C625" s="2" t="str">
        <f t="shared" si="81"/>
        <v>Mid Adults</v>
      </c>
      <c r="D625" s="2" t="s">
        <v>23</v>
      </c>
      <c r="E625" s="2" t="s">
        <v>13</v>
      </c>
      <c r="F625" s="2">
        <v>153.84</v>
      </c>
      <c r="G625" s="2">
        <f t="shared" si="82"/>
        <v>1</v>
      </c>
      <c r="H625" s="6">
        <v>44837</v>
      </c>
      <c r="I625" s="12" t="str">
        <f t="shared" si="83"/>
        <v>2022</v>
      </c>
      <c r="J625" s="10" t="str">
        <f t="shared" si="84"/>
        <v>Oct</v>
      </c>
      <c r="K625" s="12" t="str">
        <f t="shared" si="85"/>
        <v>03</v>
      </c>
      <c r="L625" s="2" t="s">
        <v>30</v>
      </c>
      <c r="M625" s="2" t="s">
        <v>15</v>
      </c>
      <c r="N625" s="2">
        <v>1.77</v>
      </c>
      <c r="O625" s="2" t="s">
        <v>21</v>
      </c>
      <c r="P625" s="2">
        <v>16</v>
      </c>
      <c r="Q625" s="2">
        <f t="shared" si="86"/>
        <v>3</v>
      </c>
      <c r="R625" s="2">
        <v>9.6199999999999992</v>
      </c>
      <c r="S625" s="2">
        <f t="shared" si="87"/>
        <v>1</v>
      </c>
      <c r="T625" s="42">
        <f>DataSet!G642+DataSet!Q642+DataSet!S642</f>
        <v>6</v>
      </c>
      <c r="U625" s="16" t="str">
        <f t="shared" si="88"/>
        <v>Medium</v>
      </c>
      <c r="V625" s="4">
        <v>1</v>
      </c>
      <c r="W625" s="33">
        <f t="shared" si="89"/>
        <v>530.7244331065757</v>
      </c>
      <c r="X625" s="2" t="s">
        <v>28</v>
      </c>
    </row>
    <row r="626" spans="1:24" ht="14.25" customHeight="1" x14ac:dyDescent="0.25">
      <c r="A626" s="2">
        <v>656</v>
      </c>
      <c r="B626" s="2">
        <v>69</v>
      </c>
      <c r="C626" s="2" t="str">
        <f t="shared" si="81"/>
        <v>Seniors</v>
      </c>
      <c r="D626" s="2" t="s">
        <v>18</v>
      </c>
      <c r="E626" s="2" t="s">
        <v>27</v>
      </c>
      <c r="F626" s="2">
        <v>847.23</v>
      </c>
      <c r="G626" s="2">
        <f t="shared" si="82"/>
        <v>3</v>
      </c>
      <c r="H626" s="6">
        <v>44852</v>
      </c>
      <c r="I626" s="12" t="str">
        <f t="shared" si="83"/>
        <v>2022</v>
      </c>
      <c r="J626" s="10" t="str">
        <f t="shared" si="84"/>
        <v>Oct</v>
      </c>
      <c r="K626" s="12" t="str">
        <f t="shared" si="85"/>
        <v>18</v>
      </c>
      <c r="L626" s="2" t="s">
        <v>30</v>
      </c>
      <c r="M626" s="2" t="s">
        <v>25</v>
      </c>
      <c r="N626" s="2">
        <v>1.77</v>
      </c>
      <c r="O626" s="2" t="s">
        <v>21</v>
      </c>
      <c r="P626" s="2">
        <v>9</v>
      </c>
      <c r="Q626" s="2">
        <f t="shared" si="86"/>
        <v>2</v>
      </c>
      <c r="R626" s="2">
        <v>94.14</v>
      </c>
      <c r="S626" s="2">
        <f t="shared" si="87"/>
        <v>2</v>
      </c>
      <c r="T626" s="42">
        <f>DataSet!G657+DataSet!Q657+DataSet!S657</f>
        <v>5</v>
      </c>
      <c r="U626" s="16" t="str">
        <f t="shared" si="88"/>
        <v>Medium</v>
      </c>
      <c r="V626" s="4">
        <v>5</v>
      </c>
      <c r="W626" s="33">
        <f t="shared" si="89"/>
        <v>536.75888111888082</v>
      </c>
      <c r="X626" s="2" t="s">
        <v>22</v>
      </c>
    </row>
    <row r="627" spans="1:24" ht="14.25" customHeight="1" x14ac:dyDescent="0.25">
      <c r="A627" s="2">
        <v>659</v>
      </c>
      <c r="B627" s="2">
        <v>44</v>
      </c>
      <c r="C627" s="2" t="str">
        <f t="shared" si="81"/>
        <v>Mid Adults</v>
      </c>
      <c r="D627" s="2" t="s">
        <v>23</v>
      </c>
      <c r="E627" s="2" t="s">
        <v>19</v>
      </c>
      <c r="F627" s="2">
        <v>134.27000000000001</v>
      </c>
      <c r="G627" s="2">
        <f t="shared" si="82"/>
        <v>1</v>
      </c>
      <c r="H627" s="6">
        <v>44855</v>
      </c>
      <c r="I627" s="12" t="str">
        <f t="shared" si="83"/>
        <v>2022</v>
      </c>
      <c r="J627" s="10" t="str">
        <f t="shared" si="84"/>
        <v>Oct</v>
      </c>
      <c r="K627" s="12" t="str">
        <f t="shared" si="85"/>
        <v>21</v>
      </c>
      <c r="L627" s="2" t="s">
        <v>14</v>
      </c>
      <c r="M627" s="2" t="s">
        <v>25</v>
      </c>
      <c r="N627" s="2">
        <v>1.77</v>
      </c>
      <c r="O627" s="2" t="s">
        <v>21</v>
      </c>
      <c r="P627" s="2">
        <v>15</v>
      </c>
      <c r="Q627" s="2">
        <f t="shared" si="86"/>
        <v>2</v>
      </c>
      <c r="R627" s="2">
        <v>8.9499999999999993</v>
      </c>
      <c r="S627" s="2">
        <f t="shared" si="87"/>
        <v>1</v>
      </c>
      <c r="T627" s="42">
        <f>DataSet!G660+DataSet!Q660+DataSet!S660</f>
        <v>4</v>
      </c>
      <c r="U627" s="16" t="str">
        <f t="shared" si="88"/>
        <v>Low</v>
      </c>
      <c r="V627" s="4">
        <v>5</v>
      </c>
      <c r="W627" s="33">
        <f t="shared" si="89"/>
        <v>536.39660443407217</v>
      </c>
      <c r="X627" s="2" t="s">
        <v>22</v>
      </c>
    </row>
    <row r="628" spans="1:24" ht="14.25" customHeight="1" x14ac:dyDescent="0.25">
      <c r="A628" s="2">
        <v>710</v>
      </c>
      <c r="B628" s="2">
        <v>28</v>
      </c>
      <c r="C628" s="2" t="str">
        <f t="shared" si="81"/>
        <v>Young Adults</v>
      </c>
      <c r="D628" s="2" t="s">
        <v>12</v>
      </c>
      <c r="E628" s="2" t="s">
        <v>19</v>
      </c>
      <c r="F628" s="2">
        <v>240.06</v>
      </c>
      <c r="G628" s="2">
        <f t="shared" si="82"/>
        <v>1</v>
      </c>
      <c r="H628" s="6">
        <v>44906</v>
      </c>
      <c r="I628" s="12" t="str">
        <f t="shared" si="83"/>
        <v>2022</v>
      </c>
      <c r="J628" s="10" t="str">
        <f t="shared" si="84"/>
        <v>Dec</v>
      </c>
      <c r="K628" s="12" t="str">
        <f t="shared" si="85"/>
        <v>11</v>
      </c>
      <c r="L628" s="2" t="s">
        <v>30</v>
      </c>
      <c r="M628" s="2" t="s">
        <v>25</v>
      </c>
      <c r="N628" s="2">
        <v>1.77</v>
      </c>
      <c r="O628" s="2" t="s">
        <v>16</v>
      </c>
      <c r="P628" s="2">
        <v>8</v>
      </c>
      <c r="Q628" s="2">
        <f t="shared" si="86"/>
        <v>2</v>
      </c>
      <c r="R628" s="2">
        <v>30.01</v>
      </c>
      <c r="S628" s="2">
        <f t="shared" si="87"/>
        <v>1</v>
      </c>
      <c r="T628" s="42">
        <f>DataSet!G711+DataSet!Q711+DataSet!S711</f>
        <v>7</v>
      </c>
      <c r="U628" s="16" t="str">
        <f t="shared" si="88"/>
        <v>High</v>
      </c>
      <c r="V628" s="4">
        <v>2</v>
      </c>
      <c r="W628" s="33">
        <f t="shared" si="89"/>
        <v>522.2182470588242</v>
      </c>
      <c r="X628" s="2" t="s">
        <v>28</v>
      </c>
    </row>
    <row r="629" spans="1:24" ht="14.25" customHeight="1" x14ac:dyDescent="0.25">
      <c r="A629" s="2">
        <v>852</v>
      </c>
      <c r="B629" s="2">
        <v>54</v>
      </c>
      <c r="C629" s="2" t="str">
        <f t="shared" si="81"/>
        <v>Late Adults</v>
      </c>
      <c r="D629" s="2" t="s">
        <v>26</v>
      </c>
      <c r="E629" s="2" t="s">
        <v>29</v>
      </c>
      <c r="F629" s="2">
        <v>416.57</v>
      </c>
      <c r="G629" s="2">
        <f t="shared" si="82"/>
        <v>2</v>
      </c>
      <c r="H629" s="6">
        <v>45048</v>
      </c>
      <c r="I629" s="12" t="str">
        <f t="shared" si="83"/>
        <v>2023</v>
      </c>
      <c r="J629" s="10" t="str">
        <f t="shared" si="84"/>
        <v>May</v>
      </c>
      <c r="K629" s="12" t="str">
        <f t="shared" si="85"/>
        <v>02</v>
      </c>
      <c r="L629" s="2" t="s">
        <v>20</v>
      </c>
      <c r="M629" s="2" t="s">
        <v>15</v>
      </c>
      <c r="N629" s="2">
        <v>1.77</v>
      </c>
      <c r="O629" s="2" t="s">
        <v>21</v>
      </c>
      <c r="P629" s="2">
        <v>12</v>
      </c>
      <c r="Q629" s="2">
        <f t="shared" si="86"/>
        <v>2</v>
      </c>
      <c r="R629" s="2">
        <v>34.71</v>
      </c>
      <c r="S629" s="2">
        <f t="shared" si="87"/>
        <v>1</v>
      </c>
      <c r="T629" s="42">
        <f>DataSet!G853+DataSet!Q853+DataSet!S853</f>
        <v>4</v>
      </c>
      <c r="U629" s="16" t="str">
        <f t="shared" si="88"/>
        <v>Low</v>
      </c>
      <c r="V629" s="4">
        <v>1</v>
      </c>
      <c r="W629" s="33">
        <f t="shared" si="89"/>
        <v>531.15222474460813</v>
      </c>
      <c r="X629" s="2" t="s">
        <v>28</v>
      </c>
    </row>
    <row r="630" spans="1:24" ht="14.25" customHeight="1" x14ac:dyDescent="0.25">
      <c r="A630" s="2">
        <v>990</v>
      </c>
      <c r="B630" s="2">
        <v>37</v>
      </c>
      <c r="C630" s="2" t="str">
        <f t="shared" si="81"/>
        <v>Early Adults</v>
      </c>
      <c r="D630" s="2" t="s">
        <v>12</v>
      </c>
      <c r="E630" s="2" t="s">
        <v>27</v>
      </c>
      <c r="F630" s="2">
        <v>706.85</v>
      </c>
      <c r="G630" s="2">
        <f t="shared" si="82"/>
        <v>3</v>
      </c>
      <c r="H630" s="6">
        <v>45186</v>
      </c>
      <c r="I630" s="12" t="str">
        <f t="shared" si="83"/>
        <v>2023</v>
      </c>
      <c r="J630" s="10" t="str">
        <f t="shared" si="84"/>
        <v>Sep</v>
      </c>
      <c r="K630" s="12" t="str">
        <f t="shared" si="85"/>
        <v>17</v>
      </c>
      <c r="L630" s="2" t="s">
        <v>14</v>
      </c>
      <c r="M630" s="2" t="s">
        <v>15</v>
      </c>
      <c r="N630" s="2">
        <v>1.77</v>
      </c>
      <c r="O630" s="2" t="s">
        <v>21</v>
      </c>
      <c r="P630" s="2">
        <v>9</v>
      </c>
      <c r="Q630" s="2">
        <f t="shared" si="86"/>
        <v>2</v>
      </c>
      <c r="R630" s="2">
        <v>78.540000000000006</v>
      </c>
      <c r="S630" s="2">
        <f t="shared" si="87"/>
        <v>2</v>
      </c>
      <c r="T630" s="42">
        <f>DataSet!G991+DataSet!Q991+DataSet!S991</f>
        <v>3</v>
      </c>
      <c r="U630" s="16" t="str">
        <f t="shared" si="88"/>
        <v>Low</v>
      </c>
      <c r="V630" s="4">
        <v>1</v>
      </c>
      <c r="W630" s="33">
        <f t="shared" si="89"/>
        <v>531.28243181818164</v>
      </c>
      <c r="X630" s="2" t="s">
        <v>28</v>
      </c>
    </row>
    <row r="631" spans="1:24" ht="14.25" customHeight="1" x14ac:dyDescent="0.25">
      <c r="A631" s="2">
        <v>1014</v>
      </c>
      <c r="B631" s="2">
        <v>59</v>
      </c>
      <c r="C631" s="2" t="str">
        <f t="shared" si="81"/>
        <v>Late Adults</v>
      </c>
      <c r="D631" s="2" t="s">
        <v>18</v>
      </c>
      <c r="E631" s="2" t="s">
        <v>13</v>
      </c>
      <c r="F631" s="2">
        <v>214.75</v>
      </c>
      <c r="G631" s="2">
        <f t="shared" si="82"/>
        <v>1</v>
      </c>
      <c r="H631" s="6">
        <v>45210</v>
      </c>
      <c r="I631" s="12" t="str">
        <f t="shared" si="83"/>
        <v>2023</v>
      </c>
      <c r="J631" s="10" t="str">
        <f t="shared" si="84"/>
        <v>Oct</v>
      </c>
      <c r="K631" s="12" t="str">
        <f t="shared" si="85"/>
        <v>11</v>
      </c>
      <c r="L631" s="2" t="s">
        <v>24</v>
      </c>
      <c r="M631" s="2" t="s">
        <v>15</v>
      </c>
      <c r="N631" s="2">
        <v>1.77</v>
      </c>
      <c r="O631" s="2" t="s">
        <v>21</v>
      </c>
      <c r="P631" s="2">
        <v>1</v>
      </c>
      <c r="Q631" s="2">
        <f t="shared" si="86"/>
        <v>1</v>
      </c>
      <c r="R631" s="2">
        <v>214.75</v>
      </c>
      <c r="S631" s="2">
        <f t="shared" si="87"/>
        <v>3</v>
      </c>
      <c r="T631" s="42">
        <f>DataSet!G1015+DataSet!Q1015+DataSet!S1015</f>
        <v>7</v>
      </c>
      <c r="U631" s="16" t="str">
        <f t="shared" si="88"/>
        <v>High</v>
      </c>
      <c r="V631" s="4">
        <v>2</v>
      </c>
      <c r="W631" s="33">
        <f t="shared" si="89"/>
        <v>522.55058892815146</v>
      </c>
      <c r="X631" s="2" t="s">
        <v>28</v>
      </c>
    </row>
    <row r="632" spans="1:24" ht="14.25" customHeight="1" x14ac:dyDescent="0.25">
      <c r="A632" s="2">
        <v>1291</v>
      </c>
      <c r="B632" s="2">
        <v>38</v>
      </c>
      <c r="C632" s="2" t="str">
        <f t="shared" si="81"/>
        <v>Early Adults</v>
      </c>
      <c r="D632" s="2" t="s">
        <v>12</v>
      </c>
      <c r="E632" s="2" t="s">
        <v>19</v>
      </c>
      <c r="F632" s="2">
        <v>364.82</v>
      </c>
      <c r="G632" s="2">
        <f t="shared" si="82"/>
        <v>2</v>
      </c>
      <c r="H632" s="6">
        <v>45487</v>
      </c>
      <c r="I632" s="12" t="str">
        <f t="shared" si="83"/>
        <v>2024</v>
      </c>
      <c r="J632" s="10" t="str">
        <f t="shared" si="84"/>
        <v>Jul</v>
      </c>
      <c r="K632" s="12" t="str">
        <f t="shared" si="85"/>
        <v>14</v>
      </c>
      <c r="L632" s="2" t="s">
        <v>14</v>
      </c>
      <c r="M632" s="2" t="s">
        <v>25</v>
      </c>
      <c r="N632" s="2">
        <v>1.77</v>
      </c>
      <c r="O632" s="2" t="s">
        <v>16</v>
      </c>
      <c r="P632" s="2">
        <v>16</v>
      </c>
      <c r="Q632" s="2">
        <f t="shared" si="86"/>
        <v>3</v>
      </c>
      <c r="R632" s="2">
        <v>22.8</v>
      </c>
      <c r="S632" s="2">
        <f t="shared" si="87"/>
        <v>1</v>
      </c>
      <c r="T632" s="42">
        <f>DataSet!G1292+DataSet!Q1292+DataSet!S1292</f>
        <v>7</v>
      </c>
      <c r="U632" s="16" t="str">
        <f t="shared" si="88"/>
        <v>High</v>
      </c>
      <c r="V632" s="4">
        <v>3</v>
      </c>
      <c r="W632" s="33">
        <f t="shared" si="89"/>
        <v>497.74601351351379</v>
      </c>
      <c r="X632" s="2" t="s">
        <v>17</v>
      </c>
    </row>
    <row r="633" spans="1:24" ht="14.25" customHeight="1" x14ac:dyDescent="0.25">
      <c r="A633" s="2">
        <v>1432</v>
      </c>
      <c r="B633" s="2">
        <v>21</v>
      </c>
      <c r="C633" s="2" t="str">
        <f t="shared" si="81"/>
        <v>Young Adults</v>
      </c>
      <c r="D633" s="2" t="s">
        <v>18</v>
      </c>
      <c r="E633" s="2" t="s">
        <v>27</v>
      </c>
      <c r="F633" s="2">
        <v>387.29</v>
      </c>
      <c r="G633" s="2">
        <f t="shared" si="82"/>
        <v>2</v>
      </c>
      <c r="H633" s="6">
        <v>45628</v>
      </c>
      <c r="I633" s="12" t="str">
        <f t="shared" si="83"/>
        <v>2024</v>
      </c>
      <c r="J633" s="10" t="str">
        <f t="shared" si="84"/>
        <v>Dec</v>
      </c>
      <c r="K633" s="12" t="str">
        <f t="shared" si="85"/>
        <v>02</v>
      </c>
      <c r="L633" s="2" t="s">
        <v>20</v>
      </c>
      <c r="M633" s="2" t="s">
        <v>25</v>
      </c>
      <c r="N633" s="2">
        <v>1.77</v>
      </c>
      <c r="O633" s="2" t="s">
        <v>16</v>
      </c>
      <c r="P633" s="2">
        <v>4</v>
      </c>
      <c r="Q633" s="2">
        <f t="shared" si="86"/>
        <v>1</v>
      </c>
      <c r="R633" s="2">
        <v>96.82</v>
      </c>
      <c r="S633" s="2">
        <f t="shared" si="87"/>
        <v>2</v>
      </c>
      <c r="T633" s="42">
        <f>DataSet!G1433+DataSet!Q1433+DataSet!S1433</f>
        <v>7</v>
      </c>
      <c r="U633" s="16" t="str">
        <f t="shared" si="88"/>
        <v>High</v>
      </c>
      <c r="V633" s="4">
        <v>1</v>
      </c>
      <c r="W633" s="33">
        <f t="shared" si="89"/>
        <v>531.08269624573359</v>
      </c>
      <c r="X633" s="2" t="s">
        <v>17</v>
      </c>
    </row>
    <row r="634" spans="1:24" ht="14.25" customHeight="1" x14ac:dyDescent="0.25">
      <c r="A634" s="2">
        <v>1477</v>
      </c>
      <c r="B634" s="2">
        <v>65</v>
      </c>
      <c r="C634" s="2" t="str">
        <f t="shared" si="81"/>
        <v>Seniors</v>
      </c>
      <c r="D634" s="2" t="s">
        <v>26</v>
      </c>
      <c r="E634" s="2" t="s">
        <v>29</v>
      </c>
      <c r="F634" s="2">
        <v>235.27</v>
      </c>
      <c r="G634" s="2">
        <f t="shared" si="82"/>
        <v>1</v>
      </c>
      <c r="H634" s="6">
        <v>45673</v>
      </c>
      <c r="I634" s="12" t="str">
        <f t="shared" si="83"/>
        <v>2025</v>
      </c>
      <c r="J634" s="10" t="str">
        <f t="shared" si="84"/>
        <v>Jan</v>
      </c>
      <c r="K634" s="12" t="str">
        <f t="shared" si="85"/>
        <v>16</v>
      </c>
      <c r="L634" s="2" t="s">
        <v>14</v>
      </c>
      <c r="M634" s="2" t="s">
        <v>15</v>
      </c>
      <c r="N634" s="2">
        <v>1.77</v>
      </c>
      <c r="O634" s="2" t="s">
        <v>21</v>
      </c>
      <c r="P634" s="2">
        <v>19</v>
      </c>
      <c r="Q634" s="2">
        <f t="shared" si="86"/>
        <v>3</v>
      </c>
      <c r="R634" s="2">
        <v>12.38</v>
      </c>
      <c r="S634" s="2">
        <f t="shared" si="87"/>
        <v>1</v>
      </c>
      <c r="T634" s="42">
        <f>DataSet!G1478+DataSet!Q1478+DataSet!S1478</f>
        <v>6</v>
      </c>
      <c r="U634" s="16" t="str">
        <f t="shared" si="88"/>
        <v>Medium</v>
      </c>
      <c r="V634" s="4">
        <v>1</v>
      </c>
      <c r="W634" s="33">
        <f t="shared" si="89"/>
        <v>531.24646924829131</v>
      </c>
      <c r="X634" s="2" t="s">
        <v>22</v>
      </c>
    </row>
    <row r="635" spans="1:24" ht="14.25" customHeight="1" x14ac:dyDescent="0.25">
      <c r="A635" s="2">
        <v>1566</v>
      </c>
      <c r="B635" s="2">
        <v>46</v>
      </c>
      <c r="C635" s="2" t="str">
        <f t="shared" si="81"/>
        <v>Mid Adults</v>
      </c>
      <c r="D635" s="2" t="s">
        <v>26</v>
      </c>
      <c r="E635" s="2" t="s">
        <v>29</v>
      </c>
      <c r="F635" s="2">
        <v>450.02</v>
      </c>
      <c r="G635" s="2">
        <f t="shared" si="82"/>
        <v>2</v>
      </c>
      <c r="H635" s="6">
        <v>45762</v>
      </c>
      <c r="I635" s="12" t="str">
        <f t="shared" si="83"/>
        <v>2025</v>
      </c>
      <c r="J635" s="10" t="str">
        <f t="shared" si="84"/>
        <v>Apr</v>
      </c>
      <c r="K635" s="12" t="str">
        <f t="shared" si="85"/>
        <v>15</v>
      </c>
      <c r="L635" s="2" t="s">
        <v>14</v>
      </c>
      <c r="M635" s="2" t="s">
        <v>25</v>
      </c>
      <c r="N635" s="2">
        <v>1.77</v>
      </c>
      <c r="O635" s="2" t="s">
        <v>16</v>
      </c>
      <c r="P635" s="2">
        <v>18</v>
      </c>
      <c r="Q635" s="2">
        <f t="shared" si="86"/>
        <v>3</v>
      </c>
      <c r="R635" s="2">
        <v>25</v>
      </c>
      <c r="S635" s="2">
        <f t="shared" si="87"/>
        <v>1</v>
      </c>
      <c r="T635" s="42">
        <f>DataSet!G1567+DataSet!Q1567+DataSet!S1567</f>
        <v>5</v>
      </c>
      <c r="U635" s="16" t="str">
        <f t="shared" si="88"/>
        <v>Medium</v>
      </c>
      <c r="V635" s="4">
        <v>2</v>
      </c>
      <c r="W635" s="33">
        <f t="shared" si="89"/>
        <v>522.91356132075543</v>
      </c>
      <c r="X635" s="2" t="s">
        <v>22</v>
      </c>
    </row>
    <row r="636" spans="1:24" ht="14.25" customHeight="1" x14ac:dyDescent="0.25">
      <c r="A636" s="2">
        <v>1655</v>
      </c>
      <c r="B636" s="2">
        <v>23</v>
      </c>
      <c r="C636" s="2" t="str">
        <f t="shared" si="81"/>
        <v>Young Adults</v>
      </c>
      <c r="D636" s="2" t="s">
        <v>26</v>
      </c>
      <c r="E636" s="2" t="s">
        <v>19</v>
      </c>
      <c r="F636" s="2">
        <v>665.57</v>
      </c>
      <c r="G636" s="2">
        <f t="shared" si="82"/>
        <v>3</v>
      </c>
      <c r="H636" s="6">
        <v>45851</v>
      </c>
      <c r="I636" s="12" t="str">
        <f t="shared" si="83"/>
        <v>2025</v>
      </c>
      <c r="J636" s="10" t="str">
        <f t="shared" si="84"/>
        <v>Jul</v>
      </c>
      <c r="K636" s="12" t="str">
        <f t="shared" si="85"/>
        <v>13</v>
      </c>
      <c r="L636" s="2" t="s">
        <v>30</v>
      </c>
      <c r="M636" s="2" t="s">
        <v>15</v>
      </c>
      <c r="N636" s="2">
        <v>1.77</v>
      </c>
      <c r="O636" s="2" t="s">
        <v>16</v>
      </c>
      <c r="P636" s="2">
        <v>12</v>
      </c>
      <c r="Q636" s="2">
        <f t="shared" si="86"/>
        <v>2</v>
      </c>
      <c r="R636" s="2">
        <v>55.46</v>
      </c>
      <c r="S636" s="2">
        <f t="shared" si="87"/>
        <v>2</v>
      </c>
      <c r="T636" s="42">
        <f>DataSet!G1656+DataSet!Q1656+DataSet!S1656</f>
        <v>7</v>
      </c>
      <c r="U636" s="16" t="str">
        <f t="shared" si="88"/>
        <v>High</v>
      </c>
      <c r="V636" s="4">
        <v>1</v>
      </c>
      <c r="W636" s="33">
        <f t="shared" si="89"/>
        <v>531.58395667046727</v>
      </c>
      <c r="X636" s="2" t="s">
        <v>28</v>
      </c>
    </row>
    <row r="637" spans="1:24" ht="14.25" customHeight="1" x14ac:dyDescent="0.25">
      <c r="A637" s="2">
        <v>1897</v>
      </c>
      <c r="B637" s="2">
        <v>52</v>
      </c>
      <c r="C637" s="2" t="str">
        <f t="shared" si="81"/>
        <v>Late Adults</v>
      </c>
      <c r="D637" s="2" t="s">
        <v>12</v>
      </c>
      <c r="E637" s="2" t="s">
        <v>13</v>
      </c>
      <c r="F637" s="2">
        <v>603.55999999999995</v>
      </c>
      <c r="G637" s="2">
        <f t="shared" si="82"/>
        <v>2</v>
      </c>
      <c r="H637" s="6">
        <v>46093</v>
      </c>
      <c r="I637" s="12" t="str">
        <f t="shared" si="83"/>
        <v>2026</v>
      </c>
      <c r="J637" s="10" t="str">
        <f t="shared" si="84"/>
        <v>Mar</v>
      </c>
      <c r="K637" s="12" t="str">
        <f t="shared" si="85"/>
        <v>12</v>
      </c>
      <c r="L637" s="2" t="s">
        <v>24</v>
      </c>
      <c r="M637" s="2" t="s">
        <v>15</v>
      </c>
      <c r="N637" s="2">
        <v>1.77</v>
      </c>
      <c r="O637" s="2" t="s">
        <v>21</v>
      </c>
      <c r="P637" s="2">
        <v>7</v>
      </c>
      <c r="Q637" s="2">
        <f t="shared" si="86"/>
        <v>2</v>
      </c>
      <c r="R637" s="2">
        <v>86.22</v>
      </c>
      <c r="S637" s="2">
        <f t="shared" si="87"/>
        <v>2</v>
      </c>
      <c r="T637" s="42">
        <f>DataSet!G1898+DataSet!Q1898+DataSet!S1898</f>
        <v>4</v>
      </c>
      <c r="U637" s="16" t="str">
        <f t="shared" si="88"/>
        <v>Low</v>
      </c>
      <c r="V637" s="4">
        <v>4</v>
      </c>
      <c r="W637" s="33">
        <f t="shared" si="89"/>
        <v>527.52377085650789</v>
      </c>
      <c r="X637" s="2" t="s">
        <v>17</v>
      </c>
    </row>
    <row r="638" spans="1:24" ht="14.25" customHeight="1" x14ac:dyDescent="0.25">
      <c r="A638" s="2">
        <v>2111</v>
      </c>
      <c r="B638" s="2">
        <v>40</v>
      </c>
      <c r="C638" s="2" t="str">
        <f t="shared" si="81"/>
        <v>Mid Adults</v>
      </c>
      <c r="D638" s="2" t="s">
        <v>12</v>
      </c>
      <c r="E638" s="2" t="s">
        <v>13</v>
      </c>
      <c r="F638" s="2">
        <v>448.77</v>
      </c>
      <c r="G638" s="2">
        <f t="shared" si="82"/>
        <v>2</v>
      </c>
      <c r="H638" s="6">
        <v>46307</v>
      </c>
      <c r="I638" s="12" t="str">
        <f t="shared" si="83"/>
        <v>2026</v>
      </c>
      <c r="J638" s="10" t="str">
        <f t="shared" si="84"/>
        <v>Oct</v>
      </c>
      <c r="K638" s="12" t="str">
        <f t="shared" si="85"/>
        <v>12</v>
      </c>
      <c r="L638" s="2" t="s">
        <v>20</v>
      </c>
      <c r="M638" s="2" t="s">
        <v>25</v>
      </c>
      <c r="N638" s="2">
        <v>1.77</v>
      </c>
      <c r="O638" s="2" t="s">
        <v>21</v>
      </c>
      <c r="P638" s="2">
        <v>12</v>
      </c>
      <c r="Q638" s="2">
        <f t="shared" si="86"/>
        <v>2</v>
      </c>
      <c r="R638" s="2">
        <v>37.4</v>
      </c>
      <c r="S638" s="2">
        <f t="shared" si="87"/>
        <v>1</v>
      </c>
      <c r="T638" s="42">
        <f>DataSet!G2112+DataSet!Q2112+DataSet!S2112</f>
        <v>7</v>
      </c>
      <c r="U638" s="16" t="str">
        <f t="shared" si="88"/>
        <v>High</v>
      </c>
      <c r="V638" s="4">
        <v>4</v>
      </c>
      <c r="W638" s="33">
        <f t="shared" si="89"/>
        <v>527.43909799554638</v>
      </c>
      <c r="X638" s="2" t="s">
        <v>28</v>
      </c>
    </row>
    <row r="639" spans="1:24" ht="14.25" customHeight="1" x14ac:dyDescent="0.25">
      <c r="A639" s="2">
        <v>2134</v>
      </c>
      <c r="B639" s="2">
        <v>46</v>
      </c>
      <c r="C639" s="2" t="str">
        <f t="shared" si="81"/>
        <v>Mid Adults</v>
      </c>
      <c r="D639" s="2" t="s">
        <v>26</v>
      </c>
      <c r="E639" s="2" t="s">
        <v>19</v>
      </c>
      <c r="F639" s="2">
        <v>829.14</v>
      </c>
      <c r="G639" s="2">
        <f t="shared" si="82"/>
        <v>3</v>
      </c>
      <c r="H639" s="6">
        <v>46330</v>
      </c>
      <c r="I639" s="12" t="str">
        <f t="shared" si="83"/>
        <v>2026</v>
      </c>
      <c r="J639" s="10" t="str">
        <f t="shared" si="84"/>
        <v>Nov</v>
      </c>
      <c r="K639" s="12" t="str">
        <f t="shared" si="85"/>
        <v>04</v>
      </c>
      <c r="L639" s="2" t="s">
        <v>14</v>
      </c>
      <c r="M639" s="2" t="s">
        <v>25</v>
      </c>
      <c r="N639" s="2">
        <v>1.77</v>
      </c>
      <c r="O639" s="2" t="s">
        <v>21</v>
      </c>
      <c r="P639" s="2">
        <v>14</v>
      </c>
      <c r="Q639" s="2">
        <f t="shared" si="86"/>
        <v>2</v>
      </c>
      <c r="R639" s="2">
        <v>59.22</v>
      </c>
      <c r="S639" s="2">
        <f t="shared" si="87"/>
        <v>2</v>
      </c>
      <c r="T639" s="42">
        <f>DataSet!G2135+DataSet!Q2135+DataSet!S2135</f>
        <v>6</v>
      </c>
      <c r="U639" s="16" t="str">
        <f t="shared" si="88"/>
        <v>Medium</v>
      </c>
      <c r="V639" s="4">
        <v>5</v>
      </c>
      <c r="W639" s="33">
        <f t="shared" si="89"/>
        <v>536.86637850467264</v>
      </c>
      <c r="X639" s="2" t="s">
        <v>28</v>
      </c>
    </row>
    <row r="640" spans="1:24" ht="14.25" customHeight="1" x14ac:dyDescent="0.25">
      <c r="A640" s="2">
        <v>2217</v>
      </c>
      <c r="B640" s="2">
        <v>59</v>
      </c>
      <c r="C640" s="2" t="str">
        <f t="shared" si="81"/>
        <v>Late Adults</v>
      </c>
      <c r="D640" s="2" t="s">
        <v>26</v>
      </c>
      <c r="E640" s="2" t="s">
        <v>29</v>
      </c>
      <c r="F640" s="2">
        <v>452.38</v>
      </c>
      <c r="G640" s="2">
        <f t="shared" si="82"/>
        <v>2</v>
      </c>
      <c r="H640" s="6">
        <v>46413</v>
      </c>
      <c r="I640" s="12" t="str">
        <f t="shared" si="83"/>
        <v>2027</v>
      </c>
      <c r="J640" s="10" t="str">
        <f t="shared" si="84"/>
        <v>Jan</v>
      </c>
      <c r="K640" s="12" t="str">
        <f t="shared" si="85"/>
        <v>26</v>
      </c>
      <c r="L640" s="2" t="s">
        <v>20</v>
      </c>
      <c r="M640" s="2" t="s">
        <v>25</v>
      </c>
      <c r="N640" s="2">
        <v>1.77</v>
      </c>
      <c r="O640" s="2" t="s">
        <v>21</v>
      </c>
      <c r="P640" s="2">
        <v>19</v>
      </c>
      <c r="Q640" s="2">
        <f t="shared" si="86"/>
        <v>3</v>
      </c>
      <c r="R640" s="2">
        <v>23.81</v>
      </c>
      <c r="S640" s="2">
        <f t="shared" si="87"/>
        <v>1</v>
      </c>
      <c r="T640" s="42">
        <f>DataSet!G2218+DataSet!Q2218+DataSet!S2218</f>
        <v>6</v>
      </c>
      <c r="U640" s="16" t="str">
        <f t="shared" si="88"/>
        <v>Medium</v>
      </c>
      <c r="V640" s="4">
        <v>4</v>
      </c>
      <c r="W640" s="33">
        <f t="shared" si="89"/>
        <v>527.5268004459316</v>
      </c>
      <c r="X640" s="2" t="s">
        <v>28</v>
      </c>
    </row>
    <row r="641" spans="1:24" ht="14.25" customHeight="1" x14ac:dyDescent="0.25">
      <c r="A641" s="2">
        <v>2356</v>
      </c>
      <c r="B641" s="2">
        <v>40</v>
      </c>
      <c r="C641" s="2" t="str">
        <f t="shared" si="81"/>
        <v>Mid Adults</v>
      </c>
      <c r="D641" s="2" t="s">
        <v>23</v>
      </c>
      <c r="E641" s="2" t="s">
        <v>29</v>
      </c>
      <c r="F641" s="2">
        <v>100.91</v>
      </c>
      <c r="G641" s="2">
        <f t="shared" si="82"/>
        <v>1</v>
      </c>
      <c r="H641" s="6">
        <v>46552</v>
      </c>
      <c r="I641" s="12" t="str">
        <f t="shared" si="83"/>
        <v>2027</v>
      </c>
      <c r="J641" s="10" t="str">
        <f t="shared" si="84"/>
        <v>Jun</v>
      </c>
      <c r="K641" s="12" t="str">
        <f t="shared" si="85"/>
        <v>14</v>
      </c>
      <c r="L641" s="2" t="s">
        <v>30</v>
      </c>
      <c r="M641" s="2" t="s">
        <v>15</v>
      </c>
      <c r="N641" s="2">
        <v>1.77</v>
      </c>
      <c r="O641" s="2" t="s">
        <v>21</v>
      </c>
      <c r="P641" s="2">
        <v>7</v>
      </c>
      <c r="Q641" s="2">
        <f t="shared" si="86"/>
        <v>2</v>
      </c>
      <c r="R641" s="2">
        <v>14.42</v>
      </c>
      <c r="S641" s="2">
        <f t="shared" si="87"/>
        <v>1</v>
      </c>
      <c r="T641" s="42">
        <f>DataSet!G2357+DataSet!Q2357+DataSet!S2357</f>
        <v>7</v>
      </c>
      <c r="U641" s="16" t="str">
        <f t="shared" si="88"/>
        <v>High</v>
      </c>
      <c r="V641" s="4">
        <v>3</v>
      </c>
      <c r="W641" s="33">
        <f t="shared" si="89"/>
        <v>497.89587373168013</v>
      </c>
      <c r="X641" s="2" t="s">
        <v>22</v>
      </c>
    </row>
    <row r="642" spans="1:24" ht="14.25" customHeight="1" x14ac:dyDescent="0.25">
      <c r="A642" s="2">
        <v>2447</v>
      </c>
      <c r="B642" s="2">
        <v>65</v>
      </c>
      <c r="C642" s="2" t="str">
        <f t="shared" ref="C642:C705" si="90">IF(AND(B642&gt;=18, B642&lt;=29), "Young Adults",
   IF(AND(B642&gt;=30, B642&lt;=39), "Early Adults",
      IF(AND(B642&gt;=40, B642&lt;=49), "Mid Adults",
         IF(AND(B642&gt;=50, B642&lt;=59), "Late Adults",
            IF(AND(B642&gt;=60, B642&lt;=69), "Seniors", "Out of Range")
         )
      )
   )
)</f>
        <v>Seniors</v>
      </c>
      <c r="D642" s="2" t="s">
        <v>18</v>
      </c>
      <c r="E642" s="2" t="s">
        <v>19</v>
      </c>
      <c r="F642" s="2">
        <v>409.86</v>
      </c>
      <c r="G642" s="2">
        <f t="shared" ref="G642:G705" si="91">IF(F642 &lt;= 350, 1, IF(F642&gt; 350, IF(F642 &lt;= 650, 2, 3)))</f>
        <v>2</v>
      </c>
      <c r="H642" s="6">
        <v>46643</v>
      </c>
      <c r="I642" s="12" t="str">
        <f t="shared" ref="I642:I705" si="92">TEXT(H642, "yyyy")</f>
        <v>2027</v>
      </c>
      <c r="J642" s="10" t="str">
        <f t="shared" ref="J642:J705" si="93">TEXT(H642, "mmm")</f>
        <v>Sep</v>
      </c>
      <c r="K642" s="12" t="str">
        <f t="shared" ref="K642:K705" si="94">TEXT(H642, "dd")</f>
        <v>13</v>
      </c>
      <c r="L642" s="2" t="s">
        <v>14</v>
      </c>
      <c r="M642" s="2" t="s">
        <v>25</v>
      </c>
      <c r="N642" s="2">
        <v>1.77</v>
      </c>
      <c r="O642" s="2" t="s">
        <v>16</v>
      </c>
      <c r="P642" s="2">
        <v>16</v>
      </c>
      <c r="Q642" s="2">
        <f t="shared" ref="Q642:Q705" si="95">IF(P642 &lt;= 5, 1, IF(P642&gt; 5, IF(P642 &lt;= 15, 2, 3)))</f>
        <v>3</v>
      </c>
      <c r="R642" s="2">
        <v>25.62</v>
      </c>
      <c r="S642" s="2">
        <f t="shared" ref="S642:S705" si="96">IF(R642 &lt;= 50, 1, IF(R642&gt; 50, IF(R642 &lt;= 150, 2, 3)))</f>
        <v>1</v>
      </c>
      <c r="T642" s="42">
        <f>DataSet!G2448+DataSet!Q2448+DataSet!S2448</f>
        <v>6</v>
      </c>
      <c r="U642" s="16" t="str">
        <f t="shared" ref="U642:U705" si="97">IF(T642&lt;=4,"Low",IF(T642&lt;=6,"Medium","High"))</f>
        <v>Medium</v>
      </c>
      <c r="V642" s="4">
        <v>3</v>
      </c>
      <c r="W642" s="33">
        <f t="shared" ref="W642:W705" si="98">AVERAGEIFS(F642:F5641, V642:V5641,V642 )</f>
        <v>498.34393905191899</v>
      </c>
      <c r="X642" s="2" t="s">
        <v>28</v>
      </c>
    </row>
    <row r="643" spans="1:24" ht="14.25" customHeight="1" x14ac:dyDescent="0.25">
      <c r="A643" s="2">
        <v>2830</v>
      </c>
      <c r="B643" s="2">
        <v>28</v>
      </c>
      <c r="C643" s="2" t="str">
        <f t="shared" si="90"/>
        <v>Young Adults</v>
      </c>
      <c r="D643" s="2" t="s">
        <v>23</v>
      </c>
      <c r="E643" s="2" t="s">
        <v>19</v>
      </c>
      <c r="F643" s="2">
        <v>965.37</v>
      </c>
      <c r="G643" s="2">
        <f t="shared" si="91"/>
        <v>3</v>
      </c>
      <c r="H643" s="6">
        <v>47026</v>
      </c>
      <c r="I643" s="12" t="str">
        <f t="shared" si="92"/>
        <v>2028</v>
      </c>
      <c r="J643" s="10" t="str">
        <f t="shared" si="93"/>
        <v>Sep</v>
      </c>
      <c r="K643" s="12" t="str">
        <f t="shared" si="94"/>
        <v>30</v>
      </c>
      <c r="L643" s="2" t="s">
        <v>30</v>
      </c>
      <c r="M643" s="2" t="s">
        <v>15</v>
      </c>
      <c r="N643" s="2">
        <v>1.77</v>
      </c>
      <c r="O643" s="2" t="s">
        <v>16</v>
      </c>
      <c r="P643" s="2">
        <v>12</v>
      </c>
      <c r="Q643" s="2">
        <f t="shared" si="95"/>
        <v>2</v>
      </c>
      <c r="R643" s="2">
        <v>80.45</v>
      </c>
      <c r="S643" s="2">
        <f t="shared" si="96"/>
        <v>2</v>
      </c>
      <c r="T643" s="42">
        <f>DataSet!G2831+DataSet!Q2831+DataSet!S2831</f>
        <v>4</v>
      </c>
      <c r="U643" s="16" t="str">
        <f t="shared" si="97"/>
        <v>Low</v>
      </c>
      <c r="V643" s="4">
        <v>4</v>
      </c>
      <c r="W643" s="33">
        <f t="shared" si="98"/>
        <v>527.61066964285783</v>
      </c>
      <c r="X643" s="2" t="s">
        <v>28</v>
      </c>
    </row>
    <row r="644" spans="1:24" ht="14.25" customHeight="1" x14ac:dyDescent="0.25">
      <c r="A644" s="2">
        <v>3301</v>
      </c>
      <c r="B644" s="2">
        <v>49</v>
      </c>
      <c r="C644" s="2" t="str">
        <f t="shared" si="90"/>
        <v>Mid Adults</v>
      </c>
      <c r="D644" s="2" t="s">
        <v>26</v>
      </c>
      <c r="E644" s="2" t="s">
        <v>19</v>
      </c>
      <c r="F644" s="2">
        <v>823.15</v>
      </c>
      <c r="G644" s="2">
        <f t="shared" si="91"/>
        <v>3</v>
      </c>
      <c r="H644" s="6">
        <v>47497</v>
      </c>
      <c r="I644" s="12" t="str">
        <f t="shared" si="92"/>
        <v>2030</v>
      </c>
      <c r="J644" s="10" t="str">
        <f t="shared" si="93"/>
        <v>Jan</v>
      </c>
      <c r="K644" s="12" t="str">
        <f t="shared" si="94"/>
        <v>14</v>
      </c>
      <c r="L644" s="2" t="s">
        <v>24</v>
      </c>
      <c r="M644" s="2" t="s">
        <v>15</v>
      </c>
      <c r="N644" s="2">
        <v>1.77</v>
      </c>
      <c r="O644" s="2" t="s">
        <v>21</v>
      </c>
      <c r="P644" s="2">
        <v>19</v>
      </c>
      <c r="Q644" s="2">
        <f t="shared" si="95"/>
        <v>3</v>
      </c>
      <c r="R644" s="2">
        <v>43.32</v>
      </c>
      <c r="S644" s="2">
        <f t="shared" si="96"/>
        <v>1</v>
      </c>
      <c r="T644" s="42">
        <f>DataSet!G3302+DataSet!Q3302+DataSet!S3302</f>
        <v>7</v>
      </c>
      <c r="U644" s="16" t="str">
        <f t="shared" si="97"/>
        <v>High</v>
      </c>
      <c r="V644" s="4">
        <v>2</v>
      </c>
      <c r="W644" s="33">
        <f t="shared" si="98"/>
        <v>522.99962219598649</v>
      </c>
      <c r="X644" s="2" t="s">
        <v>17</v>
      </c>
    </row>
    <row r="645" spans="1:24" ht="14.25" customHeight="1" x14ac:dyDescent="0.25">
      <c r="A645" s="2">
        <v>3320</v>
      </c>
      <c r="B645" s="2">
        <v>46</v>
      </c>
      <c r="C645" s="2" t="str">
        <f t="shared" si="90"/>
        <v>Mid Adults</v>
      </c>
      <c r="D645" s="2" t="s">
        <v>23</v>
      </c>
      <c r="E645" s="2" t="s">
        <v>19</v>
      </c>
      <c r="F645" s="2">
        <v>433.47</v>
      </c>
      <c r="G645" s="2">
        <f t="shared" si="91"/>
        <v>2</v>
      </c>
      <c r="H645" s="6">
        <v>47516</v>
      </c>
      <c r="I645" s="12" t="str">
        <f t="shared" si="92"/>
        <v>2030</v>
      </c>
      <c r="J645" s="10" t="str">
        <f t="shared" si="93"/>
        <v>Feb</v>
      </c>
      <c r="K645" s="12" t="str">
        <f t="shared" si="94"/>
        <v>02</v>
      </c>
      <c r="L645" s="2" t="s">
        <v>30</v>
      </c>
      <c r="M645" s="2" t="s">
        <v>25</v>
      </c>
      <c r="N645" s="2">
        <v>1.77</v>
      </c>
      <c r="O645" s="2" t="s">
        <v>21</v>
      </c>
      <c r="P645" s="2">
        <v>3</v>
      </c>
      <c r="Q645" s="2">
        <f t="shared" si="95"/>
        <v>1</v>
      </c>
      <c r="R645" s="2">
        <v>144.49</v>
      </c>
      <c r="S645" s="2">
        <f t="shared" si="96"/>
        <v>2</v>
      </c>
      <c r="T645" s="42">
        <f>DataSet!G3321+DataSet!Q3321+DataSet!S3321</f>
        <v>6</v>
      </c>
      <c r="U645" s="16" t="str">
        <f t="shared" si="97"/>
        <v>Medium</v>
      </c>
      <c r="V645" s="4">
        <v>4</v>
      </c>
      <c r="W645" s="33">
        <f t="shared" si="98"/>
        <v>527.1215530726264</v>
      </c>
      <c r="X645" s="2" t="s">
        <v>28</v>
      </c>
    </row>
    <row r="646" spans="1:24" ht="14.25" customHeight="1" x14ac:dyDescent="0.25">
      <c r="A646" s="2">
        <v>3411</v>
      </c>
      <c r="B646" s="2">
        <v>55</v>
      </c>
      <c r="C646" s="2" t="str">
        <f t="shared" si="90"/>
        <v>Late Adults</v>
      </c>
      <c r="D646" s="2" t="s">
        <v>23</v>
      </c>
      <c r="E646" s="2" t="s">
        <v>27</v>
      </c>
      <c r="F646" s="2">
        <v>704.01</v>
      </c>
      <c r="G646" s="2">
        <f t="shared" si="91"/>
        <v>3</v>
      </c>
      <c r="H646" s="6">
        <v>47607</v>
      </c>
      <c r="I646" s="12" t="str">
        <f t="shared" si="92"/>
        <v>2030</v>
      </c>
      <c r="J646" s="10" t="str">
        <f t="shared" si="93"/>
        <v>May</v>
      </c>
      <c r="K646" s="12" t="str">
        <f t="shared" si="94"/>
        <v>04</v>
      </c>
      <c r="L646" s="2" t="s">
        <v>20</v>
      </c>
      <c r="M646" s="2" t="s">
        <v>15</v>
      </c>
      <c r="N646" s="2">
        <v>1.77</v>
      </c>
      <c r="O646" s="2" t="s">
        <v>21</v>
      </c>
      <c r="P646" s="2">
        <v>19</v>
      </c>
      <c r="Q646" s="2">
        <f t="shared" si="95"/>
        <v>3</v>
      </c>
      <c r="R646" s="2">
        <v>37.049999999999997</v>
      </c>
      <c r="S646" s="2">
        <f t="shared" si="96"/>
        <v>1</v>
      </c>
      <c r="T646" s="42">
        <f>DataSet!G3412+DataSet!Q3412+DataSet!S3412</f>
        <v>6</v>
      </c>
      <c r="U646" s="16" t="str">
        <f t="shared" si="97"/>
        <v>Medium</v>
      </c>
      <c r="V646" s="4">
        <v>4</v>
      </c>
      <c r="W646" s="33">
        <f t="shared" si="98"/>
        <v>527.22630872483285</v>
      </c>
      <c r="X646" s="2" t="s">
        <v>22</v>
      </c>
    </row>
    <row r="647" spans="1:24" ht="14.25" customHeight="1" x14ac:dyDescent="0.25">
      <c r="A647" s="2">
        <v>3961</v>
      </c>
      <c r="B647" s="2">
        <v>35</v>
      </c>
      <c r="C647" s="2" t="str">
        <f t="shared" si="90"/>
        <v>Early Adults</v>
      </c>
      <c r="D647" s="2" t="s">
        <v>18</v>
      </c>
      <c r="E647" s="2" t="s">
        <v>13</v>
      </c>
      <c r="F647" s="2">
        <v>626.57000000000005</v>
      </c>
      <c r="G647" s="2">
        <f t="shared" si="91"/>
        <v>2</v>
      </c>
      <c r="H647" s="6">
        <v>48157</v>
      </c>
      <c r="I647" s="12" t="str">
        <f t="shared" si="92"/>
        <v>2031</v>
      </c>
      <c r="J647" s="10" t="str">
        <f t="shared" si="93"/>
        <v>Nov</v>
      </c>
      <c r="K647" s="12" t="str">
        <f t="shared" si="94"/>
        <v>05</v>
      </c>
      <c r="L647" s="2" t="s">
        <v>24</v>
      </c>
      <c r="M647" s="2" t="s">
        <v>15</v>
      </c>
      <c r="N647" s="2">
        <v>1.77</v>
      </c>
      <c r="O647" s="2" t="s">
        <v>16</v>
      </c>
      <c r="P647" s="2">
        <v>4</v>
      </c>
      <c r="Q647" s="2">
        <f t="shared" si="95"/>
        <v>1</v>
      </c>
      <c r="R647" s="2">
        <v>156.63999999999999</v>
      </c>
      <c r="S647" s="2">
        <f t="shared" si="96"/>
        <v>3</v>
      </c>
      <c r="T647" s="42">
        <f>DataSet!G3962+DataSet!Q3962+DataSet!S3962</f>
        <v>5</v>
      </c>
      <c r="U647" s="16" t="str">
        <f t="shared" si="97"/>
        <v>Medium</v>
      </c>
      <c r="V647" s="4">
        <v>1</v>
      </c>
      <c r="W647" s="33">
        <f t="shared" si="98"/>
        <v>531.43100456620982</v>
      </c>
      <c r="X647" s="2" t="s">
        <v>28</v>
      </c>
    </row>
    <row r="648" spans="1:24" ht="14.25" customHeight="1" x14ac:dyDescent="0.25">
      <c r="A648" s="2">
        <v>4200</v>
      </c>
      <c r="B648" s="2">
        <v>29</v>
      </c>
      <c r="C648" s="2" t="str">
        <f t="shared" si="90"/>
        <v>Young Adults</v>
      </c>
      <c r="D648" s="2" t="s">
        <v>23</v>
      </c>
      <c r="E648" s="2" t="s">
        <v>13</v>
      </c>
      <c r="F648" s="2">
        <v>487.22</v>
      </c>
      <c r="G648" s="2">
        <f t="shared" si="91"/>
        <v>2</v>
      </c>
      <c r="H648" s="6">
        <v>48396</v>
      </c>
      <c r="I648" s="12" t="str">
        <f t="shared" si="92"/>
        <v>2032</v>
      </c>
      <c r="J648" s="10" t="str">
        <f t="shared" si="93"/>
        <v>Jul</v>
      </c>
      <c r="K648" s="12" t="str">
        <f t="shared" si="94"/>
        <v>01</v>
      </c>
      <c r="L648" s="2" t="s">
        <v>14</v>
      </c>
      <c r="M648" s="2" t="s">
        <v>25</v>
      </c>
      <c r="N648" s="2">
        <v>1.77</v>
      </c>
      <c r="O648" s="2" t="s">
        <v>21</v>
      </c>
      <c r="P648" s="2">
        <v>4</v>
      </c>
      <c r="Q648" s="2">
        <f t="shared" si="95"/>
        <v>1</v>
      </c>
      <c r="R648" s="2">
        <v>121.8</v>
      </c>
      <c r="S648" s="2">
        <f t="shared" si="96"/>
        <v>2</v>
      </c>
      <c r="T648" s="42">
        <f>DataSet!G4201+DataSet!Q4201+DataSet!S4201</f>
        <v>7</v>
      </c>
      <c r="U648" s="16" t="str">
        <f t="shared" si="97"/>
        <v>High</v>
      </c>
      <c r="V648" s="4">
        <v>5</v>
      </c>
      <c r="W648" s="33">
        <f t="shared" si="98"/>
        <v>536.52453801169565</v>
      </c>
      <c r="X648" s="2" t="s">
        <v>28</v>
      </c>
    </row>
    <row r="649" spans="1:24" ht="14.25" customHeight="1" x14ac:dyDescent="0.25">
      <c r="A649" s="2">
        <v>4250</v>
      </c>
      <c r="B649" s="2">
        <v>68</v>
      </c>
      <c r="C649" s="2" t="str">
        <f t="shared" si="90"/>
        <v>Seniors</v>
      </c>
      <c r="D649" s="2" t="s">
        <v>12</v>
      </c>
      <c r="E649" s="2" t="s">
        <v>19</v>
      </c>
      <c r="F649" s="2">
        <v>348.65</v>
      </c>
      <c r="G649" s="2">
        <f t="shared" si="91"/>
        <v>1</v>
      </c>
      <c r="H649" s="6">
        <v>48446</v>
      </c>
      <c r="I649" s="12" t="str">
        <f t="shared" si="92"/>
        <v>2032</v>
      </c>
      <c r="J649" s="10" t="str">
        <f t="shared" si="93"/>
        <v>Aug</v>
      </c>
      <c r="K649" s="12" t="str">
        <f t="shared" si="94"/>
        <v>20</v>
      </c>
      <c r="L649" s="2" t="s">
        <v>14</v>
      </c>
      <c r="M649" s="2" t="s">
        <v>15</v>
      </c>
      <c r="N649" s="2">
        <v>1.77</v>
      </c>
      <c r="O649" s="2" t="s">
        <v>16</v>
      </c>
      <c r="P649" s="2">
        <v>5</v>
      </c>
      <c r="Q649" s="2">
        <f t="shared" si="95"/>
        <v>1</v>
      </c>
      <c r="R649" s="2">
        <v>69.73</v>
      </c>
      <c r="S649" s="2">
        <f t="shared" si="96"/>
        <v>2</v>
      </c>
      <c r="T649" s="42">
        <f>DataSet!G4251+DataSet!Q4251+DataSet!S4251</f>
        <v>5</v>
      </c>
      <c r="U649" s="16" t="str">
        <f t="shared" si="97"/>
        <v>Medium</v>
      </c>
      <c r="V649" s="4">
        <v>5</v>
      </c>
      <c r="W649" s="33">
        <f t="shared" si="98"/>
        <v>536.58227166276322</v>
      </c>
      <c r="X649" s="2" t="s">
        <v>28</v>
      </c>
    </row>
    <row r="650" spans="1:24" ht="14.25" customHeight="1" x14ac:dyDescent="0.25">
      <c r="A650" s="2">
        <v>4466</v>
      </c>
      <c r="B650" s="2">
        <v>69</v>
      </c>
      <c r="C650" s="2" t="str">
        <f t="shared" si="90"/>
        <v>Seniors</v>
      </c>
      <c r="D650" s="2" t="s">
        <v>12</v>
      </c>
      <c r="E650" s="2" t="s">
        <v>29</v>
      </c>
      <c r="F650" s="2">
        <v>733.92</v>
      </c>
      <c r="G650" s="2">
        <f t="shared" si="91"/>
        <v>3</v>
      </c>
      <c r="H650" s="6">
        <v>48662</v>
      </c>
      <c r="I650" s="12" t="str">
        <f t="shared" si="92"/>
        <v>2033</v>
      </c>
      <c r="J650" s="10" t="str">
        <f t="shared" si="93"/>
        <v>Mar</v>
      </c>
      <c r="K650" s="12" t="str">
        <f t="shared" si="94"/>
        <v>24</v>
      </c>
      <c r="L650" s="2" t="s">
        <v>20</v>
      </c>
      <c r="M650" s="2" t="s">
        <v>25</v>
      </c>
      <c r="N650" s="2">
        <v>1.77</v>
      </c>
      <c r="O650" s="2" t="s">
        <v>16</v>
      </c>
      <c r="P650" s="2">
        <v>12</v>
      </c>
      <c r="Q650" s="2">
        <f t="shared" si="95"/>
        <v>2</v>
      </c>
      <c r="R650" s="2">
        <v>61.16</v>
      </c>
      <c r="S650" s="2">
        <f t="shared" si="96"/>
        <v>2</v>
      </c>
      <c r="T650" s="42">
        <f>DataSet!G4467+DataSet!Q4467+DataSet!S4467</f>
        <v>5</v>
      </c>
      <c r="U650" s="16" t="str">
        <f t="shared" si="97"/>
        <v>Medium</v>
      </c>
      <c r="V650" s="4">
        <v>4</v>
      </c>
      <c r="W650" s="33">
        <f t="shared" si="98"/>
        <v>527.02834266517425</v>
      </c>
      <c r="X650" s="2" t="s">
        <v>22</v>
      </c>
    </row>
    <row r="651" spans="1:24" ht="14.25" customHeight="1" x14ac:dyDescent="0.25">
      <c r="A651" s="2">
        <v>4536</v>
      </c>
      <c r="B651" s="2">
        <v>30</v>
      </c>
      <c r="C651" s="2" t="str">
        <f t="shared" si="90"/>
        <v>Early Adults</v>
      </c>
      <c r="D651" s="2" t="s">
        <v>26</v>
      </c>
      <c r="E651" s="2" t="s">
        <v>13</v>
      </c>
      <c r="F651" s="2">
        <v>957.13</v>
      </c>
      <c r="G651" s="2">
        <f t="shared" si="91"/>
        <v>3</v>
      </c>
      <c r="H651" s="6">
        <v>48732</v>
      </c>
      <c r="I651" s="12" t="str">
        <f t="shared" si="92"/>
        <v>2033</v>
      </c>
      <c r="J651" s="10" t="str">
        <f t="shared" si="93"/>
        <v>Jun</v>
      </c>
      <c r="K651" s="12" t="str">
        <f t="shared" si="94"/>
        <v>02</v>
      </c>
      <c r="L651" s="2" t="s">
        <v>24</v>
      </c>
      <c r="M651" s="2" t="s">
        <v>25</v>
      </c>
      <c r="N651" s="2">
        <v>1.77</v>
      </c>
      <c r="O651" s="2" t="s">
        <v>21</v>
      </c>
      <c r="P651" s="2">
        <v>4</v>
      </c>
      <c r="Q651" s="2">
        <f t="shared" si="95"/>
        <v>1</v>
      </c>
      <c r="R651" s="2">
        <v>239.28</v>
      </c>
      <c r="S651" s="2">
        <f t="shared" si="96"/>
        <v>3</v>
      </c>
      <c r="T651" s="42">
        <f>DataSet!G4537+DataSet!Q4537+DataSet!S4537</f>
        <v>4</v>
      </c>
      <c r="U651" s="16" t="str">
        <f t="shared" si="97"/>
        <v>Low</v>
      </c>
      <c r="V651" s="4">
        <v>1</v>
      </c>
      <c r="W651" s="33">
        <f t="shared" si="98"/>
        <v>531.32227428571412</v>
      </c>
      <c r="X651" s="2" t="s">
        <v>17</v>
      </c>
    </row>
    <row r="652" spans="1:24" ht="14.25" customHeight="1" x14ac:dyDescent="0.25">
      <c r="A652" s="2">
        <v>4597</v>
      </c>
      <c r="B652" s="2">
        <v>50</v>
      </c>
      <c r="C652" s="2" t="str">
        <f t="shared" si="90"/>
        <v>Late Adults</v>
      </c>
      <c r="D652" s="2" t="s">
        <v>23</v>
      </c>
      <c r="E652" s="2" t="s">
        <v>27</v>
      </c>
      <c r="F652" s="2">
        <v>403.08</v>
      </c>
      <c r="G652" s="2">
        <f t="shared" si="91"/>
        <v>2</v>
      </c>
      <c r="H652" s="6">
        <v>48793</v>
      </c>
      <c r="I652" s="12" t="str">
        <f t="shared" si="92"/>
        <v>2033</v>
      </c>
      <c r="J652" s="10" t="str">
        <f t="shared" si="93"/>
        <v>Aug</v>
      </c>
      <c r="K652" s="12" t="str">
        <f t="shared" si="94"/>
        <v>02</v>
      </c>
      <c r="L652" s="2" t="s">
        <v>14</v>
      </c>
      <c r="M652" s="2" t="s">
        <v>25</v>
      </c>
      <c r="N652" s="2">
        <v>1.77</v>
      </c>
      <c r="O652" s="2" t="s">
        <v>16</v>
      </c>
      <c r="P652" s="2">
        <v>7</v>
      </c>
      <c r="Q652" s="2">
        <f t="shared" si="95"/>
        <v>2</v>
      </c>
      <c r="R652" s="2">
        <v>57.58</v>
      </c>
      <c r="S652" s="2">
        <f t="shared" si="96"/>
        <v>2</v>
      </c>
      <c r="T652" s="42">
        <f>DataSet!G4598+DataSet!Q4598+DataSet!S4598</f>
        <v>6</v>
      </c>
      <c r="U652" s="16" t="str">
        <f t="shared" si="97"/>
        <v>Medium</v>
      </c>
      <c r="V652" s="4">
        <v>1</v>
      </c>
      <c r="W652" s="33">
        <f t="shared" si="98"/>
        <v>530.83508009153297</v>
      </c>
      <c r="X652" s="2" t="s">
        <v>28</v>
      </c>
    </row>
    <row r="653" spans="1:24" ht="14.25" customHeight="1" x14ac:dyDescent="0.25">
      <c r="A653" s="2">
        <v>4780</v>
      </c>
      <c r="B653" s="2">
        <v>21</v>
      </c>
      <c r="C653" s="2" t="str">
        <f t="shared" si="90"/>
        <v>Young Adults</v>
      </c>
      <c r="D653" s="2" t="s">
        <v>23</v>
      </c>
      <c r="E653" s="2" t="s">
        <v>27</v>
      </c>
      <c r="F653" s="2">
        <v>688.62</v>
      </c>
      <c r="G653" s="2">
        <f t="shared" si="91"/>
        <v>3</v>
      </c>
      <c r="H653" s="6">
        <v>48976</v>
      </c>
      <c r="I653" s="12" t="str">
        <f t="shared" si="92"/>
        <v>2034</v>
      </c>
      <c r="J653" s="10" t="str">
        <f t="shared" si="93"/>
        <v>Feb</v>
      </c>
      <c r="K653" s="12" t="str">
        <f t="shared" si="94"/>
        <v>01</v>
      </c>
      <c r="L653" s="2" t="s">
        <v>14</v>
      </c>
      <c r="M653" s="2" t="s">
        <v>25</v>
      </c>
      <c r="N653" s="2">
        <v>1.77</v>
      </c>
      <c r="O653" s="2" t="s">
        <v>21</v>
      </c>
      <c r="P653" s="2">
        <v>5</v>
      </c>
      <c r="Q653" s="2">
        <f t="shared" si="95"/>
        <v>1</v>
      </c>
      <c r="R653" s="2">
        <v>137.72</v>
      </c>
      <c r="S653" s="2">
        <f t="shared" si="96"/>
        <v>2</v>
      </c>
      <c r="T653" s="42">
        <f>DataSet!G4781+DataSet!Q4781+DataSet!S4781</f>
        <v>7</v>
      </c>
      <c r="U653" s="16" t="str">
        <f t="shared" si="97"/>
        <v>High</v>
      </c>
      <c r="V653" s="4">
        <v>2</v>
      </c>
      <c r="W653" s="33">
        <f t="shared" si="98"/>
        <v>522.64483451536705</v>
      </c>
      <c r="X653" s="2" t="s">
        <v>22</v>
      </c>
    </row>
    <row r="654" spans="1:24" ht="14.25" customHeight="1" x14ac:dyDescent="0.25">
      <c r="A654" s="2">
        <v>243</v>
      </c>
      <c r="B654" s="2">
        <v>61</v>
      </c>
      <c r="C654" s="2" t="str">
        <f t="shared" si="90"/>
        <v>Seniors</v>
      </c>
      <c r="D654" s="2" t="s">
        <v>26</v>
      </c>
      <c r="E654" s="2" t="s">
        <v>27</v>
      </c>
      <c r="F654" s="2">
        <v>785.38</v>
      </c>
      <c r="G654" s="2">
        <f t="shared" si="91"/>
        <v>3</v>
      </c>
      <c r="H654" s="6">
        <v>44439</v>
      </c>
      <c r="I654" s="12" t="str">
        <f t="shared" si="92"/>
        <v>2021</v>
      </c>
      <c r="J654" s="10" t="str">
        <f t="shared" si="93"/>
        <v>Aug</v>
      </c>
      <c r="K654" s="12" t="str">
        <f t="shared" si="94"/>
        <v>31</v>
      </c>
      <c r="L654" s="2" t="s">
        <v>14</v>
      </c>
      <c r="M654" s="2" t="s">
        <v>15</v>
      </c>
      <c r="N654" s="2">
        <v>1.76</v>
      </c>
      <c r="O654" s="2" t="s">
        <v>16</v>
      </c>
      <c r="P654" s="2">
        <v>18</v>
      </c>
      <c r="Q654" s="2">
        <f t="shared" si="95"/>
        <v>3</v>
      </c>
      <c r="R654" s="2">
        <v>43.63</v>
      </c>
      <c r="S654" s="2">
        <f t="shared" si="96"/>
        <v>1</v>
      </c>
      <c r="T654" s="42">
        <f>DataSet!G244+DataSet!Q244+DataSet!S244</f>
        <v>7</v>
      </c>
      <c r="U654" s="16" t="str">
        <f t="shared" si="97"/>
        <v>High</v>
      </c>
      <c r="V654" s="4">
        <v>2</v>
      </c>
      <c r="W654" s="33">
        <f t="shared" si="98"/>
        <v>522.44841420118405</v>
      </c>
      <c r="X654" s="2" t="s">
        <v>22</v>
      </c>
    </row>
    <row r="655" spans="1:24" ht="14.25" customHeight="1" x14ac:dyDescent="0.25">
      <c r="A655" s="2">
        <v>465</v>
      </c>
      <c r="B655" s="2">
        <v>51</v>
      </c>
      <c r="C655" s="2" t="str">
        <f t="shared" si="90"/>
        <v>Late Adults</v>
      </c>
      <c r="D655" s="2" t="s">
        <v>23</v>
      </c>
      <c r="E655" s="2" t="s">
        <v>19</v>
      </c>
      <c r="F655" s="2">
        <v>618.92999999999995</v>
      </c>
      <c r="G655" s="2">
        <f t="shared" si="91"/>
        <v>2</v>
      </c>
      <c r="H655" s="6">
        <v>44661</v>
      </c>
      <c r="I655" s="12" t="str">
        <f t="shared" si="92"/>
        <v>2022</v>
      </c>
      <c r="J655" s="10" t="str">
        <f t="shared" si="93"/>
        <v>Apr</v>
      </c>
      <c r="K655" s="12" t="str">
        <f t="shared" si="94"/>
        <v>10</v>
      </c>
      <c r="L655" s="2" t="s">
        <v>20</v>
      </c>
      <c r="M655" s="2" t="s">
        <v>15</v>
      </c>
      <c r="N655" s="2">
        <v>1.76</v>
      </c>
      <c r="O655" s="2" t="s">
        <v>21</v>
      </c>
      <c r="P655" s="2">
        <v>6</v>
      </c>
      <c r="Q655" s="2">
        <f t="shared" si="95"/>
        <v>2</v>
      </c>
      <c r="R655" s="2">
        <v>103.15</v>
      </c>
      <c r="S655" s="2">
        <f t="shared" si="96"/>
        <v>2</v>
      </c>
      <c r="T655" s="42">
        <f>DataSet!G466+DataSet!Q466+DataSet!S466</f>
        <v>4</v>
      </c>
      <c r="U655" s="16" t="str">
        <f t="shared" si="97"/>
        <v>Low</v>
      </c>
      <c r="V655" s="4">
        <v>5</v>
      </c>
      <c r="W655" s="33">
        <f t="shared" si="98"/>
        <v>536.8025908558028</v>
      </c>
      <c r="X655" s="2" t="s">
        <v>28</v>
      </c>
    </row>
    <row r="656" spans="1:24" ht="14.25" customHeight="1" x14ac:dyDescent="0.25">
      <c r="A656" s="2">
        <v>525</v>
      </c>
      <c r="B656" s="2">
        <v>46</v>
      </c>
      <c r="C656" s="2" t="str">
        <f t="shared" si="90"/>
        <v>Mid Adults</v>
      </c>
      <c r="D656" s="2" t="s">
        <v>26</v>
      </c>
      <c r="E656" s="2" t="s">
        <v>27</v>
      </c>
      <c r="F656" s="2">
        <v>610.73</v>
      </c>
      <c r="G656" s="2">
        <f t="shared" si="91"/>
        <v>2</v>
      </c>
      <c r="H656" s="6">
        <v>44721</v>
      </c>
      <c r="I656" s="12" t="str">
        <f t="shared" si="92"/>
        <v>2022</v>
      </c>
      <c r="J656" s="10" t="str">
        <f t="shared" si="93"/>
        <v>Jun</v>
      </c>
      <c r="K656" s="12" t="str">
        <f t="shared" si="94"/>
        <v>09</v>
      </c>
      <c r="L656" s="2" t="s">
        <v>20</v>
      </c>
      <c r="M656" s="2" t="s">
        <v>25</v>
      </c>
      <c r="N656" s="2">
        <v>1.76</v>
      </c>
      <c r="O656" s="2" t="s">
        <v>16</v>
      </c>
      <c r="P656" s="2">
        <v>6</v>
      </c>
      <c r="Q656" s="2">
        <f t="shared" si="95"/>
        <v>2</v>
      </c>
      <c r="R656" s="2">
        <v>101.79</v>
      </c>
      <c r="S656" s="2">
        <f t="shared" si="96"/>
        <v>2</v>
      </c>
      <c r="T656" s="42">
        <f>DataSet!G526+DataSet!Q526+DataSet!S526</f>
        <v>7</v>
      </c>
      <c r="U656" s="16" t="str">
        <f t="shared" si="97"/>
        <v>High</v>
      </c>
      <c r="V656" s="4">
        <v>2</v>
      </c>
      <c r="W656" s="33">
        <f t="shared" si="98"/>
        <v>522.13688388625656</v>
      </c>
      <c r="X656" s="2" t="s">
        <v>22</v>
      </c>
    </row>
    <row r="657" spans="1:24" ht="14.25" customHeight="1" x14ac:dyDescent="0.25">
      <c r="A657" s="2">
        <v>793</v>
      </c>
      <c r="B657" s="2">
        <v>44</v>
      </c>
      <c r="C657" s="2" t="str">
        <f t="shared" si="90"/>
        <v>Mid Adults</v>
      </c>
      <c r="D657" s="2" t="s">
        <v>23</v>
      </c>
      <c r="E657" s="2" t="s">
        <v>29</v>
      </c>
      <c r="F657" s="2">
        <v>105.22</v>
      </c>
      <c r="G657" s="2">
        <f t="shared" si="91"/>
        <v>1</v>
      </c>
      <c r="H657" s="6">
        <v>44989</v>
      </c>
      <c r="I657" s="12" t="str">
        <f t="shared" si="92"/>
        <v>2023</v>
      </c>
      <c r="J657" s="10" t="str">
        <f t="shared" si="93"/>
        <v>Mar</v>
      </c>
      <c r="K657" s="12" t="str">
        <f t="shared" si="94"/>
        <v>04</v>
      </c>
      <c r="L657" s="2" t="s">
        <v>24</v>
      </c>
      <c r="M657" s="2" t="s">
        <v>15</v>
      </c>
      <c r="N657" s="2">
        <v>1.76</v>
      </c>
      <c r="O657" s="2" t="s">
        <v>21</v>
      </c>
      <c r="P657" s="2">
        <v>18</v>
      </c>
      <c r="Q657" s="2">
        <f t="shared" si="95"/>
        <v>3</v>
      </c>
      <c r="R657" s="2">
        <v>5.85</v>
      </c>
      <c r="S657" s="2">
        <f t="shared" si="96"/>
        <v>1</v>
      </c>
      <c r="T657" s="42">
        <f>DataSet!G794+DataSet!Q794+DataSet!S794</f>
        <v>6</v>
      </c>
      <c r="U657" s="16" t="str">
        <f t="shared" si="97"/>
        <v>Medium</v>
      </c>
      <c r="V657" s="4">
        <v>1</v>
      </c>
      <c r="W657" s="33">
        <f t="shared" si="98"/>
        <v>530.98142038946139</v>
      </c>
      <c r="X657" s="2" t="s">
        <v>17</v>
      </c>
    </row>
    <row r="658" spans="1:24" ht="14.25" customHeight="1" x14ac:dyDescent="0.25">
      <c r="A658" s="2">
        <v>1140</v>
      </c>
      <c r="B658" s="2">
        <v>20</v>
      </c>
      <c r="C658" s="2" t="str">
        <f t="shared" si="90"/>
        <v>Young Adults</v>
      </c>
      <c r="D658" s="2" t="s">
        <v>23</v>
      </c>
      <c r="E658" s="2" t="s">
        <v>13</v>
      </c>
      <c r="F658" s="2">
        <v>380.46</v>
      </c>
      <c r="G658" s="2">
        <f t="shared" si="91"/>
        <v>2</v>
      </c>
      <c r="H658" s="6">
        <v>45336</v>
      </c>
      <c r="I658" s="12" t="str">
        <f t="shared" si="92"/>
        <v>2024</v>
      </c>
      <c r="J658" s="10" t="str">
        <f t="shared" si="93"/>
        <v>Feb</v>
      </c>
      <c r="K658" s="12" t="str">
        <f t="shared" si="94"/>
        <v>14</v>
      </c>
      <c r="L658" s="2" t="s">
        <v>30</v>
      </c>
      <c r="M658" s="2" t="s">
        <v>25</v>
      </c>
      <c r="N658" s="2">
        <v>1.76</v>
      </c>
      <c r="O658" s="2" t="s">
        <v>21</v>
      </c>
      <c r="P658" s="2">
        <v>5</v>
      </c>
      <c r="Q658" s="2">
        <f t="shared" si="95"/>
        <v>1</v>
      </c>
      <c r="R658" s="2">
        <v>76.09</v>
      </c>
      <c r="S658" s="2">
        <f t="shared" si="96"/>
        <v>2</v>
      </c>
      <c r="T658" s="42">
        <f>DataSet!G1141+DataSet!Q1141+DataSet!S1141</f>
        <v>5</v>
      </c>
      <c r="U658" s="16" t="str">
        <f t="shared" si="97"/>
        <v>Medium</v>
      </c>
      <c r="V658" s="4">
        <v>4</v>
      </c>
      <c r="W658" s="33">
        <f t="shared" si="98"/>
        <v>526.79640134529222</v>
      </c>
      <c r="X658" s="2" t="s">
        <v>17</v>
      </c>
    </row>
    <row r="659" spans="1:24" ht="14.25" customHeight="1" x14ac:dyDescent="0.25">
      <c r="A659" s="2">
        <v>1158</v>
      </c>
      <c r="B659" s="2">
        <v>69</v>
      </c>
      <c r="C659" s="2" t="str">
        <f t="shared" si="90"/>
        <v>Seniors</v>
      </c>
      <c r="D659" s="2" t="s">
        <v>23</v>
      </c>
      <c r="E659" s="2" t="s">
        <v>29</v>
      </c>
      <c r="F659" s="2">
        <v>811.87</v>
      </c>
      <c r="G659" s="2">
        <f t="shared" si="91"/>
        <v>3</v>
      </c>
      <c r="H659" s="6">
        <v>45354</v>
      </c>
      <c r="I659" s="12" t="str">
        <f t="shared" si="92"/>
        <v>2024</v>
      </c>
      <c r="J659" s="10" t="str">
        <f t="shared" si="93"/>
        <v>Mar</v>
      </c>
      <c r="K659" s="12" t="str">
        <f t="shared" si="94"/>
        <v>03</v>
      </c>
      <c r="L659" s="2" t="s">
        <v>24</v>
      </c>
      <c r="M659" s="2" t="s">
        <v>25</v>
      </c>
      <c r="N659" s="2">
        <v>1.76</v>
      </c>
      <c r="O659" s="2" t="s">
        <v>16</v>
      </c>
      <c r="P659" s="2">
        <v>4</v>
      </c>
      <c r="Q659" s="2">
        <f t="shared" si="95"/>
        <v>1</v>
      </c>
      <c r="R659" s="2">
        <v>202.97</v>
      </c>
      <c r="S659" s="2">
        <f t="shared" si="96"/>
        <v>3</v>
      </c>
      <c r="T659" s="42">
        <f>DataSet!G1159+DataSet!Q1159+DataSet!S1159</f>
        <v>6</v>
      </c>
      <c r="U659" s="16" t="str">
        <f t="shared" si="97"/>
        <v>Medium</v>
      </c>
      <c r="V659" s="4">
        <v>1</v>
      </c>
      <c r="W659" s="33">
        <f t="shared" si="98"/>
        <v>531.4696788990824</v>
      </c>
      <c r="X659" s="2" t="s">
        <v>28</v>
      </c>
    </row>
    <row r="660" spans="1:24" ht="14.25" customHeight="1" x14ac:dyDescent="0.25">
      <c r="A660" s="2">
        <v>1352</v>
      </c>
      <c r="B660" s="2">
        <v>54</v>
      </c>
      <c r="C660" s="2" t="str">
        <f t="shared" si="90"/>
        <v>Late Adults</v>
      </c>
      <c r="D660" s="2" t="s">
        <v>26</v>
      </c>
      <c r="E660" s="2" t="s">
        <v>29</v>
      </c>
      <c r="F660" s="2">
        <v>237.53</v>
      </c>
      <c r="G660" s="2">
        <f t="shared" si="91"/>
        <v>1</v>
      </c>
      <c r="H660" s="6">
        <v>45548</v>
      </c>
      <c r="I660" s="12" t="str">
        <f t="shared" si="92"/>
        <v>2024</v>
      </c>
      <c r="J660" s="10" t="str">
        <f t="shared" si="93"/>
        <v>Sep</v>
      </c>
      <c r="K660" s="12" t="str">
        <f t="shared" si="94"/>
        <v>13</v>
      </c>
      <c r="L660" s="2" t="s">
        <v>24</v>
      </c>
      <c r="M660" s="2" t="s">
        <v>15</v>
      </c>
      <c r="N660" s="2">
        <v>1.76</v>
      </c>
      <c r="O660" s="2" t="s">
        <v>16</v>
      </c>
      <c r="P660" s="2">
        <v>7</v>
      </c>
      <c r="Q660" s="2">
        <f t="shared" si="95"/>
        <v>2</v>
      </c>
      <c r="R660" s="2">
        <v>33.93</v>
      </c>
      <c r="S660" s="2">
        <f t="shared" si="96"/>
        <v>1</v>
      </c>
      <c r="T660" s="42">
        <f>DataSet!G1353+DataSet!Q1353+DataSet!S1353</f>
        <v>7</v>
      </c>
      <c r="U660" s="16" t="str">
        <f t="shared" si="97"/>
        <v>High</v>
      </c>
      <c r="V660" s="4">
        <v>1</v>
      </c>
      <c r="W660" s="33">
        <f t="shared" si="98"/>
        <v>531.14774971297334</v>
      </c>
      <c r="X660" s="2" t="s">
        <v>22</v>
      </c>
    </row>
    <row r="661" spans="1:24" ht="14.25" customHeight="1" x14ac:dyDescent="0.25">
      <c r="A661" s="2">
        <v>1510</v>
      </c>
      <c r="B661" s="2">
        <v>45</v>
      </c>
      <c r="C661" s="2" t="str">
        <f t="shared" si="90"/>
        <v>Mid Adults</v>
      </c>
      <c r="D661" s="2" t="s">
        <v>23</v>
      </c>
      <c r="E661" s="2" t="s">
        <v>13</v>
      </c>
      <c r="F661" s="2">
        <v>420.43</v>
      </c>
      <c r="G661" s="2">
        <f t="shared" si="91"/>
        <v>2</v>
      </c>
      <c r="H661" s="6">
        <v>45706</v>
      </c>
      <c r="I661" s="12" t="str">
        <f t="shared" si="92"/>
        <v>2025</v>
      </c>
      <c r="J661" s="10" t="str">
        <f t="shared" si="93"/>
        <v>Feb</v>
      </c>
      <c r="K661" s="12" t="str">
        <f t="shared" si="94"/>
        <v>18</v>
      </c>
      <c r="L661" s="2" t="s">
        <v>20</v>
      </c>
      <c r="M661" s="2" t="s">
        <v>15</v>
      </c>
      <c r="N661" s="2">
        <v>1.76</v>
      </c>
      <c r="O661" s="2" t="s">
        <v>16</v>
      </c>
      <c r="P661" s="2">
        <v>12</v>
      </c>
      <c r="Q661" s="2">
        <f t="shared" si="95"/>
        <v>2</v>
      </c>
      <c r="R661" s="2">
        <v>35.04</v>
      </c>
      <c r="S661" s="2">
        <f t="shared" si="96"/>
        <v>1</v>
      </c>
      <c r="T661" s="42">
        <f>DataSet!G1511+DataSet!Q1511+DataSet!S1511</f>
        <v>5</v>
      </c>
      <c r="U661" s="16" t="str">
        <f t="shared" si="97"/>
        <v>Medium</v>
      </c>
      <c r="V661" s="4">
        <v>1</v>
      </c>
      <c r="W661" s="33">
        <f t="shared" si="98"/>
        <v>531.48524137931008</v>
      </c>
      <c r="X661" s="2" t="s">
        <v>17</v>
      </c>
    </row>
    <row r="662" spans="1:24" ht="14.25" customHeight="1" x14ac:dyDescent="0.25">
      <c r="A662" s="2">
        <v>1541</v>
      </c>
      <c r="B662" s="2">
        <v>34</v>
      </c>
      <c r="C662" s="2" t="str">
        <f t="shared" si="90"/>
        <v>Early Adults</v>
      </c>
      <c r="D662" s="2" t="s">
        <v>18</v>
      </c>
      <c r="E662" s="2" t="s">
        <v>27</v>
      </c>
      <c r="F662" s="2">
        <v>261.56</v>
      </c>
      <c r="G662" s="2">
        <f t="shared" si="91"/>
        <v>1</v>
      </c>
      <c r="H662" s="6">
        <v>45737</v>
      </c>
      <c r="I662" s="12" t="str">
        <f t="shared" si="92"/>
        <v>2025</v>
      </c>
      <c r="J662" s="10" t="str">
        <f t="shared" si="93"/>
        <v>Mar</v>
      </c>
      <c r="K662" s="12" t="str">
        <f t="shared" si="94"/>
        <v>21</v>
      </c>
      <c r="L662" s="2" t="s">
        <v>14</v>
      </c>
      <c r="M662" s="2" t="s">
        <v>15</v>
      </c>
      <c r="N662" s="2">
        <v>1.76</v>
      </c>
      <c r="O662" s="2" t="s">
        <v>16</v>
      </c>
      <c r="P662" s="2">
        <v>15</v>
      </c>
      <c r="Q662" s="2">
        <f t="shared" si="95"/>
        <v>2</v>
      </c>
      <c r="R662" s="2">
        <v>17.440000000000001</v>
      </c>
      <c r="S662" s="2">
        <f t="shared" si="96"/>
        <v>1</v>
      </c>
      <c r="T662" s="42">
        <f>DataSet!G1542+DataSet!Q1542+DataSet!S1542</f>
        <v>7</v>
      </c>
      <c r="U662" s="16" t="str">
        <f t="shared" si="97"/>
        <v>High</v>
      </c>
      <c r="V662" s="4">
        <v>3</v>
      </c>
      <c r="W662" s="33">
        <f t="shared" si="98"/>
        <v>498.44392090395507</v>
      </c>
      <c r="X662" s="2" t="s">
        <v>17</v>
      </c>
    </row>
    <row r="663" spans="1:24" ht="14.25" customHeight="1" x14ac:dyDescent="0.25">
      <c r="A663" s="2">
        <v>1730</v>
      </c>
      <c r="B663" s="2">
        <v>21</v>
      </c>
      <c r="C663" s="2" t="str">
        <f t="shared" si="90"/>
        <v>Young Adults</v>
      </c>
      <c r="D663" s="2" t="s">
        <v>12</v>
      </c>
      <c r="E663" s="2" t="s">
        <v>19</v>
      </c>
      <c r="F663" s="2">
        <v>761.24</v>
      </c>
      <c r="G663" s="2">
        <f t="shared" si="91"/>
        <v>3</v>
      </c>
      <c r="H663" s="6">
        <v>45926</v>
      </c>
      <c r="I663" s="12" t="str">
        <f t="shared" si="92"/>
        <v>2025</v>
      </c>
      <c r="J663" s="10" t="str">
        <f t="shared" si="93"/>
        <v>Sep</v>
      </c>
      <c r="K663" s="12" t="str">
        <f t="shared" si="94"/>
        <v>26</v>
      </c>
      <c r="L663" s="2" t="s">
        <v>30</v>
      </c>
      <c r="M663" s="2" t="s">
        <v>15</v>
      </c>
      <c r="N663" s="2">
        <v>1.76</v>
      </c>
      <c r="O663" s="2" t="s">
        <v>21</v>
      </c>
      <c r="P663" s="2">
        <v>6</v>
      </c>
      <c r="Q663" s="2">
        <f t="shared" si="95"/>
        <v>2</v>
      </c>
      <c r="R663" s="2">
        <v>126.87</v>
      </c>
      <c r="S663" s="2">
        <f t="shared" si="96"/>
        <v>2</v>
      </c>
      <c r="T663" s="42">
        <f>DataSet!G1731+DataSet!Q1731+DataSet!S1731</f>
        <v>6</v>
      </c>
      <c r="U663" s="16" t="str">
        <f t="shared" si="97"/>
        <v>Medium</v>
      </c>
      <c r="V663" s="4">
        <v>4</v>
      </c>
      <c r="W663" s="33">
        <f t="shared" si="98"/>
        <v>526.96063973064042</v>
      </c>
      <c r="X663" s="2" t="s">
        <v>22</v>
      </c>
    </row>
    <row r="664" spans="1:24" ht="14.25" customHeight="1" x14ac:dyDescent="0.25">
      <c r="A664" s="2">
        <v>1911</v>
      </c>
      <c r="B664" s="2">
        <v>33</v>
      </c>
      <c r="C664" s="2" t="str">
        <f t="shared" si="90"/>
        <v>Early Adults</v>
      </c>
      <c r="D664" s="2" t="s">
        <v>23</v>
      </c>
      <c r="E664" s="2" t="s">
        <v>19</v>
      </c>
      <c r="F664" s="2">
        <v>132.58000000000001</v>
      </c>
      <c r="G664" s="2">
        <f t="shared" si="91"/>
        <v>1</v>
      </c>
      <c r="H664" s="6">
        <v>46107</v>
      </c>
      <c r="I664" s="12" t="str">
        <f t="shared" si="92"/>
        <v>2026</v>
      </c>
      <c r="J664" s="10" t="str">
        <f t="shared" si="93"/>
        <v>Mar</v>
      </c>
      <c r="K664" s="12" t="str">
        <f t="shared" si="94"/>
        <v>26</v>
      </c>
      <c r="L664" s="2" t="s">
        <v>30</v>
      </c>
      <c r="M664" s="2" t="s">
        <v>15</v>
      </c>
      <c r="N664" s="2">
        <v>1.76</v>
      </c>
      <c r="O664" s="2" t="s">
        <v>21</v>
      </c>
      <c r="P664" s="2">
        <v>18</v>
      </c>
      <c r="Q664" s="2">
        <f t="shared" si="95"/>
        <v>3</v>
      </c>
      <c r="R664" s="2">
        <v>7.37</v>
      </c>
      <c r="S664" s="2">
        <f t="shared" si="96"/>
        <v>1</v>
      </c>
      <c r="T664" s="42">
        <f>DataSet!G1912+DataSet!Q1912+DataSet!S1912</f>
        <v>4</v>
      </c>
      <c r="U664" s="16" t="str">
        <f t="shared" si="97"/>
        <v>Low</v>
      </c>
      <c r="V664" s="4">
        <v>3</v>
      </c>
      <c r="W664" s="33">
        <f t="shared" si="98"/>
        <v>498.71188914027175</v>
      </c>
      <c r="X664" s="2" t="s">
        <v>22</v>
      </c>
    </row>
    <row r="665" spans="1:24" ht="14.25" customHeight="1" x14ac:dyDescent="0.25">
      <c r="A665" s="2">
        <v>2095</v>
      </c>
      <c r="B665" s="2">
        <v>32</v>
      </c>
      <c r="C665" s="2" t="str">
        <f t="shared" si="90"/>
        <v>Early Adults</v>
      </c>
      <c r="D665" s="2" t="s">
        <v>26</v>
      </c>
      <c r="E665" s="2" t="s">
        <v>13</v>
      </c>
      <c r="F665" s="2">
        <v>889.61</v>
      </c>
      <c r="G665" s="2">
        <f t="shared" si="91"/>
        <v>3</v>
      </c>
      <c r="H665" s="6">
        <v>46291</v>
      </c>
      <c r="I665" s="12" t="str">
        <f t="shared" si="92"/>
        <v>2026</v>
      </c>
      <c r="J665" s="10" t="str">
        <f t="shared" si="93"/>
        <v>Sep</v>
      </c>
      <c r="K665" s="12" t="str">
        <f t="shared" si="94"/>
        <v>26</v>
      </c>
      <c r="L665" s="2" t="s">
        <v>24</v>
      </c>
      <c r="M665" s="2" t="s">
        <v>15</v>
      </c>
      <c r="N665" s="2">
        <v>1.76</v>
      </c>
      <c r="O665" s="2" t="s">
        <v>16</v>
      </c>
      <c r="P665" s="2">
        <v>10</v>
      </c>
      <c r="Q665" s="2">
        <f t="shared" si="95"/>
        <v>2</v>
      </c>
      <c r="R665" s="2">
        <v>88.96</v>
      </c>
      <c r="S665" s="2">
        <f t="shared" si="96"/>
        <v>2</v>
      </c>
      <c r="T665" s="42">
        <f>DataSet!G2096+DataSet!Q2096+DataSet!S2096</f>
        <v>7</v>
      </c>
      <c r="U665" s="16" t="str">
        <f t="shared" si="97"/>
        <v>High</v>
      </c>
      <c r="V665" s="4">
        <v>2</v>
      </c>
      <c r="W665" s="33">
        <f t="shared" si="98"/>
        <v>522.03179122182746</v>
      </c>
      <c r="X665" s="2" t="s">
        <v>22</v>
      </c>
    </row>
    <row r="666" spans="1:24" ht="14.25" customHeight="1" x14ac:dyDescent="0.25">
      <c r="A666" s="2">
        <v>2265</v>
      </c>
      <c r="B666" s="2">
        <v>62</v>
      </c>
      <c r="C666" s="2" t="str">
        <f t="shared" si="90"/>
        <v>Seniors</v>
      </c>
      <c r="D666" s="2" t="s">
        <v>18</v>
      </c>
      <c r="E666" s="2" t="s">
        <v>13</v>
      </c>
      <c r="F666" s="2">
        <v>74.92</v>
      </c>
      <c r="G666" s="2">
        <f t="shared" si="91"/>
        <v>1</v>
      </c>
      <c r="H666" s="6">
        <v>46461</v>
      </c>
      <c r="I666" s="12" t="str">
        <f t="shared" si="92"/>
        <v>2027</v>
      </c>
      <c r="J666" s="10" t="str">
        <f t="shared" si="93"/>
        <v>Mar</v>
      </c>
      <c r="K666" s="12" t="str">
        <f t="shared" si="94"/>
        <v>15</v>
      </c>
      <c r="L666" s="2" t="s">
        <v>30</v>
      </c>
      <c r="M666" s="2" t="s">
        <v>25</v>
      </c>
      <c r="N666" s="2">
        <v>1.76</v>
      </c>
      <c r="O666" s="2" t="s">
        <v>16</v>
      </c>
      <c r="P666" s="2">
        <v>10</v>
      </c>
      <c r="Q666" s="2">
        <f t="shared" si="95"/>
        <v>2</v>
      </c>
      <c r="R666" s="2">
        <v>7.49</v>
      </c>
      <c r="S666" s="2">
        <f t="shared" si="96"/>
        <v>1</v>
      </c>
      <c r="T666" s="42">
        <f>DataSet!G2266+DataSet!Q2266+DataSet!S2266</f>
        <v>7</v>
      </c>
      <c r="U666" s="16" t="str">
        <f t="shared" si="97"/>
        <v>High</v>
      </c>
      <c r="V666" s="4">
        <v>2</v>
      </c>
      <c r="W666" s="33">
        <f t="shared" si="98"/>
        <v>521.59523752969187</v>
      </c>
      <c r="X666" s="2" t="s">
        <v>28</v>
      </c>
    </row>
    <row r="667" spans="1:24" ht="14.25" customHeight="1" x14ac:dyDescent="0.25">
      <c r="A667" s="2">
        <v>2904</v>
      </c>
      <c r="B667" s="2">
        <v>50</v>
      </c>
      <c r="C667" s="2" t="str">
        <f t="shared" si="90"/>
        <v>Late Adults</v>
      </c>
      <c r="D667" s="2" t="s">
        <v>26</v>
      </c>
      <c r="E667" s="2" t="s">
        <v>19</v>
      </c>
      <c r="F667" s="2">
        <v>802.86</v>
      </c>
      <c r="G667" s="2">
        <f t="shared" si="91"/>
        <v>3</v>
      </c>
      <c r="H667" s="6">
        <v>47100</v>
      </c>
      <c r="I667" s="12" t="str">
        <f t="shared" si="92"/>
        <v>2028</v>
      </c>
      <c r="J667" s="10" t="str">
        <f t="shared" si="93"/>
        <v>Dec</v>
      </c>
      <c r="K667" s="12" t="str">
        <f t="shared" si="94"/>
        <v>13</v>
      </c>
      <c r="L667" s="2" t="s">
        <v>30</v>
      </c>
      <c r="M667" s="2" t="s">
        <v>15</v>
      </c>
      <c r="N667" s="2">
        <v>1.76</v>
      </c>
      <c r="O667" s="2" t="s">
        <v>21</v>
      </c>
      <c r="P667" s="2">
        <v>18</v>
      </c>
      <c r="Q667" s="2">
        <f t="shared" si="95"/>
        <v>3</v>
      </c>
      <c r="R667" s="2">
        <v>44.6</v>
      </c>
      <c r="S667" s="2">
        <f t="shared" si="96"/>
        <v>1</v>
      </c>
      <c r="T667" s="42">
        <f>DataSet!G2905+DataSet!Q2905+DataSet!S2905</f>
        <v>5</v>
      </c>
      <c r="U667" s="16" t="str">
        <f t="shared" si="97"/>
        <v>Medium</v>
      </c>
      <c r="V667" s="4">
        <v>4</v>
      </c>
      <c r="W667" s="33">
        <f t="shared" si="98"/>
        <v>526.69740449438268</v>
      </c>
      <c r="X667" s="2" t="s">
        <v>22</v>
      </c>
    </row>
    <row r="668" spans="1:24" ht="14.25" customHeight="1" x14ac:dyDescent="0.25">
      <c r="A668" s="2">
        <v>2941</v>
      </c>
      <c r="B668" s="2">
        <v>31</v>
      </c>
      <c r="C668" s="2" t="str">
        <f t="shared" si="90"/>
        <v>Early Adults</v>
      </c>
      <c r="D668" s="2" t="s">
        <v>26</v>
      </c>
      <c r="E668" s="2" t="s">
        <v>13</v>
      </c>
      <c r="F668" s="2">
        <v>345.45</v>
      </c>
      <c r="G668" s="2">
        <f t="shared" si="91"/>
        <v>1</v>
      </c>
      <c r="H668" s="6">
        <v>47137</v>
      </c>
      <c r="I668" s="12" t="str">
        <f t="shared" si="92"/>
        <v>2029</v>
      </c>
      <c r="J668" s="10" t="str">
        <f t="shared" si="93"/>
        <v>Jan</v>
      </c>
      <c r="K668" s="12" t="str">
        <f t="shared" si="94"/>
        <v>19</v>
      </c>
      <c r="L668" s="2" t="s">
        <v>20</v>
      </c>
      <c r="M668" s="2" t="s">
        <v>15</v>
      </c>
      <c r="N668" s="2">
        <v>1.76</v>
      </c>
      <c r="O668" s="2" t="s">
        <v>21</v>
      </c>
      <c r="P668" s="2">
        <v>4</v>
      </c>
      <c r="Q668" s="2">
        <f t="shared" si="95"/>
        <v>1</v>
      </c>
      <c r="R668" s="2">
        <v>86.36</v>
      </c>
      <c r="S668" s="2">
        <f t="shared" si="96"/>
        <v>2</v>
      </c>
      <c r="T668" s="42">
        <f>DataSet!G2942+DataSet!Q2942+DataSet!S2942</f>
        <v>7</v>
      </c>
      <c r="U668" s="16" t="str">
        <f t="shared" si="97"/>
        <v>High</v>
      </c>
      <c r="V668" s="4">
        <v>2</v>
      </c>
      <c r="W668" s="33">
        <f t="shared" si="98"/>
        <v>522.12636147443584</v>
      </c>
      <c r="X668" s="2" t="s">
        <v>22</v>
      </c>
    </row>
    <row r="669" spans="1:24" ht="14.25" customHeight="1" x14ac:dyDescent="0.25">
      <c r="A669" s="2">
        <v>3097</v>
      </c>
      <c r="B669" s="2">
        <v>59</v>
      </c>
      <c r="C669" s="2" t="str">
        <f t="shared" si="90"/>
        <v>Late Adults</v>
      </c>
      <c r="D669" s="2" t="s">
        <v>23</v>
      </c>
      <c r="E669" s="2" t="s">
        <v>27</v>
      </c>
      <c r="F669" s="2">
        <v>302.69</v>
      </c>
      <c r="G669" s="2">
        <f t="shared" si="91"/>
        <v>1</v>
      </c>
      <c r="H669" s="6">
        <v>47293</v>
      </c>
      <c r="I669" s="12" t="str">
        <f t="shared" si="92"/>
        <v>2029</v>
      </c>
      <c r="J669" s="10" t="str">
        <f t="shared" si="93"/>
        <v>Jun</v>
      </c>
      <c r="K669" s="12" t="str">
        <f t="shared" si="94"/>
        <v>24</v>
      </c>
      <c r="L669" s="2" t="s">
        <v>24</v>
      </c>
      <c r="M669" s="2" t="s">
        <v>15</v>
      </c>
      <c r="N669" s="2">
        <v>1.76</v>
      </c>
      <c r="O669" s="2" t="s">
        <v>16</v>
      </c>
      <c r="P669" s="2">
        <v>1</v>
      </c>
      <c r="Q669" s="2">
        <f t="shared" si="95"/>
        <v>1</v>
      </c>
      <c r="R669" s="2">
        <v>302.69</v>
      </c>
      <c r="S669" s="2">
        <f t="shared" si="96"/>
        <v>3</v>
      </c>
      <c r="T669" s="42">
        <f>DataSet!G3098+DataSet!Q3098+DataSet!S3098</f>
        <v>6</v>
      </c>
      <c r="U669" s="16" t="str">
        <f t="shared" si="97"/>
        <v>Medium</v>
      </c>
      <c r="V669" s="4">
        <v>1</v>
      </c>
      <c r="W669" s="33">
        <f t="shared" si="98"/>
        <v>531.61303797468327</v>
      </c>
      <c r="X669" s="2" t="s">
        <v>22</v>
      </c>
    </row>
    <row r="670" spans="1:24" ht="14.25" customHeight="1" x14ac:dyDescent="0.25">
      <c r="A670" s="2">
        <v>3603</v>
      </c>
      <c r="B670" s="2">
        <v>50</v>
      </c>
      <c r="C670" s="2" t="str">
        <f t="shared" si="90"/>
        <v>Late Adults</v>
      </c>
      <c r="D670" s="2" t="s">
        <v>23</v>
      </c>
      <c r="E670" s="2" t="s">
        <v>29</v>
      </c>
      <c r="F670" s="2">
        <v>527.29999999999995</v>
      </c>
      <c r="G670" s="2">
        <f t="shared" si="91"/>
        <v>2</v>
      </c>
      <c r="H670" s="6">
        <v>47799</v>
      </c>
      <c r="I670" s="12" t="str">
        <f t="shared" si="92"/>
        <v>2030</v>
      </c>
      <c r="J670" s="10" t="str">
        <f t="shared" si="93"/>
        <v>Nov</v>
      </c>
      <c r="K670" s="12" t="str">
        <f t="shared" si="94"/>
        <v>12</v>
      </c>
      <c r="L670" s="2" t="s">
        <v>14</v>
      </c>
      <c r="M670" s="2" t="s">
        <v>25</v>
      </c>
      <c r="N670" s="2">
        <v>1.76</v>
      </c>
      <c r="O670" s="2" t="s">
        <v>21</v>
      </c>
      <c r="P670" s="2">
        <v>6</v>
      </c>
      <c r="Q670" s="2">
        <f t="shared" si="95"/>
        <v>2</v>
      </c>
      <c r="R670" s="2">
        <v>87.88</v>
      </c>
      <c r="S670" s="2">
        <f t="shared" si="96"/>
        <v>2</v>
      </c>
      <c r="T670" s="42">
        <f>DataSet!G3604+DataSet!Q3604+DataSet!S3604</f>
        <v>7</v>
      </c>
      <c r="U670" s="16" t="str">
        <f t="shared" si="97"/>
        <v>High</v>
      </c>
      <c r="V670" s="4">
        <v>1</v>
      </c>
      <c r="W670" s="33">
        <f t="shared" si="98"/>
        <v>531.87677419354804</v>
      </c>
      <c r="X670" s="2" t="s">
        <v>28</v>
      </c>
    </row>
    <row r="671" spans="1:24" ht="14.25" customHeight="1" x14ac:dyDescent="0.25">
      <c r="A671" s="2">
        <v>3810</v>
      </c>
      <c r="B671" s="2">
        <v>49</v>
      </c>
      <c r="C671" s="2" t="str">
        <f t="shared" si="90"/>
        <v>Mid Adults</v>
      </c>
      <c r="D671" s="2" t="s">
        <v>23</v>
      </c>
      <c r="E671" s="2" t="s">
        <v>13</v>
      </c>
      <c r="F671" s="2">
        <v>699.72</v>
      </c>
      <c r="G671" s="2">
        <f t="shared" si="91"/>
        <v>3</v>
      </c>
      <c r="H671" s="6">
        <v>48006</v>
      </c>
      <c r="I671" s="12" t="str">
        <f t="shared" si="92"/>
        <v>2031</v>
      </c>
      <c r="J671" s="10" t="str">
        <f t="shared" si="93"/>
        <v>Jun</v>
      </c>
      <c r="K671" s="12" t="str">
        <f t="shared" si="94"/>
        <v>07</v>
      </c>
      <c r="L671" s="2" t="s">
        <v>20</v>
      </c>
      <c r="M671" s="2" t="s">
        <v>15</v>
      </c>
      <c r="N671" s="2">
        <v>1.76</v>
      </c>
      <c r="O671" s="2" t="s">
        <v>16</v>
      </c>
      <c r="P671" s="2">
        <v>10</v>
      </c>
      <c r="Q671" s="2">
        <f t="shared" si="95"/>
        <v>2</v>
      </c>
      <c r="R671" s="2">
        <v>69.97</v>
      </c>
      <c r="S671" s="2">
        <f t="shared" si="96"/>
        <v>2</v>
      </c>
      <c r="T671" s="42">
        <f>DataSet!G3811+DataSet!Q3811+DataSet!S3811</f>
        <v>7</v>
      </c>
      <c r="U671" s="16" t="str">
        <f t="shared" si="97"/>
        <v>High</v>
      </c>
      <c r="V671" s="4">
        <v>3</v>
      </c>
      <c r="W671" s="33">
        <f t="shared" si="98"/>
        <v>499.12653454133664</v>
      </c>
      <c r="X671" s="2" t="s">
        <v>28</v>
      </c>
    </row>
    <row r="672" spans="1:24" ht="14.25" customHeight="1" x14ac:dyDescent="0.25">
      <c r="A672" s="2">
        <v>4044</v>
      </c>
      <c r="B672" s="2">
        <v>35</v>
      </c>
      <c r="C672" s="2" t="str">
        <f t="shared" si="90"/>
        <v>Early Adults</v>
      </c>
      <c r="D672" s="2" t="s">
        <v>26</v>
      </c>
      <c r="E672" s="2" t="s">
        <v>19</v>
      </c>
      <c r="F672" s="2">
        <v>503.55</v>
      </c>
      <c r="G672" s="2">
        <f t="shared" si="91"/>
        <v>2</v>
      </c>
      <c r="H672" s="6">
        <v>48240</v>
      </c>
      <c r="I672" s="12" t="str">
        <f t="shared" si="92"/>
        <v>2032</v>
      </c>
      <c r="J672" s="10" t="str">
        <f t="shared" si="93"/>
        <v>Jan</v>
      </c>
      <c r="K672" s="12" t="str">
        <f t="shared" si="94"/>
        <v>27</v>
      </c>
      <c r="L672" s="2" t="s">
        <v>14</v>
      </c>
      <c r="M672" s="2" t="s">
        <v>25</v>
      </c>
      <c r="N672" s="2">
        <v>1.76</v>
      </c>
      <c r="O672" s="2" t="s">
        <v>21</v>
      </c>
      <c r="P672" s="2">
        <v>7</v>
      </c>
      <c r="Q672" s="2">
        <f t="shared" si="95"/>
        <v>2</v>
      </c>
      <c r="R672" s="2">
        <v>71.94</v>
      </c>
      <c r="S672" s="2">
        <f t="shared" si="96"/>
        <v>2</v>
      </c>
      <c r="T672" s="42">
        <f>DataSet!G4045+DataSet!Q4045+DataSet!S4045</f>
        <v>4</v>
      </c>
      <c r="U672" s="16" t="str">
        <f t="shared" si="97"/>
        <v>Low</v>
      </c>
      <c r="V672" s="4">
        <v>4</v>
      </c>
      <c r="W672" s="33">
        <f t="shared" si="98"/>
        <v>526.38676040495</v>
      </c>
      <c r="X672" s="2" t="s">
        <v>28</v>
      </c>
    </row>
    <row r="673" spans="1:24" ht="14.25" customHeight="1" x14ac:dyDescent="0.25">
      <c r="A673" s="2">
        <v>4117</v>
      </c>
      <c r="B673" s="2">
        <v>68</v>
      </c>
      <c r="C673" s="2" t="str">
        <f t="shared" si="90"/>
        <v>Seniors</v>
      </c>
      <c r="D673" s="2" t="s">
        <v>18</v>
      </c>
      <c r="E673" s="2" t="s">
        <v>19</v>
      </c>
      <c r="F673" s="2">
        <v>933.19</v>
      </c>
      <c r="G673" s="2">
        <f t="shared" si="91"/>
        <v>3</v>
      </c>
      <c r="H673" s="6">
        <v>48313</v>
      </c>
      <c r="I673" s="12" t="str">
        <f t="shared" si="92"/>
        <v>2032</v>
      </c>
      <c r="J673" s="10" t="str">
        <f t="shared" si="93"/>
        <v>Apr</v>
      </c>
      <c r="K673" s="12" t="str">
        <f t="shared" si="94"/>
        <v>09</v>
      </c>
      <c r="L673" s="2" t="s">
        <v>24</v>
      </c>
      <c r="M673" s="2" t="s">
        <v>15</v>
      </c>
      <c r="N673" s="2">
        <v>1.76</v>
      </c>
      <c r="O673" s="2" t="s">
        <v>21</v>
      </c>
      <c r="P673" s="2">
        <v>10</v>
      </c>
      <c r="Q673" s="2">
        <f t="shared" si="95"/>
        <v>2</v>
      </c>
      <c r="R673" s="2">
        <v>93.32</v>
      </c>
      <c r="S673" s="2">
        <f t="shared" si="96"/>
        <v>2</v>
      </c>
      <c r="T673" s="42">
        <f>DataSet!G4118+DataSet!Q4118+DataSet!S4118</f>
        <v>5</v>
      </c>
      <c r="U673" s="16" t="str">
        <f t="shared" si="97"/>
        <v>Medium</v>
      </c>
      <c r="V673" s="4">
        <v>4</v>
      </c>
      <c r="W673" s="33">
        <f t="shared" si="98"/>
        <v>526.41247747747798</v>
      </c>
      <c r="X673" s="2" t="s">
        <v>22</v>
      </c>
    </row>
    <row r="674" spans="1:24" ht="14.25" customHeight="1" x14ac:dyDescent="0.25">
      <c r="A674" s="2">
        <v>4452</v>
      </c>
      <c r="B674" s="2">
        <v>23</v>
      </c>
      <c r="C674" s="2" t="str">
        <f t="shared" si="90"/>
        <v>Young Adults</v>
      </c>
      <c r="D674" s="2" t="s">
        <v>23</v>
      </c>
      <c r="E674" s="2" t="s">
        <v>29</v>
      </c>
      <c r="F674" s="2">
        <v>873.19</v>
      </c>
      <c r="G674" s="2">
        <f t="shared" si="91"/>
        <v>3</v>
      </c>
      <c r="H674" s="6">
        <v>48648</v>
      </c>
      <c r="I674" s="12" t="str">
        <f t="shared" si="92"/>
        <v>2033</v>
      </c>
      <c r="J674" s="10" t="str">
        <f t="shared" si="93"/>
        <v>Mar</v>
      </c>
      <c r="K674" s="12" t="str">
        <f t="shared" si="94"/>
        <v>10</v>
      </c>
      <c r="L674" s="2" t="s">
        <v>24</v>
      </c>
      <c r="M674" s="2" t="s">
        <v>15</v>
      </c>
      <c r="N674" s="2">
        <v>1.76</v>
      </c>
      <c r="O674" s="2" t="s">
        <v>16</v>
      </c>
      <c r="P674" s="2">
        <v>11</v>
      </c>
      <c r="Q674" s="2">
        <f t="shared" si="95"/>
        <v>2</v>
      </c>
      <c r="R674" s="2">
        <v>79.38</v>
      </c>
      <c r="S674" s="2">
        <f t="shared" si="96"/>
        <v>2</v>
      </c>
      <c r="T674" s="42">
        <f>DataSet!G4453+DataSet!Q4453+DataSet!S4453</f>
        <v>7</v>
      </c>
      <c r="U674" s="16" t="str">
        <f t="shared" si="97"/>
        <v>High</v>
      </c>
      <c r="V674" s="4">
        <v>4</v>
      </c>
      <c r="W674" s="33">
        <f t="shared" si="98"/>
        <v>525.95387824126328</v>
      </c>
      <c r="X674" s="2" t="s">
        <v>22</v>
      </c>
    </row>
    <row r="675" spans="1:24" ht="14.25" customHeight="1" x14ac:dyDescent="0.25">
      <c r="A675" s="2">
        <v>4687</v>
      </c>
      <c r="B675" s="2">
        <v>66</v>
      </c>
      <c r="C675" s="2" t="str">
        <f t="shared" si="90"/>
        <v>Seniors</v>
      </c>
      <c r="D675" s="2" t="s">
        <v>26</v>
      </c>
      <c r="E675" s="2" t="s">
        <v>19</v>
      </c>
      <c r="F675" s="2">
        <v>714.24</v>
      </c>
      <c r="G675" s="2">
        <f t="shared" si="91"/>
        <v>3</v>
      </c>
      <c r="H675" s="6">
        <v>48883</v>
      </c>
      <c r="I675" s="12" t="str">
        <f t="shared" si="92"/>
        <v>2033</v>
      </c>
      <c r="J675" s="10" t="str">
        <f t="shared" si="93"/>
        <v>Oct</v>
      </c>
      <c r="K675" s="12" t="str">
        <f t="shared" si="94"/>
        <v>31</v>
      </c>
      <c r="L675" s="2" t="s">
        <v>30</v>
      </c>
      <c r="M675" s="2" t="s">
        <v>25</v>
      </c>
      <c r="N675" s="2">
        <v>1.76</v>
      </c>
      <c r="O675" s="2" t="s">
        <v>16</v>
      </c>
      <c r="P675" s="2">
        <v>15</v>
      </c>
      <c r="Q675" s="2">
        <f t="shared" si="95"/>
        <v>2</v>
      </c>
      <c r="R675" s="2">
        <v>47.62</v>
      </c>
      <c r="S675" s="2">
        <f t="shared" si="96"/>
        <v>1</v>
      </c>
      <c r="T675" s="42">
        <f>DataSet!G4688+DataSet!Q4688+DataSet!S4688</f>
        <v>5</v>
      </c>
      <c r="U675" s="16" t="str">
        <f t="shared" si="97"/>
        <v>Medium</v>
      </c>
      <c r="V675" s="4">
        <v>4</v>
      </c>
      <c r="W675" s="33">
        <f t="shared" si="98"/>
        <v>525.56196388261912</v>
      </c>
      <c r="X675" s="2" t="s">
        <v>22</v>
      </c>
    </row>
    <row r="676" spans="1:24" ht="14.25" customHeight="1" x14ac:dyDescent="0.25">
      <c r="A676" s="2">
        <v>4693</v>
      </c>
      <c r="B676" s="2">
        <v>48</v>
      </c>
      <c r="C676" s="2" t="str">
        <f t="shared" si="90"/>
        <v>Mid Adults</v>
      </c>
      <c r="D676" s="2" t="s">
        <v>12</v>
      </c>
      <c r="E676" s="2" t="s">
        <v>27</v>
      </c>
      <c r="F676" s="2">
        <v>412.96</v>
      </c>
      <c r="G676" s="2">
        <f t="shared" si="91"/>
        <v>2</v>
      </c>
      <c r="H676" s="6">
        <v>48889</v>
      </c>
      <c r="I676" s="12" t="str">
        <f t="shared" si="92"/>
        <v>2033</v>
      </c>
      <c r="J676" s="10" t="str">
        <f t="shared" si="93"/>
        <v>Nov</v>
      </c>
      <c r="K676" s="12" t="str">
        <f t="shared" si="94"/>
        <v>06</v>
      </c>
      <c r="L676" s="2" t="s">
        <v>24</v>
      </c>
      <c r="M676" s="2" t="s">
        <v>15</v>
      </c>
      <c r="N676" s="2">
        <v>1.76</v>
      </c>
      <c r="O676" s="2" t="s">
        <v>21</v>
      </c>
      <c r="P676" s="2">
        <v>16</v>
      </c>
      <c r="Q676" s="2">
        <f t="shared" si="95"/>
        <v>3</v>
      </c>
      <c r="R676" s="2">
        <v>25.81</v>
      </c>
      <c r="S676" s="2">
        <f t="shared" si="96"/>
        <v>1</v>
      </c>
      <c r="T676" s="42">
        <f>DataSet!G4694+DataSet!Q4694+DataSet!S4694</f>
        <v>6</v>
      </c>
      <c r="U676" s="16" t="str">
        <f t="shared" si="97"/>
        <v>Medium</v>
      </c>
      <c r="V676" s="4">
        <v>3</v>
      </c>
      <c r="W676" s="33">
        <f t="shared" si="98"/>
        <v>498.89910430839029</v>
      </c>
      <c r="X676" s="2" t="s">
        <v>28</v>
      </c>
    </row>
    <row r="677" spans="1:24" ht="14.25" customHeight="1" x14ac:dyDescent="0.25">
      <c r="A677" s="2">
        <v>4845</v>
      </c>
      <c r="B677" s="2">
        <v>58</v>
      </c>
      <c r="C677" s="2" t="str">
        <f t="shared" si="90"/>
        <v>Late Adults</v>
      </c>
      <c r="D677" s="2" t="s">
        <v>12</v>
      </c>
      <c r="E677" s="2" t="s">
        <v>19</v>
      </c>
      <c r="F677" s="2">
        <v>495.9</v>
      </c>
      <c r="G677" s="2">
        <f t="shared" si="91"/>
        <v>2</v>
      </c>
      <c r="H677" s="6">
        <v>49041</v>
      </c>
      <c r="I677" s="12" t="str">
        <f t="shared" si="92"/>
        <v>2034</v>
      </c>
      <c r="J677" s="10" t="str">
        <f t="shared" si="93"/>
        <v>Apr</v>
      </c>
      <c r="K677" s="12" t="str">
        <f t="shared" si="94"/>
        <v>07</v>
      </c>
      <c r="L677" s="2" t="s">
        <v>20</v>
      </c>
      <c r="M677" s="2" t="s">
        <v>25</v>
      </c>
      <c r="N677" s="2">
        <v>1.76</v>
      </c>
      <c r="O677" s="2" t="s">
        <v>16</v>
      </c>
      <c r="P677" s="2">
        <v>10</v>
      </c>
      <c r="Q677" s="2">
        <f t="shared" si="95"/>
        <v>2</v>
      </c>
      <c r="R677" s="2">
        <v>49.59</v>
      </c>
      <c r="S677" s="2">
        <f t="shared" si="96"/>
        <v>1</v>
      </c>
      <c r="T677" s="42">
        <f>DataSet!G4846+DataSet!Q4846+DataSet!S4846</f>
        <v>7</v>
      </c>
      <c r="U677" s="16" t="str">
        <f t="shared" si="97"/>
        <v>High</v>
      </c>
      <c r="V677" s="4">
        <v>4</v>
      </c>
      <c r="W677" s="33">
        <f t="shared" si="98"/>
        <v>525.34876836158253</v>
      </c>
      <c r="X677" s="2" t="s">
        <v>17</v>
      </c>
    </row>
    <row r="678" spans="1:24" ht="14.25" customHeight="1" x14ac:dyDescent="0.25">
      <c r="A678" s="2">
        <v>4853</v>
      </c>
      <c r="B678" s="2">
        <v>43</v>
      </c>
      <c r="C678" s="2" t="str">
        <f t="shared" si="90"/>
        <v>Mid Adults</v>
      </c>
      <c r="D678" s="2" t="s">
        <v>26</v>
      </c>
      <c r="E678" s="2" t="s">
        <v>19</v>
      </c>
      <c r="F678" s="2">
        <v>700.68</v>
      </c>
      <c r="G678" s="2">
        <f t="shared" si="91"/>
        <v>3</v>
      </c>
      <c r="H678" s="6">
        <v>49049</v>
      </c>
      <c r="I678" s="12" t="str">
        <f t="shared" si="92"/>
        <v>2034</v>
      </c>
      <c r="J678" s="10" t="str">
        <f t="shared" si="93"/>
        <v>Apr</v>
      </c>
      <c r="K678" s="12" t="str">
        <f t="shared" si="94"/>
        <v>15</v>
      </c>
      <c r="L678" s="2" t="s">
        <v>20</v>
      </c>
      <c r="M678" s="2" t="s">
        <v>15</v>
      </c>
      <c r="N678" s="2">
        <v>1.76</v>
      </c>
      <c r="O678" s="2" t="s">
        <v>21</v>
      </c>
      <c r="P678" s="2">
        <v>14</v>
      </c>
      <c r="Q678" s="2">
        <f t="shared" si="95"/>
        <v>2</v>
      </c>
      <c r="R678" s="2">
        <v>50.05</v>
      </c>
      <c r="S678" s="2">
        <f t="shared" si="96"/>
        <v>2</v>
      </c>
      <c r="T678" s="42">
        <f>DataSet!G4854+DataSet!Q4854+DataSet!S4854</f>
        <v>3</v>
      </c>
      <c r="U678" s="16" t="str">
        <f t="shared" si="97"/>
        <v>Low</v>
      </c>
      <c r="V678" s="4">
        <v>3</v>
      </c>
      <c r="W678" s="33">
        <f t="shared" si="98"/>
        <v>498.99665153234992</v>
      </c>
      <c r="X678" s="2" t="s">
        <v>28</v>
      </c>
    </row>
    <row r="679" spans="1:24" ht="14.25" customHeight="1" x14ac:dyDescent="0.25">
      <c r="A679" s="2">
        <v>4973</v>
      </c>
      <c r="B679" s="2">
        <v>69</v>
      </c>
      <c r="C679" s="2" t="str">
        <f t="shared" si="90"/>
        <v>Seniors</v>
      </c>
      <c r="D679" s="2" t="s">
        <v>12</v>
      </c>
      <c r="E679" s="2" t="s">
        <v>27</v>
      </c>
      <c r="F679" s="2">
        <v>630.57000000000005</v>
      </c>
      <c r="G679" s="2">
        <f t="shared" si="91"/>
        <v>2</v>
      </c>
      <c r="H679" s="6">
        <v>49169</v>
      </c>
      <c r="I679" s="12" t="str">
        <f t="shared" si="92"/>
        <v>2034</v>
      </c>
      <c r="J679" s="10" t="str">
        <f t="shared" si="93"/>
        <v>Aug</v>
      </c>
      <c r="K679" s="12" t="str">
        <f t="shared" si="94"/>
        <v>13</v>
      </c>
      <c r="L679" s="2" t="s">
        <v>24</v>
      </c>
      <c r="M679" s="2" t="s">
        <v>15</v>
      </c>
      <c r="N679" s="2">
        <v>1.76</v>
      </c>
      <c r="O679" s="2" t="s">
        <v>21</v>
      </c>
      <c r="P679" s="2">
        <v>7</v>
      </c>
      <c r="Q679" s="2">
        <f t="shared" si="95"/>
        <v>2</v>
      </c>
      <c r="R679" s="2">
        <v>90.08</v>
      </c>
      <c r="S679" s="2">
        <f t="shared" si="96"/>
        <v>2</v>
      </c>
      <c r="T679" s="42">
        <f>DataSet!G4974+DataSet!Q4974+DataSet!S4974</f>
        <v>6</v>
      </c>
      <c r="U679" s="16" t="str">
        <f t="shared" si="97"/>
        <v>Medium</v>
      </c>
      <c r="V679" s="4">
        <v>1</v>
      </c>
      <c r="W679" s="33">
        <f t="shared" si="98"/>
        <v>531.8820530565165</v>
      </c>
      <c r="X679" s="2" t="s">
        <v>28</v>
      </c>
    </row>
    <row r="680" spans="1:24" ht="14.25" customHeight="1" x14ac:dyDescent="0.25">
      <c r="A680" s="2">
        <v>159</v>
      </c>
      <c r="B680" s="2">
        <v>56</v>
      </c>
      <c r="C680" s="2" t="str">
        <f t="shared" si="90"/>
        <v>Late Adults</v>
      </c>
      <c r="D680" s="2" t="s">
        <v>23</v>
      </c>
      <c r="E680" s="2" t="s">
        <v>19</v>
      </c>
      <c r="F680" s="2">
        <v>61.09</v>
      </c>
      <c r="G680" s="2">
        <f t="shared" si="91"/>
        <v>1</v>
      </c>
      <c r="H680" s="6">
        <v>44355</v>
      </c>
      <c r="I680" s="12" t="str">
        <f t="shared" si="92"/>
        <v>2021</v>
      </c>
      <c r="J680" s="10" t="str">
        <f t="shared" si="93"/>
        <v>Jun</v>
      </c>
      <c r="K680" s="12" t="str">
        <f t="shared" si="94"/>
        <v>08</v>
      </c>
      <c r="L680" s="2" t="s">
        <v>30</v>
      </c>
      <c r="M680" s="2" t="s">
        <v>25</v>
      </c>
      <c r="N680" s="2">
        <v>1.75</v>
      </c>
      <c r="O680" s="2" t="s">
        <v>21</v>
      </c>
      <c r="P680" s="2">
        <v>4</v>
      </c>
      <c r="Q680" s="2">
        <f t="shared" si="95"/>
        <v>1</v>
      </c>
      <c r="R680" s="2">
        <v>15.27</v>
      </c>
      <c r="S680" s="2">
        <f t="shared" si="96"/>
        <v>1</v>
      </c>
      <c r="T680" s="42">
        <f>DataSet!G160+DataSet!Q160+DataSet!S160</f>
        <v>5</v>
      </c>
      <c r="U680" s="16" t="str">
        <f t="shared" si="97"/>
        <v>Medium</v>
      </c>
      <c r="V680" s="4">
        <v>2</v>
      </c>
      <c r="W680" s="33">
        <f t="shared" si="98"/>
        <v>522.33669047619117</v>
      </c>
      <c r="X680" s="2" t="s">
        <v>28</v>
      </c>
    </row>
    <row r="681" spans="1:24" ht="14.25" customHeight="1" x14ac:dyDescent="0.25">
      <c r="A681" s="2">
        <v>428</v>
      </c>
      <c r="B681" s="2">
        <v>31</v>
      </c>
      <c r="C681" s="2" t="str">
        <f t="shared" si="90"/>
        <v>Early Adults</v>
      </c>
      <c r="D681" s="2" t="s">
        <v>18</v>
      </c>
      <c r="E681" s="2" t="s">
        <v>29</v>
      </c>
      <c r="F681" s="2">
        <v>207.22</v>
      </c>
      <c r="G681" s="2">
        <f t="shared" si="91"/>
        <v>1</v>
      </c>
      <c r="H681" s="6">
        <v>44624</v>
      </c>
      <c r="I681" s="12" t="str">
        <f t="shared" si="92"/>
        <v>2022</v>
      </c>
      <c r="J681" s="10" t="str">
        <f t="shared" si="93"/>
        <v>Mar</v>
      </c>
      <c r="K681" s="12" t="str">
        <f t="shared" si="94"/>
        <v>04</v>
      </c>
      <c r="L681" s="2" t="s">
        <v>24</v>
      </c>
      <c r="M681" s="2" t="s">
        <v>15</v>
      </c>
      <c r="N681" s="2">
        <v>1.75</v>
      </c>
      <c r="O681" s="2" t="s">
        <v>21</v>
      </c>
      <c r="P681" s="2">
        <v>1</v>
      </c>
      <c r="Q681" s="2">
        <f t="shared" si="95"/>
        <v>1</v>
      </c>
      <c r="R681" s="2">
        <v>207.22</v>
      </c>
      <c r="S681" s="2">
        <f t="shared" si="96"/>
        <v>3</v>
      </c>
      <c r="T681" s="42">
        <f>DataSet!G429+DataSet!Q429+DataSet!S429</f>
        <v>6</v>
      </c>
      <c r="U681" s="16" t="str">
        <f t="shared" si="97"/>
        <v>Medium</v>
      </c>
      <c r="V681" s="4">
        <v>1</v>
      </c>
      <c r="W681" s="33">
        <f t="shared" si="98"/>
        <v>531.76809468822137</v>
      </c>
      <c r="X681" s="2" t="s">
        <v>28</v>
      </c>
    </row>
    <row r="682" spans="1:24" ht="14.25" customHeight="1" x14ac:dyDescent="0.25">
      <c r="A682" s="2">
        <v>684</v>
      </c>
      <c r="B682" s="2">
        <v>23</v>
      </c>
      <c r="C682" s="2" t="str">
        <f t="shared" si="90"/>
        <v>Young Adults</v>
      </c>
      <c r="D682" s="2" t="s">
        <v>12</v>
      </c>
      <c r="E682" s="2" t="s">
        <v>13</v>
      </c>
      <c r="F682" s="2">
        <v>189.87</v>
      </c>
      <c r="G682" s="2">
        <f t="shared" si="91"/>
        <v>1</v>
      </c>
      <c r="H682" s="6">
        <v>44880</v>
      </c>
      <c r="I682" s="12" t="str">
        <f t="shared" si="92"/>
        <v>2022</v>
      </c>
      <c r="J682" s="10" t="str">
        <f t="shared" si="93"/>
        <v>Nov</v>
      </c>
      <c r="K682" s="12" t="str">
        <f t="shared" si="94"/>
        <v>15</v>
      </c>
      <c r="L682" s="2" t="s">
        <v>14</v>
      </c>
      <c r="M682" s="2" t="s">
        <v>25</v>
      </c>
      <c r="N682" s="2">
        <v>1.75</v>
      </c>
      <c r="O682" s="2" t="s">
        <v>16</v>
      </c>
      <c r="P682" s="2">
        <v>5</v>
      </c>
      <c r="Q682" s="2">
        <f t="shared" si="95"/>
        <v>1</v>
      </c>
      <c r="R682" s="2">
        <v>37.97</v>
      </c>
      <c r="S682" s="2">
        <f t="shared" si="96"/>
        <v>1</v>
      </c>
      <c r="T682" s="42">
        <f>DataSet!G685+DataSet!Q685+DataSet!S685</f>
        <v>7</v>
      </c>
      <c r="U682" s="16" t="str">
        <f t="shared" si="97"/>
        <v>High</v>
      </c>
      <c r="V682" s="4">
        <v>4</v>
      </c>
      <c r="W682" s="33">
        <f t="shared" si="98"/>
        <v>525.38208144796442</v>
      </c>
      <c r="X682" s="2" t="s">
        <v>17</v>
      </c>
    </row>
    <row r="683" spans="1:24" ht="14.25" customHeight="1" x14ac:dyDescent="0.25">
      <c r="A683" s="2">
        <v>1504</v>
      </c>
      <c r="B683" s="2">
        <v>60</v>
      </c>
      <c r="C683" s="2" t="str">
        <f t="shared" si="90"/>
        <v>Seniors</v>
      </c>
      <c r="D683" s="2" t="s">
        <v>23</v>
      </c>
      <c r="E683" s="2" t="s">
        <v>13</v>
      </c>
      <c r="F683" s="2">
        <v>331.77</v>
      </c>
      <c r="G683" s="2">
        <f t="shared" si="91"/>
        <v>1</v>
      </c>
      <c r="H683" s="6">
        <v>45700</v>
      </c>
      <c r="I683" s="12" t="str">
        <f t="shared" si="92"/>
        <v>2025</v>
      </c>
      <c r="J683" s="10" t="str">
        <f t="shared" si="93"/>
        <v>Feb</v>
      </c>
      <c r="K683" s="12" t="str">
        <f t="shared" si="94"/>
        <v>12</v>
      </c>
      <c r="L683" s="2" t="s">
        <v>24</v>
      </c>
      <c r="M683" s="2" t="s">
        <v>25</v>
      </c>
      <c r="N683" s="2">
        <v>1.75</v>
      </c>
      <c r="O683" s="2" t="s">
        <v>21</v>
      </c>
      <c r="P683" s="2">
        <v>2</v>
      </c>
      <c r="Q683" s="2">
        <f t="shared" si="95"/>
        <v>1</v>
      </c>
      <c r="R683" s="2">
        <v>165.88</v>
      </c>
      <c r="S683" s="2">
        <f t="shared" si="96"/>
        <v>3</v>
      </c>
      <c r="T683" s="42">
        <f>DataSet!G1505+DataSet!Q1505+DataSet!S1505</f>
        <v>7</v>
      </c>
      <c r="U683" s="16" t="str">
        <f t="shared" si="97"/>
        <v>High</v>
      </c>
      <c r="V683" s="4">
        <v>5</v>
      </c>
      <c r="W683" s="33">
        <f t="shared" si="98"/>
        <v>536.70619718309831</v>
      </c>
      <c r="X683" s="2" t="s">
        <v>22</v>
      </c>
    </row>
    <row r="684" spans="1:24" ht="14.25" customHeight="1" x14ac:dyDescent="0.25">
      <c r="A684" s="2">
        <v>1538</v>
      </c>
      <c r="B684" s="2">
        <v>34</v>
      </c>
      <c r="C684" s="2" t="str">
        <f t="shared" si="90"/>
        <v>Early Adults</v>
      </c>
      <c r="D684" s="2" t="s">
        <v>23</v>
      </c>
      <c r="E684" s="2" t="s">
        <v>19</v>
      </c>
      <c r="F684" s="2">
        <v>663.45</v>
      </c>
      <c r="G684" s="2">
        <f t="shared" si="91"/>
        <v>3</v>
      </c>
      <c r="H684" s="6">
        <v>45734</v>
      </c>
      <c r="I684" s="12" t="str">
        <f t="shared" si="92"/>
        <v>2025</v>
      </c>
      <c r="J684" s="10" t="str">
        <f t="shared" si="93"/>
        <v>Mar</v>
      </c>
      <c r="K684" s="12" t="str">
        <f t="shared" si="94"/>
        <v>18</v>
      </c>
      <c r="L684" s="2" t="s">
        <v>24</v>
      </c>
      <c r="M684" s="2" t="s">
        <v>25</v>
      </c>
      <c r="N684" s="2">
        <v>1.75</v>
      </c>
      <c r="O684" s="2" t="s">
        <v>21</v>
      </c>
      <c r="P684" s="2">
        <v>14</v>
      </c>
      <c r="Q684" s="2">
        <f t="shared" si="95"/>
        <v>2</v>
      </c>
      <c r="R684" s="2">
        <v>47.39</v>
      </c>
      <c r="S684" s="2">
        <f t="shared" si="96"/>
        <v>1</v>
      </c>
      <c r="T684" s="42">
        <f>DataSet!G1539+DataSet!Q1539+DataSet!S1539</f>
        <v>4</v>
      </c>
      <c r="U684" s="16" t="str">
        <f t="shared" si="97"/>
        <v>Low</v>
      </c>
      <c r="V684" s="4">
        <v>4</v>
      </c>
      <c r="W684" s="33">
        <f t="shared" si="98"/>
        <v>525.76204983012519</v>
      </c>
      <c r="X684" s="2" t="s">
        <v>17</v>
      </c>
    </row>
    <row r="685" spans="1:24" ht="14.25" customHeight="1" x14ac:dyDescent="0.25">
      <c r="A685" s="2">
        <v>2102</v>
      </c>
      <c r="B685" s="2">
        <v>44</v>
      </c>
      <c r="C685" s="2" t="str">
        <f t="shared" si="90"/>
        <v>Mid Adults</v>
      </c>
      <c r="D685" s="2" t="s">
        <v>23</v>
      </c>
      <c r="E685" s="2" t="s">
        <v>13</v>
      </c>
      <c r="F685" s="2">
        <v>767.47</v>
      </c>
      <c r="G685" s="2">
        <f t="shared" si="91"/>
        <v>3</v>
      </c>
      <c r="H685" s="6">
        <v>46298</v>
      </c>
      <c r="I685" s="12" t="str">
        <f t="shared" si="92"/>
        <v>2026</v>
      </c>
      <c r="J685" s="10" t="str">
        <f t="shared" si="93"/>
        <v>Oct</v>
      </c>
      <c r="K685" s="12" t="str">
        <f t="shared" si="94"/>
        <v>03</v>
      </c>
      <c r="L685" s="2" t="s">
        <v>14</v>
      </c>
      <c r="M685" s="2" t="s">
        <v>15</v>
      </c>
      <c r="N685" s="2">
        <v>1.75</v>
      </c>
      <c r="O685" s="2" t="s">
        <v>21</v>
      </c>
      <c r="P685" s="2">
        <v>12</v>
      </c>
      <c r="Q685" s="2">
        <f t="shared" si="95"/>
        <v>2</v>
      </c>
      <c r="R685" s="2">
        <v>63.96</v>
      </c>
      <c r="S685" s="2">
        <f t="shared" si="96"/>
        <v>2</v>
      </c>
      <c r="T685" s="42">
        <f>DataSet!G2103+DataSet!Q2103+DataSet!S2103</f>
        <v>5</v>
      </c>
      <c r="U685" s="16" t="str">
        <f t="shared" si="97"/>
        <v>Medium</v>
      </c>
      <c r="V685" s="4">
        <v>2</v>
      </c>
      <c r="W685" s="33">
        <f t="shared" si="98"/>
        <v>522.88644815256328</v>
      </c>
      <c r="X685" s="2" t="s">
        <v>17</v>
      </c>
    </row>
    <row r="686" spans="1:24" ht="14.25" customHeight="1" x14ac:dyDescent="0.25">
      <c r="A686" s="2">
        <v>2496</v>
      </c>
      <c r="B686" s="2">
        <v>45</v>
      </c>
      <c r="C686" s="2" t="str">
        <f t="shared" si="90"/>
        <v>Mid Adults</v>
      </c>
      <c r="D686" s="2" t="s">
        <v>12</v>
      </c>
      <c r="E686" s="2" t="s">
        <v>19</v>
      </c>
      <c r="F686" s="2">
        <v>594.21</v>
      </c>
      <c r="G686" s="2">
        <f t="shared" si="91"/>
        <v>2</v>
      </c>
      <c r="H686" s="6">
        <v>46692</v>
      </c>
      <c r="I686" s="12" t="str">
        <f t="shared" si="92"/>
        <v>2027</v>
      </c>
      <c r="J686" s="10" t="str">
        <f t="shared" si="93"/>
        <v>Nov</v>
      </c>
      <c r="K686" s="12" t="str">
        <f t="shared" si="94"/>
        <v>01</v>
      </c>
      <c r="L686" s="2" t="s">
        <v>24</v>
      </c>
      <c r="M686" s="2" t="s">
        <v>25</v>
      </c>
      <c r="N686" s="2">
        <v>1.75</v>
      </c>
      <c r="O686" s="2" t="s">
        <v>21</v>
      </c>
      <c r="P686" s="2">
        <v>15</v>
      </c>
      <c r="Q686" s="2">
        <f t="shared" si="95"/>
        <v>2</v>
      </c>
      <c r="R686" s="2">
        <v>39.61</v>
      </c>
      <c r="S686" s="2">
        <f t="shared" si="96"/>
        <v>1</v>
      </c>
      <c r="T686" s="42">
        <f>DataSet!G2497+DataSet!Q2497+DataSet!S2497</f>
        <v>5</v>
      </c>
      <c r="U686" s="16" t="str">
        <f t="shared" si="97"/>
        <v>Medium</v>
      </c>
      <c r="V686" s="4">
        <v>2</v>
      </c>
      <c r="W686" s="33">
        <f t="shared" si="98"/>
        <v>522.5945823389028</v>
      </c>
      <c r="X686" s="2" t="s">
        <v>17</v>
      </c>
    </row>
    <row r="687" spans="1:24" ht="14.25" customHeight="1" x14ac:dyDescent="0.25">
      <c r="A687" s="2">
        <v>2790</v>
      </c>
      <c r="B687" s="2">
        <v>52</v>
      </c>
      <c r="C687" s="2" t="str">
        <f t="shared" si="90"/>
        <v>Late Adults</v>
      </c>
      <c r="D687" s="2" t="s">
        <v>18</v>
      </c>
      <c r="E687" s="2" t="s">
        <v>13</v>
      </c>
      <c r="F687" s="2">
        <v>76.75</v>
      </c>
      <c r="G687" s="2">
        <f t="shared" si="91"/>
        <v>1</v>
      </c>
      <c r="H687" s="6">
        <v>46986</v>
      </c>
      <c r="I687" s="12" t="str">
        <f t="shared" si="92"/>
        <v>2028</v>
      </c>
      <c r="J687" s="10" t="str">
        <f t="shared" si="93"/>
        <v>Aug</v>
      </c>
      <c r="K687" s="12" t="str">
        <f t="shared" si="94"/>
        <v>21</v>
      </c>
      <c r="L687" s="2" t="s">
        <v>24</v>
      </c>
      <c r="M687" s="2" t="s">
        <v>15</v>
      </c>
      <c r="N687" s="2">
        <v>1.75</v>
      </c>
      <c r="O687" s="2" t="s">
        <v>16</v>
      </c>
      <c r="P687" s="2">
        <v>8</v>
      </c>
      <c r="Q687" s="2">
        <f t="shared" si="95"/>
        <v>2</v>
      </c>
      <c r="R687" s="2">
        <v>9.59</v>
      </c>
      <c r="S687" s="2">
        <f t="shared" si="96"/>
        <v>1</v>
      </c>
      <c r="T687" s="42">
        <f>DataSet!G2791+DataSet!Q2791+DataSet!S2791</f>
        <v>5</v>
      </c>
      <c r="U687" s="16" t="str">
        <f t="shared" si="97"/>
        <v>Medium</v>
      </c>
      <c r="V687" s="4">
        <v>1</v>
      </c>
      <c r="W687" s="33">
        <f t="shared" si="98"/>
        <v>532.14329479768753</v>
      </c>
      <c r="X687" s="2" t="s">
        <v>28</v>
      </c>
    </row>
    <row r="688" spans="1:24" ht="14.25" customHeight="1" x14ac:dyDescent="0.25">
      <c r="A688" s="2">
        <v>2954</v>
      </c>
      <c r="B688" s="2">
        <v>68</v>
      </c>
      <c r="C688" s="2" t="str">
        <f t="shared" si="90"/>
        <v>Seniors</v>
      </c>
      <c r="D688" s="2" t="s">
        <v>12</v>
      </c>
      <c r="E688" s="2" t="s">
        <v>29</v>
      </c>
      <c r="F688" s="2">
        <v>347.29</v>
      </c>
      <c r="G688" s="2">
        <f t="shared" si="91"/>
        <v>1</v>
      </c>
      <c r="H688" s="6">
        <v>47150</v>
      </c>
      <c r="I688" s="12" t="str">
        <f t="shared" si="92"/>
        <v>2029</v>
      </c>
      <c r="J688" s="10" t="str">
        <f t="shared" si="93"/>
        <v>Feb</v>
      </c>
      <c r="K688" s="12" t="str">
        <f t="shared" si="94"/>
        <v>01</v>
      </c>
      <c r="L688" s="2" t="s">
        <v>30</v>
      </c>
      <c r="M688" s="2" t="s">
        <v>15</v>
      </c>
      <c r="N688" s="2">
        <v>1.75</v>
      </c>
      <c r="O688" s="2" t="s">
        <v>16</v>
      </c>
      <c r="P688" s="2">
        <v>19</v>
      </c>
      <c r="Q688" s="2">
        <f t="shared" si="95"/>
        <v>3</v>
      </c>
      <c r="R688" s="2">
        <v>18.28</v>
      </c>
      <c r="S688" s="2">
        <f t="shared" si="96"/>
        <v>1</v>
      </c>
      <c r="T688" s="42">
        <f>DataSet!G2955+DataSet!Q2955+DataSet!S2955</f>
        <v>7</v>
      </c>
      <c r="U688" s="16" t="str">
        <f t="shared" si="97"/>
        <v>High</v>
      </c>
      <c r="V688" s="4">
        <v>4</v>
      </c>
      <c r="W688" s="33">
        <f t="shared" si="98"/>
        <v>525.6059410430845</v>
      </c>
      <c r="X688" s="2" t="s">
        <v>28</v>
      </c>
    </row>
    <row r="689" spans="1:24" ht="14.25" customHeight="1" x14ac:dyDescent="0.25">
      <c r="A689" s="2">
        <v>3027</v>
      </c>
      <c r="B689" s="2">
        <v>59</v>
      </c>
      <c r="C689" s="2" t="str">
        <f t="shared" si="90"/>
        <v>Late Adults</v>
      </c>
      <c r="D689" s="2" t="s">
        <v>18</v>
      </c>
      <c r="E689" s="2" t="s">
        <v>19</v>
      </c>
      <c r="F689" s="2">
        <v>811.92</v>
      </c>
      <c r="G689" s="2">
        <f t="shared" si="91"/>
        <v>3</v>
      </c>
      <c r="H689" s="6">
        <v>47223</v>
      </c>
      <c r="I689" s="12" t="str">
        <f t="shared" si="92"/>
        <v>2029</v>
      </c>
      <c r="J689" s="10" t="str">
        <f t="shared" si="93"/>
        <v>Apr</v>
      </c>
      <c r="K689" s="12" t="str">
        <f t="shared" si="94"/>
        <v>15</v>
      </c>
      <c r="L689" s="2" t="s">
        <v>14</v>
      </c>
      <c r="M689" s="2" t="s">
        <v>15</v>
      </c>
      <c r="N689" s="2">
        <v>1.75</v>
      </c>
      <c r="O689" s="2" t="s">
        <v>16</v>
      </c>
      <c r="P689" s="2">
        <v>2</v>
      </c>
      <c r="Q689" s="2">
        <f t="shared" si="95"/>
        <v>1</v>
      </c>
      <c r="R689" s="2">
        <v>405.96</v>
      </c>
      <c r="S689" s="2">
        <f t="shared" si="96"/>
        <v>3</v>
      </c>
      <c r="T689" s="42">
        <f>DataSet!G3028+DataSet!Q3028+DataSet!S3028</f>
        <v>4</v>
      </c>
      <c r="U689" s="16" t="str">
        <f t="shared" si="97"/>
        <v>Low</v>
      </c>
      <c r="V689" s="4">
        <v>1</v>
      </c>
      <c r="W689" s="33">
        <f t="shared" si="98"/>
        <v>532.67037037037005</v>
      </c>
      <c r="X689" s="2" t="s">
        <v>22</v>
      </c>
    </row>
    <row r="690" spans="1:24" ht="14.25" customHeight="1" x14ac:dyDescent="0.25">
      <c r="A690" s="2">
        <v>3274</v>
      </c>
      <c r="B690" s="2">
        <v>18</v>
      </c>
      <c r="C690" s="2" t="str">
        <f t="shared" si="90"/>
        <v>Young Adults</v>
      </c>
      <c r="D690" s="2" t="s">
        <v>26</v>
      </c>
      <c r="E690" s="2" t="s">
        <v>29</v>
      </c>
      <c r="F690" s="2">
        <v>541.04999999999995</v>
      </c>
      <c r="G690" s="2">
        <f t="shared" si="91"/>
        <v>2</v>
      </c>
      <c r="H690" s="6">
        <v>47470</v>
      </c>
      <c r="I690" s="12" t="str">
        <f t="shared" si="92"/>
        <v>2029</v>
      </c>
      <c r="J690" s="10" t="str">
        <f t="shared" si="93"/>
        <v>Dec</v>
      </c>
      <c r="K690" s="12" t="str">
        <f t="shared" si="94"/>
        <v>18</v>
      </c>
      <c r="L690" s="2" t="s">
        <v>30</v>
      </c>
      <c r="M690" s="2" t="s">
        <v>25</v>
      </c>
      <c r="N690" s="2">
        <v>1.75</v>
      </c>
      <c r="O690" s="2" t="s">
        <v>16</v>
      </c>
      <c r="P690" s="2">
        <v>9</v>
      </c>
      <c r="Q690" s="2">
        <f t="shared" si="95"/>
        <v>2</v>
      </c>
      <c r="R690" s="2">
        <v>60.12</v>
      </c>
      <c r="S690" s="2">
        <f t="shared" si="96"/>
        <v>2</v>
      </c>
      <c r="T690" s="42">
        <f>DataSet!G3275+DataSet!Q3275+DataSet!S3275</f>
        <v>7</v>
      </c>
      <c r="U690" s="16" t="str">
        <f t="shared" si="97"/>
        <v>High</v>
      </c>
      <c r="V690" s="4">
        <v>4</v>
      </c>
      <c r="W690" s="33">
        <f t="shared" si="98"/>
        <v>525.80834279228213</v>
      </c>
      <c r="X690" s="2" t="s">
        <v>28</v>
      </c>
    </row>
    <row r="691" spans="1:24" ht="14.25" customHeight="1" x14ac:dyDescent="0.25">
      <c r="A691" s="2">
        <v>3528</v>
      </c>
      <c r="B691" s="2">
        <v>39</v>
      </c>
      <c r="C691" s="2" t="str">
        <f t="shared" si="90"/>
        <v>Early Adults</v>
      </c>
      <c r="D691" s="2" t="s">
        <v>26</v>
      </c>
      <c r="E691" s="2" t="s">
        <v>29</v>
      </c>
      <c r="F691" s="2">
        <v>58.65</v>
      </c>
      <c r="G691" s="2">
        <f t="shared" si="91"/>
        <v>1</v>
      </c>
      <c r="H691" s="6">
        <v>47724</v>
      </c>
      <c r="I691" s="12" t="str">
        <f t="shared" si="92"/>
        <v>2030</v>
      </c>
      <c r="J691" s="10" t="str">
        <f t="shared" si="93"/>
        <v>Aug</v>
      </c>
      <c r="K691" s="12" t="str">
        <f t="shared" si="94"/>
        <v>29</v>
      </c>
      <c r="L691" s="2" t="s">
        <v>30</v>
      </c>
      <c r="M691" s="2" t="s">
        <v>25</v>
      </c>
      <c r="N691" s="2">
        <v>1.75</v>
      </c>
      <c r="O691" s="2" t="s">
        <v>16</v>
      </c>
      <c r="P691" s="2">
        <v>3</v>
      </c>
      <c r="Q691" s="2">
        <f t="shared" si="95"/>
        <v>1</v>
      </c>
      <c r="R691" s="2">
        <v>19.55</v>
      </c>
      <c r="S691" s="2">
        <f t="shared" si="96"/>
        <v>1</v>
      </c>
      <c r="T691" s="42">
        <f>DataSet!G3529+DataSet!Q3529+DataSet!S3529</f>
        <v>5</v>
      </c>
      <c r="U691" s="16" t="str">
        <f t="shared" si="97"/>
        <v>Medium</v>
      </c>
      <c r="V691" s="4">
        <v>2</v>
      </c>
      <c r="W691" s="33">
        <f t="shared" si="98"/>
        <v>522.50902031063379</v>
      </c>
      <c r="X691" s="2" t="s">
        <v>28</v>
      </c>
    </row>
    <row r="692" spans="1:24" ht="14.25" customHeight="1" x14ac:dyDescent="0.25">
      <c r="A692" s="2">
        <v>3543</v>
      </c>
      <c r="B692" s="2">
        <v>25</v>
      </c>
      <c r="C692" s="2" t="str">
        <f t="shared" si="90"/>
        <v>Young Adults</v>
      </c>
      <c r="D692" s="2" t="s">
        <v>18</v>
      </c>
      <c r="E692" s="2" t="s">
        <v>29</v>
      </c>
      <c r="F692" s="2">
        <v>160.75</v>
      </c>
      <c r="G692" s="2">
        <f t="shared" si="91"/>
        <v>1</v>
      </c>
      <c r="H692" s="6">
        <v>47739</v>
      </c>
      <c r="I692" s="12" t="str">
        <f t="shared" si="92"/>
        <v>2030</v>
      </c>
      <c r="J692" s="10" t="str">
        <f t="shared" si="93"/>
        <v>Sep</v>
      </c>
      <c r="K692" s="12" t="str">
        <f t="shared" si="94"/>
        <v>13</v>
      </c>
      <c r="L692" s="2" t="s">
        <v>30</v>
      </c>
      <c r="M692" s="2" t="s">
        <v>25</v>
      </c>
      <c r="N692" s="2">
        <v>1.75</v>
      </c>
      <c r="O692" s="2" t="s">
        <v>16</v>
      </c>
      <c r="P692" s="2">
        <v>14</v>
      </c>
      <c r="Q692" s="2">
        <f t="shared" si="95"/>
        <v>2</v>
      </c>
      <c r="R692" s="2">
        <v>11.48</v>
      </c>
      <c r="S692" s="2">
        <f t="shared" si="96"/>
        <v>1</v>
      </c>
      <c r="T692" s="42">
        <f>DataSet!G3544+DataSet!Q3544+DataSet!S3544</f>
        <v>8</v>
      </c>
      <c r="U692" s="16" t="str">
        <f t="shared" si="97"/>
        <v>High</v>
      </c>
      <c r="V692" s="4">
        <v>1</v>
      </c>
      <c r="W692" s="33">
        <f t="shared" si="98"/>
        <v>532.3467902665119</v>
      </c>
      <c r="X692" s="2" t="s">
        <v>28</v>
      </c>
    </row>
    <row r="693" spans="1:24" ht="14.25" customHeight="1" x14ac:dyDescent="0.25">
      <c r="A693" s="2">
        <v>3798</v>
      </c>
      <c r="B693" s="2">
        <v>43</v>
      </c>
      <c r="C693" s="2" t="str">
        <f t="shared" si="90"/>
        <v>Mid Adults</v>
      </c>
      <c r="D693" s="2" t="s">
        <v>12</v>
      </c>
      <c r="E693" s="2" t="s">
        <v>27</v>
      </c>
      <c r="F693" s="2">
        <v>221.97</v>
      </c>
      <c r="G693" s="2">
        <f t="shared" si="91"/>
        <v>1</v>
      </c>
      <c r="H693" s="6">
        <v>47994</v>
      </c>
      <c r="I693" s="12" t="str">
        <f t="shared" si="92"/>
        <v>2031</v>
      </c>
      <c r="J693" s="10" t="str">
        <f t="shared" si="93"/>
        <v>May</v>
      </c>
      <c r="K693" s="12" t="str">
        <f t="shared" si="94"/>
        <v>26</v>
      </c>
      <c r="L693" s="2" t="s">
        <v>20</v>
      </c>
      <c r="M693" s="2" t="s">
        <v>15</v>
      </c>
      <c r="N693" s="2">
        <v>1.75</v>
      </c>
      <c r="O693" s="2" t="s">
        <v>16</v>
      </c>
      <c r="P693" s="2">
        <v>15</v>
      </c>
      <c r="Q693" s="2">
        <f t="shared" si="95"/>
        <v>2</v>
      </c>
      <c r="R693" s="2">
        <v>14.8</v>
      </c>
      <c r="S693" s="2">
        <f t="shared" si="96"/>
        <v>1</v>
      </c>
      <c r="T693" s="42">
        <f>DataSet!G3799+DataSet!Q3799+DataSet!S3799</f>
        <v>7</v>
      </c>
      <c r="U693" s="16" t="str">
        <f t="shared" si="97"/>
        <v>High</v>
      </c>
      <c r="V693" s="4">
        <v>2</v>
      </c>
      <c r="W693" s="33">
        <f t="shared" si="98"/>
        <v>523.06387559808672</v>
      </c>
      <c r="X693" s="2" t="s">
        <v>17</v>
      </c>
    </row>
    <row r="694" spans="1:24" ht="14.25" customHeight="1" x14ac:dyDescent="0.25">
      <c r="A694" s="2">
        <v>4061</v>
      </c>
      <c r="B694" s="2">
        <v>56</v>
      </c>
      <c r="C694" s="2" t="str">
        <f t="shared" si="90"/>
        <v>Late Adults</v>
      </c>
      <c r="D694" s="2" t="s">
        <v>26</v>
      </c>
      <c r="E694" s="2" t="s">
        <v>19</v>
      </c>
      <c r="F694" s="2">
        <v>776.45</v>
      </c>
      <c r="G694" s="2">
        <f t="shared" si="91"/>
        <v>3</v>
      </c>
      <c r="H694" s="6">
        <v>48257</v>
      </c>
      <c r="I694" s="12" t="str">
        <f t="shared" si="92"/>
        <v>2032</v>
      </c>
      <c r="J694" s="10" t="str">
        <f t="shared" si="93"/>
        <v>Feb</v>
      </c>
      <c r="K694" s="12" t="str">
        <f t="shared" si="94"/>
        <v>13</v>
      </c>
      <c r="L694" s="2" t="s">
        <v>14</v>
      </c>
      <c r="M694" s="2" t="s">
        <v>15</v>
      </c>
      <c r="N694" s="2">
        <v>1.75</v>
      </c>
      <c r="O694" s="2" t="s">
        <v>16</v>
      </c>
      <c r="P694" s="2">
        <v>7</v>
      </c>
      <c r="Q694" s="2">
        <f t="shared" si="95"/>
        <v>2</v>
      </c>
      <c r="R694" s="2">
        <v>110.92</v>
      </c>
      <c r="S694" s="2">
        <f t="shared" si="96"/>
        <v>2</v>
      </c>
      <c r="T694" s="42">
        <f>DataSet!G4062+DataSet!Q4062+DataSet!S4062</f>
        <v>5</v>
      </c>
      <c r="U694" s="16" t="str">
        <f t="shared" si="97"/>
        <v>Medium</v>
      </c>
      <c r="V694" s="4">
        <v>5</v>
      </c>
      <c r="W694" s="33">
        <f t="shared" si="98"/>
        <v>536.94701527614541</v>
      </c>
      <c r="X694" s="2" t="s">
        <v>17</v>
      </c>
    </row>
    <row r="695" spans="1:24" ht="14.25" customHeight="1" x14ac:dyDescent="0.25">
      <c r="A695" s="2">
        <v>4168</v>
      </c>
      <c r="B695" s="2">
        <v>53</v>
      </c>
      <c r="C695" s="2" t="str">
        <f t="shared" si="90"/>
        <v>Late Adults</v>
      </c>
      <c r="D695" s="2" t="s">
        <v>12</v>
      </c>
      <c r="E695" s="2" t="s">
        <v>27</v>
      </c>
      <c r="F695" s="2">
        <v>357.87</v>
      </c>
      <c r="G695" s="2">
        <f t="shared" si="91"/>
        <v>2</v>
      </c>
      <c r="H695" s="6">
        <v>48364</v>
      </c>
      <c r="I695" s="12" t="str">
        <f t="shared" si="92"/>
        <v>2032</v>
      </c>
      <c r="J695" s="10" t="str">
        <f t="shared" si="93"/>
        <v>May</v>
      </c>
      <c r="K695" s="12" t="str">
        <f t="shared" si="94"/>
        <v>30</v>
      </c>
      <c r="L695" s="2" t="s">
        <v>30</v>
      </c>
      <c r="M695" s="2" t="s">
        <v>15</v>
      </c>
      <c r="N695" s="2">
        <v>1.75</v>
      </c>
      <c r="O695" s="2" t="s">
        <v>16</v>
      </c>
      <c r="P695" s="2">
        <v>1</v>
      </c>
      <c r="Q695" s="2">
        <f t="shared" si="95"/>
        <v>1</v>
      </c>
      <c r="R695" s="2">
        <v>357.87</v>
      </c>
      <c r="S695" s="2">
        <f t="shared" si="96"/>
        <v>3</v>
      </c>
      <c r="T695" s="42">
        <f>DataSet!G4169+DataSet!Q4169+DataSet!S4169</f>
        <v>4</v>
      </c>
      <c r="U695" s="16" t="str">
        <f t="shared" si="97"/>
        <v>Low</v>
      </c>
      <c r="V695" s="4">
        <v>5</v>
      </c>
      <c r="W695" s="33">
        <f t="shared" si="98"/>
        <v>536.66524705882318</v>
      </c>
      <c r="X695" s="2" t="s">
        <v>17</v>
      </c>
    </row>
    <row r="696" spans="1:24" ht="14.25" customHeight="1" x14ac:dyDescent="0.25">
      <c r="A696" s="2">
        <v>4209</v>
      </c>
      <c r="B696" s="2">
        <v>36</v>
      </c>
      <c r="C696" s="2" t="str">
        <f t="shared" si="90"/>
        <v>Early Adults</v>
      </c>
      <c r="D696" s="2" t="s">
        <v>23</v>
      </c>
      <c r="E696" s="2" t="s">
        <v>19</v>
      </c>
      <c r="F696" s="2">
        <v>186.95</v>
      </c>
      <c r="G696" s="2">
        <f t="shared" si="91"/>
        <v>1</v>
      </c>
      <c r="H696" s="6">
        <v>48405</v>
      </c>
      <c r="I696" s="12" t="str">
        <f t="shared" si="92"/>
        <v>2032</v>
      </c>
      <c r="J696" s="10" t="str">
        <f t="shared" si="93"/>
        <v>Jul</v>
      </c>
      <c r="K696" s="12" t="str">
        <f t="shared" si="94"/>
        <v>10</v>
      </c>
      <c r="L696" s="2" t="s">
        <v>30</v>
      </c>
      <c r="M696" s="2" t="s">
        <v>25</v>
      </c>
      <c r="N696" s="2">
        <v>1.75</v>
      </c>
      <c r="O696" s="2" t="s">
        <v>16</v>
      </c>
      <c r="P696" s="2">
        <v>3</v>
      </c>
      <c r="Q696" s="2">
        <f t="shared" si="95"/>
        <v>1</v>
      </c>
      <c r="R696" s="2">
        <v>62.32</v>
      </c>
      <c r="S696" s="2">
        <f t="shared" si="96"/>
        <v>2</v>
      </c>
      <c r="T696" s="42">
        <f>DataSet!G4210+DataSet!Q4210+DataSet!S4210</f>
        <v>7</v>
      </c>
      <c r="U696" s="16" t="str">
        <f t="shared" si="97"/>
        <v>High</v>
      </c>
      <c r="V696" s="4">
        <v>3</v>
      </c>
      <c r="W696" s="33">
        <f t="shared" si="98"/>
        <v>498.76746590909124</v>
      </c>
      <c r="X696" s="2" t="s">
        <v>28</v>
      </c>
    </row>
    <row r="697" spans="1:24" ht="14.25" customHeight="1" x14ac:dyDescent="0.25">
      <c r="A697" s="2">
        <v>4447</v>
      </c>
      <c r="B697" s="2">
        <v>21</v>
      </c>
      <c r="C697" s="2" t="str">
        <f t="shared" si="90"/>
        <v>Young Adults</v>
      </c>
      <c r="D697" s="2" t="s">
        <v>26</v>
      </c>
      <c r="E697" s="2" t="s">
        <v>19</v>
      </c>
      <c r="F697" s="2">
        <v>548.6</v>
      </c>
      <c r="G697" s="2">
        <f t="shared" si="91"/>
        <v>2</v>
      </c>
      <c r="H697" s="6">
        <v>48643</v>
      </c>
      <c r="I697" s="12" t="str">
        <f t="shared" si="92"/>
        <v>2033</v>
      </c>
      <c r="J697" s="10" t="str">
        <f t="shared" si="93"/>
        <v>Mar</v>
      </c>
      <c r="K697" s="12" t="str">
        <f t="shared" si="94"/>
        <v>05</v>
      </c>
      <c r="L697" s="2" t="s">
        <v>14</v>
      </c>
      <c r="M697" s="2" t="s">
        <v>15</v>
      </c>
      <c r="N697" s="2">
        <v>1.75</v>
      </c>
      <c r="O697" s="2" t="s">
        <v>16</v>
      </c>
      <c r="P697" s="2">
        <v>17</v>
      </c>
      <c r="Q697" s="2">
        <f t="shared" si="95"/>
        <v>3</v>
      </c>
      <c r="R697" s="2">
        <v>32.270000000000003</v>
      </c>
      <c r="S697" s="2">
        <f t="shared" si="96"/>
        <v>1</v>
      </c>
      <c r="T697" s="42">
        <f>DataSet!G4448+DataSet!Q4448+DataSet!S4448</f>
        <v>7</v>
      </c>
      <c r="U697" s="16" t="str">
        <f t="shared" si="97"/>
        <v>High</v>
      </c>
      <c r="V697" s="4">
        <v>4</v>
      </c>
      <c r="W697" s="33">
        <f t="shared" si="98"/>
        <v>525.79102272727334</v>
      </c>
      <c r="X697" s="2" t="s">
        <v>28</v>
      </c>
    </row>
    <row r="698" spans="1:24" ht="14.25" customHeight="1" x14ac:dyDescent="0.25">
      <c r="A698" s="2">
        <v>4542</v>
      </c>
      <c r="B698" s="2">
        <v>45</v>
      </c>
      <c r="C698" s="2" t="str">
        <f t="shared" si="90"/>
        <v>Mid Adults</v>
      </c>
      <c r="D698" s="2" t="s">
        <v>12</v>
      </c>
      <c r="E698" s="2" t="s">
        <v>27</v>
      </c>
      <c r="F698" s="2">
        <v>196.75</v>
      </c>
      <c r="G698" s="2">
        <f t="shared" si="91"/>
        <v>1</v>
      </c>
      <c r="H698" s="6">
        <v>48738</v>
      </c>
      <c r="I698" s="12" t="str">
        <f t="shared" si="92"/>
        <v>2033</v>
      </c>
      <c r="J698" s="10" t="str">
        <f t="shared" si="93"/>
        <v>Jun</v>
      </c>
      <c r="K698" s="12" t="str">
        <f t="shared" si="94"/>
        <v>08</v>
      </c>
      <c r="L698" s="2" t="s">
        <v>20</v>
      </c>
      <c r="M698" s="2" t="s">
        <v>15</v>
      </c>
      <c r="N698" s="2">
        <v>1.75</v>
      </c>
      <c r="O698" s="2" t="s">
        <v>21</v>
      </c>
      <c r="P698" s="2">
        <v>9</v>
      </c>
      <c r="Q698" s="2">
        <f t="shared" si="95"/>
        <v>2</v>
      </c>
      <c r="R698" s="2">
        <v>21.86</v>
      </c>
      <c r="S698" s="2">
        <f t="shared" si="96"/>
        <v>1</v>
      </c>
      <c r="T698" s="42">
        <f>DataSet!G4543+DataSet!Q4543+DataSet!S4543</f>
        <v>7</v>
      </c>
      <c r="U698" s="16" t="str">
        <f t="shared" si="97"/>
        <v>High</v>
      </c>
      <c r="V698" s="4">
        <v>2</v>
      </c>
      <c r="W698" s="33">
        <f t="shared" si="98"/>
        <v>523.42446706586884</v>
      </c>
      <c r="X698" s="2" t="s">
        <v>17</v>
      </c>
    </row>
    <row r="699" spans="1:24" ht="14.25" customHeight="1" x14ac:dyDescent="0.25">
      <c r="A699" s="2">
        <v>4763</v>
      </c>
      <c r="B699" s="2">
        <v>54</v>
      </c>
      <c r="C699" s="2" t="str">
        <f t="shared" si="90"/>
        <v>Late Adults</v>
      </c>
      <c r="D699" s="2" t="s">
        <v>26</v>
      </c>
      <c r="E699" s="2" t="s">
        <v>27</v>
      </c>
      <c r="F699" s="2">
        <v>153.54</v>
      </c>
      <c r="G699" s="2">
        <f t="shared" si="91"/>
        <v>1</v>
      </c>
      <c r="H699" s="6">
        <v>48959</v>
      </c>
      <c r="I699" s="12" t="str">
        <f t="shared" si="92"/>
        <v>2034</v>
      </c>
      <c r="J699" s="10" t="str">
        <f t="shared" si="93"/>
        <v>Jan</v>
      </c>
      <c r="K699" s="12" t="str">
        <f t="shared" si="94"/>
        <v>15</v>
      </c>
      <c r="L699" s="2" t="s">
        <v>24</v>
      </c>
      <c r="M699" s="2" t="s">
        <v>25</v>
      </c>
      <c r="N699" s="2">
        <v>1.75</v>
      </c>
      <c r="O699" s="2" t="s">
        <v>16</v>
      </c>
      <c r="P699" s="2">
        <v>5</v>
      </c>
      <c r="Q699" s="2">
        <f t="shared" si="95"/>
        <v>1</v>
      </c>
      <c r="R699" s="2">
        <v>30.71</v>
      </c>
      <c r="S699" s="2">
        <f t="shared" si="96"/>
        <v>1</v>
      </c>
      <c r="T699" s="42">
        <f>DataSet!G4764+DataSet!Q4764+DataSet!S4764</f>
        <v>7</v>
      </c>
      <c r="U699" s="16" t="str">
        <f t="shared" si="97"/>
        <v>High</v>
      </c>
      <c r="V699" s="4">
        <v>3</v>
      </c>
      <c r="W699" s="33">
        <f t="shared" si="98"/>
        <v>499.12220705347016</v>
      </c>
      <c r="X699" s="2" t="s">
        <v>28</v>
      </c>
    </row>
    <row r="700" spans="1:24" ht="14.25" customHeight="1" x14ac:dyDescent="0.25">
      <c r="A700" s="2">
        <v>4811</v>
      </c>
      <c r="B700" s="2">
        <v>22</v>
      </c>
      <c r="C700" s="2" t="str">
        <f t="shared" si="90"/>
        <v>Young Adults</v>
      </c>
      <c r="D700" s="2" t="s">
        <v>23</v>
      </c>
      <c r="E700" s="2" t="s">
        <v>19</v>
      </c>
      <c r="F700" s="2">
        <v>335.49</v>
      </c>
      <c r="G700" s="2">
        <f t="shared" si="91"/>
        <v>1</v>
      </c>
      <c r="H700" s="6">
        <v>49007</v>
      </c>
      <c r="I700" s="12" t="str">
        <f t="shared" si="92"/>
        <v>2034</v>
      </c>
      <c r="J700" s="10" t="str">
        <f t="shared" si="93"/>
        <v>Mar</v>
      </c>
      <c r="K700" s="12" t="str">
        <f t="shared" si="94"/>
        <v>04</v>
      </c>
      <c r="L700" s="2" t="s">
        <v>20</v>
      </c>
      <c r="M700" s="2" t="s">
        <v>25</v>
      </c>
      <c r="N700" s="2">
        <v>1.75</v>
      </c>
      <c r="O700" s="2" t="s">
        <v>21</v>
      </c>
      <c r="P700" s="2">
        <v>5</v>
      </c>
      <c r="Q700" s="2">
        <f t="shared" si="95"/>
        <v>1</v>
      </c>
      <c r="R700" s="2">
        <v>67.099999999999994</v>
      </c>
      <c r="S700" s="2">
        <f t="shared" si="96"/>
        <v>2</v>
      </c>
      <c r="T700" s="42">
        <f>DataSet!G4812+DataSet!Q4812+DataSet!S4812</f>
        <v>4</v>
      </c>
      <c r="U700" s="16" t="str">
        <f t="shared" si="97"/>
        <v>Low</v>
      </c>
      <c r="V700" s="4">
        <v>4</v>
      </c>
      <c r="W700" s="33">
        <f t="shared" si="98"/>
        <v>525.76507394766838</v>
      </c>
      <c r="X700" s="2" t="s">
        <v>22</v>
      </c>
    </row>
    <row r="701" spans="1:24" ht="14.25" customHeight="1" x14ac:dyDescent="0.25">
      <c r="A701" s="2">
        <v>4892</v>
      </c>
      <c r="B701" s="2">
        <v>64</v>
      </c>
      <c r="C701" s="2" t="str">
        <f t="shared" si="90"/>
        <v>Seniors</v>
      </c>
      <c r="D701" s="2" t="s">
        <v>12</v>
      </c>
      <c r="E701" s="2" t="s">
        <v>27</v>
      </c>
      <c r="F701" s="2">
        <v>546.41</v>
      </c>
      <c r="G701" s="2">
        <f t="shared" si="91"/>
        <v>2</v>
      </c>
      <c r="H701" s="6">
        <v>49088</v>
      </c>
      <c r="I701" s="12" t="str">
        <f t="shared" si="92"/>
        <v>2034</v>
      </c>
      <c r="J701" s="10" t="str">
        <f t="shared" si="93"/>
        <v>May</v>
      </c>
      <c r="K701" s="12" t="str">
        <f t="shared" si="94"/>
        <v>24</v>
      </c>
      <c r="L701" s="2" t="s">
        <v>14</v>
      </c>
      <c r="M701" s="2" t="s">
        <v>15</v>
      </c>
      <c r="N701" s="2">
        <v>1.75</v>
      </c>
      <c r="O701" s="2" t="s">
        <v>21</v>
      </c>
      <c r="P701" s="2">
        <v>13</v>
      </c>
      <c r="Q701" s="2">
        <f t="shared" si="95"/>
        <v>2</v>
      </c>
      <c r="R701" s="2">
        <v>42.03</v>
      </c>
      <c r="S701" s="2">
        <f t="shared" si="96"/>
        <v>1</v>
      </c>
      <c r="T701" s="42">
        <f>DataSet!G4893+DataSet!Q4893+DataSet!S4893</f>
        <v>6</v>
      </c>
      <c r="U701" s="16" t="str">
        <f t="shared" si="97"/>
        <v>Medium</v>
      </c>
      <c r="V701" s="4">
        <v>2</v>
      </c>
      <c r="W701" s="33">
        <f t="shared" si="98"/>
        <v>523.81616306954493</v>
      </c>
      <c r="X701" s="2" t="s">
        <v>22</v>
      </c>
    </row>
    <row r="702" spans="1:24" ht="14.25" customHeight="1" x14ac:dyDescent="0.25">
      <c r="A702" s="2">
        <v>4898</v>
      </c>
      <c r="B702" s="2">
        <v>54</v>
      </c>
      <c r="C702" s="2" t="str">
        <f t="shared" si="90"/>
        <v>Late Adults</v>
      </c>
      <c r="D702" s="2" t="s">
        <v>12</v>
      </c>
      <c r="E702" s="2" t="s">
        <v>27</v>
      </c>
      <c r="F702" s="2">
        <v>199.38</v>
      </c>
      <c r="G702" s="2">
        <f t="shared" si="91"/>
        <v>1</v>
      </c>
      <c r="H702" s="6">
        <v>49094</v>
      </c>
      <c r="I702" s="12" t="str">
        <f t="shared" si="92"/>
        <v>2034</v>
      </c>
      <c r="J702" s="10" t="str">
        <f t="shared" si="93"/>
        <v>May</v>
      </c>
      <c r="K702" s="12" t="str">
        <f t="shared" si="94"/>
        <v>30</v>
      </c>
      <c r="L702" s="2" t="s">
        <v>20</v>
      </c>
      <c r="M702" s="2" t="s">
        <v>15</v>
      </c>
      <c r="N702" s="2">
        <v>1.75</v>
      </c>
      <c r="O702" s="2" t="s">
        <v>21</v>
      </c>
      <c r="P702" s="2">
        <v>15</v>
      </c>
      <c r="Q702" s="2">
        <f t="shared" si="95"/>
        <v>2</v>
      </c>
      <c r="R702" s="2">
        <v>13.29</v>
      </c>
      <c r="S702" s="2">
        <f t="shared" si="96"/>
        <v>1</v>
      </c>
      <c r="T702" s="42">
        <f>DataSet!G4899+DataSet!Q4899+DataSet!S4899</f>
        <v>7</v>
      </c>
      <c r="U702" s="16" t="str">
        <f t="shared" si="97"/>
        <v>High</v>
      </c>
      <c r="V702" s="4">
        <v>1</v>
      </c>
      <c r="W702" s="33">
        <f t="shared" si="98"/>
        <v>532.77787703016213</v>
      </c>
      <c r="X702" s="2" t="s">
        <v>28</v>
      </c>
    </row>
    <row r="703" spans="1:24" ht="14.25" customHeight="1" x14ac:dyDescent="0.25">
      <c r="A703" s="2">
        <v>40</v>
      </c>
      <c r="B703" s="2">
        <v>67</v>
      </c>
      <c r="C703" s="2" t="str">
        <f t="shared" si="90"/>
        <v>Seniors</v>
      </c>
      <c r="D703" s="2" t="s">
        <v>23</v>
      </c>
      <c r="E703" s="2" t="s">
        <v>13</v>
      </c>
      <c r="F703" s="2">
        <v>895.64</v>
      </c>
      <c r="G703" s="2">
        <f t="shared" si="91"/>
        <v>3</v>
      </c>
      <c r="H703" s="6">
        <v>44236</v>
      </c>
      <c r="I703" s="12" t="str">
        <f t="shared" si="92"/>
        <v>2021</v>
      </c>
      <c r="J703" s="10" t="str">
        <f t="shared" si="93"/>
        <v>Feb</v>
      </c>
      <c r="K703" s="12" t="str">
        <f t="shared" si="94"/>
        <v>09</v>
      </c>
      <c r="L703" s="2" t="s">
        <v>24</v>
      </c>
      <c r="M703" s="2" t="s">
        <v>15</v>
      </c>
      <c r="N703" s="2">
        <v>1.74</v>
      </c>
      <c r="O703" s="2" t="s">
        <v>16</v>
      </c>
      <c r="P703" s="2">
        <v>4</v>
      </c>
      <c r="Q703" s="2">
        <f t="shared" si="95"/>
        <v>1</v>
      </c>
      <c r="R703" s="2">
        <v>223.91</v>
      </c>
      <c r="S703" s="2">
        <f t="shared" si="96"/>
        <v>3</v>
      </c>
      <c r="T703" s="42">
        <f>DataSet!G41+DataSet!Q41+DataSet!S41</f>
        <v>4</v>
      </c>
      <c r="U703" s="16" t="str">
        <f t="shared" si="97"/>
        <v>Low</v>
      </c>
      <c r="V703" s="4">
        <v>2</v>
      </c>
      <c r="W703" s="33">
        <f t="shared" si="98"/>
        <v>523.78903961584695</v>
      </c>
      <c r="X703" s="2" t="s">
        <v>28</v>
      </c>
    </row>
    <row r="704" spans="1:24" ht="14.25" customHeight="1" x14ac:dyDescent="0.25">
      <c r="A704" s="2">
        <v>110</v>
      </c>
      <c r="B704" s="2">
        <v>49</v>
      </c>
      <c r="C704" s="2" t="str">
        <f t="shared" si="90"/>
        <v>Mid Adults</v>
      </c>
      <c r="D704" s="2" t="s">
        <v>23</v>
      </c>
      <c r="E704" s="2" t="s">
        <v>13</v>
      </c>
      <c r="F704" s="2">
        <v>751.2</v>
      </c>
      <c r="G704" s="2">
        <f t="shared" si="91"/>
        <v>3</v>
      </c>
      <c r="H704" s="6">
        <v>44306</v>
      </c>
      <c r="I704" s="12" t="str">
        <f t="shared" si="92"/>
        <v>2021</v>
      </c>
      <c r="J704" s="10" t="str">
        <f t="shared" si="93"/>
        <v>Apr</v>
      </c>
      <c r="K704" s="12" t="str">
        <f t="shared" si="94"/>
        <v>20</v>
      </c>
      <c r="L704" s="2" t="s">
        <v>20</v>
      </c>
      <c r="M704" s="2" t="s">
        <v>25</v>
      </c>
      <c r="N704" s="2">
        <v>1.74</v>
      </c>
      <c r="O704" s="2" t="s">
        <v>21</v>
      </c>
      <c r="P704" s="2">
        <v>10</v>
      </c>
      <c r="Q704" s="2">
        <f t="shared" si="95"/>
        <v>2</v>
      </c>
      <c r="R704" s="2">
        <v>75.12</v>
      </c>
      <c r="S704" s="2">
        <f t="shared" si="96"/>
        <v>2</v>
      </c>
      <c r="T704" s="42">
        <f>DataSet!G111+DataSet!Q111+DataSet!S111</f>
        <v>4</v>
      </c>
      <c r="U704" s="16" t="str">
        <f t="shared" si="97"/>
        <v>Low</v>
      </c>
      <c r="V704" s="4">
        <v>2</v>
      </c>
      <c r="W704" s="33">
        <f t="shared" si="98"/>
        <v>523.34210336538524</v>
      </c>
      <c r="X704" s="2" t="s">
        <v>22</v>
      </c>
    </row>
    <row r="705" spans="1:24" ht="14.25" customHeight="1" x14ac:dyDescent="0.25">
      <c r="A705" s="2">
        <v>251</v>
      </c>
      <c r="B705" s="2">
        <v>43</v>
      </c>
      <c r="C705" s="2" t="str">
        <f t="shared" si="90"/>
        <v>Mid Adults</v>
      </c>
      <c r="D705" s="2" t="s">
        <v>23</v>
      </c>
      <c r="E705" s="2" t="s">
        <v>27</v>
      </c>
      <c r="F705" s="2">
        <v>112.91</v>
      </c>
      <c r="G705" s="2">
        <f t="shared" si="91"/>
        <v>1</v>
      </c>
      <c r="H705" s="6">
        <v>44447</v>
      </c>
      <c r="I705" s="12" t="str">
        <f t="shared" si="92"/>
        <v>2021</v>
      </c>
      <c r="J705" s="10" t="str">
        <f t="shared" si="93"/>
        <v>Sep</v>
      </c>
      <c r="K705" s="12" t="str">
        <f t="shared" si="94"/>
        <v>08</v>
      </c>
      <c r="L705" s="2" t="s">
        <v>20</v>
      </c>
      <c r="M705" s="2" t="s">
        <v>15</v>
      </c>
      <c r="N705" s="2">
        <v>1.74</v>
      </c>
      <c r="O705" s="2" t="s">
        <v>16</v>
      </c>
      <c r="P705" s="2">
        <v>2</v>
      </c>
      <c r="Q705" s="2">
        <f t="shared" si="95"/>
        <v>1</v>
      </c>
      <c r="R705" s="2">
        <v>56.46</v>
      </c>
      <c r="S705" s="2">
        <f t="shared" si="96"/>
        <v>2</v>
      </c>
      <c r="T705" s="42">
        <f>DataSet!G252+DataSet!Q252+DataSet!S252</f>
        <v>6</v>
      </c>
      <c r="U705" s="16" t="str">
        <f t="shared" si="97"/>
        <v>Medium</v>
      </c>
      <c r="V705" s="4">
        <v>3</v>
      </c>
      <c r="W705" s="33">
        <f t="shared" si="98"/>
        <v>499.51580865603677</v>
      </c>
      <c r="X705" s="2" t="s">
        <v>17</v>
      </c>
    </row>
    <row r="706" spans="1:24" ht="14.25" customHeight="1" x14ac:dyDescent="0.25">
      <c r="A706" s="2">
        <v>365</v>
      </c>
      <c r="B706" s="2">
        <v>37</v>
      </c>
      <c r="C706" s="2" t="str">
        <f t="shared" ref="C706:C769" si="99">IF(AND(B706&gt;=18, B706&lt;=29), "Young Adults",
   IF(AND(B706&gt;=30, B706&lt;=39), "Early Adults",
      IF(AND(B706&gt;=40, B706&lt;=49), "Mid Adults",
         IF(AND(B706&gt;=50, B706&lt;=59), "Late Adults",
            IF(AND(B706&gt;=60, B706&lt;=69), "Seniors", "Out of Range")
         )
      )
   )
)</f>
        <v>Early Adults</v>
      </c>
      <c r="D706" s="2" t="s">
        <v>12</v>
      </c>
      <c r="E706" s="2" t="s">
        <v>27</v>
      </c>
      <c r="F706" s="2">
        <v>310.29000000000002</v>
      </c>
      <c r="G706" s="2">
        <f t="shared" ref="G706:G769" si="100">IF(F706 &lt;= 350, 1, IF(F706&gt; 350, IF(F706 &lt;= 650, 2, 3)))</f>
        <v>1</v>
      </c>
      <c r="H706" s="6">
        <v>44561</v>
      </c>
      <c r="I706" s="12" t="str">
        <f t="shared" ref="I706:I769" si="101">TEXT(H706, "yyyy")</f>
        <v>2021</v>
      </c>
      <c r="J706" s="10" t="str">
        <f t="shared" ref="J706:J769" si="102">TEXT(H706, "mmm")</f>
        <v>Dec</v>
      </c>
      <c r="K706" s="12" t="str">
        <f t="shared" ref="K706:K769" si="103">TEXT(H706, "dd")</f>
        <v>31</v>
      </c>
      <c r="L706" s="2" t="s">
        <v>24</v>
      </c>
      <c r="M706" s="2" t="s">
        <v>25</v>
      </c>
      <c r="N706" s="2">
        <v>1.74</v>
      </c>
      <c r="O706" s="2" t="s">
        <v>16</v>
      </c>
      <c r="P706" s="2">
        <v>3</v>
      </c>
      <c r="Q706" s="2">
        <f t="shared" ref="Q706:Q769" si="104">IF(P706 &lt;= 5, 1, IF(P706&gt; 5, IF(P706 &lt;= 15, 2, 3)))</f>
        <v>1</v>
      </c>
      <c r="R706" s="2">
        <v>103.43</v>
      </c>
      <c r="S706" s="2">
        <f t="shared" ref="S706:S769" si="105">IF(R706 &lt;= 50, 1, IF(R706&gt; 50, IF(R706 &lt;= 150, 2, 3)))</f>
        <v>2</v>
      </c>
      <c r="T706" s="42">
        <f>DataSet!G366+DataSet!Q366+DataSet!S366</f>
        <v>5</v>
      </c>
      <c r="U706" s="16" t="str">
        <f t="shared" ref="U706:U769" si="106">IF(T706&lt;=4,"Low",IF(T706&lt;=6,"Medium","High"))</f>
        <v>Medium</v>
      </c>
      <c r="V706" s="4">
        <v>1</v>
      </c>
      <c r="W706" s="33">
        <f t="shared" ref="W706:W769" si="107">AVERAGEIFS(F706:F5705, V706:V5705,V706 )</f>
        <v>533.16509872241545</v>
      </c>
      <c r="X706" s="2" t="s">
        <v>17</v>
      </c>
    </row>
    <row r="707" spans="1:24" ht="14.25" customHeight="1" x14ac:dyDescent="0.25">
      <c r="A707" s="2">
        <v>555</v>
      </c>
      <c r="B707" s="2">
        <v>37</v>
      </c>
      <c r="C707" s="2" t="str">
        <f t="shared" si="99"/>
        <v>Early Adults</v>
      </c>
      <c r="D707" s="2" t="s">
        <v>12</v>
      </c>
      <c r="E707" s="2" t="s">
        <v>19</v>
      </c>
      <c r="F707" s="2">
        <v>864.16</v>
      </c>
      <c r="G707" s="2">
        <f t="shared" si="100"/>
        <v>3</v>
      </c>
      <c r="H707" s="6">
        <v>44751</v>
      </c>
      <c r="I707" s="12" t="str">
        <f t="shared" si="101"/>
        <v>2022</v>
      </c>
      <c r="J707" s="10" t="str">
        <f t="shared" si="102"/>
        <v>Jul</v>
      </c>
      <c r="K707" s="12" t="str">
        <f t="shared" si="103"/>
        <v>09</v>
      </c>
      <c r="L707" s="2" t="s">
        <v>20</v>
      </c>
      <c r="M707" s="2" t="s">
        <v>15</v>
      </c>
      <c r="N707" s="2">
        <v>1.74</v>
      </c>
      <c r="O707" s="2" t="s">
        <v>16</v>
      </c>
      <c r="P707" s="2">
        <v>15</v>
      </c>
      <c r="Q707" s="2">
        <f t="shared" si="104"/>
        <v>2</v>
      </c>
      <c r="R707" s="2">
        <v>57.61</v>
      </c>
      <c r="S707" s="2">
        <f t="shared" si="105"/>
        <v>2</v>
      </c>
      <c r="T707" s="42">
        <f>DataSet!G556+DataSet!Q556+DataSet!S556</f>
        <v>4</v>
      </c>
      <c r="U707" s="16" t="str">
        <f t="shared" si="106"/>
        <v>Low</v>
      </c>
      <c r="V707" s="4">
        <v>4</v>
      </c>
      <c r="W707" s="33">
        <f t="shared" si="107"/>
        <v>525.98178815489814</v>
      </c>
      <c r="X707" s="2" t="s">
        <v>22</v>
      </c>
    </row>
    <row r="708" spans="1:24" ht="14.25" customHeight="1" x14ac:dyDescent="0.25">
      <c r="A708" s="2">
        <v>601</v>
      </c>
      <c r="B708" s="2">
        <v>41</v>
      </c>
      <c r="C708" s="2" t="str">
        <f t="shared" si="99"/>
        <v>Mid Adults</v>
      </c>
      <c r="D708" s="2" t="s">
        <v>12</v>
      </c>
      <c r="E708" s="2" t="s">
        <v>29</v>
      </c>
      <c r="F708" s="2">
        <v>192.06</v>
      </c>
      <c r="G708" s="2">
        <f t="shared" si="100"/>
        <v>1</v>
      </c>
      <c r="H708" s="6">
        <v>44797</v>
      </c>
      <c r="I708" s="12" t="str">
        <f t="shared" si="101"/>
        <v>2022</v>
      </c>
      <c r="J708" s="10" t="str">
        <f t="shared" si="102"/>
        <v>Aug</v>
      </c>
      <c r="K708" s="12" t="str">
        <f t="shared" si="103"/>
        <v>24</v>
      </c>
      <c r="L708" s="2" t="s">
        <v>24</v>
      </c>
      <c r="M708" s="2" t="s">
        <v>15</v>
      </c>
      <c r="N708" s="2">
        <v>1.74</v>
      </c>
      <c r="O708" s="2" t="s">
        <v>16</v>
      </c>
      <c r="P708" s="2">
        <v>7</v>
      </c>
      <c r="Q708" s="2">
        <f t="shared" si="104"/>
        <v>2</v>
      </c>
      <c r="R708" s="2">
        <v>27.44</v>
      </c>
      <c r="S708" s="2">
        <f t="shared" si="105"/>
        <v>1</v>
      </c>
      <c r="T708" s="42">
        <f>DataSet!G602+DataSet!Q602+DataSet!S602</f>
        <v>6</v>
      </c>
      <c r="U708" s="16" t="str">
        <f t="shared" si="106"/>
        <v>Medium</v>
      </c>
      <c r="V708" s="4">
        <v>4</v>
      </c>
      <c r="W708" s="33">
        <f t="shared" si="107"/>
        <v>525.59618015963576</v>
      </c>
      <c r="X708" s="2" t="s">
        <v>22</v>
      </c>
    </row>
    <row r="709" spans="1:24" ht="14.25" customHeight="1" x14ac:dyDescent="0.25">
      <c r="A709" s="2">
        <v>854</v>
      </c>
      <c r="B709" s="2">
        <v>59</v>
      </c>
      <c r="C709" s="2" t="str">
        <f t="shared" si="99"/>
        <v>Late Adults</v>
      </c>
      <c r="D709" s="2" t="s">
        <v>23</v>
      </c>
      <c r="E709" s="2" t="s">
        <v>27</v>
      </c>
      <c r="F709" s="2">
        <v>865.02</v>
      </c>
      <c r="G709" s="2">
        <f t="shared" si="100"/>
        <v>3</v>
      </c>
      <c r="H709" s="6">
        <v>45050</v>
      </c>
      <c r="I709" s="12" t="str">
        <f t="shared" si="101"/>
        <v>2023</v>
      </c>
      <c r="J709" s="10" t="str">
        <f t="shared" si="102"/>
        <v>May</v>
      </c>
      <c r="K709" s="12" t="str">
        <f t="shared" si="103"/>
        <v>04</v>
      </c>
      <c r="L709" s="2" t="s">
        <v>20</v>
      </c>
      <c r="M709" s="2" t="s">
        <v>15</v>
      </c>
      <c r="N709" s="2">
        <v>1.74</v>
      </c>
      <c r="O709" s="2" t="s">
        <v>21</v>
      </c>
      <c r="P709" s="2">
        <v>14</v>
      </c>
      <c r="Q709" s="2">
        <f t="shared" si="104"/>
        <v>2</v>
      </c>
      <c r="R709" s="2">
        <v>61.79</v>
      </c>
      <c r="S709" s="2">
        <f t="shared" si="105"/>
        <v>2</v>
      </c>
      <c r="T709" s="42">
        <f>DataSet!G855+DataSet!Q855+DataSet!S855</f>
        <v>5</v>
      </c>
      <c r="U709" s="16" t="str">
        <f t="shared" si="106"/>
        <v>Medium</v>
      </c>
      <c r="V709" s="4">
        <v>1</v>
      </c>
      <c r="W709" s="33">
        <f t="shared" si="107"/>
        <v>533.42425581395321</v>
      </c>
      <c r="X709" s="2" t="s">
        <v>28</v>
      </c>
    </row>
    <row r="710" spans="1:24" ht="14.25" customHeight="1" x14ac:dyDescent="0.25">
      <c r="A710" s="2">
        <v>1105</v>
      </c>
      <c r="B710" s="2">
        <v>38</v>
      </c>
      <c r="C710" s="2" t="str">
        <f t="shared" si="99"/>
        <v>Early Adults</v>
      </c>
      <c r="D710" s="2" t="s">
        <v>26</v>
      </c>
      <c r="E710" s="2" t="s">
        <v>29</v>
      </c>
      <c r="F710" s="2">
        <v>273.49</v>
      </c>
      <c r="G710" s="2">
        <f t="shared" si="100"/>
        <v>1</v>
      </c>
      <c r="H710" s="6">
        <v>45301</v>
      </c>
      <c r="I710" s="12" t="str">
        <f t="shared" si="101"/>
        <v>2024</v>
      </c>
      <c r="J710" s="10" t="str">
        <f t="shared" si="102"/>
        <v>Jan</v>
      </c>
      <c r="K710" s="12" t="str">
        <f t="shared" si="103"/>
        <v>10</v>
      </c>
      <c r="L710" s="2" t="s">
        <v>30</v>
      </c>
      <c r="M710" s="2" t="s">
        <v>25</v>
      </c>
      <c r="N710" s="2">
        <v>1.74</v>
      </c>
      <c r="O710" s="2" t="s">
        <v>16</v>
      </c>
      <c r="P710" s="2">
        <v>7</v>
      </c>
      <c r="Q710" s="2">
        <f t="shared" si="104"/>
        <v>2</v>
      </c>
      <c r="R710" s="2">
        <v>39.07</v>
      </c>
      <c r="S710" s="2">
        <f t="shared" si="105"/>
        <v>1</v>
      </c>
      <c r="T710" s="42">
        <f>DataSet!G1106+DataSet!Q1106+DataSet!S1106</f>
        <v>6</v>
      </c>
      <c r="U710" s="16" t="str">
        <f t="shared" si="106"/>
        <v>Medium</v>
      </c>
      <c r="V710" s="4">
        <v>1</v>
      </c>
      <c r="W710" s="33">
        <f t="shared" si="107"/>
        <v>533.03823050058179</v>
      </c>
      <c r="X710" s="2" t="s">
        <v>28</v>
      </c>
    </row>
    <row r="711" spans="1:24" ht="14.25" customHeight="1" x14ac:dyDescent="0.25">
      <c r="A711" s="2">
        <v>1137</v>
      </c>
      <c r="B711" s="2">
        <v>44</v>
      </c>
      <c r="C711" s="2" t="str">
        <f t="shared" si="99"/>
        <v>Mid Adults</v>
      </c>
      <c r="D711" s="2" t="s">
        <v>12</v>
      </c>
      <c r="E711" s="2" t="s">
        <v>27</v>
      </c>
      <c r="F711" s="2">
        <v>855.5</v>
      </c>
      <c r="G711" s="2">
        <f t="shared" si="100"/>
        <v>3</v>
      </c>
      <c r="H711" s="6">
        <v>45333</v>
      </c>
      <c r="I711" s="12" t="str">
        <f t="shared" si="101"/>
        <v>2024</v>
      </c>
      <c r="J711" s="10" t="str">
        <f t="shared" si="102"/>
        <v>Feb</v>
      </c>
      <c r="K711" s="12" t="str">
        <f t="shared" si="103"/>
        <v>11</v>
      </c>
      <c r="L711" s="2" t="s">
        <v>30</v>
      </c>
      <c r="M711" s="2" t="s">
        <v>15</v>
      </c>
      <c r="N711" s="2">
        <v>1.74</v>
      </c>
      <c r="O711" s="2" t="s">
        <v>16</v>
      </c>
      <c r="P711" s="2">
        <v>9</v>
      </c>
      <c r="Q711" s="2">
        <f t="shared" si="104"/>
        <v>2</v>
      </c>
      <c r="R711" s="2">
        <v>95.06</v>
      </c>
      <c r="S711" s="2">
        <f t="shared" si="105"/>
        <v>2</v>
      </c>
      <c r="T711" s="42">
        <f>DataSet!G1138+DataSet!Q1138+DataSet!S1138</f>
        <v>7</v>
      </c>
      <c r="U711" s="16" t="str">
        <f t="shared" si="106"/>
        <v>High</v>
      </c>
      <c r="V711" s="4">
        <v>2</v>
      </c>
      <c r="W711" s="33">
        <f t="shared" si="107"/>
        <v>523.06790613718476</v>
      </c>
      <c r="X711" s="2" t="s">
        <v>17</v>
      </c>
    </row>
    <row r="712" spans="1:24" ht="14.25" customHeight="1" x14ac:dyDescent="0.25">
      <c r="A712" s="2">
        <v>1436</v>
      </c>
      <c r="B712" s="2">
        <v>54</v>
      </c>
      <c r="C712" s="2" t="str">
        <f t="shared" si="99"/>
        <v>Late Adults</v>
      </c>
      <c r="D712" s="2" t="s">
        <v>12</v>
      </c>
      <c r="E712" s="2" t="s">
        <v>27</v>
      </c>
      <c r="F712" s="2">
        <v>306.63</v>
      </c>
      <c r="G712" s="2">
        <f t="shared" si="100"/>
        <v>1</v>
      </c>
      <c r="H712" s="6">
        <v>45632</v>
      </c>
      <c r="I712" s="12" t="str">
        <f t="shared" si="101"/>
        <v>2024</v>
      </c>
      <c r="J712" s="10" t="str">
        <f t="shared" si="102"/>
        <v>Dec</v>
      </c>
      <c r="K712" s="12" t="str">
        <f t="shared" si="103"/>
        <v>06</v>
      </c>
      <c r="L712" s="2" t="s">
        <v>20</v>
      </c>
      <c r="M712" s="2" t="s">
        <v>15</v>
      </c>
      <c r="N712" s="2">
        <v>1.74</v>
      </c>
      <c r="O712" s="2" t="s">
        <v>21</v>
      </c>
      <c r="P712" s="2">
        <v>6</v>
      </c>
      <c r="Q712" s="2">
        <f t="shared" si="104"/>
        <v>2</v>
      </c>
      <c r="R712" s="2">
        <v>51.1</v>
      </c>
      <c r="S712" s="2">
        <f t="shared" si="105"/>
        <v>2</v>
      </c>
      <c r="T712" s="42">
        <f>DataSet!G1437+DataSet!Q1437+DataSet!S1437</f>
        <v>4</v>
      </c>
      <c r="U712" s="16" t="str">
        <f t="shared" si="106"/>
        <v>Low</v>
      </c>
      <c r="V712" s="4">
        <v>2</v>
      </c>
      <c r="W712" s="33">
        <f t="shared" si="107"/>
        <v>522.66738554216931</v>
      </c>
      <c r="X712" s="2" t="s">
        <v>22</v>
      </c>
    </row>
    <row r="713" spans="1:24" ht="14.25" customHeight="1" x14ac:dyDescent="0.25">
      <c r="A713" s="2">
        <v>1628</v>
      </c>
      <c r="B713" s="2">
        <v>51</v>
      </c>
      <c r="C713" s="2" t="str">
        <f t="shared" si="99"/>
        <v>Late Adults</v>
      </c>
      <c r="D713" s="2" t="s">
        <v>26</v>
      </c>
      <c r="E713" s="2" t="s">
        <v>19</v>
      </c>
      <c r="F713" s="2">
        <v>458.69</v>
      </c>
      <c r="G713" s="2">
        <f t="shared" si="100"/>
        <v>2</v>
      </c>
      <c r="H713" s="6">
        <v>45824</v>
      </c>
      <c r="I713" s="12" t="str">
        <f t="shared" si="101"/>
        <v>2025</v>
      </c>
      <c r="J713" s="10" t="str">
        <f t="shared" si="102"/>
        <v>Jun</v>
      </c>
      <c r="K713" s="12" t="str">
        <f t="shared" si="103"/>
        <v>16</v>
      </c>
      <c r="L713" s="2" t="s">
        <v>20</v>
      </c>
      <c r="M713" s="2" t="s">
        <v>25</v>
      </c>
      <c r="N713" s="2">
        <v>1.74</v>
      </c>
      <c r="O713" s="2" t="s">
        <v>16</v>
      </c>
      <c r="P713" s="2">
        <v>13</v>
      </c>
      <c r="Q713" s="2">
        <f t="shared" si="104"/>
        <v>2</v>
      </c>
      <c r="R713" s="2">
        <v>35.28</v>
      </c>
      <c r="S713" s="2">
        <f t="shared" si="105"/>
        <v>1</v>
      </c>
      <c r="T713" s="42">
        <f>DataSet!G1629+DataSet!Q1629+DataSet!S1629</f>
        <v>5</v>
      </c>
      <c r="U713" s="16" t="str">
        <f t="shared" si="106"/>
        <v>Medium</v>
      </c>
      <c r="V713" s="4">
        <v>1</v>
      </c>
      <c r="W713" s="33">
        <f t="shared" si="107"/>
        <v>533.340734265734</v>
      </c>
      <c r="X713" s="2" t="s">
        <v>17</v>
      </c>
    </row>
    <row r="714" spans="1:24" ht="14.25" customHeight="1" x14ac:dyDescent="0.25">
      <c r="A714" s="2">
        <v>1865</v>
      </c>
      <c r="B714" s="2">
        <v>45</v>
      </c>
      <c r="C714" s="2" t="str">
        <f t="shared" si="99"/>
        <v>Mid Adults</v>
      </c>
      <c r="D714" s="2" t="s">
        <v>26</v>
      </c>
      <c r="E714" s="2" t="s">
        <v>27</v>
      </c>
      <c r="F714" s="2">
        <v>664.12</v>
      </c>
      <c r="G714" s="2">
        <f t="shared" si="100"/>
        <v>3</v>
      </c>
      <c r="H714" s="6">
        <v>46061</v>
      </c>
      <c r="I714" s="12" t="str">
        <f t="shared" si="101"/>
        <v>2026</v>
      </c>
      <c r="J714" s="10" t="str">
        <f t="shared" si="102"/>
        <v>Feb</v>
      </c>
      <c r="K714" s="12" t="str">
        <f t="shared" si="103"/>
        <v>08</v>
      </c>
      <c r="L714" s="2" t="s">
        <v>30</v>
      </c>
      <c r="M714" s="2" t="s">
        <v>15</v>
      </c>
      <c r="N714" s="2">
        <v>1.74</v>
      </c>
      <c r="O714" s="2" t="s">
        <v>21</v>
      </c>
      <c r="P714" s="2">
        <v>14</v>
      </c>
      <c r="Q714" s="2">
        <f t="shared" si="104"/>
        <v>2</v>
      </c>
      <c r="R714" s="2">
        <v>47.44</v>
      </c>
      <c r="S714" s="2">
        <f t="shared" si="105"/>
        <v>1</v>
      </c>
      <c r="T714" s="42">
        <f>DataSet!G1866+DataSet!Q1866+DataSet!S1866</f>
        <v>4</v>
      </c>
      <c r="U714" s="16" t="str">
        <f t="shared" si="106"/>
        <v>Low</v>
      </c>
      <c r="V714" s="4">
        <v>4</v>
      </c>
      <c r="W714" s="33">
        <f t="shared" si="107"/>
        <v>525.97692922374495</v>
      </c>
      <c r="X714" s="2" t="s">
        <v>22</v>
      </c>
    </row>
    <row r="715" spans="1:24" ht="14.25" customHeight="1" x14ac:dyDescent="0.25">
      <c r="A715" s="2">
        <v>2162</v>
      </c>
      <c r="B715" s="2">
        <v>46</v>
      </c>
      <c r="C715" s="2" t="str">
        <f t="shared" si="99"/>
        <v>Mid Adults</v>
      </c>
      <c r="D715" s="2" t="s">
        <v>26</v>
      </c>
      <c r="E715" s="2" t="s">
        <v>29</v>
      </c>
      <c r="F715" s="2">
        <v>817.41</v>
      </c>
      <c r="G715" s="2">
        <f t="shared" si="100"/>
        <v>3</v>
      </c>
      <c r="H715" s="6">
        <v>46358</v>
      </c>
      <c r="I715" s="12" t="str">
        <f t="shared" si="101"/>
        <v>2026</v>
      </c>
      <c r="J715" s="10" t="str">
        <f t="shared" si="102"/>
        <v>Dec</v>
      </c>
      <c r="K715" s="12" t="str">
        <f t="shared" si="103"/>
        <v>02</v>
      </c>
      <c r="L715" s="2" t="s">
        <v>20</v>
      </c>
      <c r="M715" s="2" t="s">
        <v>15</v>
      </c>
      <c r="N715" s="2">
        <v>1.74</v>
      </c>
      <c r="O715" s="2" t="s">
        <v>16</v>
      </c>
      <c r="P715" s="2">
        <v>2</v>
      </c>
      <c r="Q715" s="2">
        <f t="shared" si="104"/>
        <v>1</v>
      </c>
      <c r="R715" s="2">
        <v>408.7</v>
      </c>
      <c r="S715" s="2">
        <f t="shared" si="105"/>
        <v>3</v>
      </c>
      <c r="T715" s="42">
        <f>DataSet!G2163+DataSet!Q2163+DataSet!S2163</f>
        <v>7</v>
      </c>
      <c r="U715" s="16" t="str">
        <f t="shared" si="106"/>
        <v>High</v>
      </c>
      <c r="V715" s="4">
        <v>4</v>
      </c>
      <c r="W715" s="33">
        <f t="shared" si="107"/>
        <v>525.81905142857192</v>
      </c>
      <c r="X715" s="2" t="s">
        <v>17</v>
      </c>
    </row>
    <row r="716" spans="1:24" ht="14.25" customHeight="1" x14ac:dyDescent="0.25">
      <c r="A716" s="2">
        <v>2190</v>
      </c>
      <c r="B716" s="2">
        <v>61</v>
      </c>
      <c r="C716" s="2" t="str">
        <f t="shared" si="99"/>
        <v>Seniors</v>
      </c>
      <c r="D716" s="2" t="s">
        <v>12</v>
      </c>
      <c r="E716" s="2" t="s">
        <v>27</v>
      </c>
      <c r="F716" s="2">
        <v>705.94</v>
      </c>
      <c r="G716" s="2">
        <f t="shared" si="100"/>
        <v>3</v>
      </c>
      <c r="H716" s="6">
        <v>46386</v>
      </c>
      <c r="I716" s="12" t="str">
        <f t="shared" si="101"/>
        <v>2026</v>
      </c>
      <c r="J716" s="10" t="str">
        <f t="shared" si="102"/>
        <v>Dec</v>
      </c>
      <c r="K716" s="12" t="str">
        <f t="shared" si="103"/>
        <v>30</v>
      </c>
      <c r="L716" s="2" t="s">
        <v>14</v>
      </c>
      <c r="M716" s="2" t="s">
        <v>15</v>
      </c>
      <c r="N716" s="2">
        <v>1.74</v>
      </c>
      <c r="O716" s="2" t="s">
        <v>21</v>
      </c>
      <c r="P716" s="2">
        <v>17</v>
      </c>
      <c r="Q716" s="2">
        <f t="shared" si="104"/>
        <v>3</v>
      </c>
      <c r="R716" s="2">
        <v>41.53</v>
      </c>
      <c r="S716" s="2">
        <f t="shared" si="105"/>
        <v>1</v>
      </c>
      <c r="T716" s="42">
        <f>DataSet!G2191+DataSet!Q2191+DataSet!S2191</f>
        <v>7</v>
      </c>
      <c r="U716" s="16" t="str">
        <f t="shared" si="106"/>
        <v>High</v>
      </c>
      <c r="V716" s="4">
        <v>1</v>
      </c>
      <c r="W716" s="33">
        <f t="shared" si="107"/>
        <v>533.42784130688426</v>
      </c>
      <c r="X716" s="2" t="s">
        <v>22</v>
      </c>
    </row>
    <row r="717" spans="1:24" ht="14.25" customHeight="1" x14ac:dyDescent="0.25">
      <c r="A717" s="2">
        <v>2431</v>
      </c>
      <c r="B717" s="2">
        <v>28</v>
      </c>
      <c r="C717" s="2" t="str">
        <f t="shared" si="99"/>
        <v>Young Adults</v>
      </c>
      <c r="D717" s="2" t="s">
        <v>23</v>
      </c>
      <c r="E717" s="2" t="s">
        <v>19</v>
      </c>
      <c r="F717" s="2">
        <v>284.32</v>
      </c>
      <c r="G717" s="2">
        <f t="shared" si="100"/>
        <v>1</v>
      </c>
      <c r="H717" s="6">
        <v>46627</v>
      </c>
      <c r="I717" s="12" t="str">
        <f t="shared" si="101"/>
        <v>2027</v>
      </c>
      <c r="J717" s="10" t="str">
        <f t="shared" si="102"/>
        <v>Aug</v>
      </c>
      <c r="K717" s="12" t="str">
        <f t="shared" si="103"/>
        <v>28</v>
      </c>
      <c r="L717" s="2" t="s">
        <v>30</v>
      </c>
      <c r="M717" s="2" t="s">
        <v>25</v>
      </c>
      <c r="N717" s="2">
        <v>1.74</v>
      </c>
      <c r="O717" s="2" t="s">
        <v>21</v>
      </c>
      <c r="P717" s="2">
        <v>8</v>
      </c>
      <c r="Q717" s="2">
        <f t="shared" si="104"/>
        <v>2</v>
      </c>
      <c r="R717" s="2">
        <v>35.54</v>
      </c>
      <c r="S717" s="2">
        <f t="shared" si="105"/>
        <v>1</v>
      </c>
      <c r="T717" s="42">
        <f>DataSet!G2432+DataSet!Q2432+DataSet!S2432</f>
        <v>8</v>
      </c>
      <c r="U717" s="16" t="str">
        <f t="shared" si="106"/>
        <v>High</v>
      </c>
      <c r="V717" s="4">
        <v>3</v>
      </c>
      <c r="W717" s="33">
        <f t="shared" si="107"/>
        <v>499.95663625997759</v>
      </c>
      <c r="X717" s="2" t="s">
        <v>28</v>
      </c>
    </row>
    <row r="718" spans="1:24" ht="14.25" customHeight="1" x14ac:dyDescent="0.25">
      <c r="A718" s="2">
        <v>2477</v>
      </c>
      <c r="B718" s="2">
        <v>20</v>
      </c>
      <c r="C718" s="2" t="str">
        <f t="shared" si="99"/>
        <v>Young Adults</v>
      </c>
      <c r="D718" s="2" t="s">
        <v>12</v>
      </c>
      <c r="E718" s="2" t="s">
        <v>13</v>
      </c>
      <c r="F718" s="2">
        <v>836.42</v>
      </c>
      <c r="G718" s="2">
        <f t="shared" si="100"/>
        <v>3</v>
      </c>
      <c r="H718" s="6">
        <v>46673</v>
      </c>
      <c r="I718" s="12" t="str">
        <f t="shared" si="101"/>
        <v>2027</v>
      </c>
      <c r="J718" s="10" t="str">
        <f t="shared" si="102"/>
        <v>Oct</v>
      </c>
      <c r="K718" s="12" t="str">
        <f t="shared" si="103"/>
        <v>13</v>
      </c>
      <c r="L718" s="2" t="s">
        <v>30</v>
      </c>
      <c r="M718" s="2" t="s">
        <v>15</v>
      </c>
      <c r="N718" s="2">
        <v>1.74</v>
      </c>
      <c r="O718" s="2" t="s">
        <v>16</v>
      </c>
      <c r="P718" s="2">
        <v>2</v>
      </c>
      <c r="Q718" s="2">
        <f t="shared" si="104"/>
        <v>1</v>
      </c>
      <c r="R718" s="2">
        <v>418.21</v>
      </c>
      <c r="S718" s="2">
        <f t="shared" si="105"/>
        <v>3</v>
      </c>
      <c r="T718" s="42">
        <f>DataSet!G2478+DataSet!Q2478+DataSet!S2478</f>
        <v>7</v>
      </c>
      <c r="U718" s="16" t="str">
        <f t="shared" si="106"/>
        <v>High</v>
      </c>
      <c r="V718" s="4">
        <v>1</v>
      </c>
      <c r="W718" s="33">
        <f t="shared" si="107"/>
        <v>533.22630841121463</v>
      </c>
      <c r="X718" s="2" t="s">
        <v>28</v>
      </c>
    </row>
    <row r="719" spans="1:24" ht="14.25" customHeight="1" x14ac:dyDescent="0.25">
      <c r="A719" s="2">
        <v>2587</v>
      </c>
      <c r="B719" s="2">
        <v>22</v>
      </c>
      <c r="C719" s="2" t="str">
        <f t="shared" si="99"/>
        <v>Young Adults</v>
      </c>
      <c r="D719" s="2" t="s">
        <v>26</v>
      </c>
      <c r="E719" s="2" t="s">
        <v>27</v>
      </c>
      <c r="F719" s="2">
        <v>979.22</v>
      </c>
      <c r="G719" s="2">
        <f t="shared" si="100"/>
        <v>3</v>
      </c>
      <c r="H719" s="6">
        <v>46783</v>
      </c>
      <c r="I719" s="12" t="str">
        <f t="shared" si="101"/>
        <v>2028</v>
      </c>
      <c r="J719" s="10" t="str">
        <f t="shared" si="102"/>
        <v>Jan</v>
      </c>
      <c r="K719" s="12" t="str">
        <f t="shared" si="103"/>
        <v>31</v>
      </c>
      <c r="L719" s="2" t="s">
        <v>24</v>
      </c>
      <c r="M719" s="2" t="s">
        <v>15</v>
      </c>
      <c r="N719" s="2">
        <v>1.74</v>
      </c>
      <c r="O719" s="2" t="s">
        <v>16</v>
      </c>
      <c r="P719" s="2">
        <v>3</v>
      </c>
      <c r="Q719" s="2">
        <f t="shared" si="104"/>
        <v>1</v>
      </c>
      <c r="R719" s="2">
        <v>326.41000000000003</v>
      </c>
      <c r="S719" s="2">
        <f t="shared" si="105"/>
        <v>3</v>
      </c>
      <c r="T719" s="42">
        <f>DataSet!G2588+DataSet!Q2588+DataSet!S2588</f>
        <v>6</v>
      </c>
      <c r="U719" s="16" t="str">
        <f t="shared" si="106"/>
        <v>Medium</v>
      </c>
      <c r="V719" s="4">
        <v>5</v>
      </c>
      <c r="W719" s="33">
        <f t="shared" si="107"/>
        <v>536.87584216725531</v>
      </c>
      <c r="X719" s="2" t="s">
        <v>17</v>
      </c>
    </row>
    <row r="720" spans="1:24" ht="14.25" customHeight="1" x14ac:dyDescent="0.25">
      <c r="A720" s="2">
        <v>3045</v>
      </c>
      <c r="B720" s="2">
        <v>54</v>
      </c>
      <c r="C720" s="2" t="str">
        <f t="shared" si="99"/>
        <v>Late Adults</v>
      </c>
      <c r="D720" s="2" t="s">
        <v>12</v>
      </c>
      <c r="E720" s="2" t="s">
        <v>13</v>
      </c>
      <c r="F720" s="2">
        <v>76.64</v>
      </c>
      <c r="G720" s="2">
        <f t="shared" si="100"/>
        <v>1</v>
      </c>
      <c r="H720" s="6">
        <v>47241</v>
      </c>
      <c r="I720" s="12" t="str">
        <f t="shared" si="101"/>
        <v>2029</v>
      </c>
      <c r="J720" s="10" t="str">
        <f t="shared" si="102"/>
        <v>May</v>
      </c>
      <c r="K720" s="12" t="str">
        <f t="shared" si="103"/>
        <v>03</v>
      </c>
      <c r="L720" s="2" t="s">
        <v>24</v>
      </c>
      <c r="M720" s="2" t="s">
        <v>15</v>
      </c>
      <c r="N720" s="2">
        <v>1.74</v>
      </c>
      <c r="O720" s="2" t="s">
        <v>21</v>
      </c>
      <c r="P720" s="2">
        <v>15</v>
      </c>
      <c r="Q720" s="2">
        <f t="shared" si="104"/>
        <v>2</v>
      </c>
      <c r="R720" s="2">
        <v>5.1100000000000003</v>
      </c>
      <c r="S720" s="2">
        <f t="shared" si="105"/>
        <v>1</v>
      </c>
      <c r="T720" s="42">
        <f>DataSet!G3046+DataSet!Q3046+DataSet!S3046</f>
        <v>4</v>
      </c>
      <c r="U720" s="16" t="str">
        <f t="shared" si="106"/>
        <v>Low</v>
      </c>
      <c r="V720" s="4">
        <v>1</v>
      </c>
      <c r="W720" s="33">
        <f t="shared" si="107"/>
        <v>532.87169590643248</v>
      </c>
      <c r="X720" s="2" t="s">
        <v>22</v>
      </c>
    </row>
    <row r="721" spans="1:24" ht="14.25" customHeight="1" x14ac:dyDescent="0.25">
      <c r="A721" s="2">
        <v>3451</v>
      </c>
      <c r="B721" s="2">
        <v>31</v>
      </c>
      <c r="C721" s="2" t="str">
        <f t="shared" si="99"/>
        <v>Early Adults</v>
      </c>
      <c r="D721" s="2" t="s">
        <v>26</v>
      </c>
      <c r="E721" s="2" t="s">
        <v>27</v>
      </c>
      <c r="F721" s="2">
        <v>723.29</v>
      </c>
      <c r="G721" s="2">
        <f t="shared" si="100"/>
        <v>3</v>
      </c>
      <c r="H721" s="6">
        <v>47647</v>
      </c>
      <c r="I721" s="12" t="str">
        <f t="shared" si="101"/>
        <v>2030</v>
      </c>
      <c r="J721" s="10" t="str">
        <f t="shared" si="102"/>
        <v>Jun</v>
      </c>
      <c r="K721" s="12" t="str">
        <f t="shared" si="103"/>
        <v>13</v>
      </c>
      <c r="L721" s="2" t="s">
        <v>14</v>
      </c>
      <c r="M721" s="2" t="s">
        <v>25</v>
      </c>
      <c r="N721" s="2">
        <v>1.74</v>
      </c>
      <c r="O721" s="2" t="s">
        <v>16</v>
      </c>
      <c r="P721" s="2">
        <v>14</v>
      </c>
      <c r="Q721" s="2">
        <f t="shared" si="104"/>
        <v>2</v>
      </c>
      <c r="R721" s="2">
        <v>51.66</v>
      </c>
      <c r="S721" s="2">
        <f t="shared" si="105"/>
        <v>2</v>
      </c>
      <c r="T721" s="42">
        <f>DataSet!G3452+DataSet!Q3452+DataSet!S3452</f>
        <v>4</v>
      </c>
      <c r="U721" s="16" t="str">
        <f t="shared" si="106"/>
        <v>Low</v>
      </c>
      <c r="V721" s="4">
        <v>1</v>
      </c>
      <c r="W721" s="33">
        <f t="shared" si="107"/>
        <v>533.40592505854772</v>
      </c>
      <c r="X721" s="2" t="s">
        <v>17</v>
      </c>
    </row>
    <row r="722" spans="1:24" ht="14.25" customHeight="1" x14ac:dyDescent="0.25">
      <c r="A722" s="2">
        <v>3500</v>
      </c>
      <c r="B722" s="2">
        <v>18</v>
      </c>
      <c r="C722" s="2" t="str">
        <f t="shared" si="99"/>
        <v>Young Adults</v>
      </c>
      <c r="D722" s="2" t="s">
        <v>23</v>
      </c>
      <c r="E722" s="2" t="s">
        <v>13</v>
      </c>
      <c r="F722" s="2">
        <v>696.8</v>
      </c>
      <c r="G722" s="2">
        <f t="shared" si="100"/>
        <v>3</v>
      </c>
      <c r="H722" s="6">
        <v>47696</v>
      </c>
      <c r="I722" s="12" t="str">
        <f t="shared" si="101"/>
        <v>2030</v>
      </c>
      <c r="J722" s="10" t="str">
        <f t="shared" si="102"/>
        <v>Aug</v>
      </c>
      <c r="K722" s="12" t="str">
        <f t="shared" si="103"/>
        <v>01</v>
      </c>
      <c r="L722" s="2" t="s">
        <v>14</v>
      </c>
      <c r="M722" s="2" t="s">
        <v>25</v>
      </c>
      <c r="N722" s="2">
        <v>1.74</v>
      </c>
      <c r="O722" s="2" t="s">
        <v>21</v>
      </c>
      <c r="P722" s="2">
        <v>15</v>
      </c>
      <c r="Q722" s="2">
        <f t="shared" si="104"/>
        <v>2</v>
      </c>
      <c r="R722" s="2">
        <v>46.45</v>
      </c>
      <c r="S722" s="2">
        <f t="shared" si="105"/>
        <v>1</v>
      </c>
      <c r="T722" s="42">
        <f>DataSet!G3501+DataSet!Q3501+DataSet!S3501</f>
        <v>4</v>
      </c>
      <c r="U722" s="16" t="str">
        <f t="shared" si="106"/>
        <v>Low</v>
      </c>
      <c r="V722" s="4">
        <v>1</v>
      </c>
      <c r="W722" s="33">
        <f t="shared" si="107"/>
        <v>533.18331770222721</v>
      </c>
      <c r="X722" s="2" t="s">
        <v>28</v>
      </c>
    </row>
    <row r="723" spans="1:24" ht="14.25" customHeight="1" x14ac:dyDescent="0.25">
      <c r="A723" s="2">
        <v>3548</v>
      </c>
      <c r="B723" s="2">
        <v>37</v>
      </c>
      <c r="C723" s="2" t="str">
        <f t="shared" si="99"/>
        <v>Early Adults</v>
      </c>
      <c r="D723" s="2" t="s">
        <v>23</v>
      </c>
      <c r="E723" s="2" t="s">
        <v>27</v>
      </c>
      <c r="F723" s="2">
        <v>751.8</v>
      </c>
      <c r="G723" s="2">
        <f t="shared" si="100"/>
        <v>3</v>
      </c>
      <c r="H723" s="6">
        <v>47744</v>
      </c>
      <c r="I723" s="12" t="str">
        <f t="shared" si="101"/>
        <v>2030</v>
      </c>
      <c r="J723" s="10" t="str">
        <f t="shared" si="102"/>
        <v>Sep</v>
      </c>
      <c r="K723" s="12" t="str">
        <f t="shared" si="103"/>
        <v>18</v>
      </c>
      <c r="L723" s="2" t="s">
        <v>24</v>
      </c>
      <c r="M723" s="2" t="s">
        <v>15</v>
      </c>
      <c r="N723" s="2">
        <v>1.74</v>
      </c>
      <c r="O723" s="2" t="s">
        <v>21</v>
      </c>
      <c r="P723" s="2">
        <v>15</v>
      </c>
      <c r="Q723" s="2">
        <f t="shared" si="104"/>
        <v>2</v>
      </c>
      <c r="R723" s="2">
        <v>50.12</v>
      </c>
      <c r="S723" s="2">
        <f t="shared" si="105"/>
        <v>2</v>
      </c>
      <c r="T723" s="42">
        <f>DataSet!G3549+DataSet!Q3549+DataSet!S3549</f>
        <v>7</v>
      </c>
      <c r="U723" s="16" t="str">
        <f t="shared" si="106"/>
        <v>High</v>
      </c>
      <c r="V723" s="4">
        <v>4</v>
      </c>
      <c r="W723" s="33">
        <f t="shared" si="107"/>
        <v>525.48542334096157</v>
      </c>
      <c r="X723" s="2" t="s">
        <v>22</v>
      </c>
    </row>
    <row r="724" spans="1:24" ht="14.25" customHeight="1" x14ac:dyDescent="0.25">
      <c r="A724" s="2">
        <v>3899</v>
      </c>
      <c r="B724" s="2">
        <v>46</v>
      </c>
      <c r="C724" s="2" t="str">
        <f t="shared" si="99"/>
        <v>Mid Adults</v>
      </c>
      <c r="D724" s="2" t="s">
        <v>23</v>
      </c>
      <c r="E724" s="2" t="s">
        <v>27</v>
      </c>
      <c r="F724" s="2">
        <v>809.12</v>
      </c>
      <c r="G724" s="2">
        <f t="shared" si="100"/>
        <v>3</v>
      </c>
      <c r="H724" s="6">
        <v>48095</v>
      </c>
      <c r="I724" s="12" t="str">
        <f t="shared" si="101"/>
        <v>2031</v>
      </c>
      <c r="J724" s="10" t="str">
        <f t="shared" si="102"/>
        <v>Sep</v>
      </c>
      <c r="K724" s="12" t="str">
        <f t="shared" si="103"/>
        <v>04</v>
      </c>
      <c r="L724" s="2" t="s">
        <v>14</v>
      </c>
      <c r="M724" s="2" t="s">
        <v>25</v>
      </c>
      <c r="N724" s="2">
        <v>1.74</v>
      </c>
      <c r="O724" s="2" t="s">
        <v>21</v>
      </c>
      <c r="P724" s="2">
        <v>17</v>
      </c>
      <c r="Q724" s="2">
        <f t="shared" si="104"/>
        <v>3</v>
      </c>
      <c r="R724" s="2">
        <v>47.6</v>
      </c>
      <c r="S724" s="2">
        <f t="shared" si="105"/>
        <v>1</v>
      </c>
      <c r="T724" s="42">
        <f>DataSet!G3900+DataSet!Q3900+DataSet!S3900</f>
        <v>7</v>
      </c>
      <c r="U724" s="16" t="str">
        <f t="shared" si="106"/>
        <v>High</v>
      </c>
      <c r="V724" s="4">
        <v>2</v>
      </c>
      <c r="W724" s="33">
        <f t="shared" si="107"/>
        <v>522.92798552472925</v>
      </c>
      <c r="X724" s="2" t="s">
        <v>22</v>
      </c>
    </row>
    <row r="725" spans="1:24" ht="14.25" customHeight="1" x14ac:dyDescent="0.25">
      <c r="A725" s="2">
        <v>4197</v>
      </c>
      <c r="B725" s="2">
        <v>19</v>
      </c>
      <c r="C725" s="2" t="str">
        <f t="shared" si="99"/>
        <v>Young Adults</v>
      </c>
      <c r="D725" s="2" t="s">
        <v>12</v>
      </c>
      <c r="E725" s="2" t="s">
        <v>29</v>
      </c>
      <c r="F725" s="2">
        <v>322.20999999999998</v>
      </c>
      <c r="G725" s="2">
        <f t="shared" si="100"/>
        <v>1</v>
      </c>
      <c r="H725" s="6">
        <v>48393</v>
      </c>
      <c r="I725" s="12" t="str">
        <f t="shared" si="101"/>
        <v>2032</v>
      </c>
      <c r="J725" s="10" t="str">
        <f t="shared" si="102"/>
        <v>Jun</v>
      </c>
      <c r="K725" s="12" t="str">
        <f t="shared" si="103"/>
        <v>28</v>
      </c>
      <c r="L725" s="2" t="s">
        <v>24</v>
      </c>
      <c r="M725" s="2" t="s">
        <v>25</v>
      </c>
      <c r="N725" s="2">
        <v>1.74</v>
      </c>
      <c r="O725" s="2" t="s">
        <v>16</v>
      </c>
      <c r="P725" s="2">
        <v>17</v>
      </c>
      <c r="Q725" s="2">
        <f t="shared" si="104"/>
        <v>3</v>
      </c>
      <c r="R725" s="2">
        <v>18.95</v>
      </c>
      <c r="S725" s="2">
        <f t="shared" si="105"/>
        <v>1</v>
      </c>
      <c r="T725" s="42">
        <f>DataSet!G4198+DataSet!Q4198+DataSet!S4198</f>
        <v>6</v>
      </c>
      <c r="U725" s="16" t="str">
        <f t="shared" si="106"/>
        <v>Medium</v>
      </c>
      <c r="V725" s="4">
        <v>4</v>
      </c>
      <c r="W725" s="33">
        <f t="shared" si="107"/>
        <v>525.2261855670107</v>
      </c>
      <c r="X725" s="2" t="s">
        <v>22</v>
      </c>
    </row>
    <row r="726" spans="1:24" ht="14.25" customHeight="1" x14ac:dyDescent="0.25">
      <c r="A726" s="2">
        <v>4371</v>
      </c>
      <c r="B726" s="2">
        <v>65</v>
      </c>
      <c r="C726" s="2" t="str">
        <f t="shared" si="99"/>
        <v>Seniors</v>
      </c>
      <c r="D726" s="2" t="s">
        <v>12</v>
      </c>
      <c r="E726" s="2" t="s">
        <v>19</v>
      </c>
      <c r="F726" s="2">
        <v>161.56</v>
      </c>
      <c r="G726" s="2">
        <f t="shared" si="100"/>
        <v>1</v>
      </c>
      <c r="H726" s="6">
        <v>48567</v>
      </c>
      <c r="I726" s="12" t="str">
        <f t="shared" si="101"/>
        <v>2032</v>
      </c>
      <c r="J726" s="10" t="str">
        <f t="shared" si="102"/>
        <v>Dec</v>
      </c>
      <c r="K726" s="12" t="str">
        <f t="shared" si="103"/>
        <v>19</v>
      </c>
      <c r="L726" s="2" t="s">
        <v>24</v>
      </c>
      <c r="M726" s="2" t="s">
        <v>15</v>
      </c>
      <c r="N726" s="2">
        <v>1.74</v>
      </c>
      <c r="O726" s="2" t="s">
        <v>16</v>
      </c>
      <c r="P726" s="2">
        <v>1</v>
      </c>
      <c r="Q726" s="2">
        <f t="shared" si="104"/>
        <v>1</v>
      </c>
      <c r="R726" s="2">
        <v>161.56</v>
      </c>
      <c r="S726" s="2">
        <f t="shared" si="105"/>
        <v>3</v>
      </c>
      <c r="T726" s="42">
        <f>DataSet!G4372+DataSet!Q4372+DataSet!S4372</f>
        <v>6</v>
      </c>
      <c r="U726" s="16" t="str">
        <f t="shared" si="106"/>
        <v>Medium</v>
      </c>
      <c r="V726" s="4">
        <v>2</v>
      </c>
      <c r="W726" s="33">
        <f t="shared" si="107"/>
        <v>522.58234299516982</v>
      </c>
      <c r="X726" s="2" t="s">
        <v>17</v>
      </c>
    </row>
    <row r="727" spans="1:24" ht="14.25" customHeight="1" x14ac:dyDescent="0.25">
      <c r="A727" s="2">
        <v>4377</v>
      </c>
      <c r="B727" s="2">
        <v>22</v>
      </c>
      <c r="C727" s="2" t="str">
        <f t="shared" si="99"/>
        <v>Young Adults</v>
      </c>
      <c r="D727" s="2" t="s">
        <v>26</v>
      </c>
      <c r="E727" s="2" t="s">
        <v>27</v>
      </c>
      <c r="F727" s="2">
        <v>528.16</v>
      </c>
      <c r="G727" s="2">
        <f t="shared" si="100"/>
        <v>2</v>
      </c>
      <c r="H727" s="6">
        <v>48573</v>
      </c>
      <c r="I727" s="12" t="str">
        <f t="shared" si="101"/>
        <v>2032</v>
      </c>
      <c r="J727" s="10" t="str">
        <f t="shared" si="102"/>
        <v>Dec</v>
      </c>
      <c r="K727" s="12" t="str">
        <f t="shared" si="103"/>
        <v>25</v>
      </c>
      <c r="L727" s="2" t="s">
        <v>14</v>
      </c>
      <c r="M727" s="2" t="s">
        <v>25</v>
      </c>
      <c r="N727" s="2">
        <v>1.74</v>
      </c>
      <c r="O727" s="2" t="s">
        <v>21</v>
      </c>
      <c r="P727" s="2">
        <v>19</v>
      </c>
      <c r="Q727" s="2">
        <f t="shared" si="104"/>
        <v>3</v>
      </c>
      <c r="R727" s="2">
        <v>27.8</v>
      </c>
      <c r="S727" s="2">
        <f t="shared" si="105"/>
        <v>1</v>
      </c>
      <c r="T727" s="42">
        <f>DataSet!G4378+DataSet!Q4378+DataSet!S4378</f>
        <v>5</v>
      </c>
      <c r="U727" s="16" t="str">
        <f t="shared" si="106"/>
        <v>Medium</v>
      </c>
      <c r="V727" s="4">
        <v>4</v>
      </c>
      <c r="W727" s="33">
        <f t="shared" si="107"/>
        <v>525.45900229357846</v>
      </c>
      <c r="X727" s="2" t="s">
        <v>17</v>
      </c>
    </row>
    <row r="728" spans="1:24" ht="14.25" customHeight="1" x14ac:dyDescent="0.25">
      <c r="A728" s="2">
        <v>4499</v>
      </c>
      <c r="B728" s="2">
        <v>41</v>
      </c>
      <c r="C728" s="2" t="str">
        <f t="shared" si="99"/>
        <v>Mid Adults</v>
      </c>
      <c r="D728" s="2" t="s">
        <v>18</v>
      </c>
      <c r="E728" s="2" t="s">
        <v>19</v>
      </c>
      <c r="F728" s="2">
        <v>927.58</v>
      </c>
      <c r="G728" s="2">
        <f t="shared" si="100"/>
        <v>3</v>
      </c>
      <c r="H728" s="6">
        <v>48695</v>
      </c>
      <c r="I728" s="12" t="str">
        <f t="shared" si="101"/>
        <v>2033</v>
      </c>
      <c r="J728" s="10" t="str">
        <f t="shared" si="102"/>
        <v>Apr</v>
      </c>
      <c r="K728" s="12" t="str">
        <f t="shared" si="103"/>
        <v>26</v>
      </c>
      <c r="L728" s="2" t="s">
        <v>20</v>
      </c>
      <c r="M728" s="2" t="s">
        <v>25</v>
      </c>
      <c r="N728" s="2">
        <v>1.74</v>
      </c>
      <c r="O728" s="2" t="s">
        <v>16</v>
      </c>
      <c r="P728" s="2">
        <v>16</v>
      </c>
      <c r="Q728" s="2">
        <f t="shared" si="104"/>
        <v>3</v>
      </c>
      <c r="R728" s="2">
        <v>57.97</v>
      </c>
      <c r="S728" s="2">
        <f t="shared" si="105"/>
        <v>2</v>
      </c>
      <c r="T728" s="42">
        <f>DataSet!G4500+DataSet!Q4500+DataSet!S4500</f>
        <v>6</v>
      </c>
      <c r="U728" s="16" t="str">
        <f t="shared" si="106"/>
        <v>Medium</v>
      </c>
      <c r="V728" s="4">
        <v>2</v>
      </c>
      <c r="W728" s="33">
        <f t="shared" si="107"/>
        <v>523.01888754534536</v>
      </c>
      <c r="X728" s="2" t="s">
        <v>28</v>
      </c>
    </row>
    <row r="729" spans="1:24" ht="14.25" customHeight="1" x14ac:dyDescent="0.25">
      <c r="A729" s="2">
        <v>4647</v>
      </c>
      <c r="B729" s="2">
        <v>41</v>
      </c>
      <c r="C729" s="2" t="str">
        <f t="shared" si="99"/>
        <v>Mid Adults</v>
      </c>
      <c r="D729" s="2" t="s">
        <v>26</v>
      </c>
      <c r="E729" s="2" t="s">
        <v>13</v>
      </c>
      <c r="F729" s="2">
        <v>961.1</v>
      </c>
      <c r="G729" s="2">
        <f t="shared" si="100"/>
        <v>3</v>
      </c>
      <c r="H729" s="6">
        <v>48843</v>
      </c>
      <c r="I729" s="12" t="str">
        <f t="shared" si="101"/>
        <v>2033</v>
      </c>
      <c r="J729" s="10" t="str">
        <f t="shared" si="102"/>
        <v>Sep</v>
      </c>
      <c r="K729" s="12" t="str">
        <f t="shared" si="103"/>
        <v>21</v>
      </c>
      <c r="L729" s="2" t="s">
        <v>24</v>
      </c>
      <c r="M729" s="2" t="s">
        <v>25</v>
      </c>
      <c r="N729" s="2">
        <v>1.74</v>
      </c>
      <c r="O729" s="2" t="s">
        <v>21</v>
      </c>
      <c r="P729" s="2">
        <v>16</v>
      </c>
      <c r="Q729" s="2">
        <f t="shared" si="104"/>
        <v>3</v>
      </c>
      <c r="R729" s="2">
        <v>60.07</v>
      </c>
      <c r="S729" s="2">
        <f t="shared" si="105"/>
        <v>2</v>
      </c>
      <c r="T729" s="42">
        <f>DataSet!G4648+DataSet!Q4648+DataSet!S4648</f>
        <v>7</v>
      </c>
      <c r="U729" s="16" t="str">
        <f t="shared" si="106"/>
        <v>High</v>
      </c>
      <c r="V729" s="4">
        <v>5</v>
      </c>
      <c r="W729" s="33">
        <f t="shared" si="107"/>
        <v>536.35420990566013</v>
      </c>
      <c r="X729" s="2" t="s">
        <v>28</v>
      </c>
    </row>
    <row r="730" spans="1:24" ht="14.25" customHeight="1" x14ac:dyDescent="0.25">
      <c r="A730" s="2">
        <v>4812</v>
      </c>
      <c r="B730" s="2">
        <v>23</v>
      </c>
      <c r="C730" s="2" t="str">
        <f t="shared" si="99"/>
        <v>Young Adults</v>
      </c>
      <c r="D730" s="2" t="s">
        <v>26</v>
      </c>
      <c r="E730" s="2" t="s">
        <v>13</v>
      </c>
      <c r="F730" s="2">
        <v>417.03</v>
      </c>
      <c r="G730" s="2">
        <f t="shared" si="100"/>
        <v>2</v>
      </c>
      <c r="H730" s="6">
        <v>49008</v>
      </c>
      <c r="I730" s="12" t="str">
        <f t="shared" si="101"/>
        <v>2034</v>
      </c>
      <c r="J730" s="10" t="str">
        <f t="shared" si="102"/>
        <v>Mar</v>
      </c>
      <c r="K730" s="12" t="str">
        <f t="shared" si="103"/>
        <v>05</v>
      </c>
      <c r="L730" s="2" t="s">
        <v>14</v>
      </c>
      <c r="M730" s="2" t="s">
        <v>15</v>
      </c>
      <c r="N730" s="2">
        <v>1.74</v>
      </c>
      <c r="O730" s="2" t="s">
        <v>21</v>
      </c>
      <c r="P730" s="2">
        <v>15</v>
      </c>
      <c r="Q730" s="2">
        <f t="shared" si="104"/>
        <v>2</v>
      </c>
      <c r="R730" s="2">
        <v>27.8</v>
      </c>
      <c r="S730" s="2">
        <f t="shared" si="105"/>
        <v>1</v>
      </c>
      <c r="T730" s="42">
        <f>DataSet!G4813+DataSet!Q4813+DataSet!S4813</f>
        <v>8</v>
      </c>
      <c r="U730" s="16" t="str">
        <f t="shared" si="106"/>
        <v>High</v>
      </c>
      <c r="V730" s="4">
        <v>1</v>
      </c>
      <c r="W730" s="33">
        <f t="shared" si="107"/>
        <v>532.99127934272269</v>
      </c>
      <c r="X730" s="2" t="s">
        <v>22</v>
      </c>
    </row>
    <row r="731" spans="1:24" ht="14.25" customHeight="1" x14ac:dyDescent="0.25">
      <c r="A731" s="2">
        <v>144</v>
      </c>
      <c r="B731" s="2">
        <v>45</v>
      </c>
      <c r="C731" s="2" t="str">
        <f t="shared" si="99"/>
        <v>Mid Adults</v>
      </c>
      <c r="D731" s="2" t="s">
        <v>23</v>
      </c>
      <c r="E731" s="2" t="s">
        <v>27</v>
      </c>
      <c r="F731" s="2">
        <v>757.31</v>
      </c>
      <c r="G731" s="2">
        <f t="shared" si="100"/>
        <v>3</v>
      </c>
      <c r="H731" s="6">
        <v>44340</v>
      </c>
      <c r="I731" s="12" t="str">
        <f t="shared" si="101"/>
        <v>2021</v>
      </c>
      <c r="J731" s="10" t="str">
        <f t="shared" si="102"/>
        <v>May</v>
      </c>
      <c r="K731" s="12" t="str">
        <f t="shared" si="103"/>
        <v>24</v>
      </c>
      <c r="L731" s="2" t="s">
        <v>30</v>
      </c>
      <c r="M731" s="2" t="s">
        <v>25</v>
      </c>
      <c r="N731" s="2">
        <v>1.73</v>
      </c>
      <c r="O731" s="2" t="s">
        <v>21</v>
      </c>
      <c r="P731" s="2">
        <v>19</v>
      </c>
      <c r="Q731" s="2">
        <f t="shared" si="104"/>
        <v>3</v>
      </c>
      <c r="R731" s="2">
        <v>39.86</v>
      </c>
      <c r="S731" s="2">
        <f t="shared" si="105"/>
        <v>1</v>
      </c>
      <c r="T731" s="42">
        <f>DataSet!G145+DataSet!Q145+DataSet!S145</f>
        <v>7</v>
      </c>
      <c r="U731" s="16" t="str">
        <f t="shared" si="106"/>
        <v>High</v>
      </c>
      <c r="V731" s="4">
        <v>1</v>
      </c>
      <c r="W731" s="33">
        <f t="shared" si="107"/>
        <v>533.12754406580473</v>
      </c>
      <c r="X731" s="2" t="s">
        <v>17</v>
      </c>
    </row>
    <row r="732" spans="1:24" ht="14.25" customHeight="1" x14ac:dyDescent="0.25">
      <c r="A732" s="2">
        <v>220</v>
      </c>
      <c r="B732" s="2">
        <v>47</v>
      </c>
      <c r="C732" s="2" t="str">
        <f t="shared" si="99"/>
        <v>Mid Adults</v>
      </c>
      <c r="D732" s="2" t="s">
        <v>26</v>
      </c>
      <c r="E732" s="2" t="s">
        <v>27</v>
      </c>
      <c r="F732" s="2">
        <v>949.91</v>
      </c>
      <c r="G732" s="2">
        <f t="shared" si="100"/>
        <v>3</v>
      </c>
      <c r="H732" s="6">
        <v>44416</v>
      </c>
      <c r="I732" s="12" t="str">
        <f t="shared" si="101"/>
        <v>2021</v>
      </c>
      <c r="J732" s="10" t="str">
        <f t="shared" si="102"/>
        <v>Aug</v>
      </c>
      <c r="K732" s="12" t="str">
        <f t="shared" si="103"/>
        <v>08</v>
      </c>
      <c r="L732" s="2" t="s">
        <v>30</v>
      </c>
      <c r="M732" s="2" t="s">
        <v>15</v>
      </c>
      <c r="N732" s="2">
        <v>1.73</v>
      </c>
      <c r="O732" s="2" t="s">
        <v>21</v>
      </c>
      <c r="P732" s="2">
        <v>15</v>
      </c>
      <c r="Q732" s="2">
        <f t="shared" si="104"/>
        <v>2</v>
      </c>
      <c r="R732" s="2">
        <v>63.33</v>
      </c>
      <c r="S732" s="2">
        <f t="shared" si="105"/>
        <v>2</v>
      </c>
      <c r="T732" s="42">
        <f>DataSet!G221+DataSet!Q221+DataSet!S221</f>
        <v>6</v>
      </c>
      <c r="U732" s="16" t="str">
        <f t="shared" si="106"/>
        <v>Medium</v>
      </c>
      <c r="V732" s="4">
        <v>3</v>
      </c>
      <c r="W732" s="33">
        <f t="shared" si="107"/>
        <v>500.20279680365331</v>
      </c>
      <c r="X732" s="2" t="s">
        <v>17</v>
      </c>
    </row>
    <row r="733" spans="1:24" ht="14.25" customHeight="1" x14ac:dyDescent="0.25">
      <c r="A733" s="2">
        <v>272</v>
      </c>
      <c r="B733" s="2">
        <v>28</v>
      </c>
      <c r="C733" s="2" t="str">
        <f t="shared" si="99"/>
        <v>Young Adults</v>
      </c>
      <c r="D733" s="2" t="s">
        <v>23</v>
      </c>
      <c r="E733" s="2" t="s">
        <v>27</v>
      </c>
      <c r="F733" s="2">
        <v>474.51</v>
      </c>
      <c r="G733" s="2">
        <f t="shared" si="100"/>
        <v>2</v>
      </c>
      <c r="H733" s="6">
        <v>44468</v>
      </c>
      <c r="I733" s="12" t="str">
        <f t="shared" si="101"/>
        <v>2021</v>
      </c>
      <c r="J733" s="10" t="str">
        <f t="shared" si="102"/>
        <v>Sep</v>
      </c>
      <c r="K733" s="12" t="str">
        <f t="shared" si="103"/>
        <v>29</v>
      </c>
      <c r="L733" s="2" t="s">
        <v>30</v>
      </c>
      <c r="M733" s="2" t="s">
        <v>25</v>
      </c>
      <c r="N733" s="2">
        <v>1.73</v>
      </c>
      <c r="O733" s="2" t="s">
        <v>21</v>
      </c>
      <c r="P733" s="2">
        <v>6</v>
      </c>
      <c r="Q733" s="2">
        <f t="shared" si="104"/>
        <v>2</v>
      </c>
      <c r="R733" s="2">
        <v>79.08</v>
      </c>
      <c r="S733" s="2">
        <f t="shared" si="105"/>
        <v>2</v>
      </c>
      <c r="T733" s="42">
        <f>DataSet!G273+DataSet!Q273+DataSet!S273</f>
        <v>4</v>
      </c>
      <c r="U733" s="16" t="str">
        <f t="shared" si="106"/>
        <v>Low</v>
      </c>
      <c r="V733" s="4">
        <v>1</v>
      </c>
      <c r="W733" s="33">
        <f t="shared" si="107"/>
        <v>532.86379999999974</v>
      </c>
      <c r="X733" s="2" t="s">
        <v>17</v>
      </c>
    </row>
    <row r="734" spans="1:24" ht="14.25" customHeight="1" x14ac:dyDescent="0.25">
      <c r="A734" s="2">
        <v>1027</v>
      </c>
      <c r="B734" s="2">
        <v>34</v>
      </c>
      <c r="C734" s="2" t="str">
        <f t="shared" si="99"/>
        <v>Early Adults</v>
      </c>
      <c r="D734" s="2" t="s">
        <v>26</v>
      </c>
      <c r="E734" s="2" t="s">
        <v>19</v>
      </c>
      <c r="F734" s="2">
        <v>80.34</v>
      </c>
      <c r="G734" s="2">
        <f t="shared" si="100"/>
        <v>1</v>
      </c>
      <c r="H734" s="6">
        <v>45223</v>
      </c>
      <c r="I734" s="12" t="str">
        <f t="shared" si="101"/>
        <v>2023</v>
      </c>
      <c r="J734" s="10" t="str">
        <f t="shared" si="102"/>
        <v>Oct</v>
      </c>
      <c r="K734" s="12" t="str">
        <f t="shared" si="103"/>
        <v>24</v>
      </c>
      <c r="L734" s="2" t="s">
        <v>30</v>
      </c>
      <c r="M734" s="2" t="s">
        <v>25</v>
      </c>
      <c r="N734" s="2">
        <v>1.73</v>
      </c>
      <c r="O734" s="2" t="s">
        <v>21</v>
      </c>
      <c r="P734" s="2">
        <v>18</v>
      </c>
      <c r="Q734" s="2">
        <f t="shared" si="104"/>
        <v>3</v>
      </c>
      <c r="R734" s="2">
        <v>4.46</v>
      </c>
      <c r="S734" s="2">
        <f t="shared" si="105"/>
        <v>1</v>
      </c>
      <c r="T734" s="42">
        <f>DataSet!G1028+DataSet!Q1028+DataSet!S1028</f>
        <v>5</v>
      </c>
      <c r="U734" s="16" t="str">
        <f t="shared" si="106"/>
        <v>Medium</v>
      </c>
      <c r="V734" s="4">
        <v>5</v>
      </c>
      <c r="W734" s="33">
        <f t="shared" si="107"/>
        <v>535.85273907910243</v>
      </c>
      <c r="X734" s="2" t="s">
        <v>22</v>
      </c>
    </row>
    <row r="735" spans="1:24" ht="14.25" customHeight="1" x14ac:dyDescent="0.25">
      <c r="A735" s="2">
        <v>1329</v>
      </c>
      <c r="B735" s="2">
        <v>18</v>
      </c>
      <c r="C735" s="2" t="str">
        <f t="shared" si="99"/>
        <v>Young Adults</v>
      </c>
      <c r="D735" s="2" t="s">
        <v>12</v>
      </c>
      <c r="E735" s="2" t="s">
        <v>27</v>
      </c>
      <c r="F735" s="2">
        <v>495</v>
      </c>
      <c r="G735" s="2">
        <f t="shared" si="100"/>
        <v>2</v>
      </c>
      <c r="H735" s="6">
        <v>45525</v>
      </c>
      <c r="I735" s="12" t="str">
        <f t="shared" si="101"/>
        <v>2024</v>
      </c>
      <c r="J735" s="10" t="str">
        <f t="shared" si="102"/>
        <v>Aug</v>
      </c>
      <c r="K735" s="12" t="str">
        <f t="shared" si="103"/>
        <v>21</v>
      </c>
      <c r="L735" s="2" t="s">
        <v>20</v>
      </c>
      <c r="M735" s="2" t="s">
        <v>25</v>
      </c>
      <c r="N735" s="2">
        <v>1.73</v>
      </c>
      <c r="O735" s="2" t="s">
        <v>21</v>
      </c>
      <c r="P735" s="2">
        <v>8</v>
      </c>
      <c r="Q735" s="2">
        <f t="shared" si="104"/>
        <v>2</v>
      </c>
      <c r="R735" s="2">
        <v>61.88</v>
      </c>
      <c r="S735" s="2">
        <f t="shared" si="105"/>
        <v>2</v>
      </c>
      <c r="T735" s="42">
        <f>DataSet!G1330+DataSet!Q1330+DataSet!S1330</f>
        <v>4</v>
      </c>
      <c r="U735" s="16" t="str">
        <f t="shared" si="106"/>
        <v>Low</v>
      </c>
      <c r="V735" s="4">
        <v>1</v>
      </c>
      <c r="W735" s="33">
        <f t="shared" si="107"/>
        <v>532.93253239104797</v>
      </c>
      <c r="X735" s="2" t="s">
        <v>17</v>
      </c>
    </row>
    <row r="736" spans="1:24" ht="14.25" customHeight="1" x14ac:dyDescent="0.25">
      <c r="A736" s="2">
        <v>1947</v>
      </c>
      <c r="B736" s="2">
        <v>31</v>
      </c>
      <c r="C736" s="2" t="str">
        <f t="shared" si="99"/>
        <v>Early Adults</v>
      </c>
      <c r="D736" s="2" t="s">
        <v>26</v>
      </c>
      <c r="E736" s="2" t="s">
        <v>27</v>
      </c>
      <c r="F736" s="2">
        <v>414.66</v>
      </c>
      <c r="G736" s="2">
        <f t="shared" si="100"/>
        <v>2</v>
      </c>
      <c r="H736" s="6">
        <v>46143</v>
      </c>
      <c r="I736" s="12" t="str">
        <f t="shared" si="101"/>
        <v>2026</v>
      </c>
      <c r="J736" s="10" t="str">
        <f t="shared" si="102"/>
        <v>May</v>
      </c>
      <c r="K736" s="12" t="str">
        <f t="shared" si="103"/>
        <v>01</v>
      </c>
      <c r="L736" s="2" t="s">
        <v>30</v>
      </c>
      <c r="M736" s="2" t="s">
        <v>15</v>
      </c>
      <c r="N736" s="2">
        <v>1.73</v>
      </c>
      <c r="O736" s="2" t="s">
        <v>21</v>
      </c>
      <c r="P736" s="2">
        <v>11</v>
      </c>
      <c r="Q736" s="2">
        <f t="shared" si="104"/>
        <v>2</v>
      </c>
      <c r="R736" s="2">
        <v>37.700000000000003</v>
      </c>
      <c r="S736" s="2">
        <f t="shared" si="105"/>
        <v>1</v>
      </c>
      <c r="T736" s="42">
        <f>DataSet!G1948+DataSet!Q1948+DataSet!S1948</f>
        <v>7</v>
      </c>
      <c r="U736" s="16" t="str">
        <f t="shared" si="106"/>
        <v>High</v>
      </c>
      <c r="V736" s="4">
        <v>1</v>
      </c>
      <c r="W736" s="33">
        <f t="shared" si="107"/>
        <v>532.97726415094314</v>
      </c>
      <c r="X736" s="2" t="s">
        <v>17</v>
      </c>
    </row>
    <row r="737" spans="1:24" ht="14.25" customHeight="1" x14ac:dyDescent="0.25">
      <c r="A737" s="2">
        <v>2466</v>
      </c>
      <c r="B737" s="2">
        <v>25</v>
      </c>
      <c r="C737" s="2" t="str">
        <f t="shared" si="99"/>
        <v>Young Adults</v>
      </c>
      <c r="D737" s="2" t="s">
        <v>18</v>
      </c>
      <c r="E737" s="2" t="s">
        <v>19</v>
      </c>
      <c r="F737" s="2">
        <v>979.9</v>
      </c>
      <c r="G737" s="2">
        <f t="shared" si="100"/>
        <v>3</v>
      </c>
      <c r="H737" s="6">
        <v>46662</v>
      </c>
      <c r="I737" s="12" t="str">
        <f t="shared" si="101"/>
        <v>2027</v>
      </c>
      <c r="J737" s="10" t="str">
        <f t="shared" si="102"/>
        <v>Oct</v>
      </c>
      <c r="K737" s="12" t="str">
        <f t="shared" si="103"/>
        <v>02</v>
      </c>
      <c r="L737" s="2" t="s">
        <v>24</v>
      </c>
      <c r="M737" s="2" t="s">
        <v>25</v>
      </c>
      <c r="N737" s="2">
        <v>1.73</v>
      </c>
      <c r="O737" s="2" t="s">
        <v>21</v>
      </c>
      <c r="P737" s="2">
        <v>18</v>
      </c>
      <c r="Q737" s="2">
        <f t="shared" si="104"/>
        <v>3</v>
      </c>
      <c r="R737" s="2">
        <v>54.44</v>
      </c>
      <c r="S737" s="2">
        <f t="shared" si="105"/>
        <v>2</v>
      </c>
      <c r="T737" s="42">
        <f>DataSet!G2467+DataSet!Q2467+DataSet!S2467</f>
        <v>4</v>
      </c>
      <c r="U737" s="16" t="str">
        <f t="shared" si="106"/>
        <v>Low</v>
      </c>
      <c r="V737" s="4">
        <v>4</v>
      </c>
      <c r="W737" s="33">
        <f t="shared" si="107"/>
        <v>525.45590126291665</v>
      </c>
      <c r="X737" s="2" t="s">
        <v>28</v>
      </c>
    </row>
    <row r="738" spans="1:24" ht="14.25" customHeight="1" x14ac:dyDescent="0.25">
      <c r="A738" s="2">
        <v>2494</v>
      </c>
      <c r="B738" s="2">
        <v>50</v>
      </c>
      <c r="C738" s="2" t="str">
        <f t="shared" si="99"/>
        <v>Late Adults</v>
      </c>
      <c r="D738" s="2" t="s">
        <v>18</v>
      </c>
      <c r="E738" s="2" t="s">
        <v>19</v>
      </c>
      <c r="F738" s="2">
        <v>875.92</v>
      </c>
      <c r="G738" s="2">
        <f t="shared" si="100"/>
        <v>3</v>
      </c>
      <c r="H738" s="6">
        <v>46690</v>
      </c>
      <c r="I738" s="12" t="str">
        <f t="shared" si="101"/>
        <v>2027</v>
      </c>
      <c r="J738" s="10" t="str">
        <f t="shared" si="102"/>
        <v>Oct</v>
      </c>
      <c r="K738" s="12" t="str">
        <f t="shared" si="103"/>
        <v>30</v>
      </c>
      <c r="L738" s="2" t="s">
        <v>20</v>
      </c>
      <c r="M738" s="2" t="s">
        <v>25</v>
      </c>
      <c r="N738" s="2">
        <v>1.73</v>
      </c>
      <c r="O738" s="2" t="s">
        <v>16</v>
      </c>
      <c r="P738" s="2">
        <v>15</v>
      </c>
      <c r="Q738" s="2">
        <f t="shared" si="104"/>
        <v>2</v>
      </c>
      <c r="R738" s="2">
        <v>58.39</v>
      </c>
      <c r="S738" s="2">
        <f t="shared" si="105"/>
        <v>2</v>
      </c>
      <c r="T738" s="42">
        <f>DataSet!G2495+DataSet!Q2495+DataSet!S2495</f>
        <v>7</v>
      </c>
      <c r="U738" s="16" t="str">
        <f t="shared" si="106"/>
        <v>High</v>
      </c>
      <c r="V738" s="4">
        <v>3</v>
      </c>
      <c r="W738" s="33">
        <f t="shared" si="107"/>
        <v>499.68884571428612</v>
      </c>
      <c r="X738" s="2" t="s">
        <v>17</v>
      </c>
    </row>
    <row r="739" spans="1:24" ht="14.25" customHeight="1" x14ac:dyDescent="0.25">
      <c r="A739" s="2">
        <v>2554</v>
      </c>
      <c r="B739" s="2">
        <v>47</v>
      </c>
      <c r="C739" s="2" t="str">
        <f t="shared" si="99"/>
        <v>Mid Adults</v>
      </c>
      <c r="D739" s="2" t="s">
        <v>18</v>
      </c>
      <c r="E739" s="2" t="s">
        <v>27</v>
      </c>
      <c r="F739" s="2">
        <v>974</v>
      </c>
      <c r="G739" s="2">
        <f t="shared" si="100"/>
        <v>3</v>
      </c>
      <c r="H739" s="6">
        <v>46750</v>
      </c>
      <c r="I739" s="12" t="str">
        <f t="shared" si="101"/>
        <v>2027</v>
      </c>
      <c r="J739" s="10" t="str">
        <f t="shared" si="102"/>
        <v>Dec</v>
      </c>
      <c r="K739" s="12" t="str">
        <f t="shared" si="103"/>
        <v>29</v>
      </c>
      <c r="L739" s="2" t="s">
        <v>20</v>
      </c>
      <c r="M739" s="2" t="s">
        <v>25</v>
      </c>
      <c r="N739" s="2">
        <v>1.73</v>
      </c>
      <c r="O739" s="2" t="s">
        <v>21</v>
      </c>
      <c r="P739" s="2">
        <v>18</v>
      </c>
      <c r="Q739" s="2">
        <f t="shared" si="104"/>
        <v>3</v>
      </c>
      <c r="R739" s="2">
        <v>54.11</v>
      </c>
      <c r="S739" s="2">
        <f t="shared" si="105"/>
        <v>2</v>
      </c>
      <c r="T739" s="42">
        <f>DataSet!G2555+DataSet!Q2555+DataSet!S2555</f>
        <v>6</v>
      </c>
      <c r="U739" s="16" t="str">
        <f t="shared" si="106"/>
        <v>Medium</v>
      </c>
      <c r="V739" s="4">
        <v>4</v>
      </c>
      <c r="W739" s="33">
        <f t="shared" si="107"/>
        <v>524.93355172413851</v>
      </c>
      <c r="X739" s="2" t="s">
        <v>22</v>
      </c>
    </row>
    <row r="740" spans="1:24" ht="14.25" customHeight="1" x14ac:dyDescent="0.25">
      <c r="A740" s="2">
        <v>2628</v>
      </c>
      <c r="B740" s="2">
        <v>54</v>
      </c>
      <c r="C740" s="2" t="str">
        <f t="shared" si="99"/>
        <v>Late Adults</v>
      </c>
      <c r="D740" s="2" t="s">
        <v>18</v>
      </c>
      <c r="E740" s="2" t="s">
        <v>19</v>
      </c>
      <c r="F740" s="2">
        <v>430.62</v>
      </c>
      <c r="G740" s="2">
        <f t="shared" si="100"/>
        <v>2</v>
      </c>
      <c r="H740" s="6">
        <v>46824</v>
      </c>
      <c r="I740" s="12" t="str">
        <f t="shared" si="101"/>
        <v>2028</v>
      </c>
      <c r="J740" s="10" t="str">
        <f t="shared" si="102"/>
        <v>Mar</v>
      </c>
      <c r="K740" s="12" t="str">
        <f t="shared" si="103"/>
        <v>12</v>
      </c>
      <c r="L740" s="2" t="s">
        <v>20</v>
      </c>
      <c r="M740" s="2" t="s">
        <v>25</v>
      </c>
      <c r="N740" s="2">
        <v>1.73</v>
      </c>
      <c r="O740" s="2" t="s">
        <v>16</v>
      </c>
      <c r="P740" s="2">
        <v>10</v>
      </c>
      <c r="Q740" s="2">
        <f t="shared" si="104"/>
        <v>2</v>
      </c>
      <c r="R740" s="2">
        <v>43.06</v>
      </c>
      <c r="S740" s="2">
        <f t="shared" si="105"/>
        <v>1</v>
      </c>
      <c r="T740" s="42">
        <f>DataSet!G2629+DataSet!Q2629+DataSet!S2629</f>
        <v>6</v>
      </c>
      <c r="U740" s="16" t="str">
        <f t="shared" si="106"/>
        <v>Medium</v>
      </c>
      <c r="V740" s="4">
        <v>5</v>
      </c>
      <c r="W740" s="33">
        <f t="shared" si="107"/>
        <v>536.3911702127657</v>
      </c>
      <c r="X740" s="2" t="s">
        <v>28</v>
      </c>
    </row>
    <row r="741" spans="1:24" ht="14.25" customHeight="1" x14ac:dyDescent="0.25">
      <c r="A741" s="2">
        <v>2696</v>
      </c>
      <c r="B741" s="2">
        <v>67</v>
      </c>
      <c r="C741" s="2" t="str">
        <f t="shared" si="99"/>
        <v>Seniors</v>
      </c>
      <c r="D741" s="2" t="s">
        <v>12</v>
      </c>
      <c r="E741" s="2" t="s">
        <v>19</v>
      </c>
      <c r="F741" s="2">
        <v>769.88</v>
      </c>
      <c r="G741" s="2">
        <f t="shared" si="100"/>
        <v>3</v>
      </c>
      <c r="H741" s="6">
        <v>46892</v>
      </c>
      <c r="I741" s="12" t="str">
        <f t="shared" si="101"/>
        <v>2028</v>
      </c>
      <c r="J741" s="10" t="str">
        <f t="shared" si="102"/>
        <v>May</v>
      </c>
      <c r="K741" s="12" t="str">
        <f t="shared" si="103"/>
        <v>19</v>
      </c>
      <c r="L741" s="2" t="s">
        <v>24</v>
      </c>
      <c r="M741" s="2" t="s">
        <v>25</v>
      </c>
      <c r="N741" s="2">
        <v>1.73</v>
      </c>
      <c r="O741" s="2" t="s">
        <v>21</v>
      </c>
      <c r="P741" s="2">
        <v>6</v>
      </c>
      <c r="Q741" s="2">
        <f t="shared" si="104"/>
        <v>2</v>
      </c>
      <c r="R741" s="2">
        <v>128.31</v>
      </c>
      <c r="S741" s="2">
        <f t="shared" si="105"/>
        <v>2</v>
      </c>
      <c r="T741" s="42">
        <f>DataSet!G2697+DataSet!Q2697+DataSet!S2697</f>
        <v>7</v>
      </c>
      <c r="U741" s="16" t="str">
        <f t="shared" si="106"/>
        <v>High</v>
      </c>
      <c r="V741" s="4">
        <v>1</v>
      </c>
      <c r="W741" s="33">
        <f t="shared" si="107"/>
        <v>533.11695395513539</v>
      </c>
      <c r="X741" s="2" t="s">
        <v>17</v>
      </c>
    </row>
    <row r="742" spans="1:24" ht="14.25" customHeight="1" x14ac:dyDescent="0.25">
      <c r="A742" s="2">
        <v>3000</v>
      </c>
      <c r="B742" s="2">
        <v>53</v>
      </c>
      <c r="C742" s="2" t="str">
        <f t="shared" si="99"/>
        <v>Late Adults</v>
      </c>
      <c r="D742" s="2" t="s">
        <v>12</v>
      </c>
      <c r="E742" s="2" t="s">
        <v>27</v>
      </c>
      <c r="F742" s="2">
        <v>150.53</v>
      </c>
      <c r="G742" s="2">
        <f t="shared" si="100"/>
        <v>1</v>
      </c>
      <c r="H742" s="6">
        <v>47196</v>
      </c>
      <c r="I742" s="12" t="str">
        <f t="shared" si="101"/>
        <v>2029</v>
      </c>
      <c r="J742" s="10" t="str">
        <f t="shared" si="102"/>
        <v>Mar</v>
      </c>
      <c r="K742" s="12" t="str">
        <f t="shared" si="103"/>
        <v>19</v>
      </c>
      <c r="L742" s="2" t="s">
        <v>20</v>
      </c>
      <c r="M742" s="2" t="s">
        <v>15</v>
      </c>
      <c r="N742" s="2">
        <v>1.73</v>
      </c>
      <c r="O742" s="2" t="s">
        <v>21</v>
      </c>
      <c r="P742" s="2">
        <v>6</v>
      </c>
      <c r="Q742" s="2">
        <f t="shared" si="104"/>
        <v>2</v>
      </c>
      <c r="R742" s="2">
        <v>25.09</v>
      </c>
      <c r="S742" s="2">
        <f t="shared" si="105"/>
        <v>1</v>
      </c>
      <c r="T742" s="42">
        <f>DataSet!G3001+DataSet!Q3001+DataSet!S3001</f>
        <v>5</v>
      </c>
      <c r="U742" s="16" t="str">
        <f t="shared" si="106"/>
        <v>Medium</v>
      </c>
      <c r="V742" s="4">
        <v>4</v>
      </c>
      <c r="W742" s="33">
        <f t="shared" si="107"/>
        <v>524.41678941311909</v>
      </c>
      <c r="X742" s="2" t="s">
        <v>22</v>
      </c>
    </row>
    <row r="743" spans="1:24" ht="14.25" customHeight="1" x14ac:dyDescent="0.25">
      <c r="A743" s="2">
        <v>3163</v>
      </c>
      <c r="B743" s="2">
        <v>36</v>
      </c>
      <c r="C743" s="2" t="str">
        <f t="shared" si="99"/>
        <v>Early Adults</v>
      </c>
      <c r="D743" s="2" t="s">
        <v>12</v>
      </c>
      <c r="E743" s="2" t="s">
        <v>19</v>
      </c>
      <c r="F743" s="2">
        <v>682.51</v>
      </c>
      <c r="G743" s="2">
        <f t="shared" si="100"/>
        <v>3</v>
      </c>
      <c r="H743" s="6">
        <v>47359</v>
      </c>
      <c r="I743" s="12" t="str">
        <f t="shared" si="101"/>
        <v>2029</v>
      </c>
      <c r="J743" s="10" t="str">
        <f t="shared" si="102"/>
        <v>Aug</v>
      </c>
      <c r="K743" s="12" t="str">
        <f t="shared" si="103"/>
        <v>29</v>
      </c>
      <c r="L743" s="2" t="s">
        <v>24</v>
      </c>
      <c r="M743" s="2" t="s">
        <v>15</v>
      </c>
      <c r="N743" s="2">
        <v>1.73</v>
      </c>
      <c r="O743" s="2" t="s">
        <v>16</v>
      </c>
      <c r="P743" s="2">
        <v>18</v>
      </c>
      <c r="Q743" s="2">
        <f t="shared" si="104"/>
        <v>3</v>
      </c>
      <c r="R743" s="2">
        <v>37.92</v>
      </c>
      <c r="S743" s="2">
        <f t="shared" si="105"/>
        <v>1</v>
      </c>
      <c r="T743" s="42">
        <f>DataSet!G3164+DataSet!Q3164+DataSet!S3164</f>
        <v>6</v>
      </c>
      <c r="U743" s="16" t="str">
        <f t="shared" si="106"/>
        <v>Medium</v>
      </c>
      <c r="V743" s="4">
        <v>4</v>
      </c>
      <c r="W743" s="33">
        <f t="shared" si="107"/>
        <v>524.84753456221256</v>
      </c>
      <c r="X743" s="2" t="s">
        <v>22</v>
      </c>
    </row>
    <row r="744" spans="1:24" ht="14.25" customHeight="1" x14ac:dyDescent="0.25">
      <c r="A744" s="2">
        <v>3188</v>
      </c>
      <c r="B744" s="2">
        <v>65</v>
      </c>
      <c r="C744" s="2" t="str">
        <f t="shared" si="99"/>
        <v>Seniors</v>
      </c>
      <c r="D744" s="2" t="s">
        <v>26</v>
      </c>
      <c r="E744" s="2" t="s">
        <v>13</v>
      </c>
      <c r="F744" s="2">
        <v>831</v>
      </c>
      <c r="G744" s="2">
        <f t="shared" si="100"/>
        <v>3</v>
      </c>
      <c r="H744" s="6">
        <v>47384</v>
      </c>
      <c r="I744" s="12" t="str">
        <f t="shared" si="101"/>
        <v>2029</v>
      </c>
      <c r="J744" s="10" t="str">
        <f t="shared" si="102"/>
        <v>Sep</v>
      </c>
      <c r="K744" s="12" t="str">
        <f t="shared" si="103"/>
        <v>23</v>
      </c>
      <c r="L744" s="2" t="s">
        <v>30</v>
      </c>
      <c r="M744" s="2" t="s">
        <v>15</v>
      </c>
      <c r="N744" s="2">
        <v>1.73</v>
      </c>
      <c r="O744" s="2" t="s">
        <v>16</v>
      </c>
      <c r="P744" s="2">
        <v>13</v>
      </c>
      <c r="Q744" s="2">
        <f t="shared" si="104"/>
        <v>2</v>
      </c>
      <c r="R744" s="2">
        <v>63.92</v>
      </c>
      <c r="S744" s="2">
        <f t="shared" si="105"/>
        <v>2</v>
      </c>
      <c r="T744" s="42">
        <f>DataSet!G3189+DataSet!Q3189+DataSet!S3189</f>
        <v>6</v>
      </c>
      <c r="U744" s="16" t="str">
        <f t="shared" si="106"/>
        <v>Medium</v>
      </c>
      <c r="V744" s="4">
        <v>3</v>
      </c>
      <c r="W744" s="33">
        <f t="shared" si="107"/>
        <v>499.2583752860416</v>
      </c>
      <c r="X744" s="2" t="s">
        <v>17</v>
      </c>
    </row>
    <row r="745" spans="1:24" ht="14.25" customHeight="1" x14ac:dyDescent="0.25">
      <c r="A745" s="2">
        <v>3346</v>
      </c>
      <c r="B745" s="2">
        <v>63</v>
      </c>
      <c r="C745" s="2" t="str">
        <f t="shared" si="99"/>
        <v>Seniors</v>
      </c>
      <c r="D745" s="2" t="s">
        <v>18</v>
      </c>
      <c r="E745" s="2" t="s">
        <v>19</v>
      </c>
      <c r="F745" s="2">
        <v>950.86</v>
      </c>
      <c r="G745" s="2">
        <f t="shared" si="100"/>
        <v>3</v>
      </c>
      <c r="H745" s="6">
        <v>47542</v>
      </c>
      <c r="I745" s="12" t="str">
        <f t="shared" si="101"/>
        <v>2030</v>
      </c>
      <c r="J745" s="10" t="str">
        <f t="shared" si="102"/>
        <v>Feb</v>
      </c>
      <c r="K745" s="12" t="str">
        <f t="shared" si="103"/>
        <v>28</v>
      </c>
      <c r="L745" s="2" t="s">
        <v>24</v>
      </c>
      <c r="M745" s="2" t="s">
        <v>15</v>
      </c>
      <c r="N745" s="2">
        <v>1.73</v>
      </c>
      <c r="O745" s="2" t="s">
        <v>16</v>
      </c>
      <c r="P745" s="2">
        <v>9</v>
      </c>
      <c r="Q745" s="2">
        <f t="shared" si="104"/>
        <v>2</v>
      </c>
      <c r="R745" s="2">
        <v>105.65</v>
      </c>
      <c r="S745" s="2">
        <f t="shared" si="105"/>
        <v>2</v>
      </c>
      <c r="T745" s="42">
        <f>DataSet!G3347+DataSet!Q3347+DataSet!S3347</f>
        <v>6</v>
      </c>
      <c r="U745" s="16" t="str">
        <f t="shared" si="106"/>
        <v>Medium</v>
      </c>
      <c r="V745" s="4">
        <v>5</v>
      </c>
      <c r="W745" s="33">
        <f t="shared" si="107"/>
        <v>536.5163431952659</v>
      </c>
      <c r="X745" s="2" t="s">
        <v>28</v>
      </c>
    </row>
    <row r="746" spans="1:24" ht="14.25" customHeight="1" x14ac:dyDescent="0.25">
      <c r="A746" s="2">
        <v>3396</v>
      </c>
      <c r="B746" s="2">
        <v>40</v>
      </c>
      <c r="C746" s="2" t="str">
        <f t="shared" si="99"/>
        <v>Mid Adults</v>
      </c>
      <c r="D746" s="2" t="s">
        <v>23</v>
      </c>
      <c r="E746" s="2" t="s">
        <v>29</v>
      </c>
      <c r="F746" s="2">
        <v>427.71</v>
      </c>
      <c r="G746" s="2">
        <f t="shared" si="100"/>
        <v>2</v>
      </c>
      <c r="H746" s="6">
        <v>47592</v>
      </c>
      <c r="I746" s="12" t="str">
        <f t="shared" si="101"/>
        <v>2030</v>
      </c>
      <c r="J746" s="10" t="str">
        <f t="shared" si="102"/>
        <v>Apr</v>
      </c>
      <c r="K746" s="12" t="str">
        <f t="shared" si="103"/>
        <v>19</v>
      </c>
      <c r="L746" s="2" t="s">
        <v>30</v>
      </c>
      <c r="M746" s="2" t="s">
        <v>25</v>
      </c>
      <c r="N746" s="2">
        <v>1.73</v>
      </c>
      <c r="O746" s="2" t="s">
        <v>21</v>
      </c>
      <c r="P746" s="2">
        <v>3</v>
      </c>
      <c r="Q746" s="2">
        <f t="shared" si="104"/>
        <v>1</v>
      </c>
      <c r="R746" s="2">
        <v>142.57</v>
      </c>
      <c r="S746" s="2">
        <f t="shared" si="105"/>
        <v>2</v>
      </c>
      <c r="T746" s="42">
        <f>DataSet!G3397+DataSet!Q3397+DataSet!S3397</f>
        <v>5</v>
      </c>
      <c r="U746" s="16" t="str">
        <f t="shared" si="106"/>
        <v>Medium</v>
      </c>
      <c r="V746" s="4">
        <v>4</v>
      </c>
      <c r="W746" s="33">
        <f t="shared" si="107"/>
        <v>524.66568627451045</v>
      </c>
      <c r="X746" s="2" t="s">
        <v>17</v>
      </c>
    </row>
    <row r="747" spans="1:24" ht="14.25" customHeight="1" x14ac:dyDescent="0.25">
      <c r="A747" s="2">
        <v>3400</v>
      </c>
      <c r="B747" s="2">
        <v>21</v>
      </c>
      <c r="C747" s="2" t="str">
        <f t="shared" si="99"/>
        <v>Young Adults</v>
      </c>
      <c r="D747" s="2" t="s">
        <v>26</v>
      </c>
      <c r="E747" s="2" t="s">
        <v>19</v>
      </c>
      <c r="F747" s="2">
        <v>152.83000000000001</v>
      </c>
      <c r="G747" s="2">
        <f t="shared" si="100"/>
        <v>1</v>
      </c>
      <c r="H747" s="6">
        <v>47596</v>
      </c>
      <c r="I747" s="12" t="str">
        <f t="shared" si="101"/>
        <v>2030</v>
      </c>
      <c r="J747" s="10" t="str">
        <f t="shared" si="102"/>
        <v>Apr</v>
      </c>
      <c r="K747" s="12" t="str">
        <f t="shared" si="103"/>
        <v>23</v>
      </c>
      <c r="L747" s="2" t="s">
        <v>14</v>
      </c>
      <c r="M747" s="2" t="s">
        <v>15</v>
      </c>
      <c r="N747" s="2">
        <v>1.73</v>
      </c>
      <c r="O747" s="2" t="s">
        <v>21</v>
      </c>
      <c r="P747" s="2">
        <v>17</v>
      </c>
      <c r="Q747" s="2">
        <f t="shared" si="104"/>
        <v>3</v>
      </c>
      <c r="R747" s="2">
        <v>8.99</v>
      </c>
      <c r="S747" s="2">
        <f t="shared" si="105"/>
        <v>1</v>
      </c>
      <c r="T747" s="42">
        <f>DataSet!G3401+DataSet!Q3401+DataSet!S3401</f>
        <v>6</v>
      </c>
      <c r="U747" s="16" t="str">
        <f t="shared" si="106"/>
        <v>Medium</v>
      </c>
      <c r="V747" s="4">
        <v>1</v>
      </c>
      <c r="W747" s="33">
        <f t="shared" si="107"/>
        <v>532.83709219858122</v>
      </c>
      <c r="X747" s="2" t="s">
        <v>28</v>
      </c>
    </row>
    <row r="748" spans="1:24" ht="14.25" customHeight="1" x14ac:dyDescent="0.25">
      <c r="A748" s="2">
        <v>3527</v>
      </c>
      <c r="B748" s="2">
        <v>53</v>
      </c>
      <c r="C748" s="2" t="str">
        <f t="shared" si="99"/>
        <v>Late Adults</v>
      </c>
      <c r="D748" s="2" t="s">
        <v>23</v>
      </c>
      <c r="E748" s="2" t="s">
        <v>29</v>
      </c>
      <c r="F748" s="2">
        <v>724.28</v>
      </c>
      <c r="G748" s="2">
        <f t="shared" si="100"/>
        <v>3</v>
      </c>
      <c r="H748" s="6">
        <v>47723</v>
      </c>
      <c r="I748" s="12" t="str">
        <f t="shared" si="101"/>
        <v>2030</v>
      </c>
      <c r="J748" s="10" t="str">
        <f t="shared" si="102"/>
        <v>Aug</v>
      </c>
      <c r="K748" s="12" t="str">
        <f t="shared" si="103"/>
        <v>28</v>
      </c>
      <c r="L748" s="2" t="s">
        <v>20</v>
      </c>
      <c r="M748" s="2" t="s">
        <v>25</v>
      </c>
      <c r="N748" s="2">
        <v>1.73</v>
      </c>
      <c r="O748" s="2" t="s">
        <v>21</v>
      </c>
      <c r="P748" s="2">
        <v>4</v>
      </c>
      <c r="Q748" s="2">
        <f t="shared" si="104"/>
        <v>1</v>
      </c>
      <c r="R748" s="2">
        <v>181.07</v>
      </c>
      <c r="S748" s="2">
        <f t="shared" si="105"/>
        <v>3</v>
      </c>
      <c r="T748" s="42">
        <f>DataSet!G3528+DataSet!Q3528+DataSet!S3528</f>
        <v>5</v>
      </c>
      <c r="U748" s="16" t="str">
        <f t="shared" si="106"/>
        <v>Medium</v>
      </c>
      <c r="V748" s="4">
        <v>5</v>
      </c>
      <c r="W748" s="33">
        <f t="shared" si="107"/>
        <v>536.02541469194284</v>
      </c>
      <c r="X748" s="2" t="s">
        <v>22</v>
      </c>
    </row>
    <row r="749" spans="1:24" ht="14.25" customHeight="1" x14ac:dyDescent="0.25">
      <c r="A749" s="2">
        <v>3598</v>
      </c>
      <c r="B749" s="2">
        <v>51</v>
      </c>
      <c r="C749" s="2" t="str">
        <f t="shared" si="99"/>
        <v>Late Adults</v>
      </c>
      <c r="D749" s="2" t="s">
        <v>26</v>
      </c>
      <c r="E749" s="2" t="s">
        <v>29</v>
      </c>
      <c r="F749" s="2">
        <v>675.33</v>
      </c>
      <c r="G749" s="2">
        <f t="shared" si="100"/>
        <v>3</v>
      </c>
      <c r="H749" s="6">
        <v>47794</v>
      </c>
      <c r="I749" s="12" t="str">
        <f t="shared" si="101"/>
        <v>2030</v>
      </c>
      <c r="J749" s="10" t="str">
        <f t="shared" si="102"/>
        <v>Nov</v>
      </c>
      <c r="K749" s="12" t="str">
        <f t="shared" si="103"/>
        <v>07</v>
      </c>
      <c r="L749" s="2" t="s">
        <v>20</v>
      </c>
      <c r="M749" s="2" t="s">
        <v>25</v>
      </c>
      <c r="N749" s="2">
        <v>1.73</v>
      </c>
      <c r="O749" s="2" t="s">
        <v>21</v>
      </c>
      <c r="P749" s="2">
        <v>2</v>
      </c>
      <c r="Q749" s="2">
        <f t="shared" si="104"/>
        <v>1</v>
      </c>
      <c r="R749" s="2">
        <v>337.66</v>
      </c>
      <c r="S749" s="2">
        <f t="shared" si="105"/>
        <v>3</v>
      </c>
      <c r="T749" s="42">
        <f>DataSet!G3599+DataSet!Q3599+DataSet!S3599</f>
        <v>4</v>
      </c>
      <c r="U749" s="16" t="str">
        <f t="shared" si="106"/>
        <v>Low</v>
      </c>
      <c r="V749" s="4">
        <v>1</v>
      </c>
      <c r="W749" s="33">
        <f t="shared" si="107"/>
        <v>533.28680473372742</v>
      </c>
      <c r="X749" s="2" t="s">
        <v>28</v>
      </c>
    </row>
    <row r="750" spans="1:24" ht="14.25" customHeight="1" x14ac:dyDescent="0.25">
      <c r="A750" s="2">
        <v>3676</v>
      </c>
      <c r="B750" s="2">
        <v>21</v>
      </c>
      <c r="C750" s="2" t="str">
        <f t="shared" si="99"/>
        <v>Young Adults</v>
      </c>
      <c r="D750" s="2" t="s">
        <v>18</v>
      </c>
      <c r="E750" s="2" t="s">
        <v>29</v>
      </c>
      <c r="F750" s="2">
        <v>244.14</v>
      </c>
      <c r="G750" s="2">
        <f t="shared" si="100"/>
        <v>1</v>
      </c>
      <c r="H750" s="6">
        <v>47872</v>
      </c>
      <c r="I750" s="12" t="str">
        <f t="shared" si="101"/>
        <v>2031</v>
      </c>
      <c r="J750" s="10" t="str">
        <f t="shared" si="102"/>
        <v>Jan</v>
      </c>
      <c r="K750" s="12" t="str">
        <f t="shared" si="103"/>
        <v>24</v>
      </c>
      <c r="L750" s="2" t="s">
        <v>30</v>
      </c>
      <c r="M750" s="2" t="s">
        <v>15</v>
      </c>
      <c r="N750" s="2">
        <v>1.73</v>
      </c>
      <c r="O750" s="2" t="s">
        <v>21</v>
      </c>
      <c r="P750" s="2">
        <v>12</v>
      </c>
      <c r="Q750" s="2">
        <f t="shared" si="104"/>
        <v>2</v>
      </c>
      <c r="R750" s="2">
        <v>20.34</v>
      </c>
      <c r="S750" s="2">
        <f t="shared" si="105"/>
        <v>1</v>
      </c>
      <c r="T750" s="42">
        <f>DataSet!G3677+DataSet!Q3677+DataSet!S3677</f>
        <v>7</v>
      </c>
      <c r="U750" s="16" t="str">
        <f t="shared" si="106"/>
        <v>High</v>
      </c>
      <c r="V750" s="4">
        <v>1</v>
      </c>
      <c r="W750" s="33">
        <f t="shared" si="107"/>
        <v>533.11850710900444</v>
      </c>
      <c r="X750" s="2" t="s">
        <v>17</v>
      </c>
    </row>
    <row r="751" spans="1:24" ht="14.25" customHeight="1" x14ac:dyDescent="0.25">
      <c r="A751" s="2">
        <v>3712</v>
      </c>
      <c r="B751" s="2">
        <v>31</v>
      </c>
      <c r="C751" s="2" t="str">
        <f t="shared" si="99"/>
        <v>Early Adults</v>
      </c>
      <c r="D751" s="2" t="s">
        <v>23</v>
      </c>
      <c r="E751" s="2" t="s">
        <v>29</v>
      </c>
      <c r="F751" s="2">
        <v>81.44</v>
      </c>
      <c r="G751" s="2">
        <f t="shared" si="100"/>
        <v>1</v>
      </c>
      <c r="H751" s="6">
        <v>47908</v>
      </c>
      <c r="I751" s="12" t="str">
        <f t="shared" si="101"/>
        <v>2031</v>
      </c>
      <c r="J751" s="10" t="str">
        <f t="shared" si="102"/>
        <v>Mar</v>
      </c>
      <c r="K751" s="12" t="str">
        <f t="shared" si="103"/>
        <v>01</v>
      </c>
      <c r="L751" s="2" t="s">
        <v>24</v>
      </c>
      <c r="M751" s="2" t="s">
        <v>25</v>
      </c>
      <c r="N751" s="2">
        <v>1.73</v>
      </c>
      <c r="O751" s="2" t="s">
        <v>21</v>
      </c>
      <c r="P751" s="2">
        <v>3</v>
      </c>
      <c r="Q751" s="2">
        <f t="shared" si="104"/>
        <v>1</v>
      </c>
      <c r="R751" s="2">
        <v>27.15</v>
      </c>
      <c r="S751" s="2">
        <f t="shared" si="105"/>
        <v>1</v>
      </c>
      <c r="T751" s="42">
        <f>DataSet!G3713+DataSet!Q3713+DataSet!S3713</f>
        <v>6</v>
      </c>
      <c r="U751" s="16" t="str">
        <f t="shared" si="106"/>
        <v>Medium</v>
      </c>
      <c r="V751" s="4">
        <v>3</v>
      </c>
      <c r="W751" s="33">
        <f t="shared" si="107"/>
        <v>498.87837342497176</v>
      </c>
      <c r="X751" s="2" t="s">
        <v>28</v>
      </c>
    </row>
    <row r="752" spans="1:24" ht="14.25" customHeight="1" x14ac:dyDescent="0.25">
      <c r="A752" s="2">
        <v>3937</v>
      </c>
      <c r="B752" s="2">
        <v>67</v>
      </c>
      <c r="C752" s="2" t="str">
        <f t="shared" si="99"/>
        <v>Seniors</v>
      </c>
      <c r="D752" s="2" t="s">
        <v>12</v>
      </c>
      <c r="E752" s="2" t="s">
        <v>13</v>
      </c>
      <c r="F752" s="2">
        <v>458.73</v>
      </c>
      <c r="G752" s="2">
        <f t="shared" si="100"/>
        <v>2</v>
      </c>
      <c r="H752" s="6">
        <v>48133</v>
      </c>
      <c r="I752" s="12" t="str">
        <f t="shared" si="101"/>
        <v>2031</v>
      </c>
      <c r="J752" s="10" t="str">
        <f t="shared" si="102"/>
        <v>Oct</v>
      </c>
      <c r="K752" s="12" t="str">
        <f t="shared" si="103"/>
        <v>12</v>
      </c>
      <c r="L752" s="2" t="s">
        <v>24</v>
      </c>
      <c r="M752" s="2" t="s">
        <v>15</v>
      </c>
      <c r="N752" s="2">
        <v>1.73</v>
      </c>
      <c r="O752" s="2" t="s">
        <v>21</v>
      </c>
      <c r="P752" s="2">
        <v>14</v>
      </c>
      <c r="Q752" s="2">
        <f t="shared" si="104"/>
        <v>2</v>
      </c>
      <c r="R752" s="2">
        <v>32.770000000000003</v>
      </c>
      <c r="S752" s="2">
        <f t="shared" si="105"/>
        <v>1</v>
      </c>
      <c r="T752" s="42">
        <f>DataSet!G3938+DataSet!Q3938+DataSet!S3938</f>
        <v>4</v>
      </c>
      <c r="U752" s="16" t="str">
        <f t="shared" si="106"/>
        <v>Low</v>
      </c>
      <c r="V752" s="4">
        <v>4</v>
      </c>
      <c r="W752" s="33">
        <f t="shared" si="107"/>
        <v>524.7776443418021</v>
      </c>
      <c r="X752" s="2" t="s">
        <v>22</v>
      </c>
    </row>
    <row r="753" spans="1:24" ht="14.25" customHeight="1" x14ac:dyDescent="0.25">
      <c r="A753" s="2">
        <v>3953</v>
      </c>
      <c r="B753" s="2">
        <v>61</v>
      </c>
      <c r="C753" s="2" t="str">
        <f t="shared" si="99"/>
        <v>Seniors</v>
      </c>
      <c r="D753" s="2" t="s">
        <v>18</v>
      </c>
      <c r="E753" s="2" t="s">
        <v>19</v>
      </c>
      <c r="F753" s="2">
        <v>960.57</v>
      </c>
      <c r="G753" s="2">
        <f t="shared" si="100"/>
        <v>3</v>
      </c>
      <c r="H753" s="6">
        <v>48149</v>
      </c>
      <c r="I753" s="12" t="str">
        <f t="shared" si="101"/>
        <v>2031</v>
      </c>
      <c r="J753" s="10" t="str">
        <f t="shared" si="102"/>
        <v>Oct</v>
      </c>
      <c r="K753" s="12" t="str">
        <f t="shared" si="103"/>
        <v>28</v>
      </c>
      <c r="L753" s="2" t="s">
        <v>20</v>
      </c>
      <c r="M753" s="2" t="s">
        <v>15</v>
      </c>
      <c r="N753" s="2">
        <v>1.73</v>
      </c>
      <c r="O753" s="2" t="s">
        <v>16</v>
      </c>
      <c r="P753" s="2">
        <v>1</v>
      </c>
      <c r="Q753" s="2">
        <f t="shared" si="104"/>
        <v>1</v>
      </c>
      <c r="R753" s="2">
        <v>960.57</v>
      </c>
      <c r="S753" s="2">
        <f t="shared" si="105"/>
        <v>3</v>
      </c>
      <c r="T753" s="42">
        <f>DataSet!G3954+DataSet!Q3954+DataSet!S3954</f>
        <v>5</v>
      </c>
      <c r="U753" s="16" t="str">
        <f t="shared" si="106"/>
        <v>Medium</v>
      </c>
      <c r="V753" s="4">
        <v>1</v>
      </c>
      <c r="W753" s="33">
        <f t="shared" si="107"/>
        <v>533.46130486358209</v>
      </c>
      <c r="X753" s="2" t="s">
        <v>28</v>
      </c>
    </row>
    <row r="754" spans="1:24" ht="14.25" customHeight="1" x14ac:dyDescent="0.25">
      <c r="A754" s="2">
        <v>4081</v>
      </c>
      <c r="B754" s="2">
        <v>46</v>
      </c>
      <c r="C754" s="2" t="str">
        <f t="shared" si="99"/>
        <v>Mid Adults</v>
      </c>
      <c r="D754" s="2" t="s">
        <v>12</v>
      </c>
      <c r="E754" s="2" t="s">
        <v>29</v>
      </c>
      <c r="F754" s="2">
        <v>63.56</v>
      </c>
      <c r="G754" s="2">
        <f t="shared" si="100"/>
        <v>1</v>
      </c>
      <c r="H754" s="6">
        <v>48277</v>
      </c>
      <c r="I754" s="12" t="str">
        <f t="shared" si="101"/>
        <v>2032</v>
      </c>
      <c r="J754" s="10" t="str">
        <f t="shared" si="102"/>
        <v>Mar</v>
      </c>
      <c r="K754" s="12" t="str">
        <f t="shared" si="103"/>
        <v>04</v>
      </c>
      <c r="L754" s="2" t="s">
        <v>14</v>
      </c>
      <c r="M754" s="2" t="s">
        <v>15</v>
      </c>
      <c r="N754" s="2">
        <v>1.73</v>
      </c>
      <c r="O754" s="2" t="s">
        <v>16</v>
      </c>
      <c r="P754" s="2">
        <v>4</v>
      </c>
      <c r="Q754" s="2">
        <f t="shared" si="104"/>
        <v>1</v>
      </c>
      <c r="R754" s="2">
        <v>15.89</v>
      </c>
      <c r="S754" s="2">
        <f t="shared" si="105"/>
        <v>1</v>
      </c>
      <c r="T754" s="42">
        <f>DataSet!G4082+DataSet!Q4082+DataSet!S4082</f>
        <v>4</v>
      </c>
      <c r="U754" s="16" t="str">
        <f t="shared" si="106"/>
        <v>Low</v>
      </c>
      <c r="V754" s="4">
        <v>4</v>
      </c>
      <c r="W754" s="33">
        <f t="shared" si="107"/>
        <v>524.85400000000072</v>
      </c>
      <c r="X754" s="2" t="s">
        <v>22</v>
      </c>
    </row>
    <row r="755" spans="1:24" ht="14.25" customHeight="1" x14ac:dyDescent="0.25">
      <c r="A755" s="2">
        <v>4098</v>
      </c>
      <c r="B755" s="2">
        <v>34</v>
      </c>
      <c r="C755" s="2" t="str">
        <f t="shared" si="99"/>
        <v>Early Adults</v>
      </c>
      <c r="D755" s="2" t="s">
        <v>26</v>
      </c>
      <c r="E755" s="2" t="s">
        <v>29</v>
      </c>
      <c r="F755" s="2">
        <v>984.34</v>
      </c>
      <c r="G755" s="2">
        <f t="shared" si="100"/>
        <v>3</v>
      </c>
      <c r="H755" s="6">
        <v>48294</v>
      </c>
      <c r="I755" s="12" t="str">
        <f t="shared" si="101"/>
        <v>2032</v>
      </c>
      <c r="J755" s="10" t="str">
        <f t="shared" si="102"/>
        <v>Mar</v>
      </c>
      <c r="K755" s="12" t="str">
        <f t="shared" si="103"/>
        <v>21</v>
      </c>
      <c r="L755" s="2" t="s">
        <v>14</v>
      </c>
      <c r="M755" s="2" t="s">
        <v>25</v>
      </c>
      <c r="N755" s="2">
        <v>1.73</v>
      </c>
      <c r="O755" s="2" t="s">
        <v>16</v>
      </c>
      <c r="P755" s="2">
        <v>10</v>
      </c>
      <c r="Q755" s="2">
        <f t="shared" si="104"/>
        <v>2</v>
      </c>
      <c r="R755" s="2">
        <v>98.43</v>
      </c>
      <c r="S755" s="2">
        <f t="shared" si="105"/>
        <v>2</v>
      </c>
      <c r="T755" s="42">
        <f>DataSet!G4099+DataSet!Q4099+DataSet!S4099</f>
        <v>7</v>
      </c>
      <c r="U755" s="16" t="str">
        <f t="shared" si="106"/>
        <v>High</v>
      </c>
      <c r="V755" s="4">
        <v>4</v>
      </c>
      <c r="W755" s="33">
        <f t="shared" si="107"/>
        <v>525.38790509259331</v>
      </c>
      <c r="X755" s="2" t="s">
        <v>28</v>
      </c>
    </row>
    <row r="756" spans="1:24" ht="14.25" customHeight="1" x14ac:dyDescent="0.25">
      <c r="A756" s="2">
        <v>4154</v>
      </c>
      <c r="B756" s="2">
        <v>39</v>
      </c>
      <c r="C756" s="2" t="str">
        <f t="shared" si="99"/>
        <v>Early Adults</v>
      </c>
      <c r="D756" s="2" t="s">
        <v>18</v>
      </c>
      <c r="E756" s="2" t="s">
        <v>13</v>
      </c>
      <c r="F756" s="2">
        <v>341.43</v>
      </c>
      <c r="G756" s="2">
        <f t="shared" si="100"/>
        <v>1</v>
      </c>
      <c r="H756" s="6">
        <v>48350</v>
      </c>
      <c r="I756" s="12" t="str">
        <f t="shared" si="101"/>
        <v>2032</v>
      </c>
      <c r="J756" s="10" t="str">
        <f t="shared" si="102"/>
        <v>May</v>
      </c>
      <c r="K756" s="12" t="str">
        <f t="shared" si="103"/>
        <v>16</v>
      </c>
      <c r="L756" s="2" t="s">
        <v>20</v>
      </c>
      <c r="M756" s="2" t="s">
        <v>15</v>
      </c>
      <c r="N756" s="2">
        <v>1.73</v>
      </c>
      <c r="O756" s="2" t="s">
        <v>16</v>
      </c>
      <c r="P756" s="2">
        <v>12</v>
      </c>
      <c r="Q756" s="2">
        <f t="shared" si="104"/>
        <v>2</v>
      </c>
      <c r="R756" s="2">
        <v>28.45</v>
      </c>
      <c r="S756" s="2">
        <f t="shared" si="105"/>
        <v>1</v>
      </c>
      <c r="T756" s="42">
        <f>DataSet!G4155+DataSet!Q4155+DataSet!S4155</f>
        <v>7</v>
      </c>
      <c r="U756" s="16" t="str">
        <f t="shared" si="106"/>
        <v>High</v>
      </c>
      <c r="V756" s="4">
        <v>3</v>
      </c>
      <c r="W756" s="33">
        <f t="shared" si="107"/>
        <v>499.35708715596371</v>
      </c>
      <c r="X756" s="2" t="s">
        <v>17</v>
      </c>
    </row>
    <row r="757" spans="1:24" ht="14.25" customHeight="1" x14ac:dyDescent="0.25">
      <c r="A757" s="2">
        <v>4225</v>
      </c>
      <c r="B757" s="2">
        <v>33</v>
      </c>
      <c r="C757" s="2" t="str">
        <f t="shared" si="99"/>
        <v>Early Adults</v>
      </c>
      <c r="D757" s="2" t="s">
        <v>18</v>
      </c>
      <c r="E757" s="2" t="s">
        <v>13</v>
      </c>
      <c r="F757" s="2">
        <v>920.58</v>
      </c>
      <c r="G757" s="2">
        <f t="shared" si="100"/>
        <v>3</v>
      </c>
      <c r="H757" s="6">
        <v>48421</v>
      </c>
      <c r="I757" s="12" t="str">
        <f t="shared" si="101"/>
        <v>2032</v>
      </c>
      <c r="J757" s="10" t="str">
        <f t="shared" si="102"/>
        <v>Jul</v>
      </c>
      <c r="K757" s="12" t="str">
        <f t="shared" si="103"/>
        <v>26</v>
      </c>
      <c r="L757" s="2" t="s">
        <v>14</v>
      </c>
      <c r="M757" s="2" t="s">
        <v>25</v>
      </c>
      <c r="N757" s="2">
        <v>1.73</v>
      </c>
      <c r="O757" s="2" t="s">
        <v>16</v>
      </c>
      <c r="P757" s="2">
        <v>7</v>
      </c>
      <c r="Q757" s="2">
        <f t="shared" si="104"/>
        <v>2</v>
      </c>
      <c r="R757" s="2">
        <v>131.51</v>
      </c>
      <c r="S757" s="2">
        <f t="shared" si="105"/>
        <v>2</v>
      </c>
      <c r="T757" s="42">
        <f>DataSet!G4226+DataSet!Q4226+DataSet!S4226</f>
        <v>7</v>
      </c>
      <c r="U757" s="16" t="str">
        <f t="shared" si="106"/>
        <v>High</v>
      </c>
      <c r="V757" s="4">
        <v>2</v>
      </c>
      <c r="W757" s="33">
        <f t="shared" si="107"/>
        <v>522.52910411622349</v>
      </c>
      <c r="X757" s="2" t="s">
        <v>17</v>
      </c>
    </row>
    <row r="758" spans="1:24" ht="14.25" customHeight="1" x14ac:dyDescent="0.25">
      <c r="A758" s="2">
        <v>4237</v>
      </c>
      <c r="B758" s="2">
        <v>48</v>
      </c>
      <c r="C758" s="2" t="str">
        <f t="shared" si="99"/>
        <v>Mid Adults</v>
      </c>
      <c r="D758" s="2" t="s">
        <v>12</v>
      </c>
      <c r="E758" s="2" t="s">
        <v>19</v>
      </c>
      <c r="F758" s="2">
        <v>333.72</v>
      </c>
      <c r="G758" s="2">
        <f t="shared" si="100"/>
        <v>1</v>
      </c>
      <c r="H758" s="6">
        <v>48433</v>
      </c>
      <c r="I758" s="12" t="str">
        <f t="shared" si="101"/>
        <v>2032</v>
      </c>
      <c r="J758" s="10" t="str">
        <f t="shared" si="102"/>
        <v>Aug</v>
      </c>
      <c r="K758" s="12" t="str">
        <f t="shared" si="103"/>
        <v>07</v>
      </c>
      <c r="L758" s="2" t="s">
        <v>24</v>
      </c>
      <c r="M758" s="2" t="s">
        <v>25</v>
      </c>
      <c r="N758" s="2">
        <v>1.73</v>
      </c>
      <c r="O758" s="2" t="s">
        <v>21</v>
      </c>
      <c r="P758" s="2">
        <v>9</v>
      </c>
      <c r="Q758" s="2">
        <f t="shared" si="104"/>
        <v>2</v>
      </c>
      <c r="R758" s="2">
        <v>37.08</v>
      </c>
      <c r="S758" s="2">
        <f t="shared" si="105"/>
        <v>1</v>
      </c>
      <c r="T758" s="42">
        <f>DataSet!G4238+DataSet!Q4238+DataSet!S4238</f>
        <v>6</v>
      </c>
      <c r="U758" s="16" t="str">
        <f t="shared" si="106"/>
        <v>Medium</v>
      </c>
      <c r="V758" s="4">
        <v>3</v>
      </c>
      <c r="W758" s="33">
        <f t="shared" si="107"/>
        <v>499.53840413318068</v>
      </c>
      <c r="X758" s="2" t="s">
        <v>28</v>
      </c>
    </row>
    <row r="759" spans="1:24" ht="14.25" customHeight="1" x14ac:dyDescent="0.25">
      <c r="A759" s="2">
        <v>4272</v>
      </c>
      <c r="B759" s="2">
        <v>57</v>
      </c>
      <c r="C759" s="2" t="str">
        <f t="shared" si="99"/>
        <v>Late Adults</v>
      </c>
      <c r="D759" s="2" t="s">
        <v>26</v>
      </c>
      <c r="E759" s="2" t="s">
        <v>27</v>
      </c>
      <c r="F759" s="2">
        <v>920.77</v>
      </c>
      <c r="G759" s="2">
        <f t="shared" si="100"/>
        <v>3</v>
      </c>
      <c r="H759" s="6">
        <v>48468</v>
      </c>
      <c r="I759" s="12" t="str">
        <f t="shared" si="101"/>
        <v>2032</v>
      </c>
      <c r="J759" s="10" t="str">
        <f t="shared" si="102"/>
        <v>Sep</v>
      </c>
      <c r="K759" s="12" t="str">
        <f t="shared" si="103"/>
        <v>11</v>
      </c>
      <c r="L759" s="2" t="s">
        <v>30</v>
      </c>
      <c r="M759" s="2" t="s">
        <v>25</v>
      </c>
      <c r="N759" s="2">
        <v>1.73</v>
      </c>
      <c r="O759" s="2" t="s">
        <v>21</v>
      </c>
      <c r="P759" s="2">
        <v>8</v>
      </c>
      <c r="Q759" s="2">
        <f t="shared" si="104"/>
        <v>2</v>
      </c>
      <c r="R759" s="2">
        <v>115.1</v>
      </c>
      <c r="S759" s="2">
        <f t="shared" si="105"/>
        <v>2</v>
      </c>
      <c r="T759" s="42">
        <f>DataSet!G4273+DataSet!Q4273+DataSet!S4273</f>
        <v>6</v>
      </c>
      <c r="U759" s="16" t="str">
        <f t="shared" si="106"/>
        <v>Medium</v>
      </c>
      <c r="V759" s="4">
        <v>1</v>
      </c>
      <c r="W759" s="33">
        <f t="shared" si="107"/>
        <v>532.95404988123471</v>
      </c>
      <c r="X759" s="2" t="s">
        <v>28</v>
      </c>
    </row>
    <row r="760" spans="1:24" ht="14.25" customHeight="1" x14ac:dyDescent="0.25">
      <c r="A760" s="2">
        <v>4394</v>
      </c>
      <c r="B760" s="2">
        <v>28</v>
      </c>
      <c r="C760" s="2" t="str">
        <f t="shared" si="99"/>
        <v>Young Adults</v>
      </c>
      <c r="D760" s="2" t="s">
        <v>26</v>
      </c>
      <c r="E760" s="2" t="s">
        <v>13</v>
      </c>
      <c r="F760" s="2">
        <v>68.16</v>
      </c>
      <c r="G760" s="2">
        <f t="shared" si="100"/>
        <v>1</v>
      </c>
      <c r="H760" s="6">
        <v>48590</v>
      </c>
      <c r="I760" s="12" t="str">
        <f t="shared" si="101"/>
        <v>2033</v>
      </c>
      <c r="J760" s="10" t="str">
        <f t="shared" si="102"/>
        <v>Jan</v>
      </c>
      <c r="K760" s="12" t="str">
        <f t="shared" si="103"/>
        <v>11</v>
      </c>
      <c r="L760" s="2" t="s">
        <v>20</v>
      </c>
      <c r="M760" s="2" t="s">
        <v>15</v>
      </c>
      <c r="N760" s="2">
        <v>1.73</v>
      </c>
      <c r="O760" s="2" t="s">
        <v>21</v>
      </c>
      <c r="P760" s="2">
        <v>2</v>
      </c>
      <c r="Q760" s="2">
        <f t="shared" si="104"/>
        <v>1</v>
      </c>
      <c r="R760" s="2">
        <v>34.08</v>
      </c>
      <c r="S760" s="2">
        <f t="shared" si="105"/>
        <v>1</v>
      </c>
      <c r="T760" s="42">
        <f>DataSet!G4395+DataSet!Q4395+DataSet!S4395</f>
        <v>4</v>
      </c>
      <c r="U760" s="16" t="str">
        <f t="shared" si="106"/>
        <v>Low</v>
      </c>
      <c r="V760" s="4">
        <v>2</v>
      </c>
      <c r="W760" s="33">
        <f t="shared" si="107"/>
        <v>522.04661818181887</v>
      </c>
      <c r="X760" s="2" t="s">
        <v>22</v>
      </c>
    </row>
    <row r="761" spans="1:24" ht="14.25" customHeight="1" x14ac:dyDescent="0.25">
      <c r="A761" s="2">
        <v>4451</v>
      </c>
      <c r="B761" s="2">
        <v>35</v>
      </c>
      <c r="C761" s="2" t="str">
        <f t="shared" si="99"/>
        <v>Early Adults</v>
      </c>
      <c r="D761" s="2" t="s">
        <v>26</v>
      </c>
      <c r="E761" s="2" t="s">
        <v>27</v>
      </c>
      <c r="F761" s="2">
        <v>87.63</v>
      </c>
      <c r="G761" s="2">
        <f t="shared" si="100"/>
        <v>1</v>
      </c>
      <c r="H761" s="6">
        <v>48647</v>
      </c>
      <c r="I761" s="12" t="str">
        <f t="shared" si="101"/>
        <v>2033</v>
      </c>
      <c r="J761" s="10" t="str">
        <f t="shared" si="102"/>
        <v>Mar</v>
      </c>
      <c r="K761" s="12" t="str">
        <f t="shared" si="103"/>
        <v>09</v>
      </c>
      <c r="L761" s="2" t="s">
        <v>14</v>
      </c>
      <c r="M761" s="2" t="s">
        <v>15</v>
      </c>
      <c r="N761" s="2">
        <v>1.73</v>
      </c>
      <c r="O761" s="2" t="s">
        <v>21</v>
      </c>
      <c r="P761" s="2">
        <v>1</v>
      </c>
      <c r="Q761" s="2">
        <f t="shared" si="104"/>
        <v>1</v>
      </c>
      <c r="R761" s="2">
        <v>87.63</v>
      </c>
      <c r="S761" s="2">
        <f t="shared" si="105"/>
        <v>2</v>
      </c>
      <c r="T761" s="42">
        <f>DataSet!G4452+DataSet!Q4452+DataSet!S4452</f>
        <v>7</v>
      </c>
      <c r="U761" s="16" t="str">
        <f t="shared" si="106"/>
        <v>High</v>
      </c>
      <c r="V761" s="4">
        <v>4</v>
      </c>
      <c r="W761" s="33">
        <f t="shared" si="107"/>
        <v>524.85609501738179</v>
      </c>
      <c r="X761" s="2" t="s">
        <v>28</v>
      </c>
    </row>
    <row r="762" spans="1:24" ht="14.25" customHeight="1" x14ac:dyDescent="0.25">
      <c r="A762" s="2">
        <v>4480</v>
      </c>
      <c r="B762" s="2">
        <v>61</v>
      </c>
      <c r="C762" s="2" t="str">
        <f t="shared" si="99"/>
        <v>Seniors</v>
      </c>
      <c r="D762" s="2" t="s">
        <v>23</v>
      </c>
      <c r="E762" s="2" t="s">
        <v>29</v>
      </c>
      <c r="F762" s="2">
        <v>130.34</v>
      </c>
      <c r="G762" s="2">
        <f t="shared" si="100"/>
        <v>1</v>
      </c>
      <c r="H762" s="6">
        <v>48676</v>
      </c>
      <c r="I762" s="12" t="str">
        <f t="shared" si="101"/>
        <v>2033</v>
      </c>
      <c r="J762" s="10" t="str">
        <f t="shared" si="102"/>
        <v>Apr</v>
      </c>
      <c r="K762" s="12" t="str">
        <f t="shared" si="103"/>
        <v>07</v>
      </c>
      <c r="L762" s="2" t="s">
        <v>24</v>
      </c>
      <c r="M762" s="2" t="s">
        <v>15</v>
      </c>
      <c r="N762" s="2">
        <v>1.73</v>
      </c>
      <c r="O762" s="2" t="s">
        <v>21</v>
      </c>
      <c r="P762" s="2">
        <v>2</v>
      </c>
      <c r="Q762" s="2">
        <f t="shared" si="104"/>
        <v>1</v>
      </c>
      <c r="R762" s="2">
        <v>65.17</v>
      </c>
      <c r="S762" s="2">
        <f t="shared" si="105"/>
        <v>2</v>
      </c>
      <c r="T762" s="42">
        <f>DataSet!G4481+DataSet!Q4481+DataSet!S4481</f>
        <v>7</v>
      </c>
      <c r="U762" s="16" t="str">
        <f t="shared" si="106"/>
        <v>High</v>
      </c>
      <c r="V762" s="4">
        <v>5</v>
      </c>
      <c r="W762" s="33">
        <f t="shared" si="107"/>
        <v>535.80209964412779</v>
      </c>
      <c r="X762" s="2" t="s">
        <v>22</v>
      </c>
    </row>
    <row r="763" spans="1:24" ht="14.25" customHeight="1" x14ac:dyDescent="0.25">
      <c r="A763" s="2">
        <v>4819</v>
      </c>
      <c r="B763" s="2">
        <v>50</v>
      </c>
      <c r="C763" s="2" t="str">
        <f t="shared" si="99"/>
        <v>Late Adults</v>
      </c>
      <c r="D763" s="2" t="s">
        <v>12</v>
      </c>
      <c r="E763" s="2" t="s">
        <v>13</v>
      </c>
      <c r="F763" s="2">
        <v>676.61</v>
      </c>
      <c r="G763" s="2">
        <f t="shared" si="100"/>
        <v>3</v>
      </c>
      <c r="H763" s="6">
        <v>49015</v>
      </c>
      <c r="I763" s="12" t="str">
        <f t="shared" si="101"/>
        <v>2034</v>
      </c>
      <c r="J763" s="10" t="str">
        <f t="shared" si="102"/>
        <v>Mar</v>
      </c>
      <c r="K763" s="12" t="str">
        <f t="shared" si="103"/>
        <v>12</v>
      </c>
      <c r="L763" s="2" t="s">
        <v>14</v>
      </c>
      <c r="M763" s="2" t="s">
        <v>25</v>
      </c>
      <c r="N763" s="2">
        <v>1.73</v>
      </c>
      <c r="O763" s="2" t="s">
        <v>21</v>
      </c>
      <c r="P763" s="2">
        <v>17</v>
      </c>
      <c r="Q763" s="2">
        <f t="shared" si="104"/>
        <v>3</v>
      </c>
      <c r="R763" s="2">
        <v>39.799999999999997</v>
      </c>
      <c r="S763" s="2">
        <f t="shared" si="105"/>
        <v>1</v>
      </c>
      <c r="T763" s="42">
        <f>DataSet!G4820+DataSet!Q4820+DataSet!S4820</f>
        <v>7</v>
      </c>
      <c r="U763" s="16" t="str">
        <f t="shared" si="106"/>
        <v>High</v>
      </c>
      <c r="V763" s="4">
        <v>4</v>
      </c>
      <c r="W763" s="33">
        <f t="shared" si="107"/>
        <v>525.36331786542985</v>
      </c>
      <c r="X763" s="2" t="s">
        <v>22</v>
      </c>
    </row>
    <row r="764" spans="1:24" ht="14.25" customHeight="1" x14ac:dyDescent="0.25">
      <c r="A764" s="2">
        <v>38</v>
      </c>
      <c r="B764" s="2">
        <v>53</v>
      </c>
      <c r="C764" s="2" t="str">
        <f t="shared" si="99"/>
        <v>Late Adults</v>
      </c>
      <c r="D764" s="2" t="s">
        <v>23</v>
      </c>
      <c r="E764" s="2" t="s">
        <v>27</v>
      </c>
      <c r="F764" s="2">
        <v>88.34</v>
      </c>
      <c r="G764" s="2">
        <f t="shared" si="100"/>
        <v>1</v>
      </c>
      <c r="H764" s="6">
        <v>44234</v>
      </c>
      <c r="I764" s="12" t="str">
        <f t="shared" si="101"/>
        <v>2021</v>
      </c>
      <c r="J764" s="10" t="str">
        <f t="shared" si="102"/>
        <v>Feb</v>
      </c>
      <c r="K764" s="12" t="str">
        <f t="shared" si="103"/>
        <v>07</v>
      </c>
      <c r="L764" s="2" t="s">
        <v>30</v>
      </c>
      <c r="M764" s="2" t="s">
        <v>15</v>
      </c>
      <c r="N764" s="2">
        <v>1.72</v>
      </c>
      <c r="O764" s="2" t="s">
        <v>21</v>
      </c>
      <c r="P764" s="2">
        <v>11</v>
      </c>
      <c r="Q764" s="2">
        <f t="shared" si="104"/>
        <v>2</v>
      </c>
      <c r="R764" s="2">
        <v>8.0299999999999994</v>
      </c>
      <c r="S764" s="2">
        <f t="shared" si="105"/>
        <v>1</v>
      </c>
      <c r="T764" s="42">
        <f>DataSet!G39+DataSet!Q39+DataSet!S39</f>
        <v>4</v>
      </c>
      <c r="U764" s="16" t="str">
        <f t="shared" si="106"/>
        <v>Low</v>
      </c>
      <c r="V764" s="4">
        <v>2</v>
      </c>
      <c r="W764" s="33">
        <f t="shared" si="107"/>
        <v>522.59745145631132</v>
      </c>
      <c r="X764" s="2" t="s">
        <v>17</v>
      </c>
    </row>
    <row r="765" spans="1:24" ht="14.25" customHeight="1" x14ac:dyDescent="0.25">
      <c r="A765" s="2">
        <v>74</v>
      </c>
      <c r="B765" s="2">
        <v>59</v>
      </c>
      <c r="C765" s="2" t="str">
        <f t="shared" si="99"/>
        <v>Late Adults</v>
      </c>
      <c r="D765" s="2" t="s">
        <v>12</v>
      </c>
      <c r="E765" s="2" t="s">
        <v>19</v>
      </c>
      <c r="F765" s="2">
        <v>595.41999999999996</v>
      </c>
      <c r="G765" s="2">
        <f t="shared" si="100"/>
        <v>2</v>
      </c>
      <c r="H765" s="6">
        <v>44270</v>
      </c>
      <c r="I765" s="12" t="str">
        <f t="shared" si="101"/>
        <v>2021</v>
      </c>
      <c r="J765" s="10" t="str">
        <f t="shared" si="102"/>
        <v>Mar</v>
      </c>
      <c r="K765" s="12" t="str">
        <f t="shared" si="103"/>
        <v>15</v>
      </c>
      <c r="L765" s="2" t="s">
        <v>30</v>
      </c>
      <c r="M765" s="2" t="s">
        <v>25</v>
      </c>
      <c r="N765" s="2">
        <v>1.72</v>
      </c>
      <c r="O765" s="2" t="s">
        <v>16</v>
      </c>
      <c r="P765" s="2">
        <v>19</v>
      </c>
      <c r="Q765" s="2">
        <f t="shared" si="104"/>
        <v>3</v>
      </c>
      <c r="R765" s="2">
        <v>31.34</v>
      </c>
      <c r="S765" s="2">
        <f t="shared" si="105"/>
        <v>1</v>
      </c>
      <c r="T765" s="42">
        <f>DataSet!G75+DataSet!Q75+DataSet!S75</f>
        <v>5</v>
      </c>
      <c r="U765" s="16" t="str">
        <f t="shared" si="106"/>
        <v>Medium</v>
      </c>
      <c r="V765" s="4">
        <v>5</v>
      </c>
      <c r="W765" s="33">
        <f t="shared" si="107"/>
        <v>536.28364608075981</v>
      </c>
      <c r="X765" s="2" t="s">
        <v>22</v>
      </c>
    </row>
    <row r="766" spans="1:24" ht="14.25" customHeight="1" x14ac:dyDescent="0.25">
      <c r="A766" s="2">
        <v>97</v>
      </c>
      <c r="B766" s="2">
        <v>33</v>
      </c>
      <c r="C766" s="2" t="str">
        <f t="shared" si="99"/>
        <v>Early Adults</v>
      </c>
      <c r="D766" s="2" t="s">
        <v>12</v>
      </c>
      <c r="E766" s="2" t="s">
        <v>27</v>
      </c>
      <c r="F766" s="2">
        <v>633.23</v>
      </c>
      <c r="G766" s="2">
        <f t="shared" si="100"/>
        <v>2</v>
      </c>
      <c r="H766" s="6">
        <v>44293</v>
      </c>
      <c r="I766" s="12" t="str">
        <f t="shared" si="101"/>
        <v>2021</v>
      </c>
      <c r="J766" s="10" t="str">
        <f t="shared" si="102"/>
        <v>Apr</v>
      </c>
      <c r="K766" s="12" t="str">
        <f t="shared" si="103"/>
        <v>07</v>
      </c>
      <c r="L766" s="2" t="s">
        <v>24</v>
      </c>
      <c r="M766" s="2" t="s">
        <v>15</v>
      </c>
      <c r="N766" s="2">
        <v>1.72</v>
      </c>
      <c r="O766" s="2" t="s">
        <v>21</v>
      </c>
      <c r="P766" s="2">
        <v>12</v>
      </c>
      <c r="Q766" s="2">
        <f t="shared" si="104"/>
        <v>2</v>
      </c>
      <c r="R766" s="2">
        <v>52.77</v>
      </c>
      <c r="S766" s="2">
        <f t="shared" si="105"/>
        <v>2</v>
      </c>
      <c r="T766" s="42">
        <f>DataSet!G98+DataSet!Q98+DataSet!S98</f>
        <v>7</v>
      </c>
      <c r="U766" s="16" t="str">
        <f t="shared" si="106"/>
        <v>High</v>
      </c>
      <c r="V766" s="4">
        <v>2</v>
      </c>
      <c r="W766" s="33">
        <f t="shared" si="107"/>
        <v>523.12510328068106</v>
      </c>
      <c r="X766" s="2" t="s">
        <v>28</v>
      </c>
    </row>
    <row r="767" spans="1:24" ht="14.25" customHeight="1" x14ac:dyDescent="0.25">
      <c r="A767" s="2">
        <v>158</v>
      </c>
      <c r="B767" s="2">
        <v>18</v>
      </c>
      <c r="C767" s="2" t="str">
        <f t="shared" si="99"/>
        <v>Young Adults</v>
      </c>
      <c r="D767" s="2" t="s">
        <v>18</v>
      </c>
      <c r="E767" s="2" t="s">
        <v>29</v>
      </c>
      <c r="F767" s="2">
        <v>987.13</v>
      </c>
      <c r="G767" s="2">
        <f t="shared" si="100"/>
        <v>3</v>
      </c>
      <c r="H767" s="6">
        <v>44354</v>
      </c>
      <c r="I767" s="12" t="str">
        <f t="shared" si="101"/>
        <v>2021</v>
      </c>
      <c r="J767" s="10" t="str">
        <f t="shared" si="102"/>
        <v>Jun</v>
      </c>
      <c r="K767" s="12" t="str">
        <f t="shared" si="103"/>
        <v>07</v>
      </c>
      <c r="L767" s="2" t="s">
        <v>24</v>
      </c>
      <c r="M767" s="2" t="s">
        <v>25</v>
      </c>
      <c r="N767" s="2">
        <v>1.72</v>
      </c>
      <c r="O767" s="2" t="s">
        <v>16</v>
      </c>
      <c r="P767" s="2">
        <v>16</v>
      </c>
      <c r="Q767" s="2">
        <f t="shared" si="104"/>
        <v>3</v>
      </c>
      <c r="R767" s="2">
        <v>61.7</v>
      </c>
      <c r="S767" s="2">
        <f t="shared" si="105"/>
        <v>2</v>
      </c>
      <c r="T767" s="42">
        <f>DataSet!G159+DataSet!Q159+DataSet!S159</f>
        <v>4</v>
      </c>
      <c r="U767" s="16" t="str">
        <f t="shared" si="106"/>
        <v>Low</v>
      </c>
      <c r="V767" s="4">
        <v>3</v>
      </c>
      <c r="W767" s="33">
        <f t="shared" si="107"/>
        <v>499.72900000000044</v>
      </c>
      <c r="X767" s="2" t="s">
        <v>22</v>
      </c>
    </row>
    <row r="768" spans="1:24" ht="14.25" customHeight="1" x14ac:dyDescent="0.25">
      <c r="A768" s="2">
        <v>573</v>
      </c>
      <c r="B768" s="2">
        <v>37</v>
      </c>
      <c r="C768" s="2" t="str">
        <f t="shared" si="99"/>
        <v>Early Adults</v>
      </c>
      <c r="D768" s="2" t="s">
        <v>23</v>
      </c>
      <c r="E768" s="2" t="s">
        <v>19</v>
      </c>
      <c r="F768" s="2">
        <v>644.78</v>
      </c>
      <c r="G768" s="2">
        <f t="shared" si="100"/>
        <v>2</v>
      </c>
      <c r="H768" s="6">
        <v>44769</v>
      </c>
      <c r="I768" s="12" t="str">
        <f t="shared" si="101"/>
        <v>2022</v>
      </c>
      <c r="J768" s="10" t="str">
        <f t="shared" si="102"/>
        <v>Jul</v>
      </c>
      <c r="K768" s="12" t="str">
        <f t="shared" si="103"/>
        <v>27</v>
      </c>
      <c r="L768" s="2" t="s">
        <v>14</v>
      </c>
      <c r="M768" s="2" t="s">
        <v>25</v>
      </c>
      <c r="N768" s="2">
        <v>1.72</v>
      </c>
      <c r="O768" s="2" t="s">
        <v>21</v>
      </c>
      <c r="P768" s="2">
        <v>17</v>
      </c>
      <c r="Q768" s="2">
        <f t="shared" si="104"/>
        <v>3</v>
      </c>
      <c r="R768" s="2">
        <v>37.93</v>
      </c>
      <c r="S768" s="2">
        <f t="shared" si="105"/>
        <v>1</v>
      </c>
      <c r="T768" s="42">
        <f>DataSet!G574+DataSet!Q574+DataSet!S574</f>
        <v>4</v>
      </c>
      <c r="U768" s="16" t="str">
        <f t="shared" si="106"/>
        <v>Low</v>
      </c>
      <c r="V768" s="4">
        <v>4</v>
      </c>
      <c r="W768" s="33">
        <f t="shared" si="107"/>
        <v>525.18765389082535</v>
      </c>
      <c r="X768" s="2" t="s">
        <v>28</v>
      </c>
    </row>
    <row r="769" spans="1:24" ht="14.25" customHeight="1" x14ac:dyDescent="0.25">
      <c r="A769" s="2">
        <v>861</v>
      </c>
      <c r="B769" s="2">
        <v>30</v>
      </c>
      <c r="C769" s="2" t="str">
        <f t="shared" si="99"/>
        <v>Early Adults</v>
      </c>
      <c r="D769" s="2" t="s">
        <v>23</v>
      </c>
      <c r="E769" s="2" t="s">
        <v>19</v>
      </c>
      <c r="F769" s="2">
        <v>185.35</v>
      </c>
      <c r="G769" s="2">
        <f t="shared" si="100"/>
        <v>1</v>
      </c>
      <c r="H769" s="6">
        <v>45057</v>
      </c>
      <c r="I769" s="12" t="str">
        <f t="shared" si="101"/>
        <v>2023</v>
      </c>
      <c r="J769" s="10" t="str">
        <f t="shared" si="102"/>
        <v>May</v>
      </c>
      <c r="K769" s="12" t="str">
        <f t="shared" si="103"/>
        <v>11</v>
      </c>
      <c r="L769" s="2" t="s">
        <v>30</v>
      </c>
      <c r="M769" s="2" t="s">
        <v>15</v>
      </c>
      <c r="N769" s="2">
        <v>1.72</v>
      </c>
      <c r="O769" s="2" t="s">
        <v>21</v>
      </c>
      <c r="P769" s="2">
        <v>16</v>
      </c>
      <c r="Q769" s="2">
        <f t="shared" si="104"/>
        <v>3</v>
      </c>
      <c r="R769" s="2">
        <v>11.58</v>
      </c>
      <c r="S769" s="2">
        <f t="shared" si="105"/>
        <v>1</v>
      </c>
      <c r="T769" s="42">
        <f>DataSet!G862+DataSet!Q862+DataSet!S862</f>
        <v>6</v>
      </c>
      <c r="U769" s="16" t="str">
        <f t="shared" si="106"/>
        <v>Medium</v>
      </c>
      <c r="V769" s="4">
        <v>5</v>
      </c>
      <c r="W769" s="33">
        <f t="shared" si="107"/>
        <v>536.21332936979752</v>
      </c>
      <c r="X769" s="2" t="s">
        <v>28</v>
      </c>
    </row>
    <row r="770" spans="1:24" ht="14.25" customHeight="1" x14ac:dyDescent="0.25">
      <c r="A770" s="2">
        <v>944</v>
      </c>
      <c r="B770" s="2">
        <v>21</v>
      </c>
      <c r="C770" s="2" t="str">
        <f t="shared" ref="C770:C833" si="108">IF(AND(B770&gt;=18, B770&lt;=29), "Young Adults",
   IF(AND(B770&gt;=30, B770&lt;=39), "Early Adults",
      IF(AND(B770&gt;=40, B770&lt;=49), "Mid Adults",
         IF(AND(B770&gt;=50, B770&lt;=59), "Late Adults",
            IF(AND(B770&gt;=60, B770&lt;=69), "Seniors", "Out of Range")
         )
      )
   )
)</f>
        <v>Young Adults</v>
      </c>
      <c r="D770" s="2" t="s">
        <v>26</v>
      </c>
      <c r="E770" s="2" t="s">
        <v>19</v>
      </c>
      <c r="F770" s="2">
        <v>490.26</v>
      </c>
      <c r="G770" s="2">
        <f t="shared" ref="G770:G833" si="109">IF(F770 &lt;= 350, 1, IF(F770&gt; 350, IF(F770 &lt;= 650, 2, 3)))</f>
        <v>2</v>
      </c>
      <c r="H770" s="6">
        <v>45140</v>
      </c>
      <c r="I770" s="12" t="str">
        <f t="shared" ref="I770:I833" si="110">TEXT(H770, "yyyy")</f>
        <v>2023</v>
      </c>
      <c r="J770" s="10" t="str">
        <f t="shared" ref="J770:J833" si="111">TEXT(H770, "mmm")</f>
        <v>Aug</v>
      </c>
      <c r="K770" s="12" t="str">
        <f t="shared" ref="K770:K833" si="112">TEXT(H770, "dd")</f>
        <v>02</v>
      </c>
      <c r="L770" s="2" t="s">
        <v>30</v>
      </c>
      <c r="M770" s="2" t="s">
        <v>15</v>
      </c>
      <c r="N770" s="2">
        <v>1.72</v>
      </c>
      <c r="O770" s="2" t="s">
        <v>21</v>
      </c>
      <c r="P770" s="2">
        <v>10</v>
      </c>
      <c r="Q770" s="2">
        <f t="shared" ref="Q770:Q833" si="113">IF(P770 &lt;= 5, 1, IF(P770&gt; 5, IF(P770 &lt;= 15, 2, 3)))</f>
        <v>2</v>
      </c>
      <c r="R770" s="2">
        <v>49.03</v>
      </c>
      <c r="S770" s="2">
        <f t="shared" ref="S770:S833" si="114">IF(R770 &lt;= 50, 1, IF(R770&gt; 50, IF(R770 &lt;= 150, 2, 3)))</f>
        <v>1</v>
      </c>
      <c r="T770" s="42">
        <f>DataSet!G945+DataSet!Q945+DataSet!S945</f>
        <v>7</v>
      </c>
      <c r="U770" s="16" t="str">
        <f t="shared" ref="U770:U833" si="115">IF(T770&lt;=4,"Low",IF(T770&lt;=6,"Medium","High"))</f>
        <v>High</v>
      </c>
      <c r="V770" s="4">
        <v>4</v>
      </c>
      <c r="W770" s="33">
        <f t="shared" ref="W770:W833" si="116">AVERAGEIFS(F770:F5769, V770:V5769,V770 )</f>
        <v>525.04859302325644</v>
      </c>
      <c r="X770" s="2" t="s">
        <v>17</v>
      </c>
    </row>
    <row r="771" spans="1:24" ht="14.25" customHeight="1" x14ac:dyDescent="0.25">
      <c r="A771" s="2">
        <v>1028</v>
      </c>
      <c r="B771" s="2">
        <v>53</v>
      </c>
      <c r="C771" s="2" t="str">
        <f t="shared" si="108"/>
        <v>Late Adults</v>
      </c>
      <c r="D771" s="2" t="s">
        <v>18</v>
      </c>
      <c r="E771" s="2" t="s">
        <v>13</v>
      </c>
      <c r="F771" s="2">
        <v>476.85</v>
      </c>
      <c r="G771" s="2">
        <f t="shared" si="109"/>
        <v>2</v>
      </c>
      <c r="H771" s="6">
        <v>45224</v>
      </c>
      <c r="I771" s="12" t="str">
        <f t="shared" si="110"/>
        <v>2023</v>
      </c>
      <c r="J771" s="10" t="str">
        <f t="shared" si="111"/>
        <v>Oct</v>
      </c>
      <c r="K771" s="12" t="str">
        <f t="shared" si="112"/>
        <v>25</v>
      </c>
      <c r="L771" s="2" t="s">
        <v>20</v>
      </c>
      <c r="M771" s="2" t="s">
        <v>25</v>
      </c>
      <c r="N771" s="2">
        <v>1.72</v>
      </c>
      <c r="O771" s="2" t="s">
        <v>21</v>
      </c>
      <c r="P771" s="2">
        <v>10</v>
      </c>
      <c r="Q771" s="2">
        <f t="shared" si="113"/>
        <v>2</v>
      </c>
      <c r="R771" s="2">
        <v>47.68</v>
      </c>
      <c r="S771" s="2">
        <f t="shared" si="114"/>
        <v>1</v>
      </c>
      <c r="T771" s="42">
        <f>DataSet!G1029+DataSet!Q1029+DataSet!S1029</f>
        <v>5</v>
      </c>
      <c r="U771" s="16" t="str">
        <f t="shared" si="115"/>
        <v>Medium</v>
      </c>
      <c r="V771" s="4">
        <v>2</v>
      </c>
      <c r="W771" s="33">
        <f t="shared" si="116"/>
        <v>522.99115571776224</v>
      </c>
      <c r="X771" s="2" t="s">
        <v>17</v>
      </c>
    </row>
    <row r="772" spans="1:24" ht="14.25" customHeight="1" x14ac:dyDescent="0.25">
      <c r="A772" s="2">
        <v>1062</v>
      </c>
      <c r="B772" s="2">
        <v>25</v>
      </c>
      <c r="C772" s="2" t="str">
        <f t="shared" si="108"/>
        <v>Young Adults</v>
      </c>
      <c r="D772" s="2" t="s">
        <v>12</v>
      </c>
      <c r="E772" s="2" t="s">
        <v>29</v>
      </c>
      <c r="F772" s="2">
        <v>286.14</v>
      </c>
      <c r="G772" s="2">
        <f t="shared" si="109"/>
        <v>1</v>
      </c>
      <c r="H772" s="6">
        <v>45258</v>
      </c>
      <c r="I772" s="12" t="str">
        <f t="shared" si="110"/>
        <v>2023</v>
      </c>
      <c r="J772" s="10" t="str">
        <f t="shared" si="111"/>
        <v>Nov</v>
      </c>
      <c r="K772" s="12" t="str">
        <f t="shared" si="112"/>
        <v>28</v>
      </c>
      <c r="L772" s="2" t="s">
        <v>30</v>
      </c>
      <c r="M772" s="2" t="s">
        <v>15</v>
      </c>
      <c r="N772" s="2">
        <v>1.72</v>
      </c>
      <c r="O772" s="2" t="s">
        <v>16</v>
      </c>
      <c r="P772" s="2">
        <v>19</v>
      </c>
      <c r="Q772" s="2">
        <f t="shared" si="113"/>
        <v>3</v>
      </c>
      <c r="R772" s="2">
        <v>15.06</v>
      </c>
      <c r="S772" s="2">
        <f t="shared" si="114"/>
        <v>1</v>
      </c>
      <c r="T772" s="42">
        <f>DataSet!G1063+DataSet!Q1063+DataSet!S1063</f>
        <v>7</v>
      </c>
      <c r="U772" s="16" t="str">
        <f t="shared" si="115"/>
        <v>High</v>
      </c>
      <c r="V772" s="4">
        <v>1</v>
      </c>
      <c r="W772" s="33">
        <f t="shared" si="116"/>
        <v>532.49291319857264</v>
      </c>
      <c r="X772" s="2" t="s">
        <v>22</v>
      </c>
    </row>
    <row r="773" spans="1:24" ht="14.25" customHeight="1" x14ac:dyDescent="0.25">
      <c r="A773" s="2">
        <v>1101</v>
      </c>
      <c r="B773" s="2">
        <v>24</v>
      </c>
      <c r="C773" s="2" t="str">
        <f t="shared" si="108"/>
        <v>Young Adults</v>
      </c>
      <c r="D773" s="2" t="s">
        <v>26</v>
      </c>
      <c r="E773" s="2" t="s">
        <v>13</v>
      </c>
      <c r="F773" s="2">
        <v>912.12</v>
      </c>
      <c r="G773" s="2">
        <f t="shared" si="109"/>
        <v>3</v>
      </c>
      <c r="H773" s="6">
        <v>45297</v>
      </c>
      <c r="I773" s="12" t="str">
        <f t="shared" si="110"/>
        <v>2024</v>
      </c>
      <c r="J773" s="10" t="str">
        <f t="shared" si="111"/>
        <v>Jan</v>
      </c>
      <c r="K773" s="12" t="str">
        <f t="shared" si="112"/>
        <v>06</v>
      </c>
      <c r="L773" s="2" t="s">
        <v>20</v>
      </c>
      <c r="M773" s="2" t="s">
        <v>15</v>
      </c>
      <c r="N773" s="2">
        <v>1.72</v>
      </c>
      <c r="O773" s="2" t="s">
        <v>21</v>
      </c>
      <c r="P773" s="2">
        <v>16</v>
      </c>
      <c r="Q773" s="2">
        <f t="shared" si="113"/>
        <v>3</v>
      </c>
      <c r="R773" s="2">
        <v>57.01</v>
      </c>
      <c r="S773" s="2">
        <f t="shared" si="114"/>
        <v>2</v>
      </c>
      <c r="T773" s="42">
        <f>DataSet!G1102+DataSet!Q1102+DataSet!S1102</f>
        <v>7</v>
      </c>
      <c r="U773" s="16" t="str">
        <f t="shared" si="115"/>
        <v>High</v>
      </c>
      <c r="V773" s="4">
        <v>1</v>
      </c>
      <c r="W773" s="33">
        <f t="shared" si="116"/>
        <v>532.78619047618997</v>
      </c>
      <c r="X773" s="2" t="s">
        <v>22</v>
      </c>
    </row>
    <row r="774" spans="1:24" ht="14.25" customHeight="1" x14ac:dyDescent="0.25">
      <c r="A774" s="2">
        <v>1317</v>
      </c>
      <c r="B774" s="2">
        <v>48</v>
      </c>
      <c r="C774" s="2" t="str">
        <f t="shared" si="108"/>
        <v>Mid Adults</v>
      </c>
      <c r="D774" s="2" t="s">
        <v>18</v>
      </c>
      <c r="E774" s="2" t="s">
        <v>13</v>
      </c>
      <c r="F774" s="2">
        <v>66.680000000000007</v>
      </c>
      <c r="G774" s="2">
        <f t="shared" si="109"/>
        <v>1</v>
      </c>
      <c r="H774" s="6">
        <v>45513</v>
      </c>
      <c r="I774" s="12" t="str">
        <f t="shared" si="110"/>
        <v>2024</v>
      </c>
      <c r="J774" s="10" t="str">
        <f t="shared" si="111"/>
        <v>Aug</v>
      </c>
      <c r="K774" s="12" t="str">
        <f t="shared" si="112"/>
        <v>09</v>
      </c>
      <c r="L774" s="2" t="s">
        <v>30</v>
      </c>
      <c r="M774" s="2" t="s">
        <v>15</v>
      </c>
      <c r="N774" s="2">
        <v>1.72</v>
      </c>
      <c r="O774" s="2" t="s">
        <v>16</v>
      </c>
      <c r="P774" s="2">
        <v>3</v>
      </c>
      <c r="Q774" s="2">
        <f t="shared" si="113"/>
        <v>1</v>
      </c>
      <c r="R774" s="2">
        <v>22.23</v>
      </c>
      <c r="S774" s="2">
        <f t="shared" si="114"/>
        <v>1</v>
      </c>
      <c r="T774" s="42">
        <f>DataSet!G1318+DataSet!Q1318+DataSet!S1318</f>
        <v>7</v>
      </c>
      <c r="U774" s="16" t="str">
        <f t="shared" si="115"/>
        <v>High</v>
      </c>
      <c r="V774" s="4">
        <v>3</v>
      </c>
      <c r="W774" s="33">
        <f t="shared" si="116"/>
        <v>499.16812428078293</v>
      </c>
      <c r="X774" s="2" t="s">
        <v>17</v>
      </c>
    </row>
    <row r="775" spans="1:24" ht="14.25" customHeight="1" x14ac:dyDescent="0.25">
      <c r="A775" s="2">
        <v>1347</v>
      </c>
      <c r="B775" s="2">
        <v>25</v>
      </c>
      <c r="C775" s="2" t="str">
        <f t="shared" si="108"/>
        <v>Young Adults</v>
      </c>
      <c r="D775" s="2" t="s">
        <v>26</v>
      </c>
      <c r="E775" s="2" t="s">
        <v>29</v>
      </c>
      <c r="F775" s="2">
        <v>182.1</v>
      </c>
      <c r="G775" s="2">
        <f t="shared" si="109"/>
        <v>1</v>
      </c>
      <c r="H775" s="6">
        <v>45543</v>
      </c>
      <c r="I775" s="12" t="str">
        <f t="shared" si="110"/>
        <v>2024</v>
      </c>
      <c r="J775" s="10" t="str">
        <f t="shared" si="111"/>
        <v>Sep</v>
      </c>
      <c r="K775" s="12" t="str">
        <f t="shared" si="112"/>
        <v>08</v>
      </c>
      <c r="L775" s="2" t="s">
        <v>20</v>
      </c>
      <c r="M775" s="2" t="s">
        <v>15</v>
      </c>
      <c r="N775" s="2">
        <v>1.72</v>
      </c>
      <c r="O775" s="2" t="s">
        <v>21</v>
      </c>
      <c r="P775" s="2">
        <v>2</v>
      </c>
      <c r="Q775" s="2">
        <f t="shared" si="113"/>
        <v>1</v>
      </c>
      <c r="R775" s="2">
        <v>91.05</v>
      </c>
      <c r="S775" s="2">
        <f t="shared" si="114"/>
        <v>2</v>
      </c>
      <c r="T775" s="42">
        <f>DataSet!G1348+DataSet!Q1348+DataSet!S1348</f>
        <v>5</v>
      </c>
      <c r="U775" s="16" t="str">
        <f t="shared" si="115"/>
        <v>Medium</v>
      </c>
      <c r="V775" s="4">
        <v>2</v>
      </c>
      <c r="W775" s="33">
        <f t="shared" si="116"/>
        <v>523.04735688185212</v>
      </c>
      <c r="X775" s="2" t="s">
        <v>17</v>
      </c>
    </row>
    <row r="776" spans="1:24" ht="14.25" customHeight="1" x14ac:dyDescent="0.25">
      <c r="A776" s="2">
        <v>1392</v>
      </c>
      <c r="B776" s="2">
        <v>30</v>
      </c>
      <c r="C776" s="2" t="str">
        <f t="shared" si="108"/>
        <v>Early Adults</v>
      </c>
      <c r="D776" s="2" t="s">
        <v>18</v>
      </c>
      <c r="E776" s="2" t="s">
        <v>13</v>
      </c>
      <c r="F776" s="2">
        <v>751.85</v>
      </c>
      <c r="G776" s="2">
        <f t="shared" si="109"/>
        <v>3</v>
      </c>
      <c r="H776" s="6">
        <v>45588</v>
      </c>
      <c r="I776" s="12" t="str">
        <f t="shared" si="110"/>
        <v>2024</v>
      </c>
      <c r="J776" s="10" t="str">
        <f t="shared" si="111"/>
        <v>Oct</v>
      </c>
      <c r="K776" s="12" t="str">
        <f t="shared" si="112"/>
        <v>23</v>
      </c>
      <c r="L776" s="2" t="s">
        <v>14</v>
      </c>
      <c r="M776" s="2" t="s">
        <v>15</v>
      </c>
      <c r="N776" s="2">
        <v>1.72</v>
      </c>
      <c r="O776" s="2" t="s">
        <v>16</v>
      </c>
      <c r="P776" s="2">
        <v>4</v>
      </c>
      <c r="Q776" s="2">
        <f t="shared" si="113"/>
        <v>1</v>
      </c>
      <c r="R776" s="2">
        <v>187.96</v>
      </c>
      <c r="S776" s="2">
        <f t="shared" si="114"/>
        <v>3</v>
      </c>
      <c r="T776" s="42">
        <f>DataSet!G1393+DataSet!Q1393+DataSet!S1393</f>
        <v>5</v>
      </c>
      <c r="U776" s="16" t="str">
        <f t="shared" si="115"/>
        <v>Medium</v>
      </c>
      <c r="V776" s="4">
        <v>5</v>
      </c>
      <c r="W776" s="33">
        <f t="shared" si="116"/>
        <v>536.63102380952341</v>
      </c>
      <c r="X776" s="2" t="s">
        <v>22</v>
      </c>
    </row>
    <row r="777" spans="1:24" ht="14.25" customHeight="1" x14ac:dyDescent="0.25">
      <c r="A777" s="2">
        <v>1560</v>
      </c>
      <c r="B777" s="2">
        <v>48</v>
      </c>
      <c r="C777" s="2" t="str">
        <f t="shared" si="108"/>
        <v>Mid Adults</v>
      </c>
      <c r="D777" s="2" t="s">
        <v>12</v>
      </c>
      <c r="E777" s="2" t="s">
        <v>27</v>
      </c>
      <c r="F777" s="2">
        <v>806.45</v>
      </c>
      <c r="G777" s="2">
        <f t="shared" si="109"/>
        <v>3</v>
      </c>
      <c r="H777" s="6">
        <v>45756</v>
      </c>
      <c r="I777" s="12" t="str">
        <f t="shared" si="110"/>
        <v>2025</v>
      </c>
      <c r="J777" s="10" t="str">
        <f t="shared" si="111"/>
        <v>Apr</v>
      </c>
      <c r="K777" s="12" t="str">
        <f t="shared" si="112"/>
        <v>09</v>
      </c>
      <c r="L777" s="2" t="s">
        <v>14</v>
      </c>
      <c r="M777" s="2" t="s">
        <v>15</v>
      </c>
      <c r="N777" s="2">
        <v>1.72</v>
      </c>
      <c r="O777" s="2" t="s">
        <v>16</v>
      </c>
      <c r="P777" s="2">
        <v>2</v>
      </c>
      <c r="Q777" s="2">
        <f t="shared" si="113"/>
        <v>1</v>
      </c>
      <c r="R777" s="2">
        <v>403.22</v>
      </c>
      <c r="S777" s="2">
        <f t="shared" si="114"/>
        <v>3</v>
      </c>
      <c r="T777" s="42">
        <f>DataSet!G1561+DataSet!Q1561+DataSet!S1561</f>
        <v>6</v>
      </c>
      <c r="U777" s="16" t="str">
        <f t="shared" si="115"/>
        <v>Medium</v>
      </c>
      <c r="V777" s="4">
        <v>1</v>
      </c>
      <c r="W777" s="33">
        <f t="shared" si="116"/>
        <v>532.33406436233577</v>
      </c>
      <c r="X777" s="2" t="s">
        <v>17</v>
      </c>
    </row>
    <row r="778" spans="1:24" ht="14.25" customHeight="1" x14ac:dyDescent="0.25">
      <c r="A778" s="2">
        <v>1789</v>
      </c>
      <c r="B778" s="2">
        <v>67</v>
      </c>
      <c r="C778" s="2" t="str">
        <f t="shared" si="108"/>
        <v>Seniors</v>
      </c>
      <c r="D778" s="2" t="s">
        <v>23</v>
      </c>
      <c r="E778" s="2" t="s">
        <v>19</v>
      </c>
      <c r="F778" s="2">
        <v>217.87</v>
      </c>
      <c r="G778" s="2">
        <f t="shared" si="109"/>
        <v>1</v>
      </c>
      <c r="H778" s="6">
        <v>45985</v>
      </c>
      <c r="I778" s="12" t="str">
        <f t="shared" si="110"/>
        <v>2025</v>
      </c>
      <c r="J778" s="10" t="str">
        <f t="shared" si="111"/>
        <v>Nov</v>
      </c>
      <c r="K778" s="12" t="str">
        <f t="shared" si="112"/>
        <v>24</v>
      </c>
      <c r="L778" s="2" t="s">
        <v>30</v>
      </c>
      <c r="M778" s="2" t="s">
        <v>25</v>
      </c>
      <c r="N778" s="2">
        <v>1.72</v>
      </c>
      <c r="O778" s="2" t="s">
        <v>21</v>
      </c>
      <c r="P778" s="2">
        <v>2</v>
      </c>
      <c r="Q778" s="2">
        <f t="shared" si="113"/>
        <v>1</v>
      </c>
      <c r="R778" s="2">
        <v>108.94</v>
      </c>
      <c r="S778" s="2">
        <f t="shared" si="114"/>
        <v>2</v>
      </c>
      <c r="T778" s="42">
        <f>DataSet!G1790+DataSet!Q1790+DataSet!S1790</f>
        <v>7</v>
      </c>
      <c r="U778" s="16" t="str">
        <f t="shared" si="115"/>
        <v>High</v>
      </c>
      <c r="V778" s="4">
        <v>5</v>
      </c>
      <c r="W778" s="33">
        <f t="shared" si="116"/>
        <v>536.37450536352765</v>
      </c>
      <c r="X778" s="2" t="s">
        <v>22</v>
      </c>
    </row>
    <row r="779" spans="1:24" ht="14.25" customHeight="1" x14ac:dyDescent="0.25">
      <c r="A779" s="2">
        <v>1918</v>
      </c>
      <c r="B779" s="2">
        <v>23</v>
      </c>
      <c r="C779" s="2" t="str">
        <f t="shared" si="108"/>
        <v>Young Adults</v>
      </c>
      <c r="D779" s="2" t="s">
        <v>18</v>
      </c>
      <c r="E779" s="2" t="s">
        <v>19</v>
      </c>
      <c r="F779" s="2">
        <v>899.74</v>
      </c>
      <c r="G779" s="2">
        <f t="shared" si="109"/>
        <v>3</v>
      </c>
      <c r="H779" s="6">
        <v>46114</v>
      </c>
      <c r="I779" s="12" t="str">
        <f t="shared" si="110"/>
        <v>2026</v>
      </c>
      <c r="J779" s="10" t="str">
        <f t="shared" si="111"/>
        <v>Apr</v>
      </c>
      <c r="K779" s="12" t="str">
        <f t="shared" si="112"/>
        <v>02</v>
      </c>
      <c r="L779" s="2" t="s">
        <v>24</v>
      </c>
      <c r="M779" s="2" t="s">
        <v>25</v>
      </c>
      <c r="N779" s="2">
        <v>1.72</v>
      </c>
      <c r="O779" s="2" t="s">
        <v>16</v>
      </c>
      <c r="P779" s="2">
        <v>9</v>
      </c>
      <c r="Q779" s="2">
        <f t="shared" si="113"/>
        <v>2</v>
      </c>
      <c r="R779" s="2">
        <v>99.97</v>
      </c>
      <c r="S779" s="2">
        <f t="shared" si="114"/>
        <v>2</v>
      </c>
      <c r="T779" s="42">
        <f>DataSet!G1919+DataSet!Q1919+DataSet!S1919</f>
        <v>8</v>
      </c>
      <c r="U779" s="16" t="str">
        <f t="shared" si="115"/>
        <v>High</v>
      </c>
      <c r="V779" s="4">
        <v>4</v>
      </c>
      <c r="W779" s="33">
        <f t="shared" si="116"/>
        <v>525.08909196740456</v>
      </c>
      <c r="X779" s="2" t="s">
        <v>22</v>
      </c>
    </row>
    <row r="780" spans="1:24" ht="14.25" customHeight="1" x14ac:dyDescent="0.25">
      <c r="A780" s="2">
        <v>2035</v>
      </c>
      <c r="B780" s="2">
        <v>57</v>
      </c>
      <c r="C780" s="2" t="str">
        <f t="shared" si="108"/>
        <v>Late Adults</v>
      </c>
      <c r="D780" s="2" t="s">
        <v>12</v>
      </c>
      <c r="E780" s="2" t="s">
        <v>27</v>
      </c>
      <c r="F780" s="2">
        <v>146.53</v>
      </c>
      <c r="G780" s="2">
        <f t="shared" si="109"/>
        <v>1</v>
      </c>
      <c r="H780" s="6">
        <v>46231</v>
      </c>
      <c r="I780" s="12" t="str">
        <f t="shared" si="110"/>
        <v>2026</v>
      </c>
      <c r="J780" s="10" t="str">
        <f t="shared" si="111"/>
        <v>Jul</v>
      </c>
      <c r="K780" s="12" t="str">
        <f t="shared" si="112"/>
        <v>28</v>
      </c>
      <c r="L780" s="2" t="s">
        <v>14</v>
      </c>
      <c r="M780" s="2" t="s">
        <v>15</v>
      </c>
      <c r="N780" s="2">
        <v>1.72</v>
      </c>
      <c r="O780" s="2" t="s">
        <v>21</v>
      </c>
      <c r="P780" s="2">
        <v>14</v>
      </c>
      <c r="Q780" s="2">
        <f t="shared" si="113"/>
        <v>2</v>
      </c>
      <c r="R780" s="2">
        <v>10.47</v>
      </c>
      <c r="S780" s="2">
        <f t="shared" si="114"/>
        <v>1</v>
      </c>
      <c r="T780" s="42">
        <f>DataSet!G2036+DataSet!Q2036+DataSet!S2036</f>
        <v>4</v>
      </c>
      <c r="U780" s="16" t="str">
        <f t="shared" si="115"/>
        <v>Low</v>
      </c>
      <c r="V780" s="4">
        <v>2</v>
      </c>
      <c r="W780" s="33">
        <f t="shared" si="116"/>
        <v>523.46314634146404</v>
      </c>
      <c r="X780" s="2" t="s">
        <v>28</v>
      </c>
    </row>
    <row r="781" spans="1:24" ht="14.25" customHeight="1" x14ac:dyDescent="0.25">
      <c r="A781" s="2">
        <v>2073</v>
      </c>
      <c r="B781" s="2">
        <v>25</v>
      </c>
      <c r="C781" s="2" t="str">
        <f t="shared" si="108"/>
        <v>Young Adults</v>
      </c>
      <c r="D781" s="2" t="s">
        <v>26</v>
      </c>
      <c r="E781" s="2" t="s">
        <v>13</v>
      </c>
      <c r="F781" s="2">
        <v>184.4</v>
      </c>
      <c r="G781" s="2">
        <f t="shared" si="109"/>
        <v>1</v>
      </c>
      <c r="H781" s="6">
        <v>46269</v>
      </c>
      <c r="I781" s="12" t="str">
        <f t="shared" si="110"/>
        <v>2026</v>
      </c>
      <c r="J781" s="10" t="str">
        <f t="shared" si="111"/>
        <v>Sep</v>
      </c>
      <c r="K781" s="12" t="str">
        <f t="shared" si="112"/>
        <v>04</v>
      </c>
      <c r="L781" s="2" t="s">
        <v>20</v>
      </c>
      <c r="M781" s="2" t="s">
        <v>15</v>
      </c>
      <c r="N781" s="2">
        <v>1.72</v>
      </c>
      <c r="O781" s="2" t="s">
        <v>21</v>
      </c>
      <c r="P781" s="2">
        <v>14</v>
      </c>
      <c r="Q781" s="2">
        <f t="shared" si="113"/>
        <v>2</v>
      </c>
      <c r="R781" s="2">
        <v>13.17</v>
      </c>
      <c r="S781" s="2">
        <f t="shared" si="114"/>
        <v>1</v>
      </c>
      <c r="T781" s="42">
        <f>DataSet!G2074+DataSet!Q2074+DataSet!S2074</f>
        <v>5</v>
      </c>
      <c r="U781" s="16" t="str">
        <f t="shared" si="115"/>
        <v>Medium</v>
      </c>
      <c r="V781" s="4">
        <v>3</v>
      </c>
      <c r="W781" s="33">
        <f t="shared" si="116"/>
        <v>499.66638248847971</v>
      </c>
      <c r="X781" s="2" t="s">
        <v>22</v>
      </c>
    </row>
    <row r="782" spans="1:24" ht="14.25" customHeight="1" x14ac:dyDescent="0.25">
      <c r="A782" s="2">
        <v>2292</v>
      </c>
      <c r="B782" s="2">
        <v>42</v>
      </c>
      <c r="C782" s="2" t="str">
        <f t="shared" si="108"/>
        <v>Mid Adults</v>
      </c>
      <c r="D782" s="2" t="s">
        <v>26</v>
      </c>
      <c r="E782" s="2" t="s">
        <v>27</v>
      </c>
      <c r="F782" s="2">
        <v>543.05999999999995</v>
      </c>
      <c r="G782" s="2">
        <f t="shared" si="109"/>
        <v>2</v>
      </c>
      <c r="H782" s="6">
        <v>46488</v>
      </c>
      <c r="I782" s="12" t="str">
        <f t="shared" si="110"/>
        <v>2027</v>
      </c>
      <c r="J782" s="10" t="str">
        <f t="shared" si="111"/>
        <v>Apr</v>
      </c>
      <c r="K782" s="12" t="str">
        <f t="shared" si="112"/>
        <v>11</v>
      </c>
      <c r="L782" s="2" t="s">
        <v>20</v>
      </c>
      <c r="M782" s="2" t="s">
        <v>25</v>
      </c>
      <c r="N782" s="2">
        <v>1.72</v>
      </c>
      <c r="O782" s="2" t="s">
        <v>16</v>
      </c>
      <c r="P782" s="2">
        <v>16</v>
      </c>
      <c r="Q782" s="2">
        <f t="shared" si="113"/>
        <v>3</v>
      </c>
      <c r="R782" s="2">
        <v>33.94</v>
      </c>
      <c r="S782" s="2">
        <f t="shared" si="114"/>
        <v>1</v>
      </c>
      <c r="T782" s="42">
        <f>DataSet!G2293+DataSet!Q2293+DataSet!S2293</f>
        <v>4</v>
      </c>
      <c r="U782" s="16" t="str">
        <f t="shared" si="115"/>
        <v>Low</v>
      </c>
      <c r="V782" s="4">
        <v>4</v>
      </c>
      <c r="W782" s="33">
        <f t="shared" si="116"/>
        <v>524.65243589743659</v>
      </c>
      <c r="X782" s="2" t="s">
        <v>22</v>
      </c>
    </row>
    <row r="783" spans="1:24" ht="14.25" customHeight="1" x14ac:dyDescent="0.25">
      <c r="A783" s="2">
        <v>2376</v>
      </c>
      <c r="B783" s="2">
        <v>26</v>
      </c>
      <c r="C783" s="2" t="str">
        <f t="shared" si="108"/>
        <v>Young Adults</v>
      </c>
      <c r="D783" s="2" t="s">
        <v>18</v>
      </c>
      <c r="E783" s="2" t="s">
        <v>27</v>
      </c>
      <c r="F783" s="2">
        <v>507.05</v>
      </c>
      <c r="G783" s="2">
        <f t="shared" si="109"/>
        <v>2</v>
      </c>
      <c r="H783" s="6">
        <v>46572</v>
      </c>
      <c r="I783" s="12" t="str">
        <f t="shared" si="110"/>
        <v>2027</v>
      </c>
      <c r="J783" s="10" t="str">
        <f t="shared" si="111"/>
        <v>Jul</v>
      </c>
      <c r="K783" s="12" t="str">
        <f t="shared" si="112"/>
        <v>04</v>
      </c>
      <c r="L783" s="2" t="s">
        <v>24</v>
      </c>
      <c r="M783" s="2" t="s">
        <v>15</v>
      </c>
      <c r="N783" s="2">
        <v>1.72</v>
      </c>
      <c r="O783" s="2" t="s">
        <v>21</v>
      </c>
      <c r="P783" s="2">
        <v>4</v>
      </c>
      <c r="Q783" s="2">
        <f t="shared" si="113"/>
        <v>1</v>
      </c>
      <c r="R783" s="2">
        <v>126.76</v>
      </c>
      <c r="S783" s="2">
        <f t="shared" si="114"/>
        <v>2</v>
      </c>
      <c r="T783" s="42">
        <f>DataSet!G2377+DataSet!Q2377+DataSet!S2377</f>
        <v>7</v>
      </c>
      <c r="U783" s="16" t="str">
        <f t="shared" si="115"/>
        <v>High</v>
      </c>
      <c r="V783" s="4">
        <v>3</v>
      </c>
      <c r="W783" s="33">
        <f t="shared" si="116"/>
        <v>500.03001153402579</v>
      </c>
      <c r="X783" s="2" t="s">
        <v>28</v>
      </c>
    </row>
    <row r="784" spans="1:24" ht="14.25" customHeight="1" x14ac:dyDescent="0.25">
      <c r="A784" s="2">
        <v>2565</v>
      </c>
      <c r="B784" s="2">
        <v>68</v>
      </c>
      <c r="C784" s="2" t="str">
        <f t="shared" si="108"/>
        <v>Seniors</v>
      </c>
      <c r="D784" s="2" t="s">
        <v>23</v>
      </c>
      <c r="E784" s="2" t="s">
        <v>19</v>
      </c>
      <c r="F784" s="2">
        <v>811.86</v>
      </c>
      <c r="G784" s="2">
        <f t="shared" si="109"/>
        <v>3</v>
      </c>
      <c r="H784" s="6">
        <v>46761</v>
      </c>
      <c r="I784" s="12" t="str">
        <f t="shared" si="110"/>
        <v>2028</v>
      </c>
      <c r="J784" s="10" t="str">
        <f t="shared" si="111"/>
        <v>Jan</v>
      </c>
      <c r="K784" s="12" t="str">
        <f t="shared" si="112"/>
        <v>09</v>
      </c>
      <c r="L784" s="2" t="s">
        <v>24</v>
      </c>
      <c r="M784" s="2" t="s">
        <v>25</v>
      </c>
      <c r="N784" s="2">
        <v>1.72</v>
      </c>
      <c r="O784" s="2" t="s">
        <v>21</v>
      </c>
      <c r="P784" s="2">
        <v>8</v>
      </c>
      <c r="Q784" s="2">
        <f t="shared" si="113"/>
        <v>2</v>
      </c>
      <c r="R784" s="2">
        <v>101.48</v>
      </c>
      <c r="S784" s="2">
        <f t="shared" si="114"/>
        <v>2</v>
      </c>
      <c r="T784" s="42">
        <f>DataSet!G2566+DataSet!Q2566+DataSet!S2566</f>
        <v>6</v>
      </c>
      <c r="U784" s="16" t="str">
        <f t="shared" si="115"/>
        <v>Medium</v>
      </c>
      <c r="V784" s="4">
        <v>5</v>
      </c>
      <c r="W784" s="33">
        <f t="shared" si="116"/>
        <v>536.75458233890186</v>
      </c>
      <c r="X784" s="2" t="s">
        <v>28</v>
      </c>
    </row>
    <row r="785" spans="1:24" ht="14.25" customHeight="1" x14ac:dyDescent="0.25">
      <c r="A785" s="2">
        <v>2785</v>
      </c>
      <c r="B785" s="2">
        <v>54</v>
      </c>
      <c r="C785" s="2" t="str">
        <f t="shared" si="108"/>
        <v>Late Adults</v>
      </c>
      <c r="D785" s="2" t="s">
        <v>18</v>
      </c>
      <c r="E785" s="2" t="s">
        <v>19</v>
      </c>
      <c r="F785" s="2">
        <v>63.78</v>
      </c>
      <c r="G785" s="2">
        <f t="shared" si="109"/>
        <v>1</v>
      </c>
      <c r="H785" s="6">
        <v>46981</v>
      </c>
      <c r="I785" s="12" t="str">
        <f t="shared" si="110"/>
        <v>2028</v>
      </c>
      <c r="J785" s="10" t="str">
        <f t="shared" si="111"/>
        <v>Aug</v>
      </c>
      <c r="K785" s="12" t="str">
        <f t="shared" si="112"/>
        <v>16</v>
      </c>
      <c r="L785" s="2" t="s">
        <v>20</v>
      </c>
      <c r="M785" s="2" t="s">
        <v>25</v>
      </c>
      <c r="N785" s="2">
        <v>1.72</v>
      </c>
      <c r="O785" s="2" t="s">
        <v>21</v>
      </c>
      <c r="P785" s="2">
        <v>10</v>
      </c>
      <c r="Q785" s="2">
        <f t="shared" si="113"/>
        <v>2</v>
      </c>
      <c r="R785" s="2">
        <v>6.38</v>
      </c>
      <c r="S785" s="2">
        <f t="shared" si="114"/>
        <v>1</v>
      </c>
      <c r="T785" s="42">
        <f>DataSet!G2786+DataSet!Q2786+DataSet!S2786</f>
        <v>7</v>
      </c>
      <c r="U785" s="16" t="str">
        <f t="shared" si="115"/>
        <v>High</v>
      </c>
      <c r="V785" s="4">
        <v>3</v>
      </c>
      <c r="W785" s="33">
        <f t="shared" si="116"/>
        <v>500.02190531177882</v>
      </c>
      <c r="X785" s="2" t="s">
        <v>22</v>
      </c>
    </row>
    <row r="786" spans="1:24" ht="14.25" customHeight="1" x14ac:dyDescent="0.25">
      <c r="A786" s="2">
        <v>2966</v>
      </c>
      <c r="B786" s="2">
        <v>48</v>
      </c>
      <c r="C786" s="2" t="str">
        <f t="shared" si="108"/>
        <v>Mid Adults</v>
      </c>
      <c r="D786" s="2" t="s">
        <v>18</v>
      </c>
      <c r="E786" s="2" t="s">
        <v>29</v>
      </c>
      <c r="F786" s="2">
        <v>596.23</v>
      </c>
      <c r="G786" s="2">
        <f t="shared" si="109"/>
        <v>2</v>
      </c>
      <c r="H786" s="6">
        <v>47162</v>
      </c>
      <c r="I786" s="12" t="str">
        <f t="shared" si="110"/>
        <v>2029</v>
      </c>
      <c r="J786" s="10" t="str">
        <f t="shared" si="111"/>
        <v>Feb</v>
      </c>
      <c r="K786" s="12" t="str">
        <f t="shared" si="112"/>
        <v>13</v>
      </c>
      <c r="L786" s="2" t="s">
        <v>14</v>
      </c>
      <c r="M786" s="2" t="s">
        <v>15</v>
      </c>
      <c r="N786" s="2">
        <v>1.72</v>
      </c>
      <c r="O786" s="2" t="s">
        <v>16</v>
      </c>
      <c r="P786" s="2">
        <v>2</v>
      </c>
      <c r="Q786" s="2">
        <f t="shared" si="113"/>
        <v>1</v>
      </c>
      <c r="R786" s="2">
        <v>298.12</v>
      </c>
      <c r="S786" s="2">
        <f t="shared" si="114"/>
        <v>3</v>
      </c>
      <c r="T786" s="42">
        <f>DataSet!G2967+DataSet!Q2967+DataSet!S2967</f>
        <v>6</v>
      </c>
      <c r="U786" s="16" t="str">
        <f t="shared" si="115"/>
        <v>Medium</v>
      </c>
      <c r="V786" s="4">
        <v>5</v>
      </c>
      <c r="W786" s="33">
        <f t="shared" si="116"/>
        <v>536.42590203106306</v>
      </c>
      <c r="X786" s="2" t="s">
        <v>28</v>
      </c>
    </row>
    <row r="787" spans="1:24" ht="14.25" customHeight="1" x14ac:dyDescent="0.25">
      <c r="A787" s="2">
        <v>3161</v>
      </c>
      <c r="B787" s="2">
        <v>26</v>
      </c>
      <c r="C787" s="2" t="str">
        <f t="shared" si="108"/>
        <v>Young Adults</v>
      </c>
      <c r="D787" s="2" t="s">
        <v>26</v>
      </c>
      <c r="E787" s="2" t="s">
        <v>19</v>
      </c>
      <c r="F787" s="2">
        <v>844.76</v>
      </c>
      <c r="G787" s="2">
        <f t="shared" si="109"/>
        <v>3</v>
      </c>
      <c r="H787" s="6">
        <v>47357</v>
      </c>
      <c r="I787" s="12" t="str">
        <f t="shared" si="110"/>
        <v>2029</v>
      </c>
      <c r="J787" s="10" t="str">
        <f t="shared" si="111"/>
        <v>Aug</v>
      </c>
      <c r="K787" s="12" t="str">
        <f t="shared" si="112"/>
        <v>27</v>
      </c>
      <c r="L787" s="2" t="s">
        <v>20</v>
      </c>
      <c r="M787" s="2" t="s">
        <v>25</v>
      </c>
      <c r="N787" s="2">
        <v>1.72</v>
      </c>
      <c r="O787" s="2" t="s">
        <v>16</v>
      </c>
      <c r="P787" s="2">
        <v>13</v>
      </c>
      <c r="Q787" s="2">
        <f t="shared" si="113"/>
        <v>2</v>
      </c>
      <c r="R787" s="2">
        <v>64.98</v>
      </c>
      <c r="S787" s="2">
        <f t="shared" si="114"/>
        <v>2</v>
      </c>
      <c r="T787" s="42">
        <f>DataSet!G3162+DataSet!Q3162+DataSet!S3162</f>
        <v>7</v>
      </c>
      <c r="U787" s="16" t="str">
        <f t="shared" si="115"/>
        <v>High</v>
      </c>
      <c r="V787" s="4">
        <v>1</v>
      </c>
      <c r="W787" s="33">
        <f t="shared" si="116"/>
        <v>532.00695704057239</v>
      </c>
      <c r="X787" s="2" t="s">
        <v>28</v>
      </c>
    </row>
    <row r="788" spans="1:24" ht="14.25" customHeight="1" x14ac:dyDescent="0.25">
      <c r="A788" s="2">
        <v>3319</v>
      </c>
      <c r="B788" s="2">
        <v>46</v>
      </c>
      <c r="C788" s="2" t="str">
        <f t="shared" si="108"/>
        <v>Mid Adults</v>
      </c>
      <c r="D788" s="2" t="s">
        <v>12</v>
      </c>
      <c r="E788" s="2" t="s">
        <v>27</v>
      </c>
      <c r="F788" s="2">
        <v>465.3</v>
      </c>
      <c r="G788" s="2">
        <f t="shared" si="109"/>
        <v>2</v>
      </c>
      <c r="H788" s="6">
        <v>47515</v>
      </c>
      <c r="I788" s="12" t="str">
        <f t="shared" si="110"/>
        <v>2030</v>
      </c>
      <c r="J788" s="10" t="str">
        <f t="shared" si="111"/>
        <v>Feb</v>
      </c>
      <c r="K788" s="12" t="str">
        <f t="shared" si="112"/>
        <v>01</v>
      </c>
      <c r="L788" s="2" t="s">
        <v>14</v>
      </c>
      <c r="M788" s="2" t="s">
        <v>25</v>
      </c>
      <c r="N788" s="2">
        <v>1.72</v>
      </c>
      <c r="O788" s="2" t="s">
        <v>16</v>
      </c>
      <c r="P788" s="2">
        <v>7</v>
      </c>
      <c r="Q788" s="2">
        <f t="shared" si="113"/>
        <v>2</v>
      </c>
      <c r="R788" s="2">
        <v>66.47</v>
      </c>
      <c r="S788" s="2">
        <f t="shared" si="114"/>
        <v>2</v>
      </c>
      <c r="T788" s="42">
        <f>DataSet!G3320+DataSet!Q3320+DataSet!S3320</f>
        <v>4</v>
      </c>
      <c r="U788" s="16" t="str">
        <f t="shared" si="115"/>
        <v>Low</v>
      </c>
      <c r="V788" s="4">
        <v>5</v>
      </c>
      <c r="W788" s="33">
        <f t="shared" si="116"/>
        <v>536.35436602870789</v>
      </c>
      <c r="X788" s="2" t="s">
        <v>22</v>
      </c>
    </row>
    <row r="789" spans="1:24" ht="14.25" customHeight="1" x14ac:dyDescent="0.25">
      <c r="A789" s="2">
        <v>3702</v>
      </c>
      <c r="B789" s="2">
        <v>38</v>
      </c>
      <c r="C789" s="2" t="str">
        <f t="shared" si="108"/>
        <v>Early Adults</v>
      </c>
      <c r="D789" s="2" t="s">
        <v>26</v>
      </c>
      <c r="E789" s="2" t="s">
        <v>19</v>
      </c>
      <c r="F789" s="2">
        <v>901.64</v>
      </c>
      <c r="G789" s="2">
        <f t="shared" si="109"/>
        <v>3</v>
      </c>
      <c r="H789" s="6">
        <v>47898</v>
      </c>
      <c r="I789" s="12" t="str">
        <f t="shared" si="110"/>
        <v>2031</v>
      </c>
      <c r="J789" s="10" t="str">
        <f t="shared" si="111"/>
        <v>Feb</v>
      </c>
      <c r="K789" s="12" t="str">
        <f t="shared" si="112"/>
        <v>19</v>
      </c>
      <c r="L789" s="2" t="s">
        <v>20</v>
      </c>
      <c r="M789" s="2" t="s">
        <v>15</v>
      </c>
      <c r="N789" s="2">
        <v>1.72</v>
      </c>
      <c r="O789" s="2" t="s">
        <v>21</v>
      </c>
      <c r="P789" s="2">
        <v>19</v>
      </c>
      <c r="Q789" s="2">
        <f t="shared" si="113"/>
        <v>3</v>
      </c>
      <c r="R789" s="2">
        <v>47.45</v>
      </c>
      <c r="S789" s="2">
        <f t="shared" si="114"/>
        <v>1</v>
      </c>
      <c r="T789" s="42">
        <f>DataSet!G3703+DataSet!Q3703+DataSet!S3703</f>
        <v>5</v>
      </c>
      <c r="U789" s="16" t="str">
        <f t="shared" si="115"/>
        <v>Medium</v>
      </c>
      <c r="V789" s="4">
        <v>1</v>
      </c>
      <c r="W789" s="33">
        <f t="shared" si="116"/>
        <v>531.633297491039</v>
      </c>
      <c r="X789" s="2" t="s">
        <v>28</v>
      </c>
    </row>
    <row r="790" spans="1:24" ht="14.25" customHeight="1" x14ac:dyDescent="0.25">
      <c r="A790" s="2">
        <v>3827</v>
      </c>
      <c r="B790" s="2">
        <v>30</v>
      </c>
      <c r="C790" s="2" t="str">
        <f t="shared" si="108"/>
        <v>Early Adults</v>
      </c>
      <c r="D790" s="2" t="s">
        <v>12</v>
      </c>
      <c r="E790" s="2" t="s">
        <v>27</v>
      </c>
      <c r="F790" s="2">
        <v>309.14</v>
      </c>
      <c r="G790" s="2">
        <f t="shared" si="109"/>
        <v>1</v>
      </c>
      <c r="H790" s="6">
        <v>48023</v>
      </c>
      <c r="I790" s="12" t="str">
        <f t="shared" si="110"/>
        <v>2031</v>
      </c>
      <c r="J790" s="10" t="str">
        <f t="shared" si="111"/>
        <v>Jun</v>
      </c>
      <c r="K790" s="12" t="str">
        <f t="shared" si="112"/>
        <v>24</v>
      </c>
      <c r="L790" s="2" t="s">
        <v>30</v>
      </c>
      <c r="M790" s="2" t="s">
        <v>25</v>
      </c>
      <c r="N790" s="2">
        <v>1.72</v>
      </c>
      <c r="O790" s="2" t="s">
        <v>21</v>
      </c>
      <c r="P790" s="2">
        <v>10</v>
      </c>
      <c r="Q790" s="2">
        <f t="shared" si="113"/>
        <v>2</v>
      </c>
      <c r="R790" s="2">
        <v>30.91</v>
      </c>
      <c r="S790" s="2">
        <f t="shared" si="114"/>
        <v>1</v>
      </c>
      <c r="T790" s="42">
        <f>DataSet!G3828+DataSet!Q3828+DataSet!S3828</f>
        <v>4</v>
      </c>
      <c r="U790" s="16" t="str">
        <f t="shared" si="115"/>
        <v>Low</v>
      </c>
      <c r="V790" s="4">
        <v>4</v>
      </c>
      <c r="W790" s="33">
        <f t="shared" si="116"/>
        <v>524.63095682613834</v>
      </c>
      <c r="X790" s="2" t="s">
        <v>28</v>
      </c>
    </row>
    <row r="791" spans="1:24" ht="14.25" customHeight="1" x14ac:dyDescent="0.25">
      <c r="A791" s="2">
        <v>3967</v>
      </c>
      <c r="B791" s="2">
        <v>66</v>
      </c>
      <c r="C791" s="2" t="str">
        <f t="shared" si="108"/>
        <v>Seniors</v>
      </c>
      <c r="D791" s="2" t="s">
        <v>26</v>
      </c>
      <c r="E791" s="2" t="s">
        <v>27</v>
      </c>
      <c r="F791" s="2">
        <v>661.52</v>
      </c>
      <c r="G791" s="2">
        <f t="shared" si="109"/>
        <v>3</v>
      </c>
      <c r="H791" s="6">
        <v>48163</v>
      </c>
      <c r="I791" s="12" t="str">
        <f t="shared" si="110"/>
        <v>2031</v>
      </c>
      <c r="J791" s="10" t="str">
        <f t="shared" si="111"/>
        <v>Nov</v>
      </c>
      <c r="K791" s="12" t="str">
        <f t="shared" si="112"/>
        <v>11</v>
      </c>
      <c r="L791" s="2" t="s">
        <v>30</v>
      </c>
      <c r="M791" s="2" t="s">
        <v>15</v>
      </c>
      <c r="N791" s="2">
        <v>1.72</v>
      </c>
      <c r="O791" s="2" t="s">
        <v>21</v>
      </c>
      <c r="P791" s="2">
        <v>9</v>
      </c>
      <c r="Q791" s="2">
        <f t="shared" si="113"/>
        <v>2</v>
      </c>
      <c r="R791" s="2">
        <v>73.5</v>
      </c>
      <c r="S791" s="2">
        <f t="shared" si="114"/>
        <v>2</v>
      </c>
      <c r="T791" s="42">
        <f>DataSet!G3968+DataSet!Q3968+DataSet!S3968</f>
        <v>6</v>
      </c>
      <c r="U791" s="16" t="str">
        <f t="shared" si="115"/>
        <v>Medium</v>
      </c>
      <c r="V791" s="4">
        <v>2</v>
      </c>
      <c r="W791" s="33">
        <f t="shared" si="116"/>
        <v>523.92338217338283</v>
      </c>
      <c r="X791" s="2" t="s">
        <v>17</v>
      </c>
    </row>
    <row r="792" spans="1:24" ht="14.25" customHeight="1" x14ac:dyDescent="0.25">
      <c r="A792" s="2">
        <v>3995</v>
      </c>
      <c r="B792" s="2">
        <v>62</v>
      </c>
      <c r="C792" s="2" t="str">
        <f t="shared" si="108"/>
        <v>Seniors</v>
      </c>
      <c r="D792" s="2" t="s">
        <v>26</v>
      </c>
      <c r="E792" s="2" t="s">
        <v>29</v>
      </c>
      <c r="F792" s="2">
        <v>139.49</v>
      </c>
      <c r="G792" s="2">
        <f t="shared" si="109"/>
        <v>1</v>
      </c>
      <c r="H792" s="6">
        <v>48191</v>
      </c>
      <c r="I792" s="12" t="str">
        <f t="shared" si="110"/>
        <v>2031</v>
      </c>
      <c r="J792" s="10" t="str">
        <f t="shared" si="111"/>
        <v>Dec</v>
      </c>
      <c r="K792" s="12" t="str">
        <f t="shared" si="112"/>
        <v>09</v>
      </c>
      <c r="L792" s="2" t="s">
        <v>14</v>
      </c>
      <c r="M792" s="2" t="s">
        <v>15</v>
      </c>
      <c r="N792" s="2">
        <v>1.72</v>
      </c>
      <c r="O792" s="2" t="s">
        <v>16</v>
      </c>
      <c r="P792" s="2">
        <v>8</v>
      </c>
      <c r="Q792" s="2">
        <f t="shared" si="113"/>
        <v>2</v>
      </c>
      <c r="R792" s="2">
        <v>17.440000000000001</v>
      </c>
      <c r="S792" s="2">
        <f t="shared" si="114"/>
        <v>1</v>
      </c>
      <c r="T792" s="42">
        <f>DataSet!G3996+DataSet!Q3996+DataSet!S3996</f>
        <v>7</v>
      </c>
      <c r="U792" s="16" t="str">
        <f t="shared" si="115"/>
        <v>High</v>
      </c>
      <c r="V792" s="4">
        <v>2</v>
      </c>
      <c r="W792" s="33">
        <f t="shared" si="116"/>
        <v>523.75517114914499</v>
      </c>
      <c r="X792" s="2" t="s">
        <v>22</v>
      </c>
    </row>
    <row r="793" spans="1:24" ht="14.25" customHeight="1" x14ac:dyDescent="0.25">
      <c r="A793" s="2">
        <v>4260</v>
      </c>
      <c r="B793" s="2">
        <v>57</v>
      </c>
      <c r="C793" s="2" t="str">
        <f t="shared" si="108"/>
        <v>Late Adults</v>
      </c>
      <c r="D793" s="2" t="s">
        <v>23</v>
      </c>
      <c r="E793" s="2" t="s">
        <v>29</v>
      </c>
      <c r="F793" s="2">
        <v>453</v>
      </c>
      <c r="G793" s="2">
        <f t="shared" si="109"/>
        <v>2</v>
      </c>
      <c r="H793" s="6">
        <v>48456</v>
      </c>
      <c r="I793" s="12" t="str">
        <f t="shared" si="110"/>
        <v>2032</v>
      </c>
      <c r="J793" s="10" t="str">
        <f t="shared" si="111"/>
        <v>Aug</v>
      </c>
      <c r="K793" s="12" t="str">
        <f t="shared" si="112"/>
        <v>30</v>
      </c>
      <c r="L793" s="2" t="s">
        <v>20</v>
      </c>
      <c r="M793" s="2" t="s">
        <v>25</v>
      </c>
      <c r="N793" s="2">
        <v>1.72</v>
      </c>
      <c r="O793" s="2" t="s">
        <v>21</v>
      </c>
      <c r="P793" s="2">
        <v>17</v>
      </c>
      <c r="Q793" s="2">
        <f t="shared" si="113"/>
        <v>3</v>
      </c>
      <c r="R793" s="2">
        <v>26.65</v>
      </c>
      <c r="S793" s="2">
        <f t="shared" si="114"/>
        <v>1</v>
      </c>
      <c r="T793" s="42">
        <f>DataSet!G4261+DataSet!Q4261+DataSet!S4261</f>
        <v>7</v>
      </c>
      <c r="U793" s="16" t="str">
        <f t="shared" si="115"/>
        <v>High</v>
      </c>
      <c r="V793" s="4">
        <v>4</v>
      </c>
      <c r="W793" s="33">
        <f t="shared" si="116"/>
        <v>524.88269859813147</v>
      </c>
      <c r="X793" s="2" t="s">
        <v>17</v>
      </c>
    </row>
    <row r="794" spans="1:24" ht="14.25" customHeight="1" x14ac:dyDescent="0.25">
      <c r="A794" s="2">
        <v>4374</v>
      </c>
      <c r="B794" s="2">
        <v>66</v>
      </c>
      <c r="C794" s="2" t="str">
        <f t="shared" si="108"/>
        <v>Seniors</v>
      </c>
      <c r="D794" s="2" t="s">
        <v>26</v>
      </c>
      <c r="E794" s="2" t="s">
        <v>27</v>
      </c>
      <c r="F794" s="2">
        <v>533.80999999999995</v>
      </c>
      <c r="G794" s="2">
        <f t="shared" si="109"/>
        <v>2</v>
      </c>
      <c r="H794" s="6">
        <v>48570</v>
      </c>
      <c r="I794" s="12" t="str">
        <f t="shared" si="110"/>
        <v>2032</v>
      </c>
      <c r="J794" s="10" t="str">
        <f t="shared" si="111"/>
        <v>Dec</v>
      </c>
      <c r="K794" s="12" t="str">
        <f t="shared" si="112"/>
        <v>22</v>
      </c>
      <c r="L794" s="2" t="s">
        <v>20</v>
      </c>
      <c r="M794" s="2" t="s">
        <v>25</v>
      </c>
      <c r="N794" s="2">
        <v>1.72</v>
      </c>
      <c r="O794" s="2" t="s">
        <v>21</v>
      </c>
      <c r="P794" s="2">
        <v>18</v>
      </c>
      <c r="Q794" s="2">
        <f t="shared" si="113"/>
        <v>3</v>
      </c>
      <c r="R794" s="2">
        <v>29.66</v>
      </c>
      <c r="S794" s="2">
        <f t="shared" si="114"/>
        <v>1</v>
      </c>
      <c r="T794" s="42">
        <f>DataSet!G4375+DataSet!Q4375+DataSet!S4375</f>
        <v>6</v>
      </c>
      <c r="U794" s="16" t="str">
        <f t="shared" si="115"/>
        <v>Medium</v>
      </c>
      <c r="V794" s="4">
        <v>5</v>
      </c>
      <c r="W794" s="33">
        <f t="shared" si="116"/>
        <v>536.43946107784404</v>
      </c>
      <c r="X794" s="2" t="s">
        <v>22</v>
      </c>
    </row>
    <row r="795" spans="1:24" ht="14.25" customHeight="1" x14ac:dyDescent="0.25">
      <c r="A795" s="2">
        <v>4428</v>
      </c>
      <c r="B795" s="2">
        <v>29</v>
      </c>
      <c r="C795" s="2" t="str">
        <f t="shared" si="108"/>
        <v>Young Adults</v>
      </c>
      <c r="D795" s="2" t="s">
        <v>12</v>
      </c>
      <c r="E795" s="2" t="s">
        <v>29</v>
      </c>
      <c r="F795" s="2">
        <v>827.39</v>
      </c>
      <c r="G795" s="2">
        <f t="shared" si="109"/>
        <v>3</v>
      </c>
      <c r="H795" s="6">
        <v>48624</v>
      </c>
      <c r="I795" s="12" t="str">
        <f t="shared" si="110"/>
        <v>2033</v>
      </c>
      <c r="J795" s="10" t="str">
        <f t="shared" si="111"/>
        <v>Feb</v>
      </c>
      <c r="K795" s="12" t="str">
        <f t="shared" si="112"/>
        <v>14</v>
      </c>
      <c r="L795" s="2" t="s">
        <v>14</v>
      </c>
      <c r="M795" s="2" t="s">
        <v>15</v>
      </c>
      <c r="N795" s="2">
        <v>1.72</v>
      </c>
      <c r="O795" s="2" t="s">
        <v>21</v>
      </c>
      <c r="P795" s="2">
        <v>3</v>
      </c>
      <c r="Q795" s="2">
        <f t="shared" si="113"/>
        <v>1</v>
      </c>
      <c r="R795" s="2">
        <v>275.8</v>
      </c>
      <c r="S795" s="2">
        <f t="shared" si="114"/>
        <v>3</v>
      </c>
      <c r="T795" s="42">
        <f>DataSet!G4429+DataSet!Q4429+DataSet!S4429</f>
        <v>6</v>
      </c>
      <c r="U795" s="16" t="str">
        <f t="shared" si="115"/>
        <v>Medium</v>
      </c>
      <c r="V795" s="4">
        <v>5</v>
      </c>
      <c r="W795" s="33">
        <f t="shared" si="116"/>
        <v>536.44261390887254</v>
      </c>
      <c r="X795" s="2" t="s">
        <v>28</v>
      </c>
    </row>
    <row r="796" spans="1:24" ht="14.25" customHeight="1" x14ac:dyDescent="0.25">
      <c r="A796" s="2">
        <v>4535</v>
      </c>
      <c r="B796" s="2">
        <v>56</v>
      </c>
      <c r="C796" s="2" t="str">
        <f t="shared" si="108"/>
        <v>Late Adults</v>
      </c>
      <c r="D796" s="2" t="s">
        <v>23</v>
      </c>
      <c r="E796" s="2" t="s">
        <v>13</v>
      </c>
      <c r="F796" s="2">
        <v>850.38</v>
      </c>
      <c r="G796" s="2">
        <f t="shared" si="109"/>
        <v>3</v>
      </c>
      <c r="H796" s="6">
        <v>48731</v>
      </c>
      <c r="I796" s="12" t="str">
        <f t="shared" si="110"/>
        <v>2033</v>
      </c>
      <c r="J796" s="10" t="str">
        <f t="shared" si="111"/>
        <v>Jun</v>
      </c>
      <c r="K796" s="12" t="str">
        <f t="shared" si="112"/>
        <v>01</v>
      </c>
      <c r="L796" s="2" t="s">
        <v>14</v>
      </c>
      <c r="M796" s="2" t="s">
        <v>25</v>
      </c>
      <c r="N796" s="2">
        <v>1.72</v>
      </c>
      <c r="O796" s="2" t="s">
        <v>16</v>
      </c>
      <c r="P796" s="2">
        <v>11</v>
      </c>
      <c r="Q796" s="2">
        <f t="shared" si="113"/>
        <v>2</v>
      </c>
      <c r="R796" s="2">
        <v>77.31</v>
      </c>
      <c r="S796" s="2">
        <f t="shared" si="114"/>
        <v>2</v>
      </c>
      <c r="T796" s="42">
        <f>DataSet!G4536+DataSet!Q4536+DataSet!S4536</f>
        <v>3</v>
      </c>
      <c r="U796" s="16" t="str">
        <f t="shared" si="115"/>
        <v>Low</v>
      </c>
      <c r="V796" s="4">
        <v>4</v>
      </c>
      <c r="W796" s="33">
        <f t="shared" si="116"/>
        <v>524.9667719298252</v>
      </c>
      <c r="X796" s="2" t="s">
        <v>28</v>
      </c>
    </row>
    <row r="797" spans="1:24" ht="14.25" customHeight="1" x14ac:dyDescent="0.25">
      <c r="A797" s="2">
        <v>4775</v>
      </c>
      <c r="B797" s="2">
        <v>68</v>
      </c>
      <c r="C797" s="2" t="str">
        <f t="shared" si="108"/>
        <v>Seniors</v>
      </c>
      <c r="D797" s="2" t="s">
        <v>26</v>
      </c>
      <c r="E797" s="2" t="s">
        <v>13</v>
      </c>
      <c r="F797" s="2">
        <v>408.8</v>
      </c>
      <c r="G797" s="2">
        <f t="shared" si="109"/>
        <v>2</v>
      </c>
      <c r="H797" s="6">
        <v>48971</v>
      </c>
      <c r="I797" s="12" t="str">
        <f t="shared" si="110"/>
        <v>2034</v>
      </c>
      <c r="J797" s="10" t="str">
        <f t="shared" si="111"/>
        <v>Jan</v>
      </c>
      <c r="K797" s="12" t="str">
        <f t="shared" si="112"/>
        <v>27</v>
      </c>
      <c r="L797" s="2" t="s">
        <v>24</v>
      </c>
      <c r="M797" s="2" t="s">
        <v>25</v>
      </c>
      <c r="N797" s="2">
        <v>1.72</v>
      </c>
      <c r="O797" s="2" t="s">
        <v>16</v>
      </c>
      <c r="P797" s="2">
        <v>19</v>
      </c>
      <c r="Q797" s="2">
        <f t="shared" si="113"/>
        <v>3</v>
      </c>
      <c r="R797" s="2">
        <v>21.52</v>
      </c>
      <c r="S797" s="2">
        <f t="shared" si="114"/>
        <v>1</v>
      </c>
      <c r="T797" s="42">
        <f>DataSet!G4776+DataSet!Q4776+DataSet!S4776</f>
        <v>5</v>
      </c>
      <c r="U797" s="16" t="str">
        <f t="shared" si="115"/>
        <v>Medium</v>
      </c>
      <c r="V797" s="4">
        <v>4</v>
      </c>
      <c r="W797" s="33">
        <f t="shared" si="116"/>
        <v>524.58572599531681</v>
      </c>
      <c r="X797" s="2" t="s">
        <v>28</v>
      </c>
    </row>
    <row r="798" spans="1:24" ht="14.25" customHeight="1" x14ac:dyDescent="0.25">
      <c r="A798" s="2">
        <v>242</v>
      </c>
      <c r="B798" s="2">
        <v>28</v>
      </c>
      <c r="C798" s="2" t="str">
        <f t="shared" si="108"/>
        <v>Young Adults</v>
      </c>
      <c r="D798" s="2" t="s">
        <v>12</v>
      </c>
      <c r="E798" s="2" t="s">
        <v>13</v>
      </c>
      <c r="F798" s="2">
        <v>806.68</v>
      </c>
      <c r="G798" s="2">
        <f t="shared" si="109"/>
        <v>3</v>
      </c>
      <c r="H798" s="6">
        <v>44438</v>
      </c>
      <c r="I798" s="12" t="str">
        <f t="shared" si="110"/>
        <v>2021</v>
      </c>
      <c r="J798" s="10" t="str">
        <f t="shared" si="111"/>
        <v>Aug</v>
      </c>
      <c r="K798" s="12" t="str">
        <f t="shared" si="112"/>
        <v>30</v>
      </c>
      <c r="L798" s="2" t="s">
        <v>24</v>
      </c>
      <c r="M798" s="2" t="s">
        <v>25</v>
      </c>
      <c r="N798" s="2">
        <v>1.71</v>
      </c>
      <c r="O798" s="2" t="s">
        <v>16</v>
      </c>
      <c r="P798" s="2">
        <v>13</v>
      </c>
      <c r="Q798" s="2">
        <f t="shared" si="113"/>
        <v>2</v>
      </c>
      <c r="R798" s="2">
        <v>62.05</v>
      </c>
      <c r="S798" s="2">
        <f t="shared" si="114"/>
        <v>2</v>
      </c>
      <c r="T798" s="42">
        <f>DataSet!G243+DataSet!Q243+DataSet!S243</f>
        <v>7</v>
      </c>
      <c r="U798" s="16" t="str">
        <f t="shared" si="115"/>
        <v>High</v>
      </c>
      <c r="V798" s="4">
        <v>5</v>
      </c>
      <c r="W798" s="33">
        <f t="shared" si="116"/>
        <v>536.09333733493372</v>
      </c>
      <c r="X798" s="2" t="s">
        <v>28</v>
      </c>
    </row>
    <row r="799" spans="1:24" ht="14.25" customHeight="1" x14ac:dyDescent="0.25">
      <c r="A799" s="2">
        <v>578</v>
      </c>
      <c r="B799" s="2">
        <v>24</v>
      </c>
      <c r="C799" s="2" t="str">
        <f t="shared" si="108"/>
        <v>Young Adults</v>
      </c>
      <c r="D799" s="2" t="s">
        <v>26</v>
      </c>
      <c r="E799" s="2" t="s">
        <v>27</v>
      </c>
      <c r="F799" s="2">
        <v>316.35000000000002</v>
      </c>
      <c r="G799" s="2">
        <f t="shared" si="109"/>
        <v>1</v>
      </c>
      <c r="H799" s="6">
        <v>44774</v>
      </c>
      <c r="I799" s="12" t="str">
        <f t="shared" si="110"/>
        <v>2022</v>
      </c>
      <c r="J799" s="10" t="str">
        <f t="shared" si="111"/>
        <v>Aug</v>
      </c>
      <c r="K799" s="12" t="str">
        <f t="shared" si="112"/>
        <v>01</v>
      </c>
      <c r="L799" s="2" t="s">
        <v>24</v>
      </c>
      <c r="M799" s="2" t="s">
        <v>25</v>
      </c>
      <c r="N799" s="2">
        <v>1.71</v>
      </c>
      <c r="O799" s="2" t="s">
        <v>21</v>
      </c>
      <c r="P799" s="2">
        <v>10</v>
      </c>
      <c r="Q799" s="2">
        <f t="shared" si="113"/>
        <v>2</v>
      </c>
      <c r="R799" s="2">
        <v>31.64</v>
      </c>
      <c r="S799" s="2">
        <f t="shared" si="114"/>
        <v>1</v>
      </c>
      <c r="T799" s="42">
        <f>DataSet!G579+DataSet!Q579+DataSet!S579</f>
        <v>7</v>
      </c>
      <c r="U799" s="16" t="str">
        <f t="shared" si="115"/>
        <v>High</v>
      </c>
      <c r="V799" s="4">
        <v>3</v>
      </c>
      <c r="W799" s="33">
        <f t="shared" si="116"/>
        <v>500.5262312138733</v>
      </c>
      <c r="X799" s="2" t="s">
        <v>17</v>
      </c>
    </row>
    <row r="800" spans="1:24" ht="14.25" customHeight="1" x14ac:dyDescent="0.25">
      <c r="A800" s="2">
        <v>794</v>
      </c>
      <c r="B800" s="2">
        <v>41</v>
      </c>
      <c r="C800" s="2" t="str">
        <f t="shared" si="108"/>
        <v>Mid Adults</v>
      </c>
      <c r="D800" s="2" t="s">
        <v>12</v>
      </c>
      <c r="E800" s="2" t="s">
        <v>13</v>
      </c>
      <c r="F800" s="2">
        <v>944.79</v>
      </c>
      <c r="G800" s="2">
        <f t="shared" si="109"/>
        <v>3</v>
      </c>
      <c r="H800" s="6">
        <v>44990</v>
      </c>
      <c r="I800" s="12" t="str">
        <f t="shared" si="110"/>
        <v>2023</v>
      </c>
      <c r="J800" s="10" t="str">
        <f t="shared" si="111"/>
        <v>Mar</v>
      </c>
      <c r="K800" s="12" t="str">
        <f t="shared" si="112"/>
        <v>05</v>
      </c>
      <c r="L800" s="2" t="s">
        <v>30</v>
      </c>
      <c r="M800" s="2" t="s">
        <v>25</v>
      </c>
      <c r="N800" s="2">
        <v>1.71</v>
      </c>
      <c r="O800" s="2" t="s">
        <v>16</v>
      </c>
      <c r="P800" s="2">
        <v>5</v>
      </c>
      <c r="Q800" s="2">
        <f t="shared" si="113"/>
        <v>1</v>
      </c>
      <c r="R800" s="2">
        <v>188.96</v>
      </c>
      <c r="S800" s="2">
        <f t="shared" si="114"/>
        <v>3</v>
      </c>
      <c r="T800" s="42">
        <f>DataSet!G795+DataSet!Q795+DataSet!S795</f>
        <v>7</v>
      </c>
      <c r="U800" s="16" t="str">
        <f t="shared" si="115"/>
        <v>High</v>
      </c>
      <c r="V800" s="4">
        <v>4</v>
      </c>
      <c r="W800" s="33">
        <f t="shared" si="116"/>
        <v>524.72146541617883</v>
      </c>
      <c r="X800" s="2" t="s">
        <v>17</v>
      </c>
    </row>
    <row r="801" spans="1:24" ht="14.25" customHeight="1" x14ac:dyDescent="0.25">
      <c r="A801" s="2">
        <v>1051</v>
      </c>
      <c r="B801" s="2">
        <v>23</v>
      </c>
      <c r="C801" s="2" t="str">
        <f t="shared" si="108"/>
        <v>Young Adults</v>
      </c>
      <c r="D801" s="2" t="s">
        <v>26</v>
      </c>
      <c r="E801" s="2" t="s">
        <v>19</v>
      </c>
      <c r="F801" s="2">
        <v>497.97</v>
      </c>
      <c r="G801" s="2">
        <f t="shared" si="109"/>
        <v>2</v>
      </c>
      <c r="H801" s="6">
        <v>45247</v>
      </c>
      <c r="I801" s="12" t="str">
        <f t="shared" si="110"/>
        <v>2023</v>
      </c>
      <c r="J801" s="10" t="str">
        <f t="shared" si="111"/>
        <v>Nov</v>
      </c>
      <c r="K801" s="12" t="str">
        <f t="shared" si="112"/>
        <v>17</v>
      </c>
      <c r="L801" s="2" t="s">
        <v>30</v>
      </c>
      <c r="M801" s="2" t="s">
        <v>25</v>
      </c>
      <c r="N801" s="2">
        <v>1.71</v>
      </c>
      <c r="O801" s="2" t="s">
        <v>21</v>
      </c>
      <c r="P801" s="2">
        <v>3</v>
      </c>
      <c r="Q801" s="2">
        <f t="shared" si="113"/>
        <v>1</v>
      </c>
      <c r="R801" s="2">
        <v>165.99</v>
      </c>
      <c r="S801" s="2">
        <f t="shared" si="114"/>
        <v>3</v>
      </c>
      <c r="T801" s="42">
        <f>DataSet!G1052+DataSet!Q1052+DataSet!S1052</f>
        <v>7</v>
      </c>
      <c r="U801" s="16" t="str">
        <f t="shared" si="115"/>
        <v>High</v>
      </c>
      <c r="V801" s="4">
        <v>3</v>
      </c>
      <c r="W801" s="33">
        <f t="shared" si="116"/>
        <v>500.73939814814867</v>
      </c>
      <c r="X801" s="2" t="s">
        <v>22</v>
      </c>
    </row>
    <row r="802" spans="1:24" ht="14.25" customHeight="1" x14ac:dyDescent="0.25">
      <c r="A802" s="2">
        <v>1069</v>
      </c>
      <c r="B802" s="2">
        <v>20</v>
      </c>
      <c r="C802" s="2" t="str">
        <f t="shared" si="108"/>
        <v>Young Adults</v>
      </c>
      <c r="D802" s="2" t="s">
        <v>23</v>
      </c>
      <c r="E802" s="2" t="s">
        <v>29</v>
      </c>
      <c r="F802" s="2">
        <v>269.42</v>
      </c>
      <c r="G802" s="2">
        <f t="shared" si="109"/>
        <v>1</v>
      </c>
      <c r="H802" s="6">
        <v>45265</v>
      </c>
      <c r="I802" s="12" t="str">
        <f t="shared" si="110"/>
        <v>2023</v>
      </c>
      <c r="J802" s="10" t="str">
        <f t="shared" si="111"/>
        <v>Dec</v>
      </c>
      <c r="K802" s="12" t="str">
        <f t="shared" si="112"/>
        <v>05</v>
      </c>
      <c r="L802" s="2" t="s">
        <v>30</v>
      </c>
      <c r="M802" s="2" t="s">
        <v>15</v>
      </c>
      <c r="N802" s="2">
        <v>1.71</v>
      </c>
      <c r="O802" s="2" t="s">
        <v>21</v>
      </c>
      <c r="P802" s="2">
        <v>7</v>
      </c>
      <c r="Q802" s="2">
        <f t="shared" si="113"/>
        <v>2</v>
      </c>
      <c r="R802" s="2">
        <v>38.49</v>
      </c>
      <c r="S802" s="2">
        <f t="shared" si="114"/>
        <v>1</v>
      </c>
      <c r="T802" s="42">
        <f>DataSet!G1070+DataSet!Q1070+DataSet!S1070</f>
        <v>3</v>
      </c>
      <c r="U802" s="16" t="str">
        <f t="shared" si="115"/>
        <v>Low</v>
      </c>
      <c r="V802" s="4">
        <v>3</v>
      </c>
      <c r="W802" s="33">
        <f t="shared" si="116"/>
        <v>500.74260718424148</v>
      </c>
      <c r="X802" s="2" t="s">
        <v>28</v>
      </c>
    </row>
    <row r="803" spans="1:24" ht="14.25" customHeight="1" x14ac:dyDescent="0.25">
      <c r="A803" s="2">
        <v>1133</v>
      </c>
      <c r="B803" s="2">
        <v>34</v>
      </c>
      <c r="C803" s="2" t="str">
        <f t="shared" si="108"/>
        <v>Early Adults</v>
      </c>
      <c r="D803" s="2" t="s">
        <v>12</v>
      </c>
      <c r="E803" s="2" t="s">
        <v>29</v>
      </c>
      <c r="F803" s="2">
        <v>91.91</v>
      </c>
      <c r="G803" s="2">
        <f t="shared" si="109"/>
        <v>1</v>
      </c>
      <c r="H803" s="6">
        <v>45329</v>
      </c>
      <c r="I803" s="12" t="str">
        <f t="shared" si="110"/>
        <v>2024</v>
      </c>
      <c r="J803" s="10" t="str">
        <f t="shared" si="111"/>
        <v>Feb</v>
      </c>
      <c r="K803" s="12" t="str">
        <f t="shared" si="112"/>
        <v>07</v>
      </c>
      <c r="L803" s="2" t="s">
        <v>30</v>
      </c>
      <c r="M803" s="2" t="s">
        <v>25</v>
      </c>
      <c r="N803" s="2">
        <v>1.71</v>
      </c>
      <c r="O803" s="2" t="s">
        <v>21</v>
      </c>
      <c r="P803" s="2">
        <v>9</v>
      </c>
      <c r="Q803" s="2">
        <f t="shared" si="113"/>
        <v>2</v>
      </c>
      <c r="R803" s="2">
        <v>10.210000000000001</v>
      </c>
      <c r="S803" s="2">
        <f t="shared" si="114"/>
        <v>1</v>
      </c>
      <c r="T803" s="42">
        <f>DataSet!G1134+DataSet!Q1134+DataSet!S1134</f>
        <v>6</v>
      </c>
      <c r="U803" s="16" t="str">
        <f t="shared" si="115"/>
        <v>Medium</v>
      </c>
      <c r="V803" s="4">
        <v>3</v>
      </c>
      <c r="W803" s="33">
        <f t="shared" si="116"/>
        <v>501.01096287703064</v>
      </c>
      <c r="X803" s="2" t="s">
        <v>28</v>
      </c>
    </row>
    <row r="804" spans="1:24" ht="14.25" customHeight="1" x14ac:dyDescent="0.25">
      <c r="A804" s="2">
        <v>1350</v>
      </c>
      <c r="B804" s="2">
        <v>22</v>
      </c>
      <c r="C804" s="2" t="str">
        <f t="shared" si="108"/>
        <v>Young Adults</v>
      </c>
      <c r="D804" s="2" t="s">
        <v>23</v>
      </c>
      <c r="E804" s="2" t="s">
        <v>19</v>
      </c>
      <c r="F804" s="2">
        <v>820.89</v>
      </c>
      <c r="G804" s="2">
        <f t="shared" si="109"/>
        <v>3</v>
      </c>
      <c r="H804" s="6">
        <v>45546</v>
      </c>
      <c r="I804" s="12" t="str">
        <f t="shared" si="110"/>
        <v>2024</v>
      </c>
      <c r="J804" s="10" t="str">
        <f t="shared" si="111"/>
        <v>Sep</v>
      </c>
      <c r="K804" s="12" t="str">
        <f t="shared" si="112"/>
        <v>11</v>
      </c>
      <c r="L804" s="2" t="s">
        <v>24</v>
      </c>
      <c r="M804" s="2" t="s">
        <v>25</v>
      </c>
      <c r="N804" s="2">
        <v>1.71</v>
      </c>
      <c r="O804" s="2" t="s">
        <v>16</v>
      </c>
      <c r="P804" s="2">
        <v>12</v>
      </c>
      <c r="Q804" s="2">
        <f t="shared" si="113"/>
        <v>2</v>
      </c>
      <c r="R804" s="2">
        <v>68.41</v>
      </c>
      <c r="S804" s="2">
        <f t="shared" si="114"/>
        <v>2</v>
      </c>
      <c r="T804" s="42">
        <f>DataSet!G1351+DataSet!Q1351+DataSet!S1351</f>
        <v>7</v>
      </c>
      <c r="U804" s="16" t="str">
        <f t="shared" si="115"/>
        <v>High</v>
      </c>
      <c r="V804" s="4">
        <v>4</v>
      </c>
      <c r="W804" s="33">
        <f t="shared" si="116"/>
        <v>524.2284272300476</v>
      </c>
      <c r="X804" s="2" t="s">
        <v>17</v>
      </c>
    </row>
    <row r="805" spans="1:24" ht="14.25" customHeight="1" x14ac:dyDescent="0.25">
      <c r="A805" s="2">
        <v>1438</v>
      </c>
      <c r="B805" s="2">
        <v>57</v>
      </c>
      <c r="C805" s="2" t="str">
        <f t="shared" si="108"/>
        <v>Late Adults</v>
      </c>
      <c r="D805" s="2" t="s">
        <v>26</v>
      </c>
      <c r="E805" s="2" t="s">
        <v>13</v>
      </c>
      <c r="F805" s="2">
        <v>100.05</v>
      </c>
      <c r="G805" s="2">
        <f t="shared" si="109"/>
        <v>1</v>
      </c>
      <c r="H805" s="6">
        <v>45634</v>
      </c>
      <c r="I805" s="12" t="str">
        <f t="shared" si="110"/>
        <v>2024</v>
      </c>
      <c r="J805" s="10" t="str">
        <f t="shared" si="111"/>
        <v>Dec</v>
      </c>
      <c r="K805" s="12" t="str">
        <f t="shared" si="112"/>
        <v>08</v>
      </c>
      <c r="L805" s="2" t="s">
        <v>24</v>
      </c>
      <c r="M805" s="2" t="s">
        <v>15</v>
      </c>
      <c r="N805" s="2">
        <v>1.71</v>
      </c>
      <c r="O805" s="2" t="s">
        <v>21</v>
      </c>
      <c r="P805" s="2">
        <v>14</v>
      </c>
      <c r="Q805" s="2">
        <f t="shared" si="113"/>
        <v>2</v>
      </c>
      <c r="R805" s="2">
        <v>7.15</v>
      </c>
      <c r="S805" s="2">
        <f t="shared" si="114"/>
        <v>1</v>
      </c>
      <c r="T805" s="42">
        <f>DataSet!G1439+DataSet!Q1439+DataSet!S1439</f>
        <v>6</v>
      </c>
      <c r="U805" s="16" t="str">
        <f t="shared" si="115"/>
        <v>Medium</v>
      </c>
      <c r="V805" s="4">
        <v>4</v>
      </c>
      <c r="W805" s="33">
        <f t="shared" si="116"/>
        <v>523.87982373678096</v>
      </c>
      <c r="X805" s="2" t="s">
        <v>22</v>
      </c>
    </row>
    <row r="806" spans="1:24" ht="14.25" customHeight="1" x14ac:dyDescent="0.25">
      <c r="A806" s="2">
        <v>1515</v>
      </c>
      <c r="B806" s="2">
        <v>53</v>
      </c>
      <c r="C806" s="2" t="str">
        <f t="shared" si="108"/>
        <v>Late Adults</v>
      </c>
      <c r="D806" s="2" t="s">
        <v>23</v>
      </c>
      <c r="E806" s="2" t="s">
        <v>19</v>
      </c>
      <c r="F806" s="2">
        <v>370.73</v>
      </c>
      <c r="G806" s="2">
        <f t="shared" si="109"/>
        <v>2</v>
      </c>
      <c r="H806" s="6">
        <v>45711</v>
      </c>
      <c r="I806" s="12" t="str">
        <f t="shared" si="110"/>
        <v>2025</v>
      </c>
      <c r="J806" s="10" t="str">
        <f t="shared" si="111"/>
        <v>Feb</v>
      </c>
      <c r="K806" s="12" t="str">
        <f t="shared" si="112"/>
        <v>23</v>
      </c>
      <c r="L806" s="2" t="s">
        <v>30</v>
      </c>
      <c r="M806" s="2" t="s">
        <v>25</v>
      </c>
      <c r="N806" s="2">
        <v>1.71</v>
      </c>
      <c r="O806" s="2" t="s">
        <v>16</v>
      </c>
      <c r="P806" s="2">
        <v>4</v>
      </c>
      <c r="Q806" s="2">
        <f t="shared" si="113"/>
        <v>1</v>
      </c>
      <c r="R806" s="2">
        <v>92.68</v>
      </c>
      <c r="S806" s="2">
        <f t="shared" si="114"/>
        <v>2</v>
      </c>
      <c r="T806" s="42">
        <f>DataSet!G1516+DataSet!Q1516+DataSet!S1516</f>
        <v>4</v>
      </c>
      <c r="U806" s="16" t="str">
        <f t="shared" si="115"/>
        <v>Low</v>
      </c>
      <c r="V806" s="4">
        <v>1</v>
      </c>
      <c r="W806" s="33">
        <f t="shared" si="116"/>
        <v>531.1907057416264</v>
      </c>
      <c r="X806" s="2" t="s">
        <v>17</v>
      </c>
    </row>
    <row r="807" spans="1:24" ht="14.25" customHeight="1" x14ac:dyDescent="0.25">
      <c r="A807" s="2">
        <v>2034</v>
      </c>
      <c r="B807" s="2">
        <v>67</v>
      </c>
      <c r="C807" s="2" t="str">
        <f t="shared" si="108"/>
        <v>Seniors</v>
      </c>
      <c r="D807" s="2" t="s">
        <v>12</v>
      </c>
      <c r="E807" s="2" t="s">
        <v>27</v>
      </c>
      <c r="F807" s="2">
        <v>971.04</v>
      </c>
      <c r="G807" s="2">
        <f t="shared" si="109"/>
        <v>3</v>
      </c>
      <c r="H807" s="6">
        <v>46230</v>
      </c>
      <c r="I807" s="12" t="str">
        <f t="shared" si="110"/>
        <v>2026</v>
      </c>
      <c r="J807" s="10" t="str">
        <f t="shared" si="111"/>
        <v>Jul</v>
      </c>
      <c r="K807" s="12" t="str">
        <f t="shared" si="112"/>
        <v>27</v>
      </c>
      <c r="L807" s="2" t="s">
        <v>14</v>
      </c>
      <c r="M807" s="2" t="s">
        <v>15</v>
      </c>
      <c r="N807" s="2">
        <v>1.71</v>
      </c>
      <c r="O807" s="2" t="s">
        <v>21</v>
      </c>
      <c r="P807" s="2">
        <v>18</v>
      </c>
      <c r="Q807" s="2">
        <f t="shared" si="113"/>
        <v>3</v>
      </c>
      <c r="R807" s="2">
        <v>53.95</v>
      </c>
      <c r="S807" s="2">
        <f t="shared" si="114"/>
        <v>2</v>
      </c>
      <c r="T807" s="42">
        <f>DataSet!G2035+DataSet!Q2035+DataSet!S2035</f>
        <v>6</v>
      </c>
      <c r="U807" s="16" t="str">
        <f t="shared" si="115"/>
        <v>Medium</v>
      </c>
      <c r="V807" s="4">
        <v>3</v>
      </c>
      <c r="W807" s="33">
        <f t="shared" si="116"/>
        <v>501.48610917537792</v>
      </c>
      <c r="X807" s="2" t="s">
        <v>28</v>
      </c>
    </row>
    <row r="808" spans="1:24" ht="14.25" customHeight="1" x14ac:dyDescent="0.25">
      <c r="A808" s="2">
        <v>2370</v>
      </c>
      <c r="B808" s="2">
        <v>65</v>
      </c>
      <c r="C808" s="2" t="str">
        <f t="shared" si="108"/>
        <v>Seniors</v>
      </c>
      <c r="D808" s="2" t="s">
        <v>23</v>
      </c>
      <c r="E808" s="2" t="s">
        <v>29</v>
      </c>
      <c r="F808" s="2">
        <v>912.88</v>
      </c>
      <c r="G808" s="2">
        <f t="shared" si="109"/>
        <v>3</v>
      </c>
      <c r="H808" s="6">
        <v>46566</v>
      </c>
      <c r="I808" s="12" t="str">
        <f t="shared" si="110"/>
        <v>2027</v>
      </c>
      <c r="J808" s="10" t="str">
        <f t="shared" si="111"/>
        <v>Jun</v>
      </c>
      <c r="K808" s="12" t="str">
        <f t="shared" si="112"/>
        <v>28</v>
      </c>
      <c r="L808" s="2" t="s">
        <v>20</v>
      </c>
      <c r="M808" s="2" t="s">
        <v>15</v>
      </c>
      <c r="N808" s="2">
        <v>1.71</v>
      </c>
      <c r="O808" s="2" t="s">
        <v>16</v>
      </c>
      <c r="P808" s="2">
        <v>6</v>
      </c>
      <c r="Q808" s="2">
        <f t="shared" si="113"/>
        <v>2</v>
      </c>
      <c r="R808" s="2">
        <v>152.15</v>
      </c>
      <c r="S808" s="2">
        <f t="shared" si="114"/>
        <v>3</v>
      </c>
      <c r="T808" s="42">
        <f>DataSet!G2371+DataSet!Q2371+DataSet!S2371</f>
        <v>5</v>
      </c>
      <c r="U808" s="16" t="str">
        <f t="shared" si="115"/>
        <v>Medium</v>
      </c>
      <c r="V808" s="4">
        <v>3</v>
      </c>
      <c r="W808" s="33">
        <f t="shared" si="116"/>
        <v>500.94011627907025</v>
      </c>
      <c r="X808" s="2" t="s">
        <v>22</v>
      </c>
    </row>
    <row r="809" spans="1:24" ht="14.25" customHeight="1" x14ac:dyDescent="0.25">
      <c r="A809" s="2">
        <v>2644</v>
      </c>
      <c r="B809" s="2">
        <v>24</v>
      </c>
      <c r="C809" s="2" t="str">
        <f t="shared" si="108"/>
        <v>Young Adults</v>
      </c>
      <c r="D809" s="2" t="s">
        <v>23</v>
      </c>
      <c r="E809" s="2" t="s">
        <v>27</v>
      </c>
      <c r="F809" s="2">
        <v>113.99</v>
      </c>
      <c r="G809" s="2">
        <f t="shared" si="109"/>
        <v>1</v>
      </c>
      <c r="H809" s="6">
        <v>46840</v>
      </c>
      <c r="I809" s="12" t="str">
        <f t="shared" si="110"/>
        <v>2028</v>
      </c>
      <c r="J809" s="10" t="str">
        <f t="shared" si="111"/>
        <v>Mar</v>
      </c>
      <c r="K809" s="12" t="str">
        <f t="shared" si="112"/>
        <v>28</v>
      </c>
      <c r="L809" s="2" t="s">
        <v>20</v>
      </c>
      <c r="M809" s="2" t="s">
        <v>25</v>
      </c>
      <c r="N809" s="2">
        <v>1.71</v>
      </c>
      <c r="O809" s="2" t="s">
        <v>16</v>
      </c>
      <c r="P809" s="2">
        <v>6</v>
      </c>
      <c r="Q809" s="2">
        <f t="shared" si="113"/>
        <v>2</v>
      </c>
      <c r="R809" s="2">
        <v>19</v>
      </c>
      <c r="S809" s="2">
        <f t="shared" si="114"/>
        <v>1</v>
      </c>
      <c r="T809" s="42">
        <f>DataSet!G2645+DataSet!Q2645+DataSet!S2645</f>
        <v>5</v>
      </c>
      <c r="U809" s="16" t="str">
        <f t="shared" si="115"/>
        <v>Medium</v>
      </c>
      <c r="V809" s="4">
        <v>4</v>
      </c>
      <c r="W809" s="33">
        <f t="shared" si="116"/>
        <v>524.37844705882424</v>
      </c>
      <c r="X809" s="2" t="s">
        <v>28</v>
      </c>
    </row>
    <row r="810" spans="1:24" ht="14.25" customHeight="1" x14ac:dyDescent="0.25">
      <c r="A810" s="2">
        <v>2718</v>
      </c>
      <c r="B810" s="2">
        <v>39</v>
      </c>
      <c r="C810" s="2" t="str">
        <f t="shared" si="108"/>
        <v>Early Adults</v>
      </c>
      <c r="D810" s="2" t="s">
        <v>23</v>
      </c>
      <c r="E810" s="2" t="s">
        <v>13</v>
      </c>
      <c r="F810" s="2">
        <v>673.06</v>
      </c>
      <c r="G810" s="2">
        <f t="shared" si="109"/>
        <v>3</v>
      </c>
      <c r="H810" s="6">
        <v>46914</v>
      </c>
      <c r="I810" s="12" t="str">
        <f t="shared" si="110"/>
        <v>2028</v>
      </c>
      <c r="J810" s="10" t="str">
        <f t="shared" si="111"/>
        <v>Jun</v>
      </c>
      <c r="K810" s="12" t="str">
        <f t="shared" si="112"/>
        <v>10</v>
      </c>
      <c r="L810" s="2" t="s">
        <v>14</v>
      </c>
      <c r="M810" s="2" t="s">
        <v>25</v>
      </c>
      <c r="N810" s="2">
        <v>1.71</v>
      </c>
      <c r="O810" s="2" t="s">
        <v>16</v>
      </c>
      <c r="P810" s="2">
        <v>1</v>
      </c>
      <c r="Q810" s="2">
        <f t="shared" si="113"/>
        <v>1</v>
      </c>
      <c r="R810" s="2">
        <v>673.06</v>
      </c>
      <c r="S810" s="2">
        <f t="shared" si="114"/>
        <v>3</v>
      </c>
      <c r="T810" s="42">
        <f>DataSet!G2719+DataSet!Q2719+DataSet!S2719</f>
        <v>6</v>
      </c>
      <c r="U810" s="16" t="str">
        <f t="shared" si="115"/>
        <v>Medium</v>
      </c>
      <c r="V810" s="4">
        <v>4</v>
      </c>
      <c r="W810" s="33">
        <f t="shared" si="116"/>
        <v>524.86182567726803</v>
      </c>
      <c r="X810" s="2" t="s">
        <v>17</v>
      </c>
    </row>
    <row r="811" spans="1:24" ht="14.25" customHeight="1" x14ac:dyDescent="0.25">
      <c r="A811" s="2">
        <v>2859</v>
      </c>
      <c r="B811" s="2">
        <v>36</v>
      </c>
      <c r="C811" s="2" t="str">
        <f t="shared" si="108"/>
        <v>Early Adults</v>
      </c>
      <c r="D811" s="2" t="s">
        <v>18</v>
      </c>
      <c r="E811" s="2" t="s">
        <v>29</v>
      </c>
      <c r="F811" s="2">
        <v>757.28</v>
      </c>
      <c r="G811" s="2">
        <f t="shared" si="109"/>
        <v>3</v>
      </c>
      <c r="H811" s="6">
        <v>47055</v>
      </c>
      <c r="I811" s="12" t="str">
        <f t="shared" si="110"/>
        <v>2028</v>
      </c>
      <c r="J811" s="10" t="str">
        <f t="shared" si="111"/>
        <v>Oct</v>
      </c>
      <c r="K811" s="12" t="str">
        <f t="shared" si="112"/>
        <v>29</v>
      </c>
      <c r="L811" s="2" t="s">
        <v>24</v>
      </c>
      <c r="M811" s="2" t="s">
        <v>15</v>
      </c>
      <c r="N811" s="2">
        <v>1.71</v>
      </c>
      <c r="O811" s="2" t="s">
        <v>16</v>
      </c>
      <c r="P811" s="2">
        <v>11</v>
      </c>
      <c r="Q811" s="2">
        <f t="shared" si="113"/>
        <v>2</v>
      </c>
      <c r="R811" s="2">
        <v>68.84</v>
      </c>
      <c r="S811" s="2">
        <f t="shared" si="114"/>
        <v>2</v>
      </c>
      <c r="T811" s="42">
        <f>DataSet!G2860+DataSet!Q2860+DataSet!S2860</f>
        <v>6</v>
      </c>
      <c r="U811" s="16" t="str">
        <f t="shared" si="115"/>
        <v>Medium</v>
      </c>
      <c r="V811" s="4">
        <v>3</v>
      </c>
      <c r="W811" s="33">
        <f t="shared" si="116"/>
        <v>500.46055878929036</v>
      </c>
      <c r="X811" s="2" t="s">
        <v>17</v>
      </c>
    </row>
    <row r="812" spans="1:24" ht="14.25" customHeight="1" x14ac:dyDescent="0.25">
      <c r="A812" s="2">
        <v>2888</v>
      </c>
      <c r="B812" s="2">
        <v>32</v>
      </c>
      <c r="C812" s="2" t="str">
        <f t="shared" si="108"/>
        <v>Early Adults</v>
      </c>
      <c r="D812" s="2" t="s">
        <v>12</v>
      </c>
      <c r="E812" s="2" t="s">
        <v>19</v>
      </c>
      <c r="F812" s="2">
        <v>902.7</v>
      </c>
      <c r="G812" s="2">
        <f t="shared" si="109"/>
        <v>3</v>
      </c>
      <c r="H812" s="6">
        <v>47084</v>
      </c>
      <c r="I812" s="12" t="str">
        <f t="shared" si="110"/>
        <v>2028</v>
      </c>
      <c r="J812" s="10" t="str">
        <f t="shared" si="111"/>
        <v>Nov</v>
      </c>
      <c r="K812" s="12" t="str">
        <f t="shared" si="112"/>
        <v>27</v>
      </c>
      <c r="L812" s="2" t="s">
        <v>14</v>
      </c>
      <c r="M812" s="2" t="s">
        <v>25</v>
      </c>
      <c r="N812" s="2">
        <v>1.71</v>
      </c>
      <c r="O812" s="2" t="s">
        <v>16</v>
      </c>
      <c r="P812" s="2">
        <v>11</v>
      </c>
      <c r="Q812" s="2">
        <f t="shared" si="113"/>
        <v>2</v>
      </c>
      <c r="R812" s="2">
        <v>82.06</v>
      </c>
      <c r="S812" s="2">
        <f t="shared" si="114"/>
        <v>2</v>
      </c>
      <c r="T812" s="42">
        <f>DataSet!G2889+DataSet!Q2889+DataSet!S2889</f>
        <v>4</v>
      </c>
      <c r="U812" s="16" t="str">
        <f t="shared" si="115"/>
        <v>Low</v>
      </c>
      <c r="V812" s="4">
        <v>4</v>
      </c>
      <c r="W812" s="33">
        <f t="shared" si="116"/>
        <v>524.68706367924597</v>
      </c>
      <c r="X812" s="2" t="s">
        <v>22</v>
      </c>
    </row>
    <row r="813" spans="1:24" ht="14.25" customHeight="1" x14ac:dyDescent="0.25">
      <c r="A813" s="2">
        <v>3235</v>
      </c>
      <c r="B813" s="2">
        <v>67</v>
      </c>
      <c r="C813" s="2" t="str">
        <f t="shared" si="108"/>
        <v>Seniors</v>
      </c>
      <c r="D813" s="2" t="s">
        <v>23</v>
      </c>
      <c r="E813" s="2" t="s">
        <v>13</v>
      </c>
      <c r="F813" s="2">
        <v>147.49</v>
      </c>
      <c r="G813" s="2">
        <f t="shared" si="109"/>
        <v>1</v>
      </c>
      <c r="H813" s="6">
        <v>47431</v>
      </c>
      <c r="I813" s="12" t="str">
        <f t="shared" si="110"/>
        <v>2029</v>
      </c>
      <c r="J813" s="10" t="str">
        <f t="shared" si="111"/>
        <v>Nov</v>
      </c>
      <c r="K813" s="12" t="str">
        <f t="shared" si="112"/>
        <v>09</v>
      </c>
      <c r="L813" s="2" t="s">
        <v>24</v>
      </c>
      <c r="M813" s="2" t="s">
        <v>25</v>
      </c>
      <c r="N813" s="2">
        <v>1.71</v>
      </c>
      <c r="O813" s="2" t="s">
        <v>16</v>
      </c>
      <c r="P813" s="2">
        <v>2</v>
      </c>
      <c r="Q813" s="2">
        <f t="shared" si="113"/>
        <v>1</v>
      </c>
      <c r="R813" s="2">
        <v>73.739999999999995</v>
      </c>
      <c r="S813" s="2">
        <f t="shared" si="114"/>
        <v>2</v>
      </c>
      <c r="T813" s="42">
        <f>DataSet!G3236+DataSet!Q3236+DataSet!S3236</f>
        <v>7</v>
      </c>
      <c r="U813" s="16" t="str">
        <f t="shared" si="115"/>
        <v>High</v>
      </c>
      <c r="V813" s="4">
        <v>1</v>
      </c>
      <c r="W813" s="33">
        <f t="shared" si="116"/>
        <v>531.38287425149667</v>
      </c>
      <c r="X813" s="2" t="s">
        <v>22</v>
      </c>
    </row>
    <row r="814" spans="1:24" ht="14.25" customHeight="1" x14ac:dyDescent="0.25">
      <c r="A814" s="2">
        <v>3580</v>
      </c>
      <c r="B814" s="2">
        <v>36</v>
      </c>
      <c r="C814" s="2" t="str">
        <f t="shared" si="108"/>
        <v>Early Adults</v>
      </c>
      <c r="D814" s="2" t="s">
        <v>26</v>
      </c>
      <c r="E814" s="2" t="s">
        <v>29</v>
      </c>
      <c r="F814" s="2">
        <v>702.16</v>
      </c>
      <c r="G814" s="2">
        <f t="shared" si="109"/>
        <v>3</v>
      </c>
      <c r="H814" s="6">
        <v>47776</v>
      </c>
      <c r="I814" s="12" t="str">
        <f t="shared" si="110"/>
        <v>2030</v>
      </c>
      <c r="J814" s="10" t="str">
        <f t="shared" si="111"/>
        <v>Oct</v>
      </c>
      <c r="K814" s="12" t="str">
        <f t="shared" si="112"/>
        <v>20</v>
      </c>
      <c r="L814" s="2" t="s">
        <v>30</v>
      </c>
      <c r="M814" s="2" t="s">
        <v>15</v>
      </c>
      <c r="N814" s="2">
        <v>1.71</v>
      </c>
      <c r="O814" s="2" t="s">
        <v>21</v>
      </c>
      <c r="P814" s="2">
        <v>15</v>
      </c>
      <c r="Q814" s="2">
        <f t="shared" si="113"/>
        <v>2</v>
      </c>
      <c r="R814" s="2">
        <v>46.81</v>
      </c>
      <c r="S814" s="2">
        <f t="shared" si="114"/>
        <v>1</v>
      </c>
      <c r="T814" s="42">
        <f>DataSet!G3581+DataSet!Q3581+DataSet!S3581</f>
        <v>6</v>
      </c>
      <c r="U814" s="16" t="str">
        <f t="shared" si="115"/>
        <v>Medium</v>
      </c>
      <c r="V814" s="4">
        <v>4</v>
      </c>
      <c r="W814" s="33">
        <f t="shared" si="116"/>
        <v>524.24076741440444</v>
      </c>
      <c r="X814" s="2" t="s">
        <v>22</v>
      </c>
    </row>
    <row r="815" spans="1:24" ht="14.25" customHeight="1" x14ac:dyDescent="0.25">
      <c r="A815" s="2">
        <v>3584</v>
      </c>
      <c r="B815" s="2">
        <v>35</v>
      </c>
      <c r="C815" s="2" t="str">
        <f t="shared" si="108"/>
        <v>Early Adults</v>
      </c>
      <c r="D815" s="2" t="s">
        <v>26</v>
      </c>
      <c r="E815" s="2" t="s">
        <v>27</v>
      </c>
      <c r="F815" s="2">
        <v>550.94000000000005</v>
      </c>
      <c r="G815" s="2">
        <f t="shared" si="109"/>
        <v>2</v>
      </c>
      <c r="H815" s="6">
        <v>47780</v>
      </c>
      <c r="I815" s="12" t="str">
        <f t="shared" si="110"/>
        <v>2030</v>
      </c>
      <c r="J815" s="10" t="str">
        <f t="shared" si="111"/>
        <v>Oct</v>
      </c>
      <c r="K815" s="12" t="str">
        <f t="shared" si="112"/>
        <v>24</v>
      </c>
      <c r="L815" s="2" t="s">
        <v>30</v>
      </c>
      <c r="M815" s="2" t="s">
        <v>15</v>
      </c>
      <c r="N815" s="2">
        <v>1.71</v>
      </c>
      <c r="O815" s="2" t="s">
        <v>21</v>
      </c>
      <c r="P815" s="2">
        <v>18</v>
      </c>
      <c r="Q815" s="2">
        <f t="shared" si="113"/>
        <v>3</v>
      </c>
      <c r="R815" s="2">
        <v>30.61</v>
      </c>
      <c r="S815" s="2">
        <f t="shared" si="114"/>
        <v>1</v>
      </c>
      <c r="T815" s="42">
        <f>DataSet!G3585+DataSet!Q3585+DataSet!S3585</f>
        <v>4</v>
      </c>
      <c r="U815" s="16" t="str">
        <f t="shared" si="115"/>
        <v>Low</v>
      </c>
      <c r="V815" s="4">
        <v>5</v>
      </c>
      <c r="W815" s="33">
        <f t="shared" si="116"/>
        <v>535.76811298076893</v>
      </c>
      <c r="X815" s="2" t="s">
        <v>22</v>
      </c>
    </row>
    <row r="816" spans="1:24" ht="14.25" customHeight="1" x14ac:dyDescent="0.25">
      <c r="A816" s="2">
        <v>3851</v>
      </c>
      <c r="B816" s="2">
        <v>47</v>
      </c>
      <c r="C816" s="2" t="str">
        <f t="shared" si="108"/>
        <v>Mid Adults</v>
      </c>
      <c r="D816" s="2" t="s">
        <v>12</v>
      </c>
      <c r="E816" s="2" t="s">
        <v>19</v>
      </c>
      <c r="F816" s="2">
        <v>733.25</v>
      </c>
      <c r="G816" s="2">
        <f t="shared" si="109"/>
        <v>3</v>
      </c>
      <c r="H816" s="6">
        <v>48047</v>
      </c>
      <c r="I816" s="12" t="str">
        <f t="shared" si="110"/>
        <v>2031</v>
      </c>
      <c r="J816" s="10" t="str">
        <f t="shared" si="111"/>
        <v>Jul</v>
      </c>
      <c r="K816" s="12" t="str">
        <f t="shared" si="112"/>
        <v>18</v>
      </c>
      <c r="L816" s="2" t="s">
        <v>14</v>
      </c>
      <c r="M816" s="2" t="s">
        <v>15</v>
      </c>
      <c r="N816" s="2">
        <v>1.71</v>
      </c>
      <c r="O816" s="2" t="s">
        <v>16</v>
      </c>
      <c r="P816" s="2">
        <v>14</v>
      </c>
      <c r="Q816" s="2">
        <f t="shared" si="113"/>
        <v>2</v>
      </c>
      <c r="R816" s="2">
        <v>52.38</v>
      </c>
      <c r="S816" s="2">
        <f t="shared" si="114"/>
        <v>2</v>
      </c>
      <c r="T816" s="42">
        <f>DataSet!G3852+DataSet!Q3852+DataSet!S3852</f>
        <v>7</v>
      </c>
      <c r="U816" s="16" t="str">
        <f t="shared" si="115"/>
        <v>High</v>
      </c>
      <c r="V816" s="4">
        <v>4</v>
      </c>
      <c r="W816" s="33">
        <f t="shared" si="116"/>
        <v>524.0304609929085</v>
      </c>
      <c r="X816" s="2" t="s">
        <v>28</v>
      </c>
    </row>
    <row r="817" spans="1:24" ht="14.25" customHeight="1" x14ac:dyDescent="0.25">
      <c r="A817" s="2">
        <v>4108</v>
      </c>
      <c r="B817" s="2">
        <v>29</v>
      </c>
      <c r="C817" s="2" t="str">
        <f t="shared" si="108"/>
        <v>Young Adults</v>
      </c>
      <c r="D817" s="2" t="s">
        <v>23</v>
      </c>
      <c r="E817" s="2" t="s">
        <v>13</v>
      </c>
      <c r="F817" s="2">
        <v>748.57</v>
      </c>
      <c r="G817" s="2">
        <f t="shared" si="109"/>
        <v>3</v>
      </c>
      <c r="H817" s="6">
        <v>48304</v>
      </c>
      <c r="I817" s="12" t="str">
        <f t="shared" si="110"/>
        <v>2032</v>
      </c>
      <c r="J817" s="10" t="str">
        <f t="shared" si="111"/>
        <v>Mar</v>
      </c>
      <c r="K817" s="12" t="str">
        <f t="shared" si="112"/>
        <v>31</v>
      </c>
      <c r="L817" s="2" t="s">
        <v>14</v>
      </c>
      <c r="M817" s="2" t="s">
        <v>15</v>
      </c>
      <c r="N817" s="2">
        <v>1.71</v>
      </c>
      <c r="O817" s="2" t="s">
        <v>16</v>
      </c>
      <c r="P817" s="2">
        <v>18</v>
      </c>
      <c r="Q817" s="2">
        <f t="shared" si="113"/>
        <v>3</v>
      </c>
      <c r="R817" s="2">
        <v>41.59</v>
      </c>
      <c r="S817" s="2">
        <f t="shared" si="114"/>
        <v>1</v>
      </c>
      <c r="T817" s="42">
        <f>DataSet!G4109+DataSet!Q4109+DataSet!S4109</f>
        <v>6</v>
      </c>
      <c r="U817" s="16" t="str">
        <f t="shared" si="115"/>
        <v>Medium</v>
      </c>
      <c r="V817" s="4">
        <v>5</v>
      </c>
      <c r="W817" s="33">
        <f t="shared" si="116"/>
        <v>535.74985559566755</v>
      </c>
      <c r="X817" s="2" t="s">
        <v>28</v>
      </c>
    </row>
    <row r="818" spans="1:24" ht="14.25" customHeight="1" x14ac:dyDescent="0.25">
      <c r="A818" s="2">
        <v>4113</v>
      </c>
      <c r="B818" s="2">
        <v>32</v>
      </c>
      <c r="C818" s="2" t="str">
        <f t="shared" si="108"/>
        <v>Early Adults</v>
      </c>
      <c r="D818" s="2" t="s">
        <v>23</v>
      </c>
      <c r="E818" s="2" t="s">
        <v>13</v>
      </c>
      <c r="F818" s="2">
        <v>394.2</v>
      </c>
      <c r="G818" s="2">
        <f t="shared" si="109"/>
        <v>2</v>
      </c>
      <c r="H818" s="6">
        <v>48309</v>
      </c>
      <c r="I818" s="12" t="str">
        <f t="shared" si="110"/>
        <v>2032</v>
      </c>
      <c r="J818" s="10" t="str">
        <f t="shared" si="111"/>
        <v>Apr</v>
      </c>
      <c r="K818" s="12" t="str">
        <f t="shared" si="112"/>
        <v>05</v>
      </c>
      <c r="L818" s="2" t="s">
        <v>24</v>
      </c>
      <c r="M818" s="2" t="s">
        <v>25</v>
      </c>
      <c r="N818" s="2">
        <v>1.71</v>
      </c>
      <c r="O818" s="2" t="s">
        <v>16</v>
      </c>
      <c r="P818" s="2">
        <v>10</v>
      </c>
      <c r="Q818" s="2">
        <f t="shared" si="113"/>
        <v>2</v>
      </c>
      <c r="R818" s="2">
        <v>39.42</v>
      </c>
      <c r="S818" s="2">
        <f t="shared" si="114"/>
        <v>1</v>
      </c>
      <c r="T818" s="42">
        <f>DataSet!G4114+DataSet!Q4114+DataSet!S4114</f>
        <v>7</v>
      </c>
      <c r="U818" s="16" t="str">
        <f t="shared" si="115"/>
        <v>High</v>
      </c>
      <c r="V818" s="4">
        <v>4</v>
      </c>
      <c r="W818" s="33">
        <f t="shared" si="116"/>
        <v>523.78286390532617</v>
      </c>
      <c r="X818" s="2" t="s">
        <v>28</v>
      </c>
    </row>
    <row r="819" spans="1:24" ht="14.25" customHeight="1" x14ac:dyDescent="0.25">
      <c r="A819" s="2">
        <v>4130</v>
      </c>
      <c r="B819" s="2">
        <v>21</v>
      </c>
      <c r="C819" s="2" t="str">
        <f t="shared" si="108"/>
        <v>Young Adults</v>
      </c>
      <c r="D819" s="2" t="s">
        <v>12</v>
      </c>
      <c r="E819" s="2" t="s">
        <v>29</v>
      </c>
      <c r="F819" s="2">
        <v>623.49</v>
      </c>
      <c r="G819" s="2">
        <f t="shared" si="109"/>
        <v>2</v>
      </c>
      <c r="H819" s="6">
        <v>48326</v>
      </c>
      <c r="I819" s="12" t="str">
        <f t="shared" si="110"/>
        <v>2032</v>
      </c>
      <c r="J819" s="10" t="str">
        <f t="shared" si="111"/>
        <v>Apr</v>
      </c>
      <c r="K819" s="12" t="str">
        <f t="shared" si="112"/>
        <v>22</v>
      </c>
      <c r="L819" s="2" t="s">
        <v>20</v>
      </c>
      <c r="M819" s="2" t="s">
        <v>25</v>
      </c>
      <c r="N819" s="2">
        <v>1.71</v>
      </c>
      <c r="O819" s="2" t="s">
        <v>16</v>
      </c>
      <c r="P819" s="2">
        <v>14</v>
      </c>
      <c r="Q819" s="2">
        <f t="shared" si="113"/>
        <v>2</v>
      </c>
      <c r="R819" s="2">
        <v>44.54</v>
      </c>
      <c r="S819" s="2">
        <f t="shared" si="114"/>
        <v>1</v>
      </c>
      <c r="T819" s="42">
        <f>DataSet!G4131+DataSet!Q4131+DataSet!S4131</f>
        <v>5</v>
      </c>
      <c r="U819" s="16" t="str">
        <f t="shared" si="115"/>
        <v>Medium</v>
      </c>
      <c r="V819" s="4">
        <v>3</v>
      </c>
      <c r="W819" s="33">
        <f t="shared" si="116"/>
        <v>500.16123543123587</v>
      </c>
      <c r="X819" s="2" t="s">
        <v>17</v>
      </c>
    </row>
    <row r="820" spans="1:24" ht="14.25" customHeight="1" x14ac:dyDescent="0.25">
      <c r="A820" s="2">
        <v>4155</v>
      </c>
      <c r="B820" s="2">
        <v>34</v>
      </c>
      <c r="C820" s="2" t="str">
        <f t="shared" si="108"/>
        <v>Early Adults</v>
      </c>
      <c r="D820" s="2" t="s">
        <v>18</v>
      </c>
      <c r="E820" s="2" t="s">
        <v>29</v>
      </c>
      <c r="F820" s="2">
        <v>955.77</v>
      </c>
      <c r="G820" s="2">
        <f t="shared" si="109"/>
        <v>3</v>
      </c>
      <c r="H820" s="6">
        <v>48351</v>
      </c>
      <c r="I820" s="12" t="str">
        <f t="shared" si="110"/>
        <v>2032</v>
      </c>
      <c r="J820" s="10" t="str">
        <f t="shared" si="111"/>
        <v>May</v>
      </c>
      <c r="K820" s="12" t="str">
        <f t="shared" si="112"/>
        <v>17</v>
      </c>
      <c r="L820" s="2" t="s">
        <v>24</v>
      </c>
      <c r="M820" s="2" t="s">
        <v>25</v>
      </c>
      <c r="N820" s="2">
        <v>1.71</v>
      </c>
      <c r="O820" s="2" t="s">
        <v>21</v>
      </c>
      <c r="P820" s="2">
        <v>14</v>
      </c>
      <c r="Q820" s="2">
        <f t="shared" si="113"/>
        <v>2</v>
      </c>
      <c r="R820" s="2">
        <v>68.27</v>
      </c>
      <c r="S820" s="2">
        <f t="shared" si="114"/>
        <v>2</v>
      </c>
      <c r="T820" s="42">
        <f>DataSet!G4156+DataSet!Q4156+DataSet!S4156</f>
        <v>7</v>
      </c>
      <c r="U820" s="16" t="str">
        <f t="shared" si="115"/>
        <v>High</v>
      </c>
      <c r="V820" s="4">
        <v>4</v>
      </c>
      <c r="W820" s="33">
        <f t="shared" si="116"/>
        <v>523.93639810426612</v>
      </c>
      <c r="X820" s="2" t="s">
        <v>22</v>
      </c>
    </row>
    <row r="821" spans="1:24" ht="14.25" customHeight="1" x14ac:dyDescent="0.25">
      <c r="A821" s="2">
        <v>4306</v>
      </c>
      <c r="B821" s="2">
        <v>52</v>
      </c>
      <c r="C821" s="2" t="str">
        <f t="shared" si="108"/>
        <v>Late Adults</v>
      </c>
      <c r="D821" s="2" t="s">
        <v>18</v>
      </c>
      <c r="E821" s="2" t="s">
        <v>27</v>
      </c>
      <c r="F821" s="2">
        <v>768.26</v>
      </c>
      <c r="G821" s="2">
        <f t="shared" si="109"/>
        <v>3</v>
      </c>
      <c r="H821" s="6">
        <v>48502</v>
      </c>
      <c r="I821" s="12" t="str">
        <f t="shared" si="110"/>
        <v>2032</v>
      </c>
      <c r="J821" s="10" t="str">
        <f t="shared" si="111"/>
        <v>Oct</v>
      </c>
      <c r="K821" s="12" t="str">
        <f t="shared" si="112"/>
        <v>15</v>
      </c>
      <c r="L821" s="2" t="s">
        <v>14</v>
      </c>
      <c r="M821" s="2" t="s">
        <v>25</v>
      </c>
      <c r="N821" s="2">
        <v>1.71</v>
      </c>
      <c r="O821" s="2" t="s">
        <v>21</v>
      </c>
      <c r="P821" s="2">
        <v>12</v>
      </c>
      <c r="Q821" s="2">
        <f t="shared" si="113"/>
        <v>2</v>
      </c>
      <c r="R821" s="2">
        <v>64.02</v>
      </c>
      <c r="S821" s="2">
        <f t="shared" si="114"/>
        <v>2</v>
      </c>
      <c r="T821" s="42">
        <f>DataSet!G4307+DataSet!Q4307+DataSet!S4307</f>
        <v>5</v>
      </c>
      <c r="U821" s="16" t="str">
        <f t="shared" si="115"/>
        <v>Medium</v>
      </c>
      <c r="V821" s="4">
        <v>1</v>
      </c>
      <c r="W821" s="33">
        <f t="shared" si="116"/>
        <v>531.84317745803321</v>
      </c>
      <c r="X821" s="2" t="s">
        <v>17</v>
      </c>
    </row>
    <row r="822" spans="1:24" ht="14.25" customHeight="1" x14ac:dyDescent="0.25">
      <c r="A822" s="2">
        <v>4426</v>
      </c>
      <c r="B822" s="2">
        <v>52</v>
      </c>
      <c r="C822" s="2" t="str">
        <f t="shared" si="108"/>
        <v>Late Adults</v>
      </c>
      <c r="D822" s="2" t="s">
        <v>18</v>
      </c>
      <c r="E822" s="2" t="s">
        <v>13</v>
      </c>
      <c r="F822" s="2">
        <v>241.23</v>
      </c>
      <c r="G822" s="2">
        <f t="shared" si="109"/>
        <v>1</v>
      </c>
      <c r="H822" s="6">
        <v>48622</v>
      </c>
      <c r="I822" s="12" t="str">
        <f t="shared" si="110"/>
        <v>2033</v>
      </c>
      <c r="J822" s="10" t="str">
        <f t="shared" si="111"/>
        <v>Feb</v>
      </c>
      <c r="K822" s="12" t="str">
        <f t="shared" si="112"/>
        <v>12</v>
      </c>
      <c r="L822" s="2" t="s">
        <v>20</v>
      </c>
      <c r="M822" s="2" t="s">
        <v>25</v>
      </c>
      <c r="N822" s="2">
        <v>1.71</v>
      </c>
      <c r="O822" s="2" t="s">
        <v>16</v>
      </c>
      <c r="P822" s="2">
        <v>16</v>
      </c>
      <c r="Q822" s="2">
        <f t="shared" si="113"/>
        <v>3</v>
      </c>
      <c r="R822" s="2">
        <v>15.08</v>
      </c>
      <c r="S822" s="2">
        <f t="shared" si="114"/>
        <v>1</v>
      </c>
      <c r="T822" s="42">
        <f>DataSet!G4427+DataSet!Q4427+DataSet!S4427</f>
        <v>4</v>
      </c>
      <c r="U822" s="16" t="str">
        <f t="shared" si="115"/>
        <v>Low</v>
      </c>
      <c r="V822" s="4">
        <v>4</v>
      </c>
      <c r="W822" s="33">
        <f t="shared" si="116"/>
        <v>523.42413997627591</v>
      </c>
      <c r="X822" s="2" t="s">
        <v>17</v>
      </c>
    </row>
    <row r="823" spans="1:24" ht="14.25" customHeight="1" x14ac:dyDescent="0.25">
      <c r="A823" s="2">
        <v>4530</v>
      </c>
      <c r="B823" s="2">
        <v>39</v>
      </c>
      <c r="C823" s="2" t="str">
        <f t="shared" si="108"/>
        <v>Early Adults</v>
      </c>
      <c r="D823" s="2" t="s">
        <v>12</v>
      </c>
      <c r="E823" s="2" t="s">
        <v>13</v>
      </c>
      <c r="F823" s="2">
        <v>967.76</v>
      </c>
      <c r="G823" s="2">
        <f t="shared" si="109"/>
        <v>3</v>
      </c>
      <c r="H823" s="6">
        <v>48726</v>
      </c>
      <c r="I823" s="12" t="str">
        <f t="shared" si="110"/>
        <v>2033</v>
      </c>
      <c r="J823" s="10" t="str">
        <f t="shared" si="111"/>
        <v>May</v>
      </c>
      <c r="K823" s="12" t="str">
        <f t="shared" si="112"/>
        <v>27</v>
      </c>
      <c r="L823" s="2" t="s">
        <v>30</v>
      </c>
      <c r="M823" s="2" t="s">
        <v>25</v>
      </c>
      <c r="N823" s="2">
        <v>1.71</v>
      </c>
      <c r="O823" s="2" t="s">
        <v>16</v>
      </c>
      <c r="P823" s="2">
        <v>7</v>
      </c>
      <c r="Q823" s="2">
        <f t="shared" si="113"/>
        <v>2</v>
      </c>
      <c r="R823" s="2">
        <v>138.25</v>
      </c>
      <c r="S823" s="2">
        <f t="shared" si="114"/>
        <v>2</v>
      </c>
      <c r="T823" s="42">
        <f>DataSet!G4531+DataSet!Q4531+DataSet!S4531</f>
        <v>7</v>
      </c>
      <c r="U823" s="16" t="str">
        <f t="shared" si="115"/>
        <v>High</v>
      </c>
      <c r="V823" s="4">
        <v>3</v>
      </c>
      <c r="W823" s="33">
        <f t="shared" si="116"/>
        <v>500.01732788798176</v>
      </c>
      <c r="X823" s="2" t="s">
        <v>17</v>
      </c>
    </row>
    <row r="824" spans="1:24" ht="14.25" customHeight="1" x14ac:dyDescent="0.25">
      <c r="A824" s="2">
        <v>4743</v>
      </c>
      <c r="B824" s="2">
        <v>41</v>
      </c>
      <c r="C824" s="2" t="str">
        <f t="shared" si="108"/>
        <v>Mid Adults</v>
      </c>
      <c r="D824" s="2" t="s">
        <v>26</v>
      </c>
      <c r="E824" s="2" t="s">
        <v>27</v>
      </c>
      <c r="F824" s="2">
        <v>310.45</v>
      </c>
      <c r="G824" s="2">
        <f t="shared" si="109"/>
        <v>1</v>
      </c>
      <c r="H824" s="6">
        <v>48939</v>
      </c>
      <c r="I824" s="12" t="str">
        <f t="shared" si="110"/>
        <v>2033</v>
      </c>
      <c r="J824" s="10" t="str">
        <f t="shared" si="111"/>
        <v>Dec</v>
      </c>
      <c r="K824" s="12" t="str">
        <f t="shared" si="112"/>
        <v>26</v>
      </c>
      <c r="L824" s="2" t="s">
        <v>20</v>
      </c>
      <c r="M824" s="2" t="s">
        <v>15</v>
      </c>
      <c r="N824" s="2">
        <v>1.71</v>
      </c>
      <c r="O824" s="2" t="s">
        <v>16</v>
      </c>
      <c r="P824" s="2">
        <v>16</v>
      </c>
      <c r="Q824" s="2">
        <f t="shared" si="113"/>
        <v>3</v>
      </c>
      <c r="R824" s="2">
        <v>19.399999999999999</v>
      </c>
      <c r="S824" s="2">
        <f t="shared" si="114"/>
        <v>1</v>
      </c>
      <c r="T824" s="42">
        <f>DataSet!G4744+DataSet!Q4744+DataSet!S4744</f>
        <v>3</v>
      </c>
      <c r="U824" s="16" t="str">
        <f t="shared" si="115"/>
        <v>Low</v>
      </c>
      <c r="V824" s="4">
        <v>5</v>
      </c>
      <c r="W824" s="33">
        <f t="shared" si="116"/>
        <v>535.4934457831323</v>
      </c>
      <c r="X824" s="2" t="s">
        <v>22</v>
      </c>
    </row>
    <row r="825" spans="1:24" ht="14.25" customHeight="1" x14ac:dyDescent="0.25">
      <c r="A825" s="2">
        <v>58</v>
      </c>
      <c r="B825" s="2">
        <v>52</v>
      </c>
      <c r="C825" s="2" t="str">
        <f t="shared" si="108"/>
        <v>Late Adults</v>
      </c>
      <c r="D825" s="2" t="s">
        <v>26</v>
      </c>
      <c r="E825" s="2" t="s">
        <v>29</v>
      </c>
      <c r="F825" s="2">
        <v>455.6</v>
      </c>
      <c r="G825" s="2">
        <f t="shared" si="109"/>
        <v>2</v>
      </c>
      <c r="H825" s="6">
        <v>44254</v>
      </c>
      <c r="I825" s="12" t="str">
        <f t="shared" si="110"/>
        <v>2021</v>
      </c>
      <c r="J825" s="10" t="str">
        <f t="shared" si="111"/>
        <v>Feb</v>
      </c>
      <c r="K825" s="12" t="str">
        <f t="shared" si="112"/>
        <v>27</v>
      </c>
      <c r="L825" s="2" t="s">
        <v>30</v>
      </c>
      <c r="M825" s="2" t="s">
        <v>25</v>
      </c>
      <c r="N825" s="2">
        <v>1.7</v>
      </c>
      <c r="O825" s="2" t="s">
        <v>16</v>
      </c>
      <c r="P825" s="2">
        <v>13</v>
      </c>
      <c r="Q825" s="2">
        <f t="shared" si="113"/>
        <v>2</v>
      </c>
      <c r="R825" s="2">
        <v>35.049999999999997</v>
      </c>
      <c r="S825" s="2">
        <f t="shared" si="114"/>
        <v>1</v>
      </c>
      <c r="T825" s="42">
        <f>DataSet!G59+DataSet!Q59+DataSet!S59</f>
        <v>6</v>
      </c>
      <c r="U825" s="16" t="str">
        <f t="shared" si="115"/>
        <v>Medium</v>
      </c>
      <c r="V825" s="4">
        <v>5</v>
      </c>
      <c r="W825" s="33">
        <f t="shared" si="116"/>
        <v>535.76490952955339</v>
      </c>
      <c r="X825" s="2" t="s">
        <v>17</v>
      </c>
    </row>
    <row r="826" spans="1:24" ht="14.25" customHeight="1" x14ac:dyDescent="0.25">
      <c r="A826" s="2">
        <v>218</v>
      </c>
      <c r="B826" s="2">
        <v>56</v>
      </c>
      <c r="C826" s="2" t="str">
        <f t="shared" si="108"/>
        <v>Late Adults</v>
      </c>
      <c r="D826" s="2" t="s">
        <v>26</v>
      </c>
      <c r="E826" s="2" t="s">
        <v>19</v>
      </c>
      <c r="F826" s="2">
        <v>889.18</v>
      </c>
      <c r="G826" s="2">
        <f t="shared" si="109"/>
        <v>3</v>
      </c>
      <c r="H826" s="6">
        <v>44414</v>
      </c>
      <c r="I826" s="12" t="str">
        <f t="shared" si="110"/>
        <v>2021</v>
      </c>
      <c r="J826" s="10" t="str">
        <f t="shared" si="111"/>
        <v>Aug</v>
      </c>
      <c r="K826" s="12" t="str">
        <f t="shared" si="112"/>
        <v>06</v>
      </c>
      <c r="L826" s="2" t="s">
        <v>20</v>
      </c>
      <c r="M826" s="2" t="s">
        <v>25</v>
      </c>
      <c r="N826" s="2">
        <v>1.7</v>
      </c>
      <c r="O826" s="2" t="s">
        <v>16</v>
      </c>
      <c r="P826" s="2">
        <v>5</v>
      </c>
      <c r="Q826" s="2">
        <f t="shared" si="113"/>
        <v>1</v>
      </c>
      <c r="R826" s="2">
        <v>177.84</v>
      </c>
      <c r="S826" s="2">
        <f t="shared" si="114"/>
        <v>3</v>
      </c>
      <c r="T826" s="42">
        <f>DataSet!G219+DataSet!Q219+DataSet!S219</f>
        <v>6</v>
      </c>
      <c r="U826" s="16" t="str">
        <f t="shared" si="115"/>
        <v>Medium</v>
      </c>
      <c r="V826" s="4">
        <v>4</v>
      </c>
      <c r="W826" s="33">
        <f t="shared" si="116"/>
        <v>523.75928741092719</v>
      </c>
      <c r="X826" s="2" t="s">
        <v>22</v>
      </c>
    </row>
    <row r="827" spans="1:24" ht="14.25" customHeight="1" x14ac:dyDescent="0.25">
      <c r="A827" s="2">
        <v>491</v>
      </c>
      <c r="B827" s="2">
        <v>48</v>
      </c>
      <c r="C827" s="2" t="str">
        <f t="shared" si="108"/>
        <v>Mid Adults</v>
      </c>
      <c r="D827" s="2" t="s">
        <v>23</v>
      </c>
      <c r="E827" s="2" t="s">
        <v>29</v>
      </c>
      <c r="F827" s="2">
        <v>86.06</v>
      </c>
      <c r="G827" s="2">
        <f t="shared" si="109"/>
        <v>1</v>
      </c>
      <c r="H827" s="6">
        <v>44687</v>
      </c>
      <c r="I827" s="12" t="str">
        <f t="shared" si="110"/>
        <v>2022</v>
      </c>
      <c r="J827" s="10" t="str">
        <f t="shared" si="111"/>
        <v>May</v>
      </c>
      <c r="K827" s="12" t="str">
        <f t="shared" si="112"/>
        <v>06</v>
      </c>
      <c r="L827" s="2" t="s">
        <v>20</v>
      </c>
      <c r="M827" s="2" t="s">
        <v>15</v>
      </c>
      <c r="N827" s="2">
        <v>1.7</v>
      </c>
      <c r="O827" s="2" t="s">
        <v>21</v>
      </c>
      <c r="P827" s="2">
        <v>4</v>
      </c>
      <c r="Q827" s="2">
        <f t="shared" si="113"/>
        <v>1</v>
      </c>
      <c r="R827" s="2">
        <v>21.52</v>
      </c>
      <c r="S827" s="2">
        <f t="shared" si="114"/>
        <v>1</v>
      </c>
      <c r="T827" s="42">
        <f>DataSet!G492+DataSet!Q492+DataSet!S492</f>
        <v>5</v>
      </c>
      <c r="U827" s="16" t="str">
        <f t="shared" si="115"/>
        <v>Medium</v>
      </c>
      <c r="V827" s="4">
        <v>5</v>
      </c>
      <c r="W827" s="33">
        <f t="shared" si="116"/>
        <v>535.86172705313982</v>
      </c>
      <c r="X827" s="2" t="s">
        <v>22</v>
      </c>
    </row>
    <row r="828" spans="1:24" ht="14.25" customHeight="1" x14ac:dyDescent="0.25">
      <c r="A828" s="2">
        <v>583</v>
      </c>
      <c r="B828" s="2">
        <v>59</v>
      </c>
      <c r="C828" s="2" t="str">
        <f t="shared" si="108"/>
        <v>Late Adults</v>
      </c>
      <c r="D828" s="2" t="s">
        <v>12</v>
      </c>
      <c r="E828" s="2" t="s">
        <v>13</v>
      </c>
      <c r="F828" s="2">
        <v>382.21</v>
      </c>
      <c r="G828" s="2">
        <f t="shared" si="109"/>
        <v>2</v>
      </c>
      <c r="H828" s="6">
        <v>44779</v>
      </c>
      <c r="I828" s="12" t="str">
        <f t="shared" si="110"/>
        <v>2022</v>
      </c>
      <c r="J828" s="10" t="str">
        <f t="shared" si="111"/>
        <v>Aug</v>
      </c>
      <c r="K828" s="12" t="str">
        <f t="shared" si="112"/>
        <v>06</v>
      </c>
      <c r="L828" s="2" t="s">
        <v>20</v>
      </c>
      <c r="M828" s="2" t="s">
        <v>25</v>
      </c>
      <c r="N828" s="2">
        <v>1.7</v>
      </c>
      <c r="O828" s="2" t="s">
        <v>21</v>
      </c>
      <c r="P828" s="2">
        <v>3</v>
      </c>
      <c r="Q828" s="2">
        <f t="shared" si="113"/>
        <v>1</v>
      </c>
      <c r="R828" s="2">
        <v>127.4</v>
      </c>
      <c r="S828" s="2">
        <f t="shared" si="114"/>
        <v>2</v>
      </c>
      <c r="T828" s="42">
        <f>DataSet!G584+DataSet!Q584+DataSet!S584</f>
        <v>5</v>
      </c>
      <c r="U828" s="16" t="str">
        <f t="shared" si="115"/>
        <v>Medium</v>
      </c>
      <c r="V828" s="4">
        <v>1</v>
      </c>
      <c r="W828" s="33">
        <f t="shared" si="116"/>
        <v>531.55936374549788</v>
      </c>
      <c r="X828" s="2" t="s">
        <v>17</v>
      </c>
    </row>
    <row r="829" spans="1:24" ht="14.25" customHeight="1" x14ac:dyDescent="0.25">
      <c r="A829" s="2">
        <v>671</v>
      </c>
      <c r="B829" s="2">
        <v>37</v>
      </c>
      <c r="C829" s="2" t="str">
        <f t="shared" si="108"/>
        <v>Early Adults</v>
      </c>
      <c r="D829" s="2" t="s">
        <v>26</v>
      </c>
      <c r="E829" s="2" t="s">
        <v>13</v>
      </c>
      <c r="F829" s="2">
        <v>912.71</v>
      </c>
      <c r="G829" s="2">
        <f t="shared" si="109"/>
        <v>3</v>
      </c>
      <c r="H829" s="6">
        <v>44867</v>
      </c>
      <c r="I829" s="12" t="str">
        <f t="shared" si="110"/>
        <v>2022</v>
      </c>
      <c r="J829" s="10" t="str">
        <f t="shared" si="111"/>
        <v>Nov</v>
      </c>
      <c r="K829" s="12" t="str">
        <f t="shared" si="112"/>
        <v>02</v>
      </c>
      <c r="L829" s="2" t="s">
        <v>24</v>
      </c>
      <c r="M829" s="2" t="s">
        <v>15</v>
      </c>
      <c r="N829" s="2">
        <v>1.7</v>
      </c>
      <c r="O829" s="2" t="s">
        <v>16</v>
      </c>
      <c r="P829" s="2">
        <v>5</v>
      </c>
      <c r="Q829" s="2">
        <f t="shared" si="113"/>
        <v>1</v>
      </c>
      <c r="R829" s="2">
        <v>182.54</v>
      </c>
      <c r="S829" s="2">
        <f t="shared" si="114"/>
        <v>3</v>
      </c>
      <c r="T829" s="42">
        <f>DataSet!G672+DataSet!Q672+DataSet!S672</f>
        <v>6</v>
      </c>
      <c r="U829" s="16" t="str">
        <f t="shared" si="115"/>
        <v>Medium</v>
      </c>
      <c r="V829" s="4">
        <v>2</v>
      </c>
      <c r="W829" s="33">
        <f t="shared" si="116"/>
        <v>524.22550795593702</v>
      </c>
      <c r="X829" s="2" t="s">
        <v>22</v>
      </c>
    </row>
    <row r="830" spans="1:24" ht="14.25" customHeight="1" x14ac:dyDescent="0.25">
      <c r="A830" s="2">
        <v>808</v>
      </c>
      <c r="B830" s="2">
        <v>30</v>
      </c>
      <c r="C830" s="2" t="str">
        <f t="shared" si="108"/>
        <v>Early Adults</v>
      </c>
      <c r="D830" s="2" t="s">
        <v>12</v>
      </c>
      <c r="E830" s="2" t="s">
        <v>19</v>
      </c>
      <c r="F830" s="2">
        <v>682.31</v>
      </c>
      <c r="G830" s="2">
        <f t="shared" si="109"/>
        <v>3</v>
      </c>
      <c r="H830" s="6">
        <v>45004</v>
      </c>
      <c r="I830" s="12" t="str">
        <f t="shared" si="110"/>
        <v>2023</v>
      </c>
      <c r="J830" s="10" t="str">
        <f t="shared" si="111"/>
        <v>Mar</v>
      </c>
      <c r="K830" s="12" t="str">
        <f t="shared" si="112"/>
        <v>19</v>
      </c>
      <c r="L830" s="2" t="s">
        <v>24</v>
      </c>
      <c r="M830" s="2" t="s">
        <v>15</v>
      </c>
      <c r="N830" s="2">
        <v>1.7</v>
      </c>
      <c r="O830" s="2" t="s">
        <v>16</v>
      </c>
      <c r="P830" s="2">
        <v>5</v>
      </c>
      <c r="Q830" s="2">
        <f t="shared" si="113"/>
        <v>1</v>
      </c>
      <c r="R830" s="2">
        <v>136.46</v>
      </c>
      <c r="S830" s="2">
        <f t="shared" si="114"/>
        <v>2</v>
      </c>
      <c r="T830" s="42">
        <f>DataSet!G809+DataSet!Q809+DataSet!S809</f>
        <v>4</v>
      </c>
      <c r="U830" s="16" t="str">
        <f t="shared" si="115"/>
        <v>Low</v>
      </c>
      <c r="V830" s="4">
        <v>4</v>
      </c>
      <c r="W830" s="33">
        <f t="shared" si="116"/>
        <v>523.32478002378207</v>
      </c>
      <c r="X830" s="2" t="s">
        <v>22</v>
      </c>
    </row>
    <row r="831" spans="1:24" ht="14.25" customHeight="1" x14ac:dyDescent="0.25">
      <c r="A831" s="2">
        <v>1207</v>
      </c>
      <c r="B831" s="2">
        <v>52</v>
      </c>
      <c r="C831" s="2" t="str">
        <f t="shared" si="108"/>
        <v>Late Adults</v>
      </c>
      <c r="D831" s="2" t="s">
        <v>23</v>
      </c>
      <c r="E831" s="2" t="s">
        <v>13</v>
      </c>
      <c r="F831" s="2">
        <v>778.37</v>
      </c>
      <c r="G831" s="2">
        <f t="shared" si="109"/>
        <v>3</v>
      </c>
      <c r="H831" s="6">
        <v>45403</v>
      </c>
      <c r="I831" s="12" t="str">
        <f t="shared" si="110"/>
        <v>2024</v>
      </c>
      <c r="J831" s="10" t="str">
        <f t="shared" si="111"/>
        <v>Apr</v>
      </c>
      <c r="K831" s="12" t="str">
        <f t="shared" si="112"/>
        <v>21</v>
      </c>
      <c r="L831" s="2" t="s">
        <v>20</v>
      </c>
      <c r="M831" s="2" t="s">
        <v>15</v>
      </c>
      <c r="N831" s="2">
        <v>1.7</v>
      </c>
      <c r="O831" s="2" t="s">
        <v>16</v>
      </c>
      <c r="P831" s="2">
        <v>4</v>
      </c>
      <c r="Q831" s="2">
        <f t="shared" si="113"/>
        <v>1</v>
      </c>
      <c r="R831" s="2">
        <v>194.59</v>
      </c>
      <c r="S831" s="2">
        <f t="shared" si="114"/>
        <v>3</v>
      </c>
      <c r="T831" s="42">
        <f>DataSet!G1208+DataSet!Q1208+DataSet!S1208</f>
        <v>6</v>
      </c>
      <c r="U831" s="16" t="str">
        <f t="shared" si="115"/>
        <v>Medium</v>
      </c>
      <c r="V831" s="4">
        <v>1</v>
      </c>
      <c r="W831" s="33">
        <f t="shared" si="116"/>
        <v>531.73887019230744</v>
      </c>
      <c r="X831" s="2" t="s">
        <v>17</v>
      </c>
    </row>
    <row r="832" spans="1:24" ht="14.25" customHeight="1" x14ac:dyDescent="0.25">
      <c r="A832" s="2">
        <v>1606</v>
      </c>
      <c r="B832" s="2">
        <v>50</v>
      </c>
      <c r="C832" s="2" t="str">
        <f t="shared" si="108"/>
        <v>Late Adults</v>
      </c>
      <c r="D832" s="2" t="s">
        <v>23</v>
      </c>
      <c r="E832" s="2" t="s">
        <v>13</v>
      </c>
      <c r="F832" s="2">
        <v>405.77</v>
      </c>
      <c r="G832" s="2">
        <f t="shared" si="109"/>
        <v>2</v>
      </c>
      <c r="H832" s="6">
        <v>45802</v>
      </c>
      <c r="I832" s="12" t="str">
        <f t="shared" si="110"/>
        <v>2025</v>
      </c>
      <c r="J832" s="10" t="str">
        <f t="shared" si="111"/>
        <v>May</v>
      </c>
      <c r="K832" s="12" t="str">
        <f t="shared" si="112"/>
        <v>25</v>
      </c>
      <c r="L832" s="2" t="s">
        <v>30</v>
      </c>
      <c r="M832" s="2" t="s">
        <v>25</v>
      </c>
      <c r="N832" s="2">
        <v>1.7</v>
      </c>
      <c r="O832" s="2" t="s">
        <v>21</v>
      </c>
      <c r="P832" s="2">
        <v>1</v>
      </c>
      <c r="Q832" s="2">
        <f t="shared" si="113"/>
        <v>1</v>
      </c>
      <c r="R832" s="2">
        <v>405.77</v>
      </c>
      <c r="S832" s="2">
        <f t="shared" si="114"/>
        <v>3</v>
      </c>
      <c r="T832" s="42">
        <f>DataSet!G1607+DataSet!Q1607+DataSet!S1607</f>
        <v>7</v>
      </c>
      <c r="U832" s="16" t="str">
        <f t="shared" si="115"/>
        <v>High</v>
      </c>
      <c r="V832" s="4">
        <v>3</v>
      </c>
      <c r="W832" s="33">
        <f t="shared" si="116"/>
        <v>499.47089953271075</v>
      </c>
      <c r="X832" s="2" t="s">
        <v>22</v>
      </c>
    </row>
    <row r="833" spans="1:24" ht="14.25" customHeight="1" x14ac:dyDescent="0.25">
      <c r="A833" s="2">
        <v>1693</v>
      </c>
      <c r="B833" s="2">
        <v>69</v>
      </c>
      <c r="C833" s="2" t="str">
        <f t="shared" si="108"/>
        <v>Seniors</v>
      </c>
      <c r="D833" s="2" t="s">
        <v>26</v>
      </c>
      <c r="E833" s="2" t="s">
        <v>29</v>
      </c>
      <c r="F833" s="2">
        <v>116.8</v>
      </c>
      <c r="G833" s="2">
        <f t="shared" si="109"/>
        <v>1</v>
      </c>
      <c r="H833" s="6">
        <v>45889</v>
      </c>
      <c r="I833" s="12" t="str">
        <f t="shared" si="110"/>
        <v>2025</v>
      </c>
      <c r="J833" s="10" t="str">
        <f t="shared" si="111"/>
        <v>Aug</v>
      </c>
      <c r="K833" s="12" t="str">
        <f t="shared" si="112"/>
        <v>20</v>
      </c>
      <c r="L833" s="2" t="s">
        <v>24</v>
      </c>
      <c r="M833" s="2" t="s">
        <v>15</v>
      </c>
      <c r="N833" s="2">
        <v>1.7</v>
      </c>
      <c r="O833" s="2" t="s">
        <v>16</v>
      </c>
      <c r="P833" s="2">
        <v>15</v>
      </c>
      <c r="Q833" s="2">
        <f t="shared" si="113"/>
        <v>2</v>
      </c>
      <c r="R833" s="2">
        <v>7.79</v>
      </c>
      <c r="S833" s="2">
        <f t="shared" si="114"/>
        <v>1</v>
      </c>
      <c r="T833" s="42">
        <f>DataSet!G1694+DataSet!Q1694+DataSet!S1694</f>
        <v>5</v>
      </c>
      <c r="U833" s="16" t="str">
        <f t="shared" si="115"/>
        <v>Medium</v>
      </c>
      <c r="V833" s="4">
        <v>1</v>
      </c>
      <c r="W833" s="33">
        <f t="shared" si="116"/>
        <v>531.44208182912121</v>
      </c>
      <c r="X833" s="2" t="s">
        <v>17</v>
      </c>
    </row>
    <row r="834" spans="1:24" ht="14.25" customHeight="1" x14ac:dyDescent="0.25">
      <c r="A834" s="2">
        <v>1696</v>
      </c>
      <c r="B834" s="2">
        <v>18</v>
      </c>
      <c r="C834" s="2" t="str">
        <f t="shared" ref="C834:C897" si="117">IF(AND(B834&gt;=18, B834&lt;=29), "Young Adults",
   IF(AND(B834&gt;=30, B834&lt;=39), "Early Adults",
      IF(AND(B834&gt;=40, B834&lt;=49), "Mid Adults",
         IF(AND(B834&gt;=50, B834&lt;=59), "Late Adults",
            IF(AND(B834&gt;=60, B834&lt;=69), "Seniors", "Out of Range")
         )
      )
   )
)</f>
        <v>Young Adults</v>
      </c>
      <c r="D834" s="2" t="s">
        <v>26</v>
      </c>
      <c r="E834" s="2" t="s">
        <v>19</v>
      </c>
      <c r="F834" s="2">
        <v>675.59</v>
      </c>
      <c r="G834" s="2">
        <f t="shared" ref="G834:G897" si="118">IF(F834 &lt;= 350, 1, IF(F834&gt; 350, IF(F834 &lt;= 650, 2, 3)))</f>
        <v>3</v>
      </c>
      <c r="H834" s="6">
        <v>45892</v>
      </c>
      <c r="I834" s="12" t="str">
        <f t="shared" ref="I834:I897" si="119">TEXT(H834, "yyyy")</f>
        <v>2025</v>
      </c>
      <c r="J834" s="10" t="str">
        <f t="shared" ref="J834:J897" si="120">TEXT(H834, "mmm")</f>
        <v>Aug</v>
      </c>
      <c r="K834" s="12" t="str">
        <f t="shared" ref="K834:K897" si="121">TEXT(H834, "dd")</f>
        <v>23</v>
      </c>
      <c r="L834" s="2" t="s">
        <v>30</v>
      </c>
      <c r="M834" s="2" t="s">
        <v>25</v>
      </c>
      <c r="N834" s="2">
        <v>1.7</v>
      </c>
      <c r="O834" s="2" t="s">
        <v>16</v>
      </c>
      <c r="P834" s="2">
        <v>18</v>
      </c>
      <c r="Q834" s="2">
        <f t="shared" ref="Q834:Q897" si="122">IF(P834 &lt;= 5, 1, IF(P834&gt; 5, IF(P834 &lt;= 15, 2, 3)))</f>
        <v>3</v>
      </c>
      <c r="R834" s="2">
        <v>37.53</v>
      </c>
      <c r="S834" s="2">
        <f t="shared" ref="S834:S897" si="123">IF(R834 &lt;= 50, 1, IF(R834&gt; 50, IF(R834 &lt;= 150, 2, 3)))</f>
        <v>1</v>
      </c>
      <c r="T834" s="42">
        <f>DataSet!G1697+DataSet!Q1697+DataSet!S1697</f>
        <v>7</v>
      </c>
      <c r="U834" s="16" t="str">
        <f t="shared" ref="U834:U897" si="124">IF(T834&lt;=4,"Low",IF(T834&lt;=6,"Medium","High"))</f>
        <v>High</v>
      </c>
      <c r="V834" s="4">
        <v>2</v>
      </c>
      <c r="W834" s="33">
        <f t="shared" ref="W834:W897" si="125">AVERAGEIFS(F834:F5833, V834:V5833,V834 )</f>
        <v>523.74942401960868</v>
      </c>
      <c r="X834" s="2" t="s">
        <v>28</v>
      </c>
    </row>
    <row r="835" spans="1:24" ht="14.25" customHeight="1" x14ac:dyDescent="0.25">
      <c r="A835" s="2">
        <v>2537</v>
      </c>
      <c r="B835" s="2">
        <v>46</v>
      </c>
      <c r="C835" s="2" t="str">
        <f t="shared" si="117"/>
        <v>Mid Adults</v>
      </c>
      <c r="D835" s="2" t="s">
        <v>12</v>
      </c>
      <c r="E835" s="2" t="s">
        <v>29</v>
      </c>
      <c r="F835" s="2">
        <v>595.29999999999995</v>
      </c>
      <c r="G835" s="2">
        <f t="shared" si="118"/>
        <v>2</v>
      </c>
      <c r="H835" s="6">
        <v>46733</v>
      </c>
      <c r="I835" s="12" t="str">
        <f t="shared" si="119"/>
        <v>2027</v>
      </c>
      <c r="J835" s="10" t="str">
        <f t="shared" si="120"/>
        <v>Dec</v>
      </c>
      <c r="K835" s="12" t="str">
        <f t="shared" si="121"/>
        <v>12</v>
      </c>
      <c r="L835" s="2" t="s">
        <v>24</v>
      </c>
      <c r="M835" s="2" t="s">
        <v>25</v>
      </c>
      <c r="N835" s="2">
        <v>1.7</v>
      </c>
      <c r="O835" s="2" t="s">
        <v>21</v>
      </c>
      <c r="P835" s="2">
        <v>15</v>
      </c>
      <c r="Q835" s="2">
        <f t="shared" si="122"/>
        <v>2</v>
      </c>
      <c r="R835" s="2">
        <v>39.69</v>
      </c>
      <c r="S835" s="2">
        <f t="shared" si="123"/>
        <v>1</v>
      </c>
      <c r="T835" s="42">
        <f>DataSet!G2538+DataSet!Q2538+DataSet!S2538</f>
        <v>7</v>
      </c>
      <c r="U835" s="16" t="str">
        <f t="shared" si="124"/>
        <v>High</v>
      </c>
      <c r="V835" s="4">
        <v>3</v>
      </c>
      <c r="W835" s="33">
        <f t="shared" si="125"/>
        <v>499.58049122807057</v>
      </c>
      <c r="X835" s="2" t="s">
        <v>22</v>
      </c>
    </row>
    <row r="836" spans="1:24" ht="14.25" customHeight="1" x14ac:dyDescent="0.25">
      <c r="A836" s="2">
        <v>2951</v>
      </c>
      <c r="B836" s="2">
        <v>24</v>
      </c>
      <c r="C836" s="2" t="str">
        <f t="shared" si="117"/>
        <v>Young Adults</v>
      </c>
      <c r="D836" s="2" t="s">
        <v>23</v>
      </c>
      <c r="E836" s="2" t="s">
        <v>19</v>
      </c>
      <c r="F836" s="2">
        <v>322.07</v>
      </c>
      <c r="G836" s="2">
        <f t="shared" si="118"/>
        <v>1</v>
      </c>
      <c r="H836" s="6">
        <v>47147</v>
      </c>
      <c r="I836" s="12" t="str">
        <f t="shared" si="119"/>
        <v>2029</v>
      </c>
      <c r="J836" s="10" t="str">
        <f t="shared" si="120"/>
        <v>Jan</v>
      </c>
      <c r="K836" s="12" t="str">
        <f t="shared" si="121"/>
        <v>29</v>
      </c>
      <c r="L836" s="2" t="s">
        <v>20</v>
      </c>
      <c r="M836" s="2" t="s">
        <v>25</v>
      </c>
      <c r="N836" s="2">
        <v>1.7</v>
      </c>
      <c r="O836" s="2" t="s">
        <v>21</v>
      </c>
      <c r="P836" s="2">
        <v>11</v>
      </c>
      <c r="Q836" s="2">
        <f t="shared" si="122"/>
        <v>2</v>
      </c>
      <c r="R836" s="2">
        <v>29.28</v>
      </c>
      <c r="S836" s="2">
        <f t="shared" si="123"/>
        <v>1</v>
      </c>
      <c r="T836" s="42">
        <f>DataSet!G2952+DataSet!Q2952+DataSet!S2952</f>
        <v>7</v>
      </c>
      <c r="U836" s="16" t="str">
        <f t="shared" si="124"/>
        <v>High</v>
      </c>
      <c r="V836" s="4">
        <v>3</v>
      </c>
      <c r="W836" s="33">
        <f t="shared" si="125"/>
        <v>499.46840749414565</v>
      </c>
      <c r="X836" s="2" t="s">
        <v>22</v>
      </c>
    </row>
    <row r="837" spans="1:24" ht="14.25" customHeight="1" x14ac:dyDescent="0.25">
      <c r="A837" s="2">
        <v>2953</v>
      </c>
      <c r="B837" s="2">
        <v>64</v>
      </c>
      <c r="C837" s="2" t="str">
        <f t="shared" si="117"/>
        <v>Seniors</v>
      </c>
      <c r="D837" s="2" t="s">
        <v>12</v>
      </c>
      <c r="E837" s="2" t="s">
        <v>29</v>
      </c>
      <c r="F837" s="2">
        <v>331.66</v>
      </c>
      <c r="G837" s="2">
        <f t="shared" si="118"/>
        <v>1</v>
      </c>
      <c r="H837" s="6">
        <v>47149</v>
      </c>
      <c r="I837" s="12" t="str">
        <f t="shared" si="119"/>
        <v>2029</v>
      </c>
      <c r="J837" s="10" t="str">
        <f t="shared" si="120"/>
        <v>Jan</v>
      </c>
      <c r="K837" s="12" t="str">
        <f t="shared" si="121"/>
        <v>31</v>
      </c>
      <c r="L837" s="2" t="s">
        <v>24</v>
      </c>
      <c r="M837" s="2" t="s">
        <v>15</v>
      </c>
      <c r="N837" s="2">
        <v>1.7</v>
      </c>
      <c r="O837" s="2" t="s">
        <v>21</v>
      </c>
      <c r="P837" s="2">
        <v>15</v>
      </c>
      <c r="Q837" s="2">
        <f t="shared" si="122"/>
        <v>2</v>
      </c>
      <c r="R837" s="2">
        <v>22.11</v>
      </c>
      <c r="S837" s="2">
        <f t="shared" si="123"/>
        <v>1</v>
      </c>
      <c r="T837" s="42">
        <f>DataSet!G2954+DataSet!Q2954+DataSet!S2954</f>
        <v>5</v>
      </c>
      <c r="U837" s="16" t="str">
        <f t="shared" si="124"/>
        <v>Medium</v>
      </c>
      <c r="V837" s="4">
        <v>5</v>
      </c>
      <c r="W837" s="33">
        <f t="shared" si="125"/>
        <v>536.40562273276873</v>
      </c>
      <c r="X837" s="2" t="s">
        <v>17</v>
      </c>
    </row>
    <row r="838" spans="1:24" ht="14.25" customHeight="1" x14ac:dyDescent="0.25">
      <c r="A838" s="2">
        <v>2962</v>
      </c>
      <c r="B838" s="2">
        <v>27</v>
      </c>
      <c r="C838" s="2" t="str">
        <f t="shared" si="117"/>
        <v>Young Adults</v>
      </c>
      <c r="D838" s="2" t="s">
        <v>23</v>
      </c>
      <c r="E838" s="2" t="s">
        <v>27</v>
      </c>
      <c r="F838" s="2">
        <v>994.55</v>
      </c>
      <c r="G838" s="2">
        <f t="shared" si="118"/>
        <v>3</v>
      </c>
      <c r="H838" s="6">
        <v>47158</v>
      </c>
      <c r="I838" s="12" t="str">
        <f t="shared" si="119"/>
        <v>2029</v>
      </c>
      <c r="J838" s="10" t="str">
        <f t="shared" si="120"/>
        <v>Feb</v>
      </c>
      <c r="K838" s="12" t="str">
        <f t="shared" si="121"/>
        <v>09</v>
      </c>
      <c r="L838" s="2" t="s">
        <v>24</v>
      </c>
      <c r="M838" s="2" t="s">
        <v>15</v>
      </c>
      <c r="N838" s="2">
        <v>1.7</v>
      </c>
      <c r="O838" s="2" t="s">
        <v>16</v>
      </c>
      <c r="P838" s="2">
        <v>16</v>
      </c>
      <c r="Q838" s="2">
        <f t="shared" si="122"/>
        <v>3</v>
      </c>
      <c r="R838" s="2">
        <v>62.16</v>
      </c>
      <c r="S838" s="2">
        <f t="shared" si="123"/>
        <v>2</v>
      </c>
      <c r="T838" s="42">
        <f>DataSet!G2963+DataSet!Q2963+DataSet!S2963</f>
        <v>5</v>
      </c>
      <c r="U838" s="16" t="str">
        <f t="shared" si="124"/>
        <v>Medium</v>
      </c>
      <c r="V838" s="4">
        <v>1</v>
      </c>
      <c r="W838" s="33">
        <f t="shared" si="125"/>
        <v>531.94165060240937</v>
      </c>
      <c r="X838" s="2" t="s">
        <v>17</v>
      </c>
    </row>
    <row r="839" spans="1:24" ht="14.25" customHeight="1" x14ac:dyDescent="0.25">
      <c r="A839" s="2">
        <v>3139</v>
      </c>
      <c r="B839" s="2">
        <v>57</v>
      </c>
      <c r="C839" s="2" t="str">
        <f t="shared" si="117"/>
        <v>Late Adults</v>
      </c>
      <c r="D839" s="2" t="s">
        <v>26</v>
      </c>
      <c r="E839" s="2" t="s">
        <v>19</v>
      </c>
      <c r="F839" s="2">
        <v>262.77999999999997</v>
      </c>
      <c r="G839" s="2">
        <f t="shared" si="118"/>
        <v>1</v>
      </c>
      <c r="H839" s="6">
        <v>47335</v>
      </c>
      <c r="I839" s="12" t="str">
        <f t="shared" si="119"/>
        <v>2029</v>
      </c>
      <c r="J839" s="10" t="str">
        <f t="shared" si="120"/>
        <v>Aug</v>
      </c>
      <c r="K839" s="12" t="str">
        <f t="shared" si="121"/>
        <v>05</v>
      </c>
      <c r="L839" s="2" t="s">
        <v>14</v>
      </c>
      <c r="M839" s="2" t="s">
        <v>25</v>
      </c>
      <c r="N839" s="2">
        <v>1.7</v>
      </c>
      <c r="O839" s="2" t="s">
        <v>16</v>
      </c>
      <c r="P839" s="2">
        <v>10</v>
      </c>
      <c r="Q839" s="2">
        <f t="shared" si="122"/>
        <v>2</v>
      </c>
      <c r="R839" s="2">
        <v>26.28</v>
      </c>
      <c r="S839" s="2">
        <f t="shared" si="123"/>
        <v>1</v>
      </c>
      <c r="T839" s="42">
        <f>DataSet!G3140+DataSet!Q3140+DataSet!S3140</f>
        <v>7</v>
      </c>
      <c r="U839" s="16" t="str">
        <f t="shared" si="124"/>
        <v>High</v>
      </c>
      <c r="V839" s="4">
        <v>4</v>
      </c>
      <c r="W839" s="33">
        <f t="shared" si="125"/>
        <v>523.13551190476278</v>
      </c>
      <c r="X839" s="2" t="s">
        <v>22</v>
      </c>
    </row>
    <row r="840" spans="1:24" ht="14.25" customHeight="1" x14ac:dyDescent="0.25">
      <c r="A840" s="2">
        <v>3312</v>
      </c>
      <c r="B840" s="2">
        <v>50</v>
      </c>
      <c r="C840" s="2" t="str">
        <f t="shared" si="117"/>
        <v>Late Adults</v>
      </c>
      <c r="D840" s="2" t="s">
        <v>23</v>
      </c>
      <c r="E840" s="2" t="s">
        <v>29</v>
      </c>
      <c r="F840" s="2">
        <v>719.45</v>
      </c>
      <c r="G840" s="2">
        <f t="shared" si="118"/>
        <v>3</v>
      </c>
      <c r="H840" s="6">
        <v>47508</v>
      </c>
      <c r="I840" s="12" t="str">
        <f t="shared" si="119"/>
        <v>2030</v>
      </c>
      <c r="J840" s="10" t="str">
        <f t="shared" si="120"/>
        <v>Jan</v>
      </c>
      <c r="K840" s="12" t="str">
        <f t="shared" si="121"/>
        <v>25</v>
      </c>
      <c r="L840" s="2" t="s">
        <v>14</v>
      </c>
      <c r="M840" s="2" t="s">
        <v>15</v>
      </c>
      <c r="N840" s="2">
        <v>1.7</v>
      </c>
      <c r="O840" s="2" t="s">
        <v>16</v>
      </c>
      <c r="P840" s="2">
        <v>15</v>
      </c>
      <c r="Q840" s="2">
        <f t="shared" si="122"/>
        <v>2</v>
      </c>
      <c r="R840" s="2">
        <v>47.96</v>
      </c>
      <c r="S840" s="2">
        <f t="shared" si="123"/>
        <v>1</v>
      </c>
      <c r="T840" s="42">
        <f>DataSet!G3313+DataSet!Q3313+DataSet!S3313</f>
        <v>7</v>
      </c>
      <c r="U840" s="16" t="str">
        <f t="shared" si="124"/>
        <v>High</v>
      </c>
      <c r="V840" s="4">
        <v>5</v>
      </c>
      <c r="W840" s="33">
        <f t="shared" si="125"/>
        <v>536.65349878934592</v>
      </c>
      <c r="X840" s="2" t="s">
        <v>17</v>
      </c>
    </row>
    <row r="841" spans="1:24" ht="14.25" customHeight="1" x14ac:dyDescent="0.25">
      <c r="A841" s="2">
        <v>3567</v>
      </c>
      <c r="B841" s="2">
        <v>45</v>
      </c>
      <c r="C841" s="2" t="str">
        <f t="shared" si="117"/>
        <v>Mid Adults</v>
      </c>
      <c r="D841" s="2" t="s">
        <v>26</v>
      </c>
      <c r="E841" s="2" t="s">
        <v>19</v>
      </c>
      <c r="F841" s="2">
        <v>130.57</v>
      </c>
      <c r="G841" s="2">
        <f t="shared" si="118"/>
        <v>1</v>
      </c>
      <c r="H841" s="6">
        <v>47763</v>
      </c>
      <c r="I841" s="12" t="str">
        <f t="shared" si="119"/>
        <v>2030</v>
      </c>
      <c r="J841" s="10" t="str">
        <f t="shared" si="120"/>
        <v>Oct</v>
      </c>
      <c r="K841" s="12" t="str">
        <f t="shared" si="121"/>
        <v>07</v>
      </c>
      <c r="L841" s="2" t="s">
        <v>24</v>
      </c>
      <c r="M841" s="2" t="s">
        <v>15</v>
      </c>
      <c r="N841" s="2">
        <v>1.7</v>
      </c>
      <c r="O841" s="2" t="s">
        <v>21</v>
      </c>
      <c r="P841" s="2">
        <v>18</v>
      </c>
      <c r="Q841" s="2">
        <f t="shared" si="122"/>
        <v>3</v>
      </c>
      <c r="R841" s="2">
        <v>7.25</v>
      </c>
      <c r="S841" s="2">
        <f t="shared" si="123"/>
        <v>1</v>
      </c>
      <c r="T841" s="42">
        <f>DataSet!G3568+DataSet!Q3568+DataSet!S3568</f>
        <v>7</v>
      </c>
      <c r="U841" s="16" t="str">
        <f t="shared" si="124"/>
        <v>High</v>
      </c>
      <c r="V841" s="4">
        <v>1</v>
      </c>
      <c r="W841" s="33">
        <f t="shared" si="125"/>
        <v>531.38361881785249</v>
      </c>
      <c r="X841" s="2" t="s">
        <v>17</v>
      </c>
    </row>
    <row r="842" spans="1:24" ht="14.25" customHeight="1" x14ac:dyDescent="0.25">
      <c r="A842" s="2">
        <v>3769</v>
      </c>
      <c r="B842" s="2">
        <v>32</v>
      </c>
      <c r="C842" s="2" t="str">
        <f t="shared" si="117"/>
        <v>Early Adults</v>
      </c>
      <c r="D842" s="2" t="s">
        <v>18</v>
      </c>
      <c r="E842" s="2" t="s">
        <v>29</v>
      </c>
      <c r="F842" s="2">
        <v>471.04</v>
      </c>
      <c r="G842" s="2">
        <f t="shared" si="118"/>
        <v>2</v>
      </c>
      <c r="H842" s="6">
        <v>47965</v>
      </c>
      <c r="I842" s="12" t="str">
        <f t="shared" si="119"/>
        <v>2031</v>
      </c>
      <c r="J842" s="10" t="str">
        <f t="shared" si="120"/>
        <v>Apr</v>
      </c>
      <c r="K842" s="12" t="str">
        <f t="shared" si="121"/>
        <v>27</v>
      </c>
      <c r="L842" s="2" t="s">
        <v>24</v>
      </c>
      <c r="M842" s="2" t="s">
        <v>15</v>
      </c>
      <c r="N842" s="2">
        <v>1.7</v>
      </c>
      <c r="O842" s="2" t="s">
        <v>16</v>
      </c>
      <c r="P842" s="2">
        <v>10</v>
      </c>
      <c r="Q842" s="2">
        <f t="shared" si="122"/>
        <v>2</v>
      </c>
      <c r="R842" s="2">
        <v>47.1</v>
      </c>
      <c r="S842" s="2">
        <f t="shared" si="123"/>
        <v>1</v>
      </c>
      <c r="T842" s="42">
        <f>DataSet!G3770+DataSet!Q3770+DataSet!S3770</f>
        <v>7</v>
      </c>
      <c r="U842" s="16" t="str">
        <f t="shared" si="124"/>
        <v>High</v>
      </c>
      <c r="V842" s="4">
        <v>3</v>
      </c>
      <c r="W842" s="33">
        <f t="shared" si="125"/>
        <v>499.67637749120786</v>
      </c>
      <c r="X842" s="2" t="s">
        <v>28</v>
      </c>
    </row>
    <row r="843" spans="1:24" ht="14.25" customHeight="1" x14ac:dyDescent="0.25">
      <c r="A843" s="2">
        <v>3964</v>
      </c>
      <c r="B843" s="2">
        <v>65</v>
      </c>
      <c r="C843" s="2" t="str">
        <f t="shared" si="117"/>
        <v>Seniors</v>
      </c>
      <c r="D843" s="2" t="s">
        <v>12</v>
      </c>
      <c r="E843" s="2" t="s">
        <v>27</v>
      </c>
      <c r="F843" s="2">
        <v>75.849999999999994</v>
      </c>
      <c r="G843" s="2">
        <f t="shared" si="118"/>
        <v>1</v>
      </c>
      <c r="H843" s="6">
        <v>48160</v>
      </c>
      <c r="I843" s="12" t="str">
        <f t="shared" si="119"/>
        <v>2031</v>
      </c>
      <c r="J843" s="10" t="str">
        <f t="shared" si="120"/>
        <v>Nov</v>
      </c>
      <c r="K843" s="12" t="str">
        <f t="shared" si="121"/>
        <v>08</v>
      </c>
      <c r="L843" s="2" t="s">
        <v>14</v>
      </c>
      <c r="M843" s="2" t="s">
        <v>15</v>
      </c>
      <c r="N843" s="2">
        <v>1.7</v>
      </c>
      <c r="O843" s="2" t="s">
        <v>21</v>
      </c>
      <c r="P843" s="2">
        <v>2</v>
      </c>
      <c r="Q843" s="2">
        <f t="shared" si="122"/>
        <v>1</v>
      </c>
      <c r="R843" s="2">
        <v>37.92</v>
      </c>
      <c r="S843" s="2">
        <f t="shared" si="123"/>
        <v>1</v>
      </c>
      <c r="T843" s="42">
        <f>DataSet!G3965+DataSet!Q3965+DataSet!S3965</f>
        <v>6</v>
      </c>
      <c r="U843" s="16" t="str">
        <f t="shared" si="124"/>
        <v>Medium</v>
      </c>
      <c r="V843" s="4">
        <v>3</v>
      </c>
      <c r="W843" s="33">
        <f t="shared" si="125"/>
        <v>499.70998826291117</v>
      </c>
      <c r="X843" s="2" t="s">
        <v>17</v>
      </c>
    </row>
    <row r="844" spans="1:24" ht="14.25" customHeight="1" x14ac:dyDescent="0.25">
      <c r="A844" s="2">
        <v>4574</v>
      </c>
      <c r="B844" s="2">
        <v>47</v>
      </c>
      <c r="C844" s="2" t="str">
        <f t="shared" si="117"/>
        <v>Mid Adults</v>
      </c>
      <c r="D844" s="2" t="s">
        <v>23</v>
      </c>
      <c r="E844" s="2" t="s">
        <v>19</v>
      </c>
      <c r="F844" s="2">
        <v>564.29999999999995</v>
      </c>
      <c r="G844" s="2">
        <f t="shared" si="118"/>
        <v>2</v>
      </c>
      <c r="H844" s="6">
        <v>48770</v>
      </c>
      <c r="I844" s="12" t="str">
        <f t="shared" si="119"/>
        <v>2033</v>
      </c>
      <c r="J844" s="10" t="str">
        <f t="shared" si="120"/>
        <v>Jul</v>
      </c>
      <c r="K844" s="12" t="str">
        <f t="shared" si="121"/>
        <v>10</v>
      </c>
      <c r="L844" s="2" t="s">
        <v>30</v>
      </c>
      <c r="M844" s="2" t="s">
        <v>15</v>
      </c>
      <c r="N844" s="2">
        <v>1.7</v>
      </c>
      <c r="O844" s="2" t="s">
        <v>21</v>
      </c>
      <c r="P844" s="2">
        <v>17</v>
      </c>
      <c r="Q844" s="2">
        <f t="shared" si="122"/>
        <v>3</v>
      </c>
      <c r="R844" s="2">
        <v>33.19</v>
      </c>
      <c r="S844" s="2">
        <f t="shared" si="123"/>
        <v>1</v>
      </c>
      <c r="T844" s="42">
        <f>DataSet!G4575+DataSet!Q4575+DataSet!S4575</f>
        <v>3</v>
      </c>
      <c r="U844" s="16" t="str">
        <f t="shared" si="124"/>
        <v>Low</v>
      </c>
      <c r="V844" s="4">
        <v>2</v>
      </c>
      <c r="W844" s="33">
        <f t="shared" si="125"/>
        <v>523.56311656441801</v>
      </c>
      <c r="X844" s="2" t="s">
        <v>22</v>
      </c>
    </row>
    <row r="845" spans="1:24" ht="14.25" customHeight="1" x14ac:dyDescent="0.25">
      <c r="A845" s="2">
        <v>4620</v>
      </c>
      <c r="B845" s="2">
        <v>60</v>
      </c>
      <c r="C845" s="2" t="str">
        <f t="shared" si="117"/>
        <v>Seniors</v>
      </c>
      <c r="D845" s="2" t="s">
        <v>23</v>
      </c>
      <c r="E845" s="2" t="s">
        <v>13</v>
      </c>
      <c r="F845" s="2">
        <v>519.5</v>
      </c>
      <c r="G845" s="2">
        <f t="shared" si="118"/>
        <v>2</v>
      </c>
      <c r="H845" s="6">
        <v>48816</v>
      </c>
      <c r="I845" s="12" t="str">
        <f t="shared" si="119"/>
        <v>2033</v>
      </c>
      <c r="J845" s="10" t="str">
        <f t="shared" si="120"/>
        <v>Aug</v>
      </c>
      <c r="K845" s="12" t="str">
        <f t="shared" si="121"/>
        <v>25</v>
      </c>
      <c r="L845" s="2" t="s">
        <v>20</v>
      </c>
      <c r="M845" s="2" t="s">
        <v>25</v>
      </c>
      <c r="N845" s="2">
        <v>1.7</v>
      </c>
      <c r="O845" s="2" t="s">
        <v>16</v>
      </c>
      <c r="P845" s="2">
        <v>19</v>
      </c>
      <c r="Q845" s="2">
        <f t="shared" si="122"/>
        <v>3</v>
      </c>
      <c r="R845" s="2">
        <v>27.34</v>
      </c>
      <c r="S845" s="2">
        <f t="shared" si="123"/>
        <v>1</v>
      </c>
      <c r="T845" s="42">
        <f>DataSet!G4621+DataSet!Q4621+DataSet!S4621</f>
        <v>5</v>
      </c>
      <c r="U845" s="16" t="str">
        <f t="shared" si="124"/>
        <v>Medium</v>
      </c>
      <c r="V845" s="4">
        <v>2</v>
      </c>
      <c r="W845" s="33">
        <f t="shared" si="125"/>
        <v>523.5130712530721</v>
      </c>
      <c r="X845" s="2" t="s">
        <v>17</v>
      </c>
    </row>
    <row r="846" spans="1:24" ht="14.25" customHeight="1" x14ac:dyDescent="0.25">
      <c r="A846" s="2">
        <v>513</v>
      </c>
      <c r="B846" s="2">
        <v>67</v>
      </c>
      <c r="C846" s="2" t="str">
        <f t="shared" si="117"/>
        <v>Seniors</v>
      </c>
      <c r="D846" s="2" t="s">
        <v>18</v>
      </c>
      <c r="E846" s="2" t="s">
        <v>27</v>
      </c>
      <c r="F846" s="2">
        <v>921.41</v>
      </c>
      <c r="G846" s="2">
        <f t="shared" si="118"/>
        <v>3</v>
      </c>
      <c r="H846" s="6">
        <v>44709</v>
      </c>
      <c r="I846" s="12" t="str">
        <f t="shared" si="119"/>
        <v>2022</v>
      </c>
      <c r="J846" s="10" t="str">
        <f t="shared" si="120"/>
        <v>May</v>
      </c>
      <c r="K846" s="12" t="str">
        <f t="shared" si="121"/>
        <v>28</v>
      </c>
      <c r="L846" s="2" t="s">
        <v>24</v>
      </c>
      <c r="M846" s="2" t="s">
        <v>15</v>
      </c>
      <c r="N846" s="2">
        <v>1.69</v>
      </c>
      <c r="O846" s="2" t="s">
        <v>16</v>
      </c>
      <c r="P846" s="2">
        <v>10</v>
      </c>
      <c r="Q846" s="2">
        <f t="shared" si="122"/>
        <v>2</v>
      </c>
      <c r="R846" s="2">
        <v>92.14</v>
      </c>
      <c r="S846" s="2">
        <f t="shared" si="123"/>
        <v>2</v>
      </c>
      <c r="T846" s="42">
        <f>DataSet!G514+DataSet!Q514+DataSet!S514</f>
        <v>7</v>
      </c>
      <c r="U846" s="16" t="str">
        <f t="shared" si="124"/>
        <v>High</v>
      </c>
      <c r="V846" s="4">
        <v>2</v>
      </c>
      <c r="W846" s="33">
        <f t="shared" si="125"/>
        <v>523.51800738007455</v>
      </c>
      <c r="X846" s="2" t="s">
        <v>22</v>
      </c>
    </row>
    <row r="847" spans="1:24" ht="14.25" customHeight="1" x14ac:dyDescent="0.25">
      <c r="A847" s="2">
        <v>604</v>
      </c>
      <c r="B847" s="2">
        <v>27</v>
      </c>
      <c r="C847" s="2" t="str">
        <f t="shared" si="117"/>
        <v>Young Adults</v>
      </c>
      <c r="D847" s="2" t="s">
        <v>23</v>
      </c>
      <c r="E847" s="2" t="s">
        <v>29</v>
      </c>
      <c r="F847" s="2">
        <v>894.18</v>
      </c>
      <c r="G847" s="2">
        <f t="shared" si="118"/>
        <v>3</v>
      </c>
      <c r="H847" s="6">
        <v>44800</v>
      </c>
      <c r="I847" s="12" t="str">
        <f t="shared" si="119"/>
        <v>2022</v>
      </c>
      <c r="J847" s="10" t="str">
        <f t="shared" si="120"/>
        <v>Aug</v>
      </c>
      <c r="K847" s="12" t="str">
        <f t="shared" si="121"/>
        <v>27</v>
      </c>
      <c r="L847" s="2" t="s">
        <v>20</v>
      </c>
      <c r="M847" s="2" t="s">
        <v>15</v>
      </c>
      <c r="N847" s="2">
        <v>1.69</v>
      </c>
      <c r="O847" s="2" t="s">
        <v>21</v>
      </c>
      <c r="P847" s="2">
        <v>11</v>
      </c>
      <c r="Q847" s="2">
        <f t="shared" si="122"/>
        <v>2</v>
      </c>
      <c r="R847" s="2">
        <v>81.290000000000006</v>
      </c>
      <c r="S847" s="2">
        <f t="shared" si="123"/>
        <v>2</v>
      </c>
      <c r="T847" s="42">
        <f>DataSet!G605+DataSet!Q605+DataSet!S605</f>
        <v>6</v>
      </c>
      <c r="U847" s="16" t="str">
        <f t="shared" si="124"/>
        <v>Medium</v>
      </c>
      <c r="V847" s="4">
        <v>1</v>
      </c>
      <c r="W847" s="33">
        <f t="shared" si="125"/>
        <v>531.86769323671467</v>
      </c>
      <c r="X847" s="2" t="s">
        <v>17</v>
      </c>
    </row>
    <row r="848" spans="1:24" ht="14.25" customHeight="1" x14ac:dyDescent="0.25">
      <c r="A848" s="2">
        <v>756</v>
      </c>
      <c r="B848" s="2">
        <v>43</v>
      </c>
      <c r="C848" s="2" t="str">
        <f t="shared" si="117"/>
        <v>Mid Adults</v>
      </c>
      <c r="D848" s="2" t="s">
        <v>26</v>
      </c>
      <c r="E848" s="2" t="s">
        <v>27</v>
      </c>
      <c r="F848" s="2">
        <v>89.43</v>
      </c>
      <c r="G848" s="2">
        <f t="shared" si="118"/>
        <v>1</v>
      </c>
      <c r="H848" s="6">
        <v>44952</v>
      </c>
      <c r="I848" s="12" t="str">
        <f t="shared" si="119"/>
        <v>2023</v>
      </c>
      <c r="J848" s="10" t="str">
        <f t="shared" si="120"/>
        <v>Jan</v>
      </c>
      <c r="K848" s="12" t="str">
        <f t="shared" si="121"/>
        <v>26</v>
      </c>
      <c r="L848" s="2" t="s">
        <v>24</v>
      </c>
      <c r="M848" s="2" t="s">
        <v>25</v>
      </c>
      <c r="N848" s="2">
        <v>1.69</v>
      </c>
      <c r="O848" s="2" t="s">
        <v>16</v>
      </c>
      <c r="P848" s="2">
        <v>3</v>
      </c>
      <c r="Q848" s="2">
        <f t="shared" si="122"/>
        <v>1</v>
      </c>
      <c r="R848" s="2">
        <v>29.81</v>
      </c>
      <c r="S848" s="2">
        <f t="shared" si="123"/>
        <v>1</v>
      </c>
      <c r="T848" s="42">
        <f>DataSet!G757+DataSet!Q757+DataSet!S757</f>
        <v>7</v>
      </c>
      <c r="U848" s="16" t="str">
        <f t="shared" si="124"/>
        <v>High</v>
      </c>
      <c r="V848" s="4">
        <v>1</v>
      </c>
      <c r="W848" s="33">
        <f t="shared" si="125"/>
        <v>531.42958887545319</v>
      </c>
      <c r="X848" s="2" t="s">
        <v>22</v>
      </c>
    </row>
    <row r="849" spans="1:24" ht="14.25" customHeight="1" x14ac:dyDescent="0.25">
      <c r="A849" s="2">
        <v>856</v>
      </c>
      <c r="B849" s="2">
        <v>51</v>
      </c>
      <c r="C849" s="2" t="str">
        <f t="shared" si="117"/>
        <v>Late Adults</v>
      </c>
      <c r="D849" s="2" t="s">
        <v>26</v>
      </c>
      <c r="E849" s="2" t="s">
        <v>27</v>
      </c>
      <c r="F849" s="2">
        <v>450.93</v>
      </c>
      <c r="G849" s="2">
        <f t="shared" si="118"/>
        <v>2</v>
      </c>
      <c r="H849" s="6">
        <v>45052</v>
      </c>
      <c r="I849" s="12" t="str">
        <f t="shared" si="119"/>
        <v>2023</v>
      </c>
      <c r="J849" s="10" t="str">
        <f t="shared" si="120"/>
        <v>May</v>
      </c>
      <c r="K849" s="12" t="str">
        <f t="shared" si="121"/>
        <v>06</v>
      </c>
      <c r="L849" s="2" t="s">
        <v>20</v>
      </c>
      <c r="M849" s="2" t="s">
        <v>25</v>
      </c>
      <c r="N849" s="2">
        <v>1.69</v>
      </c>
      <c r="O849" s="2" t="s">
        <v>16</v>
      </c>
      <c r="P849" s="2">
        <v>15</v>
      </c>
      <c r="Q849" s="2">
        <f t="shared" si="122"/>
        <v>2</v>
      </c>
      <c r="R849" s="2">
        <v>30.06</v>
      </c>
      <c r="S849" s="2">
        <f t="shared" si="123"/>
        <v>1</v>
      </c>
      <c r="T849" s="42">
        <f>DataSet!G857+DataSet!Q857+DataSet!S857</f>
        <v>7</v>
      </c>
      <c r="U849" s="16" t="str">
        <f t="shared" si="124"/>
        <v>High</v>
      </c>
      <c r="V849" s="4">
        <v>2</v>
      </c>
      <c r="W849" s="33">
        <f t="shared" si="125"/>
        <v>523.02799261083817</v>
      </c>
      <c r="X849" s="2" t="s">
        <v>28</v>
      </c>
    </row>
    <row r="850" spans="1:24" ht="14.25" customHeight="1" x14ac:dyDescent="0.25">
      <c r="A850" s="2">
        <v>873</v>
      </c>
      <c r="B850" s="2">
        <v>68</v>
      </c>
      <c r="C850" s="2" t="str">
        <f t="shared" si="117"/>
        <v>Seniors</v>
      </c>
      <c r="D850" s="2" t="s">
        <v>26</v>
      </c>
      <c r="E850" s="2" t="s">
        <v>29</v>
      </c>
      <c r="F850" s="2">
        <v>894.1</v>
      </c>
      <c r="G850" s="2">
        <f t="shared" si="118"/>
        <v>3</v>
      </c>
      <c r="H850" s="6">
        <v>45069</v>
      </c>
      <c r="I850" s="12" t="str">
        <f t="shared" si="119"/>
        <v>2023</v>
      </c>
      <c r="J850" s="10" t="str">
        <f t="shared" si="120"/>
        <v>May</v>
      </c>
      <c r="K850" s="12" t="str">
        <f t="shared" si="121"/>
        <v>23</v>
      </c>
      <c r="L850" s="2" t="s">
        <v>14</v>
      </c>
      <c r="M850" s="2" t="s">
        <v>15</v>
      </c>
      <c r="N850" s="2">
        <v>1.69</v>
      </c>
      <c r="O850" s="2" t="s">
        <v>21</v>
      </c>
      <c r="P850" s="2">
        <v>10</v>
      </c>
      <c r="Q850" s="2">
        <f t="shared" si="122"/>
        <v>2</v>
      </c>
      <c r="R850" s="2">
        <v>89.41</v>
      </c>
      <c r="S850" s="2">
        <f t="shared" si="123"/>
        <v>2</v>
      </c>
      <c r="T850" s="42">
        <f>DataSet!G874+DataSet!Q874+DataSet!S874</f>
        <v>7</v>
      </c>
      <c r="U850" s="16" t="str">
        <f t="shared" si="124"/>
        <v>High</v>
      </c>
      <c r="V850" s="4">
        <v>1</v>
      </c>
      <c r="W850" s="33">
        <f t="shared" si="125"/>
        <v>531.96469733656147</v>
      </c>
      <c r="X850" s="2" t="s">
        <v>17</v>
      </c>
    </row>
    <row r="851" spans="1:24" ht="14.25" customHeight="1" x14ac:dyDescent="0.25">
      <c r="A851" s="2">
        <v>1085</v>
      </c>
      <c r="B851" s="2">
        <v>38</v>
      </c>
      <c r="C851" s="2" t="str">
        <f t="shared" si="117"/>
        <v>Early Adults</v>
      </c>
      <c r="D851" s="2" t="s">
        <v>26</v>
      </c>
      <c r="E851" s="2" t="s">
        <v>29</v>
      </c>
      <c r="F851" s="2">
        <v>441.81</v>
      </c>
      <c r="G851" s="2">
        <f t="shared" si="118"/>
        <v>2</v>
      </c>
      <c r="H851" s="6">
        <v>45281</v>
      </c>
      <c r="I851" s="12" t="str">
        <f t="shared" si="119"/>
        <v>2023</v>
      </c>
      <c r="J851" s="10" t="str">
        <f t="shared" si="120"/>
        <v>Dec</v>
      </c>
      <c r="K851" s="12" t="str">
        <f t="shared" si="121"/>
        <v>21</v>
      </c>
      <c r="L851" s="2" t="s">
        <v>30</v>
      </c>
      <c r="M851" s="2" t="s">
        <v>15</v>
      </c>
      <c r="N851" s="2">
        <v>1.69</v>
      </c>
      <c r="O851" s="2" t="s">
        <v>21</v>
      </c>
      <c r="P851" s="2">
        <v>6</v>
      </c>
      <c r="Q851" s="2">
        <f t="shared" si="122"/>
        <v>2</v>
      </c>
      <c r="R851" s="2">
        <v>73.64</v>
      </c>
      <c r="S851" s="2">
        <f t="shared" si="123"/>
        <v>2</v>
      </c>
      <c r="T851" s="42">
        <f>DataSet!G1086+DataSet!Q1086+DataSet!S1086</f>
        <v>3</v>
      </c>
      <c r="U851" s="16" t="str">
        <f t="shared" si="124"/>
        <v>Low</v>
      </c>
      <c r="V851" s="4">
        <v>2</v>
      </c>
      <c r="W851" s="33">
        <f t="shared" si="125"/>
        <v>523.11689272503156</v>
      </c>
      <c r="X851" s="2" t="s">
        <v>17</v>
      </c>
    </row>
    <row r="852" spans="1:24" ht="14.25" customHeight="1" x14ac:dyDescent="0.25">
      <c r="A852" s="2">
        <v>1224</v>
      </c>
      <c r="B852" s="2">
        <v>22</v>
      </c>
      <c r="C852" s="2" t="str">
        <f t="shared" si="117"/>
        <v>Young Adults</v>
      </c>
      <c r="D852" s="2" t="s">
        <v>23</v>
      </c>
      <c r="E852" s="2" t="s">
        <v>29</v>
      </c>
      <c r="F852" s="2">
        <v>676.25</v>
      </c>
      <c r="G852" s="2">
        <f t="shared" si="118"/>
        <v>3</v>
      </c>
      <c r="H852" s="6">
        <v>45420</v>
      </c>
      <c r="I852" s="12" t="str">
        <f t="shared" si="119"/>
        <v>2024</v>
      </c>
      <c r="J852" s="10" t="str">
        <f t="shared" si="120"/>
        <v>May</v>
      </c>
      <c r="K852" s="12" t="str">
        <f t="shared" si="121"/>
        <v>08</v>
      </c>
      <c r="L852" s="2" t="s">
        <v>20</v>
      </c>
      <c r="M852" s="2" t="s">
        <v>15</v>
      </c>
      <c r="N852" s="2">
        <v>1.69</v>
      </c>
      <c r="O852" s="2" t="s">
        <v>21</v>
      </c>
      <c r="P852" s="2">
        <v>13</v>
      </c>
      <c r="Q852" s="2">
        <f t="shared" si="122"/>
        <v>2</v>
      </c>
      <c r="R852" s="2">
        <v>52.02</v>
      </c>
      <c r="S852" s="2">
        <f t="shared" si="123"/>
        <v>2</v>
      </c>
      <c r="T852" s="42">
        <f>DataSet!G1225+DataSet!Q1225+DataSet!S1225</f>
        <v>7</v>
      </c>
      <c r="U852" s="16" t="str">
        <f t="shared" si="124"/>
        <v>High</v>
      </c>
      <c r="V852" s="4">
        <v>5</v>
      </c>
      <c r="W852" s="33">
        <f t="shared" si="125"/>
        <v>536.43192727272697</v>
      </c>
      <c r="X852" s="2" t="s">
        <v>22</v>
      </c>
    </row>
    <row r="853" spans="1:24" ht="14.25" customHeight="1" x14ac:dyDescent="0.25">
      <c r="A853" s="2">
        <v>1281</v>
      </c>
      <c r="B853" s="2">
        <v>67</v>
      </c>
      <c r="C853" s="2" t="str">
        <f t="shared" si="117"/>
        <v>Seniors</v>
      </c>
      <c r="D853" s="2" t="s">
        <v>12</v>
      </c>
      <c r="E853" s="2" t="s">
        <v>27</v>
      </c>
      <c r="F853" s="2">
        <v>162.94</v>
      </c>
      <c r="G853" s="2">
        <f t="shared" si="118"/>
        <v>1</v>
      </c>
      <c r="H853" s="6">
        <v>45477</v>
      </c>
      <c r="I853" s="12" t="str">
        <f t="shared" si="119"/>
        <v>2024</v>
      </c>
      <c r="J853" s="10" t="str">
        <f t="shared" si="120"/>
        <v>Jul</v>
      </c>
      <c r="K853" s="12" t="str">
        <f t="shared" si="121"/>
        <v>04</v>
      </c>
      <c r="L853" s="2" t="s">
        <v>24</v>
      </c>
      <c r="M853" s="2" t="s">
        <v>25</v>
      </c>
      <c r="N853" s="2">
        <v>1.69</v>
      </c>
      <c r="O853" s="2" t="s">
        <v>16</v>
      </c>
      <c r="P853" s="2">
        <v>15</v>
      </c>
      <c r="Q853" s="2">
        <f t="shared" si="122"/>
        <v>2</v>
      </c>
      <c r="R853" s="2">
        <v>10.86</v>
      </c>
      <c r="S853" s="2">
        <f t="shared" si="123"/>
        <v>1</v>
      </c>
      <c r="T853" s="42">
        <f>DataSet!G1282+DataSet!Q1282+DataSet!S1282</f>
        <v>3</v>
      </c>
      <c r="U853" s="16" t="str">
        <f t="shared" si="124"/>
        <v>Low</v>
      </c>
      <c r="V853" s="4">
        <v>1</v>
      </c>
      <c r="W853" s="33">
        <f t="shared" si="125"/>
        <v>531.52574545454513</v>
      </c>
      <c r="X853" s="2" t="s">
        <v>28</v>
      </c>
    </row>
    <row r="854" spans="1:24" ht="14.25" customHeight="1" x14ac:dyDescent="0.25">
      <c r="A854" s="2">
        <v>1422</v>
      </c>
      <c r="B854" s="2">
        <v>56</v>
      </c>
      <c r="C854" s="2" t="str">
        <f t="shared" si="117"/>
        <v>Late Adults</v>
      </c>
      <c r="D854" s="2" t="s">
        <v>23</v>
      </c>
      <c r="E854" s="2" t="s">
        <v>13</v>
      </c>
      <c r="F854" s="2">
        <v>247.95</v>
      </c>
      <c r="G854" s="2">
        <f t="shared" si="118"/>
        <v>1</v>
      </c>
      <c r="H854" s="6">
        <v>45618</v>
      </c>
      <c r="I854" s="12" t="str">
        <f t="shared" si="119"/>
        <v>2024</v>
      </c>
      <c r="J854" s="10" t="str">
        <f t="shared" si="120"/>
        <v>Nov</v>
      </c>
      <c r="K854" s="12" t="str">
        <f t="shared" si="121"/>
        <v>22</v>
      </c>
      <c r="L854" s="2" t="s">
        <v>30</v>
      </c>
      <c r="M854" s="2" t="s">
        <v>25</v>
      </c>
      <c r="N854" s="2">
        <v>1.69</v>
      </c>
      <c r="O854" s="2" t="s">
        <v>21</v>
      </c>
      <c r="P854" s="2">
        <v>12</v>
      </c>
      <c r="Q854" s="2">
        <f t="shared" si="122"/>
        <v>2</v>
      </c>
      <c r="R854" s="2">
        <v>20.66</v>
      </c>
      <c r="S854" s="2">
        <f t="shared" si="123"/>
        <v>1</v>
      </c>
      <c r="T854" s="42">
        <f>DataSet!G1423+DataSet!Q1423+DataSet!S1423</f>
        <v>5</v>
      </c>
      <c r="U854" s="16" t="str">
        <f t="shared" si="124"/>
        <v>Medium</v>
      </c>
      <c r="V854" s="4">
        <v>5</v>
      </c>
      <c r="W854" s="33">
        <f t="shared" si="125"/>
        <v>536.2622451456308</v>
      </c>
      <c r="X854" s="2" t="s">
        <v>28</v>
      </c>
    </row>
    <row r="855" spans="1:24" ht="14.25" customHeight="1" x14ac:dyDescent="0.25">
      <c r="A855" s="2">
        <v>1519</v>
      </c>
      <c r="B855" s="2">
        <v>42</v>
      </c>
      <c r="C855" s="2" t="str">
        <f t="shared" si="117"/>
        <v>Mid Adults</v>
      </c>
      <c r="D855" s="2" t="s">
        <v>23</v>
      </c>
      <c r="E855" s="2" t="s">
        <v>29</v>
      </c>
      <c r="F855" s="2">
        <v>74</v>
      </c>
      <c r="G855" s="2">
        <f t="shared" si="118"/>
        <v>1</v>
      </c>
      <c r="H855" s="6">
        <v>45715</v>
      </c>
      <c r="I855" s="12" t="str">
        <f t="shared" si="119"/>
        <v>2025</v>
      </c>
      <c r="J855" s="10" t="str">
        <f t="shared" si="120"/>
        <v>Feb</v>
      </c>
      <c r="K855" s="12" t="str">
        <f t="shared" si="121"/>
        <v>27</v>
      </c>
      <c r="L855" s="2" t="s">
        <v>30</v>
      </c>
      <c r="M855" s="2" t="s">
        <v>15</v>
      </c>
      <c r="N855" s="2">
        <v>1.69</v>
      </c>
      <c r="O855" s="2" t="s">
        <v>16</v>
      </c>
      <c r="P855" s="2">
        <v>19</v>
      </c>
      <c r="Q855" s="2">
        <f t="shared" si="122"/>
        <v>3</v>
      </c>
      <c r="R855" s="2">
        <v>3.89</v>
      </c>
      <c r="S855" s="2">
        <f t="shared" si="123"/>
        <v>1</v>
      </c>
      <c r="T855" s="42">
        <f>DataSet!G1520+DataSet!Q1520+DataSet!S1520</f>
        <v>7</v>
      </c>
      <c r="U855" s="16" t="str">
        <f t="shared" si="124"/>
        <v>High</v>
      </c>
      <c r="V855" s="4">
        <v>1</v>
      </c>
      <c r="W855" s="33">
        <f t="shared" si="125"/>
        <v>531.97305825242688</v>
      </c>
      <c r="X855" s="2" t="s">
        <v>17</v>
      </c>
    </row>
    <row r="856" spans="1:24" ht="14.25" customHeight="1" x14ac:dyDescent="0.25">
      <c r="A856" s="2">
        <v>1546</v>
      </c>
      <c r="B856" s="2">
        <v>41</v>
      </c>
      <c r="C856" s="2" t="str">
        <f t="shared" si="117"/>
        <v>Mid Adults</v>
      </c>
      <c r="D856" s="2" t="s">
        <v>23</v>
      </c>
      <c r="E856" s="2" t="s">
        <v>13</v>
      </c>
      <c r="F856" s="2">
        <v>662.76</v>
      </c>
      <c r="G856" s="2">
        <f t="shared" si="118"/>
        <v>3</v>
      </c>
      <c r="H856" s="6">
        <v>45742</v>
      </c>
      <c r="I856" s="12" t="str">
        <f t="shared" si="119"/>
        <v>2025</v>
      </c>
      <c r="J856" s="10" t="str">
        <f t="shared" si="120"/>
        <v>Mar</v>
      </c>
      <c r="K856" s="12" t="str">
        <f t="shared" si="121"/>
        <v>26</v>
      </c>
      <c r="L856" s="2" t="s">
        <v>30</v>
      </c>
      <c r="M856" s="2" t="s">
        <v>15</v>
      </c>
      <c r="N856" s="2">
        <v>1.69</v>
      </c>
      <c r="O856" s="2" t="s">
        <v>16</v>
      </c>
      <c r="P856" s="2">
        <v>10</v>
      </c>
      <c r="Q856" s="2">
        <f t="shared" si="122"/>
        <v>2</v>
      </c>
      <c r="R856" s="2">
        <v>66.28</v>
      </c>
      <c r="S856" s="2">
        <f t="shared" si="123"/>
        <v>2</v>
      </c>
      <c r="T856" s="42">
        <f>DataSet!G1547+DataSet!Q1547+DataSet!S1547</f>
        <v>6</v>
      </c>
      <c r="U856" s="16" t="str">
        <f t="shared" si="124"/>
        <v>Medium</v>
      </c>
      <c r="V856" s="4">
        <v>1</v>
      </c>
      <c r="W856" s="33">
        <f t="shared" si="125"/>
        <v>532.52952612393653</v>
      </c>
      <c r="X856" s="2" t="s">
        <v>22</v>
      </c>
    </row>
    <row r="857" spans="1:24" ht="14.25" customHeight="1" x14ac:dyDescent="0.25">
      <c r="A857" s="2">
        <v>1675</v>
      </c>
      <c r="B857" s="2">
        <v>40</v>
      </c>
      <c r="C857" s="2" t="str">
        <f t="shared" si="117"/>
        <v>Mid Adults</v>
      </c>
      <c r="D857" s="2" t="s">
        <v>18</v>
      </c>
      <c r="E857" s="2" t="s">
        <v>29</v>
      </c>
      <c r="F857" s="2">
        <v>834.07</v>
      </c>
      <c r="G857" s="2">
        <f t="shared" si="118"/>
        <v>3</v>
      </c>
      <c r="H857" s="6">
        <v>45871</v>
      </c>
      <c r="I857" s="12" t="str">
        <f t="shared" si="119"/>
        <v>2025</v>
      </c>
      <c r="J857" s="10" t="str">
        <f t="shared" si="120"/>
        <v>Aug</v>
      </c>
      <c r="K857" s="12" t="str">
        <f t="shared" si="121"/>
        <v>02</v>
      </c>
      <c r="L857" s="2" t="s">
        <v>30</v>
      </c>
      <c r="M857" s="2" t="s">
        <v>15</v>
      </c>
      <c r="N857" s="2">
        <v>1.69</v>
      </c>
      <c r="O857" s="2" t="s">
        <v>16</v>
      </c>
      <c r="P857" s="2">
        <v>19</v>
      </c>
      <c r="Q857" s="2">
        <f t="shared" si="122"/>
        <v>3</v>
      </c>
      <c r="R857" s="2">
        <v>43.9</v>
      </c>
      <c r="S857" s="2">
        <f t="shared" si="123"/>
        <v>1</v>
      </c>
      <c r="T857" s="42">
        <f>DataSet!G1676+DataSet!Q1676+DataSet!S1676</f>
        <v>4</v>
      </c>
      <c r="U857" s="16" t="str">
        <f t="shared" si="124"/>
        <v>Low</v>
      </c>
      <c r="V857" s="4">
        <v>3</v>
      </c>
      <c r="W857" s="33">
        <f t="shared" si="125"/>
        <v>500.20806110458324</v>
      </c>
      <c r="X857" s="2" t="s">
        <v>22</v>
      </c>
    </row>
    <row r="858" spans="1:24" ht="14.25" customHeight="1" x14ac:dyDescent="0.25">
      <c r="A858" s="2">
        <v>1718</v>
      </c>
      <c r="B858" s="2">
        <v>50</v>
      </c>
      <c r="C858" s="2" t="str">
        <f t="shared" si="117"/>
        <v>Late Adults</v>
      </c>
      <c r="D858" s="2" t="s">
        <v>26</v>
      </c>
      <c r="E858" s="2" t="s">
        <v>13</v>
      </c>
      <c r="F858" s="2">
        <v>701.75</v>
      </c>
      <c r="G858" s="2">
        <f t="shared" si="118"/>
        <v>3</v>
      </c>
      <c r="H858" s="6">
        <v>45914</v>
      </c>
      <c r="I858" s="12" t="str">
        <f t="shared" si="119"/>
        <v>2025</v>
      </c>
      <c r="J858" s="10" t="str">
        <f t="shared" si="120"/>
        <v>Sep</v>
      </c>
      <c r="K858" s="12" t="str">
        <f t="shared" si="121"/>
        <v>14</v>
      </c>
      <c r="L858" s="2" t="s">
        <v>24</v>
      </c>
      <c r="M858" s="2" t="s">
        <v>25</v>
      </c>
      <c r="N858" s="2">
        <v>1.69</v>
      </c>
      <c r="O858" s="2" t="s">
        <v>21</v>
      </c>
      <c r="P858" s="2">
        <v>9</v>
      </c>
      <c r="Q858" s="2">
        <f t="shared" si="122"/>
        <v>2</v>
      </c>
      <c r="R858" s="2">
        <v>77.97</v>
      </c>
      <c r="S858" s="2">
        <f t="shared" si="123"/>
        <v>2</v>
      </c>
      <c r="T858" s="42">
        <f>DataSet!G1719+DataSet!Q1719+DataSet!S1719</f>
        <v>7</v>
      </c>
      <c r="U858" s="16" t="str">
        <f t="shared" si="124"/>
        <v>High</v>
      </c>
      <c r="V858" s="4">
        <v>4</v>
      </c>
      <c r="W858" s="33">
        <f t="shared" si="125"/>
        <v>523.44582836710458</v>
      </c>
      <c r="X858" s="2" t="s">
        <v>28</v>
      </c>
    </row>
    <row r="859" spans="1:24" ht="14.25" customHeight="1" x14ac:dyDescent="0.25">
      <c r="A859" s="2">
        <v>1922</v>
      </c>
      <c r="B859" s="2">
        <v>59</v>
      </c>
      <c r="C859" s="2" t="str">
        <f t="shared" si="117"/>
        <v>Late Adults</v>
      </c>
      <c r="D859" s="2" t="s">
        <v>12</v>
      </c>
      <c r="E859" s="2" t="s">
        <v>29</v>
      </c>
      <c r="F859" s="2">
        <v>412.05</v>
      </c>
      <c r="G859" s="2">
        <f t="shared" si="118"/>
        <v>2</v>
      </c>
      <c r="H859" s="6">
        <v>46118</v>
      </c>
      <c r="I859" s="12" t="str">
        <f t="shared" si="119"/>
        <v>2026</v>
      </c>
      <c r="J859" s="10" t="str">
        <f t="shared" si="120"/>
        <v>Apr</v>
      </c>
      <c r="K859" s="12" t="str">
        <f t="shared" si="121"/>
        <v>06</v>
      </c>
      <c r="L859" s="2" t="s">
        <v>30</v>
      </c>
      <c r="M859" s="2" t="s">
        <v>15</v>
      </c>
      <c r="N859" s="2">
        <v>1.69</v>
      </c>
      <c r="O859" s="2" t="s">
        <v>21</v>
      </c>
      <c r="P859" s="2">
        <v>16</v>
      </c>
      <c r="Q859" s="2">
        <f t="shared" si="122"/>
        <v>3</v>
      </c>
      <c r="R859" s="2">
        <v>25.75</v>
      </c>
      <c r="S859" s="2">
        <f t="shared" si="123"/>
        <v>1</v>
      </c>
      <c r="T859" s="42">
        <f>DataSet!G1923+DataSet!Q1923+DataSet!S1923</f>
        <v>6</v>
      </c>
      <c r="U859" s="16" t="str">
        <f t="shared" si="124"/>
        <v>Medium</v>
      </c>
      <c r="V859" s="4">
        <v>5</v>
      </c>
      <c r="W859" s="33">
        <f t="shared" si="125"/>
        <v>536.61256379100826</v>
      </c>
      <c r="X859" s="2" t="s">
        <v>22</v>
      </c>
    </row>
    <row r="860" spans="1:24" ht="14.25" customHeight="1" x14ac:dyDescent="0.25">
      <c r="A860" s="2">
        <v>2059</v>
      </c>
      <c r="B860" s="2">
        <v>45</v>
      </c>
      <c r="C860" s="2" t="str">
        <f t="shared" si="117"/>
        <v>Mid Adults</v>
      </c>
      <c r="D860" s="2" t="s">
        <v>23</v>
      </c>
      <c r="E860" s="2" t="s">
        <v>13</v>
      </c>
      <c r="F860" s="2">
        <v>761.53</v>
      </c>
      <c r="G860" s="2">
        <f t="shared" si="118"/>
        <v>3</v>
      </c>
      <c r="H860" s="6">
        <v>46255</v>
      </c>
      <c r="I860" s="12" t="str">
        <f t="shared" si="119"/>
        <v>2026</v>
      </c>
      <c r="J860" s="10" t="str">
        <f t="shared" si="120"/>
        <v>Aug</v>
      </c>
      <c r="K860" s="12" t="str">
        <f t="shared" si="121"/>
        <v>21</v>
      </c>
      <c r="L860" s="2" t="s">
        <v>20</v>
      </c>
      <c r="M860" s="2" t="s">
        <v>15</v>
      </c>
      <c r="N860" s="2">
        <v>1.69</v>
      </c>
      <c r="O860" s="2" t="s">
        <v>16</v>
      </c>
      <c r="P860" s="2">
        <v>5</v>
      </c>
      <c r="Q860" s="2">
        <f t="shared" si="122"/>
        <v>1</v>
      </c>
      <c r="R860" s="2">
        <v>152.31</v>
      </c>
      <c r="S860" s="2">
        <f t="shared" si="123"/>
        <v>3</v>
      </c>
      <c r="T860" s="42">
        <f>DataSet!G2060+DataSet!Q2060+DataSet!S2060</f>
        <v>8</v>
      </c>
      <c r="U860" s="16" t="str">
        <f t="shared" si="124"/>
        <v>High</v>
      </c>
      <c r="V860" s="4">
        <v>4</v>
      </c>
      <c r="W860" s="33">
        <f t="shared" si="125"/>
        <v>523.23305489260235</v>
      </c>
      <c r="X860" s="2" t="s">
        <v>28</v>
      </c>
    </row>
    <row r="861" spans="1:24" ht="14.25" customHeight="1" x14ac:dyDescent="0.25">
      <c r="A861" s="2">
        <v>2113</v>
      </c>
      <c r="B861" s="2">
        <v>35</v>
      </c>
      <c r="C861" s="2" t="str">
        <f t="shared" si="117"/>
        <v>Early Adults</v>
      </c>
      <c r="D861" s="2" t="s">
        <v>26</v>
      </c>
      <c r="E861" s="2" t="s">
        <v>27</v>
      </c>
      <c r="F861" s="2">
        <v>428.87</v>
      </c>
      <c r="G861" s="2">
        <f t="shared" si="118"/>
        <v>2</v>
      </c>
      <c r="H861" s="6">
        <v>46309</v>
      </c>
      <c r="I861" s="12" t="str">
        <f t="shared" si="119"/>
        <v>2026</v>
      </c>
      <c r="J861" s="10" t="str">
        <f t="shared" si="120"/>
        <v>Oct</v>
      </c>
      <c r="K861" s="12" t="str">
        <f t="shared" si="121"/>
        <v>14</v>
      </c>
      <c r="L861" s="2" t="s">
        <v>14</v>
      </c>
      <c r="M861" s="2" t="s">
        <v>15</v>
      </c>
      <c r="N861" s="2">
        <v>1.69</v>
      </c>
      <c r="O861" s="2" t="s">
        <v>16</v>
      </c>
      <c r="P861" s="2">
        <v>7</v>
      </c>
      <c r="Q861" s="2">
        <f t="shared" si="122"/>
        <v>2</v>
      </c>
      <c r="R861" s="2">
        <v>61.27</v>
      </c>
      <c r="S861" s="2">
        <f t="shared" si="123"/>
        <v>2</v>
      </c>
      <c r="T861" s="42">
        <f>DataSet!G2114+DataSet!Q2114+DataSet!S2114</f>
        <v>7</v>
      </c>
      <c r="U861" s="16" t="str">
        <f t="shared" si="124"/>
        <v>High</v>
      </c>
      <c r="V861" s="4">
        <v>1</v>
      </c>
      <c r="W861" s="33">
        <f t="shared" si="125"/>
        <v>532.37109489051068</v>
      </c>
      <c r="X861" s="2" t="s">
        <v>17</v>
      </c>
    </row>
    <row r="862" spans="1:24" ht="14.25" customHeight="1" x14ac:dyDescent="0.25">
      <c r="A862" s="2">
        <v>2730</v>
      </c>
      <c r="B862" s="2">
        <v>57</v>
      </c>
      <c r="C862" s="2" t="str">
        <f t="shared" si="117"/>
        <v>Late Adults</v>
      </c>
      <c r="D862" s="2" t="s">
        <v>18</v>
      </c>
      <c r="E862" s="2" t="s">
        <v>13</v>
      </c>
      <c r="F862" s="2">
        <v>432.52</v>
      </c>
      <c r="G862" s="2">
        <f t="shared" si="118"/>
        <v>2</v>
      </c>
      <c r="H862" s="6">
        <v>46926</v>
      </c>
      <c r="I862" s="12" t="str">
        <f t="shared" si="119"/>
        <v>2028</v>
      </c>
      <c r="J862" s="10" t="str">
        <f t="shared" si="120"/>
        <v>Jun</v>
      </c>
      <c r="K862" s="12" t="str">
        <f t="shared" si="121"/>
        <v>22</v>
      </c>
      <c r="L862" s="2" t="s">
        <v>14</v>
      </c>
      <c r="M862" s="2" t="s">
        <v>25</v>
      </c>
      <c r="N862" s="2">
        <v>1.69</v>
      </c>
      <c r="O862" s="2" t="s">
        <v>21</v>
      </c>
      <c r="P862" s="2">
        <v>6</v>
      </c>
      <c r="Q862" s="2">
        <f t="shared" si="122"/>
        <v>2</v>
      </c>
      <c r="R862" s="2">
        <v>72.09</v>
      </c>
      <c r="S862" s="2">
        <f t="shared" si="123"/>
        <v>2</v>
      </c>
      <c r="T862" s="42">
        <f>DataSet!G2731+DataSet!Q2731+DataSet!S2731</f>
        <v>4</v>
      </c>
      <c r="U862" s="16" t="str">
        <f t="shared" si="124"/>
        <v>Low</v>
      </c>
      <c r="V862" s="4">
        <v>3</v>
      </c>
      <c r="W862" s="33">
        <f t="shared" si="125"/>
        <v>499.81528235294155</v>
      </c>
      <c r="X862" s="2" t="s">
        <v>17</v>
      </c>
    </row>
    <row r="863" spans="1:24" ht="14.25" customHeight="1" x14ac:dyDescent="0.25">
      <c r="A863" s="2">
        <v>2863</v>
      </c>
      <c r="B863" s="2">
        <v>26</v>
      </c>
      <c r="C863" s="2" t="str">
        <f t="shared" si="117"/>
        <v>Young Adults</v>
      </c>
      <c r="D863" s="2" t="s">
        <v>12</v>
      </c>
      <c r="E863" s="2" t="s">
        <v>19</v>
      </c>
      <c r="F863" s="2">
        <v>617.75</v>
      </c>
      <c r="G863" s="2">
        <f t="shared" si="118"/>
        <v>2</v>
      </c>
      <c r="H863" s="6">
        <v>47059</v>
      </c>
      <c r="I863" s="12" t="str">
        <f t="shared" si="119"/>
        <v>2028</v>
      </c>
      <c r="J863" s="10" t="str">
        <f t="shared" si="120"/>
        <v>Nov</v>
      </c>
      <c r="K863" s="12" t="str">
        <f t="shared" si="121"/>
        <v>02</v>
      </c>
      <c r="L863" s="2" t="s">
        <v>24</v>
      </c>
      <c r="M863" s="2" t="s">
        <v>15</v>
      </c>
      <c r="N863" s="2">
        <v>1.69</v>
      </c>
      <c r="O863" s="2" t="s">
        <v>16</v>
      </c>
      <c r="P863" s="2">
        <v>11</v>
      </c>
      <c r="Q863" s="2">
        <f t="shared" si="122"/>
        <v>2</v>
      </c>
      <c r="R863" s="2">
        <v>56.16</v>
      </c>
      <c r="S863" s="2">
        <f t="shared" si="123"/>
        <v>2</v>
      </c>
      <c r="T863" s="42">
        <f>DataSet!G2864+DataSet!Q2864+DataSet!S2864</f>
        <v>6</v>
      </c>
      <c r="U863" s="16" t="str">
        <f t="shared" si="124"/>
        <v>Medium</v>
      </c>
      <c r="V863" s="4">
        <v>2</v>
      </c>
      <c r="W863" s="33">
        <f t="shared" si="125"/>
        <v>523.21727160493901</v>
      </c>
      <c r="X863" s="2" t="s">
        <v>28</v>
      </c>
    </row>
    <row r="864" spans="1:24" ht="14.25" customHeight="1" x14ac:dyDescent="0.25">
      <c r="A864" s="2">
        <v>3151</v>
      </c>
      <c r="B864" s="2">
        <v>35</v>
      </c>
      <c r="C864" s="2" t="str">
        <f t="shared" si="117"/>
        <v>Early Adults</v>
      </c>
      <c r="D864" s="2" t="s">
        <v>12</v>
      </c>
      <c r="E864" s="2" t="s">
        <v>13</v>
      </c>
      <c r="F864" s="2">
        <v>50.46</v>
      </c>
      <c r="G864" s="2">
        <f t="shared" si="118"/>
        <v>1</v>
      </c>
      <c r="H864" s="6">
        <v>47347</v>
      </c>
      <c r="I864" s="12" t="str">
        <f t="shared" si="119"/>
        <v>2029</v>
      </c>
      <c r="J864" s="10" t="str">
        <f t="shared" si="120"/>
        <v>Aug</v>
      </c>
      <c r="K864" s="12" t="str">
        <f t="shared" si="121"/>
        <v>17</v>
      </c>
      <c r="L864" s="2" t="s">
        <v>24</v>
      </c>
      <c r="M864" s="2" t="s">
        <v>25</v>
      </c>
      <c r="N864" s="2">
        <v>1.69</v>
      </c>
      <c r="O864" s="2" t="s">
        <v>21</v>
      </c>
      <c r="P864" s="2">
        <v>12</v>
      </c>
      <c r="Q864" s="2">
        <f t="shared" si="122"/>
        <v>2</v>
      </c>
      <c r="R864" s="2">
        <v>4.2</v>
      </c>
      <c r="S864" s="2">
        <f t="shared" si="123"/>
        <v>1</v>
      </c>
      <c r="T864" s="42">
        <f>DataSet!G3152+DataSet!Q3152+DataSet!S3152</f>
        <v>5</v>
      </c>
      <c r="U864" s="16" t="str">
        <f t="shared" si="124"/>
        <v>Medium</v>
      </c>
      <c r="V864" s="4">
        <v>5</v>
      </c>
      <c r="W864" s="33">
        <f t="shared" si="125"/>
        <v>536.76409975669071</v>
      </c>
      <c r="X864" s="2" t="s">
        <v>28</v>
      </c>
    </row>
    <row r="865" spans="1:24" ht="14.25" customHeight="1" x14ac:dyDescent="0.25">
      <c r="A865" s="2">
        <v>3239</v>
      </c>
      <c r="B865" s="2">
        <v>45</v>
      </c>
      <c r="C865" s="2" t="str">
        <f t="shared" si="117"/>
        <v>Mid Adults</v>
      </c>
      <c r="D865" s="2" t="s">
        <v>18</v>
      </c>
      <c r="E865" s="2" t="s">
        <v>13</v>
      </c>
      <c r="F865" s="2">
        <v>224</v>
      </c>
      <c r="G865" s="2">
        <f t="shared" si="118"/>
        <v>1</v>
      </c>
      <c r="H865" s="6">
        <v>47435</v>
      </c>
      <c r="I865" s="12" t="str">
        <f t="shared" si="119"/>
        <v>2029</v>
      </c>
      <c r="J865" s="10" t="str">
        <f t="shared" si="120"/>
        <v>Nov</v>
      </c>
      <c r="K865" s="12" t="str">
        <f t="shared" si="121"/>
        <v>13</v>
      </c>
      <c r="L865" s="2" t="s">
        <v>14</v>
      </c>
      <c r="M865" s="2" t="s">
        <v>15</v>
      </c>
      <c r="N865" s="2">
        <v>1.69</v>
      </c>
      <c r="O865" s="2" t="s">
        <v>21</v>
      </c>
      <c r="P865" s="2">
        <v>17</v>
      </c>
      <c r="Q865" s="2">
        <f t="shared" si="122"/>
        <v>3</v>
      </c>
      <c r="R865" s="2">
        <v>13.18</v>
      </c>
      <c r="S865" s="2">
        <f t="shared" si="123"/>
        <v>1</v>
      </c>
      <c r="T865" s="42">
        <f>DataSet!G3240+DataSet!Q3240+DataSet!S3240</f>
        <v>4</v>
      </c>
      <c r="U865" s="16" t="str">
        <f t="shared" si="124"/>
        <v>Low</v>
      </c>
      <c r="V865" s="4">
        <v>3</v>
      </c>
      <c r="W865" s="33">
        <f t="shared" si="125"/>
        <v>499.8945465253243</v>
      </c>
      <c r="X865" s="2" t="s">
        <v>22</v>
      </c>
    </row>
    <row r="866" spans="1:24" ht="14.25" customHeight="1" x14ac:dyDescent="0.25">
      <c r="A866" s="2">
        <v>3515</v>
      </c>
      <c r="B866" s="2">
        <v>21</v>
      </c>
      <c r="C866" s="2" t="str">
        <f t="shared" si="117"/>
        <v>Young Adults</v>
      </c>
      <c r="D866" s="2" t="s">
        <v>26</v>
      </c>
      <c r="E866" s="2" t="s">
        <v>29</v>
      </c>
      <c r="F866" s="2">
        <v>340.83</v>
      </c>
      <c r="G866" s="2">
        <f t="shared" si="118"/>
        <v>1</v>
      </c>
      <c r="H866" s="6">
        <v>47711</v>
      </c>
      <c r="I866" s="12" t="str">
        <f t="shared" si="119"/>
        <v>2030</v>
      </c>
      <c r="J866" s="10" t="str">
        <f t="shared" si="120"/>
        <v>Aug</v>
      </c>
      <c r="K866" s="12" t="str">
        <f t="shared" si="121"/>
        <v>16</v>
      </c>
      <c r="L866" s="2" t="s">
        <v>24</v>
      </c>
      <c r="M866" s="2" t="s">
        <v>25</v>
      </c>
      <c r="N866" s="2">
        <v>1.69</v>
      </c>
      <c r="O866" s="2" t="s">
        <v>16</v>
      </c>
      <c r="P866" s="2">
        <v>10</v>
      </c>
      <c r="Q866" s="2">
        <f t="shared" si="122"/>
        <v>2</v>
      </c>
      <c r="R866" s="2">
        <v>34.08</v>
      </c>
      <c r="S866" s="2">
        <f t="shared" si="123"/>
        <v>1</v>
      </c>
      <c r="T866" s="42">
        <f>DataSet!G3516+DataSet!Q3516+DataSet!S3516</f>
        <v>7</v>
      </c>
      <c r="U866" s="16" t="str">
        <f t="shared" si="124"/>
        <v>High</v>
      </c>
      <c r="V866" s="4">
        <v>4</v>
      </c>
      <c r="W866" s="33">
        <f t="shared" si="125"/>
        <v>522.94835125448117</v>
      </c>
      <c r="X866" s="2" t="s">
        <v>22</v>
      </c>
    </row>
    <row r="867" spans="1:24" ht="14.25" customHeight="1" x14ac:dyDescent="0.25">
      <c r="A867" s="2">
        <v>3549</v>
      </c>
      <c r="B867" s="2">
        <v>44</v>
      </c>
      <c r="C867" s="2" t="str">
        <f t="shared" si="117"/>
        <v>Mid Adults</v>
      </c>
      <c r="D867" s="2" t="s">
        <v>18</v>
      </c>
      <c r="E867" s="2" t="s">
        <v>19</v>
      </c>
      <c r="F867" s="2">
        <v>244.85</v>
      </c>
      <c r="G867" s="2">
        <f t="shared" si="118"/>
        <v>1</v>
      </c>
      <c r="H867" s="6">
        <v>47745</v>
      </c>
      <c r="I867" s="12" t="str">
        <f t="shared" si="119"/>
        <v>2030</v>
      </c>
      <c r="J867" s="10" t="str">
        <f t="shared" si="120"/>
        <v>Sep</v>
      </c>
      <c r="K867" s="12" t="str">
        <f t="shared" si="121"/>
        <v>19</v>
      </c>
      <c r="L867" s="2" t="s">
        <v>24</v>
      </c>
      <c r="M867" s="2" t="s">
        <v>15</v>
      </c>
      <c r="N867" s="2">
        <v>1.69</v>
      </c>
      <c r="O867" s="2" t="s">
        <v>21</v>
      </c>
      <c r="P867" s="2">
        <v>10</v>
      </c>
      <c r="Q867" s="2">
        <f t="shared" si="122"/>
        <v>2</v>
      </c>
      <c r="R867" s="2">
        <v>24.48</v>
      </c>
      <c r="S867" s="2">
        <f t="shared" si="123"/>
        <v>1</v>
      </c>
      <c r="T867" s="42">
        <f>DataSet!G3550+DataSet!Q3550+DataSet!S3550</f>
        <v>5</v>
      </c>
      <c r="U867" s="16" t="str">
        <f t="shared" si="124"/>
        <v>Medium</v>
      </c>
      <c r="V867" s="4">
        <v>1</v>
      </c>
      <c r="W867" s="33">
        <f t="shared" si="125"/>
        <v>532.49716199756369</v>
      </c>
      <c r="X867" s="2" t="s">
        <v>17</v>
      </c>
    </row>
    <row r="868" spans="1:24" ht="14.25" customHeight="1" x14ac:dyDescent="0.25">
      <c r="A868" s="2">
        <v>3590</v>
      </c>
      <c r="B868" s="2">
        <v>25</v>
      </c>
      <c r="C868" s="2" t="str">
        <f t="shared" si="117"/>
        <v>Young Adults</v>
      </c>
      <c r="D868" s="2" t="s">
        <v>26</v>
      </c>
      <c r="E868" s="2" t="s">
        <v>13</v>
      </c>
      <c r="F868" s="2">
        <v>866.03</v>
      </c>
      <c r="G868" s="2">
        <f t="shared" si="118"/>
        <v>3</v>
      </c>
      <c r="H868" s="6">
        <v>47786</v>
      </c>
      <c r="I868" s="12" t="str">
        <f t="shared" si="119"/>
        <v>2030</v>
      </c>
      <c r="J868" s="10" t="str">
        <f t="shared" si="120"/>
        <v>Oct</v>
      </c>
      <c r="K868" s="12" t="str">
        <f t="shared" si="121"/>
        <v>30</v>
      </c>
      <c r="L868" s="2" t="s">
        <v>14</v>
      </c>
      <c r="M868" s="2" t="s">
        <v>25</v>
      </c>
      <c r="N868" s="2">
        <v>1.69</v>
      </c>
      <c r="O868" s="2" t="s">
        <v>21</v>
      </c>
      <c r="P868" s="2">
        <v>11</v>
      </c>
      <c r="Q868" s="2">
        <f t="shared" si="122"/>
        <v>2</v>
      </c>
      <c r="R868" s="2">
        <v>78.73</v>
      </c>
      <c r="S868" s="2">
        <f t="shared" si="123"/>
        <v>2</v>
      </c>
      <c r="T868" s="42">
        <f>DataSet!G3591+DataSet!Q3591+DataSet!S3591</f>
        <v>5</v>
      </c>
      <c r="U868" s="16" t="str">
        <f t="shared" si="124"/>
        <v>Medium</v>
      </c>
      <c r="V868" s="4">
        <v>3</v>
      </c>
      <c r="W868" s="33">
        <f t="shared" si="125"/>
        <v>500.2198938679249</v>
      </c>
      <c r="X868" s="2" t="s">
        <v>28</v>
      </c>
    </row>
    <row r="869" spans="1:24" ht="14.25" customHeight="1" x14ac:dyDescent="0.25">
      <c r="A869" s="2">
        <v>3722</v>
      </c>
      <c r="B869" s="2">
        <v>24</v>
      </c>
      <c r="C869" s="2" t="str">
        <f t="shared" si="117"/>
        <v>Young Adults</v>
      </c>
      <c r="D869" s="2" t="s">
        <v>26</v>
      </c>
      <c r="E869" s="2" t="s">
        <v>13</v>
      </c>
      <c r="F869" s="2">
        <v>928.66</v>
      </c>
      <c r="G869" s="2">
        <f t="shared" si="118"/>
        <v>3</v>
      </c>
      <c r="H869" s="6">
        <v>47918</v>
      </c>
      <c r="I869" s="12" t="str">
        <f t="shared" si="119"/>
        <v>2031</v>
      </c>
      <c r="J869" s="10" t="str">
        <f t="shared" si="120"/>
        <v>Mar</v>
      </c>
      <c r="K869" s="12" t="str">
        <f t="shared" si="121"/>
        <v>11</v>
      </c>
      <c r="L869" s="2" t="s">
        <v>14</v>
      </c>
      <c r="M869" s="2" t="s">
        <v>25</v>
      </c>
      <c r="N869" s="2">
        <v>1.69</v>
      </c>
      <c r="O869" s="2" t="s">
        <v>21</v>
      </c>
      <c r="P869" s="2">
        <v>9</v>
      </c>
      <c r="Q869" s="2">
        <f t="shared" si="122"/>
        <v>2</v>
      </c>
      <c r="R869" s="2">
        <v>103.18</v>
      </c>
      <c r="S869" s="2">
        <f t="shared" si="123"/>
        <v>2</v>
      </c>
      <c r="T869" s="42">
        <f>DataSet!G3723+DataSet!Q3723+DataSet!S3723</f>
        <v>5</v>
      </c>
      <c r="U869" s="16" t="str">
        <f t="shared" si="124"/>
        <v>Medium</v>
      </c>
      <c r="V869" s="4">
        <v>2</v>
      </c>
      <c r="W869" s="33">
        <f t="shared" si="125"/>
        <v>523.1004202719414</v>
      </c>
      <c r="X869" s="2" t="s">
        <v>28</v>
      </c>
    </row>
    <row r="870" spans="1:24" ht="14.25" customHeight="1" x14ac:dyDescent="0.25">
      <c r="A870" s="2">
        <v>4190</v>
      </c>
      <c r="B870" s="2">
        <v>57</v>
      </c>
      <c r="C870" s="2" t="str">
        <f t="shared" si="117"/>
        <v>Late Adults</v>
      </c>
      <c r="D870" s="2" t="s">
        <v>26</v>
      </c>
      <c r="E870" s="2" t="s">
        <v>27</v>
      </c>
      <c r="F870" s="2">
        <v>190</v>
      </c>
      <c r="G870" s="2">
        <f t="shared" si="118"/>
        <v>1</v>
      </c>
      <c r="H870" s="6">
        <v>48386</v>
      </c>
      <c r="I870" s="12" t="str">
        <f t="shared" si="119"/>
        <v>2032</v>
      </c>
      <c r="J870" s="10" t="str">
        <f t="shared" si="120"/>
        <v>Jun</v>
      </c>
      <c r="K870" s="12" t="str">
        <f t="shared" si="121"/>
        <v>21</v>
      </c>
      <c r="L870" s="2" t="s">
        <v>30</v>
      </c>
      <c r="M870" s="2" t="s">
        <v>25</v>
      </c>
      <c r="N870" s="2">
        <v>1.69</v>
      </c>
      <c r="O870" s="2" t="s">
        <v>16</v>
      </c>
      <c r="P870" s="2">
        <v>19</v>
      </c>
      <c r="Q870" s="2">
        <f t="shared" si="122"/>
        <v>3</v>
      </c>
      <c r="R870" s="2">
        <v>10</v>
      </c>
      <c r="S870" s="2">
        <f t="shared" si="123"/>
        <v>1</v>
      </c>
      <c r="T870" s="42">
        <f>DataSet!G4191+DataSet!Q4191+DataSet!S4191</f>
        <v>4</v>
      </c>
      <c r="U870" s="16" t="str">
        <f t="shared" si="124"/>
        <v>Low</v>
      </c>
      <c r="V870" s="4">
        <v>1</v>
      </c>
      <c r="W870" s="33">
        <f t="shared" si="125"/>
        <v>532.84795121951197</v>
      </c>
      <c r="X870" s="2" t="s">
        <v>17</v>
      </c>
    </row>
    <row r="871" spans="1:24" ht="14.25" customHeight="1" x14ac:dyDescent="0.25">
      <c r="A871" s="2">
        <v>4243</v>
      </c>
      <c r="B871" s="2">
        <v>63</v>
      </c>
      <c r="C871" s="2" t="str">
        <f t="shared" si="117"/>
        <v>Seniors</v>
      </c>
      <c r="D871" s="2" t="s">
        <v>18</v>
      </c>
      <c r="E871" s="2" t="s">
        <v>27</v>
      </c>
      <c r="F871" s="2">
        <v>878.86</v>
      </c>
      <c r="G871" s="2">
        <f t="shared" si="118"/>
        <v>3</v>
      </c>
      <c r="H871" s="6">
        <v>48439</v>
      </c>
      <c r="I871" s="12" t="str">
        <f t="shared" si="119"/>
        <v>2032</v>
      </c>
      <c r="J871" s="10" t="str">
        <f t="shared" si="120"/>
        <v>Aug</v>
      </c>
      <c r="K871" s="12" t="str">
        <f t="shared" si="121"/>
        <v>13</v>
      </c>
      <c r="L871" s="2" t="s">
        <v>24</v>
      </c>
      <c r="M871" s="2" t="s">
        <v>15</v>
      </c>
      <c r="N871" s="2">
        <v>1.69</v>
      </c>
      <c r="O871" s="2" t="s">
        <v>16</v>
      </c>
      <c r="P871" s="2">
        <v>1</v>
      </c>
      <c r="Q871" s="2">
        <f t="shared" si="122"/>
        <v>1</v>
      </c>
      <c r="R871" s="2">
        <v>878.86</v>
      </c>
      <c r="S871" s="2">
        <f t="shared" si="123"/>
        <v>3</v>
      </c>
      <c r="T871" s="42">
        <f>DataSet!G4244+DataSet!Q4244+DataSet!S4244</f>
        <v>4</v>
      </c>
      <c r="U871" s="16" t="str">
        <f t="shared" si="124"/>
        <v>Low</v>
      </c>
      <c r="V871" s="4">
        <v>2</v>
      </c>
      <c r="W871" s="33">
        <f t="shared" si="125"/>
        <v>522.59849009901075</v>
      </c>
      <c r="X871" s="2" t="s">
        <v>17</v>
      </c>
    </row>
    <row r="872" spans="1:24" ht="14.25" customHeight="1" x14ac:dyDescent="0.25">
      <c r="A872" s="2">
        <v>4270</v>
      </c>
      <c r="B872" s="2">
        <v>34</v>
      </c>
      <c r="C872" s="2" t="str">
        <f t="shared" si="117"/>
        <v>Early Adults</v>
      </c>
      <c r="D872" s="2" t="s">
        <v>18</v>
      </c>
      <c r="E872" s="2" t="s">
        <v>27</v>
      </c>
      <c r="F872" s="2">
        <v>974.78</v>
      </c>
      <c r="G872" s="2">
        <f t="shared" si="118"/>
        <v>3</v>
      </c>
      <c r="H872" s="6">
        <v>48466</v>
      </c>
      <c r="I872" s="12" t="str">
        <f t="shared" si="119"/>
        <v>2032</v>
      </c>
      <c r="J872" s="10" t="str">
        <f t="shared" si="120"/>
        <v>Sep</v>
      </c>
      <c r="K872" s="12" t="str">
        <f t="shared" si="121"/>
        <v>09</v>
      </c>
      <c r="L872" s="2" t="s">
        <v>20</v>
      </c>
      <c r="M872" s="2" t="s">
        <v>25</v>
      </c>
      <c r="N872" s="2">
        <v>1.69</v>
      </c>
      <c r="O872" s="2" t="s">
        <v>16</v>
      </c>
      <c r="P872" s="2">
        <v>9</v>
      </c>
      <c r="Q872" s="2">
        <f t="shared" si="122"/>
        <v>2</v>
      </c>
      <c r="R872" s="2">
        <v>108.31</v>
      </c>
      <c r="S872" s="2">
        <f t="shared" si="123"/>
        <v>2</v>
      </c>
      <c r="T872" s="42">
        <f>DataSet!G4271+DataSet!Q4271+DataSet!S4271</f>
        <v>7</v>
      </c>
      <c r="U872" s="16" t="str">
        <f t="shared" si="124"/>
        <v>High</v>
      </c>
      <c r="V872" s="4">
        <v>1</v>
      </c>
      <c r="W872" s="33">
        <f t="shared" si="125"/>
        <v>533.26656898656881</v>
      </c>
      <c r="X872" s="2" t="s">
        <v>17</v>
      </c>
    </row>
    <row r="873" spans="1:24" ht="14.25" customHeight="1" x14ac:dyDescent="0.25">
      <c r="A873" s="2">
        <v>4422</v>
      </c>
      <c r="B873" s="2">
        <v>38</v>
      </c>
      <c r="C873" s="2" t="str">
        <f t="shared" si="117"/>
        <v>Early Adults</v>
      </c>
      <c r="D873" s="2" t="s">
        <v>18</v>
      </c>
      <c r="E873" s="2" t="s">
        <v>19</v>
      </c>
      <c r="F873" s="2">
        <v>696.84</v>
      </c>
      <c r="G873" s="2">
        <f t="shared" si="118"/>
        <v>3</v>
      </c>
      <c r="H873" s="6">
        <v>48618</v>
      </c>
      <c r="I873" s="12" t="str">
        <f t="shared" si="119"/>
        <v>2033</v>
      </c>
      <c r="J873" s="10" t="str">
        <f t="shared" si="120"/>
        <v>Feb</v>
      </c>
      <c r="K873" s="12" t="str">
        <f t="shared" si="121"/>
        <v>08</v>
      </c>
      <c r="L873" s="2" t="s">
        <v>14</v>
      </c>
      <c r="M873" s="2" t="s">
        <v>25</v>
      </c>
      <c r="N873" s="2">
        <v>1.69</v>
      </c>
      <c r="O873" s="2" t="s">
        <v>16</v>
      </c>
      <c r="P873" s="2">
        <v>18</v>
      </c>
      <c r="Q873" s="2">
        <f t="shared" si="122"/>
        <v>3</v>
      </c>
      <c r="R873" s="2">
        <v>38.71</v>
      </c>
      <c r="S873" s="2">
        <f t="shared" si="123"/>
        <v>1</v>
      </c>
      <c r="T873" s="42">
        <f>DataSet!G4423+DataSet!Q4423+DataSet!S4423</f>
        <v>4</v>
      </c>
      <c r="U873" s="16" t="str">
        <f t="shared" si="124"/>
        <v>Low</v>
      </c>
      <c r="V873" s="4">
        <v>5</v>
      </c>
      <c r="W873" s="33">
        <f t="shared" si="125"/>
        <v>537.35643118148573</v>
      </c>
      <c r="X873" s="2" t="s">
        <v>28</v>
      </c>
    </row>
    <row r="874" spans="1:24" ht="14.25" customHeight="1" x14ac:dyDescent="0.25">
      <c r="A874" s="2">
        <v>4598</v>
      </c>
      <c r="B874" s="2">
        <v>38</v>
      </c>
      <c r="C874" s="2" t="str">
        <f t="shared" si="117"/>
        <v>Early Adults</v>
      </c>
      <c r="D874" s="2" t="s">
        <v>12</v>
      </c>
      <c r="E874" s="2" t="s">
        <v>19</v>
      </c>
      <c r="F874" s="2">
        <v>865.08</v>
      </c>
      <c r="G874" s="2">
        <f t="shared" si="118"/>
        <v>3</v>
      </c>
      <c r="H874" s="6">
        <v>48794</v>
      </c>
      <c r="I874" s="12" t="str">
        <f t="shared" si="119"/>
        <v>2033</v>
      </c>
      <c r="J874" s="10" t="str">
        <f t="shared" si="120"/>
        <v>Aug</v>
      </c>
      <c r="K874" s="12" t="str">
        <f t="shared" si="121"/>
        <v>03</v>
      </c>
      <c r="L874" s="2" t="s">
        <v>14</v>
      </c>
      <c r="M874" s="2" t="s">
        <v>15</v>
      </c>
      <c r="N874" s="2">
        <v>1.69</v>
      </c>
      <c r="O874" s="2" t="s">
        <v>21</v>
      </c>
      <c r="P874" s="2">
        <v>1</v>
      </c>
      <c r="Q874" s="2">
        <f t="shared" si="122"/>
        <v>1</v>
      </c>
      <c r="R874" s="2">
        <v>865.08</v>
      </c>
      <c r="S874" s="2">
        <f t="shared" si="123"/>
        <v>3</v>
      </c>
      <c r="T874" s="42">
        <f>DataSet!G4599+DataSet!Q4599+DataSet!S4599</f>
        <v>4</v>
      </c>
      <c r="U874" s="16" t="str">
        <f t="shared" si="124"/>
        <v>Low</v>
      </c>
      <c r="V874" s="4">
        <v>5</v>
      </c>
      <c r="W874" s="33">
        <f t="shared" si="125"/>
        <v>537.16193902438988</v>
      </c>
      <c r="X874" s="2" t="s">
        <v>28</v>
      </c>
    </row>
    <row r="875" spans="1:24" ht="14.25" customHeight="1" x14ac:dyDescent="0.25">
      <c r="A875" s="2">
        <v>4913</v>
      </c>
      <c r="B875" s="2">
        <v>23</v>
      </c>
      <c r="C875" s="2" t="str">
        <f t="shared" si="117"/>
        <v>Young Adults</v>
      </c>
      <c r="D875" s="2" t="s">
        <v>18</v>
      </c>
      <c r="E875" s="2" t="s">
        <v>27</v>
      </c>
      <c r="F875" s="2">
        <v>588.82000000000005</v>
      </c>
      <c r="G875" s="2">
        <f t="shared" si="118"/>
        <v>2</v>
      </c>
      <c r="H875" s="6">
        <v>49109</v>
      </c>
      <c r="I875" s="12" t="str">
        <f t="shared" si="119"/>
        <v>2034</v>
      </c>
      <c r="J875" s="10" t="str">
        <f t="shared" si="120"/>
        <v>Jun</v>
      </c>
      <c r="K875" s="12" t="str">
        <f t="shared" si="121"/>
        <v>14</v>
      </c>
      <c r="L875" s="2" t="s">
        <v>24</v>
      </c>
      <c r="M875" s="2" t="s">
        <v>15</v>
      </c>
      <c r="N875" s="2">
        <v>1.69</v>
      </c>
      <c r="O875" s="2" t="s">
        <v>21</v>
      </c>
      <c r="P875" s="2">
        <v>19</v>
      </c>
      <c r="Q875" s="2">
        <f t="shared" si="122"/>
        <v>3</v>
      </c>
      <c r="R875" s="2">
        <v>30.99</v>
      </c>
      <c r="S875" s="2">
        <f t="shared" si="123"/>
        <v>1</v>
      </c>
      <c r="T875" s="42">
        <f>DataSet!G4914+DataSet!Q4914+DataSet!S4914</f>
        <v>7</v>
      </c>
      <c r="U875" s="16" t="str">
        <f t="shared" si="124"/>
        <v>High</v>
      </c>
      <c r="V875" s="4">
        <v>4</v>
      </c>
      <c r="W875" s="33">
        <f t="shared" si="125"/>
        <v>523.16619617224978</v>
      </c>
      <c r="X875" s="2" t="s">
        <v>28</v>
      </c>
    </row>
    <row r="876" spans="1:24" ht="14.25" customHeight="1" x14ac:dyDescent="0.25">
      <c r="A876" s="2">
        <v>234</v>
      </c>
      <c r="B876" s="2">
        <v>40</v>
      </c>
      <c r="C876" s="2" t="str">
        <f t="shared" si="117"/>
        <v>Mid Adults</v>
      </c>
      <c r="D876" s="2" t="s">
        <v>18</v>
      </c>
      <c r="E876" s="2" t="s">
        <v>29</v>
      </c>
      <c r="F876" s="2">
        <v>971.12</v>
      </c>
      <c r="G876" s="2">
        <f t="shared" si="118"/>
        <v>3</v>
      </c>
      <c r="H876" s="6">
        <v>44430</v>
      </c>
      <c r="I876" s="12" t="str">
        <f t="shared" si="119"/>
        <v>2021</v>
      </c>
      <c r="J876" s="10" t="str">
        <f t="shared" si="120"/>
        <v>Aug</v>
      </c>
      <c r="K876" s="12" t="str">
        <f t="shared" si="121"/>
        <v>22</v>
      </c>
      <c r="L876" s="2" t="s">
        <v>14</v>
      </c>
      <c r="M876" s="2" t="s">
        <v>15</v>
      </c>
      <c r="N876" s="2">
        <v>1.68</v>
      </c>
      <c r="O876" s="2" t="s">
        <v>21</v>
      </c>
      <c r="P876" s="2">
        <v>4</v>
      </c>
      <c r="Q876" s="2">
        <f t="shared" si="122"/>
        <v>1</v>
      </c>
      <c r="R876" s="2">
        <v>242.78</v>
      </c>
      <c r="S876" s="2">
        <f t="shared" si="123"/>
        <v>3</v>
      </c>
      <c r="T876" s="42">
        <f>DataSet!G235+DataSet!Q235+DataSet!S235</f>
        <v>6</v>
      </c>
      <c r="U876" s="16" t="str">
        <f t="shared" si="124"/>
        <v>Medium</v>
      </c>
      <c r="V876" s="4">
        <v>1</v>
      </c>
      <c r="W876" s="33">
        <f t="shared" si="125"/>
        <v>532.7268215158922</v>
      </c>
      <c r="X876" s="2" t="s">
        <v>17</v>
      </c>
    </row>
    <row r="877" spans="1:24" ht="14.25" customHeight="1" x14ac:dyDescent="0.25">
      <c r="A877" s="2">
        <v>774</v>
      </c>
      <c r="B877" s="2">
        <v>63</v>
      </c>
      <c r="C877" s="2" t="str">
        <f t="shared" si="117"/>
        <v>Seniors</v>
      </c>
      <c r="D877" s="2" t="s">
        <v>12</v>
      </c>
      <c r="E877" s="2" t="s">
        <v>29</v>
      </c>
      <c r="F877" s="2">
        <v>294.61</v>
      </c>
      <c r="G877" s="2">
        <f t="shared" si="118"/>
        <v>1</v>
      </c>
      <c r="H877" s="6">
        <v>44970</v>
      </c>
      <c r="I877" s="12" t="str">
        <f t="shared" si="119"/>
        <v>2023</v>
      </c>
      <c r="J877" s="10" t="str">
        <f t="shared" si="120"/>
        <v>Feb</v>
      </c>
      <c r="K877" s="12" t="str">
        <f t="shared" si="121"/>
        <v>13</v>
      </c>
      <c r="L877" s="2" t="s">
        <v>14</v>
      </c>
      <c r="M877" s="2" t="s">
        <v>15</v>
      </c>
      <c r="N877" s="2">
        <v>1.68</v>
      </c>
      <c r="O877" s="2" t="s">
        <v>21</v>
      </c>
      <c r="P877" s="2">
        <v>4</v>
      </c>
      <c r="Q877" s="2">
        <f t="shared" si="122"/>
        <v>1</v>
      </c>
      <c r="R877" s="2">
        <v>73.650000000000006</v>
      </c>
      <c r="S877" s="2">
        <f t="shared" si="123"/>
        <v>2</v>
      </c>
      <c r="T877" s="42">
        <f>DataSet!G775+DataSet!Q775+DataSet!S775</f>
        <v>4</v>
      </c>
      <c r="U877" s="16" t="str">
        <f t="shared" si="124"/>
        <v>Low</v>
      </c>
      <c r="V877" s="4">
        <v>3</v>
      </c>
      <c r="W877" s="33">
        <f t="shared" si="125"/>
        <v>499.78800472255051</v>
      </c>
      <c r="X877" s="2" t="s">
        <v>22</v>
      </c>
    </row>
    <row r="878" spans="1:24" ht="14.25" customHeight="1" x14ac:dyDescent="0.25">
      <c r="A878" s="2">
        <v>841</v>
      </c>
      <c r="B878" s="2">
        <v>45</v>
      </c>
      <c r="C878" s="2" t="str">
        <f t="shared" si="117"/>
        <v>Mid Adults</v>
      </c>
      <c r="D878" s="2" t="s">
        <v>12</v>
      </c>
      <c r="E878" s="2" t="s">
        <v>27</v>
      </c>
      <c r="F878" s="2">
        <v>593.57000000000005</v>
      </c>
      <c r="G878" s="2">
        <f t="shared" si="118"/>
        <v>2</v>
      </c>
      <c r="H878" s="6">
        <v>45037</v>
      </c>
      <c r="I878" s="12" t="str">
        <f t="shared" si="119"/>
        <v>2023</v>
      </c>
      <c r="J878" s="10" t="str">
        <f t="shared" si="120"/>
        <v>Apr</v>
      </c>
      <c r="K878" s="12" t="str">
        <f t="shared" si="121"/>
        <v>21</v>
      </c>
      <c r="L878" s="2" t="s">
        <v>24</v>
      </c>
      <c r="M878" s="2" t="s">
        <v>25</v>
      </c>
      <c r="N878" s="2">
        <v>1.68</v>
      </c>
      <c r="O878" s="2" t="s">
        <v>16</v>
      </c>
      <c r="P878" s="2">
        <v>1</v>
      </c>
      <c r="Q878" s="2">
        <f t="shared" si="122"/>
        <v>1</v>
      </c>
      <c r="R878" s="2">
        <v>593.57000000000005</v>
      </c>
      <c r="S878" s="2">
        <f t="shared" si="123"/>
        <v>3</v>
      </c>
      <c r="T878" s="42">
        <f>DataSet!G842+DataSet!Q842+DataSet!S842</f>
        <v>5</v>
      </c>
      <c r="U878" s="16" t="str">
        <f t="shared" si="124"/>
        <v>Medium</v>
      </c>
      <c r="V878" s="4">
        <v>3</v>
      </c>
      <c r="W878" s="33">
        <f t="shared" si="125"/>
        <v>500.03053191489397</v>
      </c>
      <c r="X878" s="2" t="s">
        <v>28</v>
      </c>
    </row>
    <row r="879" spans="1:24" ht="14.25" customHeight="1" x14ac:dyDescent="0.25">
      <c r="A879" s="2">
        <v>992</v>
      </c>
      <c r="B879" s="2">
        <v>26</v>
      </c>
      <c r="C879" s="2" t="str">
        <f t="shared" si="117"/>
        <v>Young Adults</v>
      </c>
      <c r="D879" s="2" t="s">
        <v>12</v>
      </c>
      <c r="E879" s="2" t="s">
        <v>27</v>
      </c>
      <c r="F879" s="2">
        <v>250.99</v>
      </c>
      <c r="G879" s="2">
        <f t="shared" si="118"/>
        <v>1</v>
      </c>
      <c r="H879" s="6">
        <v>45188</v>
      </c>
      <c r="I879" s="12" t="str">
        <f t="shared" si="119"/>
        <v>2023</v>
      </c>
      <c r="J879" s="10" t="str">
        <f t="shared" si="120"/>
        <v>Sep</v>
      </c>
      <c r="K879" s="12" t="str">
        <f t="shared" si="121"/>
        <v>19</v>
      </c>
      <c r="L879" s="2" t="s">
        <v>14</v>
      </c>
      <c r="M879" s="2" t="s">
        <v>15</v>
      </c>
      <c r="N879" s="2">
        <v>1.68</v>
      </c>
      <c r="O879" s="2" t="s">
        <v>21</v>
      </c>
      <c r="P879" s="2">
        <v>19</v>
      </c>
      <c r="Q879" s="2">
        <f t="shared" si="122"/>
        <v>3</v>
      </c>
      <c r="R879" s="2">
        <v>13.21</v>
      </c>
      <c r="S879" s="2">
        <f t="shared" si="123"/>
        <v>1</v>
      </c>
      <c r="T879" s="42">
        <f>DataSet!G993+DataSet!Q993+DataSet!S993</f>
        <v>4</v>
      </c>
      <c r="U879" s="16" t="str">
        <f t="shared" si="124"/>
        <v>Low</v>
      </c>
      <c r="V879" s="4">
        <v>1</v>
      </c>
      <c r="W879" s="33">
        <f t="shared" si="125"/>
        <v>532.19023255813931</v>
      </c>
      <c r="X879" s="2" t="s">
        <v>28</v>
      </c>
    </row>
    <row r="880" spans="1:24" ht="14.25" customHeight="1" x14ac:dyDescent="0.25">
      <c r="A880" s="2">
        <v>1165</v>
      </c>
      <c r="B880" s="2">
        <v>43</v>
      </c>
      <c r="C880" s="2" t="str">
        <f t="shared" si="117"/>
        <v>Mid Adults</v>
      </c>
      <c r="D880" s="2" t="s">
        <v>26</v>
      </c>
      <c r="E880" s="2" t="s">
        <v>19</v>
      </c>
      <c r="F880" s="2">
        <v>68.36</v>
      </c>
      <c r="G880" s="2">
        <f t="shared" si="118"/>
        <v>1</v>
      </c>
      <c r="H880" s="6">
        <v>45361</v>
      </c>
      <c r="I880" s="12" t="str">
        <f t="shared" si="119"/>
        <v>2024</v>
      </c>
      <c r="J880" s="10" t="str">
        <f t="shared" si="120"/>
        <v>Mar</v>
      </c>
      <c r="K880" s="12" t="str">
        <f t="shared" si="121"/>
        <v>10</v>
      </c>
      <c r="L880" s="2" t="s">
        <v>24</v>
      </c>
      <c r="M880" s="2" t="s">
        <v>25</v>
      </c>
      <c r="N880" s="2">
        <v>1.68</v>
      </c>
      <c r="O880" s="2" t="s">
        <v>21</v>
      </c>
      <c r="P880" s="2">
        <v>12</v>
      </c>
      <c r="Q880" s="2">
        <f t="shared" si="122"/>
        <v>2</v>
      </c>
      <c r="R880" s="2">
        <v>5.7</v>
      </c>
      <c r="S880" s="2">
        <f t="shared" si="123"/>
        <v>1</v>
      </c>
      <c r="T880" s="42">
        <f>DataSet!G1166+DataSet!Q1166+DataSet!S1166</f>
        <v>7</v>
      </c>
      <c r="U880" s="16" t="str">
        <f t="shared" si="124"/>
        <v>High</v>
      </c>
      <c r="V880" s="4">
        <v>3</v>
      </c>
      <c r="W880" s="33">
        <f t="shared" si="125"/>
        <v>499.91983431952707</v>
      </c>
      <c r="X880" s="2" t="s">
        <v>17</v>
      </c>
    </row>
    <row r="881" spans="1:24" ht="14.25" customHeight="1" x14ac:dyDescent="0.25">
      <c r="A881" s="2">
        <v>1644</v>
      </c>
      <c r="B881" s="2">
        <v>23</v>
      </c>
      <c r="C881" s="2" t="str">
        <f t="shared" si="117"/>
        <v>Young Adults</v>
      </c>
      <c r="D881" s="2" t="s">
        <v>23</v>
      </c>
      <c r="E881" s="2" t="s">
        <v>13</v>
      </c>
      <c r="F881" s="2">
        <v>486.89</v>
      </c>
      <c r="G881" s="2">
        <f t="shared" si="118"/>
        <v>2</v>
      </c>
      <c r="H881" s="6">
        <v>45840</v>
      </c>
      <c r="I881" s="12" t="str">
        <f t="shared" si="119"/>
        <v>2025</v>
      </c>
      <c r="J881" s="10" t="str">
        <f t="shared" si="120"/>
        <v>Jul</v>
      </c>
      <c r="K881" s="12" t="str">
        <f t="shared" si="121"/>
        <v>02</v>
      </c>
      <c r="L881" s="2" t="s">
        <v>20</v>
      </c>
      <c r="M881" s="2" t="s">
        <v>25</v>
      </c>
      <c r="N881" s="2">
        <v>1.68</v>
      </c>
      <c r="O881" s="2" t="s">
        <v>21</v>
      </c>
      <c r="P881" s="2">
        <v>3</v>
      </c>
      <c r="Q881" s="2">
        <f t="shared" si="122"/>
        <v>1</v>
      </c>
      <c r="R881" s="2">
        <v>162.30000000000001</v>
      </c>
      <c r="S881" s="2">
        <f t="shared" si="123"/>
        <v>3</v>
      </c>
      <c r="T881" s="42">
        <f>DataSet!G1645+DataSet!Q1645+DataSet!S1645</f>
        <v>4</v>
      </c>
      <c r="U881" s="16" t="str">
        <f t="shared" si="124"/>
        <v>Low</v>
      </c>
      <c r="V881" s="4">
        <v>4</v>
      </c>
      <c r="W881" s="33">
        <f t="shared" si="125"/>
        <v>523.08756886227638</v>
      </c>
      <c r="X881" s="2" t="s">
        <v>17</v>
      </c>
    </row>
    <row r="882" spans="1:24" ht="14.25" customHeight="1" x14ac:dyDescent="0.25">
      <c r="A882" s="2">
        <v>2064</v>
      </c>
      <c r="B882" s="2">
        <v>56</v>
      </c>
      <c r="C882" s="2" t="str">
        <f t="shared" si="117"/>
        <v>Late Adults</v>
      </c>
      <c r="D882" s="2" t="s">
        <v>12</v>
      </c>
      <c r="E882" s="2" t="s">
        <v>19</v>
      </c>
      <c r="F882" s="2">
        <v>325.61</v>
      </c>
      <c r="G882" s="2">
        <f t="shared" si="118"/>
        <v>1</v>
      </c>
      <c r="H882" s="6">
        <v>46260</v>
      </c>
      <c r="I882" s="12" t="str">
        <f t="shared" si="119"/>
        <v>2026</v>
      </c>
      <c r="J882" s="10" t="str">
        <f t="shared" si="120"/>
        <v>Aug</v>
      </c>
      <c r="K882" s="12" t="str">
        <f t="shared" si="121"/>
        <v>26</v>
      </c>
      <c r="L882" s="2" t="s">
        <v>24</v>
      </c>
      <c r="M882" s="2" t="s">
        <v>15</v>
      </c>
      <c r="N882" s="2">
        <v>1.68</v>
      </c>
      <c r="O882" s="2" t="s">
        <v>21</v>
      </c>
      <c r="P882" s="2">
        <v>8</v>
      </c>
      <c r="Q882" s="2">
        <f t="shared" si="122"/>
        <v>2</v>
      </c>
      <c r="R882" s="2">
        <v>40.700000000000003</v>
      </c>
      <c r="S882" s="2">
        <f t="shared" si="123"/>
        <v>1</v>
      </c>
      <c r="T882" s="42">
        <f>DataSet!G2065+DataSet!Q2065+DataSet!S2065</f>
        <v>4</v>
      </c>
      <c r="U882" s="16" t="str">
        <f t="shared" si="124"/>
        <v>Low</v>
      </c>
      <c r="V882" s="4">
        <v>5</v>
      </c>
      <c r="W882" s="33">
        <f t="shared" si="125"/>
        <v>536.76155067155037</v>
      </c>
      <c r="X882" s="2" t="s">
        <v>17</v>
      </c>
    </row>
    <row r="883" spans="1:24" ht="14.25" customHeight="1" x14ac:dyDescent="0.25">
      <c r="A883" s="2">
        <v>2342</v>
      </c>
      <c r="B883" s="2">
        <v>45</v>
      </c>
      <c r="C883" s="2" t="str">
        <f t="shared" si="117"/>
        <v>Mid Adults</v>
      </c>
      <c r="D883" s="2" t="s">
        <v>26</v>
      </c>
      <c r="E883" s="2" t="s">
        <v>19</v>
      </c>
      <c r="F883" s="2">
        <v>135.51</v>
      </c>
      <c r="G883" s="2">
        <f t="shared" si="118"/>
        <v>1</v>
      </c>
      <c r="H883" s="6">
        <v>46538</v>
      </c>
      <c r="I883" s="12" t="str">
        <f t="shared" si="119"/>
        <v>2027</v>
      </c>
      <c r="J883" s="10" t="str">
        <f t="shared" si="120"/>
        <v>May</v>
      </c>
      <c r="K883" s="12" t="str">
        <f t="shared" si="121"/>
        <v>31</v>
      </c>
      <c r="L883" s="2" t="s">
        <v>30</v>
      </c>
      <c r="M883" s="2" t="s">
        <v>25</v>
      </c>
      <c r="N883" s="2">
        <v>1.68</v>
      </c>
      <c r="O883" s="2" t="s">
        <v>16</v>
      </c>
      <c r="P883" s="2">
        <v>8</v>
      </c>
      <c r="Q883" s="2">
        <f t="shared" si="122"/>
        <v>2</v>
      </c>
      <c r="R883" s="2">
        <v>16.940000000000001</v>
      </c>
      <c r="S883" s="2">
        <f t="shared" si="123"/>
        <v>1</v>
      </c>
      <c r="T883" s="42">
        <f>DataSet!G2343+DataSet!Q2343+DataSet!S2343</f>
        <v>5</v>
      </c>
      <c r="U883" s="16" t="str">
        <f t="shared" si="124"/>
        <v>Medium</v>
      </c>
      <c r="V883" s="4">
        <v>1</v>
      </c>
      <c r="W883" s="33">
        <f t="shared" si="125"/>
        <v>532.53484068627426</v>
      </c>
      <c r="X883" s="2" t="s">
        <v>28</v>
      </c>
    </row>
    <row r="884" spans="1:24" ht="14.25" customHeight="1" x14ac:dyDescent="0.25">
      <c r="A884" s="2">
        <v>2486</v>
      </c>
      <c r="B884" s="2">
        <v>25</v>
      </c>
      <c r="C884" s="2" t="str">
        <f t="shared" si="117"/>
        <v>Young Adults</v>
      </c>
      <c r="D884" s="2" t="s">
        <v>26</v>
      </c>
      <c r="E884" s="2" t="s">
        <v>29</v>
      </c>
      <c r="F884" s="2">
        <v>56.48</v>
      </c>
      <c r="G884" s="2">
        <f t="shared" si="118"/>
        <v>1</v>
      </c>
      <c r="H884" s="6">
        <v>46682</v>
      </c>
      <c r="I884" s="12" t="str">
        <f t="shared" si="119"/>
        <v>2027</v>
      </c>
      <c r="J884" s="10" t="str">
        <f t="shared" si="120"/>
        <v>Oct</v>
      </c>
      <c r="K884" s="12" t="str">
        <f t="shared" si="121"/>
        <v>22</v>
      </c>
      <c r="L884" s="2" t="s">
        <v>14</v>
      </c>
      <c r="M884" s="2" t="s">
        <v>15</v>
      </c>
      <c r="N884" s="2">
        <v>1.68</v>
      </c>
      <c r="O884" s="2" t="s">
        <v>16</v>
      </c>
      <c r="P884" s="2">
        <v>17</v>
      </c>
      <c r="Q884" s="2">
        <f t="shared" si="122"/>
        <v>3</v>
      </c>
      <c r="R884" s="2">
        <v>3.32</v>
      </c>
      <c r="S884" s="2">
        <f t="shared" si="123"/>
        <v>1</v>
      </c>
      <c r="T884" s="42">
        <f>DataSet!G2487+DataSet!Q2487+DataSet!S2487</f>
        <v>4</v>
      </c>
      <c r="U884" s="16" t="str">
        <f t="shared" si="124"/>
        <v>Low</v>
      </c>
      <c r="V884" s="4">
        <v>2</v>
      </c>
      <c r="W884" s="33">
        <f t="shared" si="125"/>
        <v>522.15702602230567</v>
      </c>
      <c r="X884" s="2" t="s">
        <v>28</v>
      </c>
    </row>
    <row r="885" spans="1:24" ht="14.25" customHeight="1" x14ac:dyDescent="0.25">
      <c r="A885" s="2">
        <v>2493</v>
      </c>
      <c r="B885" s="2">
        <v>69</v>
      </c>
      <c r="C885" s="2" t="str">
        <f t="shared" si="117"/>
        <v>Seniors</v>
      </c>
      <c r="D885" s="2" t="s">
        <v>12</v>
      </c>
      <c r="E885" s="2" t="s">
        <v>29</v>
      </c>
      <c r="F885" s="2">
        <v>991.17</v>
      </c>
      <c r="G885" s="2">
        <f t="shared" si="118"/>
        <v>3</v>
      </c>
      <c r="H885" s="6">
        <v>46689</v>
      </c>
      <c r="I885" s="12" t="str">
        <f t="shared" si="119"/>
        <v>2027</v>
      </c>
      <c r="J885" s="10" t="str">
        <f t="shared" si="120"/>
        <v>Oct</v>
      </c>
      <c r="K885" s="12" t="str">
        <f t="shared" si="121"/>
        <v>29</v>
      </c>
      <c r="L885" s="2" t="s">
        <v>30</v>
      </c>
      <c r="M885" s="2" t="s">
        <v>25</v>
      </c>
      <c r="N885" s="2">
        <v>1.68</v>
      </c>
      <c r="O885" s="2" t="s">
        <v>21</v>
      </c>
      <c r="P885" s="2">
        <v>15</v>
      </c>
      <c r="Q885" s="2">
        <f t="shared" si="122"/>
        <v>2</v>
      </c>
      <c r="R885" s="2">
        <v>66.08</v>
      </c>
      <c r="S885" s="2">
        <f t="shared" si="123"/>
        <v>2</v>
      </c>
      <c r="T885" s="42">
        <f>DataSet!G2494+DataSet!Q2494+DataSet!S2494</f>
        <v>4</v>
      </c>
      <c r="U885" s="16" t="str">
        <f t="shared" si="124"/>
        <v>Low</v>
      </c>
      <c r="V885" s="4">
        <v>5</v>
      </c>
      <c r="W885" s="33">
        <f t="shared" si="125"/>
        <v>537.01968215158888</v>
      </c>
      <c r="X885" s="2" t="s">
        <v>22</v>
      </c>
    </row>
    <row r="886" spans="1:24" ht="14.25" customHeight="1" x14ac:dyDescent="0.25">
      <c r="A886" s="2">
        <v>3072</v>
      </c>
      <c r="B886" s="2">
        <v>27</v>
      </c>
      <c r="C886" s="2" t="str">
        <f t="shared" si="117"/>
        <v>Young Adults</v>
      </c>
      <c r="D886" s="2" t="s">
        <v>12</v>
      </c>
      <c r="E886" s="2" t="s">
        <v>29</v>
      </c>
      <c r="F886" s="2">
        <v>386.3</v>
      </c>
      <c r="G886" s="2">
        <f t="shared" si="118"/>
        <v>2</v>
      </c>
      <c r="H886" s="6">
        <v>47268</v>
      </c>
      <c r="I886" s="12" t="str">
        <f t="shared" si="119"/>
        <v>2029</v>
      </c>
      <c r="J886" s="10" t="str">
        <f t="shared" si="120"/>
        <v>May</v>
      </c>
      <c r="K886" s="12" t="str">
        <f t="shared" si="121"/>
        <v>30</v>
      </c>
      <c r="L886" s="2" t="s">
        <v>14</v>
      </c>
      <c r="M886" s="2" t="s">
        <v>25</v>
      </c>
      <c r="N886" s="2">
        <v>1.68</v>
      </c>
      <c r="O886" s="2" t="s">
        <v>21</v>
      </c>
      <c r="P886" s="2">
        <v>10</v>
      </c>
      <c r="Q886" s="2">
        <f t="shared" si="122"/>
        <v>2</v>
      </c>
      <c r="R886" s="2">
        <v>38.630000000000003</v>
      </c>
      <c r="S886" s="2">
        <f t="shared" si="123"/>
        <v>1</v>
      </c>
      <c r="T886" s="42">
        <f>DataSet!G3073+DataSet!Q3073+DataSet!S3073</f>
        <v>7</v>
      </c>
      <c r="U886" s="16" t="str">
        <f t="shared" si="124"/>
        <v>High</v>
      </c>
      <c r="V886" s="4">
        <v>3</v>
      </c>
      <c r="W886" s="33">
        <f t="shared" si="125"/>
        <v>500.43116113744111</v>
      </c>
      <c r="X886" s="2" t="s">
        <v>28</v>
      </c>
    </row>
    <row r="887" spans="1:24" ht="14.25" customHeight="1" x14ac:dyDescent="0.25">
      <c r="A887" s="2">
        <v>3289</v>
      </c>
      <c r="B887" s="2">
        <v>30</v>
      </c>
      <c r="C887" s="2" t="str">
        <f t="shared" si="117"/>
        <v>Early Adults</v>
      </c>
      <c r="D887" s="2" t="s">
        <v>18</v>
      </c>
      <c r="E887" s="2" t="s">
        <v>13</v>
      </c>
      <c r="F887" s="2">
        <v>486.91</v>
      </c>
      <c r="G887" s="2">
        <f t="shared" si="118"/>
        <v>2</v>
      </c>
      <c r="H887" s="6">
        <v>47485</v>
      </c>
      <c r="I887" s="12" t="str">
        <f t="shared" si="119"/>
        <v>2030</v>
      </c>
      <c r="J887" s="10" t="str">
        <f t="shared" si="120"/>
        <v>Jan</v>
      </c>
      <c r="K887" s="12" t="str">
        <f t="shared" si="121"/>
        <v>02</v>
      </c>
      <c r="L887" s="2" t="s">
        <v>14</v>
      </c>
      <c r="M887" s="2" t="s">
        <v>15</v>
      </c>
      <c r="N887" s="2">
        <v>1.68</v>
      </c>
      <c r="O887" s="2" t="s">
        <v>21</v>
      </c>
      <c r="P887" s="2">
        <v>10</v>
      </c>
      <c r="Q887" s="2">
        <f t="shared" si="122"/>
        <v>2</v>
      </c>
      <c r="R887" s="2">
        <v>48.69</v>
      </c>
      <c r="S887" s="2">
        <f t="shared" si="123"/>
        <v>1</v>
      </c>
      <c r="T887" s="42">
        <f>DataSet!G3290+DataSet!Q3290+DataSet!S3290</f>
        <v>7</v>
      </c>
      <c r="U887" s="16" t="str">
        <f t="shared" si="124"/>
        <v>High</v>
      </c>
      <c r="V887" s="4">
        <v>2</v>
      </c>
      <c r="W887" s="33">
        <f t="shared" si="125"/>
        <v>522.73478908188667</v>
      </c>
      <c r="X887" s="2" t="s">
        <v>22</v>
      </c>
    </row>
    <row r="888" spans="1:24" ht="14.25" customHeight="1" x14ac:dyDescent="0.25">
      <c r="A888" s="2">
        <v>3431</v>
      </c>
      <c r="B888" s="2">
        <v>69</v>
      </c>
      <c r="C888" s="2" t="str">
        <f t="shared" si="117"/>
        <v>Seniors</v>
      </c>
      <c r="D888" s="2" t="s">
        <v>23</v>
      </c>
      <c r="E888" s="2" t="s">
        <v>19</v>
      </c>
      <c r="F888" s="2">
        <v>481.78</v>
      </c>
      <c r="G888" s="2">
        <f t="shared" si="118"/>
        <v>2</v>
      </c>
      <c r="H888" s="6">
        <v>47627</v>
      </c>
      <c r="I888" s="12" t="str">
        <f t="shared" si="119"/>
        <v>2030</v>
      </c>
      <c r="J888" s="10" t="str">
        <f t="shared" si="120"/>
        <v>May</v>
      </c>
      <c r="K888" s="12" t="str">
        <f t="shared" si="121"/>
        <v>24</v>
      </c>
      <c r="L888" s="2" t="s">
        <v>30</v>
      </c>
      <c r="M888" s="2" t="s">
        <v>25</v>
      </c>
      <c r="N888" s="2">
        <v>1.68</v>
      </c>
      <c r="O888" s="2" t="s">
        <v>21</v>
      </c>
      <c r="P888" s="2">
        <v>8</v>
      </c>
      <c r="Q888" s="2">
        <f t="shared" si="122"/>
        <v>2</v>
      </c>
      <c r="R888" s="2">
        <v>60.22</v>
      </c>
      <c r="S888" s="2">
        <f t="shared" si="123"/>
        <v>2</v>
      </c>
      <c r="T888" s="42">
        <f>DataSet!G3432+DataSet!Q3432+DataSet!S3432</f>
        <v>6</v>
      </c>
      <c r="U888" s="16" t="str">
        <f t="shared" si="124"/>
        <v>Medium</v>
      </c>
      <c r="V888" s="4">
        <v>3</v>
      </c>
      <c r="W888" s="33">
        <f t="shared" si="125"/>
        <v>500.56654804270499</v>
      </c>
      <c r="X888" s="2" t="s">
        <v>17</v>
      </c>
    </row>
    <row r="889" spans="1:24" ht="14.25" customHeight="1" x14ac:dyDescent="0.25">
      <c r="A889" s="2">
        <v>3457</v>
      </c>
      <c r="B889" s="2">
        <v>38</v>
      </c>
      <c r="C889" s="2" t="str">
        <f t="shared" si="117"/>
        <v>Early Adults</v>
      </c>
      <c r="D889" s="2" t="s">
        <v>23</v>
      </c>
      <c r="E889" s="2" t="s">
        <v>29</v>
      </c>
      <c r="F889" s="2">
        <v>852.05</v>
      </c>
      <c r="G889" s="2">
        <f t="shared" si="118"/>
        <v>3</v>
      </c>
      <c r="H889" s="6">
        <v>47653</v>
      </c>
      <c r="I889" s="12" t="str">
        <f t="shared" si="119"/>
        <v>2030</v>
      </c>
      <c r="J889" s="10" t="str">
        <f t="shared" si="120"/>
        <v>Jun</v>
      </c>
      <c r="K889" s="12" t="str">
        <f t="shared" si="121"/>
        <v>19</v>
      </c>
      <c r="L889" s="2" t="s">
        <v>14</v>
      </c>
      <c r="M889" s="2" t="s">
        <v>25</v>
      </c>
      <c r="N889" s="2">
        <v>1.68</v>
      </c>
      <c r="O889" s="2" t="s">
        <v>16</v>
      </c>
      <c r="P889" s="2">
        <v>10</v>
      </c>
      <c r="Q889" s="2">
        <f t="shared" si="122"/>
        <v>2</v>
      </c>
      <c r="R889" s="2">
        <v>85.2</v>
      </c>
      <c r="S889" s="2">
        <f t="shared" si="123"/>
        <v>2</v>
      </c>
      <c r="T889" s="42">
        <f>DataSet!G3458+DataSet!Q3458+DataSet!S3458</f>
        <v>8</v>
      </c>
      <c r="U889" s="16" t="str">
        <f t="shared" si="124"/>
        <v>High</v>
      </c>
      <c r="V889" s="4">
        <v>2</v>
      </c>
      <c r="W889" s="33">
        <f t="shared" si="125"/>
        <v>522.77929192546662</v>
      </c>
      <c r="X889" s="2" t="s">
        <v>22</v>
      </c>
    </row>
    <row r="890" spans="1:24" ht="14.25" customHeight="1" x14ac:dyDescent="0.25">
      <c r="A890" s="2">
        <v>3659</v>
      </c>
      <c r="B890" s="2">
        <v>51</v>
      </c>
      <c r="C890" s="2" t="str">
        <f t="shared" si="117"/>
        <v>Late Adults</v>
      </c>
      <c r="D890" s="2" t="s">
        <v>26</v>
      </c>
      <c r="E890" s="2" t="s">
        <v>13</v>
      </c>
      <c r="F890" s="2">
        <v>664.73</v>
      </c>
      <c r="G890" s="2">
        <f t="shared" si="118"/>
        <v>3</v>
      </c>
      <c r="H890" s="6">
        <v>47855</v>
      </c>
      <c r="I890" s="12" t="str">
        <f t="shared" si="119"/>
        <v>2031</v>
      </c>
      <c r="J890" s="10" t="str">
        <f t="shared" si="120"/>
        <v>Jan</v>
      </c>
      <c r="K890" s="12" t="str">
        <f t="shared" si="121"/>
        <v>07</v>
      </c>
      <c r="L890" s="2" t="s">
        <v>24</v>
      </c>
      <c r="M890" s="2" t="s">
        <v>25</v>
      </c>
      <c r="N890" s="2">
        <v>1.68</v>
      </c>
      <c r="O890" s="2" t="s">
        <v>16</v>
      </c>
      <c r="P890" s="2">
        <v>2</v>
      </c>
      <c r="Q890" s="2">
        <f t="shared" si="122"/>
        <v>1</v>
      </c>
      <c r="R890" s="2">
        <v>332.36</v>
      </c>
      <c r="S890" s="2">
        <f t="shared" si="123"/>
        <v>3</v>
      </c>
      <c r="T890" s="42">
        <f>DataSet!G3660+DataSet!Q3660+DataSet!S3660</f>
        <v>4</v>
      </c>
      <c r="U890" s="16" t="str">
        <f t="shared" si="124"/>
        <v>Low</v>
      </c>
      <c r="V890" s="4">
        <v>5</v>
      </c>
      <c r="W890" s="33">
        <f t="shared" si="125"/>
        <v>536.46380660954685</v>
      </c>
      <c r="X890" s="2" t="s">
        <v>28</v>
      </c>
    </row>
    <row r="891" spans="1:24" ht="14.25" customHeight="1" x14ac:dyDescent="0.25">
      <c r="A891" s="2">
        <v>3796</v>
      </c>
      <c r="B891" s="2">
        <v>35</v>
      </c>
      <c r="C891" s="2" t="str">
        <f t="shared" si="117"/>
        <v>Early Adults</v>
      </c>
      <c r="D891" s="2" t="s">
        <v>23</v>
      </c>
      <c r="E891" s="2" t="s">
        <v>27</v>
      </c>
      <c r="F891" s="2">
        <v>54.28</v>
      </c>
      <c r="G891" s="2">
        <f t="shared" si="118"/>
        <v>1</v>
      </c>
      <c r="H891" s="6">
        <v>47992</v>
      </c>
      <c r="I891" s="12" t="str">
        <f t="shared" si="119"/>
        <v>2031</v>
      </c>
      <c r="J891" s="10" t="str">
        <f t="shared" si="120"/>
        <v>May</v>
      </c>
      <c r="K891" s="12" t="str">
        <f t="shared" si="121"/>
        <v>24</v>
      </c>
      <c r="L891" s="2" t="s">
        <v>14</v>
      </c>
      <c r="M891" s="2" t="s">
        <v>25</v>
      </c>
      <c r="N891" s="2">
        <v>1.68</v>
      </c>
      <c r="O891" s="2" t="s">
        <v>16</v>
      </c>
      <c r="P891" s="2">
        <v>17</v>
      </c>
      <c r="Q891" s="2">
        <f t="shared" si="122"/>
        <v>3</v>
      </c>
      <c r="R891" s="2">
        <v>3.19</v>
      </c>
      <c r="S891" s="2">
        <f t="shared" si="123"/>
        <v>1</v>
      </c>
      <c r="T891" s="42">
        <f>DataSet!G3797+DataSet!Q3797+DataSet!S3797</f>
        <v>4</v>
      </c>
      <c r="U891" s="16" t="str">
        <f t="shared" si="124"/>
        <v>Low</v>
      </c>
      <c r="V891" s="4">
        <v>1</v>
      </c>
      <c r="W891" s="33">
        <f t="shared" si="125"/>
        <v>533.02198773006114</v>
      </c>
      <c r="X891" s="2" t="s">
        <v>22</v>
      </c>
    </row>
    <row r="892" spans="1:24" ht="14.25" customHeight="1" x14ac:dyDescent="0.25">
      <c r="A892" s="2">
        <v>3802</v>
      </c>
      <c r="B892" s="2">
        <v>39</v>
      </c>
      <c r="C892" s="2" t="str">
        <f t="shared" si="117"/>
        <v>Early Adults</v>
      </c>
      <c r="D892" s="2" t="s">
        <v>26</v>
      </c>
      <c r="E892" s="2" t="s">
        <v>13</v>
      </c>
      <c r="F892" s="2">
        <v>991.93</v>
      </c>
      <c r="G892" s="2">
        <f t="shared" si="118"/>
        <v>3</v>
      </c>
      <c r="H892" s="6">
        <v>47998</v>
      </c>
      <c r="I892" s="12" t="str">
        <f t="shared" si="119"/>
        <v>2031</v>
      </c>
      <c r="J892" s="10" t="str">
        <f t="shared" si="120"/>
        <v>May</v>
      </c>
      <c r="K892" s="12" t="str">
        <f t="shared" si="121"/>
        <v>30</v>
      </c>
      <c r="L892" s="2" t="s">
        <v>30</v>
      </c>
      <c r="M892" s="2" t="s">
        <v>25</v>
      </c>
      <c r="N892" s="2">
        <v>1.68</v>
      </c>
      <c r="O892" s="2" t="s">
        <v>21</v>
      </c>
      <c r="P892" s="2">
        <v>16</v>
      </c>
      <c r="Q892" s="2">
        <f t="shared" si="122"/>
        <v>3</v>
      </c>
      <c r="R892" s="2">
        <v>62</v>
      </c>
      <c r="S892" s="2">
        <f t="shared" si="123"/>
        <v>2</v>
      </c>
      <c r="T892" s="42">
        <f>DataSet!G3803+DataSet!Q3803+DataSet!S3803</f>
        <v>4</v>
      </c>
      <c r="U892" s="16" t="str">
        <f t="shared" si="124"/>
        <v>Low</v>
      </c>
      <c r="V892" s="4">
        <v>4</v>
      </c>
      <c r="W892" s="33">
        <f t="shared" si="125"/>
        <v>523.13097122302258</v>
      </c>
      <c r="X892" s="2" t="s">
        <v>17</v>
      </c>
    </row>
    <row r="893" spans="1:24" ht="14.25" customHeight="1" x14ac:dyDescent="0.25">
      <c r="A893" s="2">
        <v>4101</v>
      </c>
      <c r="B893" s="2">
        <v>23</v>
      </c>
      <c r="C893" s="2" t="str">
        <f t="shared" si="117"/>
        <v>Young Adults</v>
      </c>
      <c r="D893" s="2" t="s">
        <v>18</v>
      </c>
      <c r="E893" s="2" t="s">
        <v>29</v>
      </c>
      <c r="F893" s="2">
        <v>558.71</v>
      </c>
      <c r="G893" s="2">
        <f t="shared" si="118"/>
        <v>2</v>
      </c>
      <c r="H893" s="6">
        <v>48297</v>
      </c>
      <c r="I893" s="12" t="str">
        <f t="shared" si="119"/>
        <v>2032</v>
      </c>
      <c r="J893" s="10" t="str">
        <f t="shared" si="120"/>
        <v>Mar</v>
      </c>
      <c r="K893" s="12" t="str">
        <f t="shared" si="121"/>
        <v>24</v>
      </c>
      <c r="L893" s="2" t="s">
        <v>14</v>
      </c>
      <c r="M893" s="2" t="s">
        <v>25</v>
      </c>
      <c r="N893" s="2">
        <v>1.68</v>
      </c>
      <c r="O893" s="2" t="s">
        <v>16</v>
      </c>
      <c r="P893" s="2">
        <v>14</v>
      </c>
      <c r="Q893" s="2">
        <f t="shared" si="122"/>
        <v>2</v>
      </c>
      <c r="R893" s="2">
        <v>39.909999999999997</v>
      </c>
      <c r="S893" s="2">
        <f t="shared" si="123"/>
        <v>1</v>
      </c>
      <c r="T893" s="42">
        <f>DataSet!G4102+DataSet!Q4102+DataSet!S4102</f>
        <v>5</v>
      </c>
      <c r="U893" s="16" t="str">
        <f t="shared" si="124"/>
        <v>Medium</v>
      </c>
      <c r="V893" s="4">
        <v>3</v>
      </c>
      <c r="W893" s="33">
        <f t="shared" si="125"/>
        <v>500.58885985748253</v>
      </c>
      <c r="X893" s="2" t="s">
        <v>17</v>
      </c>
    </row>
    <row r="894" spans="1:24" ht="14.25" customHeight="1" x14ac:dyDescent="0.25">
      <c r="A894" s="2">
        <v>4277</v>
      </c>
      <c r="B894" s="2">
        <v>55</v>
      </c>
      <c r="C894" s="2" t="str">
        <f t="shared" si="117"/>
        <v>Late Adults</v>
      </c>
      <c r="D894" s="2" t="s">
        <v>23</v>
      </c>
      <c r="E894" s="2" t="s">
        <v>29</v>
      </c>
      <c r="F894" s="2">
        <v>955.28</v>
      </c>
      <c r="G894" s="2">
        <f t="shared" si="118"/>
        <v>3</v>
      </c>
      <c r="H894" s="6">
        <v>48473</v>
      </c>
      <c r="I894" s="12" t="str">
        <f t="shared" si="119"/>
        <v>2032</v>
      </c>
      <c r="J894" s="10" t="str">
        <f t="shared" si="120"/>
        <v>Sep</v>
      </c>
      <c r="K894" s="12" t="str">
        <f t="shared" si="121"/>
        <v>16</v>
      </c>
      <c r="L894" s="2" t="s">
        <v>20</v>
      </c>
      <c r="M894" s="2" t="s">
        <v>25</v>
      </c>
      <c r="N894" s="2">
        <v>1.68</v>
      </c>
      <c r="O894" s="2" t="s">
        <v>21</v>
      </c>
      <c r="P894" s="2">
        <v>5</v>
      </c>
      <c r="Q894" s="2">
        <f t="shared" si="122"/>
        <v>1</v>
      </c>
      <c r="R894" s="2">
        <v>191.06</v>
      </c>
      <c r="S894" s="2">
        <f t="shared" si="123"/>
        <v>3</v>
      </c>
      <c r="T894" s="42">
        <f>DataSet!G4278+DataSet!Q4278+DataSet!S4278</f>
        <v>4</v>
      </c>
      <c r="U894" s="16" t="str">
        <f t="shared" si="124"/>
        <v>Low</v>
      </c>
      <c r="V894" s="4">
        <v>2</v>
      </c>
      <c r="W894" s="33">
        <f t="shared" si="125"/>
        <v>522.36975124378182</v>
      </c>
      <c r="X894" s="2" t="s">
        <v>22</v>
      </c>
    </row>
    <row r="895" spans="1:24" ht="14.25" customHeight="1" x14ac:dyDescent="0.25">
      <c r="A895" s="2">
        <v>4345</v>
      </c>
      <c r="B895" s="2">
        <v>46</v>
      </c>
      <c r="C895" s="2" t="str">
        <f t="shared" si="117"/>
        <v>Mid Adults</v>
      </c>
      <c r="D895" s="2" t="s">
        <v>23</v>
      </c>
      <c r="E895" s="2" t="s">
        <v>13</v>
      </c>
      <c r="F895" s="2">
        <v>422.6</v>
      </c>
      <c r="G895" s="2">
        <f t="shared" si="118"/>
        <v>2</v>
      </c>
      <c r="H895" s="6">
        <v>48541</v>
      </c>
      <c r="I895" s="12" t="str">
        <f t="shared" si="119"/>
        <v>2032</v>
      </c>
      <c r="J895" s="10" t="str">
        <f t="shared" si="120"/>
        <v>Nov</v>
      </c>
      <c r="K895" s="12" t="str">
        <f t="shared" si="121"/>
        <v>23</v>
      </c>
      <c r="L895" s="2" t="s">
        <v>14</v>
      </c>
      <c r="M895" s="2" t="s">
        <v>25</v>
      </c>
      <c r="N895" s="2">
        <v>1.68</v>
      </c>
      <c r="O895" s="2" t="s">
        <v>16</v>
      </c>
      <c r="P895" s="2">
        <v>10</v>
      </c>
      <c r="Q895" s="2">
        <f t="shared" si="122"/>
        <v>2</v>
      </c>
      <c r="R895" s="2">
        <v>42.26</v>
      </c>
      <c r="S895" s="2">
        <f t="shared" si="123"/>
        <v>1</v>
      </c>
      <c r="T895" s="42">
        <f>DataSet!G4346+DataSet!Q4346+DataSet!S4346</f>
        <v>7</v>
      </c>
      <c r="U895" s="16" t="str">
        <f t="shared" si="124"/>
        <v>High</v>
      </c>
      <c r="V895" s="4">
        <v>3</v>
      </c>
      <c r="W895" s="33">
        <f t="shared" si="125"/>
        <v>500.51975029726555</v>
      </c>
      <c r="X895" s="2" t="s">
        <v>28</v>
      </c>
    </row>
    <row r="896" spans="1:24" ht="14.25" customHeight="1" x14ac:dyDescent="0.25">
      <c r="A896" s="2">
        <v>4438</v>
      </c>
      <c r="B896" s="2">
        <v>61</v>
      </c>
      <c r="C896" s="2" t="str">
        <f t="shared" si="117"/>
        <v>Seniors</v>
      </c>
      <c r="D896" s="2" t="s">
        <v>26</v>
      </c>
      <c r="E896" s="2" t="s">
        <v>29</v>
      </c>
      <c r="F896" s="2">
        <v>409.99</v>
      </c>
      <c r="G896" s="2">
        <f t="shared" si="118"/>
        <v>2</v>
      </c>
      <c r="H896" s="6">
        <v>48634</v>
      </c>
      <c r="I896" s="12" t="str">
        <f t="shared" si="119"/>
        <v>2033</v>
      </c>
      <c r="J896" s="10" t="str">
        <f t="shared" si="120"/>
        <v>Feb</v>
      </c>
      <c r="K896" s="12" t="str">
        <f t="shared" si="121"/>
        <v>24</v>
      </c>
      <c r="L896" s="2" t="s">
        <v>20</v>
      </c>
      <c r="M896" s="2" t="s">
        <v>25</v>
      </c>
      <c r="N896" s="2">
        <v>1.68</v>
      </c>
      <c r="O896" s="2" t="s">
        <v>21</v>
      </c>
      <c r="P896" s="2">
        <v>17</v>
      </c>
      <c r="Q896" s="2">
        <f t="shared" si="122"/>
        <v>3</v>
      </c>
      <c r="R896" s="2">
        <v>24.12</v>
      </c>
      <c r="S896" s="2">
        <f t="shared" si="123"/>
        <v>1</v>
      </c>
      <c r="T896" s="42">
        <f>DataSet!G4439+DataSet!Q4439+DataSet!S4439</f>
        <v>4</v>
      </c>
      <c r="U896" s="16" t="str">
        <f t="shared" si="124"/>
        <v>Low</v>
      </c>
      <c r="V896" s="4">
        <v>3</v>
      </c>
      <c r="W896" s="33">
        <f t="shared" si="125"/>
        <v>500.61251190476224</v>
      </c>
      <c r="X896" s="2" t="s">
        <v>22</v>
      </c>
    </row>
    <row r="897" spans="1:24" ht="14.25" customHeight="1" x14ac:dyDescent="0.25">
      <c r="A897" s="2">
        <v>4457</v>
      </c>
      <c r="B897" s="2">
        <v>58</v>
      </c>
      <c r="C897" s="2" t="str">
        <f t="shared" si="117"/>
        <v>Late Adults</v>
      </c>
      <c r="D897" s="2" t="s">
        <v>23</v>
      </c>
      <c r="E897" s="2" t="s">
        <v>13</v>
      </c>
      <c r="F897" s="2">
        <v>606.71</v>
      </c>
      <c r="G897" s="2">
        <f t="shared" si="118"/>
        <v>2</v>
      </c>
      <c r="H897" s="6">
        <v>48653</v>
      </c>
      <c r="I897" s="12" t="str">
        <f t="shared" si="119"/>
        <v>2033</v>
      </c>
      <c r="J897" s="10" t="str">
        <f t="shared" si="120"/>
        <v>Mar</v>
      </c>
      <c r="K897" s="12" t="str">
        <f t="shared" si="121"/>
        <v>15</v>
      </c>
      <c r="L897" s="2" t="s">
        <v>20</v>
      </c>
      <c r="M897" s="2" t="s">
        <v>25</v>
      </c>
      <c r="N897" s="2">
        <v>1.68</v>
      </c>
      <c r="O897" s="2" t="s">
        <v>21</v>
      </c>
      <c r="P897" s="2">
        <v>6</v>
      </c>
      <c r="Q897" s="2">
        <f t="shared" si="122"/>
        <v>2</v>
      </c>
      <c r="R897" s="2">
        <v>101.12</v>
      </c>
      <c r="S897" s="2">
        <f t="shared" si="123"/>
        <v>2</v>
      </c>
      <c r="T897" s="42">
        <f>DataSet!G4458+DataSet!Q4458+DataSet!S4458</f>
        <v>5</v>
      </c>
      <c r="U897" s="16" t="str">
        <f t="shared" si="124"/>
        <v>Medium</v>
      </c>
      <c r="V897" s="4">
        <v>3</v>
      </c>
      <c r="W897" s="33">
        <f t="shared" si="125"/>
        <v>500.72052443385019</v>
      </c>
      <c r="X897" s="2" t="s">
        <v>28</v>
      </c>
    </row>
    <row r="898" spans="1:24" ht="14.25" customHeight="1" x14ac:dyDescent="0.25">
      <c r="A898" s="2">
        <v>444</v>
      </c>
      <c r="B898" s="2">
        <v>38</v>
      </c>
      <c r="C898" s="2" t="str">
        <f t="shared" ref="C898:C961" si="126">IF(AND(B898&gt;=18, B898&lt;=29), "Young Adults",
   IF(AND(B898&gt;=30, B898&lt;=39), "Early Adults",
      IF(AND(B898&gt;=40, B898&lt;=49), "Mid Adults",
         IF(AND(B898&gt;=50, B898&lt;=59), "Late Adults",
            IF(AND(B898&gt;=60, B898&lt;=69), "Seniors", "Out of Range")
         )
      )
   )
)</f>
        <v>Early Adults</v>
      </c>
      <c r="D898" s="2" t="s">
        <v>26</v>
      </c>
      <c r="E898" s="2" t="s">
        <v>19</v>
      </c>
      <c r="F898" s="2">
        <v>241.95</v>
      </c>
      <c r="G898" s="2">
        <f t="shared" ref="G898:G961" si="127">IF(F898 &lt;= 350, 1, IF(F898&gt; 350, IF(F898 &lt;= 650, 2, 3)))</f>
        <v>1</v>
      </c>
      <c r="H898" s="6">
        <v>44640</v>
      </c>
      <c r="I898" s="12" t="str">
        <f t="shared" ref="I898:I961" si="128">TEXT(H898, "yyyy")</f>
        <v>2022</v>
      </c>
      <c r="J898" s="10" t="str">
        <f t="shared" ref="J898:J961" si="129">TEXT(H898, "mmm")</f>
        <v>Mar</v>
      </c>
      <c r="K898" s="12" t="str">
        <f t="shared" ref="K898:K961" si="130">TEXT(H898, "dd")</f>
        <v>20</v>
      </c>
      <c r="L898" s="2" t="s">
        <v>30</v>
      </c>
      <c r="M898" s="2" t="s">
        <v>25</v>
      </c>
      <c r="N898" s="2">
        <v>1.67</v>
      </c>
      <c r="O898" s="2" t="s">
        <v>16</v>
      </c>
      <c r="P898" s="2">
        <v>17</v>
      </c>
      <c r="Q898" s="2">
        <f t="shared" ref="Q898:Q961" si="131">IF(P898 &lt;= 5, 1, IF(P898&gt; 5, IF(P898 &lt;= 15, 2, 3)))</f>
        <v>3</v>
      </c>
      <c r="R898" s="2">
        <v>14.23</v>
      </c>
      <c r="S898" s="2">
        <f t="shared" ref="S898:S961" si="132">IF(R898 &lt;= 50, 1, IF(R898&gt; 50, IF(R898 &lt;= 150, 2, 3)))</f>
        <v>1</v>
      </c>
      <c r="T898" s="42">
        <f>DataSet!G445+DataSet!Q445+DataSet!S445</f>
        <v>5</v>
      </c>
      <c r="U898" s="16" t="str">
        <f t="shared" ref="U898:U961" si="133">IF(T898&lt;=4,"Low",IF(T898&lt;=6,"Medium","High"))</f>
        <v>Medium</v>
      </c>
      <c r="V898" s="4">
        <v>2</v>
      </c>
      <c r="W898" s="33">
        <f t="shared" ref="W898:W961" si="134">AVERAGEIFS(F898:F5897, V898:V5897,V898 )</f>
        <v>521.8306351183071</v>
      </c>
      <c r="X898" s="2" t="s">
        <v>22</v>
      </c>
    </row>
    <row r="899" spans="1:24" ht="14.25" customHeight="1" x14ac:dyDescent="0.25">
      <c r="A899" s="2">
        <v>451</v>
      </c>
      <c r="B899" s="2">
        <v>42</v>
      </c>
      <c r="C899" s="2" t="str">
        <f t="shared" si="126"/>
        <v>Mid Adults</v>
      </c>
      <c r="D899" s="2" t="s">
        <v>26</v>
      </c>
      <c r="E899" s="2" t="s">
        <v>19</v>
      </c>
      <c r="F899" s="2">
        <v>89.46</v>
      </c>
      <c r="G899" s="2">
        <f t="shared" si="127"/>
        <v>1</v>
      </c>
      <c r="H899" s="6">
        <v>44647</v>
      </c>
      <c r="I899" s="12" t="str">
        <f t="shared" si="128"/>
        <v>2022</v>
      </c>
      <c r="J899" s="10" t="str">
        <f t="shared" si="129"/>
        <v>Mar</v>
      </c>
      <c r="K899" s="12" t="str">
        <f t="shared" si="130"/>
        <v>27</v>
      </c>
      <c r="L899" s="2" t="s">
        <v>14</v>
      </c>
      <c r="M899" s="2" t="s">
        <v>25</v>
      </c>
      <c r="N899" s="2">
        <v>1.67</v>
      </c>
      <c r="O899" s="2" t="s">
        <v>16</v>
      </c>
      <c r="P899" s="2">
        <v>7</v>
      </c>
      <c r="Q899" s="2">
        <f t="shared" si="131"/>
        <v>2</v>
      </c>
      <c r="R899" s="2">
        <v>12.78</v>
      </c>
      <c r="S899" s="2">
        <f t="shared" si="132"/>
        <v>1</v>
      </c>
      <c r="T899" s="42">
        <f>DataSet!G452+DataSet!Q452+DataSet!S452</f>
        <v>4</v>
      </c>
      <c r="U899" s="16" t="str">
        <f t="shared" si="133"/>
        <v>Low</v>
      </c>
      <c r="V899" s="4">
        <v>3</v>
      </c>
      <c r="W899" s="33">
        <f t="shared" si="134"/>
        <v>500.59404534606244</v>
      </c>
      <c r="X899" s="2" t="s">
        <v>28</v>
      </c>
    </row>
    <row r="900" spans="1:24" ht="14.25" customHeight="1" x14ac:dyDescent="0.25">
      <c r="A900" s="2">
        <v>494</v>
      </c>
      <c r="B900" s="2">
        <v>49</v>
      </c>
      <c r="C900" s="2" t="str">
        <f t="shared" si="126"/>
        <v>Mid Adults</v>
      </c>
      <c r="D900" s="2" t="s">
        <v>26</v>
      </c>
      <c r="E900" s="2" t="s">
        <v>19</v>
      </c>
      <c r="F900" s="2">
        <v>975.58</v>
      </c>
      <c r="G900" s="2">
        <f t="shared" si="127"/>
        <v>3</v>
      </c>
      <c r="H900" s="6">
        <v>44690</v>
      </c>
      <c r="I900" s="12" t="str">
        <f t="shared" si="128"/>
        <v>2022</v>
      </c>
      <c r="J900" s="10" t="str">
        <f t="shared" si="129"/>
        <v>May</v>
      </c>
      <c r="K900" s="12" t="str">
        <f t="shared" si="130"/>
        <v>09</v>
      </c>
      <c r="L900" s="2" t="s">
        <v>30</v>
      </c>
      <c r="M900" s="2" t="s">
        <v>25</v>
      </c>
      <c r="N900" s="2">
        <v>1.67</v>
      </c>
      <c r="O900" s="2" t="s">
        <v>16</v>
      </c>
      <c r="P900" s="2">
        <v>7</v>
      </c>
      <c r="Q900" s="2">
        <f t="shared" si="131"/>
        <v>2</v>
      </c>
      <c r="R900" s="2">
        <v>139.37</v>
      </c>
      <c r="S900" s="2">
        <f t="shared" si="132"/>
        <v>2</v>
      </c>
      <c r="T900" s="42">
        <f>DataSet!G495+DataSet!Q495+DataSet!S495</f>
        <v>5</v>
      </c>
      <c r="U900" s="16" t="str">
        <f t="shared" si="133"/>
        <v>Medium</v>
      </c>
      <c r="V900" s="4">
        <v>3</v>
      </c>
      <c r="W900" s="33">
        <f t="shared" si="134"/>
        <v>501.0852449223421</v>
      </c>
      <c r="X900" s="2" t="s">
        <v>22</v>
      </c>
    </row>
    <row r="901" spans="1:24" ht="14.25" customHeight="1" x14ac:dyDescent="0.25">
      <c r="A901" s="2">
        <v>529</v>
      </c>
      <c r="B901" s="2">
        <v>63</v>
      </c>
      <c r="C901" s="2" t="str">
        <f t="shared" si="126"/>
        <v>Seniors</v>
      </c>
      <c r="D901" s="2" t="s">
        <v>12</v>
      </c>
      <c r="E901" s="2" t="s">
        <v>19</v>
      </c>
      <c r="F901" s="2">
        <v>290.25</v>
      </c>
      <c r="G901" s="2">
        <f t="shared" si="127"/>
        <v>1</v>
      </c>
      <c r="H901" s="6">
        <v>44725</v>
      </c>
      <c r="I901" s="12" t="str">
        <f t="shared" si="128"/>
        <v>2022</v>
      </c>
      <c r="J901" s="10" t="str">
        <f t="shared" si="129"/>
        <v>Jun</v>
      </c>
      <c r="K901" s="12" t="str">
        <f t="shared" si="130"/>
        <v>13</v>
      </c>
      <c r="L901" s="2" t="s">
        <v>30</v>
      </c>
      <c r="M901" s="2" t="s">
        <v>25</v>
      </c>
      <c r="N901" s="2">
        <v>1.67</v>
      </c>
      <c r="O901" s="2" t="s">
        <v>21</v>
      </c>
      <c r="P901" s="2">
        <v>9</v>
      </c>
      <c r="Q901" s="2">
        <f t="shared" si="131"/>
        <v>2</v>
      </c>
      <c r="R901" s="2">
        <v>32.25</v>
      </c>
      <c r="S901" s="2">
        <f t="shared" si="132"/>
        <v>1</v>
      </c>
      <c r="T901" s="42">
        <f>DataSet!G530+DataSet!Q530+DataSet!S530</f>
        <v>5</v>
      </c>
      <c r="U901" s="16" t="str">
        <f t="shared" si="133"/>
        <v>Medium</v>
      </c>
      <c r="V901" s="4">
        <v>2</v>
      </c>
      <c r="W901" s="33">
        <f t="shared" si="134"/>
        <v>522.1796134663349</v>
      </c>
      <c r="X901" s="2" t="s">
        <v>17</v>
      </c>
    </row>
    <row r="902" spans="1:24" ht="14.25" customHeight="1" x14ac:dyDescent="0.25">
      <c r="A902" s="2">
        <v>598</v>
      </c>
      <c r="B902" s="2">
        <v>31</v>
      </c>
      <c r="C902" s="2" t="str">
        <f t="shared" si="126"/>
        <v>Early Adults</v>
      </c>
      <c r="D902" s="2" t="s">
        <v>12</v>
      </c>
      <c r="E902" s="2" t="s">
        <v>29</v>
      </c>
      <c r="F902" s="2">
        <v>165</v>
      </c>
      <c r="G902" s="2">
        <f t="shared" si="127"/>
        <v>1</v>
      </c>
      <c r="H902" s="6">
        <v>44794</v>
      </c>
      <c r="I902" s="12" t="str">
        <f t="shared" si="128"/>
        <v>2022</v>
      </c>
      <c r="J902" s="10" t="str">
        <f t="shared" si="129"/>
        <v>Aug</v>
      </c>
      <c r="K902" s="12" t="str">
        <f t="shared" si="130"/>
        <v>21</v>
      </c>
      <c r="L902" s="2" t="s">
        <v>30</v>
      </c>
      <c r="M902" s="2" t="s">
        <v>15</v>
      </c>
      <c r="N902" s="2">
        <v>1.67</v>
      </c>
      <c r="O902" s="2" t="s">
        <v>21</v>
      </c>
      <c r="P902" s="2">
        <v>4</v>
      </c>
      <c r="Q902" s="2">
        <f t="shared" si="131"/>
        <v>1</v>
      </c>
      <c r="R902" s="2">
        <v>41.25</v>
      </c>
      <c r="S902" s="2">
        <f t="shared" si="132"/>
        <v>1</v>
      </c>
      <c r="T902" s="42">
        <f>DataSet!G599+DataSet!Q599+DataSet!S599</f>
        <v>7</v>
      </c>
      <c r="U902" s="16" t="str">
        <f t="shared" si="133"/>
        <v>High</v>
      </c>
      <c r="V902" s="4">
        <v>1</v>
      </c>
      <c r="W902" s="33">
        <f t="shared" si="134"/>
        <v>533.61012285012259</v>
      </c>
      <c r="X902" s="2" t="s">
        <v>22</v>
      </c>
    </row>
    <row r="903" spans="1:24" ht="14.25" customHeight="1" x14ac:dyDescent="0.25">
      <c r="A903" s="2">
        <v>851</v>
      </c>
      <c r="B903" s="2">
        <v>18</v>
      </c>
      <c r="C903" s="2" t="str">
        <f t="shared" si="126"/>
        <v>Young Adults</v>
      </c>
      <c r="D903" s="2" t="s">
        <v>12</v>
      </c>
      <c r="E903" s="2" t="s">
        <v>29</v>
      </c>
      <c r="F903" s="2">
        <v>601.41</v>
      </c>
      <c r="G903" s="2">
        <f t="shared" si="127"/>
        <v>2</v>
      </c>
      <c r="H903" s="6">
        <v>45047</v>
      </c>
      <c r="I903" s="12" t="str">
        <f t="shared" si="128"/>
        <v>2023</v>
      </c>
      <c r="J903" s="10" t="str">
        <f t="shared" si="129"/>
        <v>May</v>
      </c>
      <c r="K903" s="12" t="str">
        <f t="shared" si="130"/>
        <v>01</v>
      </c>
      <c r="L903" s="2" t="s">
        <v>24</v>
      </c>
      <c r="M903" s="2" t="s">
        <v>25</v>
      </c>
      <c r="N903" s="2">
        <v>1.67</v>
      </c>
      <c r="O903" s="2" t="s">
        <v>16</v>
      </c>
      <c r="P903" s="2">
        <v>6</v>
      </c>
      <c r="Q903" s="2">
        <f t="shared" si="131"/>
        <v>2</v>
      </c>
      <c r="R903" s="2">
        <v>100.24</v>
      </c>
      <c r="S903" s="2">
        <f t="shared" si="132"/>
        <v>2</v>
      </c>
      <c r="T903" s="42">
        <f>DataSet!G852+DataSet!Q852+DataSet!S852</f>
        <v>7</v>
      </c>
      <c r="U903" s="16" t="str">
        <f t="shared" si="133"/>
        <v>High</v>
      </c>
      <c r="V903" s="4">
        <v>1</v>
      </c>
      <c r="W903" s="33">
        <f t="shared" si="134"/>
        <v>534.06351783517812</v>
      </c>
      <c r="X903" s="2" t="s">
        <v>17</v>
      </c>
    </row>
    <row r="904" spans="1:24" ht="14.25" customHeight="1" x14ac:dyDescent="0.25">
      <c r="A904" s="2">
        <v>880</v>
      </c>
      <c r="B904" s="2">
        <v>69</v>
      </c>
      <c r="C904" s="2" t="str">
        <f t="shared" si="126"/>
        <v>Seniors</v>
      </c>
      <c r="D904" s="2" t="s">
        <v>26</v>
      </c>
      <c r="E904" s="2" t="s">
        <v>19</v>
      </c>
      <c r="F904" s="2">
        <v>259.98</v>
      </c>
      <c r="G904" s="2">
        <f t="shared" si="127"/>
        <v>1</v>
      </c>
      <c r="H904" s="6">
        <v>45076</v>
      </c>
      <c r="I904" s="12" t="str">
        <f t="shared" si="128"/>
        <v>2023</v>
      </c>
      <c r="J904" s="10" t="str">
        <f t="shared" si="129"/>
        <v>May</v>
      </c>
      <c r="K904" s="12" t="str">
        <f t="shared" si="130"/>
        <v>30</v>
      </c>
      <c r="L904" s="2" t="s">
        <v>24</v>
      </c>
      <c r="M904" s="2" t="s">
        <v>25</v>
      </c>
      <c r="N904" s="2">
        <v>1.67</v>
      </c>
      <c r="O904" s="2" t="s">
        <v>21</v>
      </c>
      <c r="P904" s="2">
        <v>15</v>
      </c>
      <c r="Q904" s="2">
        <f t="shared" si="131"/>
        <v>2</v>
      </c>
      <c r="R904" s="2">
        <v>17.329999999999998</v>
      </c>
      <c r="S904" s="2">
        <f t="shared" si="132"/>
        <v>1</v>
      </c>
      <c r="T904" s="42">
        <f>DataSet!G881+DataSet!Q881+DataSet!S881</f>
        <v>6</v>
      </c>
      <c r="U904" s="16" t="str">
        <f t="shared" si="133"/>
        <v>Medium</v>
      </c>
      <c r="V904" s="4">
        <v>1</v>
      </c>
      <c r="W904" s="33">
        <f t="shared" si="134"/>
        <v>533.98057881773377</v>
      </c>
      <c r="X904" s="2" t="s">
        <v>22</v>
      </c>
    </row>
    <row r="905" spans="1:24" ht="14.25" customHeight="1" x14ac:dyDescent="0.25">
      <c r="A905" s="2">
        <v>1042</v>
      </c>
      <c r="B905" s="2">
        <v>42</v>
      </c>
      <c r="C905" s="2" t="str">
        <f t="shared" si="126"/>
        <v>Mid Adults</v>
      </c>
      <c r="D905" s="2" t="s">
        <v>26</v>
      </c>
      <c r="E905" s="2" t="s">
        <v>27</v>
      </c>
      <c r="F905" s="2">
        <v>135.15</v>
      </c>
      <c r="G905" s="2">
        <f t="shared" si="127"/>
        <v>1</v>
      </c>
      <c r="H905" s="6">
        <v>45238</v>
      </c>
      <c r="I905" s="12" t="str">
        <f t="shared" si="128"/>
        <v>2023</v>
      </c>
      <c r="J905" s="10" t="str">
        <f t="shared" si="129"/>
        <v>Nov</v>
      </c>
      <c r="K905" s="12" t="str">
        <f t="shared" si="130"/>
        <v>08</v>
      </c>
      <c r="L905" s="2" t="s">
        <v>30</v>
      </c>
      <c r="M905" s="2" t="s">
        <v>25</v>
      </c>
      <c r="N905" s="2">
        <v>1.67</v>
      </c>
      <c r="O905" s="2" t="s">
        <v>16</v>
      </c>
      <c r="P905" s="2">
        <v>4</v>
      </c>
      <c r="Q905" s="2">
        <f t="shared" si="131"/>
        <v>1</v>
      </c>
      <c r="R905" s="2">
        <v>33.79</v>
      </c>
      <c r="S905" s="2">
        <f t="shared" si="132"/>
        <v>1</v>
      </c>
      <c r="T905" s="42">
        <f>DataSet!G1043+DataSet!Q1043+DataSet!S1043</f>
        <v>7</v>
      </c>
      <c r="U905" s="16" t="str">
        <f t="shared" si="133"/>
        <v>High</v>
      </c>
      <c r="V905" s="4">
        <v>1</v>
      </c>
      <c r="W905" s="33">
        <f t="shared" si="134"/>
        <v>534.31843403205892</v>
      </c>
      <c r="X905" s="2" t="s">
        <v>17</v>
      </c>
    </row>
    <row r="906" spans="1:24" ht="14.25" customHeight="1" x14ac:dyDescent="0.25">
      <c r="A906" s="2">
        <v>1046</v>
      </c>
      <c r="B906" s="2">
        <v>35</v>
      </c>
      <c r="C906" s="2" t="str">
        <f t="shared" si="126"/>
        <v>Early Adults</v>
      </c>
      <c r="D906" s="2" t="s">
        <v>23</v>
      </c>
      <c r="E906" s="2" t="s">
        <v>27</v>
      </c>
      <c r="F906" s="2">
        <v>76.650000000000006</v>
      </c>
      <c r="G906" s="2">
        <f t="shared" si="127"/>
        <v>1</v>
      </c>
      <c r="H906" s="6">
        <v>45242</v>
      </c>
      <c r="I906" s="12" t="str">
        <f t="shared" si="128"/>
        <v>2023</v>
      </c>
      <c r="J906" s="10" t="str">
        <f t="shared" si="129"/>
        <v>Nov</v>
      </c>
      <c r="K906" s="12" t="str">
        <f t="shared" si="130"/>
        <v>12</v>
      </c>
      <c r="L906" s="2" t="s">
        <v>14</v>
      </c>
      <c r="M906" s="2" t="s">
        <v>15</v>
      </c>
      <c r="N906" s="2">
        <v>1.67</v>
      </c>
      <c r="O906" s="2" t="s">
        <v>21</v>
      </c>
      <c r="P906" s="2">
        <v>3</v>
      </c>
      <c r="Q906" s="2">
        <f t="shared" si="131"/>
        <v>1</v>
      </c>
      <c r="R906" s="2">
        <v>25.55</v>
      </c>
      <c r="S906" s="2">
        <f t="shared" si="132"/>
        <v>1</v>
      </c>
      <c r="T906" s="42">
        <f>DataSet!G1047+DataSet!Q1047+DataSet!S1047</f>
        <v>4</v>
      </c>
      <c r="U906" s="16" t="str">
        <f t="shared" si="133"/>
        <v>Low</v>
      </c>
      <c r="V906" s="4">
        <v>4</v>
      </c>
      <c r="W906" s="33">
        <f t="shared" si="134"/>
        <v>522.568187274911</v>
      </c>
      <c r="X906" s="2" t="s">
        <v>17</v>
      </c>
    </row>
    <row r="907" spans="1:24" ht="14.25" customHeight="1" x14ac:dyDescent="0.25">
      <c r="A907" s="2">
        <v>1284</v>
      </c>
      <c r="B907" s="2">
        <v>34</v>
      </c>
      <c r="C907" s="2" t="str">
        <f t="shared" si="126"/>
        <v>Early Adults</v>
      </c>
      <c r="D907" s="2" t="s">
        <v>23</v>
      </c>
      <c r="E907" s="2" t="s">
        <v>27</v>
      </c>
      <c r="F907" s="2">
        <v>902.06</v>
      </c>
      <c r="G907" s="2">
        <f t="shared" si="127"/>
        <v>3</v>
      </c>
      <c r="H907" s="6">
        <v>45480</v>
      </c>
      <c r="I907" s="12" t="str">
        <f t="shared" si="128"/>
        <v>2024</v>
      </c>
      <c r="J907" s="10" t="str">
        <f t="shared" si="129"/>
        <v>Jul</v>
      </c>
      <c r="K907" s="12" t="str">
        <f t="shared" si="130"/>
        <v>07</v>
      </c>
      <c r="L907" s="2" t="s">
        <v>30</v>
      </c>
      <c r="M907" s="2" t="s">
        <v>15</v>
      </c>
      <c r="N907" s="2">
        <v>1.67</v>
      </c>
      <c r="O907" s="2" t="s">
        <v>16</v>
      </c>
      <c r="P907" s="2">
        <v>8</v>
      </c>
      <c r="Q907" s="2">
        <f t="shared" si="131"/>
        <v>2</v>
      </c>
      <c r="R907" s="2">
        <v>112.76</v>
      </c>
      <c r="S907" s="2">
        <f t="shared" si="132"/>
        <v>2</v>
      </c>
      <c r="T907" s="42">
        <f>DataSet!G1285+DataSet!Q1285+DataSet!S1285</f>
        <v>4</v>
      </c>
      <c r="U907" s="16" t="str">
        <f t="shared" si="133"/>
        <v>Low</v>
      </c>
      <c r="V907" s="4">
        <v>1</v>
      </c>
      <c r="W907" s="33">
        <f t="shared" si="134"/>
        <v>534.81123456790101</v>
      </c>
      <c r="X907" s="2" t="s">
        <v>17</v>
      </c>
    </row>
    <row r="908" spans="1:24" ht="14.25" customHeight="1" x14ac:dyDescent="0.25">
      <c r="A908" s="2">
        <v>1480</v>
      </c>
      <c r="B908" s="2">
        <v>25</v>
      </c>
      <c r="C908" s="2" t="str">
        <f t="shared" si="126"/>
        <v>Young Adults</v>
      </c>
      <c r="D908" s="2" t="s">
        <v>23</v>
      </c>
      <c r="E908" s="2" t="s">
        <v>19</v>
      </c>
      <c r="F908" s="2">
        <v>571.80999999999995</v>
      </c>
      <c r="G908" s="2">
        <f t="shared" si="127"/>
        <v>2</v>
      </c>
      <c r="H908" s="6">
        <v>45676</v>
      </c>
      <c r="I908" s="12" t="str">
        <f t="shared" si="128"/>
        <v>2025</v>
      </c>
      <c r="J908" s="10" t="str">
        <f t="shared" si="129"/>
        <v>Jan</v>
      </c>
      <c r="K908" s="12" t="str">
        <f t="shared" si="130"/>
        <v>19</v>
      </c>
      <c r="L908" s="2" t="s">
        <v>20</v>
      </c>
      <c r="M908" s="2" t="s">
        <v>15</v>
      </c>
      <c r="N908" s="2">
        <v>1.67</v>
      </c>
      <c r="O908" s="2" t="s">
        <v>16</v>
      </c>
      <c r="P908" s="2">
        <v>5</v>
      </c>
      <c r="Q908" s="2">
        <f t="shared" si="131"/>
        <v>1</v>
      </c>
      <c r="R908" s="2">
        <v>114.36</v>
      </c>
      <c r="S908" s="2">
        <f t="shared" si="132"/>
        <v>2</v>
      </c>
      <c r="T908" s="42">
        <f>DataSet!G1481+DataSet!Q1481+DataSet!S1481</f>
        <v>5</v>
      </c>
      <c r="U908" s="16" t="str">
        <f t="shared" si="133"/>
        <v>Medium</v>
      </c>
      <c r="V908" s="4">
        <v>5</v>
      </c>
      <c r="W908" s="33">
        <f t="shared" si="134"/>
        <v>536.3066176470586</v>
      </c>
      <c r="X908" s="2" t="s">
        <v>17</v>
      </c>
    </row>
    <row r="909" spans="1:24" ht="14.25" customHeight="1" x14ac:dyDescent="0.25">
      <c r="A909" s="2">
        <v>1651</v>
      </c>
      <c r="B909" s="2">
        <v>40</v>
      </c>
      <c r="C909" s="2" t="str">
        <f t="shared" si="126"/>
        <v>Mid Adults</v>
      </c>
      <c r="D909" s="2" t="s">
        <v>12</v>
      </c>
      <c r="E909" s="2" t="s">
        <v>27</v>
      </c>
      <c r="F909" s="2">
        <v>171.29</v>
      </c>
      <c r="G909" s="2">
        <f t="shared" si="127"/>
        <v>1</v>
      </c>
      <c r="H909" s="6">
        <v>45847</v>
      </c>
      <c r="I909" s="12" t="str">
        <f t="shared" si="128"/>
        <v>2025</v>
      </c>
      <c r="J909" s="10" t="str">
        <f t="shared" si="129"/>
        <v>Jul</v>
      </c>
      <c r="K909" s="12" t="str">
        <f t="shared" si="130"/>
        <v>09</v>
      </c>
      <c r="L909" s="2" t="s">
        <v>20</v>
      </c>
      <c r="M909" s="2" t="s">
        <v>25</v>
      </c>
      <c r="N909" s="2">
        <v>1.67</v>
      </c>
      <c r="O909" s="2" t="s">
        <v>21</v>
      </c>
      <c r="P909" s="2">
        <v>10</v>
      </c>
      <c r="Q909" s="2">
        <f t="shared" si="131"/>
        <v>2</v>
      </c>
      <c r="R909" s="2">
        <v>17.13</v>
      </c>
      <c r="S909" s="2">
        <f t="shared" si="132"/>
        <v>1</v>
      </c>
      <c r="T909" s="42">
        <f>DataSet!G1652+DataSet!Q1652+DataSet!S1652</f>
        <v>6</v>
      </c>
      <c r="U909" s="16" t="str">
        <f t="shared" si="133"/>
        <v>Medium</v>
      </c>
      <c r="V909" s="4">
        <v>3</v>
      </c>
      <c r="W909" s="33">
        <f t="shared" si="134"/>
        <v>500.51766746411522</v>
      </c>
      <c r="X909" s="2" t="s">
        <v>28</v>
      </c>
    </row>
    <row r="910" spans="1:24" ht="14.25" customHeight="1" x14ac:dyDescent="0.25">
      <c r="A910" s="2">
        <v>1653</v>
      </c>
      <c r="B910" s="2">
        <v>56</v>
      </c>
      <c r="C910" s="2" t="str">
        <f t="shared" si="126"/>
        <v>Late Adults</v>
      </c>
      <c r="D910" s="2" t="s">
        <v>18</v>
      </c>
      <c r="E910" s="2" t="s">
        <v>13</v>
      </c>
      <c r="F910" s="2">
        <v>189.68</v>
      </c>
      <c r="G910" s="2">
        <f t="shared" si="127"/>
        <v>1</v>
      </c>
      <c r="H910" s="6">
        <v>45849</v>
      </c>
      <c r="I910" s="12" t="str">
        <f t="shared" si="128"/>
        <v>2025</v>
      </c>
      <c r="J910" s="10" t="str">
        <f t="shared" si="129"/>
        <v>Jul</v>
      </c>
      <c r="K910" s="12" t="str">
        <f t="shared" si="130"/>
        <v>11</v>
      </c>
      <c r="L910" s="2" t="s">
        <v>20</v>
      </c>
      <c r="M910" s="2" t="s">
        <v>25</v>
      </c>
      <c r="N910" s="2">
        <v>1.67</v>
      </c>
      <c r="O910" s="2" t="s">
        <v>16</v>
      </c>
      <c r="P910" s="2">
        <v>6</v>
      </c>
      <c r="Q910" s="2">
        <f t="shared" si="131"/>
        <v>2</v>
      </c>
      <c r="R910" s="2">
        <v>31.61</v>
      </c>
      <c r="S910" s="2">
        <f t="shared" si="132"/>
        <v>1</v>
      </c>
      <c r="T910" s="42">
        <f>DataSet!G1654+DataSet!Q1654+DataSet!S1654</f>
        <v>6</v>
      </c>
      <c r="U910" s="16" t="str">
        <f t="shared" si="133"/>
        <v>Medium</v>
      </c>
      <c r="V910" s="4">
        <v>2</v>
      </c>
      <c r="W910" s="33">
        <f t="shared" si="134"/>
        <v>522.46916354556879</v>
      </c>
      <c r="X910" s="2" t="s">
        <v>22</v>
      </c>
    </row>
    <row r="911" spans="1:24" ht="14.25" customHeight="1" x14ac:dyDescent="0.25">
      <c r="A911" s="2">
        <v>1961</v>
      </c>
      <c r="B911" s="2">
        <v>48</v>
      </c>
      <c r="C911" s="2" t="str">
        <f t="shared" si="126"/>
        <v>Mid Adults</v>
      </c>
      <c r="D911" s="2" t="s">
        <v>23</v>
      </c>
      <c r="E911" s="2" t="s">
        <v>27</v>
      </c>
      <c r="F911" s="2">
        <v>88.81</v>
      </c>
      <c r="G911" s="2">
        <f t="shared" si="127"/>
        <v>1</v>
      </c>
      <c r="H911" s="6">
        <v>46157</v>
      </c>
      <c r="I911" s="12" t="str">
        <f t="shared" si="128"/>
        <v>2026</v>
      </c>
      <c r="J911" s="10" t="str">
        <f t="shared" si="129"/>
        <v>May</v>
      </c>
      <c r="K911" s="12" t="str">
        <f t="shared" si="130"/>
        <v>15</v>
      </c>
      <c r="L911" s="2" t="s">
        <v>14</v>
      </c>
      <c r="M911" s="2" t="s">
        <v>15</v>
      </c>
      <c r="N911" s="2">
        <v>1.67</v>
      </c>
      <c r="O911" s="2" t="s">
        <v>16</v>
      </c>
      <c r="P911" s="2">
        <v>3</v>
      </c>
      <c r="Q911" s="2">
        <f t="shared" si="131"/>
        <v>1</v>
      </c>
      <c r="R911" s="2">
        <v>29.6</v>
      </c>
      <c r="S911" s="2">
        <f t="shared" si="132"/>
        <v>1</v>
      </c>
      <c r="T911" s="42">
        <f>DataSet!G1962+DataSet!Q1962+DataSet!S1962</f>
        <v>6</v>
      </c>
      <c r="U911" s="16" t="str">
        <f t="shared" si="133"/>
        <v>Medium</v>
      </c>
      <c r="V911" s="4">
        <v>2</v>
      </c>
      <c r="W911" s="33">
        <f t="shared" si="134"/>
        <v>522.88515000000075</v>
      </c>
      <c r="X911" s="2" t="s">
        <v>22</v>
      </c>
    </row>
    <row r="912" spans="1:24" ht="14.25" customHeight="1" x14ac:dyDescent="0.25">
      <c r="A912" s="2">
        <v>2009</v>
      </c>
      <c r="B912" s="2">
        <v>36</v>
      </c>
      <c r="C912" s="2" t="str">
        <f t="shared" si="126"/>
        <v>Early Adults</v>
      </c>
      <c r="D912" s="2" t="s">
        <v>26</v>
      </c>
      <c r="E912" s="2" t="s">
        <v>29</v>
      </c>
      <c r="F912" s="2">
        <v>998.18</v>
      </c>
      <c r="G912" s="2">
        <f t="shared" si="127"/>
        <v>3</v>
      </c>
      <c r="H912" s="6">
        <v>46205</v>
      </c>
      <c r="I912" s="12" t="str">
        <f t="shared" si="128"/>
        <v>2026</v>
      </c>
      <c r="J912" s="10" t="str">
        <f t="shared" si="129"/>
        <v>Jul</v>
      </c>
      <c r="K912" s="12" t="str">
        <f t="shared" si="130"/>
        <v>02</v>
      </c>
      <c r="L912" s="2" t="s">
        <v>30</v>
      </c>
      <c r="M912" s="2" t="s">
        <v>15</v>
      </c>
      <c r="N912" s="2">
        <v>1.67</v>
      </c>
      <c r="O912" s="2" t="s">
        <v>21</v>
      </c>
      <c r="P912" s="2">
        <v>13</v>
      </c>
      <c r="Q912" s="2">
        <f t="shared" si="131"/>
        <v>2</v>
      </c>
      <c r="R912" s="2">
        <v>76.78</v>
      </c>
      <c r="S912" s="2">
        <f t="shared" si="132"/>
        <v>2</v>
      </c>
      <c r="T912" s="42">
        <f>DataSet!G2010+DataSet!Q2010+DataSet!S2010</f>
        <v>5</v>
      </c>
      <c r="U912" s="16" t="str">
        <f t="shared" si="133"/>
        <v>Medium</v>
      </c>
      <c r="V912" s="4">
        <v>5</v>
      </c>
      <c r="W912" s="33">
        <f t="shared" si="134"/>
        <v>536.26305521472375</v>
      </c>
      <c r="X912" s="2" t="s">
        <v>22</v>
      </c>
    </row>
    <row r="913" spans="1:24" ht="14.25" customHeight="1" x14ac:dyDescent="0.25">
      <c r="A913" s="2">
        <v>2063</v>
      </c>
      <c r="B913" s="2">
        <v>43</v>
      </c>
      <c r="C913" s="2" t="str">
        <f t="shared" si="126"/>
        <v>Mid Adults</v>
      </c>
      <c r="D913" s="2" t="s">
        <v>26</v>
      </c>
      <c r="E913" s="2" t="s">
        <v>27</v>
      </c>
      <c r="F913" s="2">
        <v>312.27</v>
      </c>
      <c r="G913" s="2">
        <f t="shared" si="127"/>
        <v>1</v>
      </c>
      <c r="H913" s="6">
        <v>46259</v>
      </c>
      <c r="I913" s="12" t="str">
        <f t="shared" si="128"/>
        <v>2026</v>
      </c>
      <c r="J913" s="10" t="str">
        <f t="shared" si="129"/>
        <v>Aug</v>
      </c>
      <c r="K913" s="12" t="str">
        <f t="shared" si="130"/>
        <v>25</v>
      </c>
      <c r="L913" s="2" t="s">
        <v>20</v>
      </c>
      <c r="M913" s="2" t="s">
        <v>25</v>
      </c>
      <c r="N913" s="2">
        <v>1.67</v>
      </c>
      <c r="O913" s="2" t="s">
        <v>16</v>
      </c>
      <c r="P913" s="2">
        <v>19</v>
      </c>
      <c r="Q913" s="2">
        <f t="shared" si="131"/>
        <v>3</v>
      </c>
      <c r="R913" s="2">
        <v>16.440000000000001</v>
      </c>
      <c r="S913" s="2">
        <f t="shared" si="132"/>
        <v>1</v>
      </c>
      <c r="T913" s="42">
        <f>DataSet!G2064+DataSet!Q2064+DataSet!S2064</f>
        <v>7</v>
      </c>
      <c r="U913" s="16" t="str">
        <f t="shared" si="133"/>
        <v>High</v>
      </c>
      <c r="V913" s="4">
        <v>5</v>
      </c>
      <c r="W913" s="33">
        <f t="shared" si="134"/>
        <v>535.69558968058948</v>
      </c>
      <c r="X913" s="2" t="s">
        <v>22</v>
      </c>
    </row>
    <row r="914" spans="1:24" ht="14.25" customHeight="1" x14ac:dyDescent="0.25">
      <c r="A914" s="2">
        <v>2215</v>
      </c>
      <c r="B914" s="2">
        <v>44</v>
      </c>
      <c r="C914" s="2" t="str">
        <f t="shared" si="126"/>
        <v>Mid Adults</v>
      </c>
      <c r="D914" s="2" t="s">
        <v>12</v>
      </c>
      <c r="E914" s="2" t="s">
        <v>13</v>
      </c>
      <c r="F914" s="2">
        <v>324.62</v>
      </c>
      <c r="G914" s="2">
        <f t="shared" si="127"/>
        <v>1</v>
      </c>
      <c r="H914" s="6">
        <v>46411</v>
      </c>
      <c r="I914" s="12" t="str">
        <f t="shared" si="128"/>
        <v>2027</v>
      </c>
      <c r="J914" s="10" t="str">
        <f t="shared" si="129"/>
        <v>Jan</v>
      </c>
      <c r="K914" s="12" t="str">
        <f t="shared" si="130"/>
        <v>24</v>
      </c>
      <c r="L914" s="2" t="s">
        <v>24</v>
      </c>
      <c r="M914" s="2" t="s">
        <v>25</v>
      </c>
      <c r="N914" s="2">
        <v>1.67</v>
      </c>
      <c r="O914" s="2" t="s">
        <v>16</v>
      </c>
      <c r="P914" s="2">
        <v>5</v>
      </c>
      <c r="Q914" s="2">
        <f t="shared" si="131"/>
        <v>1</v>
      </c>
      <c r="R914" s="2">
        <v>64.92</v>
      </c>
      <c r="S914" s="2">
        <f t="shared" si="132"/>
        <v>2</v>
      </c>
      <c r="T914" s="42">
        <f>DataSet!G2216+DataSet!Q2216+DataSet!S2216</f>
        <v>7</v>
      </c>
      <c r="U914" s="16" t="str">
        <f t="shared" si="133"/>
        <v>High</v>
      </c>
      <c r="V914" s="4">
        <v>4</v>
      </c>
      <c r="W914" s="33">
        <f t="shared" si="134"/>
        <v>523.10414663461643</v>
      </c>
      <c r="X914" s="2" t="s">
        <v>17</v>
      </c>
    </row>
    <row r="915" spans="1:24" ht="14.25" customHeight="1" x14ac:dyDescent="0.25">
      <c r="A915" s="2">
        <v>2330</v>
      </c>
      <c r="B915" s="2">
        <v>48</v>
      </c>
      <c r="C915" s="2" t="str">
        <f t="shared" si="126"/>
        <v>Mid Adults</v>
      </c>
      <c r="D915" s="2" t="s">
        <v>26</v>
      </c>
      <c r="E915" s="2" t="s">
        <v>19</v>
      </c>
      <c r="F915" s="2">
        <v>228.32</v>
      </c>
      <c r="G915" s="2">
        <f t="shared" si="127"/>
        <v>1</v>
      </c>
      <c r="H915" s="6">
        <v>46526</v>
      </c>
      <c r="I915" s="12" t="str">
        <f t="shared" si="128"/>
        <v>2027</v>
      </c>
      <c r="J915" s="10" t="str">
        <f t="shared" si="129"/>
        <v>May</v>
      </c>
      <c r="K915" s="12" t="str">
        <f t="shared" si="130"/>
        <v>19</v>
      </c>
      <c r="L915" s="2" t="s">
        <v>30</v>
      </c>
      <c r="M915" s="2" t="s">
        <v>25</v>
      </c>
      <c r="N915" s="2">
        <v>1.67</v>
      </c>
      <c r="O915" s="2" t="s">
        <v>16</v>
      </c>
      <c r="P915" s="2">
        <v>12</v>
      </c>
      <c r="Q915" s="2">
        <f t="shared" si="131"/>
        <v>2</v>
      </c>
      <c r="R915" s="2">
        <v>19.03</v>
      </c>
      <c r="S915" s="2">
        <f t="shared" si="132"/>
        <v>1</v>
      </c>
      <c r="T915" s="42">
        <f>DataSet!G2331+DataSet!Q2331+DataSet!S2331</f>
        <v>7</v>
      </c>
      <c r="U915" s="16" t="str">
        <f t="shared" si="133"/>
        <v>High</v>
      </c>
      <c r="V915" s="4">
        <v>2</v>
      </c>
      <c r="W915" s="33">
        <f t="shared" si="134"/>
        <v>523.42842302878671</v>
      </c>
      <c r="X915" s="2" t="s">
        <v>17</v>
      </c>
    </row>
    <row r="916" spans="1:24" ht="14.25" customHeight="1" x14ac:dyDescent="0.25">
      <c r="A916" s="2">
        <v>3002</v>
      </c>
      <c r="B916" s="2">
        <v>59</v>
      </c>
      <c r="C916" s="2" t="str">
        <f t="shared" si="126"/>
        <v>Late Adults</v>
      </c>
      <c r="D916" s="2" t="s">
        <v>18</v>
      </c>
      <c r="E916" s="2" t="s">
        <v>29</v>
      </c>
      <c r="F916" s="2">
        <v>502.12</v>
      </c>
      <c r="G916" s="2">
        <f t="shared" si="127"/>
        <v>2</v>
      </c>
      <c r="H916" s="6">
        <v>47198</v>
      </c>
      <c r="I916" s="12" t="str">
        <f t="shared" si="128"/>
        <v>2029</v>
      </c>
      <c r="J916" s="10" t="str">
        <f t="shared" si="129"/>
        <v>Mar</v>
      </c>
      <c r="K916" s="12" t="str">
        <f t="shared" si="130"/>
        <v>21</v>
      </c>
      <c r="L916" s="2" t="s">
        <v>14</v>
      </c>
      <c r="M916" s="2" t="s">
        <v>15</v>
      </c>
      <c r="N916" s="2">
        <v>1.67</v>
      </c>
      <c r="O916" s="2" t="s">
        <v>16</v>
      </c>
      <c r="P916" s="2">
        <v>18</v>
      </c>
      <c r="Q916" s="2">
        <f t="shared" si="131"/>
        <v>3</v>
      </c>
      <c r="R916" s="2">
        <v>27.9</v>
      </c>
      <c r="S916" s="2">
        <f t="shared" si="132"/>
        <v>1</v>
      </c>
      <c r="T916" s="42">
        <f>DataSet!G3003+DataSet!Q3003+DataSet!S3003</f>
        <v>5</v>
      </c>
      <c r="U916" s="16" t="str">
        <f t="shared" si="133"/>
        <v>Medium</v>
      </c>
      <c r="V916" s="4">
        <v>5</v>
      </c>
      <c r="W916" s="33">
        <f t="shared" si="134"/>
        <v>535.97040590405879</v>
      </c>
      <c r="X916" s="2" t="s">
        <v>22</v>
      </c>
    </row>
    <row r="917" spans="1:24" ht="14.25" customHeight="1" x14ac:dyDescent="0.25">
      <c r="A917" s="2">
        <v>3003</v>
      </c>
      <c r="B917" s="2">
        <v>31</v>
      </c>
      <c r="C917" s="2" t="str">
        <f t="shared" si="126"/>
        <v>Early Adults</v>
      </c>
      <c r="D917" s="2" t="s">
        <v>23</v>
      </c>
      <c r="E917" s="2" t="s">
        <v>13</v>
      </c>
      <c r="F917" s="2">
        <v>391.69</v>
      </c>
      <c r="G917" s="2">
        <f t="shared" si="127"/>
        <v>2</v>
      </c>
      <c r="H917" s="6">
        <v>47199</v>
      </c>
      <c r="I917" s="12" t="str">
        <f t="shared" si="128"/>
        <v>2029</v>
      </c>
      <c r="J917" s="10" t="str">
        <f t="shared" si="129"/>
        <v>Mar</v>
      </c>
      <c r="K917" s="12" t="str">
        <f t="shared" si="130"/>
        <v>22</v>
      </c>
      <c r="L917" s="2" t="s">
        <v>24</v>
      </c>
      <c r="M917" s="2" t="s">
        <v>15</v>
      </c>
      <c r="N917" s="2">
        <v>1.67</v>
      </c>
      <c r="O917" s="2" t="s">
        <v>16</v>
      </c>
      <c r="P917" s="2">
        <v>15</v>
      </c>
      <c r="Q917" s="2">
        <f t="shared" si="131"/>
        <v>2</v>
      </c>
      <c r="R917" s="2">
        <v>26.11</v>
      </c>
      <c r="S917" s="2">
        <f t="shared" si="132"/>
        <v>1</v>
      </c>
      <c r="T917" s="42">
        <f>DataSet!G3004+DataSet!Q3004+DataSet!S3004</f>
        <v>5</v>
      </c>
      <c r="U917" s="16" t="str">
        <f t="shared" si="133"/>
        <v>Medium</v>
      </c>
      <c r="V917" s="4">
        <v>4</v>
      </c>
      <c r="W917" s="33">
        <f t="shared" si="134"/>
        <v>523.34299638989273</v>
      </c>
      <c r="X917" s="2" t="s">
        <v>22</v>
      </c>
    </row>
    <row r="918" spans="1:24" ht="14.25" customHeight="1" x14ac:dyDescent="0.25">
      <c r="A918" s="2">
        <v>3034</v>
      </c>
      <c r="B918" s="2">
        <v>60</v>
      </c>
      <c r="C918" s="2" t="str">
        <f t="shared" si="126"/>
        <v>Seniors</v>
      </c>
      <c r="D918" s="2" t="s">
        <v>26</v>
      </c>
      <c r="E918" s="2" t="s">
        <v>13</v>
      </c>
      <c r="F918" s="2">
        <v>806.18</v>
      </c>
      <c r="G918" s="2">
        <f t="shared" si="127"/>
        <v>3</v>
      </c>
      <c r="H918" s="6">
        <v>47230</v>
      </c>
      <c r="I918" s="12" t="str">
        <f t="shared" si="128"/>
        <v>2029</v>
      </c>
      <c r="J918" s="10" t="str">
        <f t="shared" si="129"/>
        <v>Apr</v>
      </c>
      <c r="K918" s="12" t="str">
        <f t="shared" si="130"/>
        <v>22</v>
      </c>
      <c r="L918" s="2" t="s">
        <v>20</v>
      </c>
      <c r="M918" s="2" t="s">
        <v>15</v>
      </c>
      <c r="N918" s="2">
        <v>1.67</v>
      </c>
      <c r="O918" s="2" t="s">
        <v>21</v>
      </c>
      <c r="P918" s="2">
        <v>17</v>
      </c>
      <c r="Q918" s="2">
        <f t="shared" si="131"/>
        <v>3</v>
      </c>
      <c r="R918" s="2">
        <v>47.42</v>
      </c>
      <c r="S918" s="2">
        <f t="shared" si="132"/>
        <v>1</v>
      </c>
      <c r="T918" s="42">
        <f>DataSet!G3035+DataSet!Q3035+DataSet!S3035</f>
        <v>5</v>
      </c>
      <c r="U918" s="16" t="str">
        <f t="shared" si="133"/>
        <v>Medium</v>
      </c>
      <c r="V918" s="4">
        <v>1</v>
      </c>
      <c r="W918" s="33">
        <f t="shared" si="134"/>
        <v>534.35728059332484</v>
      </c>
      <c r="X918" s="2" t="s">
        <v>17</v>
      </c>
    </row>
    <row r="919" spans="1:24" ht="14.25" customHeight="1" x14ac:dyDescent="0.25">
      <c r="A919" s="2">
        <v>3035</v>
      </c>
      <c r="B919" s="2">
        <v>58</v>
      </c>
      <c r="C919" s="2" t="str">
        <f t="shared" si="126"/>
        <v>Late Adults</v>
      </c>
      <c r="D919" s="2" t="s">
        <v>18</v>
      </c>
      <c r="E919" s="2" t="s">
        <v>29</v>
      </c>
      <c r="F919" s="2">
        <v>332.38</v>
      </c>
      <c r="G919" s="2">
        <f t="shared" si="127"/>
        <v>1</v>
      </c>
      <c r="H919" s="6">
        <v>47231</v>
      </c>
      <c r="I919" s="12" t="str">
        <f t="shared" si="128"/>
        <v>2029</v>
      </c>
      <c r="J919" s="10" t="str">
        <f t="shared" si="129"/>
        <v>Apr</v>
      </c>
      <c r="K919" s="12" t="str">
        <f t="shared" si="130"/>
        <v>23</v>
      </c>
      <c r="L919" s="2" t="s">
        <v>24</v>
      </c>
      <c r="M919" s="2" t="s">
        <v>15</v>
      </c>
      <c r="N919" s="2">
        <v>1.67</v>
      </c>
      <c r="O919" s="2" t="s">
        <v>16</v>
      </c>
      <c r="P919" s="2">
        <v>1</v>
      </c>
      <c r="Q919" s="2">
        <f t="shared" si="131"/>
        <v>1</v>
      </c>
      <c r="R919" s="2">
        <v>332.38</v>
      </c>
      <c r="S919" s="2">
        <f t="shared" si="132"/>
        <v>3</v>
      </c>
      <c r="T919" s="42">
        <f>DataSet!G3036+DataSet!Q3036+DataSet!S3036</f>
        <v>7</v>
      </c>
      <c r="U919" s="16" t="str">
        <f t="shared" si="133"/>
        <v>High</v>
      </c>
      <c r="V919" s="4">
        <v>3</v>
      </c>
      <c r="W919" s="33">
        <f t="shared" si="134"/>
        <v>500.91195209580872</v>
      </c>
      <c r="X919" s="2" t="s">
        <v>22</v>
      </c>
    </row>
    <row r="920" spans="1:24" ht="14.25" customHeight="1" x14ac:dyDescent="0.25">
      <c r="A920" s="2">
        <v>3522</v>
      </c>
      <c r="B920" s="2">
        <v>33</v>
      </c>
      <c r="C920" s="2" t="str">
        <f t="shared" si="126"/>
        <v>Early Adults</v>
      </c>
      <c r="D920" s="2" t="s">
        <v>18</v>
      </c>
      <c r="E920" s="2" t="s">
        <v>13</v>
      </c>
      <c r="F920" s="2">
        <v>943.71</v>
      </c>
      <c r="G920" s="2">
        <f t="shared" si="127"/>
        <v>3</v>
      </c>
      <c r="H920" s="6">
        <v>47718</v>
      </c>
      <c r="I920" s="12" t="str">
        <f t="shared" si="128"/>
        <v>2030</v>
      </c>
      <c r="J920" s="10" t="str">
        <f t="shared" si="129"/>
        <v>Aug</v>
      </c>
      <c r="K920" s="12" t="str">
        <f t="shared" si="130"/>
        <v>23</v>
      </c>
      <c r="L920" s="2" t="s">
        <v>20</v>
      </c>
      <c r="M920" s="2" t="s">
        <v>25</v>
      </c>
      <c r="N920" s="2">
        <v>1.67</v>
      </c>
      <c r="O920" s="2" t="s">
        <v>21</v>
      </c>
      <c r="P920" s="2">
        <v>8</v>
      </c>
      <c r="Q920" s="2">
        <f t="shared" si="131"/>
        <v>2</v>
      </c>
      <c r="R920" s="2">
        <v>117.96</v>
      </c>
      <c r="S920" s="2">
        <f t="shared" si="132"/>
        <v>2</v>
      </c>
      <c r="T920" s="42">
        <f>DataSet!G3523+DataSet!Q3523+DataSet!S3523</f>
        <v>7</v>
      </c>
      <c r="U920" s="16" t="str">
        <f t="shared" si="133"/>
        <v>High</v>
      </c>
      <c r="V920" s="4">
        <v>3</v>
      </c>
      <c r="W920" s="33">
        <f t="shared" si="134"/>
        <v>501.11402877697873</v>
      </c>
      <c r="X920" s="2" t="s">
        <v>17</v>
      </c>
    </row>
    <row r="921" spans="1:24" ht="14.25" customHeight="1" x14ac:dyDescent="0.25">
      <c r="A921" s="2">
        <v>3569</v>
      </c>
      <c r="B921" s="2">
        <v>58</v>
      </c>
      <c r="C921" s="2" t="str">
        <f t="shared" si="126"/>
        <v>Late Adults</v>
      </c>
      <c r="D921" s="2" t="s">
        <v>23</v>
      </c>
      <c r="E921" s="2" t="s">
        <v>27</v>
      </c>
      <c r="F921" s="2">
        <v>99.32</v>
      </c>
      <c r="G921" s="2">
        <f t="shared" si="127"/>
        <v>1</v>
      </c>
      <c r="H921" s="6">
        <v>47765</v>
      </c>
      <c r="I921" s="12" t="str">
        <f t="shared" si="128"/>
        <v>2030</v>
      </c>
      <c r="J921" s="10" t="str">
        <f t="shared" si="129"/>
        <v>Oct</v>
      </c>
      <c r="K921" s="12" t="str">
        <f t="shared" si="130"/>
        <v>09</v>
      </c>
      <c r="L921" s="2" t="s">
        <v>30</v>
      </c>
      <c r="M921" s="2" t="s">
        <v>15</v>
      </c>
      <c r="N921" s="2">
        <v>1.67</v>
      </c>
      <c r="O921" s="2" t="s">
        <v>21</v>
      </c>
      <c r="P921" s="2">
        <v>10</v>
      </c>
      <c r="Q921" s="2">
        <f t="shared" si="131"/>
        <v>2</v>
      </c>
      <c r="R921" s="2">
        <v>9.93</v>
      </c>
      <c r="S921" s="2">
        <f t="shared" si="132"/>
        <v>1</v>
      </c>
      <c r="T921" s="42">
        <f>DataSet!G3570+DataSet!Q3570+DataSet!S3570</f>
        <v>5</v>
      </c>
      <c r="U921" s="16" t="str">
        <f t="shared" si="133"/>
        <v>Medium</v>
      </c>
      <c r="V921" s="4">
        <v>1</v>
      </c>
      <c r="W921" s="33">
        <f t="shared" si="134"/>
        <v>534.02086633663339</v>
      </c>
      <c r="X921" s="2" t="s">
        <v>22</v>
      </c>
    </row>
    <row r="922" spans="1:24" ht="14.25" customHeight="1" x14ac:dyDescent="0.25">
      <c r="A922" s="2">
        <v>4899</v>
      </c>
      <c r="B922" s="2">
        <v>33</v>
      </c>
      <c r="C922" s="2" t="str">
        <f t="shared" si="126"/>
        <v>Early Adults</v>
      </c>
      <c r="D922" s="2" t="s">
        <v>18</v>
      </c>
      <c r="E922" s="2" t="s">
        <v>13</v>
      </c>
      <c r="F922" s="2">
        <v>699.29</v>
      </c>
      <c r="G922" s="2">
        <f t="shared" si="127"/>
        <v>3</v>
      </c>
      <c r="H922" s="6">
        <v>49095</v>
      </c>
      <c r="I922" s="12" t="str">
        <f t="shared" si="128"/>
        <v>2034</v>
      </c>
      <c r="J922" s="10" t="str">
        <f t="shared" si="129"/>
        <v>May</v>
      </c>
      <c r="K922" s="12" t="str">
        <f t="shared" si="130"/>
        <v>31</v>
      </c>
      <c r="L922" s="2" t="s">
        <v>20</v>
      </c>
      <c r="M922" s="2" t="s">
        <v>15</v>
      </c>
      <c r="N922" s="2">
        <v>1.67</v>
      </c>
      <c r="O922" s="2" t="s">
        <v>16</v>
      </c>
      <c r="P922" s="2">
        <v>6</v>
      </c>
      <c r="Q922" s="2">
        <f t="shared" si="131"/>
        <v>2</v>
      </c>
      <c r="R922" s="2">
        <v>116.55</v>
      </c>
      <c r="S922" s="2">
        <f t="shared" si="132"/>
        <v>2</v>
      </c>
      <c r="T922" s="42">
        <f>DataSet!G4900+DataSet!Q4900+DataSet!S4900</f>
        <v>8</v>
      </c>
      <c r="U922" s="16" t="str">
        <f t="shared" si="133"/>
        <v>High</v>
      </c>
      <c r="V922" s="4">
        <v>4</v>
      </c>
      <c r="W922" s="33">
        <f t="shared" si="134"/>
        <v>523.50161445783237</v>
      </c>
      <c r="X922" s="2" t="s">
        <v>28</v>
      </c>
    </row>
    <row r="923" spans="1:24" ht="14.25" customHeight="1" x14ac:dyDescent="0.25">
      <c r="A923" s="2">
        <v>4996</v>
      </c>
      <c r="B923" s="2">
        <v>38</v>
      </c>
      <c r="C923" s="2" t="str">
        <f t="shared" si="126"/>
        <v>Early Adults</v>
      </c>
      <c r="D923" s="2" t="s">
        <v>23</v>
      </c>
      <c r="E923" s="2" t="s">
        <v>19</v>
      </c>
      <c r="F923" s="2">
        <v>244.76</v>
      </c>
      <c r="G923" s="2">
        <f t="shared" si="127"/>
        <v>1</v>
      </c>
      <c r="H923" s="6">
        <v>49192</v>
      </c>
      <c r="I923" s="12" t="str">
        <f t="shared" si="128"/>
        <v>2034</v>
      </c>
      <c r="J923" s="10" t="str">
        <f t="shared" si="129"/>
        <v>Sep</v>
      </c>
      <c r="K923" s="12" t="str">
        <f t="shared" si="130"/>
        <v>05</v>
      </c>
      <c r="L923" s="2" t="s">
        <v>20</v>
      </c>
      <c r="M923" s="2" t="s">
        <v>15</v>
      </c>
      <c r="N923" s="2">
        <v>1.67</v>
      </c>
      <c r="O923" s="2" t="s">
        <v>21</v>
      </c>
      <c r="P923" s="2">
        <v>4</v>
      </c>
      <c r="Q923" s="2">
        <f t="shared" si="131"/>
        <v>1</v>
      </c>
      <c r="R923" s="2">
        <v>61.19</v>
      </c>
      <c r="S923" s="2">
        <f t="shared" si="132"/>
        <v>2</v>
      </c>
      <c r="T923" s="42">
        <f>DataSet!G4997+DataSet!Q4997+DataSet!S4997</f>
        <v>7</v>
      </c>
      <c r="U923" s="16" t="str">
        <f t="shared" si="133"/>
        <v>High</v>
      </c>
      <c r="V923" s="4">
        <v>3</v>
      </c>
      <c r="W923" s="33">
        <f t="shared" si="134"/>
        <v>500.58270108043246</v>
      </c>
      <c r="X923" s="2" t="s">
        <v>22</v>
      </c>
    </row>
    <row r="924" spans="1:24" ht="14.25" customHeight="1" x14ac:dyDescent="0.25">
      <c r="A924" s="2">
        <v>206</v>
      </c>
      <c r="B924" s="2">
        <v>24</v>
      </c>
      <c r="C924" s="2" t="str">
        <f t="shared" si="126"/>
        <v>Young Adults</v>
      </c>
      <c r="D924" s="2" t="s">
        <v>23</v>
      </c>
      <c r="E924" s="2" t="s">
        <v>29</v>
      </c>
      <c r="F924" s="2">
        <v>506.5</v>
      </c>
      <c r="G924" s="2">
        <f t="shared" si="127"/>
        <v>2</v>
      </c>
      <c r="H924" s="6">
        <v>44402</v>
      </c>
      <c r="I924" s="12" t="str">
        <f t="shared" si="128"/>
        <v>2021</v>
      </c>
      <c r="J924" s="10" t="str">
        <f t="shared" si="129"/>
        <v>Jul</v>
      </c>
      <c r="K924" s="12" t="str">
        <f t="shared" si="130"/>
        <v>25</v>
      </c>
      <c r="L924" s="2" t="s">
        <v>14</v>
      </c>
      <c r="M924" s="2" t="s">
        <v>25</v>
      </c>
      <c r="N924" s="2">
        <v>1.66</v>
      </c>
      <c r="O924" s="2" t="s">
        <v>16</v>
      </c>
      <c r="P924" s="2">
        <v>2</v>
      </c>
      <c r="Q924" s="2">
        <f t="shared" si="131"/>
        <v>1</v>
      </c>
      <c r="R924" s="2">
        <v>253.25</v>
      </c>
      <c r="S924" s="2">
        <f t="shared" si="132"/>
        <v>3</v>
      </c>
      <c r="T924" s="42">
        <f>DataSet!G207+DataSet!Q207+DataSet!S207</f>
        <v>8</v>
      </c>
      <c r="U924" s="16" t="str">
        <f t="shared" si="133"/>
        <v>High</v>
      </c>
      <c r="V924" s="4">
        <v>5</v>
      </c>
      <c r="W924" s="33">
        <f t="shared" si="134"/>
        <v>536.01209359605889</v>
      </c>
      <c r="X924" s="2" t="s">
        <v>22</v>
      </c>
    </row>
    <row r="925" spans="1:24" ht="14.25" customHeight="1" x14ac:dyDescent="0.25">
      <c r="A925" s="2">
        <v>298</v>
      </c>
      <c r="B925" s="2">
        <v>58</v>
      </c>
      <c r="C925" s="2" t="str">
        <f t="shared" si="126"/>
        <v>Late Adults</v>
      </c>
      <c r="D925" s="2" t="s">
        <v>18</v>
      </c>
      <c r="E925" s="2" t="s">
        <v>27</v>
      </c>
      <c r="F925" s="2">
        <v>384.28</v>
      </c>
      <c r="G925" s="2">
        <f t="shared" si="127"/>
        <v>2</v>
      </c>
      <c r="H925" s="6">
        <v>44494</v>
      </c>
      <c r="I925" s="12" t="str">
        <f t="shared" si="128"/>
        <v>2021</v>
      </c>
      <c r="J925" s="10" t="str">
        <f t="shared" si="129"/>
        <v>Oct</v>
      </c>
      <c r="K925" s="12" t="str">
        <f t="shared" si="130"/>
        <v>25</v>
      </c>
      <c r="L925" s="2" t="s">
        <v>24</v>
      </c>
      <c r="M925" s="2" t="s">
        <v>25</v>
      </c>
      <c r="N925" s="2">
        <v>1.66</v>
      </c>
      <c r="O925" s="2" t="s">
        <v>21</v>
      </c>
      <c r="P925" s="2">
        <v>17</v>
      </c>
      <c r="Q925" s="2">
        <f t="shared" si="131"/>
        <v>3</v>
      </c>
      <c r="R925" s="2">
        <v>22.6</v>
      </c>
      <c r="S925" s="2">
        <f t="shared" si="132"/>
        <v>1</v>
      </c>
      <c r="T925" s="42">
        <f>DataSet!G299+DataSet!Q299+DataSet!S299</f>
        <v>5</v>
      </c>
      <c r="U925" s="16" t="str">
        <f t="shared" si="133"/>
        <v>Medium</v>
      </c>
      <c r="V925" s="4">
        <v>1</v>
      </c>
      <c r="W925" s="33">
        <f t="shared" si="134"/>
        <v>534.55952912019802</v>
      </c>
      <c r="X925" s="2" t="s">
        <v>28</v>
      </c>
    </row>
    <row r="926" spans="1:24" ht="14.25" customHeight="1" x14ac:dyDescent="0.25">
      <c r="A926" s="2">
        <v>445</v>
      </c>
      <c r="B926" s="2">
        <v>43</v>
      </c>
      <c r="C926" s="2" t="str">
        <f t="shared" si="126"/>
        <v>Mid Adults</v>
      </c>
      <c r="D926" s="2" t="s">
        <v>26</v>
      </c>
      <c r="E926" s="2" t="s">
        <v>27</v>
      </c>
      <c r="F926" s="2">
        <v>260.27999999999997</v>
      </c>
      <c r="G926" s="2">
        <f t="shared" si="127"/>
        <v>1</v>
      </c>
      <c r="H926" s="6">
        <v>44641</v>
      </c>
      <c r="I926" s="12" t="str">
        <f t="shared" si="128"/>
        <v>2022</v>
      </c>
      <c r="J926" s="10" t="str">
        <f t="shared" si="129"/>
        <v>Mar</v>
      </c>
      <c r="K926" s="12" t="str">
        <f t="shared" si="130"/>
        <v>21</v>
      </c>
      <c r="L926" s="2" t="s">
        <v>20</v>
      </c>
      <c r="M926" s="2" t="s">
        <v>25</v>
      </c>
      <c r="N926" s="2">
        <v>1.66</v>
      </c>
      <c r="O926" s="2" t="s">
        <v>16</v>
      </c>
      <c r="P926" s="2">
        <v>4</v>
      </c>
      <c r="Q926" s="2">
        <f t="shared" si="131"/>
        <v>1</v>
      </c>
      <c r="R926" s="2">
        <v>65.069999999999993</v>
      </c>
      <c r="S926" s="2">
        <f t="shared" si="132"/>
        <v>2</v>
      </c>
      <c r="T926" s="42">
        <f>DataSet!G446+DataSet!Q446+DataSet!S446</f>
        <v>4</v>
      </c>
      <c r="U926" s="16" t="str">
        <f t="shared" si="133"/>
        <v>Low</v>
      </c>
      <c r="V926" s="4">
        <v>1</v>
      </c>
      <c r="W926" s="33">
        <f t="shared" si="134"/>
        <v>534.74598014888306</v>
      </c>
      <c r="X926" s="2" t="s">
        <v>22</v>
      </c>
    </row>
    <row r="927" spans="1:24" ht="14.25" customHeight="1" x14ac:dyDescent="0.25">
      <c r="A927" s="2">
        <v>509</v>
      </c>
      <c r="B927" s="2">
        <v>21</v>
      </c>
      <c r="C927" s="2" t="str">
        <f t="shared" si="126"/>
        <v>Young Adults</v>
      </c>
      <c r="D927" s="2" t="s">
        <v>23</v>
      </c>
      <c r="E927" s="2" t="s">
        <v>27</v>
      </c>
      <c r="F927" s="2">
        <v>475.48</v>
      </c>
      <c r="G927" s="2">
        <f t="shared" si="127"/>
        <v>2</v>
      </c>
      <c r="H927" s="6">
        <v>44705</v>
      </c>
      <c r="I927" s="12" t="str">
        <f t="shared" si="128"/>
        <v>2022</v>
      </c>
      <c r="J927" s="10" t="str">
        <f t="shared" si="129"/>
        <v>May</v>
      </c>
      <c r="K927" s="12" t="str">
        <f t="shared" si="130"/>
        <v>24</v>
      </c>
      <c r="L927" s="2" t="s">
        <v>20</v>
      </c>
      <c r="M927" s="2" t="s">
        <v>15</v>
      </c>
      <c r="N927" s="2">
        <v>1.66</v>
      </c>
      <c r="O927" s="2" t="s">
        <v>21</v>
      </c>
      <c r="P927" s="2">
        <v>4</v>
      </c>
      <c r="Q927" s="2">
        <f t="shared" si="131"/>
        <v>1</v>
      </c>
      <c r="R927" s="2">
        <v>118.87</v>
      </c>
      <c r="S927" s="2">
        <f t="shared" si="132"/>
        <v>2</v>
      </c>
      <c r="T927" s="42">
        <f>DataSet!G510+DataSet!Q510+DataSet!S510</f>
        <v>6</v>
      </c>
      <c r="U927" s="16" t="str">
        <f t="shared" si="133"/>
        <v>Medium</v>
      </c>
      <c r="V927" s="4">
        <v>2</v>
      </c>
      <c r="W927" s="33">
        <f t="shared" si="134"/>
        <v>523.7982330827075</v>
      </c>
      <c r="X927" s="2" t="s">
        <v>17</v>
      </c>
    </row>
    <row r="928" spans="1:24" ht="14.25" customHeight="1" x14ac:dyDescent="0.25">
      <c r="A928" s="2">
        <v>646</v>
      </c>
      <c r="B928" s="2">
        <v>64</v>
      </c>
      <c r="C928" s="2" t="str">
        <f t="shared" si="126"/>
        <v>Seniors</v>
      </c>
      <c r="D928" s="2" t="s">
        <v>12</v>
      </c>
      <c r="E928" s="2" t="s">
        <v>29</v>
      </c>
      <c r="F928" s="2">
        <v>272.62</v>
      </c>
      <c r="G928" s="2">
        <f t="shared" si="127"/>
        <v>1</v>
      </c>
      <c r="H928" s="6">
        <v>44842</v>
      </c>
      <c r="I928" s="12" t="str">
        <f t="shared" si="128"/>
        <v>2022</v>
      </c>
      <c r="J928" s="10" t="str">
        <f t="shared" si="129"/>
        <v>Oct</v>
      </c>
      <c r="K928" s="12" t="str">
        <f t="shared" si="130"/>
        <v>08</v>
      </c>
      <c r="L928" s="2" t="s">
        <v>14</v>
      </c>
      <c r="M928" s="2" t="s">
        <v>15</v>
      </c>
      <c r="N928" s="2">
        <v>1.66</v>
      </c>
      <c r="O928" s="2" t="s">
        <v>21</v>
      </c>
      <c r="P928" s="2">
        <v>3</v>
      </c>
      <c r="Q928" s="2">
        <f t="shared" si="131"/>
        <v>1</v>
      </c>
      <c r="R928" s="2">
        <v>90.87</v>
      </c>
      <c r="S928" s="2">
        <f t="shared" si="132"/>
        <v>2</v>
      </c>
      <c r="T928" s="42">
        <f>DataSet!G647+DataSet!Q647+DataSet!S647</f>
        <v>6</v>
      </c>
      <c r="U928" s="16" t="str">
        <f t="shared" si="133"/>
        <v>Medium</v>
      </c>
      <c r="V928" s="4">
        <v>1</v>
      </c>
      <c r="W928" s="33">
        <f t="shared" si="134"/>
        <v>535.08693167701836</v>
      </c>
      <c r="X928" s="2" t="s">
        <v>22</v>
      </c>
    </row>
    <row r="929" spans="1:24" ht="14.25" customHeight="1" x14ac:dyDescent="0.25">
      <c r="A929" s="2">
        <v>661</v>
      </c>
      <c r="B929" s="2">
        <v>19</v>
      </c>
      <c r="C929" s="2" t="str">
        <f t="shared" si="126"/>
        <v>Young Adults</v>
      </c>
      <c r="D929" s="2" t="s">
        <v>18</v>
      </c>
      <c r="E929" s="2" t="s">
        <v>29</v>
      </c>
      <c r="F929" s="2">
        <v>93.63</v>
      </c>
      <c r="G929" s="2">
        <f t="shared" si="127"/>
        <v>1</v>
      </c>
      <c r="H929" s="6">
        <v>44857</v>
      </c>
      <c r="I929" s="12" t="str">
        <f t="shared" si="128"/>
        <v>2022</v>
      </c>
      <c r="J929" s="10" t="str">
        <f t="shared" si="129"/>
        <v>Oct</v>
      </c>
      <c r="K929" s="12" t="str">
        <f t="shared" si="130"/>
        <v>23</v>
      </c>
      <c r="L929" s="2" t="s">
        <v>30</v>
      </c>
      <c r="M929" s="2" t="s">
        <v>15</v>
      </c>
      <c r="N929" s="2">
        <v>1.66</v>
      </c>
      <c r="O929" s="2" t="s">
        <v>21</v>
      </c>
      <c r="P929" s="2">
        <v>17</v>
      </c>
      <c r="Q929" s="2">
        <f t="shared" si="131"/>
        <v>3</v>
      </c>
      <c r="R929" s="2">
        <v>5.51</v>
      </c>
      <c r="S929" s="2">
        <f t="shared" si="132"/>
        <v>1</v>
      </c>
      <c r="T929" s="42">
        <f>DataSet!G662+DataSet!Q662+DataSet!S662</f>
        <v>4</v>
      </c>
      <c r="U929" s="16" t="str">
        <f t="shared" si="133"/>
        <v>Low</v>
      </c>
      <c r="V929" s="4">
        <v>5</v>
      </c>
      <c r="W929" s="33">
        <f t="shared" si="134"/>
        <v>536.04848335388385</v>
      </c>
      <c r="X929" s="2" t="s">
        <v>17</v>
      </c>
    </row>
    <row r="930" spans="1:24" ht="14.25" customHeight="1" x14ac:dyDescent="0.25">
      <c r="A930" s="2">
        <v>1166</v>
      </c>
      <c r="B930" s="2">
        <v>62</v>
      </c>
      <c r="C930" s="2" t="str">
        <f t="shared" si="126"/>
        <v>Seniors</v>
      </c>
      <c r="D930" s="2" t="s">
        <v>12</v>
      </c>
      <c r="E930" s="2" t="s">
        <v>13</v>
      </c>
      <c r="F930" s="2">
        <v>858.26</v>
      </c>
      <c r="G930" s="2">
        <f t="shared" si="127"/>
        <v>3</v>
      </c>
      <c r="H930" s="6">
        <v>45362</v>
      </c>
      <c r="I930" s="12" t="str">
        <f t="shared" si="128"/>
        <v>2024</v>
      </c>
      <c r="J930" s="10" t="str">
        <f t="shared" si="129"/>
        <v>Mar</v>
      </c>
      <c r="K930" s="12" t="str">
        <f t="shared" si="130"/>
        <v>11</v>
      </c>
      <c r="L930" s="2" t="s">
        <v>24</v>
      </c>
      <c r="M930" s="2" t="s">
        <v>15</v>
      </c>
      <c r="N930" s="2">
        <v>1.66</v>
      </c>
      <c r="O930" s="2" t="s">
        <v>16</v>
      </c>
      <c r="P930" s="2">
        <v>5</v>
      </c>
      <c r="Q930" s="2">
        <f t="shared" si="131"/>
        <v>1</v>
      </c>
      <c r="R930" s="2">
        <v>171.65</v>
      </c>
      <c r="S930" s="2">
        <f t="shared" si="132"/>
        <v>3</v>
      </c>
      <c r="T930" s="42">
        <f>DataSet!G1167+DataSet!Q1167+DataSet!S1167</f>
        <v>7</v>
      </c>
      <c r="U930" s="16" t="str">
        <f t="shared" si="133"/>
        <v>High</v>
      </c>
      <c r="V930" s="4">
        <v>4</v>
      </c>
      <c r="W930" s="33">
        <f t="shared" si="134"/>
        <v>523.28956574185861</v>
      </c>
      <c r="X930" s="2" t="s">
        <v>17</v>
      </c>
    </row>
    <row r="931" spans="1:24" ht="14.25" customHeight="1" x14ac:dyDescent="0.25">
      <c r="A931" s="2">
        <v>1200</v>
      </c>
      <c r="B931" s="2">
        <v>30</v>
      </c>
      <c r="C931" s="2" t="str">
        <f t="shared" si="126"/>
        <v>Early Adults</v>
      </c>
      <c r="D931" s="2" t="s">
        <v>18</v>
      </c>
      <c r="E931" s="2" t="s">
        <v>19</v>
      </c>
      <c r="F931" s="2">
        <v>608.46</v>
      </c>
      <c r="G931" s="2">
        <f t="shared" si="127"/>
        <v>2</v>
      </c>
      <c r="H931" s="6">
        <v>45396</v>
      </c>
      <c r="I931" s="12" t="str">
        <f t="shared" si="128"/>
        <v>2024</v>
      </c>
      <c r="J931" s="10" t="str">
        <f t="shared" si="129"/>
        <v>Apr</v>
      </c>
      <c r="K931" s="12" t="str">
        <f t="shared" si="130"/>
        <v>14</v>
      </c>
      <c r="L931" s="2" t="s">
        <v>14</v>
      </c>
      <c r="M931" s="2" t="s">
        <v>25</v>
      </c>
      <c r="N931" s="2">
        <v>1.66</v>
      </c>
      <c r="O931" s="2" t="s">
        <v>21</v>
      </c>
      <c r="P931" s="2">
        <v>10</v>
      </c>
      <c r="Q931" s="2">
        <f t="shared" si="131"/>
        <v>2</v>
      </c>
      <c r="R931" s="2">
        <v>60.85</v>
      </c>
      <c r="S931" s="2">
        <f t="shared" si="132"/>
        <v>2</v>
      </c>
      <c r="T931" s="42">
        <f>DataSet!G1201+DataSet!Q1201+DataSet!S1201</f>
        <v>5</v>
      </c>
      <c r="U931" s="16" t="str">
        <f t="shared" si="133"/>
        <v>Medium</v>
      </c>
      <c r="V931" s="4">
        <v>1</v>
      </c>
      <c r="W931" s="33">
        <f t="shared" si="134"/>
        <v>535.41338308457694</v>
      </c>
      <c r="X931" s="2" t="s">
        <v>17</v>
      </c>
    </row>
    <row r="932" spans="1:24" ht="14.25" customHeight="1" x14ac:dyDescent="0.25">
      <c r="A932" s="2">
        <v>1393</v>
      </c>
      <c r="B932" s="2">
        <v>55</v>
      </c>
      <c r="C932" s="2" t="str">
        <f t="shared" si="126"/>
        <v>Late Adults</v>
      </c>
      <c r="D932" s="2" t="s">
        <v>23</v>
      </c>
      <c r="E932" s="2" t="s">
        <v>27</v>
      </c>
      <c r="F932" s="2">
        <v>535.47</v>
      </c>
      <c r="G932" s="2">
        <f t="shared" si="127"/>
        <v>2</v>
      </c>
      <c r="H932" s="6">
        <v>45589</v>
      </c>
      <c r="I932" s="12" t="str">
        <f t="shared" si="128"/>
        <v>2024</v>
      </c>
      <c r="J932" s="10" t="str">
        <f t="shared" si="129"/>
        <v>Oct</v>
      </c>
      <c r="K932" s="12" t="str">
        <f t="shared" si="130"/>
        <v>24</v>
      </c>
      <c r="L932" s="2" t="s">
        <v>24</v>
      </c>
      <c r="M932" s="2" t="s">
        <v>15</v>
      </c>
      <c r="N932" s="2">
        <v>1.66</v>
      </c>
      <c r="O932" s="2" t="s">
        <v>21</v>
      </c>
      <c r="P932" s="2">
        <v>4</v>
      </c>
      <c r="Q932" s="2">
        <f t="shared" si="131"/>
        <v>1</v>
      </c>
      <c r="R932" s="2">
        <v>133.87</v>
      </c>
      <c r="S932" s="2">
        <f t="shared" si="132"/>
        <v>2</v>
      </c>
      <c r="T932" s="42">
        <f>DataSet!G1394+DataSet!Q1394+DataSet!S1394</f>
        <v>7</v>
      </c>
      <c r="U932" s="16" t="str">
        <f t="shared" si="133"/>
        <v>High</v>
      </c>
      <c r="V932" s="4">
        <v>2</v>
      </c>
      <c r="W932" s="33">
        <f t="shared" si="134"/>
        <v>523.85885821831948</v>
      </c>
      <c r="X932" s="2" t="s">
        <v>17</v>
      </c>
    </row>
    <row r="933" spans="1:24" ht="14.25" customHeight="1" x14ac:dyDescent="0.25">
      <c r="A933" s="2">
        <v>1462</v>
      </c>
      <c r="B933" s="2">
        <v>69</v>
      </c>
      <c r="C933" s="2" t="str">
        <f t="shared" si="126"/>
        <v>Seniors</v>
      </c>
      <c r="D933" s="2" t="s">
        <v>18</v>
      </c>
      <c r="E933" s="2" t="s">
        <v>13</v>
      </c>
      <c r="F933" s="2">
        <v>820.19</v>
      </c>
      <c r="G933" s="2">
        <f t="shared" si="127"/>
        <v>3</v>
      </c>
      <c r="H933" s="6">
        <v>45658</v>
      </c>
      <c r="I933" s="12" t="str">
        <f t="shared" si="128"/>
        <v>2025</v>
      </c>
      <c r="J933" s="10" t="str">
        <f t="shared" si="129"/>
        <v>Jan</v>
      </c>
      <c r="K933" s="12" t="str">
        <f t="shared" si="130"/>
        <v>01</v>
      </c>
      <c r="L933" s="2" t="s">
        <v>20</v>
      </c>
      <c r="M933" s="2" t="s">
        <v>25</v>
      </c>
      <c r="N933" s="2">
        <v>1.66</v>
      </c>
      <c r="O933" s="2" t="s">
        <v>21</v>
      </c>
      <c r="P933" s="2">
        <v>8</v>
      </c>
      <c r="Q933" s="2">
        <f t="shared" si="131"/>
        <v>2</v>
      </c>
      <c r="R933" s="2">
        <v>102.52</v>
      </c>
      <c r="S933" s="2">
        <f t="shared" si="132"/>
        <v>2</v>
      </c>
      <c r="T933" s="42">
        <f>DataSet!G1463+DataSet!Q1463+DataSet!S1463</f>
        <v>4</v>
      </c>
      <c r="U933" s="16" t="str">
        <f t="shared" si="133"/>
        <v>Low</v>
      </c>
      <c r="V933" s="4">
        <v>2</v>
      </c>
      <c r="W933" s="33">
        <f t="shared" si="134"/>
        <v>523.8442713567847</v>
      </c>
      <c r="X933" s="2" t="s">
        <v>22</v>
      </c>
    </row>
    <row r="934" spans="1:24" ht="14.25" customHeight="1" x14ac:dyDescent="0.25">
      <c r="A934" s="2">
        <v>1527</v>
      </c>
      <c r="B934" s="2">
        <v>57</v>
      </c>
      <c r="C934" s="2" t="str">
        <f t="shared" si="126"/>
        <v>Late Adults</v>
      </c>
      <c r="D934" s="2" t="s">
        <v>12</v>
      </c>
      <c r="E934" s="2" t="s">
        <v>13</v>
      </c>
      <c r="F934" s="2">
        <v>541.70000000000005</v>
      </c>
      <c r="G934" s="2">
        <f t="shared" si="127"/>
        <v>2</v>
      </c>
      <c r="H934" s="6">
        <v>45723</v>
      </c>
      <c r="I934" s="12" t="str">
        <f t="shared" si="128"/>
        <v>2025</v>
      </c>
      <c r="J934" s="10" t="str">
        <f t="shared" si="129"/>
        <v>Mar</v>
      </c>
      <c r="K934" s="12" t="str">
        <f t="shared" si="130"/>
        <v>07</v>
      </c>
      <c r="L934" s="2" t="s">
        <v>30</v>
      </c>
      <c r="M934" s="2" t="s">
        <v>15</v>
      </c>
      <c r="N934" s="2">
        <v>1.66</v>
      </c>
      <c r="O934" s="2" t="s">
        <v>16</v>
      </c>
      <c r="P934" s="2">
        <v>7</v>
      </c>
      <c r="Q934" s="2">
        <f t="shared" si="131"/>
        <v>2</v>
      </c>
      <c r="R934" s="2">
        <v>77.39</v>
      </c>
      <c r="S934" s="2">
        <f t="shared" si="132"/>
        <v>2</v>
      </c>
      <c r="T934" s="42">
        <f>DataSet!G1528+DataSet!Q1528+DataSet!S1528</f>
        <v>5</v>
      </c>
      <c r="U934" s="16" t="str">
        <f t="shared" si="133"/>
        <v>Medium</v>
      </c>
      <c r="V934" s="4">
        <v>5</v>
      </c>
      <c r="W934" s="33">
        <f t="shared" si="134"/>
        <v>536.59467901234552</v>
      </c>
      <c r="X934" s="2" t="s">
        <v>17</v>
      </c>
    </row>
    <row r="935" spans="1:24" ht="14.25" customHeight="1" x14ac:dyDescent="0.25">
      <c r="A935" s="2">
        <v>1568</v>
      </c>
      <c r="B935" s="2">
        <v>22</v>
      </c>
      <c r="C935" s="2" t="str">
        <f t="shared" si="126"/>
        <v>Young Adults</v>
      </c>
      <c r="D935" s="2" t="s">
        <v>23</v>
      </c>
      <c r="E935" s="2" t="s">
        <v>13</v>
      </c>
      <c r="F935" s="2">
        <v>952.88</v>
      </c>
      <c r="G935" s="2">
        <f t="shared" si="127"/>
        <v>3</v>
      </c>
      <c r="H935" s="6">
        <v>45764</v>
      </c>
      <c r="I935" s="12" t="str">
        <f t="shared" si="128"/>
        <v>2025</v>
      </c>
      <c r="J935" s="10" t="str">
        <f t="shared" si="129"/>
        <v>Apr</v>
      </c>
      <c r="K935" s="12" t="str">
        <f t="shared" si="130"/>
        <v>17</v>
      </c>
      <c r="L935" s="2" t="s">
        <v>20</v>
      </c>
      <c r="M935" s="2" t="s">
        <v>25</v>
      </c>
      <c r="N935" s="2">
        <v>1.66</v>
      </c>
      <c r="O935" s="2" t="s">
        <v>16</v>
      </c>
      <c r="P935" s="2">
        <v>18</v>
      </c>
      <c r="Q935" s="2">
        <f t="shared" si="131"/>
        <v>3</v>
      </c>
      <c r="R935" s="2">
        <v>52.94</v>
      </c>
      <c r="S935" s="2">
        <f t="shared" si="132"/>
        <v>2</v>
      </c>
      <c r="T935" s="42">
        <f>DataSet!G1569+DataSet!Q1569+DataSet!S1569</f>
        <v>7</v>
      </c>
      <c r="U935" s="16" t="str">
        <f t="shared" si="133"/>
        <v>High</v>
      </c>
      <c r="V935" s="4">
        <v>2</v>
      </c>
      <c r="W935" s="33">
        <f t="shared" si="134"/>
        <v>523.47150943396309</v>
      </c>
      <c r="X935" s="2" t="s">
        <v>22</v>
      </c>
    </row>
    <row r="936" spans="1:24" ht="14.25" customHeight="1" x14ac:dyDescent="0.25">
      <c r="A936" s="2">
        <v>1712</v>
      </c>
      <c r="B936" s="2">
        <v>62</v>
      </c>
      <c r="C936" s="2" t="str">
        <f t="shared" si="126"/>
        <v>Seniors</v>
      </c>
      <c r="D936" s="2" t="s">
        <v>23</v>
      </c>
      <c r="E936" s="2" t="s">
        <v>13</v>
      </c>
      <c r="F936" s="2">
        <v>489.94</v>
      </c>
      <c r="G936" s="2">
        <f t="shared" si="127"/>
        <v>2</v>
      </c>
      <c r="H936" s="6">
        <v>45908</v>
      </c>
      <c r="I936" s="12" t="str">
        <f t="shared" si="128"/>
        <v>2025</v>
      </c>
      <c r="J936" s="10" t="str">
        <f t="shared" si="129"/>
        <v>Sep</v>
      </c>
      <c r="K936" s="12" t="str">
        <f t="shared" si="130"/>
        <v>08</v>
      </c>
      <c r="L936" s="2" t="s">
        <v>20</v>
      </c>
      <c r="M936" s="2" t="s">
        <v>25</v>
      </c>
      <c r="N936" s="2">
        <v>1.66</v>
      </c>
      <c r="O936" s="2" t="s">
        <v>16</v>
      </c>
      <c r="P936" s="2">
        <v>9</v>
      </c>
      <c r="Q936" s="2">
        <f t="shared" si="131"/>
        <v>2</v>
      </c>
      <c r="R936" s="2">
        <v>54.44</v>
      </c>
      <c r="S936" s="2">
        <f t="shared" si="132"/>
        <v>2</v>
      </c>
      <c r="T936" s="42">
        <f>DataSet!G1713+DataSet!Q1713+DataSet!S1713</f>
        <v>7</v>
      </c>
      <c r="U936" s="16" t="str">
        <f t="shared" si="133"/>
        <v>High</v>
      </c>
      <c r="V936" s="4">
        <v>1</v>
      </c>
      <c r="W936" s="33">
        <f t="shared" si="134"/>
        <v>535.32241594022389</v>
      </c>
      <c r="X936" s="2" t="s">
        <v>22</v>
      </c>
    </row>
    <row r="937" spans="1:24" ht="14.25" customHeight="1" x14ac:dyDescent="0.25">
      <c r="A937" s="2">
        <v>1855</v>
      </c>
      <c r="B937" s="2">
        <v>53</v>
      </c>
      <c r="C937" s="2" t="str">
        <f t="shared" si="126"/>
        <v>Late Adults</v>
      </c>
      <c r="D937" s="2" t="s">
        <v>26</v>
      </c>
      <c r="E937" s="2" t="s">
        <v>13</v>
      </c>
      <c r="F937" s="2">
        <v>419.26</v>
      </c>
      <c r="G937" s="2">
        <f t="shared" si="127"/>
        <v>2</v>
      </c>
      <c r="H937" s="6">
        <v>46051</v>
      </c>
      <c r="I937" s="12" t="str">
        <f t="shared" si="128"/>
        <v>2026</v>
      </c>
      <c r="J937" s="10" t="str">
        <f t="shared" si="129"/>
        <v>Jan</v>
      </c>
      <c r="K937" s="12" t="str">
        <f t="shared" si="130"/>
        <v>29</v>
      </c>
      <c r="L937" s="2" t="s">
        <v>20</v>
      </c>
      <c r="M937" s="2" t="s">
        <v>15</v>
      </c>
      <c r="N937" s="2">
        <v>1.66</v>
      </c>
      <c r="O937" s="2" t="s">
        <v>16</v>
      </c>
      <c r="P937" s="2">
        <v>10</v>
      </c>
      <c r="Q937" s="2">
        <f t="shared" si="131"/>
        <v>2</v>
      </c>
      <c r="R937" s="2">
        <v>41.93</v>
      </c>
      <c r="S937" s="2">
        <f t="shared" si="132"/>
        <v>1</v>
      </c>
      <c r="T937" s="42">
        <f>DataSet!G1856+DataSet!Q1856+DataSet!S1856</f>
        <v>4</v>
      </c>
      <c r="U937" s="16" t="str">
        <f t="shared" si="133"/>
        <v>Low</v>
      </c>
      <c r="V937" s="4">
        <v>5</v>
      </c>
      <c r="W937" s="33">
        <f t="shared" si="134"/>
        <v>536.58836835599482</v>
      </c>
      <c r="X937" s="2" t="s">
        <v>22</v>
      </c>
    </row>
    <row r="938" spans="1:24" ht="14.25" customHeight="1" x14ac:dyDescent="0.25">
      <c r="A938" s="2">
        <v>2589</v>
      </c>
      <c r="B938" s="2">
        <v>33</v>
      </c>
      <c r="C938" s="2" t="str">
        <f t="shared" si="126"/>
        <v>Early Adults</v>
      </c>
      <c r="D938" s="2" t="s">
        <v>18</v>
      </c>
      <c r="E938" s="2" t="s">
        <v>13</v>
      </c>
      <c r="F938" s="2">
        <v>123.32</v>
      </c>
      <c r="G938" s="2">
        <f t="shared" si="127"/>
        <v>1</v>
      </c>
      <c r="H938" s="6">
        <v>46785</v>
      </c>
      <c r="I938" s="12" t="str">
        <f t="shared" si="128"/>
        <v>2028</v>
      </c>
      <c r="J938" s="10" t="str">
        <f t="shared" si="129"/>
        <v>Feb</v>
      </c>
      <c r="K938" s="12" t="str">
        <f t="shared" si="130"/>
        <v>02</v>
      </c>
      <c r="L938" s="2" t="s">
        <v>30</v>
      </c>
      <c r="M938" s="2" t="s">
        <v>15</v>
      </c>
      <c r="N938" s="2">
        <v>1.66</v>
      </c>
      <c r="O938" s="2" t="s">
        <v>16</v>
      </c>
      <c r="P938" s="2">
        <v>3</v>
      </c>
      <c r="Q938" s="2">
        <f t="shared" si="131"/>
        <v>1</v>
      </c>
      <c r="R938" s="2">
        <v>41.11</v>
      </c>
      <c r="S938" s="2">
        <f t="shared" si="132"/>
        <v>1</v>
      </c>
      <c r="T938" s="42">
        <f>DataSet!G2590+DataSet!Q2590+DataSet!S2590</f>
        <v>7</v>
      </c>
      <c r="U938" s="16" t="str">
        <f t="shared" si="133"/>
        <v>High</v>
      </c>
      <c r="V938" s="4">
        <v>3</v>
      </c>
      <c r="W938" s="33">
        <f t="shared" si="134"/>
        <v>500.89018028846181</v>
      </c>
      <c r="X938" s="2" t="s">
        <v>22</v>
      </c>
    </row>
    <row r="939" spans="1:24" ht="14.25" customHeight="1" x14ac:dyDescent="0.25">
      <c r="A939" s="2">
        <v>2872</v>
      </c>
      <c r="B939" s="2">
        <v>64</v>
      </c>
      <c r="C939" s="2" t="str">
        <f t="shared" si="126"/>
        <v>Seniors</v>
      </c>
      <c r="D939" s="2" t="s">
        <v>18</v>
      </c>
      <c r="E939" s="2" t="s">
        <v>13</v>
      </c>
      <c r="F939" s="2">
        <v>303.8</v>
      </c>
      <c r="G939" s="2">
        <f t="shared" si="127"/>
        <v>1</v>
      </c>
      <c r="H939" s="6">
        <v>47068</v>
      </c>
      <c r="I939" s="12" t="str">
        <f t="shared" si="128"/>
        <v>2028</v>
      </c>
      <c r="J939" s="10" t="str">
        <f t="shared" si="129"/>
        <v>Nov</v>
      </c>
      <c r="K939" s="12" t="str">
        <f t="shared" si="130"/>
        <v>11</v>
      </c>
      <c r="L939" s="2" t="s">
        <v>20</v>
      </c>
      <c r="M939" s="2" t="s">
        <v>15</v>
      </c>
      <c r="N939" s="2">
        <v>1.66</v>
      </c>
      <c r="O939" s="2" t="s">
        <v>21</v>
      </c>
      <c r="P939" s="2">
        <v>14</v>
      </c>
      <c r="Q939" s="2">
        <f t="shared" si="131"/>
        <v>2</v>
      </c>
      <c r="R939" s="2">
        <v>21.7</v>
      </c>
      <c r="S939" s="2">
        <f t="shared" si="132"/>
        <v>1</v>
      </c>
      <c r="T939" s="42">
        <f>DataSet!G2873+DataSet!Q2873+DataSet!S2873</f>
        <v>6</v>
      </c>
      <c r="U939" s="16" t="str">
        <f t="shared" si="133"/>
        <v>Medium</v>
      </c>
      <c r="V939" s="4">
        <v>1</v>
      </c>
      <c r="W939" s="33">
        <f t="shared" si="134"/>
        <v>535.37900249376537</v>
      </c>
      <c r="X939" s="2" t="s">
        <v>28</v>
      </c>
    </row>
    <row r="940" spans="1:24" ht="14.25" customHeight="1" x14ac:dyDescent="0.25">
      <c r="A940" s="2">
        <v>3230</v>
      </c>
      <c r="B940" s="2">
        <v>55</v>
      </c>
      <c r="C940" s="2" t="str">
        <f t="shared" si="126"/>
        <v>Late Adults</v>
      </c>
      <c r="D940" s="2" t="s">
        <v>12</v>
      </c>
      <c r="E940" s="2" t="s">
        <v>13</v>
      </c>
      <c r="F940" s="2">
        <v>813.54</v>
      </c>
      <c r="G940" s="2">
        <f t="shared" si="127"/>
        <v>3</v>
      </c>
      <c r="H940" s="6">
        <v>47426</v>
      </c>
      <c r="I940" s="12" t="str">
        <f t="shared" si="128"/>
        <v>2029</v>
      </c>
      <c r="J940" s="10" t="str">
        <f t="shared" si="129"/>
        <v>Nov</v>
      </c>
      <c r="K940" s="12" t="str">
        <f t="shared" si="130"/>
        <v>04</v>
      </c>
      <c r="L940" s="2" t="s">
        <v>24</v>
      </c>
      <c r="M940" s="2" t="s">
        <v>15</v>
      </c>
      <c r="N940" s="2">
        <v>1.66</v>
      </c>
      <c r="O940" s="2" t="s">
        <v>16</v>
      </c>
      <c r="P940" s="2">
        <v>18</v>
      </c>
      <c r="Q940" s="2">
        <f t="shared" si="131"/>
        <v>3</v>
      </c>
      <c r="R940" s="2">
        <v>45.2</v>
      </c>
      <c r="S940" s="2">
        <f t="shared" si="132"/>
        <v>1</v>
      </c>
      <c r="T940" s="42">
        <f>DataSet!G3231+DataSet!Q3231+DataSet!S3231</f>
        <v>7</v>
      </c>
      <c r="U940" s="16" t="str">
        <f t="shared" si="133"/>
        <v>High</v>
      </c>
      <c r="V940" s="4">
        <v>5</v>
      </c>
      <c r="W940" s="33">
        <f t="shared" si="134"/>
        <v>536.7335767326731</v>
      </c>
      <c r="X940" s="2" t="s">
        <v>17</v>
      </c>
    </row>
    <row r="941" spans="1:24" ht="14.25" customHeight="1" x14ac:dyDescent="0.25">
      <c r="A941" s="2">
        <v>3381</v>
      </c>
      <c r="B941" s="2">
        <v>64</v>
      </c>
      <c r="C941" s="2" t="str">
        <f t="shared" si="126"/>
        <v>Seniors</v>
      </c>
      <c r="D941" s="2" t="s">
        <v>23</v>
      </c>
      <c r="E941" s="2" t="s">
        <v>19</v>
      </c>
      <c r="F941" s="2">
        <v>616.1</v>
      </c>
      <c r="G941" s="2">
        <f t="shared" si="127"/>
        <v>2</v>
      </c>
      <c r="H941" s="6">
        <v>47577</v>
      </c>
      <c r="I941" s="12" t="str">
        <f t="shared" si="128"/>
        <v>2030</v>
      </c>
      <c r="J941" s="10" t="str">
        <f t="shared" si="129"/>
        <v>Apr</v>
      </c>
      <c r="K941" s="12" t="str">
        <f t="shared" si="130"/>
        <v>04</v>
      </c>
      <c r="L941" s="2" t="s">
        <v>30</v>
      </c>
      <c r="M941" s="2" t="s">
        <v>15</v>
      </c>
      <c r="N941" s="2">
        <v>1.66</v>
      </c>
      <c r="O941" s="2" t="s">
        <v>21</v>
      </c>
      <c r="P941" s="2">
        <v>5</v>
      </c>
      <c r="Q941" s="2">
        <f t="shared" si="131"/>
        <v>1</v>
      </c>
      <c r="R941" s="2">
        <v>123.22</v>
      </c>
      <c r="S941" s="2">
        <f t="shared" si="132"/>
        <v>2</v>
      </c>
      <c r="T941" s="42">
        <f>DataSet!G3382+DataSet!Q3382+DataSet!S3382</f>
        <v>5</v>
      </c>
      <c r="U941" s="16" t="str">
        <f t="shared" si="133"/>
        <v>Medium</v>
      </c>
      <c r="V941" s="4">
        <v>2</v>
      </c>
      <c r="W941" s="33">
        <f t="shared" si="134"/>
        <v>522.93069269521493</v>
      </c>
      <c r="X941" s="2" t="s">
        <v>28</v>
      </c>
    </row>
    <row r="942" spans="1:24" ht="14.25" customHeight="1" x14ac:dyDescent="0.25">
      <c r="A942" s="2">
        <v>3433</v>
      </c>
      <c r="B942" s="2">
        <v>24</v>
      </c>
      <c r="C942" s="2" t="str">
        <f t="shared" si="126"/>
        <v>Young Adults</v>
      </c>
      <c r="D942" s="2" t="s">
        <v>23</v>
      </c>
      <c r="E942" s="2" t="s">
        <v>19</v>
      </c>
      <c r="F942" s="2">
        <v>355.45</v>
      </c>
      <c r="G942" s="2">
        <f t="shared" si="127"/>
        <v>2</v>
      </c>
      <c r="H942" s="6">
        <v>47629</v>
      </c>
      <c r="I942" s="12" t="str">
        <f t="shared" si="128"/>
        <v>2030</v>
      </c>
      <c r="J942" s="10" t="str">
        <f t="shared" si="129"/>
        <v>May</v>
      </c>
      <c r="K942" s="12" t="str">
        <f t="shared" si="130"/>
        <v>26</v>
      </c>
      <c r="L942" s="2" t="s">
        <v>30</v>
      </c>
      <c r="M942" s="2" t="s">
        <v>25</v>
      </c>
      <c r="N942" s="2">
        <v>1.66</v>
      </c>
      <c r="O942" s="2" t="s">
        <v>16</v>
      </c>
      <c r="P942" s="2">
        <v>16</v>
      </c>
      <c r="Q942" s="2">
        <f t="shared" si="131"/>
        <v>3</v>
      </c>
      <c r="R942" s="2">
        <v>22.22</v>
      </c>
      <c r="S942" s="2">
        <f t="shared" si="132"/>
        <v>1</v>
      </c>
      <c r="T942" s="42">
        <f>DataSet!G3434+DataSet!Q3434+DataSet!S3434</f>
        <v>7</v>
      </c>
      <c r="U942" s="16" t="str">
        <f t="shared" si="133"/>
        <v>High</v>
      </c>
      <c r="V942" s="4">
        <v>5</v>
      </c>
      <c r="W942" s="33">
        <f t="shared" si="134"/>
        <v>536.39057001239144</v>
      </c>
      <c r="X942" s="2" t="s">
        <v>17</v>
      </c>
    </row>
    <row r="943" spans="1:24" ht="14.25" customHeight="1" x14ac:dyDescent="0.25">
      <c r="A943" s="2">
        <v>3700</v>
      </c>
      <c r="B943" s="2">
        <v>26</v>
      </c>
      <c r="C943" s="2" t="str">
        <f t="shared" si="126"/>
        <v>Young Adults</v>
      </c>
      <c r="D943" s="2" t="s">
        <v>12</v>
      </c>
      <c r="E943" s="2" t="s">
        <v>29</v>
      </c>
      <c r="F943" s="2">
        <v>906.06</v>
      </c>
      <c r="G943" s="2">
        <f t="shared" si="127"/>
        <v>3</v>
      </c>
      <c r="H943" s="6">
        <v>47896</v>
      </c>
      <c r="I943" s="12" t="str">
        <f t="shared" si="128"/>
        <v>2031</v>
      </c>
      <c r="J943" s="10" t="str">
        <f t="shared" si="129"/>
        <v>Feb</v>
      </c>
      <c r="K943" s="12" t="str">
        <f t="shared" si="130"/>
        <v>17</v>
      </c>
      <c r="L943" s="2" t="s">
        <v>20</v>
      </c>
      <c r="M943" s="2" t="s">
        <v>15</v>
      </c>
      <c r="N943" s="2">
        <v>1.66</v>
      </c>
      <c r="O943" s="2" t="s">
        <v>16</v>
      </c>
      <c r="P943" s="2">
        <v>16</v>
      </c>
      <c r="Q943" s="2">
        <f t="shared" si="131"/>
        <v>3</v>
      </c>
      <c r="R943" s="2">
        <v>56.63</v>
      </c>
      <c r="S943" s="2">
        <f t="shared" si="132"/>
        <v>2</v>
      </c>
      <c r="T943" s="42">
        <f>DataSet!G3701+DataSet!Q3701+DataSet!S3701</f>
        <v>6</v>
      </c>
      <c r="U943" s="16" t="str">
        <f t="shared" si="133"/>
        <v>Medium</v>
      </c>
      <c r="V943" s="4">
        <v>2</v>
      </c>
      <c r="W943" s="33">
        <f t="shared" si="134"/>
        <v>522.81320302648248</v>
      </c>
      <c r="X943" s="2" t="s">
        <v>17</v>
      </c>
    </row>
    <row r="944" spans="1:24" ht="14.25" customHeight="1" x14ac:dyDescent="0.25">
      <c r="A944" s="2">
        <v>3744</v>
      </c>
      <c r="B944" s="2">
        <v>62</v>
      </c>
      <c r="C944" s="2" t="str">
        <f t="shared" si="126"/>
        <v>Seniors</v>
      </c>
      <c r="D944" s="2" t="s">
        <v>26</v>
      </c>
      <c r="E944" s="2" t="s">
        <v>19</v>
      </c>
      <c r="F944" s="2">
        <v>747.48</v>
      </c>
      <c r="G944" s="2">
        <f t="shared" si="127"/>
        <v>3</v>
      </c>
      <c r="H944" s="6">
        <v>47940</v>
      </c>
      <c r="I944" s="12" t="str">
        <f t="shared" si="128"/>
        <v>2031</v>
      </c>
      <c r="J944" s="10" t="str">
        <f t="shared" si="129"/>
        <v>Apr</v>
      </c>
      <c r="K944" s="12" t="str">
        <f t="shared" si="130"/>
        <v>02</v>
      </c>
      <c r="L944" s="2" t="s">
        <v>14</v>
      </c>
      <c r="M944" s="2" t="s">
        <v>25</v>
      </c>
      <c r="N944" s="2">
        <v>1.66</v>
      </c>
      <c r="O944" s="2" t="s">
        <v>16</v>
      </c>
      <c r="P944" s="2">
        <v>13</v>
      </c>
      <c r="Q944" s="2">
        <f t="shared" si="131"/>
        <v>2</v>
      </c>
      <c r="R944" s="2">
        <v>57.5</v>
      </c>
      <c r="S944" s="2">
        <f t="shared" si="132"/>
        <v>2</v>
      </c>
      <c r="T944" s="42">
        <f>DataSet!G3745+DataSet!Q3745+DataSet!S3745</f>
        <v>4</v>
      </c>
      <c r="U944" s="16" t="str">
        <f t="shared" si="133"/>
        <v>Low</v>
      </c>
      <c r="V944" s="4">
        <v>1</v>
      </c>
      <c r="W944" s="33">
        <f t="shared" si="134"/>
        <v>535.66811485642916</v>
      </c>
      <c r="X944" s="2" t="s">
        <v>17</v>
      </c>
    </row>
    <row r="945" spans="1:24" ht="14.25" customHeight="1" x14ac:dyDescent="0.25">
      <c r="A945" s="2">
        <v>3867</v>
      </c>
      <c r="B945" s="2">
        <v>20</v>
      </c>
      <c r="C945" s="2" t="str">
        <f t="shared" si="126"/>
        <v>Young Adults</v>
      </c>
      <c r="D945" s="2" t="s">
        <v>12</v>
      </c>
      <c r="E945" s="2" t="s">
        <v>29</v>
      </c>
      <c r="F945" s="2">
        <v>958.81</v>
      </c>
      <c r="G945" s="2">
        <f t="shared" si="127"/>
        <v>3</v>
      </c>
      <c r="H945" s="6">
        <v>48063</v>
      </c>
      <c r="I945" s="12" t="str">
        <f t="shared" si="128"/>
        <v>2031</v>
      </c>
      <c r="J945" s="10" t="str">
        <f t="shared" si="129"/>
        <v>Aug</v>
      </c>
      <c r="K945" s="12" t="str">
        <f t="shared" si="130"/>
        <v>03</v>
      </c>
      <c r="L945" s="2" t="s">
        <v>24</v>
      </c>
      <c r="M945" s="2" t="s">
        <v>15</v>
      </c>
      <c r="N945" s="2">
        <v>1.66</v>
      </c>
      <c r="O945" s="2" t="s">
        <v>21</v>
      </c>
      <c r="P945" s="2">
        <v>8</v>
      </c>
      <c r="Q945" s="2">
        <f t="shared" si="131"/>
        <v>2</v>
      </c>
      <c r="R945" s="2">
        <v>119.85</v>
      </c>
      <c r="S945" s="2">
        <f t="shared" si="132"/>
        <v>2</v>
      </c>
      <c r="T945" s="42">
        <f>DataSet!G3868+DataSet!Q3868+DataSet!S3868</f>
        <v>5</v>
      </c>
      <c r="U945" s="16" t="str">
        <f t="shared" si="133"/>
        <v>Medium</v>
      </c>
      <c r="V945" s="4">
        <v>5</v>
      </c>
      <c r="W945" s="33">
        <f t="shared" si="134"/>
        <v>536.61506203473925</v>
      </c>
      <c r="X945" s="2" t="s">
        <v>17</v>
      </c>
    </row>
    <row r="946" spans="1:24" ht="14.25" customHeight="1" x14ac:dyDescent="0.25">
      <c r="A946" s="2">
        <v>4022</v>
      </c>
      <c r="B946" s="2">
        <v>56</v>
      </c>
      <c r="C946" s="2" t="str">
        <f t="shared" si="126"/>
        <v>Late Adults</v>
      </c>
      <c r="D946" s="2" t="s">
        <v>26</v>
      </c>
      <c r="E946" s="2" t="s">
        <v>27</v>
      </c>
      <c r="F946" s="2">
        <v>59.66</v>
      </c>
      <c r="G946" s="2">
        <f t="shared" si="127"/>
        <v>1</v>
      </c>
      <c r="H946" s="6">
        <v>48218</v>
      </c>
      <c r="I946" s="12" t="str">
        <f t="shared" si="128"/>
        <v>2032</v>
      </c>
      <c r="J946" s="10" t="str">
        <f t="shared" si="129"/>
        <v>Jan</v>
      </c>
      <c r="K946" s="12" t="str">
        <f t="shared" si="130"/>
        <v>05</v>
      </c>
      <c r="L946" s="2" t="s">
        <v>30</v>
      </c>
      <c r="M946" s="2" t="s">
        <v>25</v>
      </c>
      <c r="N946" s="2">
        <v>1.66</v>
      </c>
      <c r="O946" s="2" t="s">
        <v>21</v>
      </c>
      <c r="P946" s="2">
        <v>7</v>
      </c>
      <c r="Q946" s="2">
        <f t="shared" si="131"/>
        <v>2</v>
      </c>
      <c r="R946" s="2">
        <v>8.52</v>
      </c>
      <c r="S946" s="2">
        <f t="shared" si="132"/>
        <v>1</v>
      </c>
      <c r="T946" s="42">
        <f>DataSet!G4023+DataSet!Q4023+DataSet!S4023</f>
        <v>7</v>
      </c>
      <c r="U946" s="16" t="str">
        <f t="shared" si="133"/>
        <v>High</v>
      </c>
      <c r="V946" s="4">
        <v>1</v>
      </c>
      <c r="W946" s="33">
        <f t="shared" si="134"/>
        <v>535.4033499999997</v>
      </c>
      <c r="X946" s="2" t="s">
        <v>17</v>
      </c>
    </row>
    <row r="947" spans="1:24" ht="14.25" customHeight="1" x14ac:dyDescent="0.25">
      <c r="A947" s="2">
        <v>4309</v>
      </c>
      <c r="B947" s="2">
        <v>39</v>
      </c>
      <c r="C947" s="2" t="str">
        <f t="shared" si="126"/>
        <v>Early Adults</v>
      </c>
      <c r="D947" s="2" t="s">
        <v>18</v>
      </c>
      <c r="E947" s="2" t="s">
        <v>29</v>
      </c>
      <c r="F947" s="2">
        <v>52.49</v>
      </c>
      <c r="G947" s="2">
        <f t="shared" si="127"/>
        <v>1</v>
      </c>
      <c r="H947" s="6">
        <v>48505</v>
      </c>
      <c r="I947" s="12" t="str">
        <f t="shared" si="128"/>
        <v>2032</v>
      </c>
      <c r="J947" s="10" t="str">
        <f t="shared" si="129"/>
        <v>Oct</v>
      </c>
      <c r="K947" s="12" t="str">
        <f t="shared" si="130"/>
        <v>18</v>
      </c>
      <c r="L947" s="2" t="s">
        <v>20</v>
      </c>
      <c r="M947" s="2" t="s">
        <v>15</v>
      </c>
      <c r="N947" s="2">
        <v>1.66</v>
      </c>
      <c r="O947" s="2" t="s">
        <v>16</v>
      </c>
      <c r="P947" s="2">
        <v>8</v>
      </c>
      <c r="Q947" s="2">
        <f t="shared" si="131"/>
        <v>2</v>
      </c>
      <c r="R947" s="2">
        <v>6.56</v>
      </c>
      <c r="S947" s="2">
        <f t="shared" si="132"/>
        <v>1</v>
      </c>
      <c r="T947" s="42">
        <f>DataSet!G4310+DataSet!Q4310+DataSet!S4310</f>
        <v>7</v>
      </c>
      <c r="U947" s="16" t="str">
        <f t="shared" si="133"/>
        <v>High</v>
      </c>
      <c r="V947" s="4">
        <v>5</v>
      </c>
      <c r="W947" s="33">
        <f t="shared" si="134"/>
        <v>536.09059627329179</v>
      </c>
      <c r="X947" s="2" t="s">
        <v>17</v>
      </c>
    </row>
    <row r="948" spans="1:24" ht="14.25" customHeight="1" x14ac:dyDescent="0.25">
      <c r="A948" s="2">
        <v>4824</v>
      </c>
      <c r="B948" s="2">
        <v>28</v>
      </c>
      <c r="C948" s="2" t="str">
        <f t="shared" si="126"/>
        <v>Young Adults</v>
      </c>
      <c r="D948" s="2" t="s">
        <v>26</v>
      </c>
      <c r="E948" s="2" t="s">
        <v>19</v>
      </c>
      <c r="F948" s="2">
        <v>548.29999999999995</v>
      </c>
      <c r="G948" s="2">
        <f t="shared" si="127"/>
        <v>2</v>
      </c>
      <c r="H948" s="6">
        <v>49020</v>
      </c>
      <c r="I948" s="12" t="str">
        <f t="shared" si="128"/>
        <v>2034</v>
      </c>
      <c r="J948" s="10" t="str">
        <f t="shared" si="129"/>
        <v>Mar</v>
      </c>
      <c r="K948" s="12" t="str">
        <f t="shared" si="130"/>
        <v>17</v>
      </c>
      <c r="L948" s="2" t="s">
        <v>14</v>
      </c>
      <c r="M948" s="2" t="s">
        <v>25</v>
      </c>
      <c r="N948" s="2">
        <v>1.66</v>
      </c>
      <c r="O948" s="2" t="s">
        <v>21</v>
      </c>
      <c r="P948" s="2">
        <v>4</v>
      </c>
      <c r="Q948" s="2">
        <f t="shared" si="131"/>
        <v>1</v>
      </c>
      <c r="R948" s="2">
        <v>137.07</v>
      </c>
      <c r="S948" s="2">
        <f t="shared" si="132"/>
        <v>2</v>
      </c>
      <c r="T948" s="42">
        <f>DataSet!G4825+DataSet!Q4825+DataSet!S4825</f>
        <v>7</v>
      </c>
      <c r="U948" s="16" t="str">
        <f t="shared" si="133"/>
        <v>High</v>
      </c>
      <c r="V948" s="4">
        <v>5</v>
      </c>
      <c r="W948" s="33">
        <f t="shared" si="134"/>
        <v>536.69208955223871</v>
      </c>
      <c r="X948" s="2" t="s">
        <v>28</v>
      </c>
    </row>
    <row r="949" spans="1:24" ht="14.25" customHeight="1" x14ac:dyDescent="0.25">
      <c r="A949" s="2">
        <v>4948</v>
      </c>
      <c r="B949" s="2">
        <v>37</v>
      </c>
      <c r="C949" s="2" t="str">
        <f t="shared" si="126"/>
        <v>Early Adults</v>
      </c>
      <c r="D949" s="2" t="s">
        <v>23</v>
      </c>
      <c r="E949" s="2" t="s">
        <v>27</v>
      </c>
      <c r="F949" s="2">
        <v>918.21</v>
      </c>
      <c r="G949" s="2">
        <f t="shared" si="127"/>
        <v>3</v>
      </c>
      <c r="H949" s="6">
        <v>49144</v>
      </c>
      <c r="I949" s="12" t="str">
        <f t="shared" si="128"/>
        <v>2034</v>
      </c>
      <c r="J949" s="10" t="str">
        <f t="shared" si="129"/>
        <v>Jul</v>
      </c>
      <c r="K949" s="12" t="str">
        <f t="shared" si="130"/>
        <v>19</v>
      </c>
      <c r="L949" s="2" t="s">
        <v>24</v>
      </c>
      <c r="M949" s="2" t="s">
        <v>15</v>
      </c>
      <c r="N949" s="2">
        <v>1.66</v>
      </c>
      <c r="O949" s="2" t="s">
        <v>16</v>
      </c>
      <c r="P949" s="2">
        <v>13</v>
      </c>
      <c r="Q949" s="2">
        <f t="shared" si="131"/>
        <v>2</v>
      </c>
      <c r="R949" s="2">
        <v>70.63</v>
      </c>
      <c r="S949" s="2">
        <f t="shared" si="132"/>
        <v>2</v>
      </c>
      <c r="T949" s="42">
        <f>DataSet!G4949+DataSet!Q4949+DataSet!S4949</f>
        <v>7</v>
      </c>
      <c r="U949" s="16" t="str">
        <f t="shared" si="133"/>
        <v>High</v>
      </c>
      <c r="V949" s="4">
        <v>5</v>
      </c>
      <c r="W949" s="33">
        <f t="shared" si="134"/>
        <v>536.67763387297623</v>
      </c>
      <c r="X949" s="2" t="s">
        <v>28</v>
      </c>
    </row>
    <row r="950" spans="1:24" ht="14.25" customHeight="1" x14ac:dyDescent="0.25">
      <c r="A950" s="2">
        <v>83</v>
      </c>
      <c r="B950" s="2">
        <v>53</v>
      </c>
      <c r="C950" s="2" t="str">
        <f t="shared" si="126"/>
        <v>Late Adults</v>
      </c>
      <c r="D950" s="2" t="s">
        <v>26</v>
      </c>
      <c r="E950" s="2" t="s">
        <v>19</v>
      </c>
      <c r="F950" s="2">
        <v>175.74</v>
      </c>
      <c r="G950" s="2">
        <f t="shared" si="127"/>
        <v>1</v>
      </c>
      <c r="H950" s="6">
        <v>44279</v>
      </c>
      <c r="I950" s="12" t="str">
        <f t="shared" si="128"/>
        <v>2021</v>
      </c>
      <c r="J950" s="10" t="str">
        <f t="shared" si="129"/>
        <v>Mar</v>
      </c>
      <c r="K950" s="12" t="str">
        <f t="shared" si="130"/>
        <v>24</v>
      </c>
      <c r="L950" s="2" t="s">
        <v>14</v>
      </c>
      <c r="M950" s="2" t="s">
        <v>15</v>
      </c>
      <c r="N950" s="2">
        <v>1.65</v>
      </c>
      <c r="O950" s="2" t="s">
        <v>21</v>
      </c>
      <c r="P950" s="2">
        <v>5</v>
      </c>
      <c r="Q950" s="2">
        <f t="shared" si="131"/>
        <v>1</v>
      </c>
      <c r="R950" s="2">
        <v>35.15</v>
      </c>
      <c r="S950" s="2">
        <f t="shared" si="132"/>
        <v>1</v>
      </c>
      <c r="T950" s="42">
        <f>DataSet!G84+DataSet!Q84+DataSet!S84</f>
        <v>7</v>
      </c>
      <c r="U950" s="16" t="str">
        <f t="shared" si="133"/>
        <v>High</v>
      </c>
      <c r="V950" s="4">
        <v>5</v>
      </c>
      <c r="W950" s="33">
        <f t="shared" si="134"/>
        <v>536.20190773067316</v>
      </c>
      <c r="X950" s="2" t="s">
        <v>17</v>
      </c>
    </row>
    <row r="951" spans="1:24" ht="14.25" customHeight="1" x14ac:dyDescent="0.25">
      <c r="A951" s="2">
        <v>634</v>
      </c>
      <c r="B951" s="2">
        <v>19</v>
      </c>
      <c r="C951" s="2" t="str">
        <f t="shared" si="126"/>
        <v>Young Adults</v>
      </c>
      <c r="D951" s="2" t="s">
        <v>23</v>
      </c>
      <c r="E951" s="2" t="s">
        <v>19</v>
      </c>
      <c r="F951" s="2">
        <v>511.31</v>
      </c>
      <c r="G951" s="2">
        <f t="shared" si="127"/>
        <v>2</v>
      </c>
      <c r="H951" s="6">
        <v>44830</v>
      </c>
      <c r="I951" s="12" t="str">
        <f t="shared" si="128"/>
        <v>2022</v>
      </c>
      <c r="J951" s="10" t="str">
        <f t="shared" si="129"/>
        <v>Sep</v>
      </c>
      <c r="K951" s="12" t="str">
        <f t="shared" si="130"/>
        <v>26</v>
      </c>
      <c r="L951" s="2" t="s">
        <v>30</v>
      </c>
      <c r="M951" s="2" t="s">
        <v>25</v>
      </c>
      <c r="N951" s="2">
        <v>1.65</v>
      </c>
      <c r="O951" s="2" t="s">
        <v>21</v>
      </c>
      <c r="P951" s="2">
        <v>9</v>
      </c>
      <c r="Q951" s="2">
        <f t="shared" si="131"/>
        <v>2</v>
      </c>
      <c r="R951" s="2">
        <v>56.81</v>
      </c>
      <c r="S951" s="2">
        <f t="shared" si="132"/>
        <v>2</v>
      </c>
      <c r="T951" s="42">
        <f>DataSet!G635+DataSet!Q635+DataSet!S635</f>
        <v>6</v>
      </c>
      <c r="U951" s="16" t="str">
        <f t="shared" si="133"/>
        <v>Medium</v>
      </c>
      <c r="V951" s="4">
        <v>1</v>
      </c>
      <c r="W951" s="33">
        <f t="shared" si="134"/>
        <v>535.99877346683331</v>
      </c>
      <c r="X951" s="2" t="s">
        <v>22</v>
      </c>
    </row>
    <row r="952" spans="1:24" ht="14.25" customHeight="1" x14ac:dyDescent="0.25">
      <c r="A952" s="2">
        <v>738</v>
      </c>
      <c r="B952" s="2">
        <v>51</v>
      </c>
      <c r="C952" s="2" t="str">
        <f t="shared" si="126"/>
        <v>Late Adults</v>
      </c>
      <c r="D952" s="2" t="s">
        <v>26</v>
      </c>
      <c r="E952" s="2" t="s">
        <v>27</v>
      </c>
      <c r="F952" s="2">
        <v>728.89</v>
      </c>
      <c r="G952" s="2">
        <f t="shared" si="127"/>
        <v>3</v>
      </c>
      <c r="H952" s="6">
        <v>44934</v>
      </c>
      <c r="I952" s="12" t="str">
        <f t="shared" si="128"/>
        <v>2023</v>
      </c>
      <c r="J952" s="10" t="str">
        <f t="shared" si="129"/>
        <v>Jan</v>
      </c>
      <c r="K952" s="12" t="str">
        <f t="shared" si="130"/>
        <v>08</v>
      </c>
      <c r="L952" s="2" t="s">
        <v>20</v>
      </c>
      <c r="M952" s="2" t="s">
        <v>15</v>
      </c>
      <c r="N952" s="2">
        <v>1.65</v>
      </c>
      <c r="O952" s="2" t="s">
        <v>16</v>
      </c>
      <c r="P952" s="2">
        <v>15</v>
      </c>
      <c r="Q952" s="2">
        <f t="shared" si="131"/>
        <v>2</v>
      </c>
      <c r="R952" s="2">
        <v>48.59</v>
      </c>
      <c r="S952" s="2">
        <f t="shared" si="132"/>
        <v>1</v>
      </c>
      <c r="T952" s="42">
        <f>DataSet!G739+DataSet!Q739+DataSet!S739</f>
        <v>8</v>
      </c>
      <c r="U952" s="16" t="str">
        <f t="shared" si="133"/>
        <v>High</v>
      </c>
      <c r="V952" s="4">
        <v>1</v>
      </c>
      <c r="W952" s="33">
        <f t="shared" si="134"/>
        <v>536.02971177944823</v>
      </c>
      <c r="X952" s="2" t="s">
        <v>28</v>
      </c>
    </row>
    <row r="953" spans="1:24" ht="14.25" customHeight="1" x14ac:dyDescent="0.25">
      <c r="A953" s="2">
        <v>1278</v>
      </c>
      <c r="B953" s="2">
        <v>22</v>
      </c>
      <c r="C953" s="2" t="str">
        <f t="shared" si="126"/>
        <v>Young Adults</v>
      </c>
      <c r="D953" s="2" t="s">
        <v>23</v>
      </c>
      <c r="E953" s="2" t="s">
        <v>13</v>
      </c>
      <c r="F953" s="2">
        <v>752.87</v>
      </c>
      <c r="G953" s="2">
        <f t="shared" si="127"/>
        <v>3</v>
      </c>
      <c r="H953" s="6">
        <v>45474</v>
      </c>
      <c r="I953" s="12" t="str">
        <f t="shared" si="128"/>
        <v>2024</v>
      </c>
      <c r="J953" s="10" t="str">
        <f t="shared" si="129"/>
        <v>Jul</v>
      </c>
      <c r="K953" s="12" t="str">
        <f t="shared" si="130"/>
        <v>01</v>
      </c>
      <c r="L953" s="2" t="s">
        <v>14</v>
      </c>
      <c r="M953" s="2" t="s">
        <v>15</v>
      </c>
      <c r="N953" s="2">
        <v>1.65</v>
      </c>
      <c r="O953" s="2" t="s">
        <v>21</v>
      </c>
      <c r="P953" s="2">
        <v>7</v>
      </c>
      <c r="Q953" s="2">
        <f t="shared" si="131"/>
        <v>2</v>
      </c>
      <c r="R953" s="2">
        <v>107.55</v>
      </c>
      <c r="S953" s="2">
        <f t="shared" si="132"/>
        <v>2</v>
      </c>
      <c r="T953" s="42">
        <f>DataSet!G1279+DataSet!Q1279+DataSet!S1279</f>
        <v>6</v>
      </c>
      <c r="U953" s="16" t="str">
        <f t="shared" si="133"/>
        <v>Medium</v>
      </c>
      <c r="V953" s="4">
        <v>4</v>
      </c>
      <c r="W953" s="33">
        <f t="shared" si="134"/>
        <v>522.88501207729564</v>
      </c>
      <c r="X953" s="2" t="s">
        <v>22</v>
      </c>
    </row>
    <row r="954" spans="1:24" ht="14.25" customHeight="1" x14ac:dyDescent="0.25">
      <c r="A954" s="2">
        <v>1495</v>
      </c>
      <c r="B954" s="2">
        <v>30</v>
      </c>
      <c r="C954" s="2" t="str">
        <f t="shared" si="126"/>
        <v>Early Adults</v>
      </c>
      <c r="D954" s="2" t="s">
        <v>26</v>
      </c>
      <c r="E954" s="2" t="s">
        <v>19</v>
      </c>
      <c r="F954" s="2">
        <v>328.38</v>
      </c>
      <c r="G954" s="2">
        <f t="shared" si="127"/>
        <v>1</v>
      </c>
      <c r="H954" s="6">
        <v>45691</v>
      </c>
      <c r="I954" s="12" t="str">
        <f t="shared" si="128"/>
        <v>2025</v>
      </c>
      <c r="J954" s="10" t="str">
        <f t="shared" si="129"/>
        <v>Feb</v>
      </c>
      <c r="K954" s="12" t="str">
        <f t="shared" si="130"/>
        <v>03</v>
      </c>
      <c r="L954" s="2" t="s">
        <v>20</v>
      </c>
      <c r="M954" s="2" t="s">
        <v>15</v>
      </c>
      <c r="N954" s="2">
        <v>1.65</v>
      </c>
      <c r="O954" s="2" t="s">
        <v>16</v>
      </c>
      <c r="P954" s="2">
        <v>12</v>
      </c>
      <c r="Q954" s="2">
        <f t="shared" si="131"/>
        <v>2</v>
      </c>
      <c r="R954" s="2">
        <v>27.36</v>
      </c>
      <c r="S954" s="2">
        <f t="shared" si="132"/>
        <v>1</v>
      </c>
      <c r="T954" s="42">
        <f>DataSet!G1496+DataSet!Q1496+DataSet!S1496</f>
        <v>5</v>
      </c>
      <c r="U954" s="16" t="str">
        <f t="shared" si="133"/>
        <v>Medium</v>
      </c>
      <c r="V954" s="4">
        <v>3</v>
      </c>
      <c r="W954" s="33">
        <f t="shared" si="134"/>
        <v>501.34453670276815</v>
      </c>
      <c r="X954" s="2" t="s">
        <v>17</v>
      </c>
    </row>
    <row r="955" spans="1:24" ht="14.25" customHeight="1" x14ac:dyDescent="0.25">
      <c r="A955" s="2">
        <v>1902</v>
      </c>
      <c r="B955" s="2">
        <v>56</v>
      </c>
      <c r="C955" s="2" t="str">
        <f t="shared" si="126"/>
        <v>Late Adults</v>
      </c>
      <c r="D955" s="2" t="s">
        <v>26</v>
      </c>
      <c r="E955" s="2" t="s">
        <v>29</v>
      </c>
      <c r="F955" s="2">
        <v>674.65</v>
      </c>
      <c r="G955" s="2">
        <f t="shared" si="127"/>
        <v>3</v>
      </c>
      <c r="H955" s="6">
        <v>46098</v>
      </c>
      <c r="I955" s="12" t="str">
        <f t="shared" si="128"/>
        <v>2026</v>
      </c>
      <c r="J955" s="10" t="str">
        <f t="shared" si="129"/>
        <v>Mar</v>
      </c>
      <c r="K955" s="12" t="str">
        <f t="shared" si="130"/>
        <v>17</v>
      </c>
      <c r="L955" s="2" t="s">
        <v>24</v>
      </c>
      <c r="M955" s="2" t="s">
        <v>15</v>
      </c>
      <c r="N955" s="2">
        <v>1.65</v>
      </c>
      <c r="O955" s="2" t="s">
        <v>16</v>
      </c>
      <c r="P955" s="2">
        <v>9</v>
      </c>
      <c r="Q955" s="2">
        <f t="shared" si="131"/>
        <v>2</v>
      </c>
      <c r="R955" s="2">
        <v>74.959999999999994</v>
      </c>
      <c r="S955" s="2">
        <f t="shared" si="132"/>
        <v>2</v>
      </c>
      <c r="T955" s="42">
        <f>DataSet!G1903+DataSet!Q1903+DataSet!S1903</f>
        <v>3</v>
      </c>
      <c r="U955" s="16" t="str">
        <f t="shared" si="133"/>
        <v>Low</v>
      </c>
      <c r="V955" s="4">
        <v>1</v>
      </c>
      <c r="W955" s="33">
        <f t="shared" si="134"/>
        <v>535.78772898368845</v>
      </c>
      <c r="X955" s="2" t="s">
        <v>22</v>
      </c>
    </row>
    <row r="956" spans="1:24" ht="14.25" customHeight="1" x14ac:dyDescent="0.25">
      <c r="A956" s="2">
        <v>2150</v>
      </c>
      <c r="B956" s="2">
        <v>41</v>
      </c>
      <c r="C956" s="2" t="str">
        <f t="shared" si="126"/>
        <v>Mid Adults</v>
      </c>
      <c r="D956" s="2" t="s">
        <v>23</v>
      </c>
      <c r="E956" s="2" t="s">
        <v>13</v>
      </c>
      <c r="F956" s="2">
        <v>782.38</v>
      </c>
      <c r="G956" s="2">
        <f t="shared" si="127"/>
        <v>3</v>
      </c>
      <c r="H956" s="6">
        <v>46346</v>
      </c>
      <c r="I956" s="12" t="str">
        <f t="shared" si="128"/>
        <v>2026</v>
      </c>
      <c r="J956" s="10" t="str">
        <f t="shared" si="129"/>
        <v>Nov</v>
      </c>
      <c r="K956" s="12" t="str">
        <f t="shared" si="130"/>
        <v>20</v>
      </c>
      <c r="L956" s="2" t="s">
        <v>14</v>
      </c>
      <c r="M956" s="2" t="s">
        <v>15</v>
      </c>
      <c r="N956" s="2">
        <v>1.65</v>
      </c>
      <c r="O956" s="2" t="s">
        <v>21</v>
      </c>
      <c r="P956" s="2">
        <v>4</v>
      </c>
      <c r="Q956" s="2">
        <f t="shared" si="131"/>
        <v>1</v>
      </c>
      <c r="R956" s="2">
        <v>195.6</v>
      </c>
      <c r="S956" s="2">
        <f t="shared" si="132"/>
        <v>3</v>
      </c>
      <c r="T956" s="42">
        <f>DataSet!G2151+DataSet!Q2151+DataSet!S2151</f>
        <v>6</v>
      </c>
      <c r="U956" s="16" t="str">
        <f t="shared" si="133"/>
        <v>Medium</v>
      </c>
      <c r="V956" s="4">
        <v>5</v>
      </c>
      <c r="W956" s="33">
        <f t="shared" si="134"/>
        <v>536.65192259675393</v>
      </c>
      <c r="X956" s="2" t="s">
        <v>17</v>
      </c>
    </row>
    <row r="957" spans="1:24" ht="14.25" customHeight="1" x14ac:dyDescent="0.25">
      <c r="A957" s="2">
        <v>2268</v>
      </c>
      <c r="B957" s="2">
        <v>63</v>
      </c>
      <c r="C957" s="2" t="str">
        <f t="shared" si="126"/>
        <v>Seniors</v>
      </c>
      <c r="D957" s="2" t="s">
        <v>26</v>
      </c>
      <c r="E957" s="2" t="s">
        <v>29</v>
      </c>
      <c r="F957" s="2">
        <v>766.13</v>
      </c>
      <c r="G957" s="2">
        <f t="shared" si="127"/>
        <v>3</v>
      </c>
      <c r="H957" s="6">
        <v>46464</v>
      </c>
      <c r="I957" s="12" t="str">
        <f t="shared" si="128"/>
        <v>2027</v>
      </c>
      <c r="J957" s="10" t="str">
        <f t="shared" si="129"/>
        <v>Mar</v>
      </c>
      <c r="K957" s="12" t="str">
        <f t="shared" si="130"/>
        <v>18</v>
      </c>
      <c r="L957" s="2" t="s">
        <v>30</v>
      </c>
      <c r="M957" s="2" t="s">
        <v>15</v>
      </c>
      <c r="N957" s="2">
        <v>1.65</v>
      </c>
      <c r="O957" s="2" t="s">
        <v>16</v>
      </c>
      <c r="P957" s="2">
        <v>14</v>
      </c>
      <c r="Q957" s="2">
        <f t="shared" si="131"/>
        <v>2</v>
      </c>
      <c r="R957" s="2">
        <v>54.72</v>
      </c>
      <c r="S957" s="2">
        <f t="shared" si="132"/>
        <v>2</v>
      </c>
      <c r="T957" s="42">
        <f>DataSet!G2269+DataSet!Q2269+DataSet!S2269</f>
        <v>6</v>
      </c>
      <c r="U957" s="16" t="str">
        <f t="shared" si="133"/>
        <v>Medium</v>
      </c>
      <c r="V957" s="4">
        <v>5</v>
      </c>
      <c r="W957" s="33">
        <f t="shared" si="134"/>
        <v>536.34476249999989</v>
      </c>
      <c r="X957" s="2" t="s">
        <v>28</v>
      </c>
    </row>
    <row r="958" spans="1:24" ht="14.25" customHeight="1" x14ac:dyDescent="0.25">
      <c r="A958" s="2">
        <v>2270</v>
      </c>
      <c r="B958" s="2">
        <v>21</v>
      </c>
      <c r="C958" s="2" t="str">
        <f t="shared" si="126"/>
        <v>Young Adults</v>
      </c>
      <c r="D958" s="2" t="s">
        <v>23</v>
      </c>
      <c r="E958" s="2" t="s">
        <v>29</v>
      </c>
      <c r="F958" s="2">
        <v>688.85</v>
      </c>
      <c r="G958" s="2">
        <f t="shared" si="127"/>
        <v>3</v>
      </c>
      <c r="H958" s="6">
        <v>46466</v>
      </c>
      <c r="I958" s="12" t="str">
        <f t="shared" si="128"/>
        <v>2027</v>
      </c>
      <c r="J958" s="10" t="str">
        <f t="shared" si="129"/>
        <v>Mar</v>
      </c>
      <c r="K958" s="12" t="str">
        <f t="shared" si="130"/>
        <v>20</v>
      </c>
      <c r="L958" s="2" t="s">
        <v>24</v>
      </c>
      <c r="M958" s="2" t="s">
        <v>15</v>
      </c>
      <c r="N958" s="2">
        <v>1.65</v>
      </c>
      <c r="O958" s="2" t="s">
        <v>16</v>
      </c>
      <c r="P958" s="2">
        <v>16</v>
      </c>
      <c r="Q958" s="2">
        <f t="shared" si="131"/>
        <v>3</v>
      </c>
      <c r="R958" s="2">
        <v>43.05</v>
      </c>
      <c r="S958" s="2">
        <f t="shared" si="132"/>
        <v>1</v>
      </c>
      <c r="T958" s="42">
        <f>DataSet!G2271+DataSet!Q2271+DataSet!S2271</f>
        <v>7</v>
      </c>
      <c r="U958" s="16" t="str">
        <f t="shared" si="133"/>
        <v>High</v>
      </c>
      <c r="V958" s="4">
        <v>5</v>
      </c>
      <c r="W958" s="33">
        <f t="shared" si="134"/>
        <v>536.05717146433028</v>
      </c>
      <c r="X958" s="2" t="s">
        <v>22</v>
      </c>
    </row>
    <row r="959" spans="1:24" ht="14.25" customHeight="1" x14ac:dyDescent="0.25">
      <c r="A959" s="2">
        <v>2382</v>
      </c>
      <c r="B959" s="2">
        <v>20</v>
      </c>
      <c r="C959" s="2" t="str">
        <f t="shared" si="126"/>
        <v>Young Adults</v>
      </c>
      <c r="D959" s="2" t="s">
        <v>18</v>
      </c>
      <c r="E959" s="2" t="s">
        <v>19</v>
      </c>
      <c r="F959" s="2">
        <v>138.9</v>
      </c>
      <c r="G959" s="2">
        <f t="shared" si="127"/>
        <v>1</v>
      </c>
      <c r="H959" s="6">
        <v>46578</v>
      </c>
      <c r="I959" s="12" t="str">
        <f t="shared" si="128"/>
        <v>2027</v>
      </c>
      <c r="J959" s="10" t="str">
        <f t="shared" si="129"/>
        <v>Jul</v>
      </c>
      <c r="K959" s="12" t="str">
        <f t="shared" si="130"/>
        <v>10</v>
      </c>
      <c r="L959" s="2" t="s">
        <v>20</v>
      </c>
      <c r="M959" s="2" t="s">
        <v>15</v>
      </c>
      <c r="N959" s="2">
        <v>1.65</v>
      </c>
      <c r="O959" s="2" t="s">
        <v>21</v>
      </c>
      <c r="P959" s="2">
        <v>11</v>
      </c>
      <c r="Q959" s="2">
        <f t="shared" si="131"/>
        <v>2</v>
      </c>
      <c r="R959" s="2">
        <v>12.63</v>
      </c>
      <c r="S959" s="2">
        <f t="shared" si="132"/>
        <v>1</v>
      </c>
      <c r="T959" s="42">
        <f>DataSet!G2383+DataSet!Q2383+DataSet!S2383</f>
        <v>7</v>
      </c>
      <c r="U959" s="16" t="str">
        <f t="shared" si="133"/>
        <v>High</v>
      </c>
      <c r="V959" s="4">
        <v>3</v>
      </c>
      <c r="W959" s="33">
        <f t="shared" si="134"/>
        <v>501.55292771084373</v>
      </c>
      <c r="X959" s="2" t="s">
        <v>28</v>
      </c>
    </row>
    <row r="960" spans="1:24" ht="14.25" customHeight="1" x14ac:dyDescent="0.25">
      <c r="A960" s="2">
        <v>2385</v>
      </c>
      <c r="B960" s="2">
        <v>55</v>
      </c>
      <c r="C960" s="2" t="str">
        <f t="shared" si="126"/>
        <v>Late Adults</v>
      </c>
      <c r="D960" s="2" t="s">
        <v>18</v>
      </c>
      <c r="E960" s="2" t="s">
        <v>27</v>
      </c>
      <c r="F960" s="2">
        <v>847.17</v>
      </c>
      <c r="G960" s="2">
        <f t="shared" si="127"/>
        <v>3</v>
      </c>
      <c r="H960" s="6">
        <v>46581</v>
      </c>
      <c r="I960" s="12" t="str">
        <f t="shared" si="128"/>
        <v>2027</v>
      </c>
      <c r="J960" s="10" t="str">
        <f t="shared" si="129"/>
        <v>Jul</v>
      </c>
      <c r="K960" s="12" t="str">
        <f t="shared" si="130"/>
        <v>13</v>
      </c>
      <c r="L960" s="2" t="s">
        <v>24</v>
      </c>
      <c r="M960" s="2" t="s">
        <v>15</v>
      </c>
      <c r="N960" s="2">
        <v>1.65</v>
      </c>
      <c r="O960" s="2" t="s">
        <v>16</v>
      </c>
      <c r="P960" s="2">
        <v>11</v>
      </c>
      <c r="Q960" s="2">
        <f t="shared" si="131"/>
        <v>2</v>
      </c>
      <c r="R960" s="2">
        <v>77.02</v>
      </c>
      <c r="S960" s="2">
        <f t="shared" si="132"/>
        <v>2</v>
      </c>
      <c r="T960" s="42">
        <f>DataSet!G2386+DataSet!Q2386+DataSet!S2386</f>
        <v>6</v>
      </c>
      <c r="U960" s="16" t="str">
        <f t="shared" si="133"/>
        <v>Medium</v>
      </c>
      <c r="V960" s="4">
        <v>1</v>
      </c>
      <c r="W960" s="33">
        <f t="shared" si="134"/>
        <v>535.61327889447193</v>
      </c>
      <c r="X960" s="2" t="s">
        <v>22</v>
      </c>
    </row>
    <row r="961" spans="1:24" ht="14.25" customHeight="1" x14ac:dyDescent="0.25">
      <c r="A961" s="2">
        <v>2780</v>
      </c>
      <c r="B961" s="2">
        <v>19</v>
      </c>
      <c r="C961" s="2" t="str">
        <f t="shared" si="126"/>
        <v>Young Adults</v>
      </c>
      <c r="D961" s="2" t="s">
        <v>18</v>
      </c>
      <c r="E961" s="2" t="s">
        <v>29</v>
      </c>
      <c r="F961" s="2">
        <v>222.76</v>
      </c>
      <c r="G961" s="2">
        <f t="shared" si="127"/>
        <v>1</v>
      </c>
      <c r="H961" s="6">
        <v>46976</v>
      </c>
      <c r="I961" s="12" t="str">
        <f t="shared" si="128"/>
        <v>2028</v>
      </c>
      <c r="J961" s="10" t="str">
        <f t="shared" si="129"/>
        <v>Aug</v>
      </c>
      <c r="K961" s="12" t="str">
        <f t="shared" si="130"/>
        <v>11</v>
      </c>
      <c r="L961" s="2" t="s">
        <v>30</v>
      </c>
      <c r="M961" s="2" t="s">
        <v>15</v>
      </c>
      <c r="N961" s="2">
        <v>1.65</v>
      </c>
      <c r="O961" s="2" t="s">
        <v>16</v>
      </c>
      <c r="P961" s="2">
        <v>8</v>
      </c>
      <c r="Q961" s="2">
        <f t="shared" si="131"/>
        <v>2</v>
      </c>
      <c r="R961" s="2">
        <v>27.84</v>
      </c>
      <c r="S961" s="2">
        <f t="shared" si="132"/>
        <v>1</v>
      </c>
      <c r="T961" s="42">
        <f>DataSet!G2781+DataSet!Q2781+DataSet!S2781</f>
        <v>6</v>
      </c>
      <c r="U961" s="16" t="str">
        <f t="shared" si="133"/>
        <v>Medium</v>
      </c>
      <c r="V961" s="4">
        <v>4</v>
      </c>
      <c r="W961" s="33">
        <f t="shared" si="134"/>
        <v>522.60691656590177</v>
      </c>
      <c r="X961" s="2" t="s">
        <v>17</v>
      </c>
    </row>
    <row r="962" spans="1:24" ht="14.25" customHeight="1" x14ac:dyDescent="0.25">
      <c r="A962" s="2">
        <v>2810</v>
      </c>
      <c r="B962" s="2">
        <v>52</v>
      </c>
      <c r="C962" s="2" t="str">
        <f t="shared" ref="C962:C1025" si="135">IF(AND(B962&gt;=18, B962&lt;=29), "Young Adults",
   IF(AND(B962&gt;=30, B962&lt;=39), "Early Adults",
      IF(AND(B962&gt;=40, B962&lt;=49), "Mid Adults",
         IF(AND(B962&gt;=50, B962&lt;=59), "Late Adults",
            IF(AND(B962&gt;=60, B962&lt;=69), "Seniors", "Out of Range")
         )
      )
   )
)</f>
        <v>Late Adults</v>
      </c>
      <c r="D962" s="2" t="s">
        <v>23</v>
      </c>
      <c r="E962" s="2" t="s">
        <v>29</v>
      </c>
      <c r="F962" s="2">
        <v>807.31</v>
      </c>
      <c r="G962" s="2">
        <f t="shared" ref="G962:G1025" si="136">IF(F962 &lt;= 350, 1, IF(F962&gt; 350, IF(F962 &lt;= 650, 2, 3)))</f>
        <v>3</v>
      </c>
      <c r="H962" s="6">
        <v>47006</v>
      </c>
      <c r="I962" s="12" t="str">
        <f t="shared" ref="I962:I1025" si="137">TEXT(H962, "yyyy")</f>
        <v>2028</v>
      </c>
      <c r="J962" s="10" t="str">
        <f t="shared" ref="J962:J1025" si="138">TEXT(H962, "mmm")</f>
        <v>Sep</v>
      </c>
      <c r="K962" s="12" t="str">
        <f t="shared" ref="K962:K1025" si="139">TEXT(H962, "dd")</f>
        <v>10</v>
      </c>
      <c r="L962" s="2" t="s">
        <v>20</v>
      </c>
      <c r="M962" s="2" t="s">
        <v>15</v>
      </c>
      <c r="N962" s="2">
        <v>1.65</v>
      </c>
      <c r="O962" s="2" t="s">
        <v>16</v>
      </c>
      <c r="P962" s="2">
        <v>4</v>
      </c>
      <c r="Q962" s="2">
        <f t="shared" ref="Q962:Q1025" si="140">IF(P962 &lt;= 5, 1, IF(P962&gt; 5, IF(P962 &lt;= 15, 2, 3)))</f>
        <v>1</v>
      </c>
      <c r="R962" s="2">
        <v>201.83</v>
      </c>
      <c r="S962" s="2">
        <f t="shared" ref="S962:S1025" si="141">IF(R962 &lt;= 50, 1, IF(R962&gt; 50, IF(R962 &lt;= 150, 2, 3)))</f>
        <v>3</v>
      </c>
      <c r="T962" s="42">
        <f>DataSet!G2811+DataSet!Q2811+DataSet!S2811</f>
        <v>4</v>
      </c>
      <c r="U962" s="16" t="str">
        <f t="shared" ref="U962:U1025" si="142">IF(T962&lt;=4,"Low",IF(T962&lt;=6,"Medium","High"))</f>
        <v>Low</v>
      </c>
      <c r="V962" s="4">
        <v>4</v>
      </c>
      <c r="W962" s="33">
        <f t="shared" ref="W962:W1025" si="143">AVERAGEIFS(F962:F5961, V962:V5961,V962 )</f>
        <v>522.96992736077573</v>
      </c>
      <c r="X962" s="2" t="s">
        <v>17</v>
      </c>
    </row>
    <row r="963" spans="1:24" ht="14.25" customHeight="1" x14ac:dyDescent="0.25">
      <c r="A963" s="2">
        <v>2915</v>
      </c>
      <c r="B963" s="2">
        <v>39</v>
      </c>
      <c r="C963" s="2" t="str">
        <f t="shared" si="135"/>
        <v>Early Adults</v>
      </c>
      <c r="D963" s="2" t="s">
        <v>23</v>
      </c>
      <c r="E963" s="2" t="s">
        <v>27</v>
      </c>
      <c r="F963" s="2">
        <v>941.04</v>
      </c>
      <c r="G963" s="2">
        <f t="shared" si="136"/>
        <v>3</v>
      </c>
      <c r="H963" s="6">
        <v>47111</v>
      </c>
      <c r="I963" s="12" t="str">
        <f t="shared" si="137"/>
        <v>2028</v>
      </c>
      <c r="J963" s="10" t="str">
        <f t="shared" si="138"/>
        <v>Dec</v>
      </c>
      <c r="K963" s="12" t="str">
        <f t="shared" si="139"/>
        <v>24</v>
      </c>
      <c r="L963" s="2" t="s">
        <v>24</v>
      </c>
      <c r="M963" s="2" t="s">
        <v>15</v>
      </c>
      <c r="N963" s="2">
        <v>1.65</v>
      </c>
      <c r="O963" s="2" t="s">
        <v>21</v>
      </c>
      <c r="P963" s="2">
        <v>19</v>
      </c>
      <c r="Q963" s="2">
        <f t="shared" si="140"/>
        <v>3</v>
      </c>
      <c r="R963" s="2">
        <v>49.53</v>
      </c>
      <c r="S963" s="2">
        <f t="shared" si="141"/>
        <v>1</v>
      </c>
      <c r="T963" s="42">
        <f>DataSet!G2916+DataSet!Q2916+DataSet!S2916</f>
        <v>7</v>
      </c>
      <c r="U963" s="16" t="str">
        <f t="shared" si="142"/>
        <v>High</v>
      </c>
      <c r="V963" s="4">
        <v>2</v>
      </c>
      <c r="W963" s="33">
        <f t="shared" si="143"/>
        <v>522.3293055555564</v>
      </c>
      <c r="X963" s="2" t="s">
        <v>17</v>
      </c>
    </row>
    <row r="964" spans="1:24" ht="14.25" customHeight="1" x14ac:dyDescent="0.25">
      <c r="A964" s="2">
        <v>2934</v>
      </c>
      <c r="B964" s="2">
        <v>34</v>
      </c>
      <c r="C964" s="2" t="str">
        <f t="shared" si="135"/>
        <v>Early Adults</v>
      </c>
      <c r="D964" s="2" t="s">
        <v>26</v>
      </c>
      <c r="E964" s="2" t="s">
        <v>27</v>
      </c>
      <c r="F964" s="2">
        <v>686.72</v>
      </c>
      <c r="G964" s="2">
        <f t="shared" si="136"/>
        <v>3</v>
      </c>
      <c r="H964" s="6">
        <v>47130</v>
      </c>
      <c r="I964" s="12" t="str">
        <f t="shared" si="137"/>
        <v>2029</v>
      </c>
      <c r="J964" s="10" t="str">
        <f t="shared" si="138"/>
        <v>Jan</v>
      </c>
      <c r="K964" s="12" t="str">
        <f t="shared" si="139"/>
        <v>12</v>
      </c>
      <c r="L964" s="2" t="s">
        <v>14</v>
      </c>
      <c r="M964" s="2" t="s">
        <v>25</v>
      </c>
      <c r="N964" s="2">
        <v>1.65</v>
      </c>
      <c r="O964" s="2" t="s">
        <v>21</v>
      </c>
      <c r="P964" s="2">
        <v>14</v>
      </c>
      <c r="Q964" s="2">
        <f t="shared" si="140"/>
        <v>2</v>
      </c>
      <c r="R964" s="2">
        <v>49.05</v>
      </c>
      <c r="S964" s="2">
        <f t="shared" si="141"/>
        <v>1</v>
      </c>
      <c r="T964" s="42">
        <f>DataSet!G2935+DataSet!Q2935+DataSet!S2935</f>
        <v>8</v>
      </c>
      <c r="U964" s="16" t="str">
        <f t="shared" si="142"/>
        <v>High</v>
      </c>
      <c r="V964" s="4">
        <v>1</v>
      </c>
      <c r="W964" s="33">
        <f t="shared" si="143"/>
        <v>535.22138364779835</v>
      </c>
      <c r="X964" s="2" t="s">
        <v>22</v>
      </c>
    </row>
    <row r="965" spans="1:24" ht="14.25" customHeight="1" x14ac:dyDescent="0.25">
      <c r="A965" s="2">
        <v>2942</v>
      </c>
      <c r="B965" s="2">
        <v>26</v>
      </c>
      <c r="C965" s="2" t="str">
        <f t="shared" si="135"/>
        <v>Young Adults</v>
      </c>
      <c r="D965" s="2" t="s">
        <v>12</v>
      </c>
      <c r="E965" s="2" t="s">
        <v>29</v>
      </c>
      <c r="F965" s="2">
        <v>345.54</v>
      </c>
      <c r="G965" s="2">
        <f t="shared" si="136"/>
        <v>1</v>
      </c>
      <c r="H965" s="6">
        <v>47138</v>
      </c>
      <c r="I965" s="12" t="str">
        <f t="shared" si="137"/>
        <v>2029</v>
      </c>
      <c r="J965" s="10" t="str">
        <f t="shared" si="138"/>
        <v>Jan</v>
      </c>
      <c r="K965" s="12" t="str">
        <f t="shared" si="139"/>
        <v>20</v>
      </c>
      <c r="L965" s="2" t="s">
        <v>24</v>
      </c>
      <c r="M965" s="2" t="s">
        <v>15</v>
      </c>
      <c r="N965" s="2">
        <v>1.65</v>
      </c>
      <c r="O965" s="2" t="s">
        <v>16</v>
      </c>
      <c r="P965" s="2">
        <v>1</v>
      </c>
      <c r="Q965" s="2">
        <f t="shared" si="140"/>
        <v>1</v>
      </c>
      <c r="R965" s="2">
        <v>345.54</v>
      </c>
      <c r="S965" s="2">
        <f t="shared" si="141"/>
        <v>3</v>
      </c>
      <c r="T965" s="42">
        <f>DataSet!G2943+DataSet!Q2943+DataSet!S2943</f>
        <v>5</v>
      </c>
      <c r="U965" s="16" t="str">
        <f t="shared" si="142"/>
        <v>Medium</v>
      </c>
      <c r="V965" s="4">
        <v>4</v>
      </c>
      <c r="W965" s="33">
        <f t="shared" si="143"/>
        <v>522.62527272727357</v>
      </c>
      <c r="X965" s="2" t="s">
        <v>22</v>
      </c>
    </row>
    <row r="966" spans="1:24" ht="14.25" customHeight="1" x14ac:dyDescent="0.25">
      <c r="A966" s="2">
        <v>2989</v>
      </c>
      <c r="B966" s="2">
        <v>27</v>
      </c>
      <c r="C966" s="2" t="str">
        <f t="shared" si="135"/>
        <v>Young Adults</v>
      </c>
      <c r="D966" s="2" t="s">
        <v>23</v>
      </c>
      <c r="E966" s="2" t="s">
        <v>27</v>
      </c>
      <c r="F966" s="2">
        <v>52.8</v>
      </c>
      <c r="G966" s="2">
        <f t="shared" si="136"/>
        <v>1</v>
      </c>
      <c r="H966" s="6">
        <v>47185</v>
      </c>
      <c r="I966" s="12" t="str">
        <f t="shared" si="137"/>
        <v>2029</v>
      </c>
      <c r="J966" s="10" t="str">
        <f t="shared" si="138"/>
        <v>Mar</v>
      </c>
      <c r="K966" s="12" t="str">
        <f t="shared" si="139"/>
        <v>08</v>
      </c>
      <c r="L966" s="2" t="s">
        <v>30</v>
      </c>
      <c r="M966" s="2" t="s">
        <v>25</v>
      </c>
      <c r="N966" s="2">
        <v>1.65</v>
      </c>
      <c r="O966" s="2" t="s">
        <v>16</v>
      </c>
      <c r="P966" s="2">
        <v>11</v>
      </c>
      <c r="Q966" s="2">
        <f t="shared" si="140"/>
        <v>2</v>
      </c>
      <c r="R966" s="2">
        <v>4.8</v>
      </c>
      <c r="S966" s="2">
        <f t="shared" si="141"/>
        <v>1</v>
      </c>
      <c r="T966" s="42">
        <f>DataSet!G2990+DataSet!Q2990+DataSet!S2990</f>
        <v>5</v>
      </c>
      <c r="U966" s="16" t="str">
        <f t="shared" si="142"/>
        <v>Medium</v>
      </c>
      <c r="V966" s="4">
        <v>1</v>
      </c>
      <c r="W966" s="33">
        <f t="shared" si="143"/>
        <v>535.03057934508786</v>
      </c>
      <c r="X966" s="2" t="s">
        <v>28</v>
      </c>
    </row>
    <row r="967" spans="1:24" ht="14.25" customHeight="1" x14ac:dyDescent="0.25">
      <c r="A967" s="2">
        <v>3049</v>
      </c>
      <c r="B967" s="2">
        <v>62</v>
      </c>
      <c r="C967" s="2" t="str">
        <f t="shared" si="135"/>
        <v>Seniors</v>
      </c>
      <c r="D967" s="2" t="s">
        <v>26</v>
      </c>
      <c r="E967" s="2" t="s">
        <v>27</v>
      </c>
      <c r="F967" s="2">
        <v>480.13</v>
      </c>
      <c r="G967" s="2">
        <f t="shared" si="136"/>
        <v>2</v>
      </c>
      <c r="H967" s="6">
        <v>47245</v>
      </c>
      <c r="I967" s="12" t="str">
        <f t="shared" si="137"/>
        <v>2029</v>
      </c>
      <c r="J967" s="10" t="str">
        <f t="shared" si="138"/>
        <v>May</v>
      </c>
      <c r="K967" s="12" t="str">
        <f t="shared" si="139"/>
        <v>07</v>
      </c>
      <c r="L967" s="2" t="s">
        <v>24</v>
      </c>
      <c r="M967" s="2" t="s">
        <v>15</v>
      </c>
      <c r="N967" s="2">
        <v>1.65</v>
      </c>
      <c r="O967" s="2" t="s">
        <v>16</v>
      </c>
      <c r="P967" s="2">
        <v>8</v>
      </c>
      <c r="Q967" s="2">
        <f t="shared" si="140"/>
        <v>2</v>
      </c>
      <c r="R967" s="2">
        <v>60.02</v>
      </c>
      <c r="S967" s="2">
        <f t="shared" si="141"/>
        <v>2</v>
      </c>
      <c r="T967" s="42">
        <f>DataSet!G3050+DataSet!Q3050+DataSet!S3050</f>
        <v>6</v>
      </c>
      <c r="U967" s="16" t="str">
        <f t="shared" si="142"/>
        <v>Medium</v>
      </c>
      <c r="V967" s="4">
        <v>4</v>
      </c>
      <c r="W967" s="33">
        <f t="shared" si="143"/>
        <v>522.84018203883579</v>
      </c>
      <c r="X967" s="2" t="s">
        <v>17</v>
      </c>
    </row>
    <row r="968" spans="1:24" ht="14.25" customHeight="1" x14ac:dyDescent="0.25">
      <c r="A968" s="2">
        <v>3084</v>
      </c>
      <c r="B968" s="2">
        <v>40</v>
      </c>
      <c r="C968" s="2" t="str">
        <f t="shared" si="135"/>
        <v>Mid Adults</v>
      </c>
      <c r="D968" s="2" t="s">
        <v>26</v>
      </c>
      <c r="E968" s="2" t="s">
        <v>19</v>
      </c>
      <c r="F968" s="2">
        <v>159.41999999999999</v>
      </c>
      <c r="G968" s="2">
        <f t="shared" si="136"/>
        <v>1</v>
      </c>
      <c r="H968" s="6">
        <v>47280</v>
      </c>
      <c r="I968" s="12" t="str">
        <f t="shared" si="137"/>
        <v>2029</v>
      </c>
      <c r="J968" s="10" t="str">
        <f t="shared" si="138"/>
        <v>Jun</v>
      </c>
      <c r="K968" s="12" t="str">
        <f t="shared" si="139"/>
        <v>11</v>
      </c>
      <c r="L968" s="2" t="s">
        <v>24</v>
      </c>
      <c r="M968" s="2" t="s">
        <v>15</v>
      </c>
      <c r="N968" s="2">
        <v>1.65</v>
      </c>
      <c r="O968" s="2" t="s">
        <v>16</v>
      </c>
      <c r="P968" s="2">
        <v>19</v>
      </c>
      <c r="Q968" s="2">
        <f t="shared" si="140"/>
        <v>3</v>
      </c>
      <c r="R968" s="2">
        <v>8.39</v>
      </c>
      <c r="S968" s="2">
        <f t="shared" si="141"/>
        <v>1</v>
      </c>
      <c r="T968" s="42">
        <f>DataSet!G3085+DataSet!Q3085+DataSet!S3085</f>
        <v>6</v>
      </c>
      <c r="U968" s="16" t="str">
        <f t="shared" si="142"/>
        <v>Medium</v>
      </c>
      <c r="V968" s="4">
        <v>1</v>
      </c>
      <c r="W968" s="33">
        <f t="shared" si="143"/>
        <v>535.63868852458984</v>
      </c>
      <c r="X968" s="2" t="s">
        <v>17</v>
      </c>
    </row>
    <row r="969" spans="1:24" ht="14.25" customHeight="1" x14ac:dyDescent="0.25">
      <c r="A969" s="2">
        <v>3280</v>
      </c>
      <c r="B969" s="2">
        <v>45</v>
      </c>
      <c r="C969" s="2" t="str">
        <f t="shared" si="135"/>
        <v>Mid Adults</v>
      </c>
      <c r="D969" s="2" t="s">
        <v>23</v>
      </c>
      <c r="E969" s="2" t="s">
        <v>27</v>
      </c>
      <c r="F969" s="2">
        <v>400.86</v>
      </c>
      <c r="G969" s="2">
        <f t="shared" si="136"/>
        <v>2</v>
      </c>
      <c r="H969" s="6">
        <v>47476</v>
      </c>
      <c r="I969" s="12" t="str">
        <f t="shared" si="137"/>
        <v>2029</v>
      </c>
      <c r="J969" s="10" t="str">
        <f t="shared" si="138"/>
        <v>Dec</v>
      </c>
      <c r="K969" s="12" t="str">
        <f t="shared" si="139"/>
        <v>24</v>
      </c>
      <c r="L969" s="2" t="s">
        <v>30</v>
      </c>
      <c r="M969" s="2" t="s">
        <v>25</v>
      </c>
      <c r="N969" s="2">
        <v>1.65</v>
      </c>
      <c r="O969" s="2" t="s">
        <v>16</v>
      </c>
      <c r="P969" s="2">
        <v>19</v>
      </c>
      <c r="Q969" s="2">
        <f t="shared" si="140"/>
        <v>3</v>
      </c>
      <c r="R969" s="2">
        <v>21.1</v>
      </c>
      <c r="S969" s="2">
        <f t="shared" si="141"/>
        <v>1</v>
      </c>
      <c r="T969" s="42">
        <f>DataSet!G3281+DataSet!Q3281+DataSet!S3281</f>
        <v>5</v>
      </c>
      <c r="U969" s="16" t="str">
        <f t="shared" si="142"/>
        <v>Medium</v>
      </c>
      <c r="V969" s="4">
        <v>5</v>
      </c>
      <c r="W969" s="33">
        <f t="shared" si="143"/>
        <v>535.8657017543859</v>
      </c>
      <c r="X969" s="2" t="s">
        <v>28</v>
      </c>
    </row>
    <row r="970" spans="1:24" ht="14.25" customHeight="1" x14ac:dyDescent="0.25">
      <c r="A970" s="2">
        <v>3430</v>
      </c>
      <c r="B970" s="2">
        <v>28</v>
      </c>
      <c r="C970" s="2" t="str">
        <f t="shared" si="135"/>
        <v>Young Adults</v>
      </c>
      <c r="D970" s="2" t="s">
        <v>23</v>
      </c>
      <c r="E970" s="2" t="s">
        <v>27</v>
      </c>
      <c r="F970" s="2">
        <v>945.27</v>
      </c>
      <c r="G970" s="2">
        <f t="shared" si="136"/>
        <v>3</v>
      </c>
      <c r="H970" s="6">
        <v>47626</v>
      </c>
      <c r="I970" s="12" t="str">
        <f t="shared" si="137"/>
        <v>2030</v>
      </c>
      <c r="J970" s="10" t="str">
        <f t="shared" si="138"/>
        <v>May</v>
      </c>
      <c r="K970" s="12" t="str">
        <f t="shared" si="139"/>
        <v>23</v>
      </c>
      <c r="L970" s="2" t="s">
        <v>20</v>
      </c>
      <c r="M970" s="2" t="s">
        <v>25</v>
      </c>
      <c r="N970" s="2">
        <v>1.65</v>
      </c>
      <c r="O970" s="2" t="s">
        <v>21</v>
      </c>
      <c r="P970" s="2">
        <v>7</v>
      </c>
      <c r="Q970" s="2">
        <f t="shared" si="140"/>
        <v>2</v>
      </c>
      <c r="R970" s="2">
        <v>135.04</v>
      </c>
      <c r="S970" s="2">
        <f t="shared" si="141"/>
        <v>2</v>
      </c>
      <c r="T970" s="42">
        <f>DataSet!G3431+DataSet!Q3431+DataSet!S3431</f>
        <v>6</v>
      </c>
      <c r="U970" s="16" t="str">
        <f t="shared" si="142"/>
        <v>Medium</v>
      </c>
      <c r="V970" s="4">
        <v>5</v>
      </c>
      <c r="W970" s="33">
        <f t="shared" si="143"/>
        <v>536.03509410288575</v>
      </c>
      <c r="X970" s="2" t="s">
        <v>22</v>
      </c>
    </row>
    <row r="971" spans="1:24" ht="14.25" customHeight="1" x14ac:dyDescent="0.25">
      <c r="A971" s="2">
        <v>3667</v>
      </c>
      <c r="B971" s="2">
        <v>59</v>
      </c>
      <c r="C971" s="2" t="str">
        <f t="shared" si="135"/>
        <v>Late Adults</v>
      </c>
      <c r="D971" s="2" t="s">
        <v>18</v>
      </c>
      <c r="E971" s="2" t="s">
        <v>19</v>
      </c>
      <c r="F971" s="2">
        <v>469.26</v>
      </c>
      <c r="G971" s="2">
        <f t="shared" si="136"/>
        <v>2</v>
      </c>
      <c r="H971" s="6">
        <v>47863</v>
      </c>
      <c r="I971" s="12" t="str">
        <f t="shared" si="137"/>
        <v>2031</v>
      </c>
      <c r="J971" s="10" t="str">
        <f t="shared" si="138"/>
        <v>Jan</v>
      </c>
      <c r="K971" s="12" t="str">
        <f t="shared" si="139"/>
        <v>15</v>
      </c>
      <c r="L971" s="2" t="s">
        <v>14</v>
      </c>
      <c r="M971" s="2" t="s">
        <v>15</v>
      </c>
      <c r="N971" s="2">
        <v>1.65</v>
      </c>
      <c r="O971" s="2" t="s">
        <v>16</v>
      </c>
      <c r="P971" s="2">
        <v>8</v>
      </c>
      <c r="Q971" s="2">
        <f t="shared" si="140"/>
        <v>2</v>
      </c>
      <c r="R971" s="2">
        <v>58.66</v>
      </c>
      <c r="S971" s="2">
        <f t="shared" si="141"/>
        <v>2</v>
      </c>
      <c r="T971" s="42">
        <f>DataSet!G3668+DataSet!Q3668+DataSet!S3668</f>
        <v>6</v>
      </c>
      <c r="U971" s="16" t="str">
        <f t="shared" si="142"/>
        <v>Medium</v>
      </c>
      <c r="V971" s="4">
        <v>2</v>
      </c>
      <c r="W971" s="33">
        <f t="shared" si="143"/>
        <v>521.79996207332567</v>
      </c>
      <c r="X971" s="2" t="s">
        <v>28</v>
      </c>
    </row>
    <row r="972" spans="1:24" ht="14.25" customHeight="1" x14ac:dyDescent="0.25">
      <c r="A972" s="2">
        <v>3809</v>
      </c>
      <c r="B972" s="2">
        <v>35</v>
      </c>
      <c r="C972" s="2" t="str">
        <f t="shared" si="135"/>
        <v>Early Adults</v>
      </c>
      <c r="D972" s="2" t="s">
        <v>18</v>
      </c>
      <c r="E972" s="2" t="s">
        <v>29</v>
      </c>
      <c r="F972" s="2">
        <v>119.43</v>
      </c>
      <c r="G972" s="2">
        <f t="shared" si="136"/>
        <v>1</v>
      </c>
      <c r="H972" s="6">
        <v>48005</v>
      </c>
      <c r="I972" s="12" t="str">
        <f t="shared" si="137"/>
        <v>2031</v>
      </c>
      <c r="J972" s="10" t="str">
        <f t="shared" si="138"/>
        <v>Jun</v>
      </c>
      <c r="K972" s="12" t="str">
        <f t="shared" si="139"/>
        <v>06</v>
      </c>
      <c r="L972" s="2" t="s">
        <v>20</v>
      </c>
      <c r="M972" s="2" t="s">
        <v>15</v>
      </c>
      <c r="N972" s="2">
        <v>1.65</v>
      </c>
      <c r="O972" s="2" t="s">
        <v>16</v>
      </c>
      <c r="P972" s="2">
        <v>14</v>
      </c>
      <c r="Q972" s="2">
        <f t="shared" si="140"/>
        <v>2</v>
      </c>
      <c r="R972" s="2">
        <v>8.5299999999999994</v>
      </c>
      <c r="S972" s="2">
        <f t="shared" si="141"/>
        <v>1</v>
      </c>
      <c r="T972" s="42">
        <f>DataSet!G3810+DataSet!Q3810+DataSet!S3810</f>
        <v>4</v>
      </c>
      <c r="U972" s="16" t="str">
        <f t="shared" si="142"/>
        <v>Low</v>
      </c>
      <c r="V972" s="4">
        <v>5</v>
      </c>
      <c r="W972" s="33">
        <f t="shared" si="143"/>
        <v>535.52097989949743</v>
      </c>
      <c r="X972" s="2" t="s">
        <v>22</v>
      </c>
    </row>
    <row r="973" spans="1:24" ht="14.25" customHeight="1" x14ac:dyDescent="0.25">
      <c r="A973" s="2">
        <v>3859</v>
      </c>
      <c r="B973" s="2">
        <v>20</v>
      </c>
      <c r="C973" s="2" t="str">
        <f t="shared" si="135"/>
        <v>Young Adults</v>
      </c>
      <c r="D973" s="2" t="s">
        <v>26</v>
      </c>
      <c r="E973" s="2" t="s">
        <v>29</v>
      </c>
      <c r="F973" s="2">
        <v>357.52</v>
      </c>
      <c r="G973" s="2">
        <f t="shared" si="136"/>
        <v>2</v>
      </c>
      <c r="H973" s="6">
        <v>48055</v>
      </c>
      <c r="I973" s="12" t="str">
        <f t="shared" si="137"/>
        <v>2031</v>
      </c>
      <c r="J973" s="10" t="str">
        <f t="shared" si="138"/>
        <v>Jul</v>
      </c>
      <c r="K973" s="12" t="str">
        <f t="shared" si="139"/>
        <v>26</v>
      </c>
      <c r="L973" s="2" t="s">
        <v>24</v>
      </c>
      <c r="M973" s="2" t="s">
        <v>15</v>
      </c>
      <c r="N973" s="2">
        <v>1.65</v>
      </c>
      <c r="O973" s="2" t="s">
        <v>16</v>
      </c>
      <c r="P973" s="2">
        <v>6</v>
      </c>
      <c r="Q973" s="2">
        <f t="shared" si="140"/>
        <v>2</v>
      </c>
      <c r="R973" s="2">
        <v>59.59</v>
      </c>
      <c r="S973" s="2">
        <f t="shared" si="141"/>
        <v>2</v>
      </c>
      <c r="T973" s="42">
        <f>DataSet!G3860+DataSet!Q3860+DataSet!S3860</f>
        <v>6</v>
      </c>
      <c r="U973" s="16" t="str">
        <f t="shared" si="142"/>
        <v>Medium</v>
      </c>
      <c r="V973" s="4">
        <v>3</v>
      </c>
      <c r="W973" s="33">
        <f t="shared" si="143"/>
        <v>501.99038600723804</v>
      </c>
      <c r="X973" s="2" t="s">
        <v>22</v>
      </c>
    </row>
    <row r="974" spans="1:24" ht="14.25" customHeight="1" x14ac:dyDescent="0.25">
      <c r="A974" s="2">
        <v>3890</v>
      </c>
      <c r="B974" s="2">
        <v>47</v>
      </c>
      <c r="C974" s="2" t="str">
        <f t="shared" si="135"/>
        <v>Mid Adults</v>
      </c>
      <c r="D974" s="2" t="s">
        <v>12</v>
      </c>
      <c r="E974" s="2" t="s">
        <v>29</v>
      </c>
      <c r="F974" s="2">
        <v>68.34</v>
      </c>
      <c r="G974" s="2">
        <f t="shared" si="136"/>
        <v>1</v>
      </c>
      <c r="H974" s="6">
        <v>48086</v>
      </c>
      <c r="I974" s="12" t="str">
        <f t="shared" si="137"/>
        <v>2031</v>
      </c>
      <c r="J974" s="10" t="str">
        <f t="shared" si="138"/>
        <v>Aug</v>
      </c>
      <c r="K974" s="12" t="str">
        <f t="shared" si="139"/>
        <v>26</v>
      </c>
      <c r="L974" s="2" t="s">
        <v>20</v>
      </c>
      <c r="M974" s="2" t="s">
        <v>15</v>
      </c>
      <c r="N974" s="2">
        <v>1.65</v>
      </c>
      <c r="O974" s="2" t="s">
        <v>16</v>
      </c>
      <c r="P974" s="2">
        <v>15</v>
      </c>
      <c r="Q974" s="2">
        <f t="shared" si="140"/>
        <v>2</v>
      </c>
      <c r="R974" s="2">
        <v>4.5599999999999996</v>
      </c>
      <c r="S974" s="2">
        <f t="shared" si="141"/>
        <v>1</v>
      </c>
      <c r="T974" s="42">
        <f>DataSet!G3891+DataSet!Q3891+DataSet!S3891</f>
        <v>7</v>
      </c>
      <c r="U974" s="16" t="str">
        <f t="shared" si="142"/>
        <v>High</v>
      </c>
      <c r="V974" s="4">
        <v>5</v>
      </c>
      <c r="W974" s="33">
        <f t="shared" si="143"/>
        <v>536.04436477987406</v>
      </c>
      <c r="X974" s="2" t="s">
        <v>17</v>
      </c>
    </row>
    <row r="975" spans="1:24" ht="14.25" customHeight="1" x14ac:dyDescent="0.25">
      <c r="A975" s="2">
        <v>3918</v>
      </c>
      <c r="B975" s="2">
        <v>47</v>
      </c>
      <c r="C975" s="2" t="str">
        <f t="shared" si="135"/>
        <v>Mid Adults</v>
      </c>
      <c r="D975" s="2" t="s">
        <v>18</v>
      </c>
      <c r="E975" s="2" t="s">
        <v>27</v>
      </c>
      <c r="F975" s="2">
        <v>190.55</v>
      </c>
      <c r="G975" s="2">
        <f t="shared" si="136"/>
        <v>1</v>
      </c>
      <c r="H975" s="6">
        <v>48114</v>
      </c>
      <c r="I975" s="12" t="str">
        <f t="shared" si="137"/>
        <v>2031</v>
      </c>
      <c r="J975" s="10" t="str">
        <f t="shared" si="138"/>
        <v>Sep</v>
      </c>
      <c r="K975" s="12" t="str">
        <f t="shared" si="139"/>
        <v>23</v>
      </c>
      <c r="L975" s="2" t="s">
        <v>20</v>
      </c>
      <c r="M975" s="2" t="s">
        <v>15</v>
      </c>
      <c r="N975" s="2">
        <v>1.65</v>
      </c>
      <c r="O975" s="2" t="s">
        <v>21</v>
      </c>
      <c r="P975" s="2">
        <v>6</v>
      </c>
      <c r="Q975" s="2">
        <f t="shared" si="140"/>
        <v>2</v>
      </c>
      <c r="R975" s="2">
        <v>31.76</v>
      </c>
      <c r="S975" s="2">
        <f t="shared" si="141"/>
        <v>1</v>
      </c>
      <c r="T975" s="42">
        <f>DataSet!G3919+DataSet!Q3919+DataSet!S3919</f>
        <v>4</v>
      </c>
      <c r="U975" s="16" t="str">
        <f t="shared" si="142"/>
        <v>Low</v>
      </c>
      <c r="V975" s="4">
        <v>2</v>
      </c>
      <c r="W975" s="33">
        <f t="shared" si="143"/>
        <v>521.86646835443116</v>
      </c>
      <c r="X975" s="2" t="s">
        <v>28</v>
      </c>
    </row>
    <row r="976" spans="1:24" ht="14.25" customHeight="1" x14ac:dyDescent="0.25">
      <c r="A976" s="2">
        <v>4043</v>
      </c>
      <c r="B976" s="2">
        <v>57</v>
      </c>
      <c r="C976" s="2" t="str">
        <f t="shared" si="135"/>
        <v>Late Adults</v>
      </c>
      <c r="D976" s="2" t="s">
        <v>18</v>
      </c>
      <c r="E976" s="2" t="s">
        <v>13</v>
      </c>
      <c r="F976" s="2">
        <v>878.07</v>
      </c>
      <c r="G976" s="2">
        <f t="shared" si="136"/>
        <v>3</v>
      </c>
      <c r="H976" s="6">
        <v>48239</v>
      </c>
      <c r="I976" s="12" t="str">
        <f t="shared" si="137"/>
        <v>2032</v>
      </c>
      <c r="J976" s="10" t="str">
        <f t="shared" si="138"/>
        <v>Jan</v>
      </c>
      <c r="K976" s="12" t="str">
        <f t="shared" si="139"/>
        <v>26</v>
      </c>
      <c r="L976" s="2" t="s">
        <v>20</v>
      </c>
      <c r="M976" s="2" t="s">
        <v>25</v>
      </c>
      <c r="N976" s="2">
        <v>1.65</v>
      </c>
      <c r="O976" s="2" t="s">
        <v>16</v>
      </c>
      <c r="P976" s="2">
        <v>16</v>
      </c>
      <c r="Q976" s="2">
        <f t="shared" si="140"/>
        <v>3</v>
      </c>
      <c r="R976" s="2">
        <v>54.88</v>
      </c>
      <c r="S976" s="2">
        <f t="shared" si="141"/>
        <v>2</v>
      </c>
      <c r="T976" s="42">
        <f>DataSet!G4044+DataSet!Q4044+DataSet!S4044</f>
        <v>6</v>
      </c>
      <c r="U976" s="16" t="str">
        <f t="shared" si="142"/>
        <v>Medium</v>
      </c>
      <c r="V976" s="4">
        <v>2</v>
      </c>
      <c r="W976" s="33">
        <f t="shared" si="143"/>
        <v>522.28638783270026</v>
      </c>
      <c r="X976" s="2" t="s">
        <v>17</v>
      </c>
    </row>
    <row r="977" spans="1:24" ht="14.25" customHeight="1" x14ac:dyDescent="0.25">
      <c r="A977" s="2">
        <v>4848</v>
      </c>
      <c r="B977" s="2">
        <v>21</v>
      </c>
      <c r="C977" s="2" t="str">
        <f t="shared" si="135"/>
        <v>Young Adults</v>
      </c>
      <c r="D977" s="2" t="s">
        <v>23</v>
      </c>
      <c r="E977" s="2" t="s">
        <v>19</v>
      </c>
      <c r="F977" s="2">
        <v>493.11</v>
      </c>
      <c r="G977" s="2">
        <f t="shared" si="136"/>
        <v>2</v>
      </c>
      <c r="H977" s="6">
        <v>49044</v>
      </c>
      <c r="I977" s="12" t="str">
        <f t="shared" si="137"/>
        <v>2034</v>
      </c>
      <c r="J977" s="10" t="str">
        <f t="shared" si="138"/>
        <v>Apr</v>
      </c>
      <c r="K977" s="12" t="str">
        <f t="shared" si="139"/>
        <v>10</v>
      </c>
      <c r="L977" s="2" t="s">
        <v>20</v>
      </c>
      <c r="M977" s="2" t="s">
        <v>15</v>
      </c>
      <c r="N977" s="2">
        <v>1.65</v>
      </c>
      <c r="O977" s="2" t="s">
        <v>16</v>
      </c>
      <c r="P977" s="2">
        <v>13</v>
      </c>
      <c r="Q977" s="2">
        <f t="shared" si="140"/>
        <v>2</v>
      </c>
      <c r="R977" s="2">
        <v>37.93</v>
      </c>
      <c r="S977" s="2">
        <f t="shared" si="141"/>
        <v>1</v>
      </c>
      <c r="T977" s="42">
        <f>DataSet!G4849+DataSet!Q4849+DataSet!S4849</f>
        <v>6</v>
      </c>
      <c r="U977" s="16" t="str">
        <f t="shared" si="142"/>
        <v>Medium</v>
      </c>
      <c r="V977" s="4">
        <v>5</v>
      </c>
      <c r="W977" s="33">
        <f t="shared" si="143"/>
        <v>536.6334130982367</v>
      </c>
      <c r="X977" s="2" t="s">
        <v>28</v>
      </c>
    </row>
    <row r="978" spans="1:24" ht="14.25" customHeight="1" x14ac:dyDescent="0.25">
      <c r="A978" s="2">
        <v>217</v>
      </c>
      <c r="B978" s="2">
        <v>29</v>
      </c>
      <c r="C978" s="2" t="str">
        <f t="shared" si="135"/>
        <v>Young Adults</v>
      </c>
      <c r="D978" s="2" t="s">
        <v>18</v>
      </c>
      <c r="E978" s="2" t="s">
        <v>19</v>
      </c>
      <c r="F978" s="2">
        <v>235.2</v>
      </c>
      <c r="G978" s="2">
        <f t="shared" si="136"/>
        <v>1</v>
      </c>
      <c r="H978" s="6">
        <v>44413</v>
      </c>
      <c r="I978" s="12" t="str">
        <f t="shared" si="137"/>
        <v>2021</v>
      </c>
      <c r="J978" s="10" t="str">
        <f t="shared" si="138"/>
        <v>Aug</v>
      </c>
      <c r="K978" s="12" t="str">
        <f t="shared" si="139"/>
        <v>05</v>
      </c>
      <c r="L978" s="2" t="s">
        <v>14</v>
      </c>
      <c r="M978" s="2" t="s">
        <v>15</v>
      </c>
      <c r="N978" s="2">
        <v>1.64</v>
      </c>
      <c r="O978" s="2" t="s">
        <v>21</v>
      </c>
      <c r="P978" s="2">
        <v>3</v>
      </c>
      <c r="Q978" s="2">
        <f t="shared" si="140"/>
        <v>1</v>
      </c>
      <c r="R978" s="2">
        <v>78.400000000000006</v>
      </c>
      <c r="S978" s="2">
        <f t="shared" si="141"/>
        <v>2</v>
      </c>
      <c r="T978" s="42">
        <f>DataSet!G218+DataSet!Q218+DataSet!S218</f>
        <v>3</v>
      </c>
      <c r="U978" s="16" t="str">
        <f t="shared" si="142"/>
        <v>Low</v>
      </c>
      <c r="V978" s="4">
        <v>4</v>
      </c>
      <c r="W978" s="33">
        <f t="shared" si="143"/>
        <v>522.89207776427793</v>
      </c>
      <c r="X978" s="2" t="s">
        <v>28</v>
      </c>
    </row>
    <row r="979" spans="1:24" ht="14.25" customHeight="1" x14ac:dyDescent="0.25">
      <c r="A979" s="2">
        <v>366</v>
      </c>
      <c r="B979" s="2">
        <v>26</v>
      </c>
      <c r="C979" s="2" t="str">
        <f t="shared" si="135"/>
        <v>Young Adults</v>
      </c>
      <c r="D979" s="2" t="s">
        <v>12</v>
      </c>
      <c r="E979" s="2" t="s">
        <v>27</v>
      </c>
      <c r="F979" s="2">
        <v>700.37</v>
      </c>
      <c r="G979" s="2">
        <f t="shared" si="136"/>
        <v>3</v>
      </c>
      <c r="H979" s="6">
        <v>44562</v>
      </c>
      <c r="I979" s="12" t="str">
        <f t="shared" si="137"/>
        <v>2022</v>
      </c>
      <c r="J979" s="10" t="str">
        <f t="shared" si="138"/>
        <v>Jan</v>
      </c>
      <c r="K979" s="12" t="str">
        <f t="shared" si="139"/>
        <v>01</v>
      </c>
      <c r="L979" s="2" t="s">
        <v>30</v>
      </c>
      <c r="M979" s="2" t="s">
        <v>15</v>
      </c>
      <c r="N979" s="2">
        <v>1.64</v>
      </c>
      <c r="O979" s="2" t="s">
        <v>21</v>
      </c>
      <c r="P979" s="2">
        <v>8</v>
      </c>
      <c r="Q979" s="2">
        <f t="shared" si="140"/>
        <v>2</v>
      </c>
      <c r="R979" s="2">
        <v>87.55</v>
      </c>
      <c r="S979" s="2">
        <f t="shared" si="141"/>
        <v>2</v>
      </c>
      <c r="T979" s="42">
        <f>DataSet!G367+DataSet!Q367+DataSet!S367</f>
        <v>7</v>
      </c>
      <c r="U979" s="16" t="str">
        <f t="shared" si="142"/>
        <v>High</v>
      </c>
      <c r="V979" s="4">
        <v>4</v>
      </c>
      <c r="W979" s="33">
        <f t="shared" si="143"/>
        <v>523.24206812652153</v>
      </c>
      <c r="X979" s="2" t="s">
        <v>17</v>
      </c>
    </row>
    <row r="980" spans="1:24" ht="14.25" customHeight="1" x14ac:dyDescent="0.25">
      <c r="A980" s="2">
        <v>469</v>
      </c>
      <c r="B980" s="2">
        <v>25</v>
      </c>
      <c r="C980" s="2" t="str">
        <f t="shared" si="135"/>
        <v>Young Adults</v>
      </c>
      <c r="D980" s="2" t="s">
        <v>18</v>
      </c>
      <c r="E980" s="2" t="s">
        <v>13</v>
      </c>
      <c r="F980" s="2">
        <v>455.2</v>
      </c>
      <c r="G980" s="2">
        <f t="shared" si="136"/>
        <v>2</v>
      </c>
      <c r="H980" s="6">
        <v>44665</v>
      </c>
      <c r="I980" s="12" t="str">
        <f t="shared" si="137"/>
        <v>2022</v>
      </c>
      <c r="J980" s="10" t="str">
        <f t="shared" si="138"/>
        <v>Apr</v>
      </c>
      <c r="K980" s="12" t="str">
        <f t="shared" si="139"/>
        <v>14</v>
      </c>
      <c r="L980" s="2" t="s">
        <v>30</v>
      </c>
      <c r="M980" s="2" t="s">
        <v>25</v>
      </c>
      <c r="N980" s="2">
        <v>1.64</v>
      </c>
      <c r="O980" s="2" t="s">
        <v>21</v>
      </c>
      <c r="P980" s="2">
        <v>8</v>
      </c>
      <c r="Q980" s="2">
        <f t="shared" si="140"/>
        <v>2</v>
      </c>
      <c r="R980" s="2">
        <v>56.9</v>
      </c>
      <c r="S980" s="2">
        <f t="shared" si="141"/>
        <v>2</v>
      </c>
      <c r="T980" s="42">
        <f>DataSet!G470+DataSet!Q470+DataSet!S470</f>
        <v>6</v>
      </c>
      <c r="U980" s="16" t="str">
        <f t="shared" si="142"/>
        <v>Medium</v>
      </c>
      <c r="V980" s="4">
        <v>4</v>
      </c>
      <c r="W980" s="33">
        <f t="shared" si="143"/>
        <v>523.0263215590752</v>
      </c>
      <c r="X980" s="2" t="s">
        <v>28</v>
      </c>
    </row>
    <row r="981" spans="1:24" ht="14.25" customHeight="1" x14ac:dyDescent="0.25">
      <c r="A981" s="2">
        <v>809</v>
      </c>
      <c r="B981" s="2">
        <v>58</v>
      </c>
      <c r="C981" s="2" t="str">
        <f t="shared" si="135"/>
        <v>Late Adults</v>
      </c>
      <c r="D981" s="2" t="s">
        <v>26</v>
      </c>
      <c r="E981" s="2" t="s">
        <v>27</v>
      </c>
      <c r="F981" s="2">
        <v>554.20000000000005</v>
      </c>
      <c r="G981" s="2">
        <f t="shared" si="136"/>
        <v>2</v>
      </c>
      <c r="H981" s="6">
        <v>45005</v>
      </c>
      <c r="I981" s="12" t="str">
        <f t="shared" si="137"/>
        <v>2023</v>
      </c>
      <c r="J981" s="10" t="str">
        <f t="shared" si="138"/>
        <v>Mar</v>
      </c>
      <c r="K981" s="12" t="str">
        <f t="shared" si="139"/>
        <v>20</v>
      </c>
      <c r="L981" s="2" t="s">
        <v>24</v>
      </c>
      <c r="M981" s="2" t="s">
        <v>15</v>
      </c>
      <c r="N981" s="2">
        <v>1.64</v>
      </c>
      <c r="O981" s="2" t="s">
        <v>21</v>
      </c>
      <c r="P981" s="2">
        <v>6</v>
      </c>
      <c r="Q981" s="2">
        <f t="shared" si="140"/>
        <v>2</v>
      </c>
      <c r="R981" s="2">
        <v>92.37</v>
      </c>
      <c r="S981" s="2">
        <f t="shared" si="141"/>
        <v>2</v>
      </c>
      <c r="T981" s="42">
        <f>DataSet!G810+DataSet!Q810+DataSet!S810</f>
        <v>7</v>
      </c>
      <c r="U981" s="16" t="str">
        <f t="shared" si="142"/>
        <v>High</v>
      </c>
      <c r="V981" s="4">
        <v>3</v>
      </c>
      <c r="W981" s="33">
        <f t="shared" si="143"/>
        <v>502.16486714975883</v>
      </c>
      <c r="X981" s="2" t="s">
        <v>28</v>
      </c>
    </row>
    <row r="982" spans="1:24" ht="14.25" customHeight="1" x14ac:dyDescent="0.25">
      <c r="A982" s="2">
        <v>1490</v>
      </c>
      <c r="B982" s="2">
        <v>35</v>
      </c>
      <c r="C982" s="2" t="str">
        <f t="shared" si="135"/>
        <v>Early Adults</v>
      </c>
      <c r="D982" s="2" t="s">
        <v>12</v>
      </c>
      <c r="E982" s="2" t="s">
        <v>19</v>
      </c>
      <c r="F982" s="2">
        <v>721.17</v>
      </c>
      <c r="G982" s="2">
        <f t="shared" si="136"/>
        <v>3</v>
      </c>
      <c r="H982" s="6">
        <v>45686</v>
      </c>
      <c r="I982" s="12" t="str">
        <f t="shared" si="137"/>
        <v>2025</v>
      </c>
      <c r="J982" s="10" t="str">
        <f t="shared" si="138"/>
        <v>Jan</v>
      </c>
      <c r="K982" s="12" t="str">
        <f t="shared" si="139"/>
        <v>29</v>
      </c>
      <c r="L982" s="2" t="s">
        <v>24</v>
      </c>
      <c r="M982" s="2" t="s">
        <v>25</v>
      </c>
      <c r="N982" s="2">
        <v>1.64</v>
      </c>
      <c r="O982" s="2" t="s">
        <v>21</v>
      </c>
      <c r="P982" s="2">
        <v>7</v>
      </c>
      <c r="Q982" s="2">
        <f t="shared" si="140"/>
        <v>2</v>
      </c>
      <c r="R982" s="2">
        <v>103.02</v>
      </c>
      <c r="S982" s="2">
        <f t="shared" si="141"/>
        <v>2</v>
      </c>
      <c r="T982" s="42">
        <f>DataSet!G1491+DataSet!Q1491+DataSet!S1491</f>
        <v>7</v>
      </c>
      <c r="U982" s="16" t="str">
        <f t="shared" si="142"/>
        <v>High</v>
      </c>
      <c r="V982" s="4">
        <v>2</v>
      </c>
      <c r="W982" s="33">
        <f t="shared" si="143"/>
        <v>521.83488578680283</v>
      </c>
      <c r="X982" s="2" t="s">
        <v>17</v>
      </c>
    </row>
    <row r="983" spans="1:24" ht="14.25" customHeight="1" x14ac:dyDescent="0.25">
      <c r="A983" s="2">
        <v>1694</v>
      </c>
      <c r="B983" s="2">
        <v>43</v>
      </c>
      <c r="C983" s="2" t="str">
        <f t="shared" si="135"/>
        <v>Mid Adults</v>
      </c>
      <c r="D983" s="2" t="s">
        <v>12</v>
      </c>
      <c r="E983" s="2" t="s">
        <v>13</v>
      </c>
      <c r="F983" s="2">
        <v>125.15</v>
      </c>
      <c r="G983" s="2">
        <f t="shared" si="136"/>
        <v>1</v>
      </c>
      <c r="H983" s="6">
        <v>45890</v>
      </c>
      <c r="I983" s="12" t="str">
        <f t="shared" si="137"/>
        <v>2025</v>
      </c>
      <c r="J983" s="10" t="str">
        <f t="shared" si="138"/>
        <v>Aug</v>
      </c>
      <c r="K983" s="12" t="str">
        <f t="shared" si="139"/>
        <v>21</v>
      </c>
      <c r="L983" s="2" t="s">
        <v>14</v>
      </c>
      <c r="M983" s="2" t="s">
        <v>25</v>
      </c>
      <c r="N983" s="2">
        <v>1.64</v>
      </c>
      <c r="O983" s="2" t="s">
        <v>16</v>
      </c>
      <c r="P983" s="2">
        <v>19</v>
      </c>
      <c r="Q983" s="2">
        <f t="shared" si="140"/>
        <v>3</v>
      </c>
      <c r="R983" s="2">
        <v>6.59</v>
      </c>
      <c r="S983" s="2">
        <f t="shared" si="141"/>
        <v>1</v>
      </c>
      <c r="T983" s="42">
        <f>DataSet!G1695+DataSet!Q1695+DataSet!S1695</f>
        <v>7</v>
      </c>
      <c r="U983" s="16" t="str">
        <f t="shared" si="142"/>
        <v>High</v>
      </c>
      <c r="V983" s="4">
        <v>5</v>
      </c>
      <c r="W983" s="33">
        <f t="shared" si="143"/>
        <v>536.68829760403526</v>
      </c>
      <c r="X983" s="2" t="s">
        <v>22</v>
      </c>
    </row>
    <row r="984" spans="1:24" ht="14.25" customHeight="1" x14ac:dyDescent="0.25">
      <c r="A984" s="2">
        <v>1753</v>
      </c>
      <c r="B984" s="2">
        <v>56</v>
      </c>
      <c r="C984" s="2" t="str">
        <f t="shared" si="135"/>
        <v>Late Adults</v>
      </c>
      <c r="D984" s="2" t="s">
        <v>12</v>
      </c>
      <c r="E984" s="2" t="s">
        <v>29</v>
      </c>
      <c r="F984" s="2">
        <v>359.15</v>
      </c>
      <c r="G984" s="2">
        <f t="shared" si="136"/>
        <v>2</v>
      </c>
      <c r="H984" s="6">
        <v>45949</v>
      </c>
      <c r="I984" s="12" t="str">
        <f t="shared" si="137"/>
        <v>2025</v>
      </c>
      <c r="J984" s="10" t="str">
        <f t="shared" si="138"/>
        <v>Oct</v>
      </c>
      <c r="K984" s="12" t="str">
        <f t="shared" si="139"/>
        <v>19</v>
      </c>
      <c r="L984" s="2" t="s">
        <v>30</v>
      </c>
      <c r="M984" s="2" t="s">
        <v>15</v>
      </c>
      <c r="N984" s="2">
        <v>1.64</v>
      </c>
      <c r="O984" s="2" t="s">
        <v>16</v>
      </c>
      <c r="P984" s="2">
        <v>6</v>
      </c>
      <c r="Q984" s="2">
        <f t="shared" si="140"/>
        <v>2</v>
      </c>
      <c r="R984" s="2">
        <v>59.86</v>
      </c>
      <c r="S984" s="2">
        <f t="shared" si="141"/>
        <v>2</v>
      </c>
      <c r="T984" s="42">
        <f>DataSet!G1754+DataSet!Q1754+DataSet!S1754</f>
        <v>4</v>
      </c>
      <c r="U984" s="16" t="str">
        <f t="shared" si="142"/>
        <v>Low</v>
      </c>
      <c r="V984" s="4">
        <v>4</v>
      </c>
      <c r="W984" s="33">
        <f t="shared" si="143"/>
        <v>523.10903658536677</v>
      </c>
      <c r="X984" s="2" t="s">
        <v>17</v>
      </c>
    </row>
    <row r="985" spans="1:24" ht="14.25" customHeight="1" x14ac:dyDescent="0.25">
      <c r="A985" s="2">
        <v>1871</v>
      </c>
      <c r="B985" s="2">
        <v>29</v>
      </c>
      <c r="C985" s="2" t="str">
        <f t="shared" si="135"/>
        <v>Young Adults</v>
      </c>
      <c r="D985" s="2" t="s">
        <v>12</v>
      </c>
      <c r="E985" s="2" t="s">
        <v>19</v>
      </c>
      <c r="F985" s="2">
        <v>391.07</v>
      </c>
      <c r="G985" s="2">
        <f t="shared" si="136"/>
        <v>2</v>
      </c>
      <c r="H985" s="6">
        <v>46067</v>
      </c>
      <c r="I985" s="12" t="str">
        <f t="shared" si="137"/>
        <v>2026</v>
      </c>
      <c r="J985" s="10" t="str">
        <f t="shared" si="138"/>
        <v>Feb</v>
      </c>
      <c r="K985" s="12" t="str">
        <f t="shared" si="139"/>
        <v>14</v>
      </c>
      <c r="L985" s="2" t="s">
        <v>30</v>
      </c>
      <c r="M985" s="2" t="s">
        <v>25</v>
      </c>
      <c r="N985" s="2">
        <v>1.64</v>
      </c>
      <c r="O985" s="2" t="s">
        <v>21</v>
      </c>
      <c r="P985" s="2">
        <v>3</v>
      </c>
      <c r="Q985" s="2">
        <f t="shared" si="140"/>
        <v>1</v>
      </c>
      <c r="R985" s="2">
        <v>130.36000000000001</v>
      </c>
      <c r="S985" s="2">
        <f t="shared" si="141"/>
        <v>2</v>
      </c>
      <c r="T985" s="42">
        <f>DataSet!G1872+DataSet!Q1872+DataSet!S1872</f>
        <v>6</v>
      </c>
      <c r="U985" s="16" t="str">
        <f t="shared" si="142"/>
        <v>Medium</v>
      </c>
      <c r="V985" s="4">
        <v>3</v>
      </c>
      <c r="W985" s="33">
        <f t="shared" si="143"/>
        <v>502.10194679564734</v>
      </c>
      <c r="X985" s="2" t="s">
        <v>22</v>
      </c>
    </row>
    <row r="986" spans="1:24" ht="14.25" customHeight="1" x14ac:dyDescent="0.25">
      <c r="A986" s="2">
        <v>1887</v>
      </c>
      <c r="B986" s="2">
        <v>21</v>
      </c>
      <c r="C986" s="2" t="str">
        <f t="shared" si="135"/>
        <v>Young Adults</v>
      </c>
      <c r="D986" s="2" t="s">
        <v>12</v>
      </c>
      <c r="E986" s="2" t="s">
        <v>19</v>
      </c>
      <c r="F986" s="2">
        <v>526.51</v>
      </c>
      <c r="G986" s="2">
        <f t="shared" si="136"/>
        <v>2</v>
      </c>
      <c r="H986" s="6">
        <v>46083</v>
      </c>
      <c r="I986" s="12" t="str">
        <f t="shared" si="137"/>
        <v>2026</v>
      </c>
      <c r="J986" s="10" t="str">
        <f t="shared" si="138"/>
        <v>Mar</v>
      </c>
      <c r="K986" s="12" t="str">
        <f t="shared" si="139"/>
        <v>02</v>
      </c>
      <c r="L986" s="2" t="s">
        <v>20</v>
      </c>
      <c r="M986" s="2" t="s">
        <v>15</v>
      </c>
      <c r="N986" s="2">
        <v>1.64</v>
      </c>
      <c r="O986" s="2" t="s">
        <v>21</v>
      </c>
      <c r="P986" s="2">
        <v>8</v>
      </c>
      <c r="Q986" s="2">
        <f t="shared" si="140"/>
        <v>2</v>
      </c>
      <c r="R986" s="2">
        <v>65.81</v>
      </c>
      <c r="S986" s="2">
        <f t="shared" si="141"/>
        <v>2</v>
      </c>
      <c r="T986" s="42">
        <f>DataSet!G1888+DataSet!Q1888+DataSet!S1888</f>
        <v>6</v>
      </c>
      <c r="U986" s="16" t="str">
        <f t="shared" si="142"/>
        <v>Medium</v>
      </c>
      <c r="V986" s="4">
        <v>3</v>
      </c>
      <c r="W986" s="33">
        <f t="shared" si="143"/>
        <v>502.23636803874132</v>
      </c>
      <c r="X986" s="2" t="s">
        <v>22</v>
      </c>
    </row>
    <row r="987" spans="1:24" ht="14.25" customHeight="1" x14ac:dyDescent="0.25">
      <c r="A987" s="2">
        <v>1983</v>
      </c>
      <c r="B987" s="2">
        <v>42</v>
      </c>
      <c r="C987" s="2" t="str">
        <f t="shared" si="135"/>
        <v>Mid Adults</v>
      </c>
      <c r="D987" s="2" t="s">
        <v>23</v>
      </c>
      <c r="E987" s="2" t="s">
        <v>13</v>
      </c>
      <c r="F987" s="2">
        <v>492.97</v>
      </c>
      <c r="G987" s="2">
        <f t="shared" si="136"/>
        <v>2</v>
      </c>
      <c r="H987" s="6">
        <v>46179</v>
      </c>
      <c r="I987" s="12" t="str">
        <f t="shared" si="137"/>
        <v>2026</v>
      </c>
      <c r="J987" s="10" t="str">
        <f t="shared" si="138"/>
        <v>Jun</v>
      </c>
      <c r="K987" s="12" t="str">
        <f t="shared" si="139"/>
        <v>06</v>
      </c>
      <c r="L987" s="2" t="s">
        <v>24</v>
      </c>
      <c r="M987" s="2" t="s">
        <v>25</v>
      </c>
      <c r="N987" s="2">
        <v>1.64</v>
      </c>
      <c r="O987" s="2" t="s">
        <v>21</v>
      </c>
      <c r="P987" s="2">
        <v>11</v>
      </c>
      <c r="Q987" s="2">
        <f t="shared" si="140"/>
        <v>2</v>
      </c>
      <c r="R987" s="2">
        <v>44.82</v>
      </c>
      <c r="S987" s="2">
        <f t="shared" si="141"/>
        <v>1</v>
      </c>
      <c r="T987" s="42">
        <f>DataSet!G1984+DataSet!Q1984+DataSet!S1984</f>
        <v>7</v>
      </c>
      <c r="U987" s="16" t="str">
        <f t="shared" si="142"/>
        <v>High</v>
      </c>
      <c r="V987" s="4">
        <v>3</v>
      </c>
      <c r="W987" s="33">
        <f t="shared" si="143"/>
        <v>502.20694545454586</v>
      </c>
      <c r="X987" s="2" t="s">
        <v>28</v>
      </c>
    </row>
    <row r="988" spans="1:24" ht="14.25" customHeight="1" x14ac:dyDescent="0.25">
      <c r="A988" s="2">
        <v>2251</v>
      </c>
      <c r="B988" s="2">
        <v>23</v>
      </c>
      <c r="C988" s="2" t="str">
        <f t="shared" si="135"/>
        <v>Young Adults</v>
      </c>
      <c r="D988" s="2" t="s">
        <v>23</v>
      </c>
      <c r="E988" s="2" t="s">
        <v>19</v>
      </c>
      <c r="F988" s="2">
        <v>473.35</v>
      </c>
      <c r="G988" s="2">
        <f t="shared" si="136"/>
        <v>2</v>
      </c>
      <c r="H988" s="6">
        <v>46447</v>
      </c>
      <c r="I988" s="12" t="str">
        <f t="shared" si="137"/>
        <v>2027</v>
      </c>
      <c r="J988" s="10" t="str">
        <f t="shared" si="138"/>
        <v>Mar</v>
      </c>
      <c r="K988" s="12" t="str">
        <f t="shared" si="139"/>
        <v>01</v>
      </c>
      <c r="L988" s="2" t="s">
        <v>20</v>
      </c>
      <c r="M988" s="2" t="s">
        <v>15</v>
      </c>
      <c r="N988" s="2">
        <v>1.64</v>
      </c>
      <c r="O988" s="2" t="s">
        <v>21</v>
      </c>
      <c r="P988" s="2">
        <v>8</v>
      </c>
      <c r="Q988" s="2">
        <f t="shared" si="140"/>
        <v>2</v>
      </c>
      <c r="R988" s="2">
        <v>59.17</v>
      </c>
      <c r="S988" s="2">
        <f t="shared" si="141"/>
        <v>2</v>
      </c>
      <c r="T988" s="42">
        <f>DataSet!G2252+DataSet!Q2252+DataSet!S2252</f>
        <v>7</v>
      </c>
      <c r="U988" s="16" t="str">
        <f t="shared" si="142"/>
        <v>High</v>
      </c>
      <c r="V988" s="4">
        <v>1</v>
      </c>
      <c r="W988" s="33">
        <f t="shared" si="143"/>
        <v>536.11371212121173</v>
      </c>
      <c r="X988" s="2" t="s">
        <v>22</v>
      </c>
    </row>
    <row r="989" spans="1:24" ht="14.25" customHeight="1" x14ac:dyDescent="0.25">
      <c r="A989" s="2">
        <v>2547</v>
      </c>
      <c r="B989" s="2">
        <v>26</v>
      </c>
      <c r="C989" s="2" t="str">
        <f t="shared" si="135"/>
        <v>Young Adults</v>
      </c>
      <c r="D989" s="2" t="s">
        <v>12</v>
      </c>
      <c r="E989" s="2" t="s">
        <v>13</v>
      </c>
      <c r="F989" s="2">
        <v>801.79</v>
      </c>
      <c r="G989" s="2">
        <f t="shared" si="136"/>
        <v>3</v>
      </c>
      <c r="H989" s="6">
        <v>46743</v>
      </c>
      <c r="I989" s="12" t="str">
        <f t="shared" si="137"/>
        <v>2027</v>
      </c>
      <c r="J989" s="10" t="str">
        <f t="shared" si="138"/>
        <v>Dec</v>
      </c>
      <c r="K989" s="12" t="str">
        <f t="shared" si="139"/>
        <v>22</v>
      </c>
      <c r="L989" s="2" t="s">
        <v>14</v>
      </c>
      <c r="M989" s="2" t="s">
        <v>15</v>
      </c>
      <c r="N989" s="2">
        <v>1.64</v>
      </c>
      <c r="O989" s="2" t="s">
        <v>16</v>
      </c>
      <c r="P989" s="2">
        <v>15</v>
      </c>
      <c r="Q989" s="2">
        <f t="shared" si="140"/>
        <v>2</v>
      </c>
      <c r="R989" s="2">
        <v>53.45</v>
      </c>
      <c r="S989" s="2">
        <f t="shared" si="141"/>
        <v>2</v>
      </c>
      <c r="T989" s="42">
        <f>DataSet!G2548+DataSet!Q2548+DataSet!S2548</f>
        <v>7</v>
      </c>
      <c r="U989" s="16" t="str">
        <f t="shared" si="142"/>
        <v>High</v>
      </c>
      <c r="V989" s="4">
        <v>2</v>
      </c>
      <c r="W989" s="33">
        <f t="shared" si="143"/>
        <v>521.58160101651924</v>
      </c>
      <c r="X989" s="2" t="s">
        <v>17</v>
      </c>
    </row>
    <row r="990" spans="1:24" ht="14.25" customHeight="1" x14ac:dyDescent="0.25">
      <c r="A990" s="2">
        <v>2788</v>
      </c>
      <c r="B990" s="2">
        <v>38</v>
      </c>
      <c r="C990" s="2" t="str">
        <f t="shared" si="135"/>
        <v>Early Adults</v>
      </c>
      <c r="D990" s="2" t="s">
        <v>12</v>
      </c>
      <c r="E990" s="2" t="s">
        <v>13</v>
      </c>
      <c r="F990" s="2">
        <v>831.99</v>
      </c>
      <c r="G990" s="2">
        <f t="shared" si="136"/>
        <v>3</v>
      </c>
      <c r="H990" s="6">
        <v>46984</v>
      </c>
      <c r="I990" s="12" t="str">
        <f t="shared" si="137"/>
        <v>2028</v>
      </c>
      <c r="J990" s="10" t="str">
        <f t="shared" si="138"/>
        <v>Aug</v>
      </c>
      <c r="K990" s="12" t="str">
        <f t="shared" si="139"/>
        <v>19</v>
      </c>
      <c r="L990" s="2" t="s">
        <v>30</v>
      </c>
      <c r="M990" s="2" t="s">
        <v>25</v>
      </c>
      <c r="N990" s="2">
        <v>1.64</v>
      </c>
      <c r="O990" s="2" t="s">
        <v>21</v>
      </c>
      <c r="P990" s="2">
        <v>9</v>
      </c>
      <c r="Q990" s="2">
        <f t="shared" si="140"/>
        <v>2</v>
      </c>
      <c r="R990" s="2">
        <v>92.44</v>
      </c>
      <c r="S990" s="2">
        <f t="shared" si="141"/>
        <v>2</v>
      </c>
      <c r="T990" s="42">
        <f>DataSet!G2789+DataSet!Q2789+DataSet!S2789</f>
        <v>7</v>
      </c>
      <c r="U990" s="16" t="str">
        <f t="shared" si="142"/>
        <v>High</v>
      </c>
      <c r="V990" s="4">
        <v>3</v>
      </c>
      <c r="W990" s="33">
        <f t="shared" si="143"/>
        <v>502.21815533980629</v>
      </c>
      <c r="X990" s="2" t="s">
        <v>22</v>
      </c>
    </row>
    <row r="991" spans="1:24" ht="14.25" customHeight="1" x14ac:dyDescent="0.25">
      <c r="A991" s="2">
        <v>2804</v>
      </c>
      <c r="B991" s="2">
        <v>31</v>
      </c>
      <c r="C991" s="2" t="str">
        <f t="shared" si="135"/>
        <v>Early Adults</v>
      </c>
      <c r="D991" s="2" t="s">
        <v>26</v>
      </c>
      <c r="E991" s="2" t="s">
        <v>27</v>
      </c>
      <c r="F991" s="2">
        <v>88.22</v>
      </c>
      <c r="G991" s="2">
        <f t="shared" si="136"/>
        <v>1</v>
      </c>
      <c r="H991" s="6">
        <v>47000</v>
      </c>
      <c r="I991" s="12" t="str">
        <f t="shared" si="137"/>
        <v>2028</v>
      </c>
      <c r="J991" s="10" t="str">
        <f t="shared" si="138"/>
        <v>Sep</v>
      </c>
      <c r="K991" s="12" t="str">
        <f t="shared" si="139"/>
        <v>04</v>
      </c>
      <c r="L991" s="2" t="s">
        <v>24</v>
      </c>
      <c r="M991" s="2" t="s">
        <v>15</v>
      </c>
      <c r="N991" s="2">
        <v>1.64</v>
      </c>
      <c r="O991" s="2" t="s">
        <v>21</v>
      </c>
      <c r="P991" s="2">
        <v>4</v>
      </c>
      <c r="Q991" s="2">
        <f t="shared" si="140"/>
        <v>1</v>
      </c>
      <c r="R991" s="2">
        <v>22.06</v>
      </c>
      <c r="S991" s="2">
        <f t="shared" si="141"/>
        <v>1</v>
      </c>
      <c r="T991" s="42">
        <f>DataSet!G2805+DataSet!Q2805+DataSet!S2805</f>
        <v>6</v>
      </c>
      <c r="U991" s="16" t="str">
        <f t="shared" si="142"/>
        <v>Medium</v>
      </c>
      <c r="V991" s="4">
        <v>2</v>
      </c>
      <c r="W991" s="33">
        <f t="shared" si="143"/>
        <v>521.22510178117113</v>
      </c>
      <c r="X991" s="2" t="s">
        <v>17</v>
      </c>
    </row>
    <row r="992" spans="1:24" ht="14.25" customHeight="1" x14ac:dyDescent="0.25">
      <c r="A992" s="2">
        <v>3237</v>
      </c>
      <c r="B992" s="2">
        <v>60</v>
      </c>
      <c r="C992" s="2" t="str">
        <f t="shared" si="135"/>
        <v>Seniors</v>
      </c>
      <c r="D992" s="2" t="s">
        <v>23</v>
      </c>
      <c r="E992" s="2" t="s">
        <v>29</v>
      </c>
      <c r="F992" s="2">
        <v>937.9</v>
      </c>
      <c r="G992" s="2">
        <f t="shared" si="136"/>
        <v>3</v>
      </c>
      <c r="H992" s="6">
        <v>47433</v>
      </c>
      <c r="I992" s="12" t="str">
        <f t="shared" si="137"/>
        <v>2029</v>
      </c>
      <c r="J992" s="10" t="str">
        <f t="shared" si="138"/>
        <v>Nov</v>
      </c>
      <c r="K992" s="12" t="str">
        <f t="shared" si="139"/>
        <v>11</v>
      </c>
      <c r="L992" s="2" t="s">
        <v>24</v>
      </c>
      <c r="M992" s="2" t="s">
        <v>25</v>
      </c>
      <c r="N992" s="2">
        <v>1.64</v>
      </c>
      <c r="O992" s="2" t="s">
        <v>16</v>
      </c>
      <c r="P992" s="2">
        <v>9</v>
      </c>
      <c r="Q992" s="2">
        <f t="shared" si="140"/>
        <v>2</v>
      </c>
      <c r="R992" s="2">
        <v>104.21</v>
      </c>
      <c r="S992" s="2">
        <f t="shared" si="141"/>
        <v>2</v>
      </c>
      <c r="T992" s="42">
        <f>DataSet!G3238+DataSet!Q3238+DataSet!S3238</f>
        <v>7</v>
      </c>
      <c r="U992" s="16" t="str">
        <f t="shared" si="142"/>
        <v>High</v>
      </c>
      <c r="V992" s="4">
        <v>1</v>
      </c>
      <c r="W992" s="33">
        <f t="shared" si="143"/>
        <v>536.19305941845721</v>
      </c>
      <c r="X992" s="2" t="s">
        <v>22</v>
      </c>
    </row>
    <row r="993" spans="1:24" ht="14.25" customHeight="1" x14ac:dyDescent="0.25">
      <c r="A993" s="2">
        <v>3409</v>
      </c>
      <c r="B993" s="2">
        <v>42</v>
      </c>
      <c r="C993" s="2" t="str">
        <f t="shared" si="135"/>
        <v>Mid Adults</v>
      </c>
      <c r="D993" s="2" t="s">
        <v>23</v>
      </c>
      <c r="E993" s="2" t="s">
        <v>29</v>
      </c>
      <c r="F993" s="2">
        <v>228.21</v>
      </c>
      <c r="G993" s="2">
        <f t="shared" si="136"/>
        <v>1</v>
      </c>
      <c r="H993" s="6">
        <v>47605</v>
      </c>
      <c r="I993" s="12" t="str">
        <f t="shared" si="137"/>
        <v>2030</v>
      </c>
      <c r="J993" s="10" t="str">
        <f t="shared" si="138"/>
        <v>May</v>
      </c>
      <c r="K993" s="12" t="str">
        <f t="shared" si="139"/>
        <v>02</v>
      </c>
      <c r="L993" s="2" t="s">
        <v>30</v>
      </c>
      <c r="M993" s="2" t="s">
        <v>25</v>
      </c>
      <c r="N993" s="2">
        <v>1.64</v>
      </c>
      <c r="O993" s="2" t="s">
        <v>21</v>
      </c>
      <c r="P993" s="2">
        <v>15</v>
      </c>
      <c r="Q993" s="2">
        <f t="shared" si="140"/>
        <v>2</v>
      </c>
      <c r="R993" s="2">
        <v>15.21</v>
      </c>
      <c r="S993" s="2">
        <f t="shared" si="141"/>
        <v>1</v>
      </c>
      <c r="T993" s="42">
        <f>DataSet!G3410+DataSet!Q3410+DataSet!S3410</f>
        <v>7</v>
      </c>
      <c r="U993" s="16" t="str">
        <f t="shared" si="142"/>
        <v>High</v>
      </c>
      <c r="V993" s="4">
        <v>4</v>
      </c>
      <c r="W993" s="33">
        <f t="shared" si="143"/>
        <v>523.3092307692317</v>
      </c>
      <c r="X993" s="2" t="s">
        <v>22</v>
      </c>
    </row>
    <row r="994" spans="1:24" ht="14.25" customHeight="1" x14ac:dyDescent="0.25">
      <c r="A994" s="2">
        <v>3764</v>
      </c>
      <c r="B994" s="2">
        <v>22</v>
      </c>
      <c r="C994" s="2" t="str">
        <f t="shared" si="135"/>
        <v>Young Adults</v>
      </c>
      <c r="D994" s="2" t="s">
        <v>26</v>
      </c>
      <c r="E994" s="2" t="s">
        <v>29</v>
      </c>
      <c r="F994" s="2">
        <v>559.95000000000005</v>
      </c>
      <c r="G994" s="2">
        <f t="shared" si="136"/>
        <v>2</v>
      </c>
      <c r="H994" s="6">
        <v>47960</v>
      </c>
      <c r="I994" s="12" t="str">
        <f t="shared" si="137"/>
        <v>2031</v>
      </c>
      <c r="J994" s="10" t="str">
        <f t="shared" si="138"/>
        <v>Apr</v>
      </c>
      <c r="K994" s="12" t="str">
        <f t="shared" si="139"/>
        <v>22</v>
      </c>
      <c r="L994" s="2" t="s">
        <v>24</v>
      </c>
      <c r="M994" s="2" t="s">
        <v>15</v>
      </c>
      <c r="N994" s="2">
        <v>1.64</v>
      </c>
      <c r="O994" s="2" t="s">
        <v>21</v>
      </c>
      <c r="P994" s="2">
        <v>1</v>
      </c>
      <c r="Q994" s="2">
        <f t="shared" si="140"/>
        <v>1</v>
      </c>
      <c r="R994" s="2">
        <v>559.95000000000005</v>
      </c>
      <c r="S994" s="2">
        <f t="shared" si="141"/>
        <v>3</v>
      </c>
      <c r="T994" s="42">
        <f>DataSet!G3765+DataSet!Q3765+DataSet!S3765</f>
        <v>4</v>
      </c>
      <c r="U994" s="16" t="str">
        <f t="shared" si="142"/>
        <v>Low</v>
      </c>
      <c r="V994" s="4">
        <v>2</v>
      </c>
      <c r="W994" s="33">
        <f t="shared" si="143"/>
        <v>521.77670063694336</v>
      </c>
      <c r="X994" s="2" t="s">
        <v>22</v>
      </c>
    </row>
    <row r="995" spans="1:24" ht="14.25" customHeight="1" x14ac:dyDescent="0.25">
      <c r="A995" s="2">
        <v>3904</v>
      </c>
      <c r="B995" s="2">
        <v>19</v>
      </c>
      <c r="C995" s="2" t="str">
        <f t="shared" si="135"/>
        <v>Young Adults</v>
      </c>
      <c r="D995" s="2" t="s">
        <v>12</v>
      </c>
      <c r="E995" s="2" t="s">
        <v>29</v>
      </c>
      <c r="F995" s="2">
        <v>857.1</v>
      </c>
      <c r="G995" s="2">
        <f t="shared" si="136"/>
        <v>3</v>
      </c>
      <c r="H995" s="6">
        <v>48100</v>
      </c>
      <c r="I995" s="12" t="str">
        <f t="shared" si="137"/>
        <v>2031</v>
      </c>
      <c r="J995" s="10" t="str">
        <f t="shared" si="138"/>
        <v>Sep</v>
      </c>
      <c r="K995" s="12" t="str">
        <f t="shared" si="139"/>
        <v>09</v>
      </c>
      <c r="L995" s="2" t="s">
        <v>14</v>
      </c>
      <c r="M995" s="2" t="s">
        <v>15</v>
      </c>
      <c r="N995" s="2">
        <v>1.64</v>
      </c>
      <c r="O995" s="2" t="s">
        <v>16</v>
      </c>
      <c r="P995" s="2">
        <v>16</v>
      </c>
      <c r="Q995" s="2">
        <f t="shared" si="140"/>
        <v>3</v>
      </c>
      <c r="R995" s="2">
        <v>53.57</v>
      </c>
      <c r="S995" s="2">
        <f t="shared" si="141"/>
        <v>2</v>
      </c>
      <c r="T995" s="42">
        <f>DataSet!G3905+DataSet!Q3905+DataSet!S3905</f>
        <v>6</v>
      </c>
      <c r="U995" s="16" t="str">
        <f t="shared" si="142"/>
        <v>Medium</v>
      </c>
      <c r="V995" s="4">
        <v>1</v>
      </c>
      <c r="W995" s="33">
        <f t="shared" si="143"/>
        <v>535.68456962025277</v>
      </c>
      <c r="X995" s="2" t="s">
        <v>17</v>
      </c>
    </row>
    <row r="996" spans="1:24" ht="14.25" customHeight="1" x14ac:dyDescent="0.25">
      <c r="A996" s="2">
        <v>3927</v>
      </c>
      <c r="B996" s="2">
        <v>31</v>
      </c>
      <c r="C996" s="2" t="str">
        <f t="shared" si="135"/>
        <v>Early Adults</v>
      </c>
      <c r="D996" s="2" t="s">
        <v>23</v>
      </c>
      <c r="E996" s="2" t="s">
        <v>29</v>
      </c>
      <c r="F996" s="2">
        <v>300.81</v>
      </c>
      <c r="G996" s="2">
        <f t="shared" si="136"/>
        <v>1</v>
      </c>
      <c r="H996" s="6">
        <v>48123</v>
      </c>
      <c r="I996" s="12" t="str">
        <f t="shared" si="137"/>
        <v>2031</v>
      </c>
      <c r="J996" s="10" t="str">
        <f t="shared" si="138"/>
        <v>Oct</v>
      </c>
      <c r="K996" s="12" t="str">
        <f t="shared" si="139"/>
        <v>02</v>
      </c>
      <c r="L996" s="2" t="s">
        <v>20</v>
      </c>
      <c r="M996" s="2" t="s">
        <v>25</v>
      </c>
      <c r="N996" s="2">
        <v>1.64</v>
      </c>
      <c r="O996" s="2" t="s">
        <v>16</v>
      </c>
      <c r="P996" s="2">
        <v>11</v>
      </c>
      <c r="Q996" s="2">
        <f t="shared" si="140"/>
        <v>2</v>
      </c>
      <c r="R996" s="2">
        <v>27.35</v>
      </c>
      <c r="S996" s="2">
        <f t="shared" si="141"/>
        <v>1</v>
      </c>
      <c r="T996" s="42">
        <f>DataSet!G3928+DataSet!Q3928+DataSet!S3928</f>
        <v>6</v>
      </c>
      <c r="U996" s="16" t="str">
        <f t="shared" si="142"/>
        <v>Medium</v>
      </c>
      <c r="V996" s="4">
        <v>3</v>
      </c>
      <c r="W996" s="33">
        <f t="shared" si="143"/>
        <v>501.81746051032849</v>
      </c>
      <c r="X996" s="2" t="s">
        <v>22</v>
      </c>
    </row>
    <row r="997" spans="1:24" ht="14.25" customHeight="1" x14ac:dyDescent="0.25">
      <c r="A997" s="2">
        <v>4177</v>
      </c>
      <c r="B997" s="2">
        <v>22</v>
      </c>
      <c r="C997" s="2" t="str">
        <f t="shared" si="135"/>
        <v>Young Adults</v>
      </c>
      <c r="D997" s="2" t="s">
        <v>18</v>
      </c>
      <c r="E997" s="2" t="s">
        <v>13</v>
      </c>
      <c r="F997" s="2">
        <v>714.25</v>
      </c>
      <c r="G997" s="2">
        <f t="shared" si="136"/>
        <v>3</v>
      </c>
      <c r="H997" s="6">
        <v>48373</v>
      </c>
      <c r="I997" s="12" t="str">
        <f t="shared" si="137"/>
        <v>2032</v>
      </c>
      <c r="J997" s="10" t="str">
        <f t="shared" si="138"/>
        <v>Jun</v>
      </c>
      <c r="K997" s="12" t="str">
        <f t="shared" si="139"/>
        <v>08</v>
      </c>
      <c r="L997" s="2" t="s">
        <v>20</v>
      </c>
      <c r="M997" s="2" t="s">
        <v>15</v>
      </c>
      <c r="N997" s="2">
        <v>1.64</v>
      </c>
      <c r="O997" s="2" t="s">
        <v>16</v>
      </c>
      <c r="P997" s="2">
        <v>5</v>
      </c>
      <c r="Q997" s="2">
        <f t="shared" si="140"/>
        <v>1</v>
      </c>
      <c r="R997" s="2">
        <v>142.85</v>
      </c>
      <c r="S997" s="2">
        <f t="shared" si="141"/>
        <v>2</v>
      </c>
      <c r="T997" s="42">
        <f>DataSet!G4178+DataSet!Q4178+DataSet!S4178</f>
        <v>7</v>
      </c>
      <c r="U997" s="16" t="str">
        <f t="shared" si="142"/>
        <v>High</v>
      </c>
      <c r="V997" s="4">
        <v>4</v>
      </c>
      <c r="W997" s="33">
        <f t="shared" si="143"/>
        <v>523.66998777506205</v>
      </c>
      <c r="X997" s="2" t="s">
        <v>28</v>
      </c>
    </row>
    <row r="998" spans="1:24" ht="14.25" customHeight="1" x14ac:dyDescent="0.25">
      <c r="A998" s="2">
        <v>4678</v>
      </c>
      <c r="B998" s="2">
        <v>34</v>
      </c>
      <c r="C998" s="2" t="str">
        <f t="shared" si="135"/>
        <v>Early Adults</v>
      </c>
      <c r="D998" s="2" t="s">
        <v>26</v>
      </c>
      <c r="E998" s="2" t="s">
        <v>19</v>
      </c>
      <c r="F998" s="2">
        <v>564</v>
      </c>
      <c r="G998" s="2">
        <f t="shared" si="136"/>
        <v>2</v>
      </c>
      <c r="H998" s="6">
        <v>48874</v>
      </c>
      <c r="I998" s="12" t="str">
        <f t="shared" si="137"/>
        <v>2033</v>
      </c>
      <c r="J998" s="10" t="str">
        <f t="shared" si="138"/>
        <v>Oct</v>
      </c>
      <c r="K998" s="12" t="str">
        <f t="shared" si="139"/>
        <v>22</v>
      </c>
      <c r="L998" s="2" t="s">
        <v>14</v>
      </c>
      <c r="M998" s="2" t="s">
        <v>15</v>
      </c>
      <c r="N998" s="2">
        <v>1.64</v>
      </c>
      <c r="O998" s="2" t="s">
        <v>21</v>
      </c>
      <c r="P998" s="2">
        <v>13</v>
      </c>
      <c r="Q998" s="2">
        <f t="shared" si="140"/>
        <v>2</v>
      </c>
      <c r="R998" s="2">
        <v>43.38</v>
      </c>
      <c r="S998" s="2">
        <f t="shared" si="141"/>
        <v>1</v>
      </c>
      <c r="T998" s="42">
        <f>DataSet!G4679+DataSet!Q4679+DataSet!S4679</f>
        <v>7</v>
      </c>
      <c r="U998" s="16" t="str">
        <f t="shared" si="142"/>
        <v>High</v>
      </c>
      <c r="V998" s="4">
        <v>5</v>
      </c>
      <c r="W998" s="33">
        <f t="shared" si="143"/>
        <v>537.20791666666662</v>
      </c>
      <c r="X998" s="2" t="s">
        <v>22</v>
      </c>
    </row>
    <row r="999" spans="1:24" ht="14.25" customHeight="1" x14ac:dyDescent="0.25">
      <c r="A999" s="2">
        <v>4902</v>
      </c>
      <c r="B999" s="2">
        <v>63</v>
      </c>
      <c r="C999" s="2" t="str">
        <f t="shared" si="135"/>
        <v>Seniors</v>
      </c>
      <c r="D999" s="2" t="s">
        <v>23</v>
      </c>
      <c r="E999" s="2" t="s">
        <v>29</v>
      </c>
      <c r="F999" s="2">
        <v>383.35</v>
      </c>
      <c r="G999" s="2">
        <f t="shared" si="136"/>
        <v>2</v>
      </c>
      <c r="H999" s="6">
        <v>49098</v>
      </c>
      <c r="I999" s="12" t="str">
        <f t="shared" si="137"/>
        <v>2034</v>
      </c>
      <c r="J999" s="10" t="str">
        <f t="shared" si="138"/>
        <v>Jun</v>
      </c>
      <c r="K999" s="12" t="str">
        <f t="shared" si="139"/>
        <v>03</v>
      </c>
      <c r="L999" s="2" t="s">
        <v>30</v>
      </c>
      <c r="M999" s="2" t="s">
        <v>25</v>
      </c>
      <c r="N999" s="2">
        <v>1.64</v>
      </c>
      <c r="O999" s="2" t="s">
        <v>16</v>
      </c>
      <c r="P999" s="2">
        <v>4</v>
      </c>
      <c r="Q999" s="2">
        <f t="shared" si="140"/>
        <v>1</v>
      </c>
      <c r="R999" s="2">
        <v>95.84</v>
      </c>
      <c r="S999" s="2">
        <f t="shared" si="141"/>
        <v>2</v>
      </c>
      <c r="T999" s="42">
        <f>DataSet!G4903+DataSet!Q4903+DataSet!S4903</f>
        <v>7</v>
      </c>
      <c r="U999" s="16" t="str">
        <f t="shared" si="142"/>
        <v>High</v>
      </c>
      <c r="V999" s="4">
        <v>4</v>
      </c>
      <c r="W999" s="33">
        <f t="shared" si="143"/>
        <v>523.43671970624337</v>
      </c>
      <c r="X999" s="2" t="s">
        <v>17</v>
      </c>
    </row>
    <row r="1000" spans="1:24" ht="14.25" customHeight="1" x14ac:dyDescent="0.25">
      <c r="A1000" s="2">
        <v>4927</v>
      </c>
      <c r="B1000" s="2">
        <v>34</v>
      </c>
      <c r="C1000" s="2" t="str">
        <f t="shared" si="135"/>
        <v>Early Adults</v>
      </c>
      <c r="D1000" s="2" t="s">
        <v>18</v>
      </c>
      <c r="E1000" s="2" t="s">
        <v>13</v>
      </c>
      <c r="F1000" s="2">
        <v>750.07</v>
      </c>
      <c r="G1000" s="2">
        <f t="shared" si="136"/>
        <v>3</v>
      </c>
      <c r="H1000" s="6">
        <v>49123</v>
      </c>
      <c r="I1000" s="12" t="str">
        <f t="shared" si="137"/>
        <v>2034</v>
      </c>
      <c r="J1000" s="10" t="str">
        <f t="shared" si="138"/>
        <v>Jun</v>
      </c>
      <c r="K1000" s="12" t="str">
        <f t="shared" si="139"/>
        <v>28</v>
      </c>
      <c r="L1000" s="2" t="s">
        <v>20</v>
      </c>
      <c r="M1000" s="2" t="s">
        <v>15</v>
      </c>
      <c r="N1000" s="2">
        <v>1.64</v>
      </c>
      <c r="O1000" s="2" t="s">
        <v>16</v>
      </c>
      <c r="P1000" s="2">
        <v>9</v>
      </c>
      <c r="Q1000" s="2">
        <f t="shared" si="140"/>
        <v>2</v>
      </c>
      <c r="R1000" s="2">
        <v>83.34</v>
      </c>
      <c r="S1000" s="2">
        <f t="shared" si="141"/>
        <v>2</v>
      </c>
      <c r="T1000" s="42">
        <f>DataSet!G4928+DataSet!Q4928+DataSet!S4928</f>
        <v>6</v>
      </c>
      <c r="U1000" s="16" t="str">
        <f t="shared" si="142"/>
        <v>Medium</v>
      </c>
      <c r="V1000" s="4">
        <v>1</v>
      </c>
      <c r="W1000" s="33">
        <f t="shared" si="143"/>
        <v>535.27719898605801</v>
      </c>
      <c r="X1000" s="2" t="s">
        <v>28</v>
      </c>
    </row>
    <row r="1001" spans="1:24" ht="14.25" customHeight="1" x14ac:dyDescent="0.25">
      <c r="A1001" s="2">
        <v>171</v>
      </c>
      <c r="B1001" s="2">
        <v>52</v>
      </c>
      <c r="C1001" s="2" t="str">
        <f t="shared" si="135"/>
        <v>Late Adults</v>
      </c>
      <c r="D1001" s="2" t="s">
        <v>23</v>
      </c>
      <c r="E1001" s="2" t="s">
        <v>29</v>
      </c>
      <c r="F1001" s="2">
        <v>906.49</v>
      </c>
      <c r="G1001" s="2">
        <f t="shared" si="136"/>
        <v>3</v>
      </c>
      <c r="H1001" s="6">
        <v>44367</v>
      </c>
      <c r="I1001" s="12" t="str">
        <f t="shared" si="137"/>
        <v>2021</v>
      </c>
      <c r="J1001" s="10" t="str">
        <f t="shared" si="138"/>
        <v>Jun</v>
      </c>
      <c r="K1001" s="12" t="str">
        <f t="shared" si="139"/>
        <v>20</v>
      </c>
      <c r="L1001" s="2" t="s">
        <v>20</v>
      </c>
      <c r="M1001" s="2" t="s">
        <v>15</v>
      </c>
      <c r="N1001" s="2">
        <v>1.63</v>
      </c>
      <c r="O1001" s="2" t="s">
        <v>21</v>
      </c>
      <c r="P1001" s="2">
        <v>6</v>
      </c>
      <c r="Q1001" s="2">
        <f t="shared" si="140"/>
        <v>2</v>
      </c>
      <c r="R1001" s="2">
        <v>151.08000000000001</v>
      </c>
      <c r="S1001" s="2">
        <f t="shared" si="141"/>
        <v>3</v>
      </c>
      <c r="T1001" s="42">
        <f>DataSet!G172+DataSet!Q172+DataSet!S172</f>
        <v>4</v>
      </c>
      <c r="U1001" s="16" t="str">
        <f t="shared" si="142"/>
        <v>Low</v>
      </c>
      <c r="V1001" s="4">
        <v>4</v>
      </c>
      <c r="W1001" s="33">
        <f t="shared" si="143"/>
        <v>523.60839460784405</v>
      </c>
      <c r="X1001" s="2" t="s">
        <v>22</v>
      </c>
    </row>
    <row r="1002" spans="1:24" ht="14.25" customHeight="1" x14ac:dyDescent="0.25">
      <c r="A1002" s="2">
        <v>178</v>
      </c>
      <c r="B1002" s="2">
        <v>49</v>
      </c>
      <c r="C1002" s="2" t="str">
        <f t="shared" si="135"/>
        <v>Mid Adults</v>
      </c>
      <c r="D1002" s="2" t="s">
        <v>26</v>
      </c>
      <c r="E1002" s="2" t="s">
        <v>29</v>
      </c>
      <c r="F1002" s="2">
        <v>119.88</v>
      </c>
      <c r="G1002" s="2">
        <f t="shared" si="136"/>
        <v>1</v>
      </c>
      <c r="H1002" s="6">
        <v>44374</v>
      </c>
      <c r="I1002" s="12" t="str">
        <f t="shared" si="137"/>
        <v>2021</v>
      </c>
      <c r="J1002" s="10" t="str">
        <f t="shared" si="138"/>
        <v>Jun</v>
      </c>
      <c r="K1002" s="12" t="str">
        <f t="shared" si="139"/>
        <v>27</v>
      </c>
      <c r="L1002" s="2" t="s">
        <v>24</v>
      </c>
      <c r="M1002" s="2" t="s">
        <v>25</v>
      </c>
      <c r="N1002" s="2">
        <v>1.63</v>
      </c>
      <c r="O1002" s="2" t="s">
        <v>16</v>
      </c>
      <c r="P1002" s="2">
        <v>13</v>
      </c>
      <c r="Q1002" s="2">
        <f t="shared" si="140"/>
        <v>2</v>
      </c>
      <c r="R1002" s="2">
        <v>9.2200000000000006</v>
      </c>
      <c r="S1002" s="2">
        <f t="shared" si="141"/>
        <v>1</v>
      </c>
      <c r="T1002" s="42">
        <f>DataSet!G179+DataSet!Q179+DataSet!S179</f>
        <v>5</v>
      </c>
      <c r="U1002" s="16" t="str">
        <f t="shared" si="142"/>
        <v>Medium</v>
      </c>
      <c r="V1002" s="4">
        <v>4</v>
      </c>
      <c r="W1002" s="33">
        <f t="shared" si="143"/>
        <v>523.13860122699487</v>
      </c>
      <c r="X1002" s="2" t="s">
        <v>17</v>
      </c>
    </row>
    <row r="1003" spans="1:24" ht="14.25" customHeight="1" x14ac:dyDescent="0.25">
      <c r="A1003" s="2">
        <v>239</v>
      </c>
      <c r="B1003" s="2">
        <v>29</v>
      </c>
      <c r="C1003" s="2" t="str">
        <f t="shared" si="135"/>
        <v>Young Adults</v>
      </c>
      <c r="D1003" s="2" t="s">
        <v>26</v>
      </c>
      <c r="E1003" s="2" t="s">
        <v>13</v>
      </c>
      <c r="F1003" s="2">
        <v>70.13</v>
      </c>
      <c r="G1003" s="2">
        <f t="shared" si="136"/>
        <v>1</v>
      </c>
      <c r="H1003" s="6">
        <v>44435</v>
      </c>
      <c r="I1003" s="12" t="str">
        <f t="shared" si="137"/>
        <v>2021</v>
      </c>
      <c r="J1003" s="10" t="str">
        <f t="shared" si="138"/>
        <v>Aug</v>
      </c>
      <c r="K1003" s="12" t="str">
        <f t="shared" si="139"/>
        <v>27</v>
      </c>
      <c r="L1003" s="2" t="s">
        <v>14</v>
      </c>
      <c r="M1003" s="2" t="s">
        <v>15</v>
      </c>
      <c r="N1003" s="2">
        <v>1.63</v>
      </c>
      <c r="O1003" s="2" t="s">
        <v>16</v>
      </c>
      <c r="P1003" s="2">
        <v>10</v>
      </c>
      <c r="Q1003" s="2">
        <f t="shared" si="140"/>
        <v>2</v>
      </c>
      <c r="R1003" s="2">
        <v>7.01</v>
      </c>
      <c r="S1003" s="2">
        <f t="shared" si="141"/>
        <v>1</v>
      </c>
      <c r="T1003" s="42">
        <f>DataSet!G240+DataSet!Q240+DataSet!S240</f>
        <v>4</v>
      </c>
      <c r="U1003" s="16" t="str">
        <f t="shared" si="142"/>
        <v>Low</v>
      </c>
      <c r="V1003" s="4">
        <v>3</v>
      </c>
      <c r="W1003" s="33">
        <f t="shared" si="143"/>
        <v>502.06199513382046</v>
      </c>
      <c r="X1003" s="2" t="s">
        <v>17</v>
      </c>
    </row>
    <row r="1004" spans="1:24" ht="14.25" customHeight="1" x14ac:dyDescent="0.25">
      <c r="A1004" s="2">
        <v>454</v>
      </c>
      <c r="B1004" s="2">
        <v>62</v>
      </c>
      <c r="C1004" s="2" t="str">
        <f t="shared" si="135"/>
        <v>Seniors</v>
      </c>
      <c r="D1004" s="2" t="s">
        <v>12</v>
      </c>
      <c r="E1004" s="2" t="s">
        <v>29</v>
      </c>
      <c r="F1004" s="2">
        <v>462.95</v>
      </c>
      <c r="G1004" s="2">
        <f t="shared" si="136"/>
        <v>2</v>
      </c>
      <c r="H1004" s="6">
        <v>44650</v>
      </c>
      <c r="I1004" s="12" t="str">
        <f t="shared" si="137"/>
        <v>2022</v>
      </c>
      <c r="J1004" s="10" t="str">
        <f t="shared" si="138"/>
        <v>Mar</v>
      </c>
      <c r="K1004" s="12" t="str">
        <f t="shared" si="139"/>
        <v>30</v>
      </c>
      <c r="L1004" s="2" t="s">
        <v>30</v>
      </c>
      <c r="M1004" s="2" t="s">
        <v>25</v>
      </c>
      <c r="N1004" s="2">
        <v>1.63</v>
      </c>
      <c r="O1004" s="2" t="s">
        <v>21</v>
      </c>
      <c r="P1004" s="2">
        <v>10</v>
      </c>
      <c r="Q1004" s="2">
        <f t="shared" si="140"/>
        <v>2</v>
      </c>
      <c r="R1004" s="2">
        <v>46.3</v>
      </c>
      <c r="S1004" s="2">
        <f t="shared" si="141"/>
        <v>1</v>
      </c>
      <c r="T1004" s="42">
        <f>DataSet!G455+DataSet!Q455+DataSet!S455</f>
        <v>4</v>
      </c>
      <c r="U1004" s="16" t="str">
        <f t="shared" si="142"/>
        <v>Low</v>
      </c>
      <c r="V1004" s="4">
        <v>1</v>
      </c>
      <c r="W1004" s="33">
        <f t="shared" si="143"/>
        <v>535.00461928933976</v>
      </c>
      <c r="X1004" s="2" t="s">
        <v>28</v>
      </c>
    </row>
    <row r="1005" spans="1:24" ht="14.25" customHeight="1" x14ac:dyDescent="0.25">
      <c r="A1005" s="2">
        <v>541</v>
      </c>
      <c r="B1005" s="2">
        <v>45</v>
      </c>
      <c r="C1005" s="2" t="str">
        <f t="shared" si="135"/>
        <v>Mid Adults</v>
      </c>
      <c r="D1005" s="2" t="s">
        <v>26</v>
      </c>
      <c r="E1005" s="2" t="s">
        <v>27</v>
      </c>
      <c r="F1005" s="2">
        <v>431.63</v>
      </c>
      <c r="G1005" s="2">
        <f t="shared" si="136"/>
        <v>2</v>
      </c>
      <c r="H1005" s="6">
        <v>44737</v>
      </c>
      <c r="I1005" s="12" t="str">
        <f t="shared" si="137"/>
        <v>2022</v>
      </c>
      <c r="J1005" s="10" t="str">
        <f t="shared" si="138"/>
        <v>Jun</v>
      </c>
      <c r="K1005" s="12" t="str">
        <f t="shared" si="139"/>
        <v>25</v>
      </c>
      <c r="L1005" s="2" t="s">
        <v>20</v>
      </c>
      <c r="M1005" s="2" t="s">
        <v>15</v>
      </c>
      <c r="N1005" s="2">
        <v>1.63</v>
      </c>
      <c r="O1005" s="2" t="s">
        <v>21</v>
      </c>
      <c r="P1005" s="2">
        <v>17</v>
      </c>
      <c r="Q1005" s="2">
        <f t="shared" si="140"/>
        <v>3</v>
      </c>
      <c r="R1005" s="2">
        <v>25.39</v>
      </c>
      <c r="S1005" s="2">
        <f t="shared" si="141"/>
        <v>1</v>
      </c>
      <c r="T1005" s="42">
        <f>DataSet!G542+DataSet!Q542+DataSet!S542</f>
        <v>7</v>
      </c>
      <c r="U1005" s="16" t="str">
        <f t="shared" si="142"/>
        <v>High</v>
      </c>
      <c r="V1005" s="4">
        <v>3</v>
      </c>
      <c r="W1005" s="33">
        <f t="shared" si="143"/>
        <v>502.58809987819785</v>
      </c>
      <c r="X1005" s="2" t="s">
        <v>17</v>
      </c>
    </row>
    <row r="1006" spans="1:24" ht="14.25" customHeight="1" x14ac:dyDescent="0.25">
      <c r="A1006" s="2">
        <v>692</v>
      </c>
      <c r="B1006" s="2">
        <v>53</v>
      </c>
      <c r="C1006" s="2" t="str">
        <f t="shared" si="135"/>
        <v>Late Adults</v>
      </c>
      <c r="D1006" s="2" t="s">
        <v>26</v>
      </c>
      <c r="E1006" s="2" t="s">
        <v>13</v>
      </c>
      <c r="F1006" s="2">
        <v>199.59</v>
      </c>
      <c r="G1006" s="2">
        <f t="shared" si="136"/>
        <v>1</v>
      </c>
      <c r="H1006" s="6">
        <v>44888</v>
      </c>
      <c r="I1006" s="12" t="str">
        <f t="shared" si="137"/>
        <v>2022</v>
      </c>
      <c r="J1006" s="10" t="str">
        <f t="shared" si="138"/>
        <v>Nov</v>
      </c>
      <c r="K1006" s="12" t="str">
        <f t="shared" si="139"/>
        <v>23</v>
      </c>
      <c r="L1006" s="2" t="s">
        <v>20</v>
      </c>
      <c r="M1006" s="2" t="s">
        <v>25</v>
      </c>
      <c r="N1006" s="2">
        <v>1.63</v>
      </c>
      <c r="O1006" s="2" t="s">
        <v>21</v>
      </c>
      <c r="P1006" s="2">
        <v>16</v>
      </c>
      <c r="Q1006" s="2">
        <f t="shared" si="140"/>
        <v>3</v>
      </c>
      <c r="R1006" s="2">
        <v>12.47</v>
      </c>
      <c r="S1006" s="2">
        <f t="shared" si="141"/>
        <v>1</v>
      </c>
      <c r="T1006" s="42">
        <f>DataSet!G693+DataSet!Q693+DataSet!S693</f>
        <v>4</v>
      </c>
      <c r="U1006" s="16" t="str">
        <f t="shared" si="142"/>
        <v>Low</v>
      </c>
      <c r="V1006" s="4">
        <v>3</v>
      </c>
      <c r="W1006" s="33">
        <f t="shared" si="143"/>
        <v>502.67463414634199</v>
      </c>
      <c r="X1006" s="2" t="s">
        <v>17</v>
      </c>
    </row>
    <row r="1007" spans="1:24" ht="14.25" customHeight="1" x14ac:dyDescent="0.25">
      <c r="A1007" s="2">
        <v>776</v>
      </c>
      <c r="B1007" s="2">
        <v>69</v>
      </c>
      <c r="C1007" s="2" t="str">
        <f t="shared" si="135"/>
        <v>Seniors</v>
      </c>
      <c r="D1007" s="2" t="s">
        <v>26</v>
      </c>
      <c r="E1007" s="2" t="s">
        <v>13</v>
      </c>
      <c r="F1007" s="2">
        <v>686.92</v>
      </c>
      <c r="G1007" s="2">
        <f t="shared" si="136"/>
        <v>3</v>
      </c>
      <c r="H1007" s="6">
        <v>44972</v>
      </c>
      <c r="I1007" s="12" t="str">
        <f t="shared" si="137"/>
        <v>2023</v>
      </c>
      <c r="J1007" s="10" t="str">
        <f t="shared" si="138"/>
        <v>Feb</v>
      </c>
      <c r="K1007" s="12" t="str">
        <f t="shared" si="139"/>
        <v>15</v>
      </c>
      <c r="L1007" s="2" t="s">
        <v>24</v>
      </c>
      <c r="M1007" s="2" t="s">
        <v>15</v>
      </c>
      <c r="N1007" s="2">
        <v>1.63</v>
      </c>
      <c r="O1007" s="2" t="s">
        <v>21</v>
      </c>
      <c r="P1007" s="2">
        <v>15</v>
      </c>
      <c r="Q1007" s="2">
        <f t="shared" si="140"/>
        <v>2</v>
      </c>
      <c r="R1007" s="2">
        <v>45.79</v>
      </c>
      <c r="S1007" s="2">
        <f t="shared" si="141"/>
        <v>1</v>
      </c>
      <c r="T1007" s="42">
        <f>DataSet!G777+DataSet!Q777+DataSet!S777</f>
        <v>7</v>
      </c>
      <c r="U1007" s="16" t="str">
        <f t="shared" si="142"/>
        <v>High</v>
      </c>
      <c r="V1007" s="4">
        <v>4</v>
      </c>
      <c r="W1007" s="33">
        <f t="shared" si="143"/>
        <v>523.63400491400591</v>
      </c>
      <c r="X1007" s="2" t="s">
        <v>28</v>
      </c>
    </row>
    <row r="1008" spans="1:24" ht="14.25" customHeight="1" x14ac:dyDescent="0.25">
      <c r="A1008" s="2">
        <v>986</v>
      </c>
      <c r="B1008" s="2">
        <v>55</v>
      </c>
      <c r="C1008" s="2" t="str">
        <f t="shared" si="135"/>
        <v>Late Adults</v>
      </c>
      <c r="D1008" s="2" t="s">
        <v>26</v>
      </c>
      <c r="E1008" s="2" t="s">
        <v>13</v>
      </c>
      <c r="F1008" s="2">
        <v>630.97</v>
      </c>
      <c r="G1008" s="2">
        <f t="shared" si="136"/>
        <v>2</v>
      </c>
      <c r="H1008" s="6">
        <v>45182</v>
      </c>
      <c r="I1008" s="12" t="str">
        <f t="shared" si="137"/>
        <v>2023</v>
      </c>
      <c r="J1008" s="10" t="str">
        <f t="shared" si="138"/>
        <v>Sep</v>
      </c>
      <c r="K1008" s="12" t="str">
        <f t="shared" si="139"/>
        <v>13</v>
      </c>
      <c r="L1008" s="2" t="s">
        <v>14</v>
      </c>
      <c r="M1008" s="2" t="s">
        <v>25</v>
      </c>
      <c r="N1008" s="2">
        <v>1.63</v>
      </c>
      <c r="O1008" s="2" t="s">
        <v>21</v>
      </c>
      <c r="P1008" s="2">
        <v>5</v>
      </c>
      <c r="Q1008" s="2">
        <f t="shared" si="140"/>
        <v>1</v>
      </c>
      <c r="R1008" s="2">
        <v>126.19</v>
      </c>
      <c r="S1008" s="2">
        <f t="shared" si="141"/>
        <v>2</v>
      </c>
      <c r="T1008" s="42">
        <f>DataSet!G987+DataSet!Q987+DataSet!S987</f>
        <v>5</v>
      </c>
      <c r="U1008" s="16" t="str">
        <f t="shared" si="142"/>
        <v>Medium</v>
      </c>
      <c r="V1008" s="4">
        <v>5</v>
      </c>
      <c r="W1008" s="33">
        <f t="shared" si="143"/>
        <v>537.17404551201003</v>
      </c>
      <c r="X1008" s="2" t="s">
        <v>22</v>
      </c>
    </row>
    <row r="1009" spans="1:24" ht="14.25" customHeight="1" x14ac:dyDescent="0.25">
      <c r="A1009" s="2">
        <v>1106</v>
      </c>
      <c r="B1009" s="2">
        <v>60</v>
      </c>
      <c r="C1009" s="2" t="str">
        <f t="shared" si="135"/>
        <v>Seniors</v>
      </c>
      <c r="D1009" s="2" t="s">
        <v>23</v>
      </c>
      <c r="E1009" s="2" t="s">
        <v>29</v>
      </c>
      <c r="F1009" s="2">
        <v>869.86</v>
      </c>
      <c r="G1009" s="2">
        <f t="shared" si="136"/>
        <v>3</v>
      </c>
      <c r="H1009" s="6">
        <v>45302</v>
      </c>
      <c r="I1009" s="12" t="str">
        <f t="shared" si="137"/>
        <v>2024</v>
      </c>
      <c r="J1009" s="10" t="str">
        <f t="shared" si="138"/>
        <v>Jan</v>
      </c>
      <c r="K1009" s="12" t="str">
        <f t="shared" si="139"/>
        <v>11</v>
      </c>
      <c r="L1009" s="2" t="s">
        <v>24</v>
      </c>
      <c r="M1009" s="2" t="s">
        <v>25</v>
      </c>
      <c r="N1009" s="2">
        <v>1.63</v>
      </c>
      <c r="O1009" s="2" t="s">
        <v>21</v>
      </c>
      <c r="P1009" s="2">
        <v>7</v>
      </c>
      <c r="Q1009" s="2">
        <f t="shared" si="140"/>
        <v>2</v>
      </c>
      <c r="R1009" s="2">
        <v>124.27</v>
      </c>
      <c r="S1009" s="2">
        <f t="shared" si="141"/>
        <v>2</v>
      </c>
      <c r="T1009" s="42">
        <f>DataSet!G1107+DataSet!Q1107+DataSet!S1107</f>
        <v>7</v>
      </c>
      <c r="U1009" s="16" t="str">
        <f t="shared" si="142"/>
        <v>High</v>
      </c>
      <c r="V1009" s="4">
        <v>1</v>
      </c>
      <c r="W1009" s="33">
        <f t="shared" si="143"/>
        <v>535.09617534942788</v>
      </c>
      <c r="X1009" s="2" t="s">
        <v>17</v>
      </c>
    </row>
    <row r="1010" spans="1:24" ht="14.25" customHeight="1" x14ac:dyDescent="0.25">
      <c r="A1010" s="2">
        <v>1472</v>
      </c>
      <c r="B1010" s="2">
        <v>20</v>
      </c>
      <c r="C1010" s="2" t="str">
        <f t="shared" si="135"/>
        <v>Young Adults</v>
      </c>
      <c r="D1010" s="2" t="s">
        <v>12</v>
      </c>
      <c r="E1010" s="2" t="s">
        <v>19</v>
      </c>
      <c r="F1010" s="2">
        <v>807.1</v>
      </c>
      <c r="G1010" s="2">
        <f t="shared" si="136"/>
        <v>3</v>
      </c>
      <c r="H1010" s="6">
        <v>45668</v>
      </c>
      <c r="I1010" s="12" t="str">
        <f t="shared" si="137"/>
        <v>2025</v>
      </c>
      <c r="J1010" s="10" t="str">
        <f t="shared" si="138"/>
        <v>Jan</v>
      </c>
      <c r="K1010" s="12" t="str">
        <f t="shared" si="139"/>
        <v>11</v>
      </c>
      <c r="L1010" s="2" t="s">
        <v>24</v>
      </c>
      <c r="M1010" s="2" t="s">
        <v>15</v>
      </c>
      <c r="N1010" s="2">
        <v>1.63</v>
      </c>
      <c r="O1010" s="2" t="s">
        <v>16</v>
      </c>
      <c r="P1010" s="2">
        <v>17</v>
      </c>
      <c r="Q1010" s="2">
        <f t="shared" si="140"/>
        <v>3</v>
      </c>
      <c r="R1010" s="2">
        <v>47.48</v>
      </c>
      <c r="S1010" s="2">
        <f t="shared" si="141"/>
        <v>1</v>
      </c>
      <c r="T1010" s="42">
        <f>DataSet!G1473+DataSet!Q1473+DataSet!S1473</f>
        <v>6</v>
      </c>
      <c r="U1010" s="16" t="str">
        <f t="shared" si="142"/>
        <v>Medium</v>
      </c>
      <c r="V1010" s="4">
        <v>2</v>
      </c>
      <c r="W1010" s="33">
        <f t="shared" si="143"/>
        <v>521.72801020408235</v>
      </c>
      <c r="X1010" s="2" t="s">
        <v>17</v>
      </c>
    </row>
    <row r="1011" spans="1:24" ht="14.25" customHeight="1" x14ac:dyDescent="0.25">
      <c r="A1011" s="2">
        <v>1813</v>
      </c>
      <c r="B1011" s="2">
        <v>64</v>
      </c>
      <c r="C1011" s="2" t="str">
        <f t="shared" si="135"/>
        <v>Seniors</v>
      </c>
      <c r="D1011" s="2" t="s">
        <v>26</v>
      </c>
      <c r="E1011" s="2" t="s">
        <v>13</v>
      </c>
      <c r="F1011" s="2">
        <v>470.23</v>
      </c>
      <c r="G1011" s="2">
        <f t="shared" si="136"/>
        <v>2</v>
      </c>
      <c r="H1011" s="6">
        <v>46009</v>
      </c>
      <c r="I1011" s="12" t="str">
        <f t="shared" si="137"/>
        <v>2025</v>
      </c>
      <c r="J1011" s="10" t="str">
        <f t="shared" si="138"/>
        <v>Dec</v>
      </c>
      <c r="K1011" s="12" t="str">
        <f t="shared" si="139"/>
        <v>18</v>
      </c>
      <c r="L1011" s="2" t="s">
        <v>30</v>
      </c>
      <c r="M1011" s="2" t="s">
        <v>25</v>
      </c>
      <c r="N1011" s="2">
        <v>1.63</v>
      </c>
      <c r="O1011" s="2" t="s">
        <v>16</v>
      </c>
      <c r="P1011" s="2">
        <v>9</v>
      </c>
      <c r="Q1011" s="2">
        <f t="shared" si="140"/>
        <v>2</v>
      </c>
      <c r="R1011" s="2">
        <v>52.25</v>
      </c>
      <c r="S1011" s="2">
        <f t="shared" si="141"/>
        <v>2</v>
      </c>
      <c r="T1011" s="42">
        <f>DataSet!G1814+DataSet!Q1814+DataSet!S1814</f>
        <v>4</v>
      </c>
      <c r="U1011" s="16" t="str">
        <f t="shared" si="142"/>
        <v>Low</v>
      </c>
      <c r="V1011" s="4">
        <v>3</v>
      </c>
      <c r="W1011" s="33">
        <f t="shared" si="143"/>
        <v>503.04470085470132</v>
      </c>
      <c r="X1011" s="2" t="s">
        <v>17</v>
      </c>
    </row>
    <row r="1012" spans="1:24" ht="14.25" customHeight="1" x14ac:dyDescent="0.25">
      <c r="A1012" s="2">
        <v>1944</v>
      </c>
      <c r="B1012" s="2">
        <v>49</v>
      </c>
      <c r="C1012" s="2" t="str">
        <f t="shared" si="135"/>
        <v>Mid Adults</v>
      </c>
      <c r="D1012" s="2" t="s">
        <v>23</v>
      </c>
      <c r="E1012" s="2" t="s">
        <v>29</v>
      </c>
      <c r="F1012" s="2">
        <v>162.33000000000001</v>
      </c>
      <c r="G1012" s="2">
        <f t="shared" si="136"/>
        <v>1</v>
      </c>
      <c r="H1012" s="6">
        <v>46140</v>
      </c>
      <c r="I1012" s="12" t="str">
        <f t="shared" si="137"/>
        <v>2026</v>
      </c>
      <c r="J1012" s="10" t="str">
        <f t="shared" si="138"/>
        <v>Apr</v>
      </c>
      <c r="K1012" s="12" t="str">
        <f t="shared" si="139"/>
        <v>28</v>
      </c>
      <c r="L1012" s="2" t="s">
        <v>14</v>
      </c>
      <c r="M1012" s="2" t="s">
        <v>25</v>
      </c>
      <c r="N1012" s="2">
        <v>1.63</v>
      </c>
      <c r="O1012" s="2" t="s">
        <v>16</v>
      </c>
      <c r="P1012" s="2">
        <v>1</v>
      </c>
      <c r="Q1012" s="2">
        <f t="shared" si="140"/>
        <v>1</v>
      </c>
      <c r="R1012" s="2">
        <v>162.33000000000001</v>
      </c>
      <c r="S1012" s="2">
        <f t="shared" si="141"/>
        <v>3</v>
      </c>
      <c r="T1012" s="42">
        <f>DataSet!G1945+DataSet!Q1945+DataSet!S1945</f>
        <v>4</v>
      </c>
      <c r="U1012" s="16" t="str">
        <f t="shared" si="142"/>
        <v>Low</v>
      </c>
      <c r="V1012" s="4">
        <v>4</v>
      </c>
      <c r="W1012" s="33">
        <f t="shared" si="143"/>
        <v>523.43316113161234</v>
      </c>
      <c r="X1012" s="2" t="s">
        <v>22</v>
      </c>
    </row>
    <row r="1013" spans="1:24" ht="14.25" customHeight="1" x14ac:dyDescent="0.25">
      <c r="A1013" s="2">
        <v>2202</v>
      </c>
      <c r="B1013" s="2">
        <v>19</v>
      </c>
      <c r="C1013" s="2" t="str">
        <f t="shared" si="135"/>
        <v>Young Adults</v>
      </c>
      <c r="D1013" s="2" t="s">
        <v>12</v>
      </c>
      <c r="E1013" s="2" t="s">
        <v>13</v>
      </c>
      <c r="F1013" s="2">
        <v>769.59</v>
      </c>
      <c r="G1013" s="2">
        <f t="shared" si="136"/>
        <v>3</v>
      </c>
      <c r="H1013" s="6">
        <v>46398</v>
      </c>
      <c r="I1013" s="12" t="str">
        <f t="shared" si="137"/>
        <v>2027</v>
      </c>
      <c r="J1013" s="10" t="str">
        <f t="shared" si="138"/>
        <v>Jan</v>
      </c>
      <c r="K1013" s="12" t="str">
        <f t="shared" si="139"/>
        <v>11</v>
      </c>
      <c r="L1013" s="2" t="s">
        <v>30</v>
      </c>
      <c r="M1013" s="2" t="s">
        <v>15</v>
      </c>
      <c r="N1013" s="2">
        <v>1.63</v>
      </c>
      <c r="O1013" s="2" t="s">
        <v>16</v>
      </c>
      <c r="P1013" s="2">
        <v>13</v>
      </c>
      <c r="Q1013" s="2">
        <f t="shared" si="140"/>
        <v>2</v>
      </c>
      <c r="R1013" s="2">
        <v>59.2</v>
      </c>
      <c r="S1013" s="2">
        <f t="shared" si="141"/>
        <v>2</v>
      </c>
      <c r="T1013" s="42">
        <f>DataSet!G2203+DataSet!Q2203+DataSet!S2203</f>
        <v>4</v>
      </c>
      <c r="U1013" s="16" t="str">
        <f t="shared" si="142"/>
        <v>Low</v>
      </c>
      <c r="V1013" s="4">
        <v>3</v>
      </c>
      <c r="W1013" s="33">
        <f t="shared" si="143"/>
        <v>503.08481662591737</v>
      </c>
      <c r="X1013" s="2" t="s">
        <v>17</v>
      </c>
    </row>
    <row r="1014" spans="1:24" ht="14.25" customHeight="1" x14ac:dyDescent="0.25">
      <c r="A1014" s="2">
        <v>2300</v>
      </c>
      <c r="B1014" s="2">
        <v>46</v>
      </c>
      <c r="C1014" s="2" t="str">
        <f t="shared" si="135"/>
        <v>Mid Adults</v>
      </c>
      <c r="D1014" s="2" t="s">
        <v>26</v>
      </c>
      <c r="E1014" s="2" t="s">
        <v>27</v>
      </c>
      <c r="F1014" s="2">
        <v>761.35</v>
      </c>
      <c r="G1014" s="2">
        <f t="shared" si="136"/>
        <v>3</v>
      </c>
      <c r="H1014" s="6">
        <v>46496</v>
      </c>
      <c r="I1014" s="12" t="str">
        <f t="shared" si="137"/>
        <v>2027</v>
      </c>
      <c r="J1014" s="10" t="str">
        <f t="shared" si="138"/>
        <v>Apr</v>
      </c>
      <c r="K1014" s="12" t="str">
        <f t="shared" si="139"/>
        <v>19</v>
      </c>
      <c r="L1014" s="2" t="s">
        <v>20</v>
      </c>
      <c r="M1014" s="2" t="s">
        <v>15</v>
      </c>
      <c r="N1014" s="2">
        <v>1.63</v>
      </c>
      <c r="O1014" s="2" t="s">
        <v>16</v>
      </c>
      <c r="P1014" s="2">
        <v>11</v>
      </c>
      <c r="Q1014" s="2">
        <f t="shared" si="140"/>
        <v>2</v>
      </c>
      <c r="R1014" s="2">
        <v>69.209999999999994</v>
      </c>
      <c r="S1014" s="2">
        <f t="shared" si="141"/>
        <v>2</v>
      </c>
      <c r="T1014" s="42">
        <f>DataSet!G2301+DataSet!Q2301+DataSet!S2301</f>
        <v>6</v>
      </c>
      <c r="U1014" s="16" t="str">
        <f t="shared" si="142"/>
        <v>Medium</v>
      </c>
      <c r="V1014" s="4">
        <v>5</v>
      </c>
      <c r="W1014" s="33">
        <f t="shared" si="143"/>
        <v>537.05531645569602</v>
      </c>
      <c r="X1014" s="2" t="s">
        <v>17</v>
      </c>
    </row>
    <row r="1015" spans="1:24" ht="14.25" customHeight="1" x14ac:dyDescent="0.25">
      <c r="A1015" s="2">
        <v>2502</v>
      </c>
      <c r="B1015" s="2">
        <v>24</v>
      </c>
      <c r="C1015" s="2" t="str">
        <f t="shared" si="135"/>
        <v>Young Adults</v>
      </c>
      <c r="D1015" s="2" t="s">
        <v>12</v>
      </c>
      <c r="E1015" s="2" t="s">
        <v>13</v>
      </c>
      <c r="F1015" s="2">
        <v>704.51</v>
      </c>
      <c r="G1015" s="2">
        <f t="shared" si="136"/>
        <v>3</v>
      </c>
      <c r="H1015" s="6">
        <v>46698</v>
      </c>
      <c r="I1015" s="12" t="str">
        <f t="shared" si="137"/>
        <v>2027</v>
      </c>
      <c r="J1015" s="10" t="str">
        <f t="shared" si="138"/>
        <v>Nov</v>
      </c>
      <c r="K1015" s="12" t="str">
        <f t="shared" si="139"/>
        <v>07</v>
      </c>
      <c r="L1015" s="2" t="s">
        <v>30</v>
      </c>
      <c r="M1015" s="2" t="s">
        <v>25</v>
      </c>
      <c r="N1015" s="2">
        <v>1.63</v>
      </c>
      <c r="O1015" s="2" t="s">
        <v>16</v>
      </c>
      <c r="P1015" s="2">
        <v>2</v>
      </c>
      <c r="Q1015" s="2">
        <f t="shared" si="140"/>
        <v>1</v>
      </c>
      <c r="R1015" s="2">
        <v>352.26</v>
      </c>
      <c r="S1015" s="2">
        <f t="shared" si="141"/>
        <v>3</v>
      </c>
      <c r="T1015" s="42">
        <f>DataSet!G2503+DataSet!Q2503+DataSet!S2503</f>
        <v>7</v>
      </c>
      <c r="U1015" s="16" t="str">
        <f t="shared" si="142"/>
        <v>High</v>
      </c>
      <c r="V1015" s="4">
        <v>5</v>
      </c>
      <c r="W1015" s="33">
        <f t="shared" si="143"/>
        <v>536.77103929024065</v>
      </c>
      <c r="X1015" s="2" t="s">
        <v>17</v>
      </c>
    </row>
    <row r="1016" spans="1:24" ht="14.25" customHeight="1" x14ac:dyDescent="0.25">
      <c r="A1016" s="2">
        <v>2535</v>
      </c>
      <c r="B1016" s="2">
        <v>49</v>
      </c>
      <c r="C1016" s="2" t="str">
        <f t="shared" si="135"/>
        <v>Mid Adults</v>
      </c>
      <c r="D1016" s="2" t="s">
        <v>23</v>
      </c>
      <c r="E1016" s="2" t="s">
        <v>27</v>
      </c>
      <c r="F1016" s="2">
        <v>747.88</v>
      </c>
      <c r="G1016" s="2">
        <f t="shared" si="136"/>
        <v>3</v>
      </c>
      <c r="H1016" s="6">
        <v>46731</v>
      </c>
      <c r="I1016" s="12" t="str">
        <f t="shared" si="137"/>
        <v>2027</v>
      </c>
      <c r="J1016" s="10" t="str">
        <f t="shared" si="138"/>
        <v>Dec</v>
      </c>
      <c r="K1016" s="12" t="str">
        <f t="shared" si="139"/>
        <v>10</v>
      </c>
      <c r="L1016" s="2" t="s">
        <v>20</v>
      </c>
      <c r="M1016" s="2" t="s">
        <v>25</v>
      </c>
      <c r="N1016" s="2">
        <v>1.63</v>
      </c>
      <c r="O1016" s="2" t="s">
        <v>16</v>
      </c>
      <c r="P1016" s="2">
        <v>1</v>
      </c>
      <c r="Q1016" s="2">
        <f t="shared" si="140"/>
        <v>1</v>
      </c>
      <c r="R1016" s="2">
        <v>747.88</v>
      </c>
      <c r="S1016" s="2">
        <f t="shared" si="141"/>
        <v>3</v>
      </c>
      <c r="T1016" s="42">
        <f>DataSet!G2536+DataSet!Q2536+DataSet!S2536</f>
        <v>4</v>
      </c>
      <c r="U1016" s="16" t="str">
        <f t="shared" si="142"/>
        <v>Low</v>
      </c>
      <c r="V1016" s="4">
        <v>1</v>
      </c>
      <c r="W1016" s="33">
        <f t="shared" si="143"/>
        <v>534.67026717557212</v>
      </c>
      <c r="X1016" s="2" t="s">
        <v>22</v>
      </c>
    </row>
    <row r="1017" spans="1:24" ht="14.25" customHeight="1" x14ac:dyDescent="0.25">
      <c r="A1017" s="2">
        <v>2838</v>
      </c>
      <c r="B1017" s="2">
        <v>22</v>
      </c>
      <c r="C1017" s="2" t="str">
        <f t="shared" si="135"/>
        <v>Young Adults</v>
      </c>
      <c r="D1017" s="2" t="s">
        <v>12</v>
      </c>
      <c r="E1017" s="2" t="s">
        <v>27</v>
      </c>
      <c r="F1017" s="2">
        <v>241.29</v>
      </c>
      <c r="G1017" s="2">
        <f t="shared" si="136"/>
        <v>1</v>
      </c>
      <c r="H1017" s="6">
        <v>47034</v>
      </c>
      <c r="I1017" s="12" t="str">
        <f t="shared" si="137"/>
        <v>2028</v>
      </c>
      <c r="J1017" s="10" t="str">
        <f t="shared" si="138"/>
        <v>Oct</v>
      </c>
      <c r="K1017" s="12" t="str">
        <f t="shared" si="139"/>
        <v>08</v>
      </c>
      <c r="L1017" s="2" t="s">
        <v>20</v>
      </c>
      <c r="M1017" s="2" t="s">
        <v>15</v>
      </c>
      <c r="N1017" s="2">
        <v>1.63</v>
      </c>
      <c r="O1017" s="2" t="s">
        <v>21</v>
      </c>
      <c r="P1017" s="2">
        <v>6</v>
      </c>
      <c r="Q1017" s="2">
        <f t="shared" si="140"/>
        <v>2</v>
      </c>
      <c r="R1017" s="2">
        <v>40.21</v>
      </c>
      <c r="S1017" s="2">
        <f t="shared" si="141"/>
        <v>1</v>
      </c>
      <c r="T1017" s="42">
        <f>DataSet!G2839+DataSet!Q2839+DataSet!S2839</f>
        <v>7</v>
      </c>
      <c r="U1017" s="16" t="str">
        <f t="shared" si="142"/>
        <v>High</v>
      </c>
      <c r="V1017" s="4">
        <v>1</v>
      </c>
      <c r="W1017" s="33">
        <f t="shared" si="143"/>
        <v>534.39866242038192</v>
      </c>
      <c r="X1017" s="2" t="s">
        <v>22</v>
      </c>
    </row>
    <row r="1018" spans="1:24" ht="14.25" customHeight="1" x14ac:dyDescent="0.25">
      <c r="A1018" s="2">
        <v>2961</v>
      </c>
      <c r="B1018" s="2">
        <v>62</v>
      </c>
      <c r="C1018" s="2" t="str">
        <f t="shared" si="135"/>
        <v>Seniors</v>
      </c>
      <c r="D1018" s="2" t="s">
        <v>18</v>
      </c>
      <c r="E1018" s="2" t="s">
        <v>13</v>
      </c>
      <c r="F1018" s="2">
        <v>140.07</v>
      </c>
      <c r="G1018" s="2">
        <f t="shared" si="136"/>
        <v>1</v>
      </c>
      <c r="H1018" s="6">
        <v>47157</v>
      </c>
      <c r="I1018" s="12" t="str">
        <f t="shared" si="137"/>
        <v>2029</v>
      </c>
      <c r="J1018" s="10" t="str">
        <f t="shared" si="138"/>
        <v>Feb</v>
      </c>
      <c r="K1018" s="12" t="str">
        <f t="shared" si="139"/>
        <v>08</v>
      </c>
      <c r="L1018" s="2" t="s">
        <v>14</v>
      </c>
      <c r="M1018" s="2" t="s">
        <v>15</v>
      </c>
      <c r="N1018" s="2">
        <v>1.63</v>
      </c>
      <c r="O1018" s="2" t="s">
        <v>16</v>
      </c>
      <c r="P1018" s="2">
        <v>1</v>
      </c>
      <c r="Q1018" s="2">
        <f t="shared" si="140"/>
        <v>1</v>
      </c>
      <c r="R1018" s="2">
        <v>140.07</v>
      </c>
      <c r="S1018" s="2">
        <f t="shared" si="141"/>
        <v>2</v>
      </c>
      <c r="T1018" s="42">
        <f>DataSet!G2962+DataSet!Q2962+DataSet!S2962</f>
        <v>6</v>
      </c>
      <c r="U1018" s="16" t="str">
        <f t="shared" si="142"/>
        <v>Medium</v>
      </c>
      <c r="V1018" s="4">
        <v>4</v>
      </c>
      <c r="W1018" s="33">
        <f t="shared" si="143"/>
        <v>523.87786945812911</v>
      </c>
      <c r="X1018" s="2" t="s">
        <v>22</v>
      </c>
    </row>
    <row r="1019" spans="1:24" ht="14.25" customHeight="1" x14ac:dyDescent="0.25">
      <c r="A1019" s="2">
        <v>3030</v>
      </c>
      <c r="B1019" s="2">
        <v>59</v>
      </c>
      <c r="C1019" s="2" t="str">
        <f t="shared" si="135"/>
        <v>Late Adults</v>
      </c>
      <c r="D1019" s="2" t="s">
        <v>23</v>
      </c>
      <c r="E1019" s="2" t="s">
        <v>19</v>
      </c>
      <c r="F1019" s="2">
        <v>337.82</v>
      </c>
      <c r="G1019" s="2">
        <f t="shared" si="136"/>
        <v>1</v>
      </c>
      <c r="H1019" s="6">
        <v>47226</v>
      </c>
      <c r="I1019" s="12" t="str">
        <f t="shared" si="137"/>
        <v>2029</v>
      </c>
      <c r="J1019" s="10" t="str">
        <f t="shared" si="138"/>
        <v>Apr</v>
      </c>
      <c r="K1019" s="12" t="str">
        <f t="shared" si="139"/>
        <v>18</v>
      </c>
      <c r="L1019" s="2" t="s">
        <v>30</v>
      </c>
      <c r="M1019" s="2" t="s">
        <v>25</v>
      </c>
      <c r="N1019" s="2">
        <v>1.63</v>
      </c>
      <c r="O1019" s="2" t="s">
        <v>16</v>
      </c>
      <c r="P1019" s="2">
        <v>4</v>
      </c>
      <c r="Q1019" s="2">
        <f t="shared" si="140"/>
        <v>1</v>
      </c>
      <c r="R1019" s="2">
        <v>84.46</v>
      </c>
      <c r="S1019" s="2">
        <f t="shared" si="141"/>
        <v>2</v>
      </c>
      <c r="T1019" s="42">
        <f>DataSet!G3031+DataSet!Q3031+DataSet!S3031</f>
        <v>5</v>
      </c>
      <c r="U1019" s="16" t="str">
        <f t="shared" si="142"/>
        <v>Medium</v>
      </c>
      <c r="V1019" s="4">
        <v>4</v>
      </c>
      <c r="W1019" s="33">
        <f t="shared" si="143"/>
        <v>524.35112207151769</v>
      </c>
      <c r="X1019" s="2" t="s">
        <v>28</v>
      </c>
    </row>
    <row r="1020" spans="1:24" ht="14.25" customHeight="1" x14ac:dyDescent="0.25">
      <c r="A1020" s="2">
        <v>3088</v>
      </c>
      <c r="B1020" s="2">
        <v>30</v>
      </c>
      <c r="C1020" s="2" t="str">
        <f t="shared" si="135"/>
        <v>Early Adults</v>
      </c>
      <c r="D1020" s="2" t="s">
        <v>23</v>
      </c>
      <c r="E1020" s="2" t="s">
        <v>19</v>
      </c>
      <c r="F1020" s="2">
        <v>784.89</v>
      </c>
      <c r="G1020" s="2">
        <f t="shared" si="136"/>
        <v>3</v>
      </c>
      <c r="H1020" s="6">
        <v>47284</v>
      </c>
      <c r="I1020" s="12" t="str">
        <f t="shared" si="137"/>
        <v>2029</v>
      </c>
      <c r="J1020" s="10" t="str">
        <f t="shared" si="138"/>
        <v>Jun</v>
      </c>
      <c r="K1020" s="12" t="str">
        <f t="shared" si="139"/>
        <v>15</v>
      </c>
      <c r="L1020" s="2" t="s">
        <v>14</v>
      </c>
      <c r="M1020" s="2" t="s">
        <v>15</v>
      </c>
      <c r="N1020" s="2">
        <v>1.63</v>
      </c>
      <c r="O1020" s="2" t="s">
        <v>16</v>
      </c>
      <c r="P1020" s="2">
        <v>1</v>
      </c>
      <c r="Q1020" s="2">
        <f t="shared" si="140"/>
        <v>1</v>
      </c>
      <c r="R1020" s="2">
        <v>784.89</v>
      </c>
      <c r="S1020" s="2">
        <f t="shared" si="141"/>
        <v>3</v>
      </c>
      <c r="T1020" s="42">
        <f>DataSet!G3089+DataSet!Q3089+DataSet!S3089</f>
        <v>4</v>
      </c>
      <c r="U1020" s="16" t="str">
        <f t="shared" si="142"/>
        <v>Low</v>
      </c>
      <c r="V1020" s="4">
        <v>3</v>
      </c>
      <c r="W1020" s="33">
        <f t="shared" si="143"/>
        <v>502.7586168910654</v>
      </c>
      <c r="X1020" s="2" t="s">
        <v>28</v>
      </c>
    </row>
    <row r="1021" spans="1:24" ht="14.25" customHeight="1" x14ac:dyDescent="0.25">
      <c r="A1021" s="2">
        <v>3261</v>
      </c>
      <c r="B1021" s="2">
        <v>47</v>
      </c>
      <c r="C1021" s="2" t="str">
        <f t="shared" si="135"/>
        <v>Mid Adults</v>
      </c>
      <c r="D1021" s="2" t="s">
        <v>12</v>
      </c>
      <c r="E1021" s="2" t="s">
        <v>13</v>
      </c>
      <c r="F1021" s="2">
        <v>868.97</v>
      </c>
      <c r="G1021" s="2">
        <f t="shared" si="136"/>
        <v>3</v>
      </c>
      <c r="H1021" s="6">
        <v>47457</v>
      </c>
      <c r="I1021" s="12" t="str">
        <f t="shared" si="137"/>
        <v>2029</v>
      </c>
      <c r="J1021" s="10" t="str">
        <f t="shared" si="138"/>
        <v>Dec</v>
      </c>
      <c r="K1021" s="12" t="str">
        <f t="shared" si="139"/>
        <v>05</v>
      </c>
      <c r="L1021" s="2" t="s">
        <v>20</v>
      </c>
      <c r="M1021" s="2" t="s">
        <v>15</v>
      </c>
      <c r="N1021" s="2">
        <v>1.63</v>
      </c>
      <c r="O1021" s="2" t="s">
        <v>16</v>
      </c>
      <c r="P1021" s="2">
        <v>16</v>
      </c>
      <c r="Q1021" s="2">
        <f t="shared" si="140"/>
        <v>3</v>
      </c>
      <c r="R1021" s="2">
        <v>54.31</v>
      </c>
      <c r="S1021" s="2">
        <f t="shared" si="141"/>
        <v>2</v>
      </c>
      <c r="T1021" s="42">
        <f>DataSet!G3262+DataSet!Q3262+DataSet!S3262</f>
        <v>3</v>
      </c>
      <c r="U1021" s="16" t="str">
        <f t="shared" si="142"/>
        <v>Low</v>
      </c>
      <c r="V1021" s="4">
        <v>1</v>
      </c>
      <c r="W1021" s="33">
        <f t="shared" si="143"/>
        <v>534.77252551020376</v>
      </c>
      <c r="X1021" s="2" t="s">
        <v>17</v>
      </c>
    </row>
    <row r="1022" spans="1:24" ht="14.25" customHeight="1" x14ac:dyDescent="0.25">
      <c r="A1022" s="2">
        <v>3779</v>
      </c>
      <c r="B1022" s="2">
        <v>58</v>
      </c>
      <c r="C1022" s="2" t="str">
        <f t="shared" si="135"/>
        <v>Late Adults</v>
      </c>
      <c r="D1022" s="2" t="s">
        <v>26</v>
      </c>
      <c r="E1022" s="2" t="s">
        <v>27</v>
      </c>
      <c r="F1022" s="2">
        <v>854.46</v>
      </c>
      <c r="G1022" s="2">
        <f t="shared" si="136"/>
        <v>3</v>
      </c>
      <c r="H1022" s="6">
        <v>47975</v>
      </c>
      <c r="I1022" s="12" t="str">
        <f t="shared" si="137"/>
        <v>2031</v>
      </c>
      <c r="J1022" s="10" t="str">
        <f t="shared" si="138"/>
        <v>May</v>
      </c>
      <c r="K1022" s="12" t="str">
        <f t="shared" si="139"/>
        <v>07</v>
      </c>
      <c r="L1022" s="2" t="s">
        <v>30</v>
      </c>
      <c r="M1022" s="2" t="s">
        <v>15</v>
      </c>
      <c r="N1022" s="2">
        <v>1.63</v>
      </c>
      <c r="O1022" s="2" t="s">
        <v>16</v>
      </c>
      <c r="P1022" s="2">
        <v>15</v>
      </c>
      <c r="Q1022" s="2">
        <f t="shared" si="140"/>
        <v>2</v>
      </c>
      <c r="R1022" s="2">
        <v>56.96</v>
      </c>
      <c r="S1022" s="2">
        <f t="shared" si="141"/>
        <v>2</v>
      </c>
      <c r="T1022" s="42">
        <f>DataSet!G3780+DataSet!Q3780+DataSet!S3780</f>
        <v>7</v>
      </c>
      <c r="U1022" s="16" t="str">
        <f t="shared" si="142"/>
        <v>High</v>
      </c>
      <c r="V1022" s="4">
        <v>5</v>
      </c>
      <c r="W1022" s="33">
        <f t="shared" si="143"/>
        <v>536.55817258883235</v>
      </c>
      <c r="X1022" s="2" t="s">
        <v>17</v>
      </c>
    </row>
    <row r="1023" spans="1:24" ht="14.25" customHeight="1" x14ac:dyDescent="0.25">
      <c r="A1023" s="2">
        <v>3818</v>
      </c>
      <c r="B1023" s="2">
        <v>46</v>
      </c>
      <c r="C1023" s="2" t="str">
        <f t="shared" si="135"/>
        <v>Mid Adults</v>
      </c>
      <c r="D1023" s="2" t="s">
        <v>23</v>
      </c>
      <c r="E1023" s="2" t="s">
        <v>29</v>
      </c>
      <c r="F1023" s="2">
        <v>202.09</v>
      </c>
      <c r="G1023" s="2">
        <f t="shared" si="136"/>
        <v>1</v>
      </c>
      <c r="H1023" s="6">
        <v>48014</v>
      </c>
      <c r="I1023" s="12" t="str">
        <f t="shared" si="137"/>
        <v>2031</v>
      </c>
      <c r="J1023" s="10" t="str">
        <f t="shared" si="138"/>
        <v>Jun</v>
      </c>
      <c r="K1023" s="12" t="str">
        <f t="shared" si="139"/>
        <v>15</v>
      </c>
      <c r="L1023" s="2" t="s">
        <v>30</v>
      </c>
      <c r="M1023" s="2" t="s">
        <v>15</v>
      </c>
      <c r="N1023" s="2">
        <v>1.63</v>
      </c>
      <c r="O1023" s="2" t="s">
        <v>16</v>
      </c>
      <c r="P1023" s="2">
        <v>11</v>
      </c>
      <c r="Q1023" s="2">
        <f t="shared" si="140"/>
        <v>2</v>
      </c>
      <c r="R1023" s="2">
        <v>18.37</v>
      </c>
      <c r="S1023" s="2">
        <f t="shared" si="141"/>
        <v>1</v>
      </c>
      <c r="T1023" s="42">
        <f>DataSet!G3819+DataSet!Q3819+DataSet!S3819</f>
        <v>4</v>
      </c>
      <c r="U1023" s="16" t="str">
        <f t="shared" si="142"/>
        <v>Low</v>
      </c>
      <c r="V1023" s="4">
        <v>2</v>
      </c>
      <c r="W1023" s="33">
        <f t="shared" si="143"/>
        <v>521.3635504469994</v>
      </c>
      <c r="X1023" s="2" t="s">
        <v>22</v>
      </c>
    </row>
    <row r="1024" spans="1:24" ht="14.25" customHeight="1" x14ac:dyDescent="0.25">
      <c r="A1024" s="2">
        <v>3935</v>
      </c>
      <c r="B1024" s="2">
        <v>62</v>
      </c>
      <c r="C1024" s="2" t="str">
        <f t="shared" si="135"/>
        <v>Seniors</v>
      </c>
      <c r="D1024" s="2" t="s">
        <v>26</v>
      </c>
      <c r="E1024" s="2" t="s">
        <v>29</v>
      </c>
      <c r="F1024" s="2">
        <v>409.21</v>
      </c>
      <c r="G1024" s="2">
        <f t="shared" si="136"/>
        <v>2</v>
      </c>
      <c r="H1024" s="6">
        <v>48131</v>
      </c>
      <c r="I1024" s="12" t="str">
        <f t="shared" si="137"/>
        <v>2031</v>
      </c>
      <c r="J1024" s="10" t="str">
        <f t="shared" si="138"/>
        <v>Oct</v>
      </c>
      <c r="K1024" s="12" t="str">
        <f t="shared" si="139"/>
        <v>10</v>
      </c>
      <c r="L1024" s="2" t="s">
        <v>30</v>
      </c>
      <c r="M1024" s="2" t="s">
        <v>25</v>
      </c>
      <c r="N1024" s="2">
        <v>1.63</v>
      </c>
      <c r="O1024" s="2" t="s">
        <v>21</v>
      </c>
      <c r="P1024" s="2">
        <v>6</v>
      </c>
      <c r="Q1024" s="2">
        <f t="shared" si="140"/>
        <v>2</v>
      </c>
      <c r="R1024" s="2">
        <v>68.2</v>
      </c>
      <c r="S1024" s="2">
        <f t="shared" si="141"/>
        <v>2</v>
      </c>
      <c r="T1024" s="42">
        <f>DataSet!G3936+DataSet!Q3936+DataSet!S3936</f>
        <v>5</v>
      </c>
      <c r="U1024" s="16" t="str">
        <f t="shared" si="142"/>
        <v>Medium</v>
      </c>
      <c r="V1024" s="4">
        <v>4</v>
      </c>
      <c r="W1024" s="33">
        <f t="shared" si="143"/>
        <v>524.58140740740851</v>
      </c>
      <c r="X1024" s="2" t="s">
        <v>28</v>
      </c>
    </row>
    <row r="1025" spans="1:24" ht="14.25" customHeight="1" x14ac:dyDescent="0.25">
      <c r="A1025" s="2">
        <v>4066</v>
      </c>
      <c r="B1025" s="2">
        <v>29</v>
      </c>
      <c r="C1025" s="2" t="str">
        <f t="shared" si="135"/>
        <v>Young Adults</v>
      </c>
      <c r="D1025" s="2" t="s">
        <v>12</v>
      </c>
      <c r="E1025" s="2" t="s">
        <v>27</v>
      </c>
      <c r="F1025" s="2">
        <v>476.06</v>
      </c>
      <c r="G1025" s="2">
        <f t="shared" si="136"/>
        <v>2</v>
      </c>
      <c r="H1025" s="6">
        <v>48262</v>
      </c>
      <c r="I1025" s="12" t="str">
        <f t="shared" si="137"/>
        <v>2032</v>
      </c>
      <c r="J1025" s="10" t="str">
        <f t="shared" si="138"/>
        <v>Feb</v>
      </c>
      <c r="K1025" s="12" t="str">
        <f t="shared" si="139"/>
        <v>18</v>
      </c>
      <c r="L1025" s="2" t="s">
        <v>14</v>
      </c>
      <c r="M1025" s="2" t="s">
        <v>25</v>
      </c>
      <c r="N1025" s="2">
        <v>1.63</v>
      </c>
      <c r="O1025" s="2" t="s">
        <v>16</v>
      </c>
      <c r="P1025" s="2">
        <v>13</v>
      </c>
      <c r="Q1025" s="2">
        <f t="shared" si="140"/>
        <v>2</v>
      </c>
      <c r="R1025" s="2">
        <v>36.619999999999997</v>
      </c>
      <c r="S1025" s="2">
        <f t="shared" si="141"/>
        <v>1</v>
      </c>
      <c r="T1025" s="42">
        <f>DataSet!G4067+DataSet!Q4067+DataSet!S4067</f>
        <v>7</v>
      </c>
      <c r="U1025" s="16" t="str">
        <f t="shared" si="142"/>
        <v>High</v>
      </c>
      <c r="V1025" s="4">
        <v>3</v>
      </c>
      <c r="W1025" s="33">
        <f t="shared" si="143"/>
        <v>502.41286764705933</v>
      </c>
      <c r="X1025" s="2" t="s">
        <v>22</v>
      </c>
    </row>
    <row r="1026" spans="1:24" ht="14.25" customHeight="1" x14ac:dyDescent="0.25">
      <c r="A1026" s="2">
        <v>4156</v>
      </c>
      <c r="B1026" s="2">
        <v>32</v>
      </c>
      <c r="C1026" s="2" t="str">
        <f t="shared" ref="C1026:C1089" si="144">IF(AND(B1026&gt;=18, B1026&lt;=29), "Young Adults",
   IF(AND(B1026&gt;=30, B1026&lt;=39), "Early Adults",
      IF(AND(B1026&gt;=40, B1026&lt;=49), "Mid Adults",
         IF(AND(B1026&gt;=50, B1026&lt;=59), "Late Adults",
            IF(AND(B1026&gt;=60, B1026&lt;=69), "Seniors", "Out of Range")
         )
      )
   )
)</f>
        <v>Early Adults</v>
      </c>
      <c r="D1026" s="2" t="s">
        <v>18</v>
      </c>
      <c r="E1026" s="2" t="s">
        <v>27</v>
      </c>
      <c r="F1026" s="2">
        <v>587.52</v>
      </c>
      <c r="G1026" s="2">
        <f t="shared" ref="G1026:G1089" si="145">IF(F1026 &lt;= 350, 1, IF(F1026&gt; 350, IF(F1026 &lt;= 650, 2, 3)))</f>
        <v>2</v>
      </c>
      <c r="H1026" s="6">
        <v>48352</v>
      </c>
      <c r="I1026" s="12" t="str">
        <f t="shared" ref="I1026:I1089" si="146">TEXT(H1026, "yyyy")</f>
        <v>2032</v>
      </c>
      <c r="J1026" s="10" t="str">
        <f t="shared" ref="J1026:J1089" si="147">TEXT(H1026, "mmm")</f>
        <v>May</v>
      </c>
      <c r="K1026" s="12" t="str">
        <f t="shared" ref="K1026:K1089" si="148">TEXT(H1026, "dd")</f>
        <v>18</v>
      </c>
      <c r="L1026" s="2" t="s">
        <v>20</v>
      </c>
      <c r="M1026" s="2" t="s">
        <v>25</v>
      </c>
      <c r="N1026" s="2">
        <v>1.63</v>
      </c>
      <c r="O1026" s="2" t="s">
        <v>21</v>
      </c>
      <c r="P1026" s="2">
        <v>2</v>
      </c>
      <c r="Q1026" s="2">
        <f t="shared" ref="Q1026:Q1089" si="149">IF(P1026 &lt;= 5, 1, IF(P1026&gt; 5, IF(P1026 &lt;= 15, 2, 3)))</f>
        <v>1</v>
      </c>
      <c r="R1026" s="2">
        <v>293.76</v>
      </c>
      <c r="S1026" s="2">
        <f t="shared" ref="S1026:S1089" si="150">IF(R1026 &lt;= 50, 1, IF(R1026&gt; 50, IF(R1026 &lt;= 150, 2, 3)))</f>
        <v>3</v>
      </c>
      <c r="T1026" s="42">
        <f>DataSet!G4157+DataSet!Q4157+DataSet!S4157</f>
        <v>7</v>
      </c>
      <c r="U1026" s="16" t="str">
        <f t="shared" ref="U1026:U1089" si="151">IF(T1026&lt;=4,"Low",IF(T1026&lt;=6,"Medium","High"))</f>
        <v>High</v>
      </c>
      <c r="V1026" s="4">
        <v>3</v>
      </c>
      <c r="W1026" s="33">
        <f t="shared" ref="W1026:W1089" si="152">AVERAGEIFS(F1026:F6025, V1026:V6025,V1026 )</f>
        <v>502.44520245398826</v>
      </c>
      <c r="X1026" s="2" t="s">
        <v>17</v>
      </c>
    </row>
    <row r="1027" spans="1:24" ht="14.25" customHeight="1" x14ac:dyDescent="0.25">
      <c r="A1027" s="2">
        <v>4180</v>
      </c>
      <c r="B1027" s="2">
        <v>51</v>
      </c>
      <c r="C1027" s="2" t="str">
        <f t="shared" si="144"/>
        <v>Late Adults</v>
      </c>
      <c r="D1027" s="2" t="s">
        <v>18</v>
      </c>
      <c r="E1027" s="2" t="s">
        <v>19</v>
      </c>
      <c r="F1027" s="2">
        <v>959.1</v>
      </c>
      <c r="G1027" s="2">
        <f t="shared" si="145"/>
        <v>3</v>
      </c>
      <c r="H1027" s="6">
        <v>48376</v>
      </c>
      <c r="I1027" s="12" t="str">
        <f t="shared" si="146"/>
        <v>2032</v>
      </c>
      <c r="J1027" s="10" t="str">
        <f t="shared" si="147"/>
        <v>Jun</v>
      </c>
      <c r="K1027" s="12" t="str">
        <f t="shared" si="148"/>
        <v>11</v>
      </c>
      <c r="L1027" s="2" t="s">
        <v>14</v>
      </c>
      <c r="M1027" s="2" t="s">
        <v>25</v>
      </c>
      <c r="N1027" s="2">
        <v>1.63</v>
      </c>
      <c r="O1027" s="2" t="s">
        <v>16</v>
      </c>
      <c r="P1027" s="2">
        <v>12</v>
      </c>
      <c r="Q1027" s="2">
        <f t="shared" si="149"/>
        <v>2</v>
      </c>
      <c r="R1027" s="2">
        <v>79.92</v>
      </c>
      <c r="S1027" s="2">
        <f t="shared" si="150"/>
        <v>2</v>
      </c>
      <c r="T1027" s="42">
        <f>DataSet!G4181+DataSet!Q4181+DataSet!S4181</f>
        <v>5</v>
      </c>
      <c r="U1027" s="16" t="str">
        <f t="shared" si="151"/>
        <v>Medium</v>
      </c>
      <c r="V1027" s="4">
        <v>5</v>
      </c>
      <c r="W1027" s="33">
        <f t="shared" si="152"/>
        <v>536.15423125794143</v>
      </c>
      <c r="X1027" s="2" t="s">
        <v>28</v>
      </c>
    </row>
    <row r="1028" spans="1:24" ht="14.25" customHeight="1" x14ac:dyDescent="0.25">
      <c r="A1028" s="2">
        <v>4278</v>
      </c>
      <c r="B1028" s="2">
        <v>61</v>
      </c>
      <c r="C1028" s="2" t="str">
        <f t="shared" si="144"/>
        <v>Seniors</v>
      </c>
      <c r="D1028" s="2" t="s">
        <v>23</v>
      </c>
      <c r="E1028" s="2" t="s">
        <v>27</v>
      </c>
      <c r="F1028" s="2">
        <v>254.89</v>
      </c>
      <c r="G1028" s="2">
        <f t="shared" si="145"/>
        <v>1</v>
      </c>
      <c r="H1028" s="6">
        <v>48474</v>
      </c>
      <c r="I1028" s="12" t="str">
        <f t="shared" si="146"/>
        <v>2032</v>
      </c>
      <c r="J1028" s="10" t="str">
        <f t="shared" si="147"/>
        <v>Sep</v>
      </c>
      <c r="K1028" s="12" t="str">
        <f t="shared" si="148"/>
        <v>17</v>
      </c>
      <c r="L1028" s="2" t="s">
        <v>30</v>
      </c>
      <c r="M1028" s="2" t="s">
        <v>15</v>
      </c>
      <c r="N1028" s="2">
        <v>1.63</v>
      </c>
      <c r="O1028" s="2" t="s">
        <v>21</v>
      </c>
      <c r="P1028" s="2">
        <v>1</v>
      </c>
      <c r="Q1028" s="2">
        <f t="shared" si="149"/>
        <v>1</v>
      </c>
      <c r="R1028" s="2">
        <v>254.89</v>
      </c>
      <c r="S1028" s="2">
        <f t="shared" si="150"/>
        <v>3</v>
      </c>
      <c r="T1028" s="42">
        <f>DataSet!G4279+DataSet!Q4279+DataSet!S4279</f>
        <v>6</v>
      </c>
      <c r="U1028" s="16" t="str">
        <f t="shared" si="151"/>
        <v>Medium</v>
      </c>
      <c r="V1028" s="4">
        <v>3</v>
      </c>
      <c r="W1028" s="33">
        <f t="shared" si="152"/>
        <v>502.34068796068846</v>
      </c>
      <c r="X1028" s="2" t="s">
        <v>28</v>
      </c>
    </row>
    <row r="1029" spans="1:24" ht="14.25" customHeight="1" x14ac:dyDescent="0.25">
      <c r="A1029" s="2">
        <v>4351</v>
      </c>
      <c r="B1029" s="2">
        <v>22</v>
      </c>
      <c r="C1029" s="2" t="str">
        <f t="shared" si="144"/>
        <v>Young Adults</v>
      </c>
      <c r="D1029" s="2" t="s">
        <v>18</v>
      </c>
      <c r="E1029" s="2" t="s">
        <v>13</v>
      </c>
      <c r="F1029" s="2">
        <v>174.51</v>
      </c>
      <c r="G1029" s="2">
        <f t="shared" si="145"/>
        <v>1</v>
      </c>
      <c r="H1029" s="6">
        <v>48547</v>
      </c>
      <c r="I1029" s="12" t="str">
        <f t="shared" si="146"/>
        <v>2032</v>
      </c>
      <c r="J1029" s="10" t="str">
        <f t="shared" si="147"/>
        <v>Nov</v>
      </c>
      <c r="K1029" s="12" t="str">
        <f t="shared" si="148"/>
        <v>29</v>
      </c>
      <c r="L1029" s="2" t="s">
        <v>24</v>
      </c>
      <c r="M1029" s="2" t="s">
        <v>15</v>
      </c>
      <c r="N1029" s="2">
        <v>1.63</v>
      </c>
      <c r="O1029" s="2" t="s">
        <v>16</v>
      </c>
      <c r="P1029" s="2">
        <v>17</v>
      </c>
      <c r="Q1029" s="2">
        <f t="shared" si="149"/>
        <v>3</v>
      </c>
      <c r="R1029" s="2">
        <v>10.27</v>
      </c>
      <c r="S1029" s="2">
        <f t="shared" si="150"/>
        <v>1</v>
      </c>
      <c r="T1029" s="42">
        <f>DataSet!G4352+DataSet!Q4352+DataSet!S4352</f>
        <v>6</v>
      </c>
      <c r="U1029" s="16" t="str">
        <f t="shared" si="151"/>
        <v>Medium</v>
      </c>
      <c r="V1029" s="4">
        <v>2</v>
      </c>
      <c r="W1029" s="33">
        <f t="shared" si="152"/>
        <v>521.77182864450197</v>
      </c>
      <c r="X1029" s="2" t="s">
        <v>28</v>
      </c>
    </row>
    <row r="1030" spans="1:24" ht="14.25" customHeight="1" x14ac:dyDescent="0.25">
      <c r="A1030" s="2">
        <v>4789</v>
      </c>
      <c r="B1030" s="2">
        <v>36</v>
      </c>
      <c r="C1030" s="2" t="str">
        <f t="shared" si="144"/>
        <v>Early Adults</v>
      </c>
      <c r="D1030" s="2" t="s">
        <v>12</v>
      </c>
      <c r="E1030" s="2" t="s">
        <v>27</v>
      </c>
      <c r="F1030" s="2">
        <v>226.83</v>
      </c>
      <c r="G1030" s="2">
        <f t="shared" si="145"/>
        <v>1</v>
      </c>
      <c r="H1030" s="6">
        <v>48985</v>
      </c>
      <c r="I1030" s="12" t="str">
        <f t="shared" si="146"/>
        <v>2034</v>
      </c>
      <c r="J1030" s="10" t="str">
        <f t="shared" si="147"/>
        <v>Feb</v>
      </c>
      <c r="K1030" s="12" t="str">
        <f t="shared" si="148"/>
        <v>10</v>
      </c>
      <c r="L1030" s="2" t="s">
        <v>30</v>
      </c>
      <c r="M1030" s="2" t="s">
        <v>15</v>
      </c>
      <c r="N1030" s="2">
        <v>1.63</v>
      </c>
      <c r="O1030" s="2" t="s">
        <v>16</v>
      </c>
      <c r="P1030" s="2">
        <v>11</v>
      </c>
      <c r="Q1030" s="2">
        <f t="shared" si="149"/>
        <v>2</v>
      </c>
      <c r="R1030" s="2">
        <v>20.62</v>
      </c>
      <c r="S1030" s="2">
        <f t="shared" si="150"/>
        <v>1</v>
      </c>
      <c r="T1030" s="42">
        <f>DataSet!G4790+DataSet!Q4790+DataSet!S4790</f>
        <v>4</v>
      </c>
      <c r="U1030" s="16" t="str">
        <f t="shared" si="151"/>
        <v>Low</v>
      </c>
      <c r="V1030" s="4">
        <v>1</v>
      </c>
      <c r="W1030" s="33">
        <f t="shared" si="152"/>
        <v>534.34570881226023</v>
      </c>
      <c r="X1030" s="2" t="s">
        <v>28</v>
      </c>
    </row>
    <row r="1031" spans="1:24" ht="14.25" customHeight="1" x14ac:dyDescent="0.25">
      <c r="A1031" s="2">
        <v>4906</v>
      </c>
      <c r="B1031" s="2">
        <v>41</v>
      </c>
      <c r="C1031" s="2" t="str">
        <f t="shared" si="144"/>
        <v>Mid Adults</v>
      </c>
      <c r="D1031" s="2" t="s">
        <v>12</v>
      </c>
      <c r="E1031" s="2" t="s">
        <v>19</v>
      </c>
      <c r="F1031" s="2">
        <v>429.23</v>
      </c>
      <c r="G1031" s="2">
        <f t="shared" si="145"/>
        <v>2</v>
      </c>
      <c r="H1031" s="6">
        <v>49102</v>
      </c>
      <c r="I1031" s="12" t="str">
        <f t="shared" si="146"/>
        <v>2034</v>
      </c>
      <c r="J1031" s="10" t="str">
        <f t="shared" si="147"/>
        <v>Jun</v>
      </c>
      <c r="K1031" s="12" t="str">
        <f t="shared" si="148"/>
        <v>07</v>
      </c>
      <c r="L1031" s="2" t="s">
        <v>14</v>
      </c>
      <c r="M1031" s="2" t="s">
        <v>15</v>
      </c>
      <c r="N1031" s="2">
        <v>1.63</v>
      </c>
      <c r="O1031" s="2" t="s">
        <v>21</v>
      </c>
      <c r="P1031" s="2">
        <v>19</v>
      </c>
      <c r="Q1031" s="2">
        <f t="shared" si="149"/>
        <v>3</v>
      </c>
      <c r="R1031" s="2">
        <v>22.59</v>
      </c>
      <c r="S1031" s="2">
        <f t="shared" si="150"/>
        <v>1</v>
      </c>
      <c r="T1031" s="42">
        <f>DataSet!G4907+DataSet!Q4907+DataSet!S4907</f>
        <v>6</v>
      </c>
      <c r="U1031" s="16" t="str">
        <f t="shared" si="151"/>
        <v>Medium</v>
      </c>
      <c r="V1031" s="4">
        <v>1</v>
      </c>
      <c r="W1031" s="33">
        <f t="shared" si="152"/>
        <v>534.73895140664933</v>
      </c>
      <c r="X1031" s="2" t="s">
        <v>28</v>
      </c>
    </row>
    <row r="1032" spans="1:24" ht="14.25" customHeight="1" x14ac:dyDescent="0.25">
      <c r="A1032" s="2">
        <v>4942</v>
      </c>
      <c r="B1032" s="2">
        <v>27</v>
      </c>
      <c r="C1032" s="2" t="str">
        <f t="shared" si="144"/>
        <v>Young Adults</v>
      </c>
      <c r="D1032" s="2" t="s">
        <v>12</v>
      </c>
      <c r="E1032" s="2" t="s">
        <v>29</v>
      </c>
      <c r="F1032" s="2">
        <v>342.24</v>
      </c>
      <c r="G1032" s="2">
        <f t="shared" si="145"/>
        <v>1</v>
      </c>
      <c r="H1032" s="6">
        <v>49138</v>
      </c>
      <c r="I1032" s="12" t="str">
        <f t="shared" si="146"/>
        <v>2034</v>
      </c>
      <c r="J1032" s="10" t="str">
        <f t="shared" si="147"/>
        <v>Jul</v>
      </c>
      <c r="K1032" s="12" t="str">
        <f t="shared" si="148"/>
        <v>13</v>
      </c>
      <c r="L1032" s="2" t="s">
        <v>30</v>
      </c>
      <c r="M1032" s="2" t="s">
        <v>25</v>
      </c>
      <c r="N1032" s="2">
        <v>1.63</v>
      </c>
      <c r="O1032" s="2" t="s">
        <v>21</v>
      </c>
      <c r="P1032" s="2">
        <v>9</v>
      </c>
      <c r="Q1032" s="2">
        <f t="shared" si="149"/>
        <v>2</v>
      </c>
      <c r="R1032" s="2">
        <v>38.03</v>
      </c>
      <c r="S1032" s="2">
        <f t="shared" si="150"/>
        <v>1</v>
      </c>
      <c r="T1032" s="42">
        <f>DataSet!G4943+DataSet!Q4943+DataSet!S4943</f>
        <v>4</v>
      </c>
      <c r="U1032" s="16" t="str">
        <f t="shared" si="151"/>
        <v>Low</v>
      </c>
      <c r="V1032" s="4">
        <v>4</v>
      </c>
      <c r="W1032" s="33">
        <f t="shared" si="152"/>
        <v>524.72401730531624</v>
      </c>
      <c r="X1032" s="2" t="s">
        <v>17</v>
      </c>
    </row>
    <row r="1033" spans="1:24" ht="14.25" customHeight="1" x14ac:dyDescent="0.25">
      <c r="A1033" s="2">
        <v>4954</v>
      </c>
      <c r="B1033" s="2">
        <v>59</v>
      </c>
      <c r="C1033" s="2" t="str">
        <f t="shared" si="144"/>
        <v>Late Adults</v>
      </c>
      <c r="D1033" s="2" t="s">
        <v>12</v>
      </c>
      <c r="E1033" s="2" t="s">
        <v>19</v>
      </c>
      <c r="F1033" s="2">
        <v>789.84</v>
      </c>
      <c r="G1033" s="2">
        <f t="shared" si="145"/>
        <v>3</v>
      </c>
      <c r="H1033" s="6">
        <v>49150</v>
      </c>
      <c r="I1033" s="12" t="str">
        <f t="shared" si="146"/>
        <v>2034</v>
      </c>
      <c r="J1033" s="10" t="str">
        <f t="shared" si="147"/>
        <v>Jul</v>
      </c>
      <c r="K1033" s="12" t="str">
        <f t="shared" si="148"/>
        <v>25</v>
      </c>
      <c r="L1033" s="2" t="s">
        <v>14</v>
      </c>
      <c r="M1033" s="2" t="s">
        <v>15</v>
      </c>
      <c r="N1033" s="2">
        <v>1.63</v>
      </c>
      <c r="O1033" s="2" t="s">
        <v>16</v>
      </c>
      <c r="P1033" s="2">
        <v>17</v>
      </c>
      <c r="Q1033" s="2">
        <f t="shared" si="149"/>
        <v>3</v>
      </c>
      <c r="R1033" s="2">
        <v>46.46</v>
      </c>
      <c r="S1033" s="2">
        <f t="shared" si="150"/>
        <v>1</v>
      </c>
      <c r="T1033" s="42">
        <f>DataSet!G4955+DataSet!Q4955+DataSet!S4955</f>
        <v>4</v>
      </c>
      <c r="U1033" s="16" t="str">
        <f t="shared" si="151"/>
        <v>Low</v>
      </c>
      <c r="V1033" s="4">
        <v>3</v>
      </c>
      <c r="W1033" s="33">
        <f t="shared" si="152"/>
        <v>502.645055350554</v>
      </c>
      <c r="X1033" s="2" t="s">
        <v>22</v>
      </c>
    </row>
    <row r="1034" spans="1:24" ht="14.25" customHeight="1" x14ac:dyDescent="0.25">
      <c r="A1034" s="2">
        <v>136</v>
      </c>
      <c r="B1034" s="2">
        <v>48</v>
      </c>
      <c r="C1034" s="2" t="str">
        <f t="shared" si="144"/>
        <v>Mid Adults</v>
      </c>
      <c r="D1034" s="2" t="s">
        <v>18</v>
      </c>
      <c r="E1034" s="2" t="s">
        <v>27</v>
      </c>
      <c r="F1034" s="2">
        <v>738.17</v>
      </c>
      <c r="G1034" s="2">
        <f t="shared" si="145"/>
        <v>3</v>
      </c>
      <c r="H1034" s="6">
        <v>44332</v>
      </c>
      <c r="I1034" s="12" t="str">
        <f t="shared" si="146"/>
        <v>2021</v>
      </c>
      <c r="J1034" s="10" t="str">
        <f t="shared" si="147"/>
        <v>May</v>
      </c>
      <c r="K1034" s="12" t="str">
        <f t="shared" si="148"/>
        <v>16</v>
      </c>
      <c r="L1034" s="2" t="s">
        <v>24</v>
      </c>
      <c r="M1034" s="2" t="s">
        <v>15</v>
      </c>
      <c r="N1034" s="2">
        <v>1.62</v>
      </c>
      <c r="O1034" s="2" t="s">
        <v>16</v>
      </c>
      <c r="P1034" s="2">
        <v>8</v>
      </c>
      <c r="Q1034" s="2">
        <f t="shared" si="149"/>
        <v>2</v>
      </c>
      <c r="R1034" s="2">
        <v>92.27</v>
      </c>
      <c r="S1034" s="2">
        <f t="shared" si="150"/>
        <v>2</v>
      </c>
      <c r="T1034" s="42">
        <f>DataSet!G137+DataSet!Q137+DataSet!S137</f>
        <v>4</v>
      </c>
      <c r="U1034" s="16" t="str">
        <f t="shared" si="151"/>
        <v>Low</v>
      </c>
      <c r="V1034" s="4">
        <v>3</v>
      </c>
      <c r="W1034" s="33">
        <f t="shared" si="152"/>
        <v>502.29136699507444</v>
      </c>
      <c r="X1034" s="2" t="s">
        <v>28</v>
      </c>
    </row>
    <row r="1035" spans="1:24" ht="14.25" customHeight="1" x14ac:dyDescent="0.25">
      <c r="A1035" s="2">
        <v>293</v>
      </c>
      <c r="B1035" s="2">
        <v>19</v>
      </c>
      <c r="C1035" s="2" t="str">
        <f t="shared" si="144"/>
        <v>Young Adults</v>
      </c>
      <c r="D1035" s="2" t="s">
        <v>23</v>
      </c>
      <c r="E1035" s="2" t="s">
        <v>19</v>
      </c>
      <c r="F1035" s="2">
        <v>408.5</v>
      </c>
      <c r="G1035" s="2">
        <f t="shared" si="145"/>
        <v>2</v>
      </c>
      <c r="H1035" s="6">
        <v>44489</v>
      </c>
      <c r="I1035" s="12" t="str">
        <f t="shared" si="146"/>
        <v>2021</v>
      </c>
      <c r="J1035" s="10" t="str">
        <f t="shared" si="147"/>
        <v>Oct</v>
      </c>
      <c r="K1035" s="12" t="str">
        <f t="shared" si="148"/>
        <v>20</v>
      </c>
      <c r="L1035" s="2" t="s">
        <v>24</v>
      </c>
      <c r="M1035" s="2" t="s">
        <v>15</v>
      </c>
      <c r="N1035" s="2">
        <v>1.62</v>
      </c>
      <c r="O1035" s="2" t="s">
        <v>16</v>
      </c>
      <c r="P1035" s="2">
        <v>14</v>
      </c>
      <c r="Q1035" s="2">
        <f t="shared" si="149"/>
        <v>2</v>
      </c>
      <c r="R1035" s="2">
        <v>29.18</v>
      </c>
      <c r="S1035" s="2">
        <f t="shared" si="150"/>
        <v>1</v>
      </c>
      <c r="T1035" s="42">
        <f>DataSet!G294+DataSet!Q294+DataSet!S294</f>
        <v>8</v>
      </c>
      <c r="U1035" s="16" t="str">
        <f t="shared" si="151"/>
        <v>High</v>
      </c>
      <c r="V1035" s="4">
        <v>1</v>
      </c>
      <c r="W1035" s="33">
        <f t="shared" si="152"/>
        <v>534.87404609475004</v>
      </c>
      <c r="X1035" s="2" t="s">
        <v>17</v>
      </c>
    </row>
    <row r="1036" spans="1:24" ht="14.25" customHeight="1" x14ac:dyDescent="0.25">
      <c r="A1036" s="2">
        <v>320</v>
      </c>
      <c r="B1036" s="2">
        <v>65</v>
      </c>
      <c r="C1036" s="2" t="str">
        <f t="shared" si="144"/>
        <v>Seniors</v>
      </c>
      <c r="D1036" s="2" t="s">
        <v>23</v>
      </c>
      <c r="E1036" s="2" t="s">
        <v>27</v>
      </c>
      <c r="F1036" s="2">
        <v>664.36</v>
      </c>
      <c r="G1036" s="2">
        <f t="shared" si="145"/>
        <v>3</v>
      </c>
      <c r="H1036" s="6">
        <v>44516</v>
      </c>
      <c r="I1036" s="12" t="str">
        <f t="shared" si="146"/>
        <v>2021</v>
      </c>
      <c r="J1036" s="10" t="str">
        <f t="shared" si="147"/>
        <v>Nov</v>
      </c>
      <c r="K1036" s="12" t="str">
        <f t="shared" si="148"/>
        <v>16</v>
      </c>
      <c r="L1036" s="2" t="s">
        <v>24</v>
      </c>
      <c r="M1036" s="2" t="s">
        <v>25</v>
      </c>
      <c r="N1036" s="2">
        <v>1.62</v>
      </c>
      <c r="O1036" s="2" t="s">
        <v>16</v>
      </c>
      <c r="P1036" s="2">
        <v>14</v>
      </c>
      <c r="Q1036" s="2">
        <f t="shared" si="149"/>
        <v>2</v>
      </c>
      <c r="R1036" s="2">
        <v>47.45</v>
      </c>
      <c r="S1036" s="2">
        <f t="shared" si="150"/>
        <v>1</v>
      </c>
      <c r="T1036" s="42">
        <f>DataSet!G321+DataSet!Q321+DataSet!S321</f>
        <v>7</v>
      </c>
      <c r="U1036" s="16" t="str">
        <f t="shared" si="151"/>
        <v>High</v>
      </c>
      <c r="V1036" s="4">
        <v>5</v>
      </c>
      <c r="W1036" s="33">
        <f t="shared" si="152"/>
        <v>535.61613231552155</v>
      </c>
      <c r="X1036" s="2" t="s">
        <v>28</v>
      </c>
    </row>
    <row r="1037" spans="1:24" ht="14.25" customHeight="1" x14ac:dyDescent="0.25">
      <c r="A1037" s="2">
        <v>408</v>
      </c>
      <c r="B1037" s="2">
        <v>36</v>
      </c>
      <c r="C1037" s="2" t="str">
        <f t="shared" si="144"/>
        <v>Early Adults</v>
      </c>
      <c r="D1037" s="2" t="s">
        <v>26</v>
      </c>
      <c r="E1037" s="2" t="s">
        <v>27</v>
      </c>
      <c r="F1037" s="2">
        <v>754.09</v>
      </c>
      <c r="G1037" s="2">
        <f t="shared" si="145"/>
        <v>3</v>
      </c>
      <c r="H1037" s="6">
        <v>44604</v>
      </c>
      <c r="I1037" s="12" t="str">
        <f t="shared" si="146"/>
        <v>2022</v>
      </c>
      <c r="J1037" s="10" t="str">
        <f t="shared" si="147"/>
        <v>Feb</v>
      </c>
      <c r="K1037" s="12" t="str">
        <f t="shared" si="148"/>
        <v>12</v>
      </c>
      <c r="L1037" s="2" t="s">
        <v>14</v>
      </c>
      <c r="M1037" s="2" t="s">
        <v>25</v>
      </c>
      <c r="N1037" s="2">
        <v>1.62</v>
      </c>
      <c r="O1037" s="2" t="s">
        <v>21</v>
      </c>
      <c r="P1037" s="2">
        <v>4</v>
      </c>
      <c r="Q1037" s="2">
        <f t="shared" si="149"/>
        <v>1</v>
      </c>
      <c r="R1037" s="2">
        <v>188.52</v>
      </c>
      <c r="S1037" s="2">
        <f t="shared" si="150"/>
        <v>3</v>
      </c>
      <c r="T1037" s="42">
        <f>DataSet!G409+DataSet!Q409+DataSet!S409</f>
        <v>8</v>
      </c>
      <c r="U1037" s="16" t="str">
        <f t="shared" si="151"/>
        <v>High</v>
      </c>
      <c r="V1037" s="4">
        <v>3</v>
      </c>
      <c r="W1037" s="33">
        <f t="shared" si="152"/>
        <v>502.00051787916209</v>
      </c>
      <c r="X1037" s="2" t="s">
        <v>22</v>
      </c>
    </row>
    <row r="1038" spans="1:24" ht="14.25" customHeight="1" x14ac:dyDescent="0.25">
      <c r="A1038" s="2">
        <v>517</v>
      </c>
      <c r="B1038" s="2">
        <v>54</v>
      </c>
      <c r="C1038" s="2" t="str">
        <f t="shared" si="144"/>
        <v>Late Adults</v>
      </c>
      <c r="D1038" s="2" t="s">
        <v>18</v>
      </c>
      <c r="E1038" s="2" t="s">
        <v>29</v>
      </c>
      <c r="F1038" s="2">
        <v>856.05</v>
      </c>
      <c r="G1038" s="2">
        <f t="shared" si="145"/>
        <v>3</v>
      </c>
      <c r="H1038" s="6">
        <v>44713</v>
      </c>
      <c r="I1038" s="12" t="str">
        <f t="shared" si="146"/>
        <v>2022</v>
      </c>
      <c r="J1038" s="10" t="str">
        <f t="shared" si="147"/>
        <v>Jun</v>
      </c>
      <c r="K1038" s="12" t="str">
        <f t="shared" si="148"/>
        <v>01</v>
      </c>
      <c r="L1038" s="2" t="s">
        <v>14</v>
      </c>
      <c r="M1038" s="2" t="s">
        <v>25</v>
      </c>
      <c r="N1038" s="2">
        <v>1.62</v>
      </c>
      <c r="O1038" s="2" t="s">
        <v>21</v>
      </c>
      <c r="P1038" s="2">
        <v>19</v>
      </c>
      <c r="Q1038" s="2">
        <f t="shared" si="149"/>
        <v>3</v>
      </c>
      <c r="R1038" s="2">
        <v>45.06</v>
      </c>
      <c r="S1038" s="2">
        <f t="shared" si="150"/>
        <v>1</v>
      </c>
      <c r="T1038" s="42">
        <f>DataSet!G518+DataSet!Q518+DataSet!S518</f>
        <v>3</v>
      </c>
      <c r="U1038" s="16" t="str">
        <f t="shared" si="151"/>
        <v>Low</v>
      </c>
      <c r="V1038" s="4">
        <v>3</v>
      </c>
      <c r="W1038" s="33">
        <f t="shared" si="152"/>
        <v>501.68929629629685</v>
      </c>
      <c r="X1038" s="2" t="s">
        <v>28</v>
      </c>
    </row>
    <row r="1039" spans="1:24" ht="14.25" customHeight="1" x14ac:dyDescent="0.25">
      <c r="A1039" s="2">
        <v>565</v>
      </c>
      <c r="B1039" s="2">
        <v>69</v>
      </c>
      <c r="C1039" s="2" t="str">
        <f t="shared" si="144"/>
        <v>Seniors</v>
      </c>
      <c r="D1039" s="2" t="s">
        <v>12</v>
      </c>
      <c r="E1039" s="2" t="s">
        <v>13</v>
      </c>
      <c r="F1039" s="2">
        <v>466.57</v>
      </c>
      <c r="G1039" s="2">
        <f t="shared" si="145"/>
        <v>2</v>
      </c>
      <c r="H1039" s="6">
        <v>44761</v>
      </c>
      <c r="I1039" s="12" t="str">
        <f t="shared" si="146"/>
        <v>2022</v>
      </c>
      <c r="J1039" s="10" t="str">
        <f t="shared" si="147"/>
        <v>Jul</v>
      </c>
      <c r="K1039" s="12" t="str">
        <f t="shared" si="148"/>
        <v>19</v>
      </c>
      <c r="L1039" s="2" t="s">
        <v>24</v>
      </c>
      <c r="M1039" s="2" t="s">
        <v>25</v>
      </c>
      <c r="N1039" s="2">
        <v>1.62</v>
      </c>
      <c r="O1039" s="2" t="s">
        <v>16</v>
      </c>
      <c r="P1039" s="2">
        <v>9</v>
      </c>
      <c r="Q1039" s="2">
        <f t="shared" si="149"/>
        <v>2</v>
      </c>
      <c r="R1039" s="2">
        <v>51.84</v>
      </c>
      <c r="S1039" s="2">
        <f t="shared" si="150"/>
        <v>2</v>
      </c>
      <c r="T1039" s="42">
        <f>DataSet!G566+DataSet!Q566+DataSet!S566</f>
        <v>4</v>
      </c>
      <c r="U1039" s="16" t="str">
        <f t="shared" si="151"/>
        <v>Low</v>
      </c>
      <c r="V1039" s="4">
        <v>2</v>
      </c>
      <c r="W1039" s="33">
        <f t="shared" si="152"/>
        <v>522.21646606914283</v>
      </c>
      <c r="X1039" s="2" t="s">
        <v>17</v>
      </c>
    </row>
    <row r="1040" spans="1:24" ht="14.25" customHeight="1" x14ac:dyDescent="0.25">
      <c r="A1040" s="2">
        <v>989</v>
      </c>
      <c r="B1040" s="2">
        <v>55</v>
      </c>
      <c r="C1040" s="2" t="str">
        <f t="shared" si="144"/>
        <v>Late Adults</v>
      </c>
      <c r="D1040" s="2" t="s">
        <v>26</v>
      </c>
      <c r="E1040" s="2" t="s">
        <v>19</v>
      </c>
      <c r="F1040" s="2">
        <v>582.07000000000005</v>
      </c>
      <c r="G1040" s="2">
        <f t="shared" si="145"/>
        <v>2</v>
      </c>
      <c r="H1040" s="6">
        <v>45185</v>
      </c>
      <c r="I1040" s="12" t="str">
        <f t="shared" si="146"/>
        <v>2023</v>
      </c>
      <c r="J1040" s="10" t="str">
        <f t="shared" si="147"/>
        <v>Sep</v>
      </c>
      <c r="K1040" s="12" t="str">
        <f t="shared" si="148"/>
        <v>16</v>
      </c>
      <c r="L1040" s="2" t="s">
        <v>20</v>
      </c>
      <c r="M1040" s="2" t="s">
        <v>15</v>
      </c>
      <c r="N1040" s="2">
        <v>1.62</v>
      </c>
      <c r="O1040" s="2" t="s">
        <v>16</v>
      </c>
      <c r="P1040" s="2">
        <v>6</v>
      </c>
      <c r="Q1040" s="2">
        <f t="shared" si="149"/>
        <v>2</v>
      </c>
      <c r="R1040" s="2">
        <v>97.01</v>
      </c>
      <c r="S1040" s="2">
        <f t="shared" si="150"/>
        <v>2</v>
      </c>
      <c r="T1040" s="42">
        <f>DataSet!G990+DataSet!Q990+DataSet!S990</f>
        <v>7</v>
      </c>
      <c r="U1040" s="16" t="str">
        <f t="shared" si="151"/>
        <v>High</v>
      </c>
      <c r="V1040" s="4">
        <v>1</v>
      </c>
      <c r="W1040" s="33">
        <f t="shared" si="152"/>
        <v>535.03606410256384</v>
      </c>
      <c r="X1040" s="2" t="s">
        <v>17</v>
      </c>
    </row>
    <row r="1041" spans="1:24" ht="14.25" customHeight="1" x14ac:dyDescent="0.25">
      <c r="A1041" s="2">
        <v>1142</v>
      </c>
      <c r="B1041" s="2">
        <v>25</v>
      </c>
      <c r="C1041" s="2" t="str">
        <f t="shared" si="144"/>
        <v>Young Adults</v>
      </c>
      <c r="D1041" s="2" t="s">
        <v>12</v>
      </c>
      <c r="E1041" s="2" t="s">
        <v>13</v>
      </c>
      <c r="F1041" s="2">
        <v>814.15</v>
      </c>
      <c r="G1041" s="2">
        <f t="shared" si="145"/>
        <v>3</v>
      </c>
      <c r="H1041" s="6">
        <v>45338</v>
      </c>
      <c r="I1041" s="12" t="str">
        <f t="shared" si="146"/>
        <v>2024</v>
      </c>
      <c r="J1041" s="10" t="str">
        <f t="shared" si="147"/>
        <v>Feb</v>
      </c>
      <c r="K1041" s="12" t="str">
        <f t="shared" si="148"/>
        <v>16</v>
      </c>
      <c r="L1041" s="2" t="s">
        <v>14</v>
      </c>
      <c r="M1041" s="2" t="s">
        <v>15</v>
      </c>
      <c r="N1041" s="2">
        <v>1.62</v>
      </c>
      <c r="O1041" s="2" t="s">
        <v>16</v>
      </c>
      <c r="P1041" s="2">
        <v>10</v>
      </c>
      <c r="Q1041" s="2">
        <f t="shared" si="149"/>
        <v>2</v>
      </c>
      <c r="R1041" s="2">
        <v>81.41</v>
      </c>
      <c r="S1041" s="2">
        <f t="shared" si="150"/>
        <v>2</v>
      </c>
      <c r="T1041" s="42">
        <f>DataSet!G1143+DataSet!Q1143+DataSet!S1143</f>
        <v>6</v>
      </c>
      <c r="U1041" s="16" t="str">
        <f t="shared" si="151"/>
        <v>Medium</v>
      </c>
      <c r="V1041" s="4">
        <v>4</v>
      </c>
      <c r="W1041" s="33">
        <f t="shared" si="152"/>
        <v>524.94986386138714</v>
      </c>
      <c r="X1041" s="2" t="s">
        <v>17</v>
      </c>
    </row>
    <row r="1042" spans="1:24" ht="14.25" customHeight="1" x14ac:dyDescent="0.25">
      <c r="A1042" s="2">
        <v>1379</v>
      </c>
      <c r="B1042" s="2">
        <v>47</v>
      </c>
      <c r="C1042" s="2" t="str">
        <f t="shared" si="144"/>
        <v>Mid Adults</v>
      </c>
      <c r="D1042" s="2" t="s">
        <v>18</v>
      </c>
      <c r="E1042" s="2" t="s">
        <v>19</v>
      </c>
      <c r="F1042" s="2">
        <v>397.82</v>
      </c>
      <c r="G1042" s="2">
        <f t="shared" si="145"/>
        <v>2</v>
      </c>
      <c r="H1042" s="6">
        <v>45575</v>
      </c>
      <c r="I1042" s="12" t="str">
        <f t="shared" si="146"/>
        <v>2024</v>
      </c>
      <c r="J1042" s="10" t="str">
        <f t="shared" si="147"/>
        <v>Oct</v>
      </c>
      <c r="K1042" s="12" t="str">
        <f t="shared" si="148"/>
        <v>10</v>
      </c>
      <c r="L1042" s="2" t="s">
        <v>14</v>
      </c>
      <c r="M1042" s="2" t="s">
        <v>15</v>
      </c>
      <c r="N1042" s="2">
        <v>1.62</v>
      </c>
      <c r="O1042" s="2" t="s">
        <v>16</v>
      </c>
      <c r="P1042" s="2">
        <v>2</v>
      </c>
      <c r="Q1042" s="2">
        <f t="shared" si="149"/>
        <v>1</v>
      </c>
      <c r="R1042" s="2">
        <v>198.91</v>
      </c>
      <c r="S1042" s="2">
        <f t="shared" si="150"/>
        <v>3</v>
      </c>
      <c r="T1042" s="42">
        <f>DataSet!G1380+DataSet!Q1380+DataSet!S1380</f>
        <v>4</v>
      </c>
      <c r="U1042" s="16" t="str">
        <f t="shared" si="151"/>
        <v>Low</v>
      </c>
      <c r="V1042" s="4">
        <v>1</v>
      </c>
      <c r="W1042" s="33">
        <f t="shared" si="152"/>
        <v>534.97568677792015</v>
      </c>
      <c r="X1042" s="2" t="s">
        <v>17</v>
      </c>
    </row>
    <row r="1043" spans="1:24" ht="14.25" customHeight="1" x14ac:dyDescent="0.25">
      <c r="A1043" s="2">
        <v>1381</v>
      </c>
      <c r="B1043" s="2">
        <v>18</v>
      </c>
      <c r="C1043" s="2" t="str">
        <f t="shared" si="144"/>
        <v>Young Adults</v>
      </c>
      <c r="D1043" s="2" t="s">
        <v>18</v>
      </c>
      <c r="E1043" s="2" t="s">
        <v>13</v>
      </c>
      <c r="F1043" s="2">
        <v>797.37</v>
      </c>
      <c r="G1043" s="2">
        <f t="shared" si="145"/>
        <v>3</v>
      </c>
      <c r="H1043" s="6">
        <v>45577</v>
      </c>
      <c r="I1043" s="12" t="str">
        <f t="shared" si="146"/>
        <v>2024</v>
      </c>
      <c r="J1043" s="10" t="str">
        <f t="shared" si="147"/>
        <v>Oct</v>
      </c>
      <c r="K1043" s="12" t="str">
        <f t="shared" si="148"/>
        <v>12</v>
      </c>
      <c r="L1043" s="2" t="s">
        <v>24</v>
      </c>
      <c r="M1043" s="2" t="s">
        <v>15</v>
      </c>
      <c r="N1043" s="2">
        <v>1.62</v>
      </c>
      <c r="O1043" s="2" t="s">
        <v>16</v>
      </c>
      <c r="P1043" s="2">
        <v>15</v>
      </c>
      <c r="Q1043" s="2">
        <f t="shared" si="149"/>
        <v>2</v>
      </c>
      <c r="R1043" s="2">
        <v>53.16</v>
      </c>
      <c r="S1043" s="2">
        <f t="shared" si="150"/>
        <v>2</v>
      </c>
      <c r="T1043" s="42">
        <f>DataSet!G1382+DataSet!Q1382+DataSet!S1382</f>
        <v>5</v>
      </c>
      <c r="U1043" s="16" t="str">
        <f t="shared" si="151"/>
        <v>Medium</v>
      </c>
      <c r="V1043" s="4">
        <v>4</v>
      </c>
      <c r="W1043" s="33">
        <f t="shared" si="152"/>
        <v>524.59149938042231</v>
      </c>
      <c r="X1043" s="2" t="s">
        <v>17</v>
      </c>
    </row>
    <row r="1044" spans="1:24" ht="14.25" customHeight="1" x14ac:dyDescent="0.25">
      <c r="A1044" s="2">
        <v>1611</v>
      </c>
      <c r="B1044" s="2">
        <v>42</v>
      </c>
      <c r="C1044" s="2" t="str">
        <f t="shared" si="144"/>
        <v>Mid Adults</v>
      </c>
      <c r="D1044" s="2" t="s">
        <v>18</v>
      </c>
      <c r="E1044" s="2" t="s">
        <v>27</v>
      </c>
      <c r="F1044" s="2">
        <v>297.55</v>
      </c>
      <c r="G1044" s="2">
        <f t="shared" si="145"/>
        <v>1</v>
      </c>
      <c r="H1044" s="6">
        <v>45807</v>
      </c>
      <c r="I1044" s="12" t="str">
        <f t="shared" si="146"/>
        <v>2025</v>
      </c>
      <c r="J1044" s="10" t="str">
        <f t="shared" si="147"/>
        <v>May</v>
      </c>
      <c r="K1044" s="12" t="str">
        <f t="shared" si="148"/>
        <v>30</v>
      </c>
      <c r="L1044" s="2" t="s">
        <v>24</v>
      </c>
      <c r="M1044" s="2" t="s">
        <v>25</v>
      </c>
      <c r="N1044" s="2">
        <v>1.62</v>
      </c>
      <c r="O1044" s="2" t="s">
        <v>16</v>
      </c>
      <c r="P1044" s="2">
        <v>7</v>
      </c>
      <c r="Q1044" s="2">
        <f t="shared" si="149"/>
        <v>2</v>
      </c>
      <c r="R1044" s="2">
        <v>42.51</v>
      </c>
      <c r="S1044" s="2">
        <f t="shared" si="150"/>
        <v>1</v>
      </c>
      <c r="T1044" s="42">
        <f>DataSet!G1612+DataSet!Q1612+DataSet!S1612</f>
        <v>5</v>
      </c>
      <c r="U1044" s="16" t="str">
        <f t="shared" si="151"/>
        <v>Medium</v>
      </c>
      <c r="V1044" s="4">
        <v>4</v>
      </c>
      <c r="W1044" s="33">
        <f t="shared" si="152"/>
        <v>524.25306451612994</v>
      </c>
      <c r="X1044" s="2" t="s">
        <v>28</v>
      </c>
    </row>
    <row r="1045" spans="1:24" ht="14.25" customHeight="1" x14ac:dyDescent="0.25">
      <c r="A1045" s="2">
        <v>1616</v>
      </c>
      <c r="B1045" s="2">
        <v>69</v>
      </c>
      <c r="C1045" s="2" t="str">
        <f t="shared" si="144"/>
        <v>Seniors</v>
      </c>
      <c r="D1045" s="2" t="s">
        <v>23</v>
      </c>
      <c r="E1045" s="2" t="s">
        <v>19</v>
      </c>
      <c r="F1045" s="2">
        <v>695.18</v>
      </c>
      <c r="G1045" s="2">
        <f t="shared" si="145"/>
        <v>3</v>
      </c>
      <c r="H1045" s="6">
        <v>45812</v>
      </c>
      <c r="I1045" s="12" t="str">
        <f t="shared" si="146"/>
        <v>2025</v>
      </c>
      <c r="J1045" s="10" t="str">
        <f t="shared" si="147"/>
        <v>Jun</v>
      </c>
      <c r="K1045" s="12" t="str">
        <f t="shared" si="148"/>
        <v>04</v>
      </c>
      <c r="L1045" s="2" t="s">
        <v>20</v>
      </c>
      <c r="M1045" s="2" t="s">
        <v>15</v>
      </c>
      <c r="N1045" s="2">
        <v>1.62</v>
      </c>
      <c r="O1045" s="2" t="s">
        <v>16</v>
      </c>
      <c r="P1045" s="2">
        <v>17</v>
      </c>
      <c r="Q1045" s="2">
        <f t="shared" si="149"/>
        <v>3</v>
      </c>
      <c r="R1045" s="2">
        <v>40.89</v>
      </c>
      <c r="S1045" s="2">
        <f t="shared" si="150"/>
        <v>1</v>
      </c>
      <c r="T1045" s="42">
        <f>DataSet!G1617+DataSet!Q1617+DataSet!S1617</f>
        <v>5</v>
      </c>
      <c r="U1045" s="16" t="str">
        <f t="shared" si="151"/>
        <v>Medium</v>
      </c>
      <c r="V1045" s="4">
        <v>4</v>
      </c>
      <c r="W1045" s="33">
        <f t="shared" si="152"/>
        <v>524.53468322981462</v>
      </c>
      <c r="X1045" s="2" t="s">
        <v>28</v>
      </c>
    </row>
    <row r="1046" spans="1:24" ht="14.25" customHeight="1" x14ac:dyDescent="0.25">
      <c r="A1046" s="2">
        <v>1682</v>
      </c>
      <c r="B1046" s="2">
        <v>19</v>
      </c>
      <c r="C1046" s="2" t="str">
        <f t="shared" si="144"/>
        <v>Young Adults</v>
      </c>
      <c r="D1046" s="2" t="s">
        <v>18</v>
      </c>
      <c r="E1046" s="2" t="s">
        <v>19</v>
      </c>
      <c r="F1046" s="2">
        <v>110.05</v>
      </c>
      <c r="G1046" s="2">
        <f t="shared" si="145"/>
        <v>1</v>
      </c>
      <c r="H1046" s="6">
        <v>45878</v>
      </c>
      <c r="I1046" s="12" t="str">
        <f t="shared" si="146"/>
        <v>2025</v>
      </c>
      <c r="J1046" s="10" t="str">
        <f t="shared" si="147"/>
        <v>Aug</v>
      </c>
      <c r="K1046" s="12" t="str">
        <f t="shared" si="148"/>
        <v>09</v>
      </c>
      <c r="L1046" s="2" t="s">
        <v>24</v>
      </c>
      <c r="M1046" s="2" t="s">
        <v>15</v>
      </c>
      <c r="N1046" s="2">
        <v>1.62</v>
      </c>
      <c r="O1046" s="2" t="s">
        <v>21</v>
      </c>
      <c r="P1046" s="2">
        <v>5</v>
      </c>
      <c r="Q1046" s="2">
        <f t="shared" si="149"/>
        <v>1</v>
      </c>
      <c r="R1046" s="2">
        <v>22.01</v>
      </c>
      <c r="S1046" s="2">
        <f t="shared" si="150"/>
        <v>1</v>
      </c>
      <c r="T1046" s="42">
        <f>DataSet!G1683+DataSet!Q1683+DataSet!S1683</f>
        <v>5</v>
      </c>
      <c r="U1046" s="16" t="str">
        <f t="shared" si="151"/>
        <v>Medium</v>
      </c>
      <c r="V1046" s="4">
        <v>1</v>
      </c>
      <c r="W1046" s="33">
        <f t="shared" si="152"/>
        <v>535.15197943444696</v>
      </c>
      <c r="X1046" s="2" t="s">
        <v>22</v>
      </c>
    </row>
    <row r="1047" spans="1:24" ht="14.25" customHeight="1" x14ac:dyDescent="0.25">
      <c r="A1047" s="2">
        <v>1766</v>
      </c>
      <c r="B1047" s="2">
        <v>45</v>
      </c>
      <c r="C1047" s="2" t="str">
        <f t="shared" si="144"/>
        <v>Mid Adults</v>
      </c>
      <c r="D1047" s="2" t="s">
        <v>18</v>
      </c>
      <c r="E1047" s="2" t="s">
        <v>13</v>
      </c>
      <c r="F1047" s="2">
        <v>327.97</v>
      </c>
      <c r="G1047" s="2">
        <f t="shared" si="145"/>
        <v>1</v>
      </c>
      <c r="H1047" s="6">
        <v>45962</v>
      </c>
      <c r="I1047" s="12" t="str">
        <f t="shared" si="146"/>
        <v>2025</v>
      </c>
      <c r="J1047" s="10" t="str">
        <f t="shared" si="147"/>
        <v>Nov</v>
      </c>
      <c r="K1047" s="12" t="str">
        <f t="shared" si="148"/>
        <v>01</v>
      </c>
      <c r="L1047" s="2" t="s">
        <v>30</v>
      </c>
      <c r="M1047" s="2" t="s">
        <v>25</v>
      </c>
      <c r="N1047" s="2">
        <v>1.62</v>
      </c>
      <c r="O1047" s="2" t="s">
        <v>21</v>
      </c>
      <c r="P1047" s="2">
        <v>5</v>
      </c>
      <c r="Q1047" s="2">
        <f t="shared" si="149"/>
        <v>1</v>
      </c>
      <c r="R1047" s="2">
        <v>65.59</v>
      </c>
      <c r="S1047" s="2">
        <f t="shared" si="150"/>
        <v>2</v>
      </c>
      <c r="T1047" s="42">
        <f>DataSet!G1767+DataSet!Q1767+DataSet!S1767</f>
        <v>7</v>
      </c>
      <c r="U1047" s="16" t="str">
        <f t="shared" si="151"/>
        <v>High</v>
      </c>
      <c r="V1047" s="4">
        <v>2</v>
      </c>
      <c r="W1047" s="33">
        <f t="shared" si="152"/>
        <v>522.28780769230843</v>
      </c>
      <c r="X1047" s="2" t="s">
        <v>22</v>
      </c>
    </row>
    <row r="1048" spans="1:24" ht="14.25" customHeight="1" x14ac:dyDescent="0.25">
      <c r="A1048" s="2">
        <v>1864</v>
      </c>
      <c r="B1048" s="2">
        <v>67</v>
      </c>
      <c r="C1048" s="2" t="str">
        <f t="shared" si="144"/>
        <v>Seniors</v>
      </c>
      <c r="D1048" s="2" t="s">
        <v>12</v>
      </c>
      <c r="E1048" s="2" t="s">
        <v>27</v>
      </c>
      <c r="F1048" s="2">
        <v>285.64999999999998</v>
      </c>
      <c r="G1048" s="2">
        <f t="shared" si="145"/>
        <v>1</v>
      </c>
      <c r="H1048" s="6">
        <v>46060</v>
      </c>
      <c r="I1048" s="12" t="str">
        <f t="shared" si="146"/>
        <v>2026</v>
      </c>
      <c r="J1048" s="10" t="str">
        <f t="shared" si="147"/>
        <v>Feb</v>
      </c>
      <c r="K1048" s="12" t="str">
        <f t="shared" si="148"/>
        <v>07</v>
      </c>
      <c r="L1048" s="2" t="s">
        <v>30</v>
      </c>
      <c r="M1048" s="2" t="s">
        <v>25</v>
      </c>
      <c r="N1048" s="2">
        <v>1.62</v>
      </c>
      <c r="O1048" s="2" t="s">
        <v>21</v>
      </c>
      <c r="P1048" s="2">
        <v>15</v>
      </c>
      <c r="Q1048" s="2">
        <f t="shared" si="149"/>
        <v>2</v>
      </c>
      <c r="R1048" s="2">
        <v>19.04</v>
      </c>
      <c r="S1048" s="2">
        <f t="shared" si="150"/>
        <v>1</v>
      </c>
      <c r="T1048" s="42">
        <f>DataSet!G1865+DataSet!Q1865+DataSet!S1865</f>
        <v>7</v>
      </c>
      <c r="U1048" s="16" t="str">
        <f t="shared" si="151"/>
        <v>High</v>
      </c>
      <c r="V1048" s="4">
        <v>2</v>
      </c>
      <c r="W1048" s="33">
        <f t="shared" si="152"/>
        <v>522.53725288831902</v>
      </c>
      <c r="X1048" s="2" t="s">
        <v>28</v>
      </c>
    </row>
    <row r="1049" spans="1:24" ht="14.25" customHeight="1" x14ac:dyDescent="0.25">
      <c r="A1049" s="2">
        <v>2093</v>
      </c>
      <c r="B1049" s="2">
        <v>50</v>
      </c>
      <c r="C1049" s="2" t="str">
        <f t="shared" si="144"/>
        <v>Late Adults</v>
      </c>
      <c r="D1049" s="2" t="s">
        <v>26</v>
      </c>
      <c r="E1049" s="2" t="s">
        <v>13</v>
      </c>
      <c r="F1049" s="2">
        <v>259.16000000000003</v>
      </c>
      <c r="G1049" s="2">
        <f t="shared" si="145"/>
        <v>1</v>
      </c>
      <c r="H1049" s="6">
        <v>46289</v>
      </c>
      <c r="I1049" s="12" t="str">
        <f t="shared" si="146"/>
        <v>2026</v>
      </c>
      <c r="J1049" s="10" t="str">
        <f t="shared" si="147"/>
        <v>Sep</v>
      </c>
      <c r="K1049" s="12" t="str">
        <f t="shared" si="148"/>
        <v>24</v>
      </c>
      <c r="L1049" s="2" t="s">
        <v>14</v>
      </c>
      <c r="M1049" s="2" t="s">
        <v>15</v>
      </c>
      <c r="N1049" s="2">
        <v>1.62</v>
      </c>
      <c r="O1049" s="2" t="s">
        <v>21</v>
      </c>
      <c r="P1049" s="2">
        <v>3</v>
      </c>
      <c r="Q1049" s="2">
        <f t="shared" si="149"/>
        <v>1</v>
      </c>
      <c r="R1049" s="2">
        <v>86.39</v>
      </c>
      <c r="S1049" s="2">
        <f t="shared" si="150"/>
        <v>2</v>
      </c>
      <c r="T1049" s="42">
        <f>DataSet!G2094+DataSet!Q2094+DataSet!S2094</f>
        <v>5</v>
      </c>
      <c r="U1049" s="16" t="str">
        <f t="shared" si="151"/>
        <v>Medium</v>
      </c>
      <c r="V1049" s="4">
        <v>5</v>
      </c>
      <c r="W1049" s="33">
        <f t="shared" si="152"/>
        <v>535.4521273885349</v>
      </c>
      <c r="X1049" s="2" t="s">
        <v>22</v>
      </c>
    </row>
    <row r="1050" spans="1:24" ht="14.25" customHeight="1" x14ac:dyDescent="0.25">
      <c r="A1050" s="2">
        <v>2590</v>
      </c>
      <c r="B1050" s="2">
        <v>31</v>
      </c>
      <c r="C1050" s="2" t="str">
        <f t="shared" si="144"/>
        <v>Early Adults</v>
      </c>
      <c r="D1050" s="2" t="s">
        <v>26</v>
      </c>
      <c r="E1050" s="2" t="s">
        <v>13</v>
      </c>
      <c r="F1050" s="2">
        <v>960.63</v>
      </c>
      <c r="G1050" s="2">
        <f t="shared" si="145"/>
        <v>3</v>
      </c>
      <c r="H1050" s="6">
        <v>46786</v>
      </c>
      <c r="I1050" s="12" t="str">
        <f t="shared" si="146"/>
        <v>2028</v>
      </c>
      <c r="J1050" s="10" t="str">
        <f t="shared" si="147"/>
        <v>Feb</v>
      </c>
      <c r="K1050" s="12" t="str">
        <f t="shared" si="148"/>
        <v>03</v>
      </c>
      <c r="L1050" s="2" t="s">
        <v>24</v>
      </c>
      <c r="M1050" s="2" t="s">
        <v>25</v>
      </c>
      <c r="N1050" s="2">
        <v>1.62</v>
      </c>
      <c r="O1050" s="2" t="s">
        <v>16</v>
      </c>
      <c r="P1050" s="2">
        <v>2</v>
      </c>
      <c r="Q1050" s="2">
        <f t="shared" si="149"/>
        <v>1</v>
      </c>
      <c r="R1050" s="2">
        <v>480.32</v>
      </c>
      <c r="S1050" s="2">
        <f t="shared" si="150"/>
        <v>3</v>
      </c>
      <c r="T1050" s="42">
        <f>DataSet!G2591+DataSet!Q2591+DataSet!S2591</f>
        <v>3</v>
      </c>
      <c r="U1050" s="16" t="str">
        <f t="shared" si="151"/>
        <v>Low</v>
      </c>
      <c r="V1050" s="4">
        <v>4</v>
      </c>
      <c r="W1050" s="33">
        <f t="shared" si="152"/>
        <v>524.32243781094621</v>
      </c>
      <c r="X1050" s="2" t="s">
        <v>22</v>
      </c>
    </row>
    <row r="1051" spans="1:24" ht="14.25" customHeight="1" x14ac:dyDescent="0.25">
      <c r="A1051" s="2">
        <v>2661</v>
      </c>
      <c r="B1051" s="2">
        <v>24</v>
      </c>
      <c r="C1051" s="2" t="str">
        <f t="shared" si="144"/>
        <v>Young Adults</v>
      </c>
      <c r="D1051" s="2" t="s">
        <v>18</v>
      </c>
      <c r="E1051" s="2" t="s">
        <v>27</v>
      </c>
      <c r="F1051" s="2">
        <v>841.92</v>
      </c>
      <c r="G1051" s="2">
        <f t="shared" si="145"/>
        <v>3</v>
      </c>
      <c r="H1051" s="6">
        <v>46857</v>
      </c>
      <c r="I1051" s="12" t="str">
        <f t="shared" si="146"/>
        <v>2028</v>
      </c>
      <c r="J1051" s="10" t="str">
        <f t="shared" si="147"/>
        <v>Apr</v>
      </c>
      <c r="K1051" s="12" t="str">
        <f t="shared" si="148"/>
        <v>14</v>
      </c>
      <c r="L1051" s="2" t="s">
        <v>24</v>
      </c>
      <c r="M1051" s="2" t="s">
        <v>15</v>
      </c>
      <c r="N1051" s="2">
        <v>1.62</v>
      </c>
      <c r="O1051" s="2" t="s">
        <v>16</v>
      </c>
      <c r="P1051" s="2">
        <v>14</v>
      </c>
      <c r="Q1051" s="2">
        <f t="shared" si="149"/>
        <v>2</v>
      </c>
      <c r="R1051" s="2">
        <v>60.14</v>
      </c>
      <c r="S1051" s="2">
        <f t="shared" si="150"/>
        <v>2</v>
      </c>
      <c r="T1051" s="42">
        <f>DataSet!G2662+DataSet!Q2662+DataSet!S2662</f>
        <v>5</v>
      </c>
      <c r="U1051" s="16" t="str">
        <f t="shared" si="151"/>
        <v>Medium</v>
      </c>
      <c r="V1051" s="4">
        <v>5</v>
      </c>
      <c r="W1051" s="33">
        <f t="shared" si="152"/>
        <v>535.80454081632649</v>
      </c>
      <c r="X1051" s="2" t="s">
        <v>22</v>
      </c>
    </row>
    <row r="1052" spans="1:24" ht="14.25" customHeight="1" x14ac:dyDescent="0.25">
      <c r="A1052" s="2">
        <v>2665</v>
      </c>
      <c r="B1052" s="2">
        <v>49</v>
      </c>
      <c r="C1052" s="2" t="str">
        <f t="shared" si="144"/>
        <v>Mid Adults</v>
      </c>
      <c r="D1052" s="2" t="s">
        <v>23</v>
      </c>
      <c r="E1052" s="2" t="s">
        <v>27</v>
      </c>
      <c r="F1052" s="2">
        <v>650.38</v>
      </c>
      <c r="G1052" s="2">
        <f t="shared" si="145"/>
        <v>3</v>
      </c>
      <c r="H1052" s="6">
        <v>46861</v>
      </c>
      <c r="I1052" s="12" t="str">
        <f t="shared" si="146"/>
        <v>2028</v>
      </c>
      <c r="J1052" s="10" t="str">
        <f t="shared" si="147"/>
        <v>Apr</v>
      </c>
      <c r="K1052" s="12" t="str">
        <f t="shared" si="148"/>
        <v>18</v>
      </c>
      <c r="L1052" s="2" t="s">
        <v>24</v>
      </c>
      <c r="M1052" s="2" t="s">
        <v>15</v>
      </c>
      <c r="N1052" s="2">
        <v>1.62</v>
      </c>
      <c r="O1052" s="2" t="s">
        <v>21</v>
      </c>
      <c r="P1052" s="2">
        <v>19</v>
      </c>
      <c r="Q1052" s="2">
        <f t="shared" si="149"/>
        <v>3</v>
      </c>
      <c r="R1052" s="2">
        <v>34.229999999999997</v>
      </c>
      <c r="S1052" s="2">
        <f t="shared" si="150"/>
        <v>1</v>
      </c>
      <c r="T1052" s="42">
        <f>DataSet!G2666+DataSet!Q2666+DataSet!S2666</f>
        <v>6</v>
      </c>
      <c r="U1052" s="16" t="str">
        <f t="shared" si="151"/>
        <v>Medium</v>
      </c>
      <c r="V1052" s="4">
        <v>3</v>
      </c>
      <c r="W1052" s="33">
        <f t="shared" si="152"/>
        <v>501.25127317676197</v>
      </c>
      <c r="X1052" s="2" t="s">
        <v>17</v>
      </c>
    </row>
    <row r="1053" spans="1:24" ht="14.25" customHeight="1" x14ac:dyDescent="0.25">
      <c r="A1053" s="2">
        <v>2676</v>
      </c>
      <c r="B1053" s="2">
        <v>51</v>
      </c>
      <c r="C1053" s="2" t="str">
        <f t="shared" si="144"/>
        <v>Late Adults</v>
      </c>
      <c r="D1053" s="2" t="s">
        <v>26</v>
      </c>
      <c r="E1053" s="2" t="s">
        <v>27</v>
      </c>
      <c r="F1053" s="2">
        <v>627.11</v>
      </c>
      <c r="G1053" s="2">
        <f t="shared" si="145"/>
        <v>2</v>
      </c>
      <c r="H1053" s="6">
        <v>46872</v>
      </c>
      <c r="I1053" s="12" t="str">
        <f t="shared" si="146"/>
        <v>2028</v>
      </c>
      <c r="J1053" s="10" t="str">
        <f t="shared" si="147"/>
        <v>Apr</v>
      </c>
      <c r="K1053" s="12" t="str">
        <f t="shared" si="148"/>
        <v>29</v>
      </c>
      <c r="L1053" s="2" t="s">
        <v>14</v>
      </c>
      <c r="M1053" s="2" t="s">
        <v>25</v>
      </c>
      <c r="N1053" s="2">
        <v>1.62</v>
      </c>
      <c r="O1053" s="2" t="s">
        <v>16</v>
      </c>
      <c r="P1053" s="2">
        <v>4</v>
      </c>
      <c r="Q1053" s="2">
        <f t="shared" si="149"/>
        <v>1</v>
      </c>
      <c r="R1053" s="2">
        <v>156.78</v>
      </c>
      <c r="S1053" s="2">
        <f t="shared" si="150"/>
        <v>3</v>
      </c>
      <c r="T1053" s="42">
        <f>DataSet!G2677+DataSet!Q2677+DataSet!S2677</f>
        <v>7</v>
      </c>
      <c r="U1053" s="16" t="str">
        <f t="shared" si="151"/>
        <v>High</v>
      </c>
      <c r="V1053" s="4">
        <v>2</v>
      </c>
      <c r="W1053" s="33">
        <f t="shared" si="152"/>
        <v>522.84173521850971</v>
      </c>
      <c r="X1053" s="2" t="s">
        <v>28</v>
      </c>
    </row>
    <row r="1054" spans="1:24" ht="14.25" customHeight="1" x14ac:dyDescent="0.25">
      <c r="A1054" s="2">
        <v>3029</v>
      </c>
      <c r="B1054" s="2">
        <v>52</v>
      </c>
      <c r="C1054" s="2" t="str">
        <f t="shared" si="144"/>
        <v>Late Adults</v>
      </c>
      <c r="D1054" s="2" t="s">
        <v>12</v>
      </c>
      <c r="E1054" s="2" t="s">
        <v>27</v>
      </c>
      <c r="F1054" s="2">
        <v>399.59</v>
      </c>
      <c r="G1054" s="2">
        <f t="shared" si="145"/>
        <v>2</v>
      </c>
      <c r="H1054" s="6">
        <v>47225</v>
      </c>
      <c r="I1054" s="12" t="str">
        <f t="shared" si="146"/>
        <v>2029</v>
      </c>
      <c r="J1054" s="10" t="str">
        <f t="shared" si="147"/>
        <v>Apr</v>
      </c>
      <c r="K1054" s="12" t="str">
        <f t="shared" si="148"/>
        <v>17</v>
      </c>
      <c r="L1054" s="2" t="s">
        <v>30</v>
      </c>
      <c r="M1054" s="2" t="s">
        <v>15</v>
      </c>
      <c r="N1054" s="2">
        <v>1.62</v>
      </c>
      <c r="O1054" s="2" t="s">
        <v>21</v>
      </c>
      <c r="P1054" s="2">
        <v>12</v>
      </c>
      <c r="Q1054" s="2">
        <f t="shared" si="149"/>
        <v>2</v>
      </c>
      <c r="R1054" s="2">
        <v>33.299999999999997</v>
      </c>
      <c r="S1054" s="2">
        <f t="shared" si="150"/>
        <v>1</v>
      </c>
      <c r="T1054" s="42">
        <f>DataSet!G3030+DataSet!Q3030+DataSet!S3030</f>
        <v>5</v>
      </c>
      <c r="U1054" s="16" t="str">
        <f t="shared" si="151"/>
        <v>Medium</v>
      </c>
      <c r="V1054" s="4">
        <v>4</v>
      </c>
      <c r="W1054" s="33">
        <f t="shared" si="152"/>
        <v>523.77909090909191</v>
      </c>
      <c r="X1054" s="2" t="s">
        <v>28</v>
      </c>
    </row>
    <row r="1055" spans="1:24" ht="14.25" customHeight="1" x14ac:dyDescent="0.25">
      <c r="A1055" s="2">
        <v>3480</v>
      </c>
      <c r="B1055" s="2">
        <v>21</v>
      </c>
      <c r="C1055" s="2" t="str">
        <f t="shared" si="144"/>
        <v>Young Adults</v>
      </c>
      <c r="D1055" s="2" t="s">
        <v>26</v>
      </c>
      <c r="E1055" s="2" t="s">
        <v>19</v>
      </c>
      <c r="F1055" s="2">
        <v>275.33999999999997</v>
      </c>
      <c r="G1055" s="2">
        <f t="shared" si="145"/>
        <v>1</v>
      </c>
      <c r="H1055" s="6">
        <v>47676</v>
      </c>
      <c r="I1055" s="12" t="str">
        <f t="shared" si="146"/>
        <v>2030</v>
      </c>
      <c r="J1055" s="10" t="str">
        <f t="shared" si="147"/>
        <v>Jul</v>
      </c>
      <c r="K1055" s="12" t="str">
        <f t="shared" si="148"/>
        <v>12</v>
      </c>
      <c r="L1055" s="2" t="s">
        <v>30</v>
      </c>
      <c r="M1055" s="2" t="s">
        <v>25</v>
      </c>
      <c r="N1055" s="2">
        <v>1.62</v>
      </c>
      <c r="O1055" s="2" t="s">
        <v>21</v>
      </c>
      <c r="P1055" s="2">
        <v>14</v>
      </c>
      <c r="Q1055" s="2">
        <f t="shared" si="149"/>
        <v>2</v>
      </c>
      <c r="R1055" s="2">
        <v>19.670000000000002</v>
      </c>
      <c r="S1055" s="2">
        <f t="shared" si="150"/>
        <v>1</v>
      </c>
      <c r="T1055" s="42">
        <f>DataSet!G3481+DataSet!Q3481+DataSet!S3481</f>
        <v>7</v>
      </c>
      <c r="U1055" s="16" t="str">
        <f t="shared" si="151"/>
        <v>High</v>
      </c>
      <c r="V1055" s="4">
        <v>5</v>
      </c>
      <c r="W1055" s="33">
        <f t="shared" si="152"/>
        <v>535.41358876117488</v>
      </c>
      <c r="X1055" s="2" t="s">
        <v>22</v>
      </c>
    </row>
    <row r="1056" spans="1:24" ht="14.25" customHeight="1" x14ac:dyDescent="0.25">
      <c r="A1056" s="2">
        <v>3775</v>
      </c>
      <c r="B1056" s="2">
        <v>28</v>
      </c>
      <c r="C1056" s="2" t="str">
        <f t="shared" si="144"/>
        <v>Young Adults</v>
      </c>
      <c r="D1056" s="2" t="s">
        <v>26</v>
      </c>
      <c r="E1056" s="2" t="s">
        <v>19</v>
      </c>
      <c r="F1056" s="2">
        <v>611.07000000000005</v>
      </c>
      <c r="G1056" s="2">
        <f t="shared" si="145"/>
        <v>2</v>
      </c>
      <c r="H1056" s="6">
        <v>47971</v>
      </c>
      <c r="I1056" s="12" t="str">
        <f t="shared" si="146"/>
        <v>2031</v>
      </c>
      <c r="J1056" s="10" t="str">
        <f t="shared" si="147"/>
        <v>May</v>
      </c>
      <c r="K1056" s="12" t="str">
        <f t="shared" si="148"/>
        <v>03</v>
      </c>
      <c r="L1056" s="2" t="s">
        <v>20</v>
      </c>
      <c r="M1056" s="2" t="s">
        <v>15</v>
      </c>
      <c r="N1056" s="2">
        <v>1.62</v>
      </c>
      <c r="O1056" s="2" t="s">
        <v>21</v>
      </c>
      <c r="P1056" s="2">
        <v>11</v>
      </c>
      <c r="Q1056" s="2">
        <f t="shared" si="149"/>
        <v>2</v>
      </c>
      <c r="R1056" s="2">
        <v>55.55</v>
      </c>
      <c r="S1056" s="2">
        <f t="shared" si="150"/>
        <v>2</v>
      </c>
      <c r="T1056" s="42">
        <f>DataSet!G3776+DataSet!Q3776+DataSet!S3776</f>
        <v>4</v>
      </c>
      <c r="U1056" s="16" t="str">
        <f t="shared" si="151"/>
        <v>Low</v>
      </c>
      <c r="V1056" s="4">
        <v>4</v>
      </c>
      <c r="W1056" s="33">
        <f t="shared" si="152"/>
        <v>523.93394014962689</v>
      </c>
      <c r="X1056" s="2" t="s">
        <v>28</v>
      </c>
    </row>
    <row r="1057" spans="1:24" ht="14.25" customHeight="1" x14ac:dyDescent="0.25">
      <c r="A1057" s="2">
        <v>3868</v>
      </c>
      <c r="B1057" s="2">
        <v>66</v>
      </c>
      <c r="C1057" s="2" t="str">
        <f t="shared" si="144"/>
        <v>Seniors</v>
      </c>
      <c r="D1057" s="2" t="s">
        <v>12</v>
      </c>
      <c r="E1057" s="2" t="s">
        <v>29</v>
      </c>
      <c r="F1057" s="2">
        <v>965.93</v>
      </c>
      <c r="G1057" s="2">
        <f t="shared" si="145"/>
        <v>3</v>
      </c>
      <c r="H1057" s="6">
        <v>48064</v>
      </c>
      <c r="I1057" s="12" t="str">
        <f t="shared" si="146"/>
        <v>2031</v>
      </c>
      <c r="J1057" s="10" t="str">
        <f t="shared" si="147"/>
        <v>Aug</v>
      </c>
      <c r="K1057" s="12" t="str">
        <f t="shared" si="148"/>
        <v>04</v>
      </c>
      <c r="L1057" s="2" t="s">
        <v>20</v>
      </c>
      <c r="M1057" s="2" t="s">
        <v>15</v>
      </c>
      <c r="N1057" s="2">
        <v>1.62</v>
      </c>
      <c r="O1057" s="2" t="s">
        <v>16</v>
      </c>
      <c r="P1057" s="2">
        <v>2</v>
      </c>
      <c r="Q1057" s="2">
        <f t="shared" si="149"/>
        <v>1</v>
      </c>
      <c r="R1057" s="2">
        <v>482.96</v>
      </c>
      <c r="S1057" s="2">
        <f t="shared" si="150"/>
        <v>3</v>
      </c>
      <c r="T1057" s="42">
        <f>DataSet!G3869+DataSet!Q3869+DataSet!S3869</f>
        <v>7</v>
      </c>
      <c r="U1057" s="16" t="str">
        <f t="shared" si="151"/>
        <v>High</v>
      </c>
      <c r="V1057" s="4">
        <v>2</v>
      </c>
      <c r="W1057" s="33">
        <f t="shared" si="152"/>
        <v>522.70754182754251</v>
      </c>
      <c r="X1057" s="2" t="s">
        <v>22</v>
      </c>
    </row>
    <row r="1058" spans="1:24" ht="14.25" customHeight="1" x14ac:dyDescent="0.25">
      <c r="A1058" s="2">
        <v>3886</v>
      </c>
      <c r="B1058" s="2">
        <v>36</v>
      </c>
      <c r="C1058" s="2" t="str">
        <f t="shared" si="144"/>
        <v>Early Adults</v>
      </c>
      <c r="D1058" s="2" t="s">
        <v>12</v>
      </c>
      <c r="E1058" s="2" t="s">
        <v>19</v>
      </c>
      <c r="F1058" s="2">
        <v>770.68</v>
      </c>
      <c r="G1058" s="2">
        <f t="shared" si="145"/>
        <v>3</v>
      </c>
      <c r="H1058" s="6">
        <v>48082</v>
      </c>
      <c r="I1058" s="12" t="str">
        <f t="shared" si="146"/>
        <v>2031</v>
      </c>
      <c r="J1058" s="10" t="str">
        <f t="shared" si="147"/>
        <v>Aug</v>
      </c>
      <c r="K1058" s="12" t="str">
        <f t="shared" si="148"/>
        <v>22</v>
      </c>
      <c r="L1058" s="2" t="s">
        <v>14</v>
      </c>
      <c r="M1058" s="2" t="s">
        <v>25</v>
      </c>
      <c r="N1058" s="2">
        <v>1.62</v>
      </c>
      <c r="O1058" s="2" t="s">
        <v>16</v>
      </c>
      <c r="P1058" s="2">
        <v>14</v>
      </c>
      <c r="Q1058" s="2">
        <f t="shared" si="149"/>
        <v>2</v>
      </c>
      <c r="R1058" s="2">
        <v>55.05</v>
      </c>
      <c r="S1058" s="2">
        <f t="shared" si="150"/>
        <v>2</v>
      </c>
      <c r="T1058" s="42">
        <f>DataSet!G3887+DataSet!Q3887+DataSet!S3887</f>
        <v>4</v>
      </c>
      <c r="U1058" s="16" t="str">
        <f t="shared" si="151"/>
        <v>Low</v>
      </c>
      <c r="V1058" s="4">
        <v>3</v>
      </c>
      <c r="W1058" s="33">
        <f t="shared" si="152"/>
        <v>501.06670792079262</v>
      </c>
      <c r="X1058" s="2" t="s">
        <v>28</v>
      </c>
    </row>
    <row r="1059" spans="1:24" ht="14.25" customHeight="1" x14ac:dyDescent="0.25">
      <c r="A1059" s="2">
        <v>3985</v>
      </c>
      <c r="B1059" s="2">
        <v>55</v>
      </c>
      <c r="C1059" s="2" t="str">
        <f t="shared" si="144"/>
        <v>Late Adults</v>
      </c>
      <c r="D1059" s="2" t="s">
        <v>23</v>
      </c>
      <c r="E1059" s="2" t="s">
        <v>13</v>
      </c>
      <c r="F1059" s="2">
        <v>893.06</v>
      </c>
      <c r="G1059" s="2">
        <f t="shared" si="145"/>
        <v>3</v>
      </c>
      <c r="H1059" s="6">
        <v>48181</v>
      </c>
      <c r="I1059" s="12" t="str">
        <f t="shared" si="146"/>
        <v>2031</v>
      </c>
      <c r="J1059" s="10" t="str">
        <f t="shared" si="147"/>
        <v>Nov</v>
      </c>
      <c r="K1059" s="12" t="str">
        <f t="shared" si="148"/>
        <v>29</v>
      </c>
      <c r="L1059" s="2" t="s">
        <v>24</v>
      </c>
      <c r="M1059" s="2" t="s">
        <v>25</v>
      </c>
      <c r="N1059" s="2">
        <v>1.62</v>
      </c>
      <c r="O1059" s="2" t="s">
        <v>16</v>
      </c>
      <c r="P1059" s="2">
        <v>15</v>
      </c>
      <c r="Q1059" s="2">
        <f t="shared" si="149"/>
        <v>2</v>
      </c>
      <c r="R1059" s="2">
        <v>59.54</v>
      </c>
      <c r="S1059" s="2">
        <f t="shared" si="150"/>
        <v>2</v>
      </c>
      <c r="T1059" s="42">
        <f>DataSet!G3986+DataSet!Q3986+DataSet!S3986</f>
        <v>3</v>
      </c>
      <c r="U1059" s="16" t="str">
        <f t="shared" si="151"/>
        <v>Low</v>
      </c>
      <c r="V1059" s="4">
        <v>2</v>
      </c>
      <c r="W1059" s="33">
        <f t="shared" si="152"/>
        <v>522.13637886598019</v>
      </c>
      <c r="X1059" s="2" t="s">
        <v>17</v>
      </c>
    </row>
    <row r="1060" spans="1:24" ht="14.25" customHeight="1" x14ac:dyDescent="0.25">
      <c r="A1060" s="2">
        <v>4085</v>
      </c>
      <c r="B1060" s="2">
        <v>46</v>
      </c>
      <c r="C1060" s="2" t="str">
        <f t="shared" si="144"/>
        <v>Mid Adults</v>
      </c>
      <c r="D1060" s="2" t="s">
        <v>26</v>
      </c>
      <c r="E1060" s="2" t="s">
        <v>29</v>
      </c>
      <c r="F1060" s="2">
        <v>369.3</v>
      </c>
      <c r="G1060" s="2">
        <f t="shared" si="145"/>
        <v>2</v>
      </c>
      <c r="H1060" s="6">
        <v>48281</v>
      </c>
      <c r="I1060" s="12" t="str">
        <f t="shared" si="146"/>
        <v>2032</v>
      </c>
      <c r="J1060" s="10" t="str">
        <f t="shared" si="147"/>
        <v>Mar</v>
      </c>
      <c r="K1060" s="12" t="str">
        <f t="shared" si="148"/>
        <v>08</v>
      </c>
      <c r="L1060" s="2" t="s">
        <v>20</v>
      </c>
      <c r="M1060" s="2" t="s">
        <v>15</v>
      </c>
      <c r="N1060" s="2">
        <v>1.62</v>
      </c>
      <c r="O1060" s="2" t="s">
        <v>16</v>
      </c>
      <c r="P1060" s="2">
        <v>3</v>
      </c>
      <c r="Q1060" s="2">
        <f t="shared" si="149"/>
        <v>1</v>
      </c>
      <c r="R1060" s="2">
        <v>123.1</v>
      </c>
      <c r="S1060" s="2">
        <f t="shared" si="150"/>
        <v>2</v>
      </c>
      <c r="T1060" s="42">
        <f>DataSet!G4086+DataSet!Q4086+DataSet!S4086</f>
        <v>4</v>
      </c>
      <c r="U1060" s="16" t="str">
        <f t="shared" si="151"/>
        <v>Low</v>
      </c>
      <c r="V1060" s="4">
        <v>2</v>
      </c>
      <c r="W1060" s="33">
        <f t="shared" si="152"/>
        <v>521.65776774193614</v>
      </c>
      <c r="X1060" s="2" t="s">
        <v>17</v>
      </c>
    </row>
    <row r="1061" spans="1:24" ht="14.25" customHeight="1" x14ac:dyDescent="0.25">
      <c r="A1061" s="2">
        <v>4174</v>
      </c>
      <c r="B1061" s="2">
        <v>38</v>
      </c>
      <c r="C1061" s="2" t="str">
        <f t="shared" si="144"/>
        <v>Early Adults</v>
      </c>
      <c r="D1061" s="2" t="s">
        <v>18</v>
      </c>
      <c r="E1061" s="2" t="s">
        <v>27</v>
      </c>
      <c r="F1061" s="2">
        <v>442.13</v>
      </c>
      <c r="G1061" s="2">
        <f t="shared" si="145"/>
        <v>2</v>
      </c>
      <c r="H1061" s="6">
        <v>48370</v>
      </c>
      <c r="I1061" s="12" t="str">
        <f t="shared" si="146"/>
        <v>2032</v>
      </c>
      <c r="J1061" s="10" t="str">
        <f t="shared" si="147"/>
        <v>Jun</v>
      </c>
      <c r="K1061" s="12" t="str">
        <f t="shared" si="148"/>
        <v>05</v>
      </c>
      <c r="L1061" s="2" t="s">
        <v>24</v>
      </c>
      <c r="M1061" s="2" t="s">
        <v>25</v>
      </c>
      <c r="N1061" s="2">
        <v>1.62</v>
      </c>
      <c r="O1061" s="2" t="s">
        <v>16</v>
      </c>
      <c r="P1061" s="2">
        <v>8</v>
      </c>
      <c r="Q1061" s="2">
        <f t="shared" si="149"/>
        <v>2</v>
      </c>
      <c r="R1061" s="2">
        <v>55.27</v>
      </c>
      <c r="S1061" s="2">
        <f t="shared" si="150"/>
        <v>2</v>
      </c>
      <c r="T1061" s="42">
        <f>DataSet!G4175+DataSet!Q4175+DataSet!S4175</f>
        <v>6</v>
      </c>
      <c r="U1061" s="16" t="str">
        <f t="shared" si="151"/>
        <v>Medium</v>
      </c>
      <c r="V1061" s="4">
        <v>5</v>
      </c>
      <c r="W1061" s="33">
        <f t="shared" si="152"/>
        <v>535.74616368286433</v>
      </c>
      <c r="X1061" s="2" t="s">
        <v>17</v>
      </c>
    </row>
    <row r="1062" spans="1:24" ht="14.25" customHeight="1" x14ac:dyDescent="0.25">
      <c r="A1062" s="2">
        <v>4340</v>
      </c>
      <c r="B1062" s="2">
        <v>35</v>
      </c>
      <c r="C1062" s="2" t="str">
        <f t="shared" si="144"/>
        <v>Early Adults</v>
      </c>
      <c r="D1062" s="2" t="s">
        <v>18</v>
      </c>
      <c r="E1062" s="2" t="s">
        <v>19</v>
      </c>
      <c r="F1062" s="2">
        <v>358.84</v>
      </c>
      <c r="G1062" s="2">
        <f t="shared" si="145"/>
        <v>2</v>
      </c>
      <c r="H1062" s="6">
        <v>48536</v>
      </c>
      <c r="I1062" s="12" t="str">
        <f t="shared" si="146"/>
        <v>2032</v>
      </c>
      <c r="J1062" s="10" t="str">
        <f t="shared" si="147"/>
        <v>Nov</v>
      </c>
      <c r="K1062" s="12" t="str">
        <f t="shared" si="148"/>
        <v>18</v>
      </c>
      <c r="L1062" s="2" t="s">
        <v>20</v>
      </c>
      <c r="M1062" s="2" t="s">
        <v>25</v>
      </c>
      <c r="N1062" s="2">
        <v>1.62</v>
      </c>
      <c r="O1062" s="2" t="s">
        <v>21</v>
      </c>
      <c r="P1062" s="2">
        <v>8</v>
      </c>
      <c r="Q1062" s="2">
        <f t="shared" si="149"/>
        <v>2</v>
      </c>
      <c r="R1062" s="2">
        <v>44.86</v>
      </c>
      <c r="S1062" s="2">
        <f t="shared" si="150"/>
        <v>1</v>
      </c>
      <c r="T1062" s="42">
        <f>DataSet!G4341+DataSet!Q4341+DataSet!S4341</f>
        <v>7</v>
      </c>
      <c r="U1062" s="16" t="str">
        <f t="shared" si="151"/>
        <v>High</v>
      </c>
      <c r="V1062" s="4">
        <v>3</v>
      </c>
      <c r="W1062" s="33">
        <f t="shared" si="152"/>
        <v>500.73261462205755</v>
      </c>
      <c r="X1062" s="2" t="s">
        <v>17</v>
      </c>
    </row>
    <row r="1063" spans="1:24" ht="14.25" customHeight="1" x14ac:dyDescent="0.25">
      <c r="A1063" s="2">
        <v>4355</v>
      </c>
      <c r="B1063" s="2">
        <v>22</v>
      </c>
      <c r="C1063" s="2" t="str">
        <f t="shared" si="144"/>
        <v>Young Adults</v>
      </c>
      <c r="D1063" s="2" t="s">
        <v>23</v>
      </c>
      <c r="E1063" s="2" t="s">
        <v>27</v>
      </c>
      <c r="F1063" s="2">
        <v>713.67</v>
      </c>
      <c r="G1063" s="2">
        <f t="shared" si="145"/>
        <v>3</v>
      </c>
      <c r="H1063" s="6">
        <v>48551</v>
      </c>
      <c r="I1063" s="12" t="str">
        <f t="shared" si="146"/>
        <v>2032</v>
      </c>
      <c r="J1063" s="10" t="str">
        <f t="shared" si="147"/>
        <v>Dec</v>
      </c>
      <c r="K1063" s="12" t="str">
        <f t="shared" si="148"/>
        <v>03</v>
      </c>
      <c r="L1063" s="2" t="s">
        <v>30</v>
      </c>
      <c r="M1063" s="2" t="s">
        <v>15</v>
      </c>
      <c r="N1063" s="2">
        <v>1.62</v>
      </c>
      <c r="O1063" s="2" t="s">
        <v>21</v>
      </c>
      <c r="P1063" s="2">
        <v>12</v>
      </c>
      <c r="Q1063" s="2">
        <f t="shared" si="149"/>
        <v>2</v>
      </c>
      <c r="R1063" s="2">
        <v>59.47</v>
      </c>
      <c r="S1063" s="2">
        <f t="shared" si="150"/>
        <v>2</v>
      </c>
      <c r="T1063" s="42">
        <f>DataSet!G4356+DataSet!Q4356+DataSet!S4356</f>
        <v>3</v>
      </c>
      <c r="U1063" s="16" t="str">
        <f t="shared" si="151"/>
        <v>Low</v>
      </c>
      <c r="V1063" s="4">
        <v>3</v>
      </c>
      <c r="W1063" s="33">
        <f t="shared" si="152"/>
        <v>500.90866004962828</v>
      </c>
      <c r="X1063" s="2" t="s">
        <v>17</v>
      </c>
    </row>
    <row r="1064" spans="1:24" ht="14.25" customHeight="1" x14ac:dyDescent="0.25">
      <c r="A1064" s="2">
        <v>4412</v>
      </c>
      <c r="B1064" s="2">
        <v>40</v>
      </c>
      <c r="C1064" s="2" t="str">
        <f t="shared" si="144"/>
        <v>Mid Adults</v>
      </c>
      <c r="D1064" s="2" t="s">
        <v>26</v>
      </c>
      <c r="E1064" s="2" t="s">
        <v>27</v>
      </c>
      <c r="F1064" s="2">
        <v>364.69</v>
      </c>
      <c r="G1064" s="2">
        <f t="shared" si="145"/>
        <v>2</v>
      </c>
      <c r="H1064" s="6">
        <v>48608</v>
      </c>
      <c r="I1064" s="12" t="str">
        <f t="shared" si="146"/>
        <v>2033</v>
      </c>
      <c r="J1064" s="10" t="str">
        <f t="shared" si="147"/>
        <v>Jan</v>
      </c>
      <c r="K1064" s="12" t="str">
        <f t="shared" si="148"/>
        <v>29</v>
      </c>
      <c r="L1064" s="2" t="s">
        <v>20</v>
      </c>
      <c r="M1064" s="2" t="s">
        <v>15</v>
      </c>
      <c r="N1064" s="2">
        <v>1.62</v>
      </c>
      <c r="O1064" s="2" t="s">
        <v>16</v>
      </c>
      <c r="P1064" s="2">
        <v>12</v>
      </c>
      <c r="Q1064" s="2">
        <f t="shared" si="149"/>
        <v>2</v>
      </c>
      <c r="R1064" s="2">
        <v>30.39</v>
      </c>
      <c r="S1064" s="2">
        <f t="shared" si="150"/>
        <v>1</v>
      </c>
      <c r="T1064" s="42">
        <f>DataSet!G4413+DataSet!Q4413+DataSet!S4413</f>
        <v>7</v>
      </c>
      <c r="U1064" s="16" t="str">
        <f t="shared" si="151"/>
        <v>High</v>
      </c>
      <c r="V1064" s="4">
        <v>3</v>
      </c>
      <c r="W1064" s="33">
        <f t="shared" si="152"/>
        <v>500.64436024844775</v>
      </c>
      <c r="X1064" s="2" t="s">
        <v>17</v>
      </c>
    </row>
    <row r="1065" spans="1:24" ht="14.25" customHeight="1" x14ac:dyDescent="0.25">
      <c r="A1065" s="2">
        <v>221</v>
      </c>
      <c r="B1065" s="2">
        <v>19</v>
      </c>
      <c r="C1065" s="2" t="str">
        <f t="shared" si="144"/>
        <v>Young Adults</v>
      </c>
      <c r="D1065" s="2" t="s">
        <v>26</v>
      </c>
      <c r="E1065" s="2" t="s">
        <v>29</v>
      </c>
      <c r="F1065" s="2">
        <v>899.73</v>
      </c>
      <c r="G1065" s="2">
        <f t="shared" si="145"/>
        <v>3</v>
      </c>
      <c r="H1065" s="6">
        <v>44417</v>
      </c>
      <c r="I1065" s="12" t="str">
        <f t="shared" si="146"/>
        <v>2021</v>
      </c>
      <c r="J1065" s="10" t="str">
        <f t="shared" si="147"/>
        <v>Aug</v>
      </c>
      <c r="K1065" s="12" t="str">
        <f t="shared" si="148"/>
        <v>09</v>
      </c>
      <c r="L1065" s="2" t="s">
        <v>20</v>
      </c>
      <c r="M1065" s="2" t="s">
        <v>15</v>
      </c>
      <c r="N1065" s="2">
        <v>1.61</v>
      </c>
      <c r="O1065" s="2" t="s">
        <v>21</v>
      </c>
      <c r="P1065" s="2">
        <v>19</v>
      </c>
      <c r="Q1065" s="2">
        <f t="shared" si="149"/>
        <v>3</v>
      </c>
      <c r="R1065" s="2">
        <v>47.35</v>
      </c>
      <c r="S1065" s="2">
        <f t="shared" si="150"/>
        <v>1</v>
      </c>
      <c r="T1065" s="42">
        <f>DataSet!G222+DataSet!Q222+DataSet!S222</f>
        <v>7</v>
      </c>
      <c r="U1065" s="16" t="str">
        <f t="shared" si="151"/>
        <v>High</v>
      </c>
      <c r="V1065" s="4">
        <v>2</v>
      </c>
      <c r="W1065" s="33">
        <f t="shared" si="152"/>
        <v>521.85461240310144</v>
      </c>
      <c r="X1065" s="2" t="s">
        <v>17</v>
      </c>
    </row>
    <row r="1066" spans="1:24" ht="14.25" customHeight="1" x14ac:dyDescent="0.25">
      <c r="A1066" s="2">
        <v>802</v>
      </c>
      <c r="B1066" s="2">
        <v>43</v>
      </c>
      <c r="C1066" s="2" t="str">
        <f t="shared" si="144"/>
        <v>Mid Adults</v>
      </c>
      <c r="D1066" s="2" t="s">
        <v>18</v>
      </c>
      <c r="E1066" s="2" t="s">
        <v>19</v>
      </c>
      <c r="F1066" s="2">
        <v>914.7</v>
      </c>
      <c r="G1066" s="2">
        <f t="shared" si="145"/>
        <v>3</v>
      </c>
      <c r="H1066" s="6">
        <v>44998</v>
      </c>
      <c r="I1066" s="12" t="str">
        <f t="shared" si="146"/>
        <v>2023</v>
      </c>
      <c r="J1066" s="10" t="str">
        <f t="shared" si="147"/>
        <v>Mar</v>
      </c>
      <c r="K1066" s="12" t="str">
        <f t="shared" si="148"/>
        <v>13</v>
      </c>
      <c r="L1066" s="2" t="s">
        <v>20</v>
      </c>
      <c r="M1066" s="2" t="s">
        <v>25</v>
      </c>
      <c r="N1066" s="2">
        <v>1.61</v>
      </c>
      <c r="O1066" s="2" t="s">
        <v>21</v>
      </c>
      <c r="P1066" s="2">
        <v>16</v>
      </c>
      <c r="Q1066" s="2">
        <f t="shared" si="149"/>
        <v>3</v>
      </c>
      <c r="R1066" s="2">
        <v>57.17</v>
      </c>
      <c r="S1066" s="2">
        <f t="shared" si="150"/>
        <v>2</v>
      </c>
      <c r="T1066" s="42">
        <f>DataSet!G803+DataSet!Q803+DataSet!S803</f>
        <v>4</v>
      </c>
      <c r="U1066" s="16" t="str">
        <f t="shared" si="151"/>
        <v>Low</v>
      </c>
      <c r="V1066" s="4">
        <v>3</v>
      </c>
      <c r="W1066" s="33">
        <f t="shared" si="152"/>
        <v>500.81345771144333</v>
      </c>
      <c r="X1066" s="2" t="s">
        <v>17</v>
      </c>
    </row>
    <row r="1067" spans="1:24" ht="14.25" customHeight="1" x14ac:dyDescent="0.25">
      <c r="A1067" s="2">
        <v>1196</v>
      </c>
      <c r="B1067" s="2">
        <v>39</v>
      </c>
      <c r="C1067" s="2" t="str">
        <f t="shared" si="144"/>
        <v>Early Adults</v>
      </c>
      <c r="D1067" s="2" t="s">
        <v>12</v>
      </c>
      <c r="E1067" s="2" t="s">
        <v>27</v>
      </c>
      <c r="F1067" s="2">
        <v>642.35</v>
      </c>
      <c r="G1067" s="2">
        <f t="shared" si="145"/>
        <v>2</v>
      </c>
      <c r="H1067" s="6">
        <v>45392</v>
      </c>
      <c r="I1067" s="12" t="str">
        <f t="shared" si="146"/>
        <v>2024</v>
      </c>
      <c r="J1067" s="10" t="str">
        <f t="shared" si="147"/>
        <v>Apr</v>
      </c>
      <c r="K1067" s="12" t="str">
        <f t="shared" si="148"/>
        <v>10</v>
      </c>
      <c r="L1067" s="2" t="s">
        <v>14</v>
      </c>
      <c r="M1067" s="2" t="s">
        <v>15</v>
      </c>
      <c r="N1067" s="2">
        <v>1.61</v>
      </c>
      <c r="O1067" s="2" t="s">
        <v>16</v>
      </c>
      <c r="P1067" s="2">
        <v>12</v>
      </c>
      <c r="Q1067" s="2">
        <f t="shared" si="149"/>
        <v>2</v>
      </c>
      <c r="R1067" s="2">
        <v>53.53</v>
      </c>
      <c r="S1067" s="2">
        <f t="shared" si="150"/>
        <v>2</v>
      </c>
      <c r="T1067" s="42">
        <f>DataSet!G1197+DataSet!Q1197+DataSet!S1197</f>
        <v>4</v>
      </c>
      <c r="U1067" s="16" t="str">
        <f t="shared" si="151"/>
        <v>Low</v>
      </c>
      <c r="V1067" s="4">
        <v>3</v>
      </c>
      <c r="W1067" s="33">
        <f t="shared" si="152"/>
        <v>500.29803237858084</v>
      </c>
      <c r="X1067" s="2" t="s">
        <v>17</v>
      </c>
    </row>
    <row r="1068" spans="1:24" ht="14.25" customHeight="1" x14ac:dyDescent="0.25">
      <c r="A1068" s="2">
        <v>1459</v>
      </c>
      <c r="B1068" s="2">
        <v>31</v>
      </c>
      <c r="C1068" s="2" t="str">
        <f t="shared" si="144"/>
        <v>Early Adults</v>
      </c>
      <c r="D1068" s="2" t="s">
        <v>26</v>
      </c>
      <c r="E1068" s="2" t="s">
        <v>27</v>
      </c>
      <c r="F1068" s="2">
        <v>491.04</v>
      </c>
      <c r="G1068" s="2">
        <f t="shared" si="145"/>
        <v>2</v>
      </c>
      <c r="H1068" s="6">
        <v>45655</v>
      </c>
      <c r="I1068" s="12" t="str">
        <f t="shared" si="146"/>
        <v>2024</v>
      </c>
      <c r="J1068" s="10" t="str">
        <f t="shared" si="147"/>
        <v>Dec</v>
      </c>
      <c r="K1068" s="12" t="str">
        <f t="shared" si="148"/>
        <v>29</v>
      </c>
      <c r="L1068" s="2" t="s">
        <v>24</v>
      </c>
      <c r="M1068" s="2" t="s">
        <v>15</v>
      </c>
      <c r="N1068" s="2">
        <v>1.61</v>
      </c>
      <c r="O1068" s="2" t="s">
        <v>16</v>
      </c>
      <c r="P1068" s="2">
        <v>2</v>
      </c>
      <c r="Q1068" s="2">
        <f t="shared" si="149"/>
        <v>1</v>
      </c>
      <c r="R1068" s="2">
        <v>245.52</v>
      </c>
      <c r="S1068" s="2">
        <f t="shared" si="150"/>
        <v>3</v>
      </c>
      <c r="T1068" s="42">
        <f>DataSet!G1460+DataSet!Q1460+DataSet!S1460</f>
        <v>8</v>
      </c>
      <c r="U1068" s="16" t="str">
        <f t="shared" si="151"/>
        <v>High</v>
      </c>
      <c r="V1068" s="4">
        <v>1</v>
      </c>
      <c r="W1068" s="33">
        <f t="shared" si="152"/>
        <v>535.69908622908588</v>
      </c>
      <c r="X1068" s="2" t="s">
        <v>17</v>
      </c>
    </row>
    <row r="1069" spans="1:24" ht="14.25" customHeight="1" x14ac:dyDescent="0.25">
      <c r="A1069" s="2">
        <v>1497</v>
      </c>
      <c r="B1069" s="2">
        <v>63</v>
      </c>
      <c r="C1069" s="2" t="str">
        <f t="shared" si="144"/>
        <v>Seniors</v>
      </c>
      <c r="D1069" s="2" t="s">
        <v>18</v>
      </c>
      <c r="E1069" s="2" t="s">
        <v>13</v>
      </c>
      <c r="F1069" s="2">
        <v>92.97</v>
      </c>
      <c r="G1069" s="2">
        <f t="shared" si="145"/>
        <v>1</v>
      </c>
      <c r="H1069" s="6">
        <v>45693</v>
      </c>
      <c r="I1069" s="12" t="str">
        <f t="shared" si="146"/>
        <v>2025</v>
      </c>
      <c r="J1069" s="10" t="str">
        <f t="shared" si="147"/>
        <v>Feb</v>
      </c>
      <c r="K1069" s="12" t="str">
        <f t="shared" si="148"/>
        <v>05</v>
      </c>
      <c r="L1069" s="2" t="s">
        <v>14</v>
      </c>
      <c r="M1069" s="2" t="s">
        <v>25</v>
      </c>
      <c r="N1069" s="2">
        <v>1.61</v>
      </c>
      <c r="O1069" s="2" t="s">
        <v>16</v>
      </c>
      <c r="P1069" s="2">
        <v>8</v>
      </c>
      <c r="Q1069" s="2">
        <f t="shared" si="149"/>
        <v>2</v>
      </c>
      <c r="R1069" s="2">
        <v>11.62</v>
      </c>
      <c r="S1069" s="2">
        <f t="shared" si="150"/>
        <v>1</v>
      </c>
      <c r="T1069" s="42">
        <f>DataSet!G1498+DataSet!Q1498+DataSet!S1498</f>
        <v>6</v>
      </c>
      <c r="U1069" s="16" t="str">
        <f t="shared" si="151"/>
        <v>Medium</v>
      </c>
      <c r="V1069" s="4">
        <v>5</v>
      </c>
      <c r="W1069" s="33">
        <f t="shared" si="152"/>
        <v>535.86603072983348</v>
      </c>
      <c r="X1069" s="2" t="s">
        <v>28</v>
      </c>
    </row>
    <row r="1070" spans="1:24" ht="14.25" customHeight="1" x14ac:dyDescent="0.25">
      <c r="A1070" s="2">
        <v>1552</v>
      </c>
      <c r="B1070" s="2">
        <v>63</v>
      </c>
      <c r="C1070" s="2" t="str">
        <f t="shared" si="144"/>
        <v>Seniors</v>
      </c>
      <c r="D1070" s="2" t="s">
        <v>23</v>
      </c>
      <c r="E1070" s="2" t="s">
        <v>13</v>
      </c>
      <c r="F1070" s="2">
        <v>131.61000000000001</v>
      </c>
      <c r="G1070" s="2">
        <f t="shared" si="145"/>
        <v>1</v>
      </c>
      <c r="H1070" s="6">
        <v>45748</v>
      </c>
      <c r="I1070" s="12" t="str">
        <f t="shared" si="146"/>
        <v>2025</v>
      </c>
      <c r="J1070" s="10" t="str">
        <f t="shared" si="147"/>
        <v>Apr</v>
      </c>
      <c r="K1070" s="12" t="str">
        <f t="shared" si="148"/>
        <v>01</v>
      </c>
      <c r="L1070" s="2" t="s">
        <v>30</v>
      </c>
      <c r="M1070" s="2" t="s">
        <v>25</v>
      </c>
      <c r="N1070" s="2">
        <v>1.61</v>
      </c>
      <c r="O1070" s="2" t="s">
        <v>16</v>
      </c>
      <c r="P1070" s="2">
        <v>5</v>
      </c>
      <c r="Q1070" s="2">
        <f t="shared" si="149"/>
        <v>1</v>
      </c>
      <c r="R1070" s="2">
        <v>26.32</v>
      </c>
      <c r="S1070" s="2">
        <f t="shared" si="150"/>
        <v>1</v>
      </c>
      <c r="T1070" s="42">
        <f>DataSet!G1553+DataSet!Q1553+DataSet!S1553</f>
        <v>8</v>
      </c>
      <c r="U1070" s="16" t="str">
        <f t="shared" si="151"/>
        <v>High</v>
      </c>
      <c r="V1070" s="4">
        <v>2</v>
      </c>
      <c r="W1070" s="33">
        <f t="shared" si="152"/>
        <v>521.36576972833188</v>
      </c>
      <c r="X1070" s="2" t="s">
        <v>22</v>
      </c>
    </row>
    <row r="1071" spans="1:24" ht="14.25" customHeight="1" x14ac:dyDescent="0.25">
      <c r="A1071" s="2">
        <v>1561</v>
      </c>
      <c r="B1071" s="2">
        <v>23</v>
      </c>
      <c r="C1071" s="2" t="str">
        <f t="shared" si="144"/>
        <v>Young Adults</v>
      </c>
      <c r="D1071" s="2" t="s">
        <v>12</v>
      </c>
      <c r="E1071" s="2" t="s">
        <v>29</v>
      </c>
      <c r="F1071" s="2">
        <v>65.88</v>
      </c>
      <c r="G1071" s="2">
        <f t="shared" si="145"/>
        <v>1</v>
      </c>
      <c r="H1071" s="6">
        <v>45757</v>
      </c>
      <c r="I1071" s="12" t="str">
        <f t="shared" si="146"/>
        <v>2025</v>
      </c>
      <c r="J1071" s="10" t="str">
        <f t="shared" si="147"/>
        <v>Apr</v>
      </c>
      <c r="K1071" s="12" t="str">
        <f t="shared" si="148"/>
        <v>10</v>
      </c>
      <c r="L1071" s="2" t="s">
        <v>30</v>
      </c>
      <c r="M1071" s="2" t="s">
        <v>25</v>
      </c>
      <c r="N1071" s="2">
        <v>1.61</v>
      </c>
      <c r="O1071" s="2" t="s">
        <v>16</v>
      </c>
      <c r="P1071" s="2">
        <v>16</v>
      </c>
      <c r="Q1071" s="2">
        <f t="shared" si="149"/>
        <v>3</v>
      </c>
      <c r="R1071" s="2">
        <v>4.12</v>
      </c>
      <c r="S1071" s="2">
        <f t="shared" si="150"/>
        <v>1</v>
      </c>
      <c r="T1071" s="42">
        <f>DataSet!G1562+DataSet!Q1562+DataSet!S1562</f>
        <v>7</v>
      </c>
      <c r="U1071" s="16" t="str">
        <f t="shared" si="151"/>
        <v>High</v>
      </c>
      <c r="V1071" s="4">
        <v>5</v>
      </c>
      <c r="W1071" s="33">
        <f t="shared" si="152"/>
        <v>536.43384615384616</v>
      </c>
      <c r="X1071" s="2" t="s">
        <v>22</v>
      </c>
    </row>
    <row r="1072" spans="1:24" ht="14.25" customHeight="1" x14ac:dyDescent="0.25">
      <c r="A1072" s="2">
        <v>1811</v>
      </c>
      <c r="B1072" s="2">
        <v>18</v>
      </c>
      <c r="C1072" s="2" t="str">
        <f t="shared" si="144"/>
        <v>Young Adults</v>
      </c>
      <c r="D1072" s="2" t="s">
        <v>23</v>
      </c>
      <c r="E1072" s="2" t="s">
        <v>27</v>
      </c>
      <c r="F1072" s="2">
        <v>985.79</v>
      </c>
      <c r="G1072" s="2">
        <f t="shared" si="145"/>
        <v>3</v>
      </c>
      <c r="H1072" s="6">
        <v>46007</v>
      </c>
      <c r="I1072" s="12" t="str">
        <f t="shared" si="146"/>
        <v>2025</v>
      </c>
      <c r="J1072" s="10" t="str">
        <f t="shared" si="147"/>
        <v>Dec</v>
      </c>
      <c r="K1072" s="12" t="str">
        <f t="shared" si="148"/>
        <v>16</v>
      </c>
      <c r="L1072" s="2" t="s">
        <v>20</v>
      </c>
      <c r="M1072" s="2" t="s">
        <v>25</v>
      </c>
      <c r="N1072" s="2">
        <v>1.61</v>
      </c>
      <c r="O1072" s="2" t="s">
        <v>16</v>
      </c>
      <c r="P1072" s="2">
        <v>16</v>
      </c>
      <c r="Q1072" s="2">
        <f t="shared" si="149"/>
        <v>3</v>
      </c>
      <c r="R1072" s="2">
        <v>61.61</v>
      </c>
      <c r="S1072" s="2">
        <f t="shared" si="150"/>
        <v>2</v>
      </c>
      <c r="T1072" s="42">
        <f>DataSet!G1812+DataSet!Q1812+DataSet!S1812</f>
        <v>4</v>
      </c>
      <c r="U1072" s="16" t="str">
        <f t="shared" si="151"/>
        <v>Low</v>
      </c>
      <c r="V1072" s="4">
        <v>5</v>
      </c>
      <c r="W1072" s="33">
        <f t="shared" si="152"/>
        <v>537.03789473684208</v>
      </c>
      <c r="X1072" s="2" t="s">
        <v>28</v>
      </c>
    </row>
    <row r="1073" spans="1:24" ht="14.25" customHeight="1" x14ac:dyDescent="0.25">
      <c r="A1073" s="2">
        <v>2140</v>
      </c>
      <c r="B1073" s="2">
        <v>64</v>
      </c>
      <c r="C1073" s="2" t="str">
        <f t="shared" si="144"/>
        <v>Seniors</v>
      </c>
      <c r="D1073" s="2" t="s">
        <v>12</v>
      </c>
      <c r="E1073" s="2" t="s">
        <v>29</v>
      </c>
      <c r="F1073" s="2">
        <v>78.430000000000007</v>
      </c>
      <c r="G1073" s="2">
        <f t="shared" si="145"/>
        <v>1</v>
      </c>
      <c r="H1073" s="6">
        <v>46336</v>
      </c>
      <c r="I1073" s="12" t="str">
        <f t="shared" si="146"/>
        <v>2026</v>
      </c>
      <c r="J1073" s="10" t="str">
        <f t="shared" si="147"/>
        <v>Nov</v>
      </c>
      <c r="K1073" s="12" t="str">
        <f t="shared" si="148"/>
        <v>10</v>
      </c>
      <c r="L1073" s="2" t="s">
        <v>20</v>
      </c>
      <c r="M1073" s="2" t="s">
        <v>15</v>
      </c>
      <c r="N1073" s="2">
        <v>1.61</v>
      </c>
      <c r="O1073" s="2" t="s">
        <v>16</v>
      </c>
      <c r="P1073" s="2">
        <v>12</v>
      </c>
      <c r="Q1073" s="2">
        <f t="shared" si="149"/>
        <v>2</v>
      </c>
      <c r="R1073" s="2">
        <v>6.54</v>
      </c>
      <c r="S1073" s="2">
        <f t="shared" si="150"/>
        <v>1</v>
      </c>
      <c r="T1073" s="42">
        <f>DataSet!G2141+DataSet!Q2141+DataSet!S2141</f>
        <v>5</v>
      </c>
      <c r="U1073" s="16" t="str">
        <f t="shared" si="151"/>
        <v>Medium</v>
      </c>
      <c r="V1073" s="4">
        <v>3</v>
      </c>
      <c r="W1073" s="33">
        <f t="shared" si="152"/>
        <v>500.12091022443946</v>
      </c>
      <c r="X1073" s="2" t="s">
        <v>28</v>
      </c>
    </row>
    <row r="1074" spans="1:24" ht="14.25" customHeight="1" x14ac:dyDescent="0.25">
      <c r="A1074" s="2">
        <v>2234</v>
      </c>
      <c r="B1074" s="2">
        <v>41</v>
      </c>
      <c r="C1074" s="2" t="str">
        <f t="shared" si="144"/>
        <v>Mid Adults</v>
      </c>
      <c r="D1074" s="2" t="s">
        <v>26</v>
      </c>
      <c r="E1074" s="2" t="s">
        <v>13</v>
      </c>
      <c r="F1074" s="2">
        <v>802.83</v>
      </c>
      <c r="G1074" s="2">
        <f t="shared" si="145"/>
        <v>3</v>
      </c>
      <c r="H1074" s="6">
        <v>46430</v>
      </c>
      <c r="I1074" s="12" t="str">
        <f t="shared" si="146"/>
        <v>2027</v>
      </c>
      <c r="J1074" s="10" t="str">
        <f t="shared" si="147"/>
        <v>Feb</v>
      </c>
      <c r="K1074" s="12" t="str">
        <f t="shared" si="148"/>
        <v>12</v>
      </c>
      <c r="L1074" s="2" t="s">
        <v>30</v>
      </c>
      <c r="M1074" s="2" t="s">
        <v>25</v>
      </c>
      <c r="N1074" s="2">
        <v>1.61</v>
      </c>
      <c r="O1074" s="2" t="s">
        <v>16</v>
      </c>
      <c r="P1074" s="2">
        <v>3</v>
      </c>
      <c r="Q1074" s="2">
        <f t="shared" si="149"/>
        <v>1</v>
      </c>
      <c r="R1074" s="2">
        <v>267.61</v>
      </c>
      <c r="S1074" s="2">
        <f t="shared" si="150"/>
        <v>3</v>
      </c>
      <c r="T1074" s="42">
        <f>DataSet!G2235+DataSet!Q2235+DataSet!S2235</f>
        <v>4</v>
      </c>
      <c r="U1074" s="16" t="str">
        <f t="shared" si="151"/>
        <v>Low</v>
      </c>
      <c r="V1074" s="4">
        <v>4</v>
      </c>
      <c r="W1074" s="33">
        <f t="shared" si="152"/>
        <v>523.82515605493234</v>
      </c>
      <c r="X1074" s="2" t="s">
        <v>22</v>
      </c>
    </row>
    <row r="1075" spans="1:24" ht="14.25" customHeight="1" x14ac:dyDescent="0.25">
      <c r="A1075" s="2">
        <v>2608</v>
      </c>
      <c r="B1075" s="2">
        <v>66</v>
      </c>
      <c r="C1075" s="2" t="str">
        <f t="shared" si="144"/>
        <v>Seniors</v>
      </c>
      <c r="D1075" s="2" t="s">
        <v>23</v>
      </c>
      <c r="E1075" s="2" t="s">
        <v>27</v>
      </c>
      <c r="F1075" s="2">
        <v>75.16</v>
      </c>
      <c r="G1075" s="2">
        <f t="shared" si="145"/>
        <v>1</v>
      </c>
      <c r="H1075" s="6">
        <v>46804</v>
      </c>
      <c r="I1075" s="12" t="str">
        <f t="shared" si="146"/>
        <v>2028</v>
      </c>
      <c r="J1075" s="10" t="str">
        <f t="shared" si="147"/>
        <v>Feb</v>
      </c>
      <c r="K1075" s="12" t="str">
        <f t="shared" si="148"/>
        <v>21</v>
      </c>
      <c r="L1075" s="2" t="s">
        <v>14</v>
      </c>
      <c r="M1075" s="2" t="s">
        <v>15</v>
      </c>
      <c r="N1075" s="2">
        <v>1.61</v>
      </c>
      <c r="O1075" s="2" t="s">
        <v>21</v>
      </c>
      <c r="P1075" s="2">
        <v>5</v>
      </c>
      <c r="Q1075" s="2">
        <f t="shared" si="149"/>
        <v>1</v>
      </c>
      <c r="R1075" s="2">
        <v>15.03</v>
      </c>
      <c r="S1075" s="2">
        <f t="shared" si="150"/>
        <v>1</v>
      </c>
      <c r="T1075" s="42">
        <f>DataSet!G2609+DataSet!Q2609+DataSet!S2609</f>
        <v>8</v>
      </c>
      <c r="U1075" s="16" t="str">
        <f t="shared" si="151"/>
        <v>High</v>
      </c>
      <c r="V1075" s="4">
        <v>1</v>
      </c>
      <c r="W1075" s="33">
        <f t="shared" si="152"/>
        <v>535.75663659793793</v>
      </c>
      <c r="X1075" s="2" t="s">
        <v>17</v>
      </c>
    </row>
    <row r="1076" spans="1:24" ht="14.25" customHeight="1" x14ac:dyDescent="0.25">
      <c r="A1076" s="2">
        <v>2815</v>
      </c>
      <c r="B1076" s="2">
        <v>24</v>
      </c>
      <c r="C1076" s="2" t="str">
        <f t="shared" si="144"/>
        <v>Young Adults</v>
      </c>
      <c r="D1076" s="2" t="s">
        <v>18</v>
      </c>
      <c r="E1076" s="2" t="s">
        <v>13</v>
      </c>
      <c r="F1076" s="2">
        <v>280.3</v>
      </c>
      <c r="G1076" s="2">
        <f t="shared" si="145"/>
        <v>1</v>
      </c>
      <c r="H1076" s="6">
        <v>47011</v>
      </c>
      <c r="I1076" s="12" t="str">
        <f t="shared" si="146"/>
        <v>2028</v>
      </c>
      <c r="J1076" s="10" t="str">
        <f t="shared" si="147"/>
        <v>Sep</v>
      </c>
      <c r="K1076" s="12" t="str">
        <f t="shared" si="148"/>
        <v>15</v>
      </c>
      <c r="L1076" s="2" t="s">
        <v>30</v>
      </c>
      <c r="M1076" s="2" t="s">
        <v>15</v>
      </c>
      <c r="N1076" s="2">
        <v>1.61</v>
      </c>
      <c r="O1076" s="2" t="s">
        <v>16</v>
      </c>
      <c r="P1076" s="2">
        <v>18</v>
      </c>
      <c r="Q1076" s="2">
        <f t="shared" si="149"/>
        <v>3</v>
      </c>
      <c r="R1076" s="2">
        <v>15.57</v>
      </c>
      <c r="S1076" s="2">
        <f t="shared" si="150"/>
        <v>1</v>
      </c>
      <c r="T1076" s="42">
        <f>DataSet!G2816+DataSet!Q2816+DataSet!S2816</f>
        <v>7</v>
      </c>
      <c r="U1076" s="16" t="str">
        <f t="shared" si="151"/>
        <v>High</v>
      </c>
      <c r="V1076" s="4">
        <v>3</v>
      </c>
      <c r="W1076" s="33">
        <f t="shared" si="152"/>
        <v>500.64736579275962</v>
      </c>
      <c r="X1076" s="2" t="s">
        <v>22</v>
      </c>
    </row>
    <row r="1077" spans="1:24" ht="14.25" customHeight="1" x14ac:dyDescent="0.25">
      <c r="A1077" s="2">
        <v>2867</v>
      </c>
      <c r="B1077" s="2">
        <v>41</v>
      </c>
      <c r="C1077" s="2" t="str">
        <f t="shared" si="144"/>
        <v>Mid Adults</v>
      </c>
      <c r="D1077" s="2" t="s">
        <v>12</v>
      </c>
      <c r="E1077" s="2" t="s">
        <v>19</v>
      </c>
      <c r="F1077" s="2">
        <v>515.85</v>
      </c>
      <c r="G1077" s="2">
        <f t="shared" si="145"/>
        <v>2</v>
      </c>
      <c r="H1077" s="6">
        <v>47063</v>
      </c>
      <c r="I1077" s="12" t="str">
        <f t="shared" si="146"/>
        <v>2028</v>
      </c>
      <c r="J1077" s="10" t="str">
        <f t="shared" si="147"/>
        <v>Nov</v>
      </c>
      <c r="K1077" s="12" t="str">
        <f t="shared" si="148"/>
        <v>06</v>
      </c>
      <c r="L1077" s="2" t="s">
        <v>24</v>
      </c>
      <c r="M1077" s="2" t="s">
        <v>15</v>
      </c>
      <c r="N1077" s="2">
        <v>1.61</v>
      </c>
      <c r="O1077" s="2" t="s">
        <v>16</v>
      </c>
      <c r="P1077" s="2">
        <v>11</v>
      </c>
      <c r="Q1077" s="2">
        <f t="shared" si="149"/>
        <v>2</v>
      </c>
      <c r="R1077" s="2">
        <v>46.9</v>
      </c>
      <c r="S1077" s="2">
        <f t="shared" si="150"/>
        <v>1</v>
      </c>
      <c r="T1077" s="42">
        <f>DataSet!G2868+DataSet!Q2868+DataSet!S2868</f>
        <v>6</v>
      </c>
      <c r="U1077" s="16" t="str">
        <f t="shared" si="151"/>
        <v>Medium</v>
      </c>
      <c r="V1077" s="4">
        <v>2</v>
      </c>
      <c r="W1077" s="33">
        <f t="shared" si="152"/>
        <v>521.87063471502665</v>
      </c>
      <c r="X1077" s="2" t="s">
        <v>22</v>
      </c>
    </row>
    <row r="1078" spans="1:24" ht="14.25" customHeight="1" x14ac:dyDescent="0.25">
      <c r="A1078" s="2">
        <v>3384</v>
      </c>
      <c r="B1078" s="2">
        <v>41</v>
      </c>
      <c r="C1078" s="2" t="str">
        <f t="shared" si="144"/>
        <v>Mid Adults</v>
      </c>
      <c r="D1078" s="2" t="s">
        <v>23</v>
      </c>
      <c r="E1078" s="2" t="s">
        <v>29</v>
      </c>
      <c r="F1078" s="2">
        <v>899.43</v>
      </c>
      <c r="G1078" s="2">
        <f t="shared" si="145"/>
        <v>3</v>
      </c>
      <c r="H1078" s="6">
        <v>47580</v>
      </c>
      <c r="I1078" s="12" t="str">
        <f t="shared" si="146"/>
        <v>2030</v>
      </c>
      <c r="J1078" s="10" t="str">
        <f t="shared" si="147"/>
        <v>Apr</v>
      </c>
      <c r="K1078" s="12" t="str">
        <f t="shared" si="148"/>
        <v>07</v>
      </c>
      <c r="L1078" s="2" t="s">
        <v>14</v>
      </c>
      <c r="M1078" s="2" t="s">
        <v>15</v>
      </c>
      <c r="N1078" s="2">
        <v>1.61</v>
      </c>
      <c r="O1078" s="2" t="s">
        <v>16</v>
      </c>
      <c r="P1078" s="2">
        <v>9</v>
      </c>
      <c r="Q1078" s="2">
        <f t="shared" si="149"/>
        <v>2</v>
      </c>
      <c r="R1078" s="2">
        <v>99.94</v>
      </c>
      <c r="S1078" s="2">
        <f t="shared" si="150"/>
        <v>2</v>
      </c>
      <c r="T1078" s="42">
        <f>DataSet!G3385+DataSet!Q3385+DataSet!S3385</f>
        <v>5</v>
      </c>
      <c r="U1078" s="16" t="str">
        <f t="shared" si="151"/>
        <v>Medium</v>
      </c>
      <c r="V1078" s="4">
        <v>4</v>
      </c>
      <c r="W1078" s="33">
        <f t="shared" si="152"/>
        <v>523.47640000000104</v>
      </c>
      <c r="X1078" s="2" t="s">
        <v>28</v>
      </c>
    </row>
    <row r="1079" spans="1:24" ht="14.25" customHeight="1" x14ac:dyDescent="0.25">
      <c r="A1079" s="2">
        <v>3732</v>
      </c>
      <c r="B1079" s="2">
        <v>24</v>
      </c>
      <c r="C1079" s="2" t="str">
        <f t="shared" si="144"/>
        <v>Young Adults</v>
      </c>
      <c r="D1079" s="2" t="s">
        <v>18</v>
      </c>
      <c r="E1079" s="2" t="s">
        <v>13</v>
      </c>
      <c r="F1079" s="2">
        <v>144.84</v>
      </c>
      <c r="G1079" s="2">
        <f t="shared" si="145"/>
        <v>1</v>
      </c>
      <c r="H1079" s="6">
        <v>47928</v>
      </c>
      <c r="I1079" s="12" t="str">
        <f t="shared" si="146"/>
        <v>2031</v>
      </c>
      <c r="J1079" s="10" t="str">
        <f t="shared" si="147"/>
        <v>Mar</v>
      </c>
      <c r="K1079" s="12" t="str">
        <f t="shared" si="148"/>
        <v>21</v>
      </c>
      <c r="L1079" s="2" t="s">
        <v>14</v>
      </c>
      <c r="M1079" s="2" t="s">
        <v>25</v>
      </c>
      <c r="N1079" s="2">
        <v>1.61</v>
      </c>
      <c r="O1079" s="2" t="s">
        <v>16</v>
      </c>
      <c r="P1079" s="2">
        <v>2</v>
      </c>
      <c r="Q1079" s="2">
        <f t="shared" si="149"/>
        <v>1</v>
      </c>
      <c r="R1079" s="2">
        <v>72.42</v>
      </c>
      <c r="S1079" s="2">
        <f t="shared" si="150"/>
        <v>2</v>
      </c>
      <c r="T1079" s="42">
        <f>DataSet!G3733+DataSet!Q3733+DataSet!S3733</f>
        <v>4</v>
      </c>
      <c r="U1079" s="16" t="str">
        <f t="shared" si="151"/>
        <v>Low</v>
      </c>
      <c r="V1079" s="4">
        <v>3</v>
      </c>
      <c r="W1079" s="33">
        <f t="shared" si="152"/>
        <v>500.92280000000056</v>
      </c>
      <c r="X1079" s="2" t="s">
        <v>28</v>
      </c>
    </row>
    <row r="1080" spans="1:24" ht="14.25" customHeight="1" x14ac:dyDescent="0.25">
      <c r="A1080" s="2">
        <v>3957</v>
      </c>
      <c r="B1080" s="2">
        <v>64</v>
      </c>
      <c r="C1080" s="2" t="str">
        <f t="shared" si="144"/>
        <v>Seniors</v>
      </c>
      <c r="D1080" s="2" t="s">
        <v>12</v>
      </c>
      <c r="E1080" s="2" t="s">
        <v>13</v>
      </c>
      <c r="F1080" s="2">
        <v>957.4</v>
      </c>
      <c r="G1080" s="2">
        <f t="shared" si="145"/>
        <v>3</v>
      </c>
      <c r="H1080" s="6">
        <v>48153</v>
      </c>
      <c r="I1080" s="12" t="str">
        <f t="shared" si="146"/>
        <v>2031</v>
      </c>
      <c r="J1080" s="10" t="str">
        <f t="shared" si="147"/>
        <v>Nov</v>
      </c>
      <c r="K1080" s="12" t="str">
        <f t="shared" si="148"/>
        <v>01</v>
      </c>
      <c r="L1080" s="2" t="s">
        <v>14</v>
      </c>
      <c r="M1080" s="2" t="s">
        <v>15</v>
      </c>
      <c r="N1080" s="2">
        <v>1.61</v>
      </c>
      <c r="O1080" s="2" t="s">
        <v>21</v>
      </c>
      <c r="P1080" s="2">
        <v>3</v>
      </c>
      <c r="Q1080" s="2">
        <f t="shared" si="149"/>
        <v>1</v>
      </c>
      <c r="R1080" s="2">
        <v>319.13</v>
      </c>
      <c r="S1080" s="2">
        <f t="shared" si="150"/>
        <v>3</v>
      </c>
      <c r="T1080" s="42">
        <f>DataSet!G3958+DataSet!Q3958+DataSet!S3958</f>
        <v>5</v>
      </c>
      <c r="U1080" s="16" t="str">
        <f t="shared" si="151"/>
        <v>Medium</v>
      </c>
      <c r="V1080" s="4">
        <v>3</v>
      </c>
      <c r="W1080" s="33">
        <f t="shared" si="152"/>
        <v>501.36846057572018</v>
      </c>
      <c r="X1080" s="2" t="s">
        <v>17</v>
      </c>
    </row>
    <row r="1081" spans="1:24" ht="14.25" customHeight="1" x14ac:dyDescent="0.25">
      <c r="A1081" s="2">
        <v>4067</v>
      </c>
      <c r="B1081" s="2">
        <v>58</v>
      </c>
      <c r="C1081" s="2" t="str">
        <f t="shared" si="144"/>
        <v>Late Adults</v>
      </c>
      <c r="D1081" s="2" t="s">
        <v>23</v>
      </c>
      <c r="E1081" s="2" t="s">
        <v>29</v>
      </c>
      <c r="F1081" s="2">
        <v>138.13</v>
      </c>
      <c r="G1081" s="2">
        <f t="shared" si="145"/>
        <v>1</v>
      </c>
      <c r="H1081" s="6">
        <v>48263</v>
      </c>
      <c r="I1081" s="12" t="str">
        <f t="shared" si="146"/>
        <v>2032</v>
      </c>
      <c r="J1081" s="10" t="str">
        <f t="shared" si="147"/>
        <v>Feb</v>
      </c>
      <c r="K1081" s="12" t="str">
        <f t="shared" si="148"/>
        <v>19</v>
      </c>
      <c r="L1081" s="2" t="s">
        <v>24</v>
      </c>
      <c r="M1081" s="2" t="s">
        <v>15</v>
      </c>
      <c r="N1081" s="2">
        <v>1.61</v>
      </c>
      <c r="O1081" s="2" t="s">
        <v>16</v>
      </c>
      <c r="P1081" s="2">
        <v>12</v>
      </c>
      <c r="Q1081" s="2">
        <f t="shared" si="149"/>
        <v>2</v>
      </c>
      <c r="R1081" s="2">
        <v>11.51</v>
      </c>
      <c r="S1081" s="2">
        <f t="shared" si="150"/>
        <v>1</v>
      </c>
      <c r="T1081" s="42">
        <f>DataSet!G4068+DataSet!Q4068+DataSet!S4068</f>
        <v>7</v>
      </c>
      <c r="U1081" s="16" t="str">
        <f t="shared" si="151"/>
        <v>High</v>
      </c>
      <c r="V1081" s="4">
        <v>2</v>
      </c>
      <c r="W1081" s="33">
        <f t="shared" si="152"/>
        <v>521.87844357976735</v>
      </c>
      <c r="X1081" s="2" t="s">
        <v>28</v>
      </c>
    </row>
    <row r="1082" spans="1:24" ht="14.25" customHeight="1" x14ac:dyDescent="0.25">
      <c r="A1082" s="2">
        <v>4080</v>
      </c>
      <c r="B1082" s="2">
        <v>68</v>
      </c>
      <c r="C1082" s="2" t="str">
        <f t="shared" si="144"/>
        <v>Seniors</v>
      </c>
      <c r="D1082" s="2" t="s">
        <v>18</v>
      </c>
      <c r="E1082" s="2" t="s">
        <v>27</v>
      </c>
      <c r="F1082" s="2">
        <v>906.83</v>
      </c>
      <c r="G1082" s="2">
        <f t="shared" si="145"/>
        <v>3</v>
      </c>
      <c r="H1082" s="6">
        <v>48276</v>
      </c>
      <c r="I1082" s="12" t="str">
        <f t="shared" si="146"/>
        <v>2032</v>
      </c>
      <c r="J1082" s="10" t="str">
        <f t="shared" si="147"/>
        <v>Mar</v>
      </c>
      <c r="K1082" s="12" t="str">
        <f t="shared" si="148"/>
        <v>03</v>
      </c>
      <c r="L1082" s="2" t="s">
        <v>14</v>
      </c>
      <c r="M1082" s="2" t="s">
        <v>25</v>
      </c>
      <c r="N1082" s="2">
        <v>1.61</v>
      </c>
      <c r="O1082" s="2" t="s">
        <v>16</v>
      </c>
      <c r="P1082" s="2">
        <v>15</v>
      </c>
      <c r="Q1082" s="2">
        <f t="shared" si="149"/>
        <v>2</v>
      </c>
      <c r="R1082" s="2">
        <v>60.46</v>
      </c>
      <c r="S1082" s="2">
        <f t="shared" si="150"/>
        <v>2</v>
      </c>
      <c r="T1082" s="42">
        <f>DataSet!G4081+DataSet!Q4081+DataSet!S4081</f>
        <v>7</v>
      </c>
      <c r="U1082" s="16" t="str">
        <f t="shared" si="151"/>
        <v>High</v>
      </c>
      <c r="V1082" s="4">
        <v>5</v>
      </c>
      <c r="W1082" s="33">
        <f t="shared" si="152"/>
        <v>536.46109254498708</v>
      </c>
      <c r="X1082" s="2" t="s">
        <v>22</v>
      </c>
    </row>
    <row r="1083" spans="1:24" ht="14.25" customHeight="1" x14ac:dyDescent="0.25">
      <c r="A1083" s="2">
        <v>4110</v>
      </c>
      <c r="B1083" s="2">
        <v>18</v>
      </c>
      <c r="C1083" s="2" t="str">
        <f t="shared" si="144"/>
        <v>Young Adults</v>
      </c>
      <c r="D1083" s="2" t="s">
        <v>12</v>
      </c>
      <c r="E1083" s="2" t="s">
        <v>29</v>
      </c>
      <c r="F1083" s="2">
        <v>962.62</v>
      </c>
      <c r="G1083" s="2">
        <f t="shared" si="145"/>
        <v>3</v>
      </c>
      <c r="H1083" s="6">
        <v>48306</v>
      </c>
      <c r="I1083" s="12" t="str">
        <f t="shared" si="146"/>
        <v>2032</v>
      </c>
      <c r="J1083" s="10" t="str">
        <f t="shared" si="147"/>
        <v>Apr</v>
      </c>
      <c r="K1083" s="12" t="str">
        <f t="shared" si="148"/>
        <v>02</v>
      </c>
      <c r="L1083" s="2" t="s">
        <v>24</v>
      </c>
      <c r="M1083" s="2" t="s">
        <v>25</v>
      </c>
      <c r="N1083" s="2">
        <v>1.61</v>
      </c>
      <c r="O1083" s="2" t="s">
        <v>21</v>
      </c>
      <c r="P1083" s="2">
        <v>3</v>
      </c>
      <c r="Q1083" s="2">
        <f t="shared" si="149"/>
        <v>1</v>
      </c>
      <c r="R1083" s="2">
        <v>320.87</v>
      </c>
      <c r="S1083" s="2">
        <f t="shared" si="150"/>
        <v>3</v>
      </c>
      <c r="T1083" s="42">
        <f>DataSet!G4111+DataSet!Q4111+DataSet!S4111</f>
        <v>6</v>
      </c>
      <c r="U1083" s="16" t="str">
        <f t="shared" si="151"/>
        <v>Medium</v>
      </c>
      <c r="V1083" s="4">
        <v>3</v>
      </c>
      <c r="W1083" s="33">
        <f t="shared" si="152"/>
        <v>500.79699248120357</v>
      </c>
      <c r="X1083" s="2" t="s">
        <v>22</v>
      </c>
    </row>
    <row r="1084" spans="1:24" ht="14.25" customHeight="1" x14ac:dyDescent="0.25">
      <c r="A1084" s="2">
        <v>4333</v>
      </c>
      <c r="B1084" s="2">
        <v>65</v>
      </c>
      <c r="C1084" s="2" t="str">
        <f t="shared" si="144"/>
        <v>Seniors</v>
      </c>
      <c r="D1084" s="2" t="s">
        <v>23</v>
      </c>
      <c r="E1084" s="2" t="s">
        <v>27</v>
      </c>
      <c r="F1084" s="2">
        <v>572.83000000000004</v>
      </c>
      <c r="G1084" s="2">
        <f t="shared" si="145"/>
        <v>2</v>
      </c>
      <c r="H1084" s="6">
        <v>48529</v>
      </c>
      <c r="I1084" s="12" t="str">
        <f t="shared" si="146"/>
        <v>2032</v>
      </c>
      <c r="J1084" s="10" t="str">
        <f t="shared" si="147"/>
        <v>Nov</v>
      </c>
      <c r="K1084" s="12" t="str">
        <f t="shared" si="148"/>
        <v>11</v>
      </c>
      <c r="L1084" s="2" t="s">
        <v>24</v>
      </c>
      <c r="M1084" s="2" t="s">
        <v>25</v>
      </c>
      <c r="N1084" s="2">
        <v>1.61</v>
      </c>
      <c r="O1084" s="2" t="s">
        <v>21</v>
      </c>
      <c r="P1084" s="2">
        <v>6</v>
      </c>
      <c r="Q1084" s="2">
        <f t="shared" si="149"/>
        <v>2</v>
      </c>
      <c r="R1084" s="2">
        <v>95.47</v>
      </c>
      <c r="S1084" s="2">
        <f t="shared" si="150"/>
        <v>2</v>
      </c>
      <c r="T1084" s="42">
        <f>DataSet!G4334+DataSet!Q4334+DataSet!S4334</f>
        <v>7</v>
      </c>
      <c r="U1084" s="16" t="str">
        <f t="shared" si="151"/>
        <v>High</v>
      </c>
      <c r="V1084" s="4">
        <v>3</v>
      </c>
      <c r="W1084" s="33">
        <f t="shared" si="152"/>
        <v>500.21754077791769</v>
      </c>
      <c r="X1084" s="2" t="s">
        <v>28</v>
      </c>
    </row>
    <row r="1085" spans="1:24" ht="14.25" customHeight="1" x14ac:dyDescent="0.25">
      <c r="A1085" s="2">
        <v>4356</v>
      </c>
      <c r="B1085" s="2">
        <v>29</v>
      </c>
      <c r="C1085" s="2" t="str">
        <f t="shared" si="144"/>
        <v>Young Adults</v>
      </c>
      <c r="D1085" s="2" t="s">
        <v>26</v>
      </c>
      <c r="E1085" s="2" t="s">
        <v>27</v>
      </c>
      <c r="F1085" s="2">
        <v>237.41</v>
      </c>
      <c r="G1085" s="2">
        <f t="shared" si="145"/>
        <v>1</v>
      </c>
      <c r="H1085" s="6">
        <v>48552</v>
      </c>
      <c r="I1085" s="12" t="str">
        <f t="shared" si="146"/>
        <v>2032</v>
      </c>
      <c r="J1085" s="10" t="str">
        <f t="shared" si="147"/>
        <v>Dec</v>
      </c>
      <c r="K1085" s="12" t="str">
        <f t="shared" si="148"/>
        <v>04</v>
      </c>
      <c r="L1085" s="2" t="s">
        <v>30</v>
      </c>
      <c r="M1085" s="2" t="s">
        <v>25</v>
      </c>
      <c r="N1085" s="2">
        <v>1.61</v>
      </c>
      <c r="O1085" s="2" t="s">
        <v>21</v>
      </c>
      <c r="P1085" s="2">
        <v>18</v>
      </c>
      <c r="Q1085" s="2">
        <f t="shared" si="149"/>
        <v>3</v>
      </c>
      <c r="R1085" s="2">
        <v>13.19</v>
      </c>
      <c r="S1085" s="2">
        <f t="shared" si="150"/>
        <v>1</v>
      </c>
      <c r="T1085" s="42">
        <f>DataSet!G4357+DataSet!Q4357+DataSet!S4357</f>
        <v>4</v>
      </c>
      <c r="U1085" s="16" t="str">
        <f t="shared" si="151"/>
        <v>Low</v>
      </c>
      <c r="V1085" s="4">
        <v>3</v>
      </c>
      <c r="W1085" s="33">
        <f t="shared" si="152"/>
        <v>500.12631909547787</v>
      </c>
      <c r="X1085" s="2" t="s">
        <v>28</v>
      </c>
    </row>
    <row r="1086" spans="1:24" ht="14.25" customHeight="1" x14ac:dyDescent="0.25">
      <c r="A1086" s="2">
        <v>4625</v>
      </c>
      <c r="B1086" s="2">
        <v>30</v>
      </c>
      <c r="C1086" s="2" t="str">
        <f t="shared" si="144"/>
        <v>Early Adults</v>
      </c>
      <c r="D1086" s="2" t="s">
        <v>18</v>
      </c>
      <c r="E1086" s="2" t="s">
        <v>29</v>
      </c>
      <c r="F1086" s="2">
        <v>106.32</v>
      </c>
      <c r="G1086" s="2">
        <f t="shared" si="145"/>
        <v>1</v>
      </c>
      <c r="H1086" s="6">
        <v>48821</v>
      </c>
      <c r="I1086" s="12" t="str">
        <f t="shared" si="146"/>
        <v>2033</v>
      </c>
      <c r="J1086" s="10" t="str">
        <f t="shared" si="147"/>
        <v>Aug</v>
      </c>
      <c r="K1086" s="12" t="str">
        <f t="shared" si="148"/>
        <v>30</v>
      </c>
      <c r="L1086" s="2" t="s">
        <v>20</v>
      </c>
      <c r="M1086" s="2" t="s">
        <v>15</v>
      </c>
      <c r="N1086" s="2">
        <v>1.61</v>
      </c>
      <c r="O1086" s="2" t="s">
        <v>21</v>
      </c>
      <c r="P1086" s="2">
        <v>4</v>
      </c>
      <c r="Q1086" s="2">
        <f t="shared" si="149"/>
        <v>1</v>
      </c>
      <c r="R1086" s="2">
        <v>26.58</v>
      </c>
      <c r="S1086" s="2">
        <f t="shared" si="150"/>
        <v>1</v>
      </c>
      <c r="T1086" s="42">
        <f>DataSet!G4626+DataSet!Q4626+DataSet!S4626</f>
        <v>4</v>
      </c>
      <c r="U1086" s="16" t="str">
        <f t="shared" si="151"/>
        <v>Low</v>
      </c>
      <c r="V1086" s="4">
        <v>3</v>
      </c>
      <c r="W1086" s="33">
        <f t="shared" si="152"/>
        <v>500.45677987421436</v>
      </c>
      <c r="X1086" s="2" t="s">
        <v>22</v>
      </c>
    </row>
    <row r="1087" spans="1:24" ht="14.25" customHeight="1" x14ac:dyDescent="0.25">
      <c r="A1087" s="2">
        <v>4642</v>
      </c>
      <c r="B1087" s="2">
        <v>22</v>
      </c>
      <c r="C1087" s="2" t="str">
        <f t="shared" si="144"/>
        <v>Young Adults</v>
      </c>
      <c r="D1087" s="2" t="s">
        <v>23</v>
      </c>
      <c r="E1087" s="2" t="s">
        <v>19</v>
      </c>
      <c r="F1087" s="2">
        <v>958.17</v>
      </c>
      <c r="G1087" s="2">
        <f t="shared" si="145"/>
        <v>3</v>
      </c>
      <c r="H1087" s="6">
        <v>48838</v>
      </c>
      <c r="I1087" s="12" t="str">
        <f t="shared" si="146"/>
        <v>2033</v>
      </c>
      <c r="J1087" s="10" t="str">
        <f t="shared" si="147"/>
        <v>Sep</v>
      </c>
      <c r="K1087" s="12" t="str">
        <f t="shared" si="148"/>
        <v>16</v>
      </c>
      <c r="L1087" s="2" t="s">
        <v>14</v>
      </c>
      <c r="M1087" s="2" t="s">
        <v>15</v>
      </c>
      <c r="N1087" s="2">
        <v>1.61</v>
      </c>
      <c r="O1087" s="2" t="s">
        <v>21</v>
      </c>
      <c r="P1087" s="2">
        <v>14</v>
      </c>
      <c r="Q1087" s="2">
        <f t="shared" si="149"/>
        <v>2</v>
      </c>
      <c r="R1087" s="2">
        <v>68.44</v>
      </c>
      <c r="S1087" s="2">
        <f t="shared" si="150"/>
        <v>2</v>
      </c>
      <c r="T1087" s="42">
        <f>DataSet!G4643+DataSet!Q4643+DataSet!S4643</f>
        <v>5</v>
      </c>
      <c r="U1087" s="16" t="str">
        <f t="shared" si="151"/>
        <v>Medium</v>
      </c>
      <c r="V1087" s="4">
        <v>3</v>
      </c>
      <c r="W1087" s="33">
        <f t="shared" si="152"/>
        <v>500.95317380352697</v>
      </c>
      <c r="X1087" s="2" t="s">
        <v>22</v>
      </c>
    </row>
    <row r="1088" spans="1:24" ht="14.25" customHeight="1" x14ac:dyDescent="0.25">
      <c r="A1088" s="2">
        <v>52</v>
      </c>
      <c r="B1088" s="2">
        <v>28</v>
      </c>
      <c r="C1088" s="2" t="str">
        <f t="shared" si="144"/>
        <v>Young Adults</v>
      </c>
      <c r="D1088" s="2" t="s">
        <v>18</v>
      </c>
      <c r="E1088" s="2" t="s">
        <v>27</v>
      </c>
      <c r="F1088" s="2">
        <v>814.87</v>
      </c>
      <c r="G1088" s="2">
        <f t="shared" si="145"/>
        <v>3</v>
      </c>
      <c r="H1088" s="6">
        <v>44248</v>
      </c>
      <c r="I1088" s="12" t="str">
        <f t="shared" si="146"/>
        <v>2021</v>
      </c>
      <c r="J1088" s="10" t="str">
        <f t="shared" si="147"/>
        <v>Feb</v>
      </c>
      <c r="K1088" s="12" t="str">
        <f t="shared" si="148"/>
        <v>21</v>
      </c>
      <c r="L1088" s="2" t="s">
        <v>14</v>
      </c>
      <c r="M1088" s="2" t="s">
        <v>25</v>
      </c>
      <c r="N1088" s="2">
        <v>1.6</v>
      </c>
      <c r="O1088" s="2" t="s">
        <v>16</v>
      </c>
      <c r="P1088" s="2">
        <v>2</v>
      </c>
      <c r="Q1088" s="2">
        <f t="shared" si="149"/>
        <v>1</v>
      </c>
      <c r="R1088" s="2">
        <v>407.44</v>
      </c>
      <c r="S1088" s="2">
        <f t="shared" si="150"/>
        <v>3</v>
      </c>
      <c r="T1088" s="42">
        <f>DataSet!G53+DataSet!Q53+DataSet!S53</f>
        <v>6</v>
      </c>
      <c r="U1088" s="16" t="str">
        <f t="shared" si="151"/>
        <v>Medium</v>
      </c>
      <c r="V1088" s="4">
        <v>2</v>
      </c>
      <c r="W1088" s="33">
        <f t="shared" si="152"/>
        <v>522.37681818181898</v>
      </c>
      <c r="X1088" s="2" t="s">
        <v>22</v>
      </c>
    </row>
    <row r="1089" spans="1:24" ht="14.25" customHeight="1" x14ac:dyDescent="0.25">
      <c r="A1089" s="2">
        <v>605</v>
      </c>
      <c r="B1089" s="2">
        <v>44</v>
      </c>
      <c r="C1089" s="2" t="str">
        <f t="shared" si="144"/>
        <v>Mid Adults</v>
      </c>
      <c r="D1089" s="2" t="s">
        <v>23</v>
      </c>
      <c r="E1089" s="2" t="s">
        <v>27</v>
      </c>
      <c r="F1089" s="2">
        <v>733.48</v>
      </c>
      <c r="G1089" s="2">
        <f t="shared" si="145"/>
        <v>3</v>
      </c>
      <c r="H1089" s="6">
        <v>44801</v>
      </c>
      <c r="I1089" s="12" t="str">
        <f t="shared" si="146"/>
        <v>2022</v>
      </c>
      <c r="J1089" s="10" t="str">
        <f t="shared" si="147"/>
        <v>Aug</v>
      </c>
      <c r="K1089" s="12" t="str">
        <f t="shared" si="148"/>
        <v>28</v>
      </c>
      <c r="L1089" s="2" t="s">
        <v>20</v>
      </c>
      <c r="M1089" s="2" t="s">
        <v>15</v>
      </c>
      <c r="N1089" s="2">
        <v>1.6</v>
      </c>
      <c r="O1089" s="2" t="s">
        <v>16</v>
      </c>
      <c r="P1089" s="2">
        <v>11</v>
      </c>
      <c r="Q1089" s="2">
        <f t="shared" si="149"/>
        <v>2</v>
      </c>
      <c r="R1089" s="2">
        <v>66.680000000000007</v>
      </c>
      <c r="S1089" s="2">
        <f t="shared" si="150"/>
        <v>2</v>
      </c>
      <c r="T1089" s="42">
        <f>DataSet!G606+DataSet!Q606+DataSet!S606</f>
        <v>8</v>
      </c>
      <c r="U1089" s="16" t="str">
        <f t="shared" si="151"/>
        <v>High</v>
      </c>
      <c r="V1089" s="4">
        <v>5</v>
      </c>
      <c r="W1089" s="33">
        <f t="shared" si="152"/>
        <v>535.98442728442728</v>
      </c>
      <c r="X1089" s="2" t="s">
        <v>17</v>
      </c>
    </row>
    <row r="1090" spans="1:24" ht="14.25" customHeight="1" x14ac:dyDescent="0.25">
      <c r="A1090" s="2">
        <v>1108</v>
      </c>
      <c r="B1090" s="2">
        <v>55</v>
      </c>
      <c r="C1090" s="2" t="str">
        <f t="shared" ref="C1090:C1153" si="153">IF(AND(B1090&gt;=18, B1090&lt;=29), "Young Adults",
   IF(AND(B1090&gt;=30, B1090&lt;=39), "Early Adults",
      IF(AND(B1090&gt;=40, B1090&lt;=49), "Mid Adults",
         IF(AND(B1090&gt;=50, B1090&lt;=59), "Late Adults",
            IF(AND(B1090&gt;=60, B1090&lt;=69), "Seniors", "Out of Range")
         )
      )
   )
)</f>
        <v>Late Adults</v>
      </c>
      <c r="D1090" s="2" t="s">
        <v>26</v>
      </c>
      <c r="E1090" s="2" t="s">
        <v>19</v>
      </c>
      <c r="F1090" s="2">
        <v>718.09</v>
      </c>
      <c r="G1090" s="2">
        <f t="shared" ref="G1090:G1153" si="154">IF(F1090 &lt;= 350, 1, IF(F1090&gt; 350, IF(F1090 &lt;= 650, 2, 3)))</f>
        <v>3</v>
      </c>
      <c r="H1090" s="6">
        <v>45304</v>
      </c>
      <c r="I1090" s="12" t="str">
        <f t="shared" ref="I1090:I1153" si="155">TEXT(H1090, "yyyy")</f>
        <v>2024</v>
      </c>
      <c r="J1090" s="10" t="str">
        <f t="shared" ref="J1090:J1153" si="156">TEXT(H1090, "mmm")</f>
        <v>Jan</v>
      </c>
      <c r="K1090" s="12" t="str">
        <f t="shared" ref="K1090:K1153" si="157">TEXT(H1090, "dd")</f>
        <v>13</v>
      </c>
      <c r="L1090" s="2" t="s">
        <v>24</v>
      </c>
      <c r="M1090" s="2" t="s">
        <v>15</v>
      </c>
      <c r="N1090" s="2">
        <v>1.6</v>
      </c>
      <c r="O1090" s="2" t="s">
        <v>21</v>
      </c>
      <c r="P1090" s="2">
        <v>7</v>
      </c>
      <c r="Q1090" s="2">
        <f t="shared" ref="Q1090:Q1153" si="158">IF(P1090 &lt;= 5, 1, IF(P1090&gt; 5, IF(P1090 &lt;= 15, 2, 3)))</f>
        <v>2</v>
      </c>
      <c r="R1090" s="2">
        <v>102.58</v>
      </c>
      <c r="S1090" s="2">
        <f t="shared" ref="S1090:S1153" si="159">IF(R1090 &lt;= 50, 1, IF(R1090&gt; 50, IF(R1090 &lt;= 150, 2, 3)))</f>
        <v>2</v>
      </c>
      <c r="T1090" s="42">
        <f>DataSet!G1109+DataSet!Q1109+DataSet!S1109</f>
        <v>5</v>
      </c>
      <c r="U1090" s="16" t="str">
        <f t="shared" ref="U1090:U1153" si="160">IF(T1090&lt;=4,"Low",IF(T1090&lt;=6,"Medium","High"))</f>
        <v>Medium</v>
      </c>
      <c r="V1090" s="4">
        <v>4</v>
      </c>
      <c r="W1090" s="33">
        <f t="shared" ref="W1090:W1153" si="161">AVERAGEIFS(F1090:F6089, V1090:V6089,V1090 )</f>
        <v>523.00586983729772</v>
      </c>
      <c r="X1090" s="2" t="s">
        <v>22</v>
      </c>
    </row>
    <row r="1091" spans="1:24" ht="14.25" customHeight="1" x14ac:dyDescent="0.25">
      <c r="A1091" s="2">
        <v>1707</v>
      </c>
      <c r="B1091" s="2">
        <v>27</v>
      </c>
      <c r="C1091" s="2" t="str">
        <f t="shared" si="153"/>
        <v>Young Adults</v>
      </c>
      <c r="D1091" s="2" t="s">
        <v>23</v>
      </c>
      <c r="E1091" s="2" t="s">
        <v>29</v>
      </c>
      <c r="F1091" s="2">
        <v>391.93</v>
      </c>
      <c r="G1091" s="2">
        <f t="shared" si="154"/>
        <v>2</v>
      </c>
      <c r="H1091" s="6">
        <v>45903</v>
      </c>
      <c r="I1091" s="12" t="str">
        <f t="shared" si="155"/>
        <v>2025</v>
      </c>
      <c r="J1091" s="10" t="str">
        <f t="shared" si="156"/>
        <v>Sep</v>
      </c>
      <c r="K1091" s="12" t="str">
        <f t="shared" si="157"/>
        <v>03</v>
      </c>
      <c r="L1091" s="2" t="s">
        <v>24</v>
      </c>
      <c r="M1091" s="2" t="s">
        <v>15</v>
      </c>
      <c r="N1091" s="2">
        <v>1.6</v>
      </c>
      <c r="O1091" s="2" t="s">
        <v>16</v>
      </c>
      <c r="P1091" s="2">
        <v>8</v>
      </c>
      <c r="Q1091" s="2">
        <f t="shared" si="158"/>
        <v>2</v>
      </c>
      <c r="R1091" s="2">
        <v>48.99</v>
      </c>
      <c r="S1091" s="2">
        <f t="shared" si="159"/>
        <v>1</v>
      </c>
      <c r="T1091" s="42">
        <f>DataSet!G1708+DataSet!Q1708+DataSet!S1708</f>
        <v>4</v>
      </c>
      <c r="U1091" s="16" t="str">
        <f t="shared" si="160"/>
        <v>Low</v>
      </c>
      <c r="V1091" s="4">
        <v>4</v>
      </c>
      <c r="W1091" s="33">
        <f t="shared" si="161"/>
        <v>522.76140350877301</v>
      </c>
      <c r="X1091" s="2" t="s">
        <v>17</v>
      </c>
    </row>
    <row r="1092" spans="1:24" ht="14.25" customHeight="1" x14ac:dyDescent="0.25">
      <c r="A1092" s="2">
        <v>1800</v>
      </c>
      <c r="B1092" s="2">
        <v>60</v>
      </c>
      <c r="C1092" s="2" t="str">
        <f t="shared" si="153"/>
        <v>Seniors</v>
      </c>
      <c r="D1092" s="2" t="s">
        <v>26</v>
      </c>
      <c r="E1092" s="2" t="s">
        <v>13</v>
      </c>
      <c r="F1092" s="2">
        <v>872.89</v>
      </c>
      <c r="G1092" s="2">
        <f t="shared" si="154"/>
        <v>3</v>
      </c>
      <c r="H1092" s="6">
        <v>45996</v>
      </c>
      <c r="I1092" s="12" t="str">
        <f t="shared" si="155"/>
        <v>2025</v>
      </c>
      <c r="J1092" s="10" t="str">
        <f t="shared" si="156"/>
        <v>Dec</v>
      </c>
      <c r="K1092" s="12" t="str">
        <f t="shared" si="157"/>
        <v>05</v>
      </c>
      <c r="L1092" s="2" t="s">
        <v>24</v>
      </c>
      <c r="M1092" s="2" t="s">
        <v>25</v>
      </c>
      <c r="N1092" s="2">
        <v>1.6</v>
      </c>
      <c r="O1092" s="2" t="s">
        <v>16</v>
      </c>
      <c r="P1092" s="2">
        <v>8</v>
      </c>
      <c r="Q1092" s="2">
        <f t="shared" si="158"/>
        <v>2</v>
      </c>
      <c r="R1092" s="2">
        <v>109.11</v>
      </c>
      <c r="S1092" s="2">
        <f t="shared" si="159"/>
        <v>2</v>
      </c>
      <c r="T1092" s="42">
        <f>DataSet!G1801+DataSet!Q1801+DataSet!S1801</f>
        <v>7</v>
      </c>
      <c r="U1092" s="16" t="str">
        <f t="shared" si="160"/>
        <v>High</v>
      </c>
      <c r="V1092" s="4">
        <v>4</v>
      </c>
      <c r="W1092" s="33">
        <f t="shared" si="161"/>
        <v>522.92555834379027</v>
      </c>
      <c r="X1092" s="2" t="s">
        <v>22</v>
      </c>
    </row>
    <row r="1093" spans="1:24" ht="14.25" customHeight="1" x14ac:dyDescent="0.25">
      <c r="A1093" s="2">
        <v>1881</v>
      </c>
      <c r="B1093" s="2">
        <v>59</v>
      </c>
      <c r="C1093" s="2" t="str">
        <f t="shared" si="153"/>
        <v>Late Adults</v>
      </c>
      <c r="D1093" s="2" t="s">
        <v>18</v>
      </c>
      <c r="E1093" s="2" t="s">
        <v>13</v>
      </c>
      <c r="F1093" s="2">
        <v>209.79</v>
      </c>
      <c r="G1093" s="2">
        <f t="shared" si="154"/>
        <v>1</v>
      </c>
      <c r="H1093" s="6">
        <v>46077</v>
      </c>
      <c r="I1093" s="12" t="str">
        <f t="shared" si="155"/>
        <v>2026</v>
      </c>
      <c r="J1093" s="10" t="str">
        <f t="shared" si="156"/>
        <v>Feb</v>
      </c>
      <c r="K1093" s="12" t="str">
        <f t="shared" si="157"/>
        <v>24</v>
      </c>
      <c r="L1093" s="2" t="s">
        <v>30</v>
      </c>
      <c r="M1093" s="2" t="s">
        <v>25</v>
      </c>
      <c r="N1093" s="2">
        <v>1.6</v>
      </c>
      <c r="O1093" s="2" t="s">
        <v>16</v>
      </c>
      <c r="P1093" s="2">
        <v>14</v>
      </c>
      <c r="Q1093" s="2">
        <f t="shared" si="158"/>
        <v>2</v>
      </c>
      <c r="R1093" s="2">
        <v>14.98</v>
      </c>
      <c r="S1093" s="2">
        <f t="shared" si="159"/>
        <v>1</v>
      </c>
      <c r="T1093" s="42">
        <f>DataSet!G1882+DataSet!Q1882+DataSet!S1882</f>
        <v>4</v>
      </c>
      <c r="U1093" s="16" t="str">
        <f t="shared" si="160"/>
        <v>Low</v>
      </c>
      <c r="V1093" s="4">
        <v>4</v>
      </c>
      <c r="W1093" s="33">
        <f t="shared" si="161"/>
        <v>522.48590452261408</v>
      </c>
      <c r="X1093" s="2" t="s">
        <v>28</v>
      </c>
    </row>
    <row r="1094" spans="1:24" ht="14.25" customHeight="1" x14ac:dyDescent="0.25">
      <c r="A1094" s="2">
        <v>1891</v>
      </c>
      <c r="B1094" s="2">
        <v>28</v>
      </c>
      <c r="C1094" s="2" t="str">
        <f t="shared" si="153"/>
        <v>Young Adults</v>
      </c>
      <c r="D1094" s="2" t="s">
        <v>23</v>
      </c>
      <c r="E1094" s="2" t="s">
        <v>19</v>
      </c>
      <c r="F1094" s="2">
        <v>275.02999999999997</v>
      </c>
      <c r="G1094" s="2">
        <f t="shared" si="154"/>
        <v>1</v>
      </c>
      <c r="H1094" s="6">
        <v>46087</v>
      </c>
      <c r="I1094" s="12" t="str">
        <f t="shared" si="155"/>
        <v>2026</v>
      </c>
      <c r="J1094" s="10" t="str">
        <f t="shared" si="156"/>
        <v>Mar</v>
      </c>
      <c r="K1094" s="12" t="str">
        <f t="shared" si="157"/>
        <v>06</v>
      </c>
      <c r="L1094" s="2" t="s">
        <v>20</v>
      </c>
      <c r="M1094" s="2" t="s">
        <v>25</v>
      </c>
      <c r="N1094" s="2">
        <v>1.6</v>
      </c>
      <c r="O1094" s="2" t="s">
        <v>16</v>
      </c>
      <c r="P1094" s="2">
        <v>3</v>
      </c>
      <c r="Q1094" s="2">
        <f t="shared" si="158"/>
        <v>1</v>
      </c>
      <c r="R1094" s="2">
        <v>91.68</v>
      </c>
      <c r="S1094" s="2">
        <f t="shared" si="159"/>
        <v>2</v>
      </c>
      <c r="T1094" s="42">
        <f>DataSet!G1892+DataSet!Q1892+DataSet!S1892</f>
        <v>7</v>
      </c>
      <c r="U1094" s="16" t="str">
        <f t="shared" si="160"/>
        <v>High</v>
      </c>
      <c r="V1094" s="4">
        <v>3</v>
      </c>
      <c r="W1094" s="33">
        <f t="shared" si="161"/>
        <v>500.37660781841157</v>
      </c>
      <c r="X1094" s="2" t="s">
        <v>28</v>
      </c>
    </row>
    <row r="1095" spans="1:24" ht="14.25" customHeight="1" x14ac:dyDescent="0.25">
      <c r="A1095" s="2">
        <v>1966</v>
      </c>
      <c r="B1095" s="2">
        <v>67</v>
      </c>
      <c r="C1095" s="2" t="str">
        <f t="shared" si="153"/>
        <v>Seniors</v>
      </c>
      <c r="D1095" s="2" t="s">
        <v>12</v>
      </c>
      <c r="E1095" s="2" t="s">
        <v>19</v>
      </c>
      <c r="F1095" s="2">
        <v>928.28</v>
      </c>
      <c r="G1095" s="2">
        <f t="shared" si="154"/>
        <v>3</v>
      </c>
      <c r="H1095" s="6">
        <v>46162</v>
      </c>
      <c r="I1095" s="12" t="str">
        <f t="shared" si="155"/>
        <v>2026</v>
      </c>
      <c r="J1095" s="10" t="str">
        <f t="shared" si="156"/>
        <v>May</v>
      </c>
      <c r="K1095" s="12" t="str">
        <f t="shared" si="157"/>
        <v>20</v>
      </c>
      <c r="L1095" s="2" t="s">
        <v>14</v>
      </c>
      <c r="M1095" s="2" t="s">
        <v>25</v>
      </c>
      <c r="N1095" s="2">
        <v>1.6</v>
      </c>
      <c r="O1095" s="2" t="s">
        <v>21</v>
      </c>
      <c r="P1095" s="2">
        <v>9</v>
      </c>
      <c r="Q1095" s="2">
        <f t="shared" si="158"/>
        <v>2</v>
      </c>
      <c r="R1095" s="2">
        <v>103.14</v>
      </c>
      <c r="S1095" s="2">
        <f t="shared" si="159"/>
        <v>2</v>
      </c>
      <c r="T1095" s="42">
        <f>DataSet!G1967+DataSet!Q1967+DataSet!S1967</f>
        <v>4</v>
      </c>
      <c r="U1095" s="16" t="str">
        <f t="shared" si="160"/>
        <v>Low</v>
      </c>
      <c r="V1095" s="4">
        <v>1</v>
      </c>
      <c r="W1095" s="33">
        <f t="shared" si="161"/>
        <v>536.35095483870941</v>
      </c>
      <c r="X1095" s="2" t="s">
        <v>22</v>
      </c>
    </row>
    <row r="1096" spans="1:24" ht="14.25" customHeight="1" x14ac:dyDescent="0.25">
      <c r="A1096" s="2">
        <v>2029</v>
      </c>
      <c r="B1096" s="2">
        <v>29</v>
      </c>
      <c r="C1096" s="2" t="str">
        <f t="shared" si="153"/>
        <v>Young Adults</v>
      </c>
      <c r="D1096" s="2" t="s">
        <v>26</v>
      </c>
      <c r="E1096" s="2" t="s">
        <v>19</v>
      </c>
      <c r="F1096" s="2">
        <v>200.52</v>
      </c>
      <c r="G1096" s="2">
        <f t="shared" si="154"/>
        <v>1</v>
      </c>
      <c r="H1096" s="6">
        <v>46225</v>
      </c>
      <c r="I1096" s="12" t="str">
        <f t="shared" si="155"/>
        <v>2026</v>
      </c>
      <c r="J1096" s="10" t="str">
        <f t="shared" si="156"/>
        <v>Jul</v>
      </c>
      <c r="K1096" s="12" t="str">
        <f t="shared" si="157"/>
        <v>22</v>
      </c>
      <c r="L1096" s="2" t="s">
        <v>30</v>
      </c>
      <c r="M1096" s="2" t="s">
        <v>15</v>
      </c>
      <c r="N1096" s="2">
        <v>1.6</v>
      </c>
      <c r="O1096" s="2" t="s">
        <v>21</v>
      </c>
      <c r="P1096" s="2">
        <v>9</v>
      </c>
      <c r="Q1096" s="2">
        <f t="shared" si="158"/>
        <v>2</v>
      </c>
      <c r="R1096" s="2">
        <v>22.28</v>
      </c>
      <c r="S1096" s="2">
        <f t="shared" si="159"/>
        <v>1</v>
      </c>
      <c r="T1096" s="42">
        <f>DataSet!G2030+DataSet!Q2030+DataSet!S2030</f>
        <v>5</v>
      </c>
      <c r="U1096" s="16" t="str">
        <f t="shared" si="160"/>
        <v>Medium</v>
      </c>
      <c r="V1096" s="4">
        <v>1</v>
      </c>
      <c r="W1096" s="33">
        <f t="shared" si="161"/>
        <v>535.84458656330719</v>
      </c>
      <c r="X1096" s="2" t="s">
        <v>28</v>
      </c>
    </row>
    <row r="1097" spans="1:24" ht="14.25" customHeight="1" x14ac:dyDescent="0.25">
      <c r="A1097" s="2">
        <v>2132</v>
      </c>
      <c r="B1097" s="2">
        <v>66</v>
      </c>
      <c r="C1097" s="2" t="str">
        <f t="shared" si="153"/>
        <v>Seniors</v>
      </c>
      <c r="D1097" s="2" t="s">
        <v>26</v>
      </c>
      <c r="E1097" s="2" t="s">
        <v>13</v>
      </c>
      <c r="F1097" s="2">
        <v>223.53</v>
      </c>
      <c r="G1097" s="2">
        <f t="shared" si="154"/>
        <v>1</v>
      </c>
      <c r="H1097" s="6">
        <v>46328</v>
      </c>
      <c r="I1097" s="12" t="str">
        <f t="shared" si="155"/>
        <v>2026</v>
      </c>
      <c r="J1097" s="10" t="str">
        <f t="shared" si="156"/>
        <v>Nov</v>
      </c>
      <c r="K1097" s="12" t="str">
        <f t="shared" si="157"/>
        <v>02</v>
      </c>
      <c r="L1097" s="2" t="s">
        <v>20</v>
      </c>
      <c r="M1097" s="2" t="s">
        <v>25</v>
      </c>
      <c r="N1097" s="2">
        <v>1.6</v>
      </c>
      <c r="O1097" s="2" t="s">
        <v>16</v>
      </c>
      <c r="P1097" s="2">
        <v>13</v>
      </c>
      <c r="Q1097" s="2">
        <f t="shared" si="158"/>
        <v>2</v>
      </c>
      <c r="R1097" s="2">
        <v>17.190000000000001</v>
      </c>
      <c r="S1097" s="2">
        <f t="shared" si="159"/>
        <v>1</v>
      </c>
      <c r="T1097" s="42">
        <f>DataSet!G2133+DataSet!Q2133+DataSet!S2133</f>
        <v>4</v>
      </c>
      <c r="U1097" s="16" t="str">
        <f t="shared" si="160"/>
        <v>Low</v>
      </c>
      <c r="V1097" s="4">
        <v>4</v>
      </c>
      <c r="W1097" s="33">
        <f t="shared" si="161"/>
        <v>522.87923270440365</v>
      </c>
      <c r="X1097" s="2" t="s">
        <v>22</v>
      </c>
    </row>
    <row r="1098" spans="1:24" ht="14.25" customHeight="1" x14ac:dyDescent="0.25">
      <c r="A1098" s="2">
        <v>2172</v>
      </c>
      <c r="B1098" s="2">
        <v>37</v>
      </c>
      <c r="C1098" s="2" t="str">
        <f t="shared" si="153"/>
        <v>Early Adults</v>
      </c>
      <c r="D1098" s="2" t="s">
        <v>18</v>
      </c>
      <c r="E1098" s="2" t="s">
        <v>13</v>
      </c>
      <c r="F1098" s="2">
        <v>246.63</v>
      </c>
      <c r="G1098" s="2">
        <f t="shared" si="154"/>
        <v>1</v>
      </c>
      <c r="H1098" s="6">
        <v>46368</v>
      </c>
      <c r="I1098" s="12" t="str">
        <f t="shared" si="155"/>
        <v>2026</v>
      </c>
      <c r="J1098" s="10" t="str">
        <f t="shared" si="156"/>
        <v>Dec</v>
      </c>
      <c r="K1098" s="12" t="str">
        <f t="shared" si="157"/>
        <v>12</v>
      </c>
      <c r="L1098" s="2" t="s">
        <v>24</v>
      </c>
      <c r="M1098" s="2" t="s">
        <v>15</v>
      </c>
      <c r="N1098" s="2">
        <v>1.6</v>
      </c>
      <c r="O1098" s="2" t="s">
        <v>21</v>
      </c>
      <c r="P1098" s="2">
        <v>3</v>
      </c>
      <c r="Q1098" s="2">
        <f t="shared" si="158"/>
        <v>1</v>
      </c>
      <c r="R1098" s="2">
        <v>82.21</v>
      </c>
      <c r="S1098" s="2">
        <f t="shared" si="159"/>
        <v>2</v>
      </c>
      <c r="T1098" s="42">
        <f>DataSet!G2173+DataSet!Q2173+DataSet!S2173</f>
        <v>7</v>
      </c>
      <c r="U1098" s="16" t="str">
        <f t="shared" si="160"/>
        <v>High</v>
      </c>
      <c r="V1098" s="4">
        <v>4</v>
      </c>
      <c r="W1098" s="33">
        <f t="shared" si="161"/>
        <v>523.25624685138644</v>
      </c>
      <c r="X1098" s="2" t="s">
        <v>17</v>
      </c>
    </row>
    <row r="1099" spans="1:24" ht="14.25" customHeight="1" x14ac:dyDescent="0.25">
      <c r="A1099" s="2">
        <v>2241</v>
      </c>
      <c r="B1099" s="2">
        <v>39</v>
      </c>
      <c r="C1099" s="2" t="str">
        <f t="shared" si="153"/>
        <v>Early Adults</v>
      </c>
      <c r="D1099" s="2" t="s">
        <v>26</v>
      </c>
      <c r="E1099" s="2" t="s">
        <v>27</v>
      </c>
      <c r="F1099" s="2">
        <v>469.75</v>
      </c>
      <c r="G1099" s="2">
        <f t="shared" si="154"/>
        <v>2</v>
      </c>
      <c r="H1099" s="6">
        <v>46437</v>
      </c>
      <c r="I1099" s="12" t="str">
        <f t="shared" si="155"/>
        <v>2027</v>
      </c>
      <c r="J1099" s="10" t="str">
        <f t="shared" si="156"/>
        <v>Feb</v>
      </c>
      <c r="K1099" s="12" t="str">
        <f t="shared" si="157"/>
        <v>19</v>
      </c>
      <c r="L1099" s="2" t="s">
        <v>30</v>
      </c>
      <c r="M1099" s="2" t="s">
        <v>25</v>
      </c>
      <c r="N1099" s="2">
        <v>1.6</v>
      </c>
      <c r="O1099" s="2" t="s">
        <v>16</v>
      </c>
      <c r="P1099" s="2">
        <v>19</v>
      </c>
      <c r="Q1099" s="2">
        <f t="shared" si="158"/>
        <v>3</v>
      </c>
      <c r="R1099" s="2">
        <v>24.72</v>
      </c>
      <c r="S1099" s="2">
        <f t="shared" si="159"/>
        <v>1</v>
      </c>
      <c r="T1099" s="42">
        <f>DataSet!G2242+DataSet!Q2242+DataSet!S2242</f>
        <v>7</v>
      </c>
      <c r="U1099" s="16" t="str">
        <f t="shared" si="160"/>
        <v>High</v>
      </c>
      <c r="V1099" s="4">
        <v>2</v>
      </c>
      <c r="W1099" s="33">
        <f t="shared" si="161"/>
        <v>521.99646293888247</v>
      </c>
      <c r="X1099" s="2" t="s">
        <v>28</v>
      </c>
    </row>
    <row r="1100" spans="1:24" ht="14.25" customHeight="1" x14ac:dyDescent="0.25">
      <c r="A1100" s="2">
        <v>2473</v>
      </c>
      <c r="B1100" s="2">
        <v>56</v>
      </c>
      <c r="C1100" s="2" t="str">
        <f t="shared" si="153"/>
        <v>Late Adults</v>
      </c>
      <c r="D1100" s="2" t="s">
        <v>12</v>
      </c>
      <c r="E1100" s="2" t="s">
        <v>29</v>
      </c>
      <c r="F1100" s="2">
        <v>113.08</v>
      </c>
      <c r="G1100" s="2">
        <f t="shared" si="154"/>
        <v>1</v>
      </c>
      <c r="H1100" s="6">
        <v>46669</v>
      </c>
      <c r="I1100" s="12" t="str">
        <f t="shared" si="155"/>
        <v>2027</v>
      </c>
      <c r="J1100" s="10" t="str">
        <f t="shared" si="156"/>
        <v>Oct</v>
      </c>
      <c r="K1100" s="12" t="str">
        <f t="shared" si="157"/>
        <v>09</v>
      </c>
      <c r="L1100" s="2" t="s">
        <v>20</v>
      </c>
      <c r="M1100" s="2" t="s">
        <v>25</v>
      </c>
      <c r="N1100" s="2">
        <v>1.6</v>
      </c>
      <c r="O1100" s="2" t="s">
        <v>21</v>
      </c>
      <c r="P1100" s="2">
        <v>4</v>
      </c>
      <c r="Q1100" s="2">
        <f t="shared" si="158"/>
        <v>1</v>
      </c>
      <c r="R1100" s="2">
        <v>28.27</v>
      </c>
      <c r="S1100" s="2">
        <f t="shared" si="159"/>
        <v>1</v>
      </c>
      <c r="T1100" s="42">
        <f>DataSet!G2474+DataSet!Q2474+DataSet!S2474</f>
        <v>5</v>
      </c>
      <c r="U1100" s="16" t="str">
        <f t="shared" si="160"/>
        <v>Medium</v>
      </c>
      <c r="V1100" s="4">
        <v>3</v>
      </c>
      <c r="W1100" s="33">
        <f t="shared" si="161"/>
        <v>500.6611363636369</v>
      </c>
      <c r="X1100" s="2" t="s">
        <v>17</v>
      </c>
    </row>
    <row r="1101" spans="1:24" ht="14.25" customHeight="1" x14ac:dyDescent="0.25">
      <c r="A1101" s="2">
        <v>2770</v>
      </c>
      <c r="B1101" s="2">
        <v>49</v>
      </c>
      <c r="C1101" s="2" t="str">
        <f t="shared" si="153"/>
        <v>Mid Adults</v>
      </c>
      <c r="D1101" s="2" t="s">
        <v>12</v>
      </c>
      <c r="E1101" s="2" t="s">
        <v>29</v>
      </c>
      <c r="F1101" s="2">
        <v>928.63</v>
      </c>
      <c r="G1101" s="2">
        <f t="shared" si="154"/>
        <v>3</v>
      </c>
      <c r="H1101" s="6">
        <v>46966</v>
      </c>
      <c r="I1101" s="12" t="str">
        <f t="shared" si="155"/>
        <v>2028</v>
      </c>
      <c r="J1101" s="10" t="str">
        <f t="shared" si="156"/>
        <v>Aug</v>
      </c>
      <c r="K1101" s="12" t="str">
        <f t="shared" si="157"/>
        <v>01</v>
      </c>
      <c r="L1101" s="2" t="s">
        <v>30</v>
      </c>
      <c r="M1101" s="2" t="s">
        <v>15</v>
      </c>
      <c r="N1101" s="2">
        <v>1.6</v>
      </c>
      <c r="O1101" s="2" t="s">
        <v>16</v>
      </c>
      <c r="P1101" s="2">
        <v>10</v>
      </c>
      <c r="Q1101" s="2">
        <f t="shared" si="158"/>
        <v>2</v>
      </c>
      <c r="R1101" s="2">
        <v>92.86</v>
      </c>
      <c r="S1101" s="2">
        <f t="shared" si="159"/>
        <v>2</v>
      </c>
      <c r="T1101" s="42">
        <f>DataSet!G2771+DataSet!Q2771+DataSet!S2771</f>
        <v>6</v>
      </c>
      <c r="U1101" s="16" t="str">
        <f t="shared" si="160"/>
        <v>Medium</v>
      </c>
      <c r="V1101" s="4">
        <v>5</v>
      </c>
      <c r="W1101" s="33">
        <f t="shared" si="161"/>
        <v>535.7299226804123</v>
      </c>
      <c r="X1101" s="2" t="s">
        <v>17</v>
      </c>
    </row>
    <row r="1102" spans="1:24" ht="14.25" customHeight="1" x14ac:dyDescent="0.25">
      <c r="A1102" s="2">
        <v>2926</v>
      </c>
      <c r="B1102" s="2">
        <v>57</v>
      </c>
      <c r="C1102" s="2" t="str">
        <f t="shared" si="153"/>
        <v>Late Adults</v>
      </c>
      <c r="D1102" s="2" t="s">
        <v>18</v>
      </c>
      <c r="E1102" s="2" t="s">
        <v>19</v>
      </c>
      <c r="F1102" s="2">
        <v>773.97</v>
      </c>
      <c r="G1102" s="2">
        <f t="shared" si="154"/>
        <v>3</v>
      </c>
      <c r="H1102" s="6">
        <v>47122</v>
      </c>
      <c r="I1102" s="12" t="str">
        <f t="shared" si="155"/>
        <v>2029</v>
      </c>
      <c r="J1102" s="10" t="str">
        <f t="shared" si="156"/>
        <v>Jan</v>
      </c>
      <c r="K1102" s="12" t="str">
        <f t="shared" si="157"/>
        <v>04</v>
      </c>
      <c r="L1102" s="2" t="s">
        <v>14</v>
      </c>
      <c r="M1102" s="2" t="s">
        <v>15</v>
      </c>
      <c r="N1102" s="2">
        <v>1.6</v>
      </c>
      <c r="O1102" s="2" t="s">
        <v>21</v>
      </c>
      <c r="P1102" s="2">
        <v>3</v>
      </c>
      <c r="Q1102" s="2">
        <f t="shared" si="158"/>
        <v>1</v>
      </c>
      <c r="R1102" s="2">
        <v>257.99</v>
      </c>
      <c r="S1102" s="2">
        <f t="shared" si="159"/>
        <v>3</v>
      </c>
      <c r="T1102" s="42">
        <f>DataSet!G2927+DataSet!Q2927+DataSet!S2927</f>
        <v>3</v>
      </c>
      <c r="U1102" s="16" t="str">
        <f t="shared" si="160"/>
        <v>Low</v>
      </c>
      <c r="V1102" s="4">
        <v>2</v>
      </c>
      <c r="W1102" s="33">
        <f t="shared" si="161"/>
        <v>522.06449218750083</v>
      </c>
      <c r="X1102" s="2" t="s">
        <v>17</v>
      </c>
    </row>
    <row r="1103" spans="1:24" ht="14.25" customHeight="1" x14ac:dyDescent="0.25">
      <c r="A1103" s="2">
        <v>3156</v>
      </c>
      <c r="B1103" s="2">
        <v>19</v>
      </c>
      <c r="C1103" s="2" t="str">
        <f t="shared" si="153"/>
        <v>Young Adults</v>
      </c>
      <c r="D1103" s="2" t="s">
        <v>23</v>
      </c>
      <c r="E1103" s="2" t="s">
        <v>29</v>
      </c>
      <c r="F1103" s="2">
        <v>922.92</v>
      </c>
      <c r="G1103" s="2">
        <f t="shared" si="154"/>
        <v>3</v>
      </c>
      <c r="H1103" s="6">
        <v>47352</v>
      </c>
      <c r="I1103" s="12" t="str">
        <f t="shared" si="155"/>
        <v>2029</v>
      </c>
      <c r="J1103" s="10" t="str">
        <f t="shared" si="156"/>
        <v>Aug</v>
      </c>
      <c r="K1103" s="12" t="str">
        <f t="shared" si="157"/>
        <v>22</v>
      </c>
      <c r="L1103" s="2" t="s">
        <v>30</v>
      </c>
      <c r="M1103" s="2" t="s">
        <v>15</v>
      </c>
      <c r="N1103" s="2">
        <v>1.6</v>
      </c>
      <c r="O1103" s="2" t="s">
        <v>16</v>
      </c>
      <c r="P1103" s="2">
        <v>16</v>
      </c>
      <c r="Q1103" s="2">
        <f t="shared" si="158"/>
        <v>3</v>
      </c>
      <c r="R1103" s="2">
        <v>57.68</v>
      </c>
      <c r="S1103" s="2">
        <f t="shared" si="159"/>
        <v>2</v>
      </c>
      <c r="T1103" s="42">
        <f>DataSet!G3157+DataSet!Q3157+DataSet!S3157</f>
        <v>8</v>
      </c>
      <c r="U1103" s="16" t="str">
        <f t="shared" si="160"/>
        <v>High</v>
      </c>
      <c r="V1103" s="4">
        <v>4</v>
      </c>
      <c r="W1103" s="33">
        <f t="shared" si="161"/>
        <v>523.60508196721412</v>
      </c>
      <c r="X1103" s="2" t="s">
        <v>28</v>
      </c>
    </row>
    <row r="1104" spans="1:24" ht="14.25" customHeight="1" x14ac:dyDescent="0.25">
      <c r="A1104" s="2">
        <v>3158</v>
      </c>
      <c r="B1104" s="2">
        <v>18</v>
      </c>
      <c r="C1104" s="2" t="str">
        <f t="shared" si="153"/>
        <v>Young Adults</v>
      </c>
      <c r="D1104" s="2" t="s">
        <v>18</v>
      </c>
      <c r="E1104" s="2" t="s">
        <v>13</v>
      </c>
      <c r="F1104" s="2">
        <v>400.03</v>
      </c>
      <c r="G1104" s="2">
        <f t="shared" si="154"/>
        <v>2</v>
      </c>
      <c r="H1104" s="6">
        <v>47354</v>
      </c>
      <c r="I1104" s="12" t="str">
        <f t="shared" si="155"/>
        <v>2029</v>
      </c>
      <c r="J1104" s="10" t="str">
        <f t="shared" si="156"/>
        <v>Aug</v>
      </c>
      <c r="K1104" s="12" t="str">
        <f t="shared" si="157"/>
        <v>24</v>
      </c>
      <c r="L1104" s="2" t="s">
        <v>30</v>
      </c>
      <c r="M1104" s="2" t="s">
        <v>15</v>
      </c>
      <c r="N1104" s="2">
        <v>1.6</v>
      </c>
      <c r="O1104" s="2" t="s">
        <v>21</v>
      </c>
      <c r="P1104" s="2">
        <v>8</v>
      </c>
      <c r="Q1104" s="2">
        <f t="shared" si="158"/>
        <v>2</v>
      </c>
      <c r="R1104" s="2">
        <v>50</v>
      </c>
      <c r="S1104" s="2">
        <f t="shared" si="159"/>
        <v>1</v>
      </c>
      <c r="T1104" s="42">
        <f>DataSet!G3159+DataSet!Q3159+DataSet!S3159</f>
        <v>7</v>
      </c>
      <c r="U1104" s="16" t="str">
        <f t="shared" si="160"/>
        <v>High</v>
      </c>
      <c r="V1104" s="4">
        <v>4</v>
      </c>
      <c r="W1104" s="33">
        <f t="shared" si="161"/>
        <v>523.10089646464758</v>
      </c>
      <c r="X1104" s="2" t="s">
        <v>28</v>
      </c>
    </row>
    <row r="1105" spans="1:24" ht="14.25" customHeight="1" x14ac:dyDescent="0.25">
      <c r="A1105" s="2">
        <v>3501</v>
      </c>
      <c r="B1105" s="2">
        <v>18</v>
      </c>
      <c r="C1105" s="2" t="str">
        <f t="shared" si="153"/>
        <v>Young Adults</v>
      </c>
      <c r="D1105" s="2" t="s">
        <v>12</v>
      </c>
      <c r="E1105" s="2" t="s">
        <v>29</v>
      </c>
      <c r="F1105" s="2">
        <v>53.73</v>
      </c>
      <c r="G1105" s="2">
        <f t="shared" si="154"/>
        <v>1</v>
      </c>
      <c r="H1105" s="6">
        <v>47697</v>
      </c>
      <c r="I1105" s="12" t="str">
        <f t="shared" si="155"/>
        <v>2030</v>
      </c>
      <c r="J1105" s="10" t="str">
        <f t="shared" si="156"/>
        <v>Aug</v>
      </c>
      <c r="K1105" s="12" t="str">
        <f t="shared" si="157"/>
        <v>02</v>
      </c>
      <c r="L1105" s="2" t="s">
        <v>20</v>
      </c>
      <c r="M1105" s="2" t="s">
        <v>25</v>
      </c>
      <c r="N1105" s="2">
        <v>1.6</v>
      </c>
      <c r="O1105" s="2" t="s">
        <v>16</v>
      </c>
      <c r="P1105" s="2">
        <v>15</v>
      </c>
      <c r="Q1105" s="2">
        <f t="shared" si="158"/>
        <v>2</v>
      </c>
      <c r="R1105" s="2">
        <v>3.58</v>
      </c>
      <c r="S1105" s="2">
        <f t="shared" si="159"/>
        <v>1</v>
      </c>
      <c r="T1105" s="42">
        <f>DataSet!G3502+DataSet!Q3502+DataSet!S3502</f>
        <v>6</v>
      </c>
      <c r="U1105" s="16" t="str">
        <f t="shared" si="160"/>
        <v>Medium</v>
      </c>
      <c r="V1105" s="4">
        <v>2</v>
      </c>
      <c r="W1105" s="33">
        <f t="shared" si="161"/>
        <v>521.7360625814872</v>
      </c>
      <c r="X1105" s="2" t="s">
        <v>22</v>
      </c>
    </row>
    <row r="1106" spans="1:24" ht="14.25" customHeight="1" x14ac:dyDescent="0.25">
      <c r="A1106" s="2">
        <v>3608</v>
      </c>
      <c r="B1106" s="2">
        <v>65</v>
      </c>
      <c r="C1106" s="2" t="str">
        <f t="shared" si="153"/>
        <v>Seniors</v>
      </c>
      <c r="D1106" s="2" t="s">
        <v>12</v>
      </c>
      <c r="E1106" s="2" t="s">
        <v>13</v>
      </c>
      <c r="F1106" s="2">
        <v>678.69</v>
      </c>
      <c r="G1106" s="2">
        <f t="shared" si="154"/>
        <v>3</v>
      </c>
      <c r="H1106" s="6">
        <v>47804</v>
      </c>
      <c r="I1106" s="12" t="str">
        <f t="shared" si="155"/>
        <v>2030</v>
      </c>
      <c r="J1106" s="10" t="str">
        <f t="shared" si="156"/>
        <v>Nov</v>
      </c>
      <c r="K1106" s="12" t="str">
        <f t="shared" si="157"/>
        <v>17</v>
      </c>
      <c r="L1106" s="2" t="s">
        <v>14</v>
      </c>
      <c r="M1106" s="2" t="s">
        <v>25</v>
      </c>
      <c r="N1106" s="2">
        <v>1.6</v>
      </c>
      <c r="O1106" s="2" t="s">
        <v>16</v>
      </c>
      <c r="P1106" s="2">
        <v>5</v>
      </c>
      <c r="Q1106" s="2">
        <f t="shared" si="158"/>
        <v>1</v>
      </c>
      <c r="R1106" s="2">
        <v>135.74</v>
      </c>
      <c r="S1106" s="2">
        <f t="shared" si="159"/>
        <v>2</v>
      </c>
      <c r="T1106" s="42">
        <f>DataSet!G3609+DataSet!Q3609+DataSet!S3609</f>
        <v>7</v>
      </c>
      <c r="U1106" s="16" t="str">
        <f t="shared" si="160"/>
        <v>High</v>
      </c>
      <c r="V1106" s="4">
        <v>4</v>
      </c>
      <c r="W1106" s="33">
        <f t="shared" si="161"/>
        <v>523.25648546144237</v>
      </c>
      <c r="X1106" s="2" t="s">
        <v>28</v>
      </c>
    </row>
    <row r="1107" spans="1:24" ht="14.25" customHeight="1" x14ac:dyDescent="0.25">
      <c r="A1107" s="2">
        <v>3662</v>
      </c>
      <c r="B1107" s="2">
        <v>57</v>
      </c>
      <c r="C1107" s="2" t="str">
        <f t="shared" si="153"/>
        <v>Late Adults</v>
      </c>
      <c r="D1107" s="2" t="s">
        <v>12</v>
      </c>
      <c r="E1107" s="2" t="s">
        <v>13</v>
      </c>
      <c r="F1107" s="2">
        <v>830.46</v>
      </c>
      <c r="G1107" s="2">
        <f t="shared" si="154"/>
        <v>3</v>
      </c>
      <c r="H1107" s="6">
        <v>47858</v>
      </c>
      <c r="I1107" s="12" t="str">
        <f t="shared" si="155"/>
        <v>2031</v>
      </c>
      <c r="J1107" s="10" t="str">
        <f t="shared" si="156"/>
        <v>Jan</v>
      </c>
      <c r="K1107" s="12" t="str">
        <f t="shared" si="157"/>
        <v>10</v>
      </c>
      <c r="L1107" s="2" t="s">
        <v>14</v>
      </c>
      <c r="M1107" s="2" t="s">
        <v>25</v>
      </c>
      <c r="N1107" s="2">
        <v>1.6</v>
      </c>
      <c r="O1107" s="2" t="s">
        <v>16</v>
      </c>
      <c r="P1107" s="2">
        <v>5</v>
      </c>
      <c r="Q1107" s="2">
        <f t="shared" si="158"/>
        <v>1</v>
      </c>
      <c r="R1107" s="2">
        <v>166.09</v>
      </c>
      <c r="S1107" s="2">
        <f t="shared" si="159"/>
        <v>3</v>
      </c>
      <c r="T1107" s="42">
        <f>DataSet!G3663+DataSet!Q3663+DataSet!S3663</f>
        <v>7</v>
      </c>
      <c r="U1107" s="16" t="str">
        <f t="shared" si="160"/>
        <v>High</v>
      </c>
      <c r="V1107" s="4">
        <v>3</v>
      </c>
      <c r="W1107" s="33">
        <f t="shared" si="161"/>
        <v>501.15112515802832</v>
      </c>
      <c r="X1107" s="2" t="s">
        <v>22</v>
      </c>
    </row>
    <row r="1108" spans="1:24" ht="14.25" customHeight="1" x14ac:dyDescent="0.25">
      <c r="A1108" s="2">
        <v>4188</v>
      </c>
      <c r="B1108" s="2">
        <v>28</v>
      </c>
      <c r="C1108" s="2" t="str">
        <f t="shared" si="153"/>
        <v>Young Adults</v>
      </c>
      <c r="D1108" s="2" t="s">
        <v>18</v>
      </c>
      <c r="E1108" s="2" t="s">
        <v>29</v>
      </c>
      <c r="F1108" s="2">
        <v>97.02</v>
      </c>
      <c r="G1108" s="2">
        <f t="shared" si="154"/>
        <v>1</v>
      </c>
      <c r="H1108" s="6">
        <v>48384</v>
      </c>
      <c r="I1108" s="12" t="str">
        <f t="shared" si="155"/>
        <v>2032</v>
      </c>
      <c r="J1108" s="10" t="str">
        <f t="shared" si="156"/>
        <v>Jun</v>
      </c>
      <c r="K1108" s="12" t="str">
        <f t="shared" si="157"/>
        <v>19</v>
      </c>
      <c r="L1108" s="2" t="s">
        <v>30</v>
      </c>
      <c r="M1108" s="2" t="s">
        <v>25</v>
      </c>
      <c r="N1108" s="2">
        <v>1.6</v>
      </c>
      <c r="O1108" s="2" t="s">
        <v>21</v>
      </c>
      <c r="P1108" s="2">
        <v>13</v>
      </c>
      <c r="Q1108" s="2">
        <f t="shared" si="158"/>
        <v>2</v>
      </c>
      <c r="R1108" s="2">
        <v>7.46</v>
      </c>
      <c r="S1108" s="2">
        <f t="shared" si="159"/>
        <v>1</v>
      </c>
      <c r="T1108" s="42">
        <f>DataSet!G4189+DataSet!Q4189+DataSet!S4189</f>
        <v>4</v>
      </c>
      <c r="U1108" s="16" t="str">
        <f t="shared" si="160"/>
        <v>Low</v>
      </c>
      <c r="V1108" s="4">
        <v>4</v>
      </c>
      <c r="W1108" s="33">
        <f t="shared" si="161"/>
        <v>523.05973417721634</v>
      </c>
      <c r="X1108" s="2" t="s">
        <v>28</v>
      </c>
    </row>
    <row r="1109" spans="1:24" ht="14.25" customHeight="1" x14ac:dyDescent="0.25">
      <c r="A1109" s="2">
        <v>4507</v>
      </c>
      <c r="B1109" s="2">
        <v>34</v>
      </c>
      <c r="C1109" s="2" t="str">
        <f t="shared" si="153"/>
        <v>Early Adults</v>
      </c>
      <c r="D1109" s="2" t="s">
        <v>26</v>
      </c>
      <c r="E1109" s="2" t="s">
        <v>13</v>
      </c>
      <c r="F1109" s="2">
        <v>330.31</v>
      </c>
      <c r="G1109" s="2">
        <f t="shared" si="154"/>
        <v>1</v>
      </c>
      <c r="H1109" s="6">
        <v>48703</v>
      </c>
      <c r="I1109" s="12" t="str">
        <f t="shared" si="155"/>
        <v>2033</v>
      </c>
      <c r="J1109" s="10" t="str">
        <f t="shared" si="156"/>
        <v>May</v>
      </c>
      <c r="K1109" s="12" t="str">
        <f t="shared" si="157"/>
        <v>04</v>
      </c>
      <c r="L1109" s="2" t="s">
        <v>30</v>
      </c>
      <c r="M1109" s="2" t="s">
        <v>15</v>
      </c>
      <c r="N1109" s="2">
        <v>1.6</v>
      </c>
      <c r="O1109" s="2" t="s">
        <v>21</v>
      </c>
      <c r="P1109" s="2">
        <v>16</v>
      </c>
      <c r="Q1109" s="2">
        <f t="shared" si="158"/>
        <v>3</v>
      </c>
      <c r="R1109" s="2">
        <v>20.64</v>
      </c>
      <c r="S1109" s="2">
        <f t="shared" si="159"/>
        <v>1</v>
      </c>
      <c r="T1109" s="42">
        <f>DataSet!G4508+DataSet!Q4508+DataSet!S4508</f>
        <v>4</v>
      </c>
      <c r="U1109" s="16" t="str">
        <f t="shared" si="160"/>
        <v>Low</v>
      </c>
      <c r="V1109" s="4">
        <v>2</v>
      </c>
      <c r="W1109" s="33">
        <f t="shared" si="161"/>
        <v>522.34703655352564</v>
      </c>
      <c r="X1109" s="2" t="s">
        <v>28</v>
      </c>
    </row>
    <row r="1110" spans="1:24" ht="14.25" customHeight="1" x14ac:dyDescent="0.25">
      <c r="A1110" s="2">
        <v>4609</v>
      </c>
      <c r="B1110" s="2">
        <v>36</v>
      </c>
      <c r="C1110" s="2" t="str">
        <f t="shared" si="153"/>
        <v>Early Adults</v>
      </c>
      <c r="D1110" s="2" t="s">
        <v>23</v>
      </c>
      <c r="E1110" s="2" t="s">
        <v>13</v>
      </c>
      <c r="F1110" s="2">
        <v>872.85</v>
      </c>
      <c r="G1110" s="2">
        <f t="shared" si="154"/>
        <v>3</v>
      </c>
      <c r="H1110" s="6">
        <v>48805</v>
      </c>
      <c r="I1110" s="12" t="str">
        <f t="shared" si="155"/>
        <v>2033</v>
      </c>
      <c r="J1110" s="10" t="str">
        <f t="shared" si="156"/>
        <v>Aug</v>
      </c>
      <c r="K1110" s="12" t="str">
        <f t="shared" si="157"/>
        <v>14</v>
      </c>
      <c r="L1110" s="2" t="s">
        <v>24</v>
      </c>
      <c r="M1110" s="2" t="s">
        <v>15</v>
      </c>
      <c r="N1110" s="2">
        <v>1.6</v>
      </c>
      <c r="O1110" s="2" t="s">
        <v>16</v>
      </c>
      <c r="P1110" s="2">
        <v>15</v>
      </c>
      <c r="Q1110" s="2">
        <f t="shared" si="158"/>
        <v>2</v>
      </c>
      <c r="R1110" s="2">
        <v>58.19</v>
      </c>
      <c r="S1110" s="2">
        <f t="shared" si="159"/>
        <v>2</v>
      </c>
      <c r="T1110" s="42">
        <f>DataSet!G4610+DataSet!Q4610+DataSet!S4610</f>
        <v>6</v>
      </c>
      <c r="U1110" s="16" t="str">
        <f t="shared" si="160"/>
        <v>Medium</v>
      </c>
      <c r="V1110" s="4">
        <v>3</v>
      </c>
      <c r="W1110" s="33">
        <f t="shared" si="161"/>
        <v>500.73427848101312</v>
      </c>
      <c r="X1110" s="2" t="s">
        <v>22</v>
      </c>
    </row>
    <row r="1111" spans="1:24" ht="14.25" customHeight="1" x14ac:dyDescent="0.25">
      <c r="A1111" s="2">
        <v>26</v>
      </c>
      <c r="B1111" s="2">
        <v>31</v>
      </c>
      <c r="C1111" s="2" t="str">
        <f t="shared" si="153"/>
        <v>Early Adults</v>
      </c>
      <c r="D1111" s="2" t="s">
        <v>18</v>
      </c>
      <c r="E1111" s="2" t="s">
        <v>13</v>
      </c>
      <c r="F1111" s="2">
        <v>932.78</v>
      </c>
      <c r="G1111" s="2">
        <f t="shared" si="154"/>
        <v>3</v>
      </c>
      <c r="H1111" s="6">
        <v>44222</v>
      </c>
      <c r="I1111" s="12" t="str">
        <f t="shared" si="155"/>
        <v>2021</v>
      </c>
      <c r="J1111" s="10" t="str">
        <f t="shared" si="156"/>
        <v>Jan</v>
      </c>
      <c r="K1111" s="12" t="str">
        <f t="shared" si="157"/>
        <v>26</v>
      </c>
      <c r="L1111" s="2" t="s">
        <v>20</v>
      </c>
      <c r="M1111" s="2" t="s">
        <v>25</v>
      </c>
      <c r="N1111" s="2">
        <v>1.59</v>
      </c>
      <c r="O1111" s="2" t="s">
        <v>21</v>
      </c>
      <c r="P1111" s="2">
        <v>17</v>
      </c>
      <c r="Q1111" s="2">
        <f t="shared" si="158"/>
        <v>3</v>
      </c>
      <c r="R1111" s="2">
        <v>54.87</v>
      </c>
      <c r="S1111" s="2">
        <f t="shared" si="159"/>
        <v>2</v>
      </c>
      <c r="T1111" s="42">
        <f>DataSet!G27+DataSet!Q27+DataSet!S27</f>
        <v>4</v>
      </c>
      <c r="U1111" s="16" t="str">
        <f t="shared" si="160"/>
        <v>Low</v>
      </c>
      <c r="V1111" s="4">
        <v>2</v>
      </c>
      <c r="W1111" s="33">
        <f t="shared" si="161"/>
        <v>522.59806535947803</v>
      </c>
      <c r="X1111" s="2" t="s">
        <v>17</v>
      </c>
    </row>
    <row r="1112" spans="1:24" ht="14.25" customHeight="1" x14ac:dyDescent="0.25">
      <c r="A1112" s="2">
        <v>27</v>
      </c>
      <c r="B1112" s="2">
        <v>26</v>
      </c>
      <c r="C1112" s="2" t="str">
        <f t="shared" si="153"/>
        <v>Young Adults</v>
      </c>
      <c r="D1112" s="2" t="s">
        <v>26</v>
      </c>
      <c r="E1112" s="2" t="s">
        <v>29</v>
      </c>
      <c r="F1112" s="2">
        <v>135.58000000000001</v>
      </c>
      <c r="G1112" s="2">
        <f t="shared" si="154"/>
        <v>1</v>
      </c>
      <c r="H1112" s="6">
        <v>44223</v>
      </c>
      <c r="I1112" s="12" t="str">
        <f t="shared" si="155"/>
        <v>2021</v>
      </c>
      <c r="J1112" s="10" t="str">
        <f t="shared" si="156"/>
        <v>Jan</v>
      </c>
      <c r="K1112" s="12" t="str">
        <f t="shared" si="157"/>
        <v>27</v>
      </c>
      <c r="L1112" s="2" t="s">
        <v>14</v>
      </c>
      <c r="M1112" s="2" t="s">
        <v>15</v>
      </c>
      <c r="N1112" s="2">
        <v>1.59</v>
      </c>
      <c r="O1112" s="2" t="s">
        <v>16</v>
      </c>
      <c r="P1112" s="2">
        <v>5</v>
      </c>
      <c r="Q1112" s="2">
        <f t="shared" si="158"/>
        <v>1</v>
      </c>
      <c r="R1112" s="2">
        <v>27.12</v>
      </c>
      <c r="S1112" s="2">
        <f t="shared" si="159"/>
        <v>1</v>
      </c>
      <c r="T1112" s="42">
        <f>DataSet!G28+DataSet!Q28+DataSet!S28</f>
        <v>5</v>
      </c>
      <c r="U1112" s="16" t="str">
        <f t="shared" si="160"/>
        <v>Medium</v>
      </c>
      <c r="V1112" s="4">
        <v>3</v>
      </c>
      <c r="W1112" s="33">
        <f t="shared" si="161"/>
        <v>500.26264892268745</v>
      </c>
      <c r="X1112" s="2" t="s">
        <v>22</v>
      </c>
    </row>
    <row r="1113" spans="1:24" ht="14.25" customHeight="1" x14ac:dyDescent="0.25">
      <c r="A1113" s="2">
        <v>350</v>
      </c>
      <c r="B1113" s="2">
        <v>18</v>
      </c>
      <c r="C1113" s="2" t="str">
        <f t="shared" si="153"/>
        <v>Young Adults</v>
      </c>
      <c r="D1113" s="2" t="s">
        <v>12</v>
      </c>
      <c r="E1113" s="2" t="s">
        <v>29</v>
      </c>
      <c r="F1113" s="2">
        <v>569.72</v>
      </c>
      <c r="G1113" s="2">
        <f t="shared" si="154"/>
        <v>2</v>
      </c>
      <c r="H1113" s="6">
        <v>44546</v>
      </c>
      <c r="I1113" s="12" t="str">
        <f t="shared" si="155"/>
        <v>2021</v>
      </c>
      <c r="J1113" s="10" t="str">
        <f t="shared" si="156"/>
        <v>Dec</v>
      </c>
      <c r="K1113" s="12" t="str">
        <f t="shared" si="157"/>
        <v>16</v>
      </c>
      <c r="L1113" s="2" t="s">
        <v>14</v>
      </c>
      <c r="M1113" s="2" t="s">
        <v>15</v>
      </c>
      <c r="N1113" s="2">
        <v>1.59</v>
      </c>
      <c r="O1113" s="2" t="s">
        <v>16</v>
      </c>
      <c r="P1113" s="2">
        <v>12</v>
      </c>
      <c r="Q1113" s="2">
        <f t="shared" si="158"/>
        <v>2</v>
      </c>
      <c r="R1113" s="2">
        <v>47.48</v>
      </c>
      <c r="S1113" s="2">
        <f t="shared" si="159"/>
        <v>1</v>
      </c>
      <c r="T1113" s="42">
        <f>DataSet!G351+DataSet!Q351+DataSet!S351</f>
        <v>7</v>
      </c>
      <c r="U1113" s="16" t="str">
        <f t="shared" si="160"/>
        <v>High</v>
      </c>
      <c r="V1113" s="4">
        <v>5</v>
      </c>
      <c r="W1113" s="33">
        <f t="shared" si="161"/>
        <v>535.2229548387096</v>
      </c>
      <c r="X1113" s="2" t="s">
        <v>17</v>
      </c>
    </row>
    <row r="1114" spans="1:24" ht="14.25" customHeight="1" x14ac:dyDescent="0.25">
      <c r="A1114" s="2">
        <v>695</v>
      </c>
      <c r="B1114" s="2">
        <v>26</v>
      </c>
      <c r="C1114" s="2" t="str">
        <f t="shared" si="153"/>
        <v>Young Adults</v>
      </c>
      <c r="D1114" s="2" t="s">
        <v>18</v>
      </c>
      <c r="E1114" s="2" t="s">
        <v>19</v>
      </c>
      <c r="F1114" s="2">
        <v>269.58999999999997</v>
      </c>
      <c r="G1114" s="2">
        <f t="shared" si="154"/>
        <v>1</v>
      </c>
      <c r="H1114" s="6">
        <v>44891</v>
      </c>
      <c r="I1114" s="12" t="str">
        <f t="shared" si="155"/>
        <v>2022</v>
      </c>
      <c r="J1114" s="10" t="str">
        <f t="shared" si="156"/>
        <v>Nov</v>
      </c>
      <c r="K1114" s="12" t="str">
        <f t="shared" si="157"/>
        <v>26</v>
      </c>
      <c r="L1114" s="2" t="s">
        <v>14</v>
      </c>
      <c r="M1114" s="2" t="s">
        <v>15</v>
      </c>
      <c r="N1114" s="2">
        <v>1.59</v>
      </c>
      <c r="O1114" s="2" t="s">
        <v>16</v>
      </c>
      <c r="P1114" s="2">
        <v>9</v>
      </c>
      <c r="Q1114" s="2">
        <f t="shared" si="158"/>
        <v>2</v>
      </c>
      <c r="R1114" s="2">
        <v>29.95</v>
      </c>
      <c r="S1114" s="2">
        <f t="shared" si="159"/>
        <v>1</v>
      </c>
      <c r="T1114" s="42">
        <f>DataSet!G696+DataSet!Q696+DataSet!S696</f>
        <v>4</v>
      </c>
      <c r="U1114" s="16" t="str">
        <f t="shared" si="160"/>
        <v>Low</v>
      </c>
      <c r="V1114" s="4">
        <v>1</v>
      </c>
      <c r="W1114" s="33">
        <f t="shared" si="161"/>
        <v>536.2783829236738</v>
      </c>
      <c r="X1114" s="2" t="s">
        <v>22</v>
      </c>
    </row>
    <row r="1115" spans="1:24" ht="14.25" customHeight="1" x14ac:dyDescent="0.25">
      <c r="A1115" s="2">
        <v>825</v>
      </c>
      <c r="B1115" s="2">
        <v>36</v>
      </c>
      <c r="C1115" s="2" t="str">
        <f t="shared" si="153"/>
        <v>Early Adults</v>
      </c>
      <c r="D1115" s="2" t="s">
        <v>12</v>
      </c>
      <c r="E1115" s="2" t="s">
        <v>19</v>
      </c>
      <c r="F1115" s="2">
        <v>331.86</v>
      </c>
      <c r="G1115" s="2">
        <f t="shared" si="154"/>
        <v>1</v>
      </c>
      <c r="H1115" s="6">
        <v>45021</v>
      </c>
      <c r="I1115" s="12" t="str">
        <f t="shared" si="155"/>
        <v>2023</v>
      </c>
      <c r="J1115" s="10" t="str">
        <f t="shared" si="156"/>
        <v>Apr</v>
      </c>
      <c r="K1115" s="12" t="str">
        <f t="shared" si="157"/>
        <v>05</v>
      </c>
      <c r="L1115" s="2" t="s">
        <v>24</v>
      </c>
      <c r="M1115" s="2" t="s">
        <v>25</v>
      </c>
      <c r="N1115" s="2">
        <v>1.59</v>
      </c>
      <c r="O1115" s="2" t="s">
        <v>16</v>
      </c>
      <c r="P1115" s="2">
        <v>14</v>
      </c>
      <c r="Q1115" s="2">
        <f t="shared" si="158"/>
        <v>2</v>
      </c>
      <c r="R1115" s="2">
        <v>23.7</v>
      </c>
      <c r="S1115" s="2">
        <f t="shared" si="159"/>
        <v>1</v>
      </c>
      <c r="T1115" s="42">
        <f>DataSet!G826+DataSet!Q826+DataSet!S826</f>
        <v>7</v>
      </c>
      <c r="U1115" s="16" t="str">
        <f t="shared" si="160"/>
        <v>High</v>
      </c>
      <c r="V1115" s="4">
        <v>2</v>
      </c>
      <c r="W1115" s="33">
        <f t="shared" si="161"/>
        <v>522.06117801047208</v>
      </c>
      <c r="X1115" s="2" t="s">
        <v>22</v>
      </c>
    </row>
    <row r="1116" spans="1:24" ht="14.25" customHeight="1" x14ac:dyDescent="0.25">
      <c r="A1116" s="2">
        <v>1315</v>
      </c>
      <c r="B1116" s="2">
        <v>21</v>
      </c>
      <c r="C1116" s="2" t="str">
        <f t="shared" si="153"/>
        <v>Young Adults</v>
      </c>
      <c r="D1116" s="2" t="s">
        <v>26</v>
      </c>
      <c r="E1116" s="2" t="s">
        <v>29</v>
      </c>
      <c r="F1116" s="2">
        <v>620.88</v>
      </c>
      <c r="G1116" s="2">
        <f t="shared" si="154"/>
        <v>2</v>
      </c>
      <c r="H1116" s="6">
        <v>45511</v>
      </c>
      <c r="I1116" s="12" t="str">
        <f t="shared" si="155"/>
        <v>2024</v>
      </c>
      <c r="J1116" s="10" t="str">
        <f t="shared" si="156"/>
        <v>Aug</v>
      </c>
      <c r="K1116" s="12" t="str">
        <f t="shared" si="157"/>
        <v>07</v>
      </c>
      <c r="L1116" s="2" t="s">
        <v>14</v>
      </c>
      <c r="M1116" s="2" t="s">
        <v>15</v>
      </c>
      <c r="N1116" s="2">
        <v>1.59</v>
      </c>
      <c r="O1116" s="2" t="s">
        <v>21</v>
      </c>
      <c r="P1116" s="2">
        <v>4</v>
      </c>
      <c r="Q1116" s="2">
        <f t="shared" si="158"/>
        <v>1</v>
      </c>
      <c r="R1116" s="2">
        <v>155.22</v>
      </c>
      <c r="S1116" s="2">
        <f t="shared" si="159"/>
        <v>3</v>
      </c>
      <c r="T1116" s="42">
        <f>DataSet!G1316+DataSet!Q1316+DataSet!S1316</f>
        <v>7</v>
      </c>
      <c r="U1116" s="16" t="str">
        <f t="shared" si="160"/>
        <v>High</v>
      </c>
      <c r="V1116" s="4">
        <v>1</v>
      </c>
      <c r="W1116" s="33">
        <f t="shared" si="161"/>
        <v>536.62383419689093</v>
      </c>
      <c r="X1116" s="2" t="s">
        <v>22</v>
      </c>
    </row>
    <row r="1117" spans="1:24" ht="14.25" customHeight="1" x14ac:dyDescent="0.25">
      <c r="A1117" s="2">
        <v>1878</v>
      </c>
      <c r="B1117" s="2">
        <v>23</v>
      </c>
      <c r="C1117" s="2" t="str">
        <f t="shared" si="153"/>
        <v>Young Adults</v>
      </c>
      <c r="D1117" s="2" t="s">
        <v>12</v>
      </c>
      <c r="E1117" s="2" t="s">
        <v>13</v>
      </c>
      <c r="F1117" s="2">
        <v>706.8</v>
      </c>
      <c r="G1117" s="2">
        <f t="shared" si="154"/>
        <v>3</v>
      </c>
      <c r="H1117" s="6">
        <v>46074</v>
      </c>
      <c r="I1117" s="12" t="str">
        <f t="shared" si="155"/>
        <v>2026</v>
      </c>
      <c r="J1117" s="10" t="str">
        <f t="shared" si="156"/>
        <v>Feb</v>
      </c>
      <c r="K1117" s="12" t="str">
        <f t="shared" si="157"/>
        <v>21</v>
      </c>
      <c r="L1117" s="2" t="s">
        <v>14</v>
      </c>
      <c r="M1117" s="2" t="s">
        <v>25</v>
      </c>
      <c r="N1117" s="2">
        <v>1.59</v>
      </c>
      <c r="O1117" s="2" t="s">
        <v>16</v>
      </c>
      <c r="P1117" s="2">
        <v>2</v>
      </c>
      <c r="Q1117" s="2">
        <f t="shared" si="158"/>
        <v>1</v>
      </c>
      <c r="R1117" s="2">
        <v>353.4</v>
      </c>
      <c r="S1117" s="2">
        <f t="shared" si="159"/>
        <v>3</v>
      </c>
      <c r="T1117" s="42">
        <f>DataSet!G1879+DataSet!Q1879+DataSet!S1879</f>
        <v>6</v>
      </c>
      <c r="U1117" s="16" t="str">
        <f t="shared" si="160"/>
        <v>Medium</v>
      </c>
      <c r="V1117" s="4">
        <v>5</v>
      </c>
      <c r="W1117" s="33">
        <f t="shared" si="161"/>
        <v>535.17838501291988</v>
      </c>
      <c r="X1117" s="2" t="s">
        <v>28</v>
      </c>
    </row>
    <row r="1118" spans="1:24" ht="14.25" customHeight="1" x14ac:dyDescent="0.25">
      <c r="A1118" s="2">
        <v>2179</v>
      </c>
      <c r="B1118" s="2">
        <v>50</v>
      </c>
      <c r="C1118" s="2" t="str">
        <f t="shared" si="153"/>
        <v>Late Adults</v>
      </c>
      <c r="D1118" s="2" t="s">
        <v>18</v>
      </c>
      <c r="E1118" s="2" t="s">
        <v>19</v>
      </c>
      <c r="F1118" s="2">
        <v>185.11</v>
      </c>
      <c r="G1118" s="2">
        <f t="shared" si="154"/>
        <v>1</v>
      </c>
      <c r="H1118" s="6">
        <v>46375</v>
      </c>
      <c r="I1118" s="12" t="str">
        <f t="shared" si="155"/>
        <v>2026</v>
      </c>
      <c r="J1118" s="10" t="str">
        <f t="shared" si="156"/>
        <v>Dec</v>
      </c>
      <c r="K1118" s="12" t="str">
        <f t="shared" si="157"/>
        <v>19</v>
      </c>
      <c r="L1118" s="2" t="s">
        <v>30</v>
      </c>
      <c r="M1118" s="2" t="s">
        <v>15</v>
      </c>
      <c r="N1118" s="2">
        <v>1.59</v>
      </c>
      <c r="O1118" s="2" t="s">
        <v>21</v>
      </c>
      <c r="P1118" s="2">
        <v>15</v>
      </c>
      <c r="Q1118" s="2">
        <f t="shared" si="158"/>
        <v>2</v>
      </c>
      <c r="R1118" s="2">
        <v>12.34</v>
      </c>
      <c r="S1118" s="2">
        <f t="shared" si="159"/>
        <v>1</v>
      </c>
      <c r="T1118" s="42">
        <f>DataSet!G2180+DataSet!Q2180+DataSet!S2180</f>
        <v>6</v>
      </c>
      <c r="U1118" s="16" t="str">
        <f t="shared" si="160"/>
        <v>Medium</v>
      </c>
      <c r="V1118" s="4">
        <v>4</v>
      </c>
      <c r="W1118" s="33">
        <f t="shared" si="161"/>
        <v>523.59970849176284</v>
      </c>
      <c r="X1118" s="2" t="s">
        <v>28</v>
      </c>
    </row>
    <row r="1119" spans="1:24" ht="14.25" customHeight="1" x14ac:dyDescent="0.25">
      <c r="A1119" s="2">
        <v>2880</v>
      </c>
      <c r="B1119" s="2">
        <v>36</v>
      </c>
      <c r="C1119" s="2" t="str">
        <f t="shared" si="153"/>
        <v>Early Adults</v>
      </c>
      <c r="D1119" s="2" t="s">
        <v>26</v>
      </c>
      <c r="E1119" s="2" t="s">
        <v>29</v>
      </c>
      <c r="F1119" s="2">
        <v>483.02</v>
      </c>
      <c r="G1119" s="2">
        <f t="shared" si="154"/>
        <v>2</v>
      </c>
      <c r="H1119" s="6">
        <v>47076</v>
      </c>
      <c r="I1119" s="12" t="str">
        <f t="shared" si="155"/>
        <v>2028</v>
      </c>
      <c r="J1119" s="10" t="str">
        <f t="shared" si="156"/>
        <v>Nov</v>
      </c>
      <c r="K1119" s="12" t="str">
        <f t="shared" si="157"/>
        <v>19</v>
      </c>
      <c r="L1119" s="2" t="s">
        <v>14</v>
      </c>
      <c r="M1119" s="2" t="s">
        <v>15</v>
      </c>
      <c r="N1119" s="2">
        <v>1.59</v>
      </c>
      <c r="O1119" s="2" t="s">
        <v>16</v>
      </c>
      <c r="P1119" s="2">
        <v>17</v>
      </c>
      <c r="Q1119" s="2">
        <f t="shared" si="158"/>
        <v>3</v>
      </c>
      <c r="R1119" s="2">
        <v>28.41</v>
      </c>
      <c r="S1119" s="2">
        <f t="shared" si="159"/>
        <v>1</v>
      </c>
      <c r="T1119" s="42">
        <f>DataSet!G2881+DataSet!Q2881+DataSet!S2881</f>
        <v>7</v>
      </c>
      <c r="U1119" s="16" t="str">
        <f t="shared" si="160"/>
        <v>High</v>
      </c>
      <c r="V1119" s="4">
        <v>3</v>
      </c>
      <c r="W1119" s="33">
        <f t="shared" si="161"/>
        <v>500.7254441624371</v>
      </c>
      <c r="X1119" s="2" t="s">
        <v>17</v>
      </c>
    </row>
    <row r="1120" spans="1:24" ht="14.25" customHeight="1" x14ac:dyDescent="0.25">
      <c r="A1120" s="2">
        <v>3130</v>
      </c>
      <c r="B1120" s="2">
        <v>52</v>
      </c>
      <c r="C1120" s="2" t="str">
        <f t="shared" si="153"/>
        <v>Late Adults</v>
      </c>
      <c r="D1120" s="2" t="s">
        <v>26</v>
      </c>
      <c r="E1120" s="2" t="s">
        <v>13</v>
      </c>
      <c r="F1120" s="2">
        <v>159.47999999999999</v>
      </c>
      <c r="G1120" s="2">
        <f t="shared" si="154"/>
        <v>1</v>
      </c>
      <c r="H1120" s="6">
        <v>47326</v>
      </c>
      <c r="I1120" s="12" t="str">
        <f t="shared" si="155"/>
        <v>2029</v>
      </c>
      <c r="J1120" s="10" t="str">
        <f t="shared" si="156"/>
        <v>Jul</v>
      </c>
      <c r="K1120" s="12" t="str">
        <f t="shared" si="157"/>
        <v>27</v>
      </c>
      <c r="L1120" s="2" t="s">
        <v>24</v>
      </c>
      <c r="M1120" s="2" t="s">
        <v>25</v>
      </c>
      <c r="N1120" s="2">
        <v>1.59</v>
      </c>
      <c r="O1120" s="2" t="s">
        <v>21</v>
      </c>
      <c r="P1120" s="2">
        <v>11</v>
      </c>
      <c r="Q1120" s="2">
        <f t="shared" si="158"/>
        <v>2</v>
      </c>
      <c r="R1120" s="2">
        <v>14.5</v>
      </c>
      <c r="S1120" s="2">
        <f t="shared" si="159"/>
        <v>1</v>
      </c>
      <c r="T1120" s="42">
        <f>DataSet!G3131+DataSet!Q3131+DataSet!S3131</f>
        <v>7</v>
      </c>
      <c r="U1120" s="16" t="str">
        <f t="shared" si="160"/>
        <v>High</v>
      </c>
      <c r="V1120" s="4">
        <v>1</v>
      </c>
      <c r="W1120" s="33">
        <f t="shared" si="161"/>
        <v>536.51455252918265</v>
      </c>
      <c r="X1120" s="2" t="s">
        <v>22</v>
      </c>
    </row>
    <row r="1121" spans="1:24" ht="14.25" customHeight="1" x14ac:dyDescent="0.25">
      <c r="A1121" s="2">
        <v>3264</v>
      </c>
      <c r="B1121" s="2">
        <v>48</v>
      </c>
      <c r="C1121" s="2" t="str">
        <f t="shared" si="153"/>
        <v>Mid Adults</v>
      </c>
      <c r="D1121" s="2" t="s">
        <v>23</v>
      </c>
      <c r="E1121" s="2" t="s">
        <v>29</v>
      </c>
      <c r="F1121" s="2">
        <v>727.97</v>
      </c>
      <c r="G1121" s="2">
        <f t="shared" si="154"/>
        <v>3</v>
      </c>
      <c r="H1121" s="6">
        <v>47460</v>
      </c>
      <c r="I1121" s="12" t="str">
        <f t="shared" si="155"/>
        <v>2029</v>
      </c>
      <c r="J1121" s="10" t="str">
        <f t="shared" si="156"/>
        <v>Dec</v>
      </c>
      <c r="K1121" s="12" t="str">
        <f t="shared" si="157"/>
        <v>08</v>
      </c>
      <c r="L1121" s="2" t="s">
        <v>20</v>
      </c>
      <c r="M1121" s="2" t="s">
        <v>15</v>
      </c>
      <c r="N1121" s="2">
        <v>1.59</v>
      </c>
      <c r="O1121" s="2" t="s">
        <v>21</v>
      </c>
      <c r="P1121" s="2">
        <v>3</v>
      </c>
      <c r="Q1121" s="2">
        <f t="shared" si="158"/>
        <v>1</v>
      </c>
      <c r="R1121" s="2">
        <v>242.66</v>
      </c>
      <c r="S1121" s="2">
        <f t="shared" si="159"/>
        <v>3</v>
      </c>
      <c r="T1121" s="42">
        <f>DataSet!G3265+DataSet!Q3265+DataSet!S3265</f>
        <v>7</v>
      </c>
      <c r="U1121" s="16" t="str">
        <f t="shared" si="160"/>
        <v>High</v>
      </c>
      <c r="V1121" s="4">
        <v>4</v>
      </c>
      <c r="W1121" s="33">
        <f t="shared" si="161"/>
        <v>524.0292639593921</v>
      </c>
      <c r="X1121" s="2" t="s">
        <v>17</v>
      </c>
    </row>
    <row r="1122" spans="1:24" ht="14.25" customHeight="1" x14ac:dyDescent="0.25">
      <c r="A1122" s="2">
        <v>3669</v>
      </c>
      <c r="B1122" s="2">
        <v>63</v>
      </c>
      <c r="C1122" s="2" t="str">
        <f t="shared" si="153"/>
        <v>Seniors</v>
      </c>
      <c r="D1122" s="2" t="s">
        <v>23</v>
      </c>
      <c r="E1122" s="2" t="s">
        <v>13</v>
      </c>
      <c r="F1122" s="2">
        <v>357.82</v>
      </c>
      <c r="G1122" s="2">
        <f t="shared" si="154"/>
        <v>2</v>
      </c>
      <c r="H1122" s="6">
        <v>47865</v>
      </c>
      <c r="I1122" s="12" t="str">
        <f t="shared" si="155"/>
        <v>2031</v>
      </c>
      <c r="J1122" s="10" t="str">
        <f t="shared" si="156"/>
        <v>Jan</v>
      </c>
      <c r="K1122" s="12" t="str">
        <f t="shared" si="157"/>
        <v>17</v>
      </c>
      <c r="L1122" s="2" t="s">
        <v>20</v>
      </c>
      <c r="M1122" s="2" t="s">
        <v>15</v>
      </c>
      <c r="N1122" s="2">
        <v>1.59</v>
      </c>
      <c r="O1122" s="2" t="s">
        <v>16</v>
      </c>
      <c r="P1122" s="2">
        <v>5</v>
      </c>
      <c r="Q1122" s="2">
        <f t="shared" si="158"/>
        <v>1</v>
      </c>
      <c r="R1122" s="2">
        <v>71.56</v>
      </c>
      <c r="S1122" s="2">
        <f t="shared" si="159"/>
        <v>2</v>
      </c>
      <c r="T1122" s="42">
        <f>DataSet!G3670+DataSet!Q3670+DataSet!S3670</f>
        <v>3</v>
      </c>
      <c r="U1122" s="16" t="str">
        <f t="shared" si="160"/>
        <v>Low</v>
      </c>
      <c r="V1122" s="4">
        <v>2</v>
      </c>
      <c r="W1122" s="33">
        <f t="shared" si="161"/>
        <v>522.31045871559729</v>
      </c>
      <c r="X1122" s="2" t="s">
        <v>22</v>
      </c>
    </row>
    <row r="1123" spans="1:24" ht="14.25" customHeight="1" x14ac:dyDescent="0.25">
      <c r="A1123" s="2">
        <v>3739</v>
      </c>
      <c r="B1123" s="2">
        <v>68</v>
      </c>
      <c r="C1123" s="2" t="str">
        <f t="shared" si="153"/>
        <v>Seniors</v>
      </c>
      <c r="D1123" s="2" t="s">
        <v>26</v>
      </c>
      <c r="E1123" s="2" t="s">
        <v>13</v>
      </c>
      <c r="F1123" s="2">
        <v>904.95</v>
      </c>
      <c r="G1123" s="2">
        <f t="shared" si="154"/>
        <v>3</v>
      </c>
      <c r="H1123" s="6">
        <v>47935</v>
      </c>
      <c r="I1123" s="12" t="str">
        <f t="shared" si="155"/>
        <v>2031</v>
      </c>
      <c r="J1123" s="10" t="str">
        <f t="shared" si="156"/>
        <v>Mar</v>
      </c>
      <c r="K1123" s="12" t="str">
        <f t="shared" si="157"/>
        <v>28</v>
      </c>
      <c r="L1123" s="2" t="s">
        <v>30</v>
      </c>
      <c r="M1123" s="2" t="s">
        <v>25</v>
      </c>
      <c r="N1123" s="2">
        <v>1.59</v>
      </c>
      <c r="O1123" s="2" t="s">
        <v>16</v>
      </c>
      <c r="P1123" s="2">
        <v>13</v>
      </c>
      <c r="Q1123" s="2">
        <f t="shared" si="158"/>
        <v>2</v>
      </c>
      <c r="R1123" s="2">
        <v>69.61</v>
      </c>
      <c r="S1123" s="2">
        <f t="shared" si="159"/>
        <v>2</v>
      </c>
      <c r="T1123" s="42">
        <f>DataSet!G3740+DataSet!Q3740+DataSet!S3740</f>
        <v>4</v>
      </c>
      <c r="U1123" s="16" t="str">
        <f t="shared" si="160"/>
        <v>Low</v>
      </c>
      <c r="V1123" s="4">
        <v>5</v>
      </c>
      <c r="W1123" s="33">
        <f t="shared" si="161"/>
        <v>534.95636481241911</v>
      </c>
      <c r="X1123" s="2" t="s">
        <v>28</v>
      </c>
    </row>
    <row r="1124" spans="1:24" ht="14.25" customHeight="1" x14ac:dyDescent="0.25">
      <c r="A1124" s="2">
        <v>3757</v>
      </c>
      <c r="B1124" s="2">
        <v>25</v>
      </c>
      <c r="C1124" s="2" t="str">
        <f t="shared" si="153"/>
        <v>Young Adults</v>
      </c>
      <c r="D1124" s="2" t="s">
        <v>18</v>
      </c>
      <c r="E1124" s="2" t="s">
        <v>29</v>
      </c>
      <c r="F1124" s="2">
        <v>813.12</v>
      </c>
      <c r="G1124" s="2">
        <f t="shared" si="154"/>
        <v>3</v>
      </c>
      <c r="H1124" s="6">
        <v>47953</v>
      </c>
      <c r="I1124" s="12" t="str">
        <f t="shared" si="155"/>
        <v>2031</v>
      </c>
      <c r="J1124" s="10" t="str">
        <f t="shared" si="156"/>
        <v>Apr</v>
      </c>
      <c r="K1124" s="12" t="str">
        <f t="shared" si="157"/>
        <v>15</v>
      </c>
      <c r="L1124" s="2" t="s">
        <v>14</v>
      </c>
      <c r="M1124" s="2" t="s">
        <v>25</v>
      </c>
      <c r="N1124" s="2">
        <v>1.59</v>
      </c>
      <c r="O1124" s="2" t="s">
        <v>16</v>
      </c>
      <c r="P1124" s="2">
        <v>15</v>
      </c>
      <c r="Q1124" s="2">
        <f t="shared" si="158"/>
        <v>2</v>
      </c>
      <c r="R1124" s="2">
        <v>54.21</v>
      </c>
      <c r="S1124" s="2">
        <f t="shared" si="159"/>
        <v>2</v>
      </c>
      <c r="T1124" s="42">
        <f>DataSet!G3758+DataSet!Q3758+DataSet!S3758</f>
        <v>8</v>
      </c>
      <c r="U1124" s="16" t="str">
        <f t="shared" si="160"/>
        <v>High</v>
      </c>
      <c r="V1124" s="4">
        <v>5</v>
      </c>
      <c r="W1124" s="33">
        <f t="shared" si="161"/>
        <v>534.47709844559586</v>
      </c>
      <c r="X1124" s="2" t="s">
        <v>28</v>
      </c>
    </row>
    <row r="1125" spans="1:24" ht="14.25" customHeight="1" x14ac:dyDescent="0.25">
      <c r="A1125" s="2">
        <v>3869</v>
      </c>
      <c r="B1125" s="2">
        <v>25</v>
      </c>
      <c r="C1125" s="2" t="str">
        <f t="shared" si="153"/>
        <v>Young Adults</v>
      </c>
      <c r="D1125" s="2" t="s">
        <v>18</v>
      </c>
      <c r="E1125" s="2" t="s">
        <v>29</v>
      </c>
      <c r="F1125" s="2">
        <v>814.2</v>
      </c>
      <c r="G1125" s="2">
        <f t="shared" si="154"/>
        <v>3</v>
      </c>
      <c r="H1125" s="6">
        <v>48065</v>
      </c>
      <c r="I1125" s="12" t="str">
        <f t="shared" si="155"/>
        <v>2031</v>
      </c>
      <c r="J1125" s="10" t="str">
        <f t="shared" si="156"/>
        <v>Aug</v>
      </c>
      <c r="K1125" s="12" t="str">
        <f t="shared" si="157"/>
        <v>05</v>
      </c>
      <c r="L1125" s="2" t="s">
        <v>20</v>
      </c>
      <c r="M1125" s="2" t="s">
        <v>15</v>
      </c>
      <c r="N1125" s="2">
        <v>1.59</v>
      </c>
      <c r="O1125" s="2" t="s">
        <v>21</v>
      </c>
      <c r="P1125" s="2">
        <v>4</v>
      </c>
      <c r="Q1125" s="2">
        <f t="shared" si="158"/>
        <v>1</v>
      </c>
      <c r="R1125" s="2">
        <v>203.55</v>
      </c>
      <c r="S1125" s="2">
        <f t="shared" si="159"/>
        <v>3</v>
      </c>
      <c r="T1125" s="42">
        <f>DataSet!G3870+DataSet!Q3870+DataSet!S3870</f>
        <v>7</v>
      </c>
      <c r="U1125" s="16" t="str">
        <f t="shared" si="160"/>
        <v>High</v>
      </c>
      <c r="V1125" s="4">
        <v>4</v>
      </c>
      <c r="W1125" s="33">
        <f t="shared" si="161"/>
        <v>523.77012706480423</v>
      </c>
      <c r="X1125" s="2" t="s">
        <v>28</v>
      </c>
    </row>
    <row r="1126" spans="1:24" ht="14.25" customHeight="1" x14ac:dyDescent="0.25">
      <c r="A1126" s="2">
        <v>4165</v>
      </c>
      <c r="B1126" s="2">
        <v>20</v>
      </c>
      <c r="C1126" s="2" t="str">
        <f t="shared" si="153"/>
        <v>Young Adults</v>
      </c>
      <c r="D1126" s="2" t="s">
        <v>12</v>
      </c>
      <c r="E1126" s="2" t="s">
        <v>27</v>
      </c>
      <c r="F1126" s="2">
        <v>641.23</v>
      </c>
      <c r="G1126" s="2">
        <f t="shared" si="154"/>
        <v>2</v>
      </c>
      <c r="H1126" s="6">
        <v>48361</v>
      </c>
      <c r="I1126" s="12" t="str">
        <f t="shared" si="155"/>
        <v>2032</v>
      </c>
      <c r="J1126" s="10" t="str">
        <f t="shared" si="156"/>
        <v>May</v>
      </c>
      <c r="K1126" s="12" t="str">
        <f t="shared" si="157"/>
        <v>27</v>
      </c>
      <c r="L1126" s="2" t="s">
        <v>24</v>
      </c>
      <c r="M1126" s="2" t="s">
        <v>15</v>
      </c>
      <c r="N1126" s="2">
        <v>1.59</v>
      </c>
      <c r="O1126" s="2" t="s">
        <v>21</v>
      </c>
      <c r="P1126" s="2">
        <v>1</v>
      </c>
      <c r="Q1126" s="2">
        <f t="shared" si="158"/>
        <v>1</v>
      </c>
      <c r="R1126" s="2">
        <v>641.23</v>
      </c>
      <c r="S1126" s="2">
        <f t="shared" si="159"/>
        <v>3</v>
      </c>
      <c r="T1126" s="42">
        <f>DataSet!G4166+DataSet!Q4166+DataSet!S4166</f>
        <v>7</v>
      </c>
      <c r="U1126" s="16" t="str">
        <f t="shared" si="160"/>
        <v>High</v>
      </c>
      <c r="V1126" s="4">
        <v>5</v>
      </c>
      <c r="W1126" s="33">
        <f t="shared" si="161"/>
        <v>534.11569390402065</v>
      </c>
      <c r="X1126" s="2" t="s">
        <v>17</v>
      </c>
    </row>
    <row r="1127" spans="1:24" ht="14.25" customHeight="1" x14ac:dyDescent="0.25">
      <c r="A1127" s="2">
        <v>4538</v>
      </c>
      <c r="B1127" s="2">
        <v>46</v>
      </c>
      <c r="C1127" s="2" t="str">
        <f t="shared" si="153"/>
        <v>Mid Adults</v>
      </c>
      <c r="D1127" s="2" t="s">
        <v>23</v>
      </c>
      <c r="E1127" s="2" t="s">
        <v>27</v>
      </c>
      <c r="F1127" s="2">
        <v>396.25</v>
      </c>
      <c r="G1127" s="2">
        <f t="shared" si="154"/>
        <v>2</v>
      </c>
      <c r="H1127" s="6">
        <v>48734</v>
      </c>
      <c r="I1127" s="12" t="str">
        <f t="shared" si="155"/>
        <v>2033</v>
      </c>
      <c r="J1127" s="10" t="str">
        <f t="shared" si="156"/>
        <v>Jun</v>
      </c>
      <c r="K1127" s="12" t="str">
        <f t="shared" si="157"/>
        <v>04</v>
      </c>
      <c r="L1127" s="2" t="s">
        <v>24</v>
      </c>
      <c r="M1127" s="2" t="s">
        <v>15</v>
      </c>
      <c r="N1127" s="2">
        <v>1.59</v>
      </c>
      <c r="O1127" s="2" t="s">
        <v>21</v>
      </c>
      <c r="P1127" s="2">
        <v>14</v>
      </c>
      <c r="Q1127" s="2">
        <f t="shared" si="158"/>
        <v>2</v>
      </c>
      <c r="R1127" s="2">
        <v>28.3</v>
      </c>
      <c r="S1127" s="2">
        <f t="shared" si="159"/>
        <v>1</v>
      </c>
      <c r="T1127" s="42">
        <f>DataSet!G4539+DataSet!Q4539+DataSet!S4539</f>
        <v>7</v>
      </c>
      <c r="U1127" s="16" t="str">
        <f t="shared" si="160"/>
        <v>High</v>
      </c>
      <c r="V1127" s="4">
        <v>2</v>
      </c>
      <c r="W1127" s="33">
        <f t="shared" si="161"/>
        <v>522.52632545931851</v>
      </c>
      <c r="X1127" s="2" t="s">
        <v>17</v>
      </c>
    </row>
    <row r="1128" spans="1:24" ht="14.25" customHeight="1" x14ac:dyDescent="0.25">
      <c r="A1128" s="2">
        <v>4563</v>
      </c>
      <c r="B1128" s="2">
        <v>25</v>
      </c>
      <c r="C1128" s="2" t="str">
        <f t="shared" si="153"/>
        <v>Young Adults</v>
      </c>
      <c r="D1128" s="2" t="s">
        <v>23</v>
      </c>
      <c r="E1128" s="2" t="s">
        <v>27</v>
      </c>
      <c r="F1128" s="2">
        <v>925.8</v>
      </c>
      <c r="G1128" s="2">
        <f t="shared" si="154"/>
        <v>3</v>
      </c>
      <c r="H1128" s="6">
        <v>48759</v>
      </c>
      <c r="I1128" s="12" t="str">
        <f t="shared" si="155"/>
        <v>2033</v>
      </c>
      <c r="J1128" s="10" t="str">
        <f t="shared" si="156"/>
        <v>Jun</v>
      </c>
      <c r="K1128" s="12" t="str">
        <f t="shared" si="157"/>
        <v>29</v>
      </c>
      <c r="L1128" s="2" t="s">
        <v>14</v>
      </c>
      <c r="M1128" s="2" t="s">
        <v>15</v>
      </c>
      <c r="N1128" s="2">
        <v>1.59</v>
      </c>
      <c r="O1128" s="2" t="s">
        <v>21</v>
      </c>
      <c r="P1128" s="2">
        <v>16</v>
      </c>
      <c r="Q1128" s="2">
        <f t="shared" si="158"/>
        <v>3</v>
      </c>
      <c r="R1128" s="2">
        <v>57.86</v>
      </c>
      <c r="S1128" s="2">
        <f t="shared" si="159"/>
        <v>2</v>
      </c>
      <c r="T1128" s="42">
        <f>DataSet!G4564+DataSet!Q4564+DataSet!S4564</f>
        <v>4</v>
      </c>
      <c r="U1128" s="16" t="str">
        <f t="shared" si="160"/>
        <v>Low</v>
      </c>
      <c r="V1128" s="4">
        <v>1</v>
      </c>
      <c r="W1128" s="33">
        <f t="shared" si="161"/>
        <v>537.00420779220758</v>
      </c>
      <c r="X1128" s="2" t="s">
        <v>28</v>
      </c>
    </row>
    <row r="1129" spans="1:24" ht="14.25" customHeight="1" x14ac:dyDescent="0.25">
      <c r="A1129" s="2">
        <v>4572</v>
      </c>
      <c r="B1129" s="2">
        <v>56</v>
      </c>
      <c r="C1129" s="2" t="str">
        <f t="shared" si="153"/>
        <v>Late Adults</v>
      </c>
      <c r="D1129" s="2" t="s">
        <v>12</v>
      </c>
      <c r="E1129" s="2" t="s">
        <v>19</v>
      </c>
      <c r="F1129" s="2">
        <v>815.75</v>
      </c>
      <c r="G1129" s="2">
        <f t="shared" si="154"/>
        <v>3</v>
      </c>
      <c r="H1129" s="6">
        <v>48768</v>
      </c>
      <c r="I1129" s="12" t="str">
        <f t="shared" si="155"/>
        <v>2033</v>
      </c>
      <c r="J1129" s="10" t="str">
        <f t="shared" si="156"/>
        <v>Jul</v>
      </c>
      <c r="K1129" s="12" t="str">
        <f t="shared" si="157"/>
        <v>08</v>
      </c>
      <c r="L1129" s="2" t="s">
        <v>14</v>
      </c>
      <c r="M1129" s="2" t="s">
        <v>15</v>
      </c>
      <c r="N1129" s="2">
        <v>1.59</v>
      </c>
      <c r="O1129" s="2" t="s">
        <v>16</v>
      </c>
      <c r="P1129" s="2">
        <v>7</v>
      </c>
      <c r="Q1129" s="2">
        <f t="shared" si="158"/>
        <v>2</v>
      </c>
      <c r="R1129" s="2">
        <v>116.54</v>
      </c>
      <c r="S1129" s="2">
        <f t="shared" si="159"/>
        <v>2</v>
      </c>
      <c r="T1129" s="42">
        <f>DataSet!G4573+DataSet!Q4573+DataSet!S4573</f>
        <v>6</v>
      </c>
      <c r="U1129" s="16" t="str">
        <f t="shared" si="160"/>
        <v>Medium</v>
      </c>
      <c r="V1129" s="4">
        <v>2</v>
      </c>
      <c r="W1129" s="33">
        <f t="shared" si="161"/>
        <v>522.69226018396932</v>
      </c>
      <c r="X1129" s="2" t="s">
        <v>22</v>
      </c>
    </row>
    <row r="1130" spans="1:24" ht="14.25" customHeight="1" x14ac:dyDescent="0.25">
      <c r="A1130" s="2">
        <v>4919</v>
      </c>
      <c r="B1130" s="2">
        <v>37</v>
      </c>
      <c r="C1130" s="2" t="str">
        <f t="shared" si="153"/>
        <v>Early Adults</v>
      </c>
      <c r="D1130" s="2" t="s">
        <v>26</v>
      </c>
      <c r="E1130" s="2" t="s">
        <v>19</v>
      </c>
      <c r="F1130" s="2">
        <v>285.22000000000003</v>
      </c>
      <c r="G1130" s="2">
        <f t="shared" si="154"/>
        <v>1</v>
      </c>
      <c r="H1130" s="6">
        <v>49115</v>
      </c>
      <c r="I1130" s="12" t="str">
        <f t="shared" si="155"/>
        <v>2034</v>
      </c>
      <c r="J1130" s="10" t="str">
        <f t="shared" si="156"/>
        <v>Jun</v>
      </c>
      <c r="K1130" s="12" t="str">
        <f t="shared" si="157"/>
        <v>20</v>
      </c>
      <c r="L1130" s="2" t="s">
        <v>20</v>
      </c>
      <c r="M1130" s="2" t="s">
        <v>25</v>
      </c>
      <c r="N1130" s="2">
        <v>1.59</v>
      </c>
      <c r="O1130" s="2" t="s">
        <v>21</v>
      </c>
      <c r="P1130" s="2">
        <v>9</v>
      </c>
      <c r="Q1130" s="2">
        <f t="shared" si="158"/>
        <v>2</v>
      </c>
      <c r="R1130" s="2">
        <v>31.69</v>
      </c>
      <c r="S1130" s="2">
        <f t="shared" si="159"/>
        <v>1</v>
      </c>
      <c r="T1130" s="42">
        <f>DataSet!G4920+DataSet!Q4920+DataSet!S4920</f>
        <v>7</v>
      </c>
      <c r="U1130" s="16" t="str">
        <f t="shared" si="160"/>
        <v>High</v>
      </c>
      <c r="V1130" s="4">
        <v>1</v>
      </c>
      <c r="W1130" s="33">
        <f t="shared" si="161"/>
        <v>536.49862158647568</v>
      </c>
      <c r="X1130" s="2" t="s">
        <v>28</v>
      </c>
    </row>
    <row r="1131" spans="1:24" ht="14.25" customHeight="1" x14ac:dyDescent="0.25">
      <c r="A1131" s="2">
        <v>4949</v>
      </c>
      <c r="B1131" s="2">
        <v>41</v>
      </c>
      <c r="C1131" s="2" t="str">
        <f t="shared" si="153"/>
        <v>Mid Adults</v>
      </c>
      <c r="D1131" s="2" t="s">
        <v>12</v>
      </c>
      <c r="E1131" s="2" t="s">
        <v>13</v>
      </c>
      <c r="F1131" s="2">
        <v>217.27</v>
      </c>
      <c r="G1131" s="2">
        <f t="shared" si="154"/>
        <v>1</v>
      </c>
      <c r="H1131" s="6">
        <v>49145</v>
      </c>
      <c r="I1131" s="12" t="str">
        <f t="shared" si="155"/>
        <v>2034</v>
      </c>
      <c r="J1131" s="10" t="str">
        <f t="shared" si="156"/>
        <v>Jul</v>
      </c>
      <c r="K1131" s="12" t="str">
        <f t="shared" si="157"/>
        <v>20</v>
      </c>
      <c r="L1131" s="2" t="s">
        <v>14</v>
      </c>
      <c r="M1131" s="2" t="s">
        <v>15</v>
      </c>
      <c r="N1131" s="2">
        <v>1.59</v>
      </c>
      <c r="O1131" s="2" t="s">
        <v>16</v>
      </c>
      <c r="P1131" s="2">
        <v>15</v>
      </c>
      <c r="Q1131" s="2">
        <f t="shared" si="158"/>
        <v>2</v>
      </c>
      <c r="R1131" s="2">
        <v>14.48</v>
      </c>
      <c r="S1131" s="2">
        <f t="shared" si="159"/>
        <v>1</v>
      </c>
      <c r="T1131" s="42">
        <f>DataSet!G4950+DataSet!Q4950+DataSet!S4950</f>
        <v>7</v>
      </c>
      <c r="U1131" s="16" t="str">
        <f t="shared" si="160"/>
        <v>High</v>
      </c>
      <c r="V1131" s="4">
        <v>5</v>
      </c>
      <c r="W1131" s="33">
        <f t="shared" si="161"/>
        <v>533.9765844155844</v>
      </c>
      <c r="X1131" s="2" t="s">
        <v>28</v>
      </c>
    </row>
    <row r="1132" spans="1:24" ht="14.25" customHeight="1" x14ac:dyDescent="0.25">
      <c r="A1132" s="2">
        <v>462</v>
      </c>
      <c r="B1132" s="2">
        <v>41</v>
      </c>
      <c r="C1132" s="2" t="str">
        <f t="shared" si="153"/>
        <v>Mid Adults</v>
      </c>
      <c r="D1132" s="2" t="s">
        <v>18</v>
      </c>
      <c r="E1132" s="2" t="s">
        <v>19</v>
      </c>
      <c r="F1132" s="2">
        <v>112.54</v>
      </c>
      <c r="G1132" s="2">
        <f t="shared" si="154"/>
        <v>1</v>
      </c>
      <c r="H1132" s="6">
        <v>44658</v>
      </c>
      <c r="I1132" s="12" t="str">
        <f t="shared" si="155"/>
        <v>2022</v>
      </c>
      <c r="J1132" s="10" t="str">
        <f t="shared" si="156"/>
        <v>Apr</v>
      </c>
      <c r="K1132" s="12" t="str">
        <f t="shared" si="157"/>
        <v>07</v>
      </c>
      <c r="L1132" s="2" t="s">
        <v>24</v>
      </c>
      <c r="M1132" s="2" t="s">
        <v>25</v>
      </c>
      <c r="N1132" s="2">
        <v>1.58</v>
      </c>
      <c r="O1132" s="2" t="s">
        <v>21</v>
      </c>
      <c r="P1132" s="2">
        <v>7</v>
      </c>
      <c r="Q1132" s="2">
        <f t="shared" si="158"/>
        <v>2</v>
      </c>
      <c r="R1132" s="2">
        <v>16.079999999999998</v>
      </c>
      <c r="S1132" s="2">
        <f t="shared" si="159"/>
        <v>1</v>
      </c>
      <c r="T1132" s="42">
        <f>DataSet!G463+DataSet!Q463+DataSet!S463</f>
        <v>7</v>
      </c>
      <c r="U1132" s="16" t="str">
        <f t="shared" si="160"/>
        <v>High</v>
      </c>
      <c r="V1132" s="4">
        <v>4</v>
      </c>
      <c r="W1132" s="33">
        <f t="shared" si="161"/>
        <v>523.40062340967029</v>
      </c>
      <c r="X1132" s="2" t="s">
        <v>22</v>
      </c>
    </row>
    <row r="1133" spans="1:24" ht="14.25" customHeight="1" x14ac:dyDescent="0.25">
      <c r="A1133" s="2">
        <v>536</v>
      </c>
      <c r="B1133" s="2">
        <v>26</v>
      </c>
      <c r="C1133" s="2" t="str">
        <f t="shared" si="153"/>
        <v>Young Adults</v>
      </c>
      <c r="D1133" s="2" t="s">
        <v>23</v>
      </c>
      <c r="E1133" s="2" t="s">
        <v>27</v>
      </c>
      <c r="F1133" s="2">
        <v>786.4</v>
      </c>
      <c r="G1133" s="2">
        <f t="shared" si="154"/>
        <v>3</v>
      </c>
      <c r="H1133" s="6">
        <v>44732</v>
      </c>
      <c r="I1133" s="12" t="str">
        <f t="shared" si="155"/>
        <v>2022</v>
      </c>
      <c r="J1133" s="10" t="str">
        <f t="shared" si="156"/>
        <v>Jun</v>
      </c>
      <c r="K1133" s="12" t="str">
        <f t="shared" si="157"/>
        <v>20</v>
      </c>
      <c r="L1133" s="2" t="s">
        <v>30</v>
      </c>
      <c r="M1133" s="2" t="s">
        <v>15</v>
      </c>
      <c r="N1133" s="2">
        <v>1.58</v>
      </c>
      <c r="O1133" s="2" t="s">
        <v>16</v>
      </c>
      <c r="P1133" s="2">
        <v>9</v>
      </c>
      <c r="Q1133" s="2">
        <f t="shared" si="158"/>
        <v>2</v>
      </c>
      <c r="R1133" s="2">
        <v>87.38</v>
      </c>
      <c r="S1133" s="2">
        <f t="shared" si="159"/>
        <v>2</v>
      </c>
      <c r="T1133" s="42">
        <f>DataSet!G537+DataSet!Q537+DataSet!S537</f>
        <v>7</v>
      </c>
      <c r="U1133" s="16" t="str">
        <f t="shared" si="160"/>
        <v>High</v>
      </c>
      <c r="V1133" s="4">
        <v>1</v>
      </c>
      <c r="W1133" s="33">
        <f t="shared" si="161"/>
        <v>536.82580729166637</v>
      </c>
      <c r="X1133" s="2" t="s">
        <v>17</v>
      </c>
    </row>
    <row r="1134" spans="1:24" ht="14.25" customHeight="1" x14ac:dyDescent="0.25">
      <c r="A1134" s="2">
        <v>622</v>
      </c>
      <c r="B1134" s="2">
        <v>25</v>
      </c>
      <c r="C1134" s="2" t="str">
        <f t="shared" si="153"/>
        <v>Young Adults</v>
      </c>
      <c r="D1134" s="2" t="s">
        <v>26</v>
      </c>
      <c r="E1134" s="2" t="s">
        <v>27</v>
      </c>
      <c r="F1134" s="2">
        <v>415.97</v>
      </c>
      <c r="G1134" s="2">
        <f t="shared" si="154"/>
        <v>2</v>
      </c>
      <c r="H1134" s="6">
        <v>44818</v>
      </c>
      <c r="I1134" s="12" t="str">
        <f t="shared" si="155"/>
        <v>2022</v>
      </c>
      <c r="J1134" s="10" t="str">
        <f t="shared" si="156"/>
        <v>Sep</v>
      </c>
      <c r="K1134" s="12" t="str">
        <f t="shared" si="157"/>
        <v>14</v>
      </c>
      <c r="L1134" s="2" t="s">
        <v>24</v>
      </c>
      <c r="M1134" s="2" t="s">
        <v>25</v>
      </c>
      <c r="N1134" s="2">
        <v>1.58</v>
      </c>
      <c r="O1134" s="2" t="s">
        <v>21</v>
      </c>
      <c r="P1134" s="2">
        <v>7</v>
      </c>
      <c r="Q1134" s="2">
        <f t="shared" si="158"/>
        <v>2</v>
      </c>
      <c r="R1134" s="2">
        <v>59.42</v>
      </c>
      <c r="S1134" s="2">
        <f t="shared" si="159"/>
        <v>2</v>
      </c>
      <c r="T1134" s="42">
        <f>DataSet!G623+DataSet!Q623+DataSet!S623</f>
        <v>6</v>
      </c>
      <c r="U1134" s="16" t="str">
        <f t="shared" si="160"/>
        <v>Medium</v>
      </c>
      <c r="V1134" s="4">
        <v>4</v>
      </c>
      <c r="W1134" s="33">
        <f t="shared" si="161"/>
        <v>523.92401273885457</v>
      </c>
      <c r="X1134" s="2" t="s">
        <v>28</v>
      </c>
    </row>
    <row r="1135" spans="1:24" ht="14.25" customHeight="1" x14ac:dyDescent="0.25">
      <c r="A1135" s="2">
        <v>687</v>
      </c>
      <c r="B1135" s="2">
        <v>54</v>
      </c>
      <c r="C1135" s="2" t="str">
        <f t="shared" si="153"/>
        <v>Late Adults</v>
      </c>
      <c r="D1135" s="2" t="s">
        <v>18</v>
      </c>
      <c r="E1135" s="2" t="s">
        <v>29</v>
      </c>
      <c r="F1135" s="2">
        <v>989.64</v>
      </c>
      <c r="G1135" s="2">
        <f t="shared" si="154"/>
        <v>3</v>
      </c>
      <c r="H1135" s="6">
        <v>44883</v>
      </c>
      <c r="I1135" s="12" t="str">
        <f t="shared" si="155"/>
        <v>2022</v>
      </c>
      <c r="J1135" s="10" t="str">
        <f t="shared" si="156"/>
        <v>Nov</v>
      </c>
      <c r="K1135" s="12" t="str">
        <f t="shared" si="157"/>
        <v>18</v>
      </c>
      <c r="L1135" s="2" t="s">
        <v>14</v>
      </c>
      <c r="M1135" s="2" t="s">
        <v>25</v>
      </c>
      <c r="N1135" s="2">
        <v>1.58</v>
      </c>
      <c r="O1135" s="2" t="s">
        <v>21</v>
      </c>
      <c r="P1135" s="2">
        <v>4</v>
      </c>
      <c r="Q1135" s="2">
        <f t="shared" si="158"/>
        <v>1</v>
      </c>
      <c r="R1135" s="2">
        <v>247.41</v>
      </c>
      <c r="S1135" s="2">
        <f t="shared" si="159"/>
        <v>3</v>
      </c>
      <c r="T1135" s="42">
        <f>DataSet!G688+DataSet!Q688+DataSet!S688</f>
        <v>5</v>
      </c>
      <c r="U1135" s="16" t="str">
        <f t="shared" si="160"/>
        <v>Medium</v>
      </c>
      <c r="V1135" s="4">
        <v>3</v>
      </c>
      <c r="W1135" s="33">
        <f t="shared" si="161"/>
        <v>500.74794155019111</v>
      </c>
      <c r="X1135" s="2" t="s">
        <v>17</v>
      </c>
    </row>
    <row r="1136" spans="1:24" ht="14.25" customHeight="1" x14ac:dyDescent="0.25">
      <c r="A1136" s="2">
        <v>790</v>
      </c>
      <c r="B1136" s="2">
        <v>60</v>
      </c>
      <c r="C1136" s="2" t="str">
        <f t="shared" si="153"/>
        <v>Seniors</v>
      </c>
      <c r="D1136" s="2" t="s">
        <v>23</v>
      </c>
      <c r="E1136" s="2" t="s">
        <v>13</v>
      </c>
      <c r="F1136" s="2">
        <v>695.29</v>
      </c>
      <c r="G1136" s="2">
        <f t="shared" si="154"/>
        <v>3</v>
      </c>
      <c r="H1136" s="6">
        <v>44986</v>
      </c>
      <c r="I1136" s="12" t="str">
        <f t="shared" si="155"/>
        <v>2023</v>
      </c>
      <c r="J1136" s="10" t="str">
        <f t="shared" si="156"/>
        <v>Mar</v>
      </c>
      <c r="K1136" s="12" t="str">
        <f t="shared" si="157"/>
        <v>01</v>
      </c>
      <c r="L1136" s="2" t="s">
        <v>24</v>
      </c>
      <c r="M1136" s="2" t="s">
        <v>15</v>
      </c>
      <c r="N1136" s="2">
        <v>1.58</v>
      </c>
      <c r="O1136" s="2" t="s">
        <v>16</v>
      </c>
      <c r="P1136" s="2">
        <v>3</v>
      </c>
      <c r="Q1136" s="2">
        <f t="shared" si="158"/>
        <v>1</v>
      </c>
      <c r="R1136" s="2">
        <v>231.76</v>
      </c>
      <c r="S1136" s="2">
        <f t="shared" si="159"/>
        <v>3</v>
      </c>
      <c r="T1136" s="42">
        <f>DataSet!G791+DataSet!Q791+DataSet!S791</f>
        <v>7</v>
      </c>
      <c r="U1136" s="16" t="str">
        <f t="shared" si="160"/>
        <v>High</v>
      </c>
      <c r="V1136" s="4">
        <v>3</v>
      </c>
      <c r="W1136" s="33">
        <f t="shared" si="161"/>
        <v>500.12594147582746</v>
      </c>
      <c r="X1136" s="2" t="s">
        <v>17</v>
      </c>
    </row>
    <row r="1137" spans="1:24" ht="14.25" customHeight="1" x14ac:dyDescent="0.25">
      <c r="A1137" s="2">
        <v>978</v>
      </c>
      <c r="B1137" s="2">
        <v>48</v>
      </c>
      <c r="C1137" s="2" t="str">
        <f t="shared" si="153"/>
        <v>Mid Adults</v>
      </c>
      <c r="D1137" s="2" t="s">
        <v>12</v>
      </c>
      <c r="E1137" s="2" t="s">
        <v>19</v>
      </c>
      <c r="F1137" s="2">
        <v>286.23</v>
      </c>
      <c r="G1137" s="2">
        <f t="shared" si="154"/>
        <v>1</v>
      </c>
      <c r="H1137" s="6">
        <v>45174</v>
      </c>
      <c r="I1137" s="12" t="str">
        <f t="shared" si="155"/>
        <v>2023</v>
      </c>
      <c r="J1137" s="10" t="str">
        <f t="shared" si="156"/>
        <v>Sep</v>
      </c>
      <c r="K1137" s="12" t="str">
        <f t="shared" si="157"/>
        <v>05</v>
      </c>
      <c r="L1137" s="2" t="s">
        <v>20</v>
      </c>
      <c r="M1137" s="2" t="s">
        <v>15</v>
      </c>
      <c r="N1137" s="2">
        <v>1.58</v>
      </c>
      <c r="O1137" s="2" t="s">
        <v>21</v>
      </c>
      <c r="P1137" s="2">
        <v>10</v>
      </c>
      <c r="Q1137" s="2">
        <f t="shared" si="158"/>
        <v>2</v>
      </c>
      <c r="R1137" s="2">
        <v>28.62</v>
      </c>
      <c r="S1137" s="2">
        <f t="shared" si="159"/>
        <v>1</v>
      </c>
      <c r="T1137" s="42">
        <f>DataSet!G979+DataSet!Q979+DataSet!S979</f>
        <v>7</v>
      </c>
      <c r="U1137" s="16" t="str">
        <f t="shared" si="160"/>
        <v>High</v>
      </c>
      <c r="V1137" s="4">
        <v>2</v>
      </c>
      <c r="W1137" s="33">
        <f t="shared" si="161"/>
        <v>522.30665789473778</v>
      </c>
      <c r="X1137" s="2" t="s">
        <v>17</v>
      </c>
    </row>
    <row r="1138" spans="1:24" ht="14.25" customHeight="1" x14ac:dyDescent="0.25">
      <c r="A1138" s="2">
        <v>1048</v>
      </c>
      <c r="B1138" s="2">
        <v>66</v>
      </c>
      <c r="C1138" s="2" t="str">
        <f t="shared" si="153"/>
        <v>Seniors</v>
      </c>
      <c r="D1138" s="2" t="s">
        <v>26</v>
      </c>
      <c r="E1138" s="2" t="s">
        <v>13</v>
      </c>
      <c r="F1138" s="2">
        <v>794.49</v>
      </c>
      <c r="G1138" s="2">
        <f t="shared" si="154"/>
        <v>3</v>
      </c>
      <c r="H1138" s="6">
        <v>45244</v>
      </c>
      <c r="I1138" s="12" t="str">
        <f t="shared" si="155"/>
        <v>2023</v>
      </c>
      <c r="J1138" s="10" t="str">
        <f t="shared" si="156"/>
        <v>Nov</v>
      </c>
      <c r="K1138" s="12" t="str">
        <f t="shared" si="157"/>
        <v>14</v>
      </c>
      <c r="L1138" s="2" t="s">
        <v>20</v>
      </c>
      <c r="M1138" s="2" t="s">
        <v>15</v>
      </c>
      <c r="N1138" s="2">
        <v>1.58</v>
      </c>
      <c r="O1138" s="2" t="s">
        <v>16</v>
      </c>
      <c r="P1138" s="2">
        <v>4</v>
      </c>
      <c r="Q1138" s="2">
        <f t="shared" si="158"/>
        <v>1</v>
      </c>
      <c r="R1138" s="2">
        <v>198.62</v>
      </c>
      <c r="S1138" s="2">
        <f t="shared" si="159"/>
        <v>3</v>
      </c>
      <c r="T1138" s="42">
        <f>DataSet!G1049+DataSet!Q1049+DataSet!S1049</f>
        <v>4</v>
      </c>
      <c r="U1138" s="16" t="str">
        <f t="shared" si="160"/>
        <v>Low</v>
      </c>
      <c r="V1138" s="4">
        <v>5</v>
      </c>
      <c r="W1138" s="33">
        <f t="shared" si="161"/>
        <v>534.38842652795836</v>
      </c>
      <c r="X1138" s="2" t="s">
        <v>17</v>
      </c>
    </row>
    <row r="1139" spans="1:24" ht="14.25" customHeight="1" x14ac:dyDescent="0.25">
      <c r="A1139" s="2">
        <v>1430</v>
      </c>
      <c r="B1139" s="2">
        <v>47</v>
      </c>
      <c r="C1139" s="2" t="str">
        <f t="shared" si="153"/>
        <v>Mid Adults</v>
      </c>
      <c r="D1139" s="2" t="s">
        <v>26</v>
      </c>
      <c r="E1139" s="2" t="s">
        <v>19</v>
      </c>
      <c r="F1139" s="2">
        <v>723.38</v>
      </c>
      <c r="G1139" s="2">
        <f t="shared" si="154"/>
        <v>3</v>
      </c>
      <c r="H1139" s="6">
        <v>45626</v>
      </c>
      <c r="I1139" s="12" t="str">
        <f t="shared" si="155"/>
        <v>2024</v>
      </c>
      <c r="J1139" s="10" t="str">
        <f t="shared" si="156"/>
        <v>Nov</v>
      </c>
      <c r="K1139" s="12" t="str">
        <f t="shared" si="157"/>
        <v>30</v>
      </c>
      <c r="L1139" s="2" t="s">
        <v>24</v>
      </c>
      <c r="M1139" s="2" t="s">
        <v>15</v>
      </c>
      <c r="N1139" s="2">
        <v>1.58</v>
      </c>
      <c r="O1139" s="2" t="s">
        <v>16</v>
      </c>
      <c r="P1139" s="2">
        <v>16</v>
      </c>
      <c r="Q1139" s="2">
        <f t="shared" si="158"/>
        <v>3</v>
      </c>
      <c r="R1139" s="2">
        <v>45.21</v>
      </c>
      <c r="S1139" s="2">
        <f t="shared" si="159"/>
        <v>1</v>
      </c>
      <c r="T1139" s="42">
        <f>DataSet!G1431+DataSet!Q1431+DataSet!S1431</f>
        <v>7</v>
      </c>
      <c r="U1139" s="16" t="str">
        <f t="shared" si="160"/>
        <v>High</v>
      </c>
      <c r="V1139" s="4">
        <v>2</v>
      </c>
      <c r="W1139" s="33">
        <f t="shared" si="161"/>
        <v>522.61769433465167</v>
      </c>
      <c r="X1139" s="2" t="s">
        <v>22</v>
      </c>
    </row>
    <row r="1140" spans="1:24" ht="14.25" customHeight="1" x14ac:dyDescent="0.25">
      <c r="A1140" s="2">
        <v>1652</v>
      </c>
      <c r="B1140" s="2">
        <v>51</v>
      </c>
      <c r="C1140" s="2" t="str">
        <f t="shared" si="153"/>
        <v>Late Adults</v>
      </c>
      <c r="D1140" s="2" t="s">
        <v>23</v>
      </c>
      <c r="E1140" s="2" t="s">
        <v>27</v>
      </c>
      <c r="F1140" s="2">
        <v>812.19</v>
      </c>
      <c r="G1140" s="2">
        <f t="shared" si="154"/>
        <v>3</v>
      </c>
      <c r="H1140" s="6">
        <v>45848</v>
      </c>
      <c r="I1140" s="12" t="str">
        <f t="shared" si="155"/>
        <v>2025</v>
      </c>
      <c r="J1140" s="10" t="str">
        <f t="shared" si="156"/>
        <v>Jul</v>
      </c>
      <c r="K1140" s="12" t="str">
        <f t="shared" si="157"/>
        <v>10</v>
      </c>
      <c r="L1140" s="2" t="s">
        <v>14</v>
      </c>
      <c r="M1140" s="2" t="s">
        <v>25</v>
      </c>
      <c r="N1140" s="2">
        <v>1.58</v>
      </c>
      <c r="O1140" s="2" t="s">
        <v>21</v>
      </c>
      <c r="P1140" s="2">
        <v>14</v>
      </c>
      <c r="Q1140" s="2">
        <f t="shared" si="158"/>
        <v>2</v>
      </c>
      <c r="R1140" s="2">
        <v>58.01</v>
      </c>
      <c r="S1140" s="2">
        <f t="shared" si="159"/>
        <v>2</v>
      </c>
      <c r="T1140" s="42">
        <f>DataSet!G1653+DataSet!Q1653+DataSet!S1653</f>
        <v>6</v>
      </c>
      <c r="U1140" s="16" t="str">
        <f t="shared" si="160"/>
        <v>Medium</v>
      </c>
      <c r="V1140" s="4">
        <v>2</v>
      </c>
      <c r="W1140" s="33">
        <f t="shared" si="161"/>
        <v>522.35283641161038</v>
      </c>
      <c r="X1140" s="2" t="s">
        <v>28</v>
      </c>
    </row>
    <row r="1141" spans="1:24" ht="14.25" customHeight="1" x14ac:dyDescent="0.25">
      <c r="A1141" s="2">
        <v>1677</v>
      </c>
      <c r="B1141" s="2">
        <v>61</v>
      </c>
      <c r="C1141" s="2" t="str">
        <f t="shared" si="153"/>
        <v>Seniors</v>
      </c>
      <c r="D1141" s="2" t="s">
        <v>23</v>
      </c>
      <c r="E1141" s="2" t="s">
        <v>13</v>
      </c>
      <c r="F1141" s="2">
        <v>519.21</v>
      </c>
      <c r="G1141" s="2">
        <f t="shared" si="154"/>
        <v>2</v>
      </c>
      <c r="H1141" s="6">
        <v>45873</v>
      </c>
      <c r="I1141" s="12" t="str">
        <f t="shared" si="155"/>
        <v>2025</v>
      </c>
      <c r="J1141" s="10" t="str">
        <f t="shared" si="156"/>
        <v>Aug</v>
      </c>
      <c r="K1141" s="12" t="str">
        <f t="shared" si="157"/>
        <v>04</v>
      </c>
      <c r="L1141" s="2" t="s">
        <v>20</v>
      </c>
      <c r="M1141" s="2" t="s">
        <v>25</v>
      </c>
      <c r="N1141" s="2">
        <v>1.58</v>
      </c>
      <c r="O1141" s="2" t="s">
        <v>16</v>
      </c>
      <c r="P1141" s="2">
        <v>11</v>
      </c>
      <c r="Q1141" s="2">
        <f t="shared" si="158"/>
        <v>2</v>
      </c>
      <c r="R1141" s="2">
        <v>47.2</v>
      </c>
      <c r="S1141" s="2">
        <f t="shared" si="159"/>
        <v>1</v>
      </c>
      <c r="T1141" s="42">
        <f>DataSet!G1678+DataSet!Q1678+DataSet!S1678</f>
        <v>7</v>
      </c>
      <c r="U1141" s="16" t="str">
        <f t="shared" si="160"/>
        <v>High</v>
      </c>
      <c r="V1141" s="4">
        <v>1</v>
      </c>
      <c r="W1141" s="33">
        <f t="shared" si="161"/>
        <v>536.50041720990851</v>
      </c>
      <c r="X1141" s="2" t="s">
        <v>17</v>
      </c>
    </row>
    <row r="1142" spans="1:24" ht="14.25" customHeight="1" x14ac:dyDescent="0.25">
      <c r="A1142" s="2">
        <v>1705</v>
      </c>
      <c r="B1142" s="2">
        <v>35</v>
      </c>
      <c r="C1142" s="2" t="str">
        <f t="shared" si="153"/>
        <v>Early Adults</v>
      </c>
      <c r="D1142" s="2" t="s">
        <v>12</v>
      </c>
      <c r="E1142" s="2" t="s">
        <v>19</v>
      </c>
      <c r="F1142" s="2">
        <v>611.48</v>
      </c>
      <c r="G1142" s="2">
        <f t="shared" si="154"/>
        <v>2</v>
      </c>
      <c r="H1142" s="6">
        <v>45901</v>
      </c>
      <c r="I1142" s="12" t="str">
        <f t="shared" si="155"/>
        <v>2025</v>
      </c>
      <c r="J1142" s="10" t="str">
        <f t="shared" si="156"/>
        <v>Sep</v>
      </c>
      <c r="K1142" s="12" t="str">
        <f t="shared" si="157"/>
        <v>01</v>
      </c>
      <c r="L1142" s="2" t="s">
        <v>30</v>
      </c>
      <c r="M1142" s="2" t="s">
        <v>25</v>
      </c>
      <c r="N1142" s="2">
        <v>1.58</v>
      </c>
      <c r="O1142" s="2" t="s">
        <v>21</v>
      </c>
      <c r="P1142" s="2">
        <v>13</v>
      </c>
      <c r="Q1142" s="2">
        <f t="shared" si="158"/>
        <v>2</v>
      </c>
      <c r="R1142" s="2">
        <v>47.04</v>
      </c>
      <c r="S1142" s="2">
        <f t="shared" si="159"/>
        <v>1</v>
      </c>
      <c r="T1142" s="42">
        <f>DataSet!G1706+DataSet!Q1706+DataSet!S1706</f>
        <v>4</v>
      </c>
      <c r="U1142" s="16" t="str">
        <f t="shared" si="160"/>
        <v>Low</v>
      </c>
      <c r="V1142" s="4">
        <v>1</v>
      </c>
      <c r="W1142" s="33">
        <f t="shared" si="161"/>
        <v>536.52298955613549</v>
      </c>
      <c r="X1142" s="2" t="s">
        <v>17</v>
      </c>
    </row>
    <row r="1143" spans="1:24" ht="14.25" customHeight="1" x14ac:dyDescent="0.25">
      <c r="A1143" s="2">
        <v>1741</v>
      </c>
      <c r="B1143" s="2">
        <v>22</v>
      </c>
      <c r="C1143" s="2" t="str">
        <f t="shared" si="153"/>
        <v>Young Adults</v>
      </c>
      <c r="D1143" s="2" t="s">
        <v>26</v>
      </c>
      <c r="E1143" s="2" t="s">
        <v>19</v>
      </c>
      <c r="F1143" s="2">
        <v>436.98</v>
      </c>
      <c r="G1143" s="2">
        <f t="shared" si="154"/>
        <v>2</v>
      </c>
      <c r="H1143" s="6">
        <v>45937</v>
      </c>
      <c r="I1143" s="12" t="str">
        <f t="shared" si="155"/>
        <v>2025</v>
      </c>
      <c r="J1143" s="10" t="str">
        <f t="shared" si="156"/>
        <v>Oct</v>
      </c>
      <c r="K1143" s="12" t="str">
        <f t="shared" si="157"/>
        <v>07</v>
      </c>
      <c r="L1143" s="2" t="s">
        <v>30</v>
      </c>
      <c r="M1143" s="2" t="s">
        <v>15</v>
      </c>
      <c r="N1143" s="2">
        <v>1.58</v>
      </c>
      <c r="O1143" s="2" t="s">
        <v>16</v>
      </c>
      <c r="P1143" s="2">
        <v>8</v>
      </c>
      <c r="Q1143" s="2">
        <f t="shared" si="158"/>
        <v>2</v>
      </c>
      <c r="R1143" s="2">
        <v>54.62</v>
      </c>
      <c r="S1143" s="2">
        <f t="shared" si="159"/>
        <v>2</v>
      </c>
      <c r="T1143" s="42">
        <f>DataSet!G1742+DataSet!Q1742+DataSet!S1742</f>
        <v>6</v>
      </c>
      <c r="U1143" s="16" t="str">
        <f t="shared" si="160"/>
        <v>Medium</v>
      </c>
      <c r="V1143" s="4">
        <v>1</v>
      </c>
      <c r="W1143" s="33">
        <f t="shared" si="161"/>
        <v>536.42500653594732</v>
      </c>
      <c r="X1143" s="2" t="s">
        <v>22</v>
      </c>
    </row>
    <row r="1144" spans="1:24" ht="14.25" customHeight="1" x14ac:dyDescent="0.25">
      <c r="A1144" s="2">
        <v>1933</v>
      </c>
      <c r="B1144" s="2">
        <v>57</v>
      </c>
      <c r="C1144" s="2" t="str">
        <f t="shared" si="153"/>
        <v>Late Adults</v>
      </c>
      <c r="D1144" s="2" t="s">
        <v>12</v>
      </c>
      <c r="E1144" s="2" t="s">
        <v>19</v>
      </c>
      <c r="F1144" s="2">
        <v>100.74</v>
      </c>
      <c r="G1144" s="2">
        <f t="shared" si="154"/>
        <v>1</v>
      </c>
      <c r="H1144" s="6">
        <v>46129</v>
      </c>
      <c r="I1144" s="12" t="str">
        <f t="shared" si="155"/>
        <v>2026</v>
      </c>
      <c r="J1144" s="10" t="str">
        <f t="shared" si="156"/>
        <v>Apr</v>
      </c>
      <c r="K1144" s="12" t="str">
        <f t="shared" si="157"/>
        <v>17</v>
      </c>
      <c r="L1144" s="2" t="s">
        <v>14</v>
      </c>
      <c r="M1144" s="2" t="s">
        <v>25</v>
      </c>
      <c r="N1144" s="2">
        <v>1.58</v>
      </c>
      <c r="O1144" s="2" t="s">
        <v>16</v>
      </c>
      <c r="P1144" s="2">
        <v>13</v>
      </c>
      <c r="Q1144" s="2">
        <f t="shared" si="158"/>
        <v>2</v>
      </c>
      <c r="R1144" s="2">
        <v>7.75</v>
      </c>
      <c r="S1144" s="2">
        <f t="shared" si="159"/>
        <v>1</v>
      </c>
      <c r="T1144" s="42">
        <f>DataSet!G1934+DataSet!Q1934+DataSet!S1934</f>
        <v>6</v>
      </c>
      <c r="U1144" s="16" t="str">
        <f t="shared" si="160"/>
        <v>Medium</v>
      </c>
      <c r="V1144" s="4">
        <v>2</v>
      </c>
      <c r="W1144" s="33">
        <f t="shared" si="161"/>
        <v>521.96996036988207</v>
      </c>
      <c r="X1144" s="2" t="s">
        <v>17</v>
      </c>
    </row>
    <row r="1145" spans="1:24" ht="14.25" customHeight="1" x14ac:dyDescent="0.25">
      <c r="A1145" s="2">
        <v>2045</v>
      </c>
      <c r="B1145" s="2">
        <v>21</v>
      </c>
      <c r="C1145" s="2" t="str">
        <f t="shared" si="153"/>
        <v>Young Adults</v>
      </c>
      <c r="D1145" s="2" t="s">
        <v>12</v>
      </c>
      <c r="E1145" s="2" t="s">
        <v>27</v>
      </c>
      <c r="F1145" s="2">
        <v>67.92</v>
      </c>
      <c r="G1145" s="2">
        <f t="shared" si="154"/>
        <v>1</v>
      </c>
      <c r="H1145" s="6">
        <v>46241</v>
      </c>
      <c r="I1145" s="12" t="str">
        <f t="shared" si="155"/>
        <v>2026</v>
      </c>
      <c r="J1145" s="10" t="str">
        <f t="shared" si="156"/>
        <v>Aug</v>
      </c>
      <c r="K1145" s="12" t="str">
        <f t="shared" si="157"/>
        <v>07</v>
      </c>
      <c r="L1145" s="2" t="s">
        <v>24</v>
      </c>
      <c r="M1145" s="2" t="s">
        <v>15</v>
      </c>
      <c r="N1145" s="2">
        <v>1.58</v>
      </c>
      <c r="O1145" s="2" t="s">
        <v>21</v>
      </c>
      <c r="P1145" s="2">
        <v>11</v>
      </c>
      <c r="Q1145" s="2">
        <f t="shared" si="158"/>
        <v>2</v>
      </c>
      <c r="R1145" s="2">
        <v>6.17</v>
      </c>
      <c r="S1145" s="2">
        <f t="shared" si="159"/>
        <v>1</v>
      </c>
      <c r="T1145" s="42">
        <f>DataSet!G2046+DataSet!Q2046+DataSet!S2046</f>
        <v>5</v>
      </c>
      <c r="U1145" s="16" t="str">
        <f t="shared" si="160"/>
        <v>Medium</v>
      </c>
      <c r="V1145" s="4">
        <v>1</v>
      </c>
      <c r="W1145" s="33">
        <f t="shared" si="161"/>
        <v>536.55517015706766</v>
      </c>
      <c r="X1145" s="2" t="s">
        <v>28</v>
      </c>
    </row>
    <row r="1146" spans="1:24" ht="14.25" customHeight="1" x14ac:dyDescent="0.25">
      <c r="A1146" s="2">
        <v>2176</v>
      </c>
      <c r="B1146" s="2">
        <v>45</v>
      </c>
      <c r="C1146" s="2" t="str">
        <f t="shared" si="153"/>
        <v>Mid Adults</v>
      </c>
      <c r="D1146" s="2" t="s">
        <v>26</v>
      </c>
      <c r="E1146" s="2" t="s">
        <v>19</v>
      </c>
      <c r="F1146" s="2">
        <v>498.85</v>
      </c>
      <c r="G1146" s="2">
        <f t="shared" si="154"/>
        <v>2</v>
      </c>
      <c r="H1146" s="6">
        <v>46372</v>
      </c>
      <c r="I1146" s="12" t="str">
        <f t="shared" si="155"/>
        <v>2026</v>
      </c>
      <c r="J1146" s="10" t="str">
        <f t="shared" si="156"/>
        <v>Dec</v>
      </c>
      <c r="K1146" s="12" t="str">
        <f t="shared" si="157"/>
        <v>16</v>
      </c>
      <c r="L1146" s="2" t="s">
        <v>14</v>
      </c>
      <c r="M1146" s="2" t="s">
        <v>25</v>
      </c>
      <c r="N1146" s="2">
        <v>1.58</v>
      </c>
      <c r="O1146" s="2" t="s">
        <v>16</v>
      </c>
      <c r="P1146" s="2">
        <v>7</v>
      </c>
      <c r="Q1146" s="2">
        <f t="shared" si="158"/>
        <v>2</v>
      </c>
      <c r="R1146" s="2">
        <v>71.260000000000005</v>
      </c>
      <c r="S1146" s="2">
        <f t="shared" si="159"/>
        <v>2</v>
      </c>
      <c r="T1146" s="42">
        <f>DataSet!G2177+DataSet!Q2177+DataSet!S2177</f>
        <v>4</v>
      </c>
      <c r="U1146" s="16" t="str">
        <f t="shared" si="160"/>
        <v>Low</v>
      </c>
      <c r="V1146" s="4">
        <v>2</v>
      </c>
      <c r="W1146" s="33">
        <f t="shared" si="161"/>
        <v>522.52714285714376</v>
      </c>
      <c r="X1146" s="2" t="s">
        <v>17</v>
      </c>
    </row>
    <row r="1147" spans="1:24" ht="14.25" customHeight="1" x14ac:dyDescent="0.25">
      <c r="A1147" s="2">
        <v>2503</v>
      </c>
      <c r="B1147" s="2">
        <v>58</v>
      </c>
      <c r="C1147" s="2" t="str">
        <f t="shared" si="153"/>
        <v>Late Adults</v>
      </c>
      <c r="D1147" s="2" t="s">
        <v>26</v>
      </c>
      <c r="E1147" s="2" t="s">
        <v>13</v>
      </c>
      <c r="F1147" s="2">
        <v>380.74</v>
      </c>
      <c r="G1147" s="2">
        <f t="shared" si="154"/>
        <v>2</v>
      </c>
      <c r="H1147" s="6">
        <v>46699</v>
      </c>
      <c r="I1147" s="12" t="str">
        <f t="shared" si="155"/>
        <v>2027</v>
      </c>
      <c r="J1147" s="10" t="str">
        <f t="shared" si="156"/>
        <v>Nov</v>
      </c>
      <c r="K1147" s="12" t="str">
        <f t="shared" si="157"/>
        <v>08</v>
      </c>
      <c r="L1147" s="2" t="s">
        <v>30</v>
      </c>
      <c r="M1147" s="2" t="s">
        <v>25</v>
      </c>
      <c r="N1147" s="2">
        <v>1.58</v>
      </c>
      <c r="O1147" s="2" t="s">
        <v>21</v>
      </c>
      <c r="P1147" s="2">
        <v>17</v>
      </c>
      <c r="Q1147" s="2">
        <f t="shared" si="158"/>
        <v>3</v>
      </c>
      <c r="R1147" s="2">
        <v>22.4</v>
      </c>
      <c r="S1147" s="2">
        <f t="shared" si="159"/>
        <v>1</v>
      </c>
      <c r="T1147" s="42">
        <f>DataSet!G2504+DataSet!Q2504+DataSet!S2504</f>
        <v>7</v>
      </c>
      <c r="U1147" s="16" t="str">
        <f t="shared" si="160"/>
        <v>High</v>
      </c>
      <c r="V1147" s="4">
        <v>2</v>
      </c>
      <c r="W1147" s="33">
        <f t="shared" si="161"/>
        <v>522.55850331125919</v>
      </c>
      <c r="X1147" s="2" t="s">
        <v>22</v>
      </c>
    </row>
    <row r="1148" spans="1:24" ht="14.25" customHeight="1" x14ac:dyDescent="0.25">
      <c r="A1148" s="2">
        <v>2955</v>
      </c>
      <c r="B1148" s="2">
        <v>61</v>
      </c>
      <c r="C1148" s="2" t="str">
        <f t="shared" si="153"/>
        <v>Seniors</v>
      </c>
      <c r="D1148" s="2" t="s">
        <v>23</v>
      </c>
      <c r="E1148" s="2" t="s">
        <v>19</v>
      </c>
      <c r="F1148" s="2">
        <v>793.14</v>
      </c>
      <c r="G1148" s="2">
        <f t="shared" si="154"/>
        <v>3</v>
      </c>
      <c r="H1148" s="6">
        <v>47151</v>
      </c>
      <c r="I1148" s="12" t="str">
        <f t="shared" si="155"/>
        <v>2029</v>
      </c>
      <c r="J1148" s="10" t="str">
        <f t="shared" si="156"/>
        <v>Feb</v>
      </c>
      <c r="K1148" s="12" t="str">
        <f t="shared" si="157"/>
        <v>02</v>
      </c>
      <c r="L1148" s="2" t="s">
        <v>24</v>
      </c>
      <c r="M1148" s="2" t="s">
        <v>25</v>
      </c>
      <c r="N1148" s="2">
        <v>1.58</v>
      </c>
      <c r="O1148" s="2" t="s">
        <v>21</v>
      </c>
      <c r="P1148" s="2">
        <v>19</v>
      </c>
      <c r="Q1148" s="2">
        <f t="shared" si="158"/>
        <v>3</v>
      </c>
      <c r="R1148" s="2">
        <v>41.74</v>
      </c>
      <c r="S1148" s="2">
        <f t="shared" si="159"/>
        <v>1</v>
      </c>
      <c r="T1148" s="42">
        <f>DataSet!G2956+DataSet!Q2956+DataSet!S2956</f>
        <v>8</v>
      </c>
      <c r="U1148" s="16" t="str">
        <f t="shared" si="160"/>
        <v>High</v>
      </c>
      <c r="V1148" s="4">
        <v>2</v>
      </c>
      <c r="W1148" s="33">
        <f t="shared" si="161"/>
        <v>522.74659151193725</v>
      </c>
      <c r="X1148" s="2" t="s">
        <v>22</v>
      </c>
    </row>
    <row r="1149" spans="1:24" ht="14.25" customHeight="1" x14ac:dyDescent="0.25">
      <c r="A1149" s="2">
        <v>3012</v>
      </c>
      <c r="B1149" s="2">
        <v>32</v>
      </c>
      <c r="C1149" s="2" t="str">
        <f t="shared" si="153"/>
        <v>Early Adults</v>
      </c>
      <c r="D1149" s="2" t="s">
        <v>12</v>
      </c>
      <c r="E1149" s="2" t="s">
        <v>19</v>
      </c>
      <c r="F1149" s="2">
        <v>247.6</v>
      </c>
      <c r="G1149" s="2">
        <f t="shared" si="154"/>
        <v>1</v>
      </c>
      <c r="H1149" s="6">
        <v>47208</v>
      </c>
      <c r="I1149" s="12" t="str">
        <f t="shared" si="155"/>
        <v>2029</v>
      </c>
      <c r="J1149" s="10" t="str">
        <f t="shared" si="156"/>
        <v>Mar</v>
      </c>
      <c r="K1149" s="12" t="str">
        <f t="shared" si="157"/>
        <v>31</v>
      </c>
      <c r="L1149" s="2" t="s">
        <v>20</v>
      </c>
      <c r="M1149" s="2" t="s">
        <v>15</v>
      </c>
      <c r="N1149" s="2">
        <v>1.58</v>
      </c>
      <c r="O1149" s="2" t="s">
        <v>16</v>
      </c>
      <c r="P1149" s="2">
        <v>3</v>
      </c>
      <c r="Q1149" s="2">
        <f t="shared" si="158"/>
        <v>1</v>
      </c>
      <c r="R1149" s="2">
        <v>82.53</v>
      </c>
      <c r="S1149" s="2">
        <f t="shared" si="159"/>
        <v>2</v>
      </c>
      <c r="T1149" s="42">
        <f>DataSet!G3013+DataSet!Q3013+DataSet!S3013</f>
        <v>7</v>
      </c>
      <c r="U1149" s="16" t="str">
        <f t="shared" si="160"/>
        <v>High</v>
      </c>
      <c r="V1149" s="4">
        <v>1</v>
      </c>
      <c r="W1149" s="33">
        <f t="shared" si="161"/>
        <v>537.16937090432464</v>
      </c>
      <c r="X1149" s="2" t="s">
        <v>22</v>
      </c>
    </row>
    <row r="1150" spans="1:24" ht="14.25" customHeight="1" x14ac:dyDescent="0.25">
      <c r="A1150" s="2">
        <v>3246</v>
      </c>
      <c r="B1150" s="2">
        <v>21</v>
      </c>
      <c r="C1150" s="2" t="str">
        <f t="shared" si="153"/>
        <v>Young Adults</v>
      </c>
      <c r="D1150" s="2" t="s">
        <v>23</v>
      </c>
      <c r="E1150" s="2" t="s">
        <v>13</v>
      </c>
      <c r="F1150" s="2">
        <v>184.92</v>
      </c>
      <c r="G1150" s="2">
        <f t="shared" si="154"/>
        <v>1</v>
      </c>
      <c r="H1150" s="6">
        <v>47442</v>
      </c>
      <c r="I1150" s="12" t="str">
        <f t="shared" si="155"/>
        <v>2029</v>
      </c>
      <c r="J1150" s="10" t="str">
        <f t="shared" si="156"/>
        <v>Nov</v>
      </c>
      <c r="K1150" s="12" t="str">
        <f t="shared" si="157"/>
        <v>20</v>
      </c>
      <c r="L1150" s="2" t="s">
        <v>14</v>
      </c>
      <c r="M1150" s="2" t="s">
        <v>15</v>
      </c>
      <c r="N1150" s="2">
        <v>1.58</v>
      </c>
      <c r="O1150" s="2" t="s">
        <v>16</v>
      </c>
      <c r="P1150" s="2">
        <v>16</v>
      </c>
      <c r="Q1150" s="2">
        <f t="shared" si="158"/>
        <v>3</v>
      </c>
      <c r="R1150" s="2">
        <v>11.56</v>
      </c>
      <c r="S1150" s="2">
        <f t="shared" si="159"/>
        <v>1</v>
      </c>
      <c r="T1150" s="42">
        <f>DataSet!G3247+DataSet!Q3247+DataSet!S3247</f>
        <v>4</v>
      </c>
      <c r="U1150" s="16" t="str">
        <f t="shared" si="160"/>
        <v>Low</v>
      </c>
      <c r="V1150" s="4">
        <v>2</v>
      </c>
      <c r="W1150" s="33">
        <f t="shared" si="161"/>
        <v>522.38750332005418</v>
      </c>
      <c r="X1150" s="2" t="s">
        <v>28</v>
      </c>
    </row>
    <row r="1151" spans="1:24" ht="14.25" customHeight="1" x14ac:dyDescent="0.25">
      <c r="A1151" s="2">
        <v>3318</v>
      </c>
      <c r="B1151" s="2">
        <v>40</v>
      </c>
      <c r="C1151" s="2" t="str">
        <f t="shared" si="153"/>
        <v>Mid Adults</v>
      </c>
      <c r="D1151" s="2" t="s">
        <v>26</v>
      </c>
      <c r="E1151" s="2" t="s">
        <v>13</v>
      </c>
      <c r="F1151" s="2">
        <v>257.41000000000003</v>
      </c>
      <c r="G1151" s="2">
        <f t="shared" si="154"/>
        <v>1</v>
      </c>
      <c r="H1151" s="6">
        <v>47514</v>
      </c>
      <c r="I1151" s="12" t="str">
        <f t="shared" si="155"/>
        <v>2030</v>
      </c>
      <c r="J1151" s="10" t="str">
        <f t="shared" si="156"/>
        <v>Jan</v>
      </c>
      <c r="K1151" s="12" t="str">
        <f t="shared" si="157"/>
        <v>31</v>
      </c>
      <c r="L1151" s="2" t="s">
        <v>14</v>
      </c>
      <c r="M1151" s="2" t="s">
        <v>15</v>
      </c>
      <c r="N1151" s="2">
        <v>1.58</v>
      </c>
      <c r="O1151" s="2" t="s">
        <v>16</v>
      </c>
      <c r="P1151" s="2">
        <v>14</v>
      </c>
      <c r="Q1151" s="2">
        <f t="shared" si="158"/>
        <v>2</v>
      </c>
      <c r="R1151" s="2">
        <v>18.39</v>
      </c>
      <c r="S1151" s="2">
        <f t="shared" si="159"/>
        <v>1</v>
      </c>
      <c r="T1151" s="42">
        <f>DataSet!G3319+DataSet!Q3319+DataSet!S3319</f>
        <v>6</v>
      </c>
      <c r="U1151" s="16" t="str">
        <f t="shared" si="160"/>
        <v>Medium</v>
      </c>
      <c r="V1151" s="4">
        <v>4</v>
      </c>
      <c r="W1151" s="33">
        <f t="shared" si="161"/>
        <v>524.06170918367457</v>
      </c>
      <c r="X1151" s="2" t="s">
        <v>22</v>
      </c>
    </row>
    <row r="1152" spans="1:24" ht="14.25" customHeight="1" x14ac:dyDescent="0.25">
      <c r="A1152" s="2">
        <v>4178</v>
      </c>
      <c r="B1152" s="2">
        <v>64</v>
      </c>
      <c r="C1152" s="2" t="str">
        <f t="shared" si="153"/>
        <v>Seniors</v>
      </c>
      <c r="D1152" s="2" t="s">
        <v>18</v>
      </c>
      <c r="E1152" s="2" t="s">
        <v>29</v>
      </c>
      <c r="F1152" s="2">
        <v>795.38</v>
      </c>
      <c r="G1152" s="2">
        <f t="shared" si="154"/>
        <v>3</v>
      </c>
      <c r="H1152" s="6">
        <v>48374</v>
      </c>
      <c r="I1152" s="12" t="str">
        <f t="shared" si="155"/>
        <v>2032</v>
      </c>
      <c r="J1152" s="10" t="str">
        <f t="shared" si="156"/>
        <v>Jun</v>
      </c>
      <c r="K1152" s="12" t="str">
        <f t="shared" si="157"/>
        <v>09</v>
      </c>
      <c r="L1152" s="2" t="s">
        <v>20</v>
      </c>
      <c r="M1152" s="2" t="s">
        <v>25</v>
      </c>
      <c r="N1152" s="2">
        <v>1.58</v>
      </c>
      <c r="O1152" s="2" t="s">
        <v>21</v>
      </c>
      <c r="P1152" s="2">
        <v>4</v>
      </c>
      <c r="Q1152" s="2">
        <f t="shared" si="158"/>
        <v>1</v>
      </c>
      <c r="R1152" s="2">
        <v>198.84</v>
      </c>
      <c r="S1152" s="2">
        <f t="shared" si="159"/>
        <v>3</v>
      </c>
      <c r="T1152" s="42">
        <f>DataSet!G4179+DataSet!Q4179+DataSet!S4179</f>
        <v>5</v>
      </c>
      <c r="U1152" s="16" t="str">
        <f t="shared" si="160"/>
        <v>Medium</v>
      </c>
      <c r="V1152" s="4">
        <v>1</v>
      </c>
      <c r="W1152" s="33">
        <f t="shared" si="161"/>
        <v>537.54938320209931</v>
      </c>
      <c r="X1152" s="2" t="s">
        <v>28</v>
      </c>
    </row>
    <row r="1153" spans="1:24" ht="14.25" customHeight="1" x14ac:dyDescent="0.25">
      <c r="A1153" s="2">
        <v>4206</v>
      </c>
      <c r="B1153" s="2">
        <v>39</v>
      </c>
      <c r="C1153" s="2" t="str">
        <f t="shared" si="153"/>
        <v>Early Adults</v>
      </c>
      <c r="D1153" s="2" t="s">
        <v>12</v>
      </c>
      <c r="E1153" s="2" t="s">
        <v>13</v>
      </c>
      <c r="F1153" s="2">
        <v>222.37</v>
      </c>
      <c r="G1153" s="2">
        <f t="shared" si="154"/>
        <v>1</v>
      </c>
      <c r="H1153" s="6">
        <v>48402</v>
      </c>
      <c r="I1153" s="12" t="str">
        <f t="shared" si="155"/>
        <v>2032</v>
      </c>
      <c r="J1153" s="10" t="str">
        <f t="shared" si="156"/>
        <v>Jul</v>
      </c>
      <c r="K1153" s="12" t="str">
        <f t="shared" si="157"/>
        <v>07</v>
      </c>
      <c r="L1153" s="2" t="s">
        <v>20</v>
      </c>
      <c r="M1153" s="2" t="s">
        <v>15</v>
      </c>
      <c r="N1153" s="2">
        <v>1.58</v>
      </c>
      <c r="O1153" s="2" t="s">
        <v>21</v>
      </c>
      <c r="P1153" s="2">
        <v>19</v>
      </c>
      <c r="Q1153" s="2">
        <f t="shared" si="158"/>
        <v>3</v>
      </c>
      <c r="R1153" s="2">
        <v>11.7</v>
      </c>
      <c r="S1153" s="2">
        <f t="shared" si="159"/>
        <v>1</v>
      </c>
      <c r="T1153" s="42">
        <f>DataSet!G4207+DataSet!Q4207+DataSet!S4207</f>
        <v>4</v>
      </c>
      <c r="U1153" s="16" t="str">
        <f t="shared" si="160"/>
        <v>Low</v>
      </c>
      <c r="V1153" s="4">
        <v>2</v>
      </c>
      <c r="W1153" s="33">
        <f t="shared" si="161"/>
        <v>522.8362632978733</v>
      </c>
      <c r="X1153" s="2" t="s">
        <v>17</v>
      </c>
    </row>
    <row r="1154" spans="1:24" ht="14.25" customHeight="1" x14ac:dyDescent="0.25">
      <c r="A1154" s="2">
        <v>352</v>
      </c>
      <c r="B1154" s="2">
        <v>34</v>
      </c>
      <c r="C1154" s="2" t="str">
        <f t="shared" ref="C1154:C1217" si="162">IF(AND(B1154&gt;=18, B1154&lt;=29), "Young Adults",
   IF(AND(B1154&gt;=30, B1154&lt;=39), "Early Adults",
      IF(AND(B1154&gt;=40, B1154&lt;=49), "Mid Adults",
         IF(AND(B1154&gt;=50, B1154&lt;=59), "Late Adults",
            IF(AND(B1154&gt;=60, B1154&lt;=69), "Seniors", "Out of Range")
         )
      )
   )
)</f>
        <v>Early Adults</v>
      </c>
      <c r="D1154" s="2" t="s">
        <v>18</v>
      </c>
      <c r="E1154" s="2" t="s">
        <v>29</v>
      </c>
      <c r="F1154" s="2">
        <v>200.16</v>
      </c>
      <c r="G1154" s="2">
        <f t="shared" ref="G1154:G1217" si="163">IF(F1154 &lt;= 350, 1, IF(F1154&gt; 350, IF(F1154 &lt;= 650, 2, 3)))</f>
        <v>1</v>
      </c>
      <c r="H1154" s="6">
        <v>44548</v>
      </c>
      <c r="I1154" s="12" t="str">
        <f t="shared" ref="I1154:I1217" si="164">TEXT(H1154, "yyyy")</f>
        <v>2021</v>
      </c>
      <c r="J1154" s="10" t="str">
        <f t="shared" ref="J1154:J1217" si="165">TEXT(H1154, "mmm")</f>
        <v>Dec</v>
      </c>
      <c r="K1154" s="12" t="str">
        <f t="shared" ref="K1154:K1217" si="166">TEXT(H1154, "dd")</f>
        <v>18</v>
      </c>
      <c r="L1154" s="2" t="s">
        <v>14</v>
      </c>
      <c r="M1154" s="2" t="s">
        <v>25</v>
      </c>
      <c r="N1154" s="2">
        <v>1.57</v>
      </c>
      <c r="O1154" s="2" t="s">
        <v>21</v>
      </c>
      <c r="P1154" s="2">
        <v>16</v>
      </c>
      <c r="Q1154" s="2">
        <f t="shared" ref="Q1154:Q1217" si="167">IF(P1154 &lt;= 5, 1, IF(P1154&gt; 5, IF(P1154 &lt;= 15, 2, 3)))</f>
        <v>3</v>
      </c>
      <c r="R1154" s="2">
        <v>12.51</v>
      </c>
      <c r="S1154" s="2">
        <f t="shared" ref="S1154:S1217" si="168">IF(R1154 &lt;= 50, 1, IF(R1154&gt; 50, IF(R1154 &lt;= 150, 2, 3)))</f>
        <v>1</v>
      </c>
      <c r="T1154" s="42">
        <f>DataSet!G353+DataSet!Q353+DataSet!S353</f>
        <v>4</v>
      </c>
      <c r="U1154" s="16" t="str">
        <f t="shared" ref="U1154:U1217" si="169">IF(T1154&lt;=4,"Low",IF(T1154&lt;=6,"Medium","High"))</f>
        <v>Low</v>
      </c>
      <c r="V1154" s="4">
        <v>4</v>
      </c>
      <c r="W1154" s="33">
        <f t="shared" ref="W1154:W1217" si="170">AVERAGEIFS(F1154:F6153, V1154:V6153,V1154 )</f>
        <v>524.40226053639958</v>
      </c>
      <c r="X1154" s="2" t="s">
        <v>17</v>
      </c>
    </row>
    <row r="1155" spans="1:24" ht="14.25" customHeight="1" x14ac:dyDescent="0.25">
      <c r="A1155" s="2">
        <v>1033</v>
      </c>
      <c r="B1155" s="2">
        <v>26</v>
      </c>
      <c r="C1155" s="2" t="str">
        <f t="shared" si="162"/>
        <v>Young Adults</v>
      </c>
      <c r="D1155" s="2" t="s">
        <v>18</v>
      </c>
      <c r="E1155" s="2" t="s">
        <v>13</v>
      </c>
      <c r="F1155" s="2">
        <v>694.12</v>
      </c>
      <c r="G1155" s="2">
        <f t="shared" si="163"/>
        <v>3</v>
      </c>
      <c r="H1155" s="6">
        <v>45229</v>
      </c>
      <c r="I1155" s="12" t="str">
        <f t="shared" si="164"/>
        <v>2023</v>
      </c>
      <c r="J1155" s="10" t="str">
        <f t="shared" si="165"/>
        <v>Oct</v>
      </c>
      <c r="K1155" s="12" t="str">
        <f t="shared" si="166"/>
        <v>30</v>
      </c>
      <c r="L1155" s="2" t="s">
        <v>20</v>
      </c>
      <c r="M1155" s="2" t="s">
        <v>15</v>
      </c>
      <c r="N1155" s="2">
        <v>1.57</v>
      </c>
      <c r="O1155" s="2" t="s">
        <v>21</v>
      </c>
      <c r="P1155" s="2">
        <v>15</v>
      </c>
      <c r="Q1155" s="2">
        <f t="shared" si="167"/>
        <v>2</v>
      </c>
      <c r="R1155" s="2">
        <v>46.27</v>
      </c>
      <c r="S1155" s="2">
        <f t="shared" si="168"/>
        <v>1</v>
      </c>
      <c r="T1155" s="42">
        <f>DataSet!G1034+DataSet!Q1034+DataSet!S1034</f>
        <v>7</v>
      </c>
      <c r="U1155" s="16" t="str">
        <f t="shared" si="169"/>
        <v>High</v>
      </c>
      <c r="V1155" s="4">
        <v>1</v>
      </c>
      <c r="W1155" s="33">
        <f t="shared" si="170"/>
        <v>537.21057818659608</v>
      </c>
      <c r="X1155" s="2" t="s">
        <v>22</v>
      </c>
    </row>
    <row r="1156" spans="1:24" ht="14.25" customHeight="1" x14ac:dyDescent="0.25">
      <c r="A1156" s="2">
        <v>1615</v>
      </c>
      <c r="B1156" s="2">
        <v>29</v>
      </c>
      <c r="C1156" s="2" t="str">
        <f t="shared" si="162"/>
        <v>Young Adults</v>
      </c>
      <c r="D1156" s="2" t="s">
        <v>26</v>
      </c>
      <c r="E1156" s="2" t="s">
        <v>29</v>
      </c>
      <c r="F1156" s="2">
        <v>958.95</v>
      </c>
      <c r="G1156" s="2">
        <f t="shared" si="163"/>
        <v>3</v>
      </c>
      <c r="H1156" s="6">
        <v>45811</v>
      </c>
      <c r="I1156" s="12" t="str">
        <f t="shared" si="164"/>
        <v>2025</v>
      </c>
      <c r="J1156" s="10" t="str">
        <f t="shared" si="165"/>
        <v>Jun</v>
      </c>
      <c r="K1156" s="12" t="str">
        <f t="shared" si="166"/>
        <v>03</v>
      </c>
      <c r="L1156" s="2" t="s">
        <v>14</v>
      </c>
      <c r="M1156" s="2" t="s">
        <v>15</v>
      </c>
      <c r="N1156" s="2">
        <v>1.57</v>
      </c>
      <c r="O1156" s="2" t="s">
        <v>21</v>
      </c>
      <c r="P1156" s="2">
        <v>19</v>
      </c>
      <c r="Q1156" s="2">
        <f t="shared" si="167"/>
        <v>3</v>
      </c>
      <c r="R1156" s="2">
        <v>50.47</v>
      </c>
      <c r="S1156" s="2">
        <f t="shared" si="168"/>
        <v>2</v>
      </c>
      <c r="T1156" s="42">
        <f>DataSet!G1616+DataSet!Q1616+DataSet!S1616</f>
        <v>6</v>
      </c>
      <c r="U1156" s="16" t="str">
        <f t="shared" si="169"/>
        <v>Medium</v>
      </c>
      <c r="V1156" s="4">
        <v>2</v>
      </c>
      <c r="W1156" s="33">
        <f t="shared" si="170"/>
        <v>523.2363515312926</v>
      </c>
      <c r="X1156" s="2" t="s">
        <v>28</v>
      </c>
    </row>
    <row r="1157" spans="1:24" ht="14.25" customHeight="1" x14ac:dyDescent="0.25">
      <c r="A1157" s="2">
        <v>1749</v>
      </c>
      <c r="B1157" s="2">
        <v>36</v>
      </c>
      <c r="C1157" s="2" t="str">
        <f t="shared" si="162"/>
        <v>Early Adults</v>
      </c>
      <c r="D1157" s="2" t="s">
        <v>12</v>
      </c>
      <c r="E1157" s="2" t="s">
        <v>27</v>
      </c>
      <c r="F1157" s="2">
        <v>263.62</v>
      </c>
      <c r="G1157" s="2">
        <f t="shared" si="163"/>
        <v>1</v>
      </c>
      <c r="H1157" s="6">
        <v>45945</v>
      </c>
      <c r="I1157" s="12" t="str">
        <f t="shared" si="164"/>
        <v>2025</v>
      </c>
      <c r="J1157" s="10" t="str">
        <f t="shared" si="165"/>
        <v>Oct</v>
      </c>
      <c r="K1157" s="12" t="str">
        <f t="shared" si="166"/>
        <v>15</v>
      </c>
      <c r="L1157" s="2" t="s">
        <v>24</v>
      </c>
      <c r="M1157" s="2" t="s">
        <v>15</v>
      </c>
      <c r="N1157" s="2">
        <v>1.57</v>
      </c>
      <c r="O1157" s="2" t="s">
        <v>16</v>
      </c>
      <c r="P1157" s="2">
        <v>19</v>
      </c>
      <c r="Q1157" s="2">
        <f t="shared" si="167"/>
        <v>3</v>
      </c>
      <c r="R1157" s="2">
        <v>13.87</v>
      </c>
      <c r="S1157" s="2">
        <f t="shared" si="168"/>
        <v>1</v>
      </c>
      <c r="T1157" s="42">
        <f>DataSet!G1750+DataSet!Q1750+DataSet!S1750</f>
        <v>4</v>
      </c>
      <c r="U1157" s="16" t="str">
        <f t="shared" si="169"/>
        <v>Low</v>
      </c>
      <c r="V1157" s="4">
        <v>5</v>
      </c>
      <c r="W1157" s="33">
        <f t="shared" si="170"/>
        <v>534.04975260416666</v>
      </c>
      <c r="X1157" s="2" t="s">
        <v>28</v>
      </c>
    </row>
    <row r="1158" spans="1:24" ht="14.25" customHeight="1" x14ac:dyDescent="0.25">
      <c r="A1158" s="2">
        <v>1755</v>
      </c>
      <c r="B1158" s="2">
        <v>62</v>
      </c>
      <c r="C1158" s="2" t="str">
        <f t="shared" si="162"/>
        <v>Seniors</v>
      </c>
      <c r="D1158" s="2" t="s">
        <v>12</v>
      </c>
      <c r="E1158" s="2" t="s">
        <v>29</v>
      </c>
      <c r="F1158" s="2">
        <v>530.29</v>
      </c>
      <c r="G1158" s="2">
        <f t="shared" si="163"/>
        <v>2</v>
      </c>
      <c r="H1158" s="6">
        <v>45951</v>
      </c>
      <c r="I1158" s="12" t="str">
        <f t="shared" si="164"/>
        <v>2025</v>
      </c>
      <c r="J1158" s="10" t="str">
        <f t="shared" si="165"/>
        <v>Oct</v>
      </c>
      <c r="K1158" s="12" t="str">
        <f t="shared" si="166"/>
        <v>21</v>
      </c>
      <c r="L1158" s="2" t="s">
        <v>14</v>
      </c>
      <c r="M1158" s="2" t="s">
        <v>15</v>
      </c>
      <c r="N1158" s="2">
        <v>1.57</v>
      </c>
      <c r="O1158" s="2" t="s">
        <v>16</v>
      </c>
      <c r="P1158" s="2">
        <v>3</v>
      </c>
      <c r="Q1158" s="2">
        <f t="shared" si="167"/>
        <v>1</v>
      </c>
      <c r="R1158" s="2">
        <v>176.76</v>
      </c>
      <c r="S1158" s="2">
        <f t="shared" si="168"/>
        <v>3</v>
      </c>
      <c r="T1158" s="42">
        <f>DataSet!G1756+DataSet!Q1756+DataSet!S1756</f>
        <v>6</v>
      </c>
      <c r="U1158" s="16" t="str">
        <f t="shared" si="169"/>
        <v>Medium</v>
      </c>
      <c r="V1158" s="4">
        <v>4</v>
      </c>
      <c r="W1158" s="33">
        <f t="shared" si="170"/>
        <v>524.81689258312122</v>
      </c>
      <c r="X1158" s="2" t="s">
        <v>17</v>
      </c>
    </row>
    <row r="1159" spans="1:24" ht="14.25" customHeight="1" x14ac:dyDescent="0.25">
      <c r="A1159" s="2">
        <v>2245</v>
      </c>
      <c r="B1159" s="2">
        <v>57</v>
      </c>
      <c r="C1159" s="2" t="str">
        <f t="shared" si="162"/>
        <v>Late Adults</v>
      </c>
      <c r="D1159" s="2" t="s">
        <v>18</v>
      </c>
      <c r="E1159" s="2" t="s">
        <v>19</v>
      </c>
      <c r="F1159" s="2">
        <v>647.19000000000005</v>
      </c>
      <c r="G1159" s="2">
        <f t="shared" si="163"/>
        <v>2</v>
      </c>
      <c r="H1159" s="6">
        <v>46441</v>
      </c>
      <c r="I1159" s="12" t="str">
        <f t="shared" si="164"/>
        <v>2027</v>
      </c>
      <c r="J1159" s="10" t="str">
        <f t="shared" si="165"/>
        <v>Feb</v>
      </c>
      <c r="K1159" s="12" t="str">
        <f t="shared" si="166"/>
        <v>23</v>
      </c>
      <c r="L1159" s="2" t="s">
        <v>14</v>
      </c>
      <c r="M1159" s="2" t="s">
        <v>25</v>
      </c>
      <c r="N1159" s="2">
        <v>1.57</v>
      </c>
      <c r="O1159" s="2" t="s">
        <v>21</v>
      </c>
      <c r="P1159" s="2">
        <v>16</v>
      </c>
      <c r="Q1159" s="2">
        <f t="shared" si="167"/>
        <v>3</v>
      </c>
      <c r="R1159" s="2">
        <v>40.450000000000003</v>
      </c>
      <c r="S1159" s="2">
        <f t="shared" si="168"/>
        <v>1</v>
      </c>
      <c r="T1159" s="42">
        <f>DataSet!G2246+DataSet!Q2246+DataSet!S2246</f>
        <v>4</v>
      </c>
      <c r="U1159" s="16" t="str">
        <f t="shared" si="169"/>
        <v>Low</v>
      </c>
      <c r="V1159" s="4">
        <v>5</v>
      </c>
      <c r="W1159" s="33">
        <f t="shared" si="170"/>
        <v>534.40233376792696</v>
      </c>
      <c r="X1159" s="2" t="s">
        <v>28</v>
      </c>
    </row>
    <row r="1160" spans="1:24" ht="14.25" customHeight="1" x14ac:dyDescent="0.25">
      <c r="A1160" s="2">
        <v>2357</v>
      </c>
      <c r="B1160" s="2">
        <v>63</v>
      </c>
      <c r="C1160" s="2" t="str">
        <f t="shared" si="162"/>
        <v>Seniors</v>
      </c>
      <c r="D1160" s="2" t="s">
        <v>26</v>
      </c>
      <c r="E1160" s="2" t="s">
        <v>13</v>
      </c>
      <c r="F1160" s="2">
        <v>318.19</v>
      </c>
      <c r="G1160" s="2">
        <f t="shared" si="163"/>
        <v>1</v>
      </c>
      <c r="H1160" s="6">
        <v>46553</v>
      </c>
      <c r="I1160" s="12" t="str">
        <f t="shared" si="164"/>
        <v>2027</v>
      </c>
      <c r="J1160" s="10" t="str">
        <f t="shared" si="165"/>
        <v>Jun</v>
      </c>
      <c r="K1160" s="12" t="str">
        <f t="shared" si="166"/>
        <v>15</v>
      </c>
      <c r="L1160" s="2" t="s">
        <v>20</v>
      </c>
      <c r="M1160" s="2" t="s">
        <v>15</v>
      </c>
      <c r="N1160" s="2">
        <v>1.57</v>
      </c>
      <c r="O1160" s="2" t="s">
        <v>16</v>
      </c>
      <c r="P1160" s="2">
        <v>10</v>
      </c>
      <c r="Q1160" s="2">
        <f t="shared" si="167"/>
        <v>2</v>
      </c>
      <c r="R1160" s="2">
        <v>31.82</v>
      </c>
      <c r="S1160" s="2">
        <f t="shared" si="168"/>
        <v>1</v>
      </c>
      <c r="T1160" s="42">
        <f>DataSet!G2358+DataSet!Q2358+DataSet!S2358</f>
        <v>7</v>
      </c>
      <c r="U1160" s="16" t="str">
        <f t="shared" si="169"/>
        <v>High</v>
      </c>
      <c r="V1160" s="4">
        <v>4</v>
      </c>
      <c r="W1160" s="33">
        <f t="shared" si="170"/>
        <v>524.8098847631253</v>
      </c>
      <c r="X1160" s="2" t="s">
        <v>22</v>
      </c>
    </row>
    <row r="1161" spans="1:24" ht="14.25" customHeight="1" x14ac:dyDescent="0.25">
      <c r="A1161" s="2">
        <v>2435</v>
      </c>
      <c r="B1161" s="2">
        <v>58</v>
      </c>
      <c r="C1161" s="2" t="str">
        <f t="shared" si="162"/>
        <v>Late Adults</v>
      </c>
      <c r="D1161" s="2" t="s">
        <v>12</v>
      </c>
      <c r="E1161" s="2" t="s">
        <v>13</v>
      </c>
      <c r="F1161" s="2">
        <v>684.53</v>
      </c>
      <c r="G1161" s="2">
        <f t="shared" si="163"/>
        <v>3</v>
      </c>
      <c r="H1161" s="6">
        <v>46631</v>
      </c>
      <c r="I1161" s="12" t="str">
        <f t="shared" si="164"/>
        <v>2027</v>
      </c>
      <c r="J1161" s="10" t="str">
        <f t="shared" si="165"/>
        <v>Sep</v>
      </c>
      <c r="K1161" s="12" t="str">
        <f t="shared" si="166"/>
        <v>01</v>
      </c>
      <c r="L1161" s="2" t="s">
        <v>20</v>
      </c>
      <c r="M1161" s="2" t="s">
        <v>25</v>
      </c>
      <c r="N1161" s="2">
        <v>1.57</v>
      </c>
      <c r="O1161" s="2" t="s">
        <v>21</v>
      </c>
      <c r="P1161" s="2">
        <v>6</v>
      </c>
      <c r="Q1161" s="2">
        <f t="shared" si="167"/>
        <v>2</v>
      </c>
      <c r="R1161" s="2">
        <v>114.09</v>
      </c>
      <c r="S1161" s="2">
        <f t="shared" si="168"/>
        <v>2</v>
      </c>
      <c r="T1161" s="42">
        <f>DataSet!G2436+DataSet!Q2436+DataSet!S2436</f>
        <v>7</v>
      </c>
      <c r="U1161" s="16" t="str">
        <f t="shared" si="169"/>
        <v>High</v>
      </c>
      <c r="V1161" s="4">
        <v>1</v>
      </c>
      <c r="W1161" s="33">
        <f t="shared" si="170"/>
        <v>537.00411842105223</v>
      </c>
      <c r="X1161" s="2" t="s">
        <v>17</v>
      </c>
    </row>
    <row r="1162" spans="1:24" ht="14.25" customHeight="1" x14ac:dyDescent="0.25">
      <c r="A1162" s="2">
        <v>2787</v>
      </c>
      <c r="B1162" s="2">
        <v>38</v>
      </c>
      <c r="C1162" s="2" t="str">
        <f t="shared" si="162"/>
        <v>Early Adults</v>
      </c>
      <c r="D1162" s="2" t="s">
        <v>12</v>
      </c>
      <c r="E1162" s="2" t="s">
        <v>19</v>
      </c>
      <c r="F1162" s="2">
        <v>843.02</v>
      </c>
      <c r="G1162" s="2">
        <f t="shared" si="163"/>
        <v>3</v>
      </c>
      <c r="H1162" s="6">
        <v>46983</v>
      </c>
      <c r="I1162" s="12" t="str">
        <f t="shared" si="164"/>
        <v>2028</v>
      </c>
      <c r="J1162" s="10" t="str">
        <f t="shared" si="165"/>
        <v>Aug</v>
      </c>
      <c r="K1162" s="12" t="str">
        <f t="shared" si="166"/>
        <v>18</v>
      </c>
      <c r="L1162" s="2" t="s">
        <v>14</v>
      </c>
      <c r="M1162" s="2" t="s">
        <v>15</v>
      </c>
      <c r="N1162" s="2">
        <v>1.57</v>
      </c>
      <c r="O1162" s="2" t="s">
        <v>21</v>
      </c>
      <c r="P1162" s="2">
        <v>16</v>
      </c>
      <c r="Q1162" s="2">
        <f t="shared" si="167"/>
        <v>3</v>
      </c>
      <c r="R1162" s="2">
        <v>52.69</v>
      </c>
      <c r="S1162" s="2">
        <f t="shared" si="168"/>
        <v>2</v>
      </c>
      <c r="T1162" s="42">
        <f>DataSet!G2788+DataSet!Q2788+DataSet!S2788</f>
        <v>6</v>
      </c>
      <c r="U1162" s="16" t="str">
        <f t="shared" si="169"/>
        <v>Medium</v>
      </c>
      <c r="V1162" s="4">
        <v>4</v>
      </c>
      <c r="W1162" s="33">
        <f t="shared" si="170"/>
        <v>525.07478205128314</v>
      </c>
      <c r="X1162" s="2" t="s">
        <v>28</v>
      </c>
    </row>
    <row r="1163" spans="1:24" ht="14.25" customHeight="1" x14ac:dyDescent="0.25">
      <c r="A1163" s="2">
        <v>3765</v>
      </c>
      <c r="B1163" s="2">
        <v>34</v>
      </c>
      <c r="C1163" s="2" t="str">
        <f t="shared" si="162"/>
        <v>Early Adults</v>
      </c>
      <c r="D1163" s="2" t="s">
        <v>23</v>
      </c>
      <c r="E1163" s="2" t="s">
        <v>13</v>
      </c>
      <c r="F1163" s="2">
        <v>998.9</v>
      </c>
      <c r="G1163" s="2">
        <f t="shared" si="163"/>
        <v>3</v>
      </c>
      <c r="H1163" s="6">
        <v>47961</v>
      </c>
      <c r="I1163" s="12" t="str">
        <f t="shared" si="164"/>
        <v>2031</v>
      </c>
      <c r="J1163" s="10" t="str">
        <f t="shared" si="165"/>
        <v>Apr</v>
      </c>
      <c r="K1163" s="12" t="str">
        <f t="shared" si="166"/>
        <v>23</v>
      </c>
      <c r="L1163" s="2" t="s">
        <v>24</v>
      </c>
      <c r="M1163" s="2" t="s">
        <v>15</v>
      </c>
      <c r="N1163" s="2">
        <v>1.57</v>
      </c>
      <c r="O1163" s="2" t="s">
        <v>16</v>
      </c>
      <c r="P1163" s="2">
        <v>17</v>
      </c>
      <c r="Q1163" s="2">
        <f t="shared" si="167"/>
        <v>3</v>
      </c>
      <c r="R1163" s="2">
        <v>58.76</v>
      </c>
      <c r="S1163" s="2">
        <f t="shared" si="168"/>
        <v>2</v>
      </c>
      <c r="T1163" s="42">
        <f>DataSet!G3766+DataSet!Q3766+DataSet!S3766</f>
        <v>6</v>
      </c>
      <c r="U1163" s="16" t="str">
        <f t="shared" si="169"/>
        <v>Medium</v>
      </c>
      <c r="V1163" s="4">
        <v>1</v>
      </c>
      <c r="W1163" s="33">
        <f t="shared" si="170"/>
        <v>536.80974967061888</v>
      </c>
      <c r="X1163" s="2" t="s">
        <v>17</v>
      </c>
    </row>
    <row r="1164" spans="1:24" ht="14.25" customHeight="1" x14ac:dyDescent="0.25">
      <c r="A1164" s="2">
        <v>4403</v>
      </c>
      <c r="B1164" s="2">
        <v>58</v>
      </c>
      <c r="C1164" s="2" t="str">
        <f t="shared" si="162"/>
        <v>Late Adults</v>
      </c>
      <c r="D1164" s="2" t="s">
        <v>18</v>
      </c>
      <c r="E1164" s="2" t="s">
        <v>13</v>
      </c>
      <c r="F1164" s="2">
        <v>443.91</v>
      </c>
      <c r="G1164" s="2">
        <f t="shared" si="163"/>
        <v>2</v>
      </c>
      <c r="H1164" s="6">
        <v>48599</v>
      </c>
      <c r="I1164" s="12" t="str">
        <f t="shared" si="164"/>
        <v>2033</v>
      </c>
      <c r="J1164" s="10" t="str">
        <f t="shared" si="165"/>
        <v>Jan</v>
      </c>
      <c r="K1164" s="12" t="str">
        <f t="shared" si="166"/>
        <v>20</v>
      </c>
      <c r="L1164" s="2" t="s">
        <v>30</v>
      </c>
      <c r="M1164" s="2" t="s">
        <v>25</v>
      </c>
      <c r="N1164" s="2">
        <v>1.57</v>
      </c>
      <c r="O1164" s="2" t="s">
        <v>16</v>
      </c>
      <c r="P1164" s="2">
        <v>15</v>
      </c>
      <c r="Q1164" s="2">
        <f t="shared" si="167"/>
        <v>2</v>
      </c>
      <c r="R1164" s="2">
        <v>29.59</v>
      </c>
      <c r="S1164" s="2">
        <f t="shared" si="168"/>
        <v>1</v>
      </c>
      <c r="T1164" s="42">
        <f>DataSet!G4404+DataSet!Q4404+DataSet!S4404</f>
        <v>7</v>
      </c>
      <c r="U1164" s="16" t="str">
        <f t="shared" si="169"/>
        <v>High</v>
      </c>
      <c r="V1164" s="4">
        <v>2</v>
      </c>
      <c r="W1164" s="33">
        <f t="shared" si="170"/>
        <v>522.65540000000101</v>
      </c>
      <c r="X1164" s="2" t="s">
        <v>28</v>
      </c>
    </row>
    <row r="1165" spans="1:24" ht="14.25" customHeight="1" x14ac:dyDescent="0.25">
      <c r="A1165" s="2">
        <v>4596</v>
      </c>
      <c r="B1165" s="2">
        <v>53</v>
      </c>
      <c r="C1165" s="2" t="str">
        <f t="shared" si="162"/>
        <v>Late Adults</v>
      </c>
      <c r="D1165" s="2" t="s">
        <v>18</v>
      </c>
      <c r="E1165" s="2" t="s">
        <v>13</v>
      </c>
      <c r="F1165" s="2">
        <v>523.04</v>
      </c>
      <c r="G1165" s="2">
        <f t="shared" si="163"/>
        <v>2</v>
      </c>
      <c r="H1165" s="6">
        <v>48792</v>
      </c>
      <c r="I1165" s="12" t="str">
        <f t="shared" si="164"/>
        <v>2033</v>
      </c>
      <c r="J1165" s="10" t="str">
        <f t="shared" si="165"/>
        <v>Aug</v>
      </c>
      <c r="K1165" s="12" t="str">
        <f t="shared" si="166"/>
        <v>01</v>
      </c>
      <c r="L1165" s="2" t="s">
        <v>30</v>
      </c>
      <c r="M1165" s="2" t="s">
        <v>25</v>
      </c>
      <c r="N1165" s="2">
        <v>1.57</v>
      </c>
      <c r="O1165" s="2" t="s">
        <v>21</v>
      </c>
      <c r="P1165" s="2">
        <v>10</v>
      </c>
      <c r="Q1165" s="2">
        <f t="shared" si="167"/>
        <v>2</v>
      </c>
      <c r="R1165" s="2">
        <v>52.3</v>
      </c>
      <c r="S1165" s="2">
        <f t="shared" si="168"/>
        <v>2</v>
      </c>
      <c r="T1165" s="42">
        <f>DataSet!G4597+DataSet!Q4597+DataSet!S4597</f>
        <v>7</v>
      </c>
      <c r="U1165" s="16" t="str">
        <f t="shared" si="169"/>
        <v>High</v>
      </c>
      <c r="V1165" s="4">
        <v>4</v>
      </c>
      <c r="W1165" s="33">
        <f t="shared" si="170"/>
        <v>524.66663671373658</v>
      </c>
      <c r="X1165" s="2" t="s">
        <v>28</v>
      </c>
    </row>
    <row r="1166" spans="1:24" ht="14.25" customHeight="1" x14ac:dyDescent="0.25">
      <c r="A1166" s="2">
        <v>4739</v>
      </c>
      <c r="B1166" s="2">
        <v>34</v>
      </c>
      <c r="C1166" s="2" t="str">
        <f t="shared" si="162"/>
        <v>Early Adults</v>
      </c>
      <c r="D1166" s="2" t="s">
        <v>18</v>
      </c>
      <c r="E1166" s="2" t="s">
        <v>27</v>
      </c>
      <c r="F1166" s="2">
        <v>666.79</v>
      </c>
      <c r="G1166" s="2">
        <f t="shared" si="163"/>
        <v>3</v>
      </c>
      <c r="H1166" s="6">
        <v>48935</v>
      </c>
      <c r="I1166" s="12" t="str">
        <f t="shared" si="164"/>
        <v>2033</v>
      </c>
      <c r="J1166" s="10" t="str">
        <f t="shared" si="165"/>
        <v>Dec</v>
      </c>
      <c r="K1166" s="12" t="str">
        <f t="shared" si="166"/>
        <v>22</v>
      </c>
      <c r="L1166" s="2" t="s">
        <v>20</v>
      </c>
      <c r="M1166" s="2" t="s">
        <v>15</v>
      </c>
      <c r="N1166" s="2">
        <v>1.57</v>
      </c>
      <c r="O1166" s="2" t="s">
        <v>21</v>
      </c>
      <c r="P1166" s="2">
        <v>19</v>
      </c>
      <c r="Q1166" s="2">
        <f t="shared" si="167"/>
        <v>3</v>
      </c>
      <c r="R1166" s="2">
        <v>35.090000000000003</v>
      </c>
      <c r="S1166" s="2">
        <f t="shared" si="168"/>
        <v>1</v>
      </c>
      <c r="T1166" s="42">
        <f>DataSet!G4740+DataSet!Q4740+DataSet!S4740</f>
        <v>7</v>
      </c>
      <c r="U1166" s="16" t="str">
        <f t="shared" si="169"/>
        <v>High</v>
      </c>
      <c r="V1166" s="4">
        <v>3</v>
      </c>
      <c r="W1166" s="33">
        <f t="shared" si="170"/>
        <v>499.87732484076486</v>
      </c>
      <c r="X1166" s="2" t="s">
        <v>22</v>
      </c>
    </row>
    <row r="1167" spans="1:24" ht="14.25" customHeight="1" x14ac:dyDescent="0.25">
      <c r="A1167" s="2">
        <v>5</v>
      </c>
      <c r="B1167" s="2">
        <v>21</v>
      </c>
      <c r="C1167" s="2" t="str">
        <f t="shared" si="162"/>
        <v>Young Adults</v>
      </c>
      <c r="D1167" s="2" t="s">
        <v>18</v>
      </c>
      <c r="E1167" s="2" t="s">
        <v>13</v>
      </c>
      <c r="F1167" s="2">
        <v>746.53</v>
      </c>
      <c r="G1167" s="2">
        <f t="shared" si="163"/>
        <v>3</v>
      </c>
      <c r="H1167" s="6">
        <v>44201</v>
      </c>
      <c r="I1167" s="12" t="str">
        <f t="shared" si="164"/>
        <v>2021</v>
      </c>
      <c r="J1167" s="10" t="str">
        <f t="shared" si="165"/>
        <v>Jan</v>
      </c>
      <c r="K1167" s="12" t="str">
        <f t="shared" si="166"/>
        <v>05</v>
      </c>
      <c r="L1167" s="2" t="s">
        <v>24</v>
      </c>
      <c r="M1167" s="2" t="s">
        <v>25</v>
      </c>
      <c r="N1167" s="2">
        <v>1.56</v>
      </c>
      <c r="O1167" s="2" t="s">
        <v>16</v>
      </c>
      <c r="P1167" s="2">
        <v>10</v>
      </c>
      <c r="Q1167" s="2">
        <f t="shared" si="167"/>
        <v>2</v>
      </c>
      <c r="R1167" s="2">
        <v>74.650000000000006</v>
      </c>
      <c r="S1167" s="2">
        <f t="shared" si="168"/>
        <v>2</v>
      </c>
      <c r="T1167" s="42">
        <f>DataSet!G6+DataSet!Q6+DataSet!S6</f>
        <v>5</v>
      </c>
      <c r="U1167" s="16" t="str">
        <f t="shared" si="169"/>
        <v>Medium</v>
      </c>
      <c r="V1167" s="4">
        <v>5</v>
      </c>
      <c r="W1167" s="33">
        <f t="shared" si="170"/>
        <v>534.25509138381199</v>
      </c>
      <c r="X1167" s="2" t="s">
        <v>17</v>
      </c>
    </row>
    <row r="1168" spans="1:24" ht="14.25" customHeight="1" x14ac:dyDescent="0.25">
      <c r="A1168" s="2">
        <v>8</v>
      </c>
      <c r="B1168" s="2">
        <v>37</v>
      </c>
      <c r="C1168" s="2" t="str">
        <f t="shared" si="162"/>
        <v>Early Adults</v>
      </c>
      <c r="D1168" s="2" t="s">
        <v>26</v>
      </c>
      <c r="E1168" s="2" t="s">
        <v>13</v>
      </c>
      <c r="F1168" s="2">
        <v>353.44</v>
      </c>
      <c r="G1168" s="2">
        <f t="shared" si="163"/>
        <v>2</v>
      </c>
      <c r="H1168" s="6">
        <v>44204</v>
      </c>
      <c r="I1168" s="12" t="str">
        <f t="shared" si="164"/>
        <v>2021</v>
      </c>
      <c r="J1168" s="10" t="str">
        <f t="shared" si="165"/>
        <v>Jan</v>
      </c>
      <c r="K1168" s="12" t="str">
        <f t="shared" si="166"/>
        <v>08</v>
      </c>
      <c r="L1168" s="2" t="s">
        <v>20</v>
      </c>
      <c r="M1168" s="2" t="s">
        <v>15</v>
      </c>
      <c r="N1168" s="2">
        <v>1.56</v>
      </c>
      <c r="O1168" s="2" t="s">
        <v>16</v>
      </c>
      <c r="P1168" s="2">
        <v>6</v>
      </c>
      <c r="Q1168" s="2">
        <f t="shared" si="167"/>
        <v>2</v>
      </c>
      <c r="R1168" s="2">
        <v>58.91</v>
      </c>
      <c r="S1168" s="2">
        <f t="shared" si="168"/>
        <v>2</v>
      </c>
      <c r="T1168" s="42">
        <f>DataSet!G9+DataSet!Q9+DataSet!S9</f>
        <v>5</v>
      </c>
      <c r="U1168" s="16" t="str">
        <f t="shared" si="169"/>
        <v>Medium</v>
      </c>
      <c r="V1168" s="4">
        <v>2</v>
      </c>
      <c r="W1168" s="33">
        <f t="shared" si="170"/>
        <v>522.76053404539493</v>
      </c>
      <c r="X1168" s="2" t="s">
        <v>28</v>
      </c>
    </row>
    <row r="1169" spans="1:24" ht="14.25" customHeight="1" x14ac:dyDescent="0.25">
      <c r="A1169" s="2">
        <v>119</v>
      </c>
      <c r="B1169" s="2">
        <v>47</v>
      </c>
      <c r="C1169" s="2" t="str">
        <f t="shared" si="162"/>
        <v>Mid Adults</v>
      </c>
      <c r="D1169" s="2" t="s">
        <v>26</v>
      </c>
      <c r="E1169" s="2" t="s">
        <v>27</v>
      </c>
      <c r="F1169" s="2">
        <v>278.49</v>
      </c>
      <c r="G1169" s="2">
        <f t="shared" si="163"/>
        <v>1</v>
      </c>
      <c r="H1169" s="6">
        <v>44315</v>
      </c>
      <c r="I1169" s="12" t="str">
        <f t="shared" si="164"/>
        <v>2021</v>
      </c>
      <c r="J1169" s="10" t="str">
        <f t="shared" si="165"/>
        <v>Apr</v>
      </c>
      <c r="K1169" s="12" t="str">
        <f t="shared" si="166"/>
        <v>29</v>
      </c>
      <c r="L1169" s="2" t="s">
        <v>24</v>
      </c>
      <c r="M1169" s="2" t="s">
        <v>15</v>
      </c>
      <c r="N1169" s="2">
        <v>1.56</v>
      </c>
      <c r="O1169" s="2" t="s">
        <v>21</v>
      </c>
      <c r="P1169" s="2">
        <v>14</v>
      </c>
      <c r="Q1169" s="2">
        <f t="shared" si="167"/>
        <v>2</v>
      </c>
      <c r="R1169" s="2">
        <v>19.89</v>
      </c>
      <c r="S1169" s="2">
        <f t="shared" si="168"/>
        <v>1</v>
      </c>
      <c r="T1169" s="42">
        <f>DataSet!G120+DataSet!Q120+DataSet!S120</f>
        <v>4</v>
      </c>
      <c r="U1169" s="16" t="str">
        <f t="shared" si="169"/>
        <v>Low</v>
      </c>
      <c r="V1169" s="4">
        <v>2</v>
      </c>
      <c r="W1169" s="33">
        <f t="shared" si="170"/>
        <v>522.98689839572296</v>
      </c>
      <c r="X1169" s="2" t="s">
        <v>17</v>
      </c>
    </row>
    <row r="1170" spans="1:24" ht="14.25" customHeight="1" x14ac:dyDescent="0.25">
      <c r="A1170" s="2">
        <v>278</v>
      </c>
      <c r="B1170" s="2">
        <v>51</v>
      </c>
      <c r="C1170" s="2" t="str">
        <f t="shared" si="162"/>
        <v>Late Adults</v>
      </c>
      <c r="D1170" s="2" t="s">
        <v>18</v>
      </c>
      <c r="E1170" s="2" t="s">
        <v>19</v>
      </c>
      <c r="F1170" s="2">
        <v>729.01</v>
      </c>
      <c r="G1170" s="2">
        <f t="shared" si="163"/>
        <v>3</v>
      </c>
      <c r="H1170" s="6">
        <v>44474</v>
      </c>
      <c r="I1170" s="12" t="str">
        <f t="shared" si="164"/>
        <v>2021</v>
      </c>
      <c r="J1170" s="10" t="str">
        <f t="shared" si="165"/>
        <v>Oct</v>
      </c>
      <c r="K1170" s="12" t="str">
        <f t="shared" si="166"/>
        <v>05</v>
      </c>
      <c r="L1170" s="2" t="s">
        <v>14</v>
      </c>
      <c r="M1170" s="2" t="s">
        <v>25</v>
      </c>
      <c r="N1170" s="2">
        <v>1.56</v>
      </c>
      <c r="O1170" s="2" t="s">
        <v>16</v>
      </c>
      <c r="P1170" s="2">
        <v>17</v>
      </c>
      <c r="Q1170" s="2">
        <f t="shared" si="167"/>
        <v>3</v>
      </c>
      <c r="R1170" s="2">
        <v>42.88</v>
      </c>
      <c r="S1170" s="2">
        <f t="shared" si="168"/>
        <v>1</v>
      </c>
      <c r="T1170" s="42">
        <f>DataSet!G279+DataSet!Q279+DataSet!S279</f>
        <v>5</v>
      </c>
      <c r="U1170" s="16" t="str">
        <f t="shared" si="169"/>
        <v>Medium</v>
      </c>
      <c r="V1170" s="4">
        <v>5</v>
      </c>
      <c r="W1170" s="33">
        <f t="shared" si="170"/>
        <v>533.97760784313721</v>
      </c>
      <c r="X1170" s="2" t="s">
        <v>22</v>
      </c>
    </row>
    <row r="1171" spans="1:24" ht="14.25" customHeight="1" x14ac:dyDescent="0.25">
      <c r="A1171" s="2">
        <v>812</v>
      </c>
      <c r="B1171" s="2">
        <v>57</v>
      </c>
      <c r="C1171" s="2" t="str">
        <f t="shared" si="162"/>
        <v>Late Adults</v>
      </c>
      <c r="D1171" s="2" t="s">
        <v>26</v>
      </c>
      <c r="E1171" s="2" t="s">
        <v>13</v>
      </c>
      <c r="F1171" s="2">
        <v>749.93</v>
      </c>
      <c r="G1171" s="2">
        <f t="shared" si="163"/>
        <v>3</v>
      </c>
      <c r="H1171" s="6">
        <v>45008</v>
      </c>
      <c r="I1171" s="12" t="str">
        <f t="shared" si="164"/>
        <v>2023</v>
      </c>
      <c r="J1171" s="10" t="str">
        <f t="shared" si="165"/>
        <v>Mar</v>
      </c>
      <c r="K1171" s="12" t="str">
        <f t="shared" si="166"/>
        <v>23</v>
      </c>
      <c r="L1171" s="2" t="s">
        <v>14</v>
      </c>
      <c r="M1171" s="2" t="s">
        <v>15</v>
      </c>
      <c r="N1171" s="2">
        <v>1.56</v>
      </c>
      <c r="O1171" s="2" t="s">
        <v>21</v>
      </c>
      <c r="P1171" s="2">
        <v>18</v>
      </c>
      <c r="Q1171" s="2">
        <f t="shared" si="167"/>
        <v>3</v>
      </c>
      <c r="R1171" s="2">
        <v>41.66</v>
      </c>
      <c r="S1171" s="2">
        <f t="shared" si="168"/>
        <v>1</v>
      </c>
      <c r="T1171" s="42">
        <f>DataSet!G813+DataSet!Q813+DataSet!S813</f>
        <v>4</v>
      </c>
      <c r="U1171" s="16" t="str">
        <f t="shared" si="169"/>
        <v>Low</v>
      </c>
      <c r="V1171" s="4">
        <v>4</v>
      </c>
      <c r="W1171" s="33">
        <f t="shared" si="170"/>
        <v>524.66872750642779</v>
      </c>
      <c r="X1171" s="2" t="s">
        <v>28</v>
      </c>
    </row>
    <row r="1172" spans="1:24" ht="14.25" customHeight="1" x14ac:dyDescent="0.25">
      <c r="A1172" s="2">
        <v>1017</v>
      </c>
      <c r="B1172" s="2">
        <v>69</v>
      </c>
      <c r="C1172" s="2" t="str">
        <f t="shared" si="162"/>
        <v>Seniors</v>
      </c>
      <c r="D1172" s="2" t="s">
        <v>18</v>
      </c>
      <c r="E1172" s="2" t="s">
        <v>19</v>
      </c>
      <c r="F1172" s="2">
        <v>74.02</v>
      </c>
      <c r="G1172" s="2">
        <f t="shared" si="163"/>
        <v>1</v>
      </c>
      <c r="H1172" s="6">
        <v>45213</v>
      </c>
      <c r="I1172" s="12" t="str">
        <f t="shared" si="164"/>
        <v>2023</v>
      </c>
      <c r="J1172" s="10" t="str">
        <f t="shared" si="165"/>
        <v>Oct</v>
      </c>
      <c r="K1172" s="12" t="str">
        <f t="shared" si="166"/>
        <v>14</v>
      </c>
      <c r="L1172" s="2" t="s">
        <v>20</v>
      </c>
      <c r="M1172" s="2" t="s">
        <v>25</v>
      </c>
      <c r="N1172" s="2">
        <v>1.56</v>
      </c>
      <c r="O1172" s="2" t="s">
        <v>16</v>
      </c>
      <c r="P1172" s="2">
        <v>18</v>
      </c>
      <c r="Q1172" s="2">
        <f t="shared" si="167"/>
        <v>3</v>
      </c>
      <c r="R1172" s="2">
        <v>4.1100000000000003</v>
      </c>
      <c r="S1172" s="2">
        <f t="shared" si="168"/>
        <v>1</v>
      </c>
      <c r="T1172" s="42">
        <f>DataSet!G1018+DataSet!Q1018+DataSet!S1018</f>
        <v>4</v>
      </c>
      <c r="U1172" s="16" t="str">
        <f t="shared" si="169"/>
        <v>Low</v>
      </c>
      <c r="V1172" s="4">
        <v>3</v>
      </c>
      <c r="W1172" s="33">
        <f t="shared" si="170"/>
        <v>499.66442602040865</v>
      </c>
      <c r="X1172" s="2" t="s">
        <v>22</v>
      </c>
    </row>
    <row r="1173" spans="1:24" ht="14.25" customHeight="1" x14ac:dyDescent="0.25">
      <c r="A1173" s="2">
        <v>1118</v>
      </c>
      <c r="B1173" s="2">
        <v>64</v>
      </c>
      <c r="C1173" s="2" t="str">
        <f t="shared" si="162"/>
        <v>Seniors</v>
      </c>
      <c r="D1173" s="2" t="s">
        <v>26</v>
      </c>
      <c r="E1173" s="2" t="s">
        <v>19</v>
      </c>
      <c r="F1173" s="2">
        <v>260.32</v>
      </c>
      <c r="G1173" s="2">
        <f t="shared" si="163"/>
        <v>1</v>
      </c>
      <c r="H1173" s="6">
        <v>45314</v>
      </c>
      <c r="I1173" s="12" t="str">
        <f t="shared" si="164"/>
        <v>2024</v>
      </c>
      <c r="J1173" s="10" t="str">
        <f t="shared" si="165"/>
        <v>Jan</v>
      </c>
      <c r="K1173" s="12" t="str">
        <f t="shared" si="166"/>
        <v>23</v>
      </c>
      <c r="L1173" s="2" t="s">
        <v>20</v>
      </c>
      <c r="M1173" s="2" t="s">
        <v>25</v>
      </c>
      <c r="N1173" s="2">
        <v>1.56</v>
      </c>
      <c r="O1173" s="2" t="s">
        <v>21</v>
      </c>
      <c r="P1173" s="2">
        <v>16</v>
      </c>
      <c r="Q1173" s="2">
        <f t="shared" si="167"/>
        <v>3</v>
      </c>
      <c r="R1173" s="2">
        <v>16.27</v>
      </c>
      <c r="S1173" s="2">
        <f t="shared" si="168"/>
        <v>1</v>
      </c>
      <c r="T1173" s="42">
        <f>DataSet!G1119+DataSet!Q1119+DataSet!S1119</f>
        <v>6</v>
      </c>
      <c r="U1173" s="16" t="str">
        <f t="shared" si="169"/>
        <v>Medium</v>
      </c>
      <c r="V1173" s="4">
        <v>4</v>
      </c>
      <c r="W1173" s="33">
        <f t="shared" si="170"/>
        <v>524.37881595881709</v>
      </c>
      <c r="X1173" s="2" t="s">
        <v>22</v>
      </c>
    </row>
    <row r="1174" spans="1:24" ht="14.25" customHeight="1" x14ac:dyDescent="0.25">
      <c r="A1174" s="2">
        <v>1286</v>
      </c>
      <c r="B1174" s="2">
        <v>44</v>
      </c>
      <c r="C1174" s="2" t="str">
        <f t="shared" si="162"/>
        <v>Mid Adults</v>
      </c>
      <c r="D1174" s="2" t="s">
        <v>12</v>
      </c>
      <c r="E1174" s="2" t="s">
        <v>13</v>
      </c>
      <c r="F1174" s="2">
        <v>549.98</v>
      </c>
      <c r="G1174" s="2">
        <f t="shared" si="163"/>
        <v>2</v>
      </c>
      <c r="H1174" s="6">
        <v>45482</v>
      </c>
      <c r="I1174" s="12" t="str">
        <f t="shared" si="164"/>
        <v>2024</v>
      </c>
      <c r="J1174" s="10" t="str">
        <f t="shared" si="165"/>
        <v>Jul</v>
      </c>
      <c r="K1174" s="12" t="str">
        <f t="shared" si="166"/>
        <v>09</v>
      </c>
      <c r="L1174" s="2" t="s">
        <v>24</v>
      </c>
      <c r="M1174" s="2" t="s">
        <v>15</v>
      </c>
      <c r="N1174" s="2">
        <v>1.56</v>
      </c>
      <c r="O1174" s="2" t="s">
        <v>16</v>
      </c>
      <c r="P1174" s="2">
        <v>11</v>
      </c>
      <c r="Q1174" s="2">
        <f t="shared" si="167"/>
        <v>2</v>
      </c>
      <c r="R1174" s="2">
        <v>50</v>
      </c>
      <c r="S1174" s="2">
        <f t="shared" si="168"/>
        <v>1</v>
      </c>
      <c r="T1174" s="42">
        <f>DataSet!G1287+DataSet!Q1287+DataSet!S1287</f>
        <v>7</v>
      </c>
      <c r="U1174" s="16" t="str">
        <f t="shared" si="169"/>
        <v>High</v>
      </c>
      <c r="V1174" s="4">
        <v>5</v>
      </c>
      <c r="W1174" s="33">
        <f t="shared" si="170"/>
        <v>533.7223298429318</v>
      </c>
      <c r="X1174" s="2" t="s">
        <v>28</v>
      </c>
    </row>
    <row r="1175" spans="1:24" ht="14.25" customHeight="1" x14ac:dyDescent="0.25">
      <c r="A1175" s="2">
        <v>1468</v>
      </c>
      <c r="B1175" s="2">
        <v>28</v>
      </c>
      <c r="C1175" s="2" t="str">
        <f t="shared" si="162"/>
        <v>Young Adults</v>
      </c>
      <c r="D1175" s="2" t="s">
        <v>12</v>
      </c>
      <c r="E1175" s="2" t="s">
        <v>13</v>
      </c>
      <c r="F1175" s="2">
        <v>883.61</v>
      </c>
      <c r="G1175" s="2">
        <f t="shared" si="163"/>
        <v>3</v>
      </c>
      <c r="H1175" s="6">
        <v>45664</v>
      </c>
      <c r="I1175" s="12" t="str">
        <f t="shared" si="164"/>
        <v>2025</v>
      </c>
      <c r="J1175" s="10" t="str">
        <f t="shared" si="165"/>
        <v>Jan</v>
      </c>
      <c r="K1175" s="12" t="str">
        <f t="shared" si="166"/>
        <v>07</v>
      </c>
      <c r="L1175" s="2" t="s">
        <v>14</v>
      </c>
      <c r="M1175" s="2" t="s">
        <v>15</v>
      </c>
      <c r="N1175" s="2">
        <v>1.56</v>
      </c>
      <c r="O1175" s="2" t="s">
        <v>16</v>
      </c>
      <c r="P1175" s="2">
        <v>12</v>
      </c>
      <c r="Q1175" s="2">
        <f t="shared" si="167"/>
        <v>2</v>
      </c>
      <c r="R1175" s="2">
        <v>73.63</v>
      </c>
      <c r="S1175" s="2">
        <f t="shared" si="168"/>
        <v>2</v>
      </c>
      <c r="T1175" s="42">
        <f>DataSet!G1469+DataSet!Q1469+DataSet!S1469</f>
        <v>5</v>
      </c>
      <c r="U1175" s="16" t="str">
        <f t="shared" si="169"/>
        <v>Medium</v>
      </c>
      <c r="V1175" s="4">
        <v>4</v>
      </c>
      <c r="W1175" s="33">
        <f t="shared" si="170"/>
        <v>524.7190979381453</v>
      </c>
      <c r="X1175" s="2" t="s">
        <v>17</v>
      </c>
    </row>
    <row r="1176" spans="1:24" ht="14.25" customHeight="1" x14ac:dyDescent="0.25">
      <c r="A1176" s="2">
        <v>1732</v>
      </c>
      <c r="B1176" s="2">
        <v>66</v>
      </c>
      <c r="C1176" s="2" t="str">
        <f t="shared" si="162"/>
        <v>Seniors</v>
      </c>
      <c r="D1176" s="2" t="s">
        <v>26</v>
      </c>
      <c r="E1176" s="2" t="s">
        <v>27</v>
      </c>
      <c r="F1176" s="2">
        <v>416.2</v>
      </c>
      <c r="G1176" s="2">
        <f t="shared" si="163"/>
        <v>2</v>
      </c>
      <c r="H1176" s="6">
        <v>45928</v>
      </c>
      <c r="I1176" s="12" t="str">
        <f t="shared" si="164"/>
        <v>2025</v>
      </c>
      <c r="J1176" s="10" t="str">
        <f t="shared" si="165"/>
        <v>Sep</v>
      </c>
      <c r="K1176" s="12" t="str">
        <f t="shared" si="166"/>
        <v>28</v>
      </c>
      <c r="L1176" s="2" t="s">
        <v>24</v>
      </c>
      <c r="M1176" s="2" t="s">
        <v>15</v>
      </c>
      <c r="N1176" s="2">
        <v>1.56</v>
      </c>
      <c r="O1176" s="2" t="s">
        <v>21</v>
      </c>
      <c r="P1176" s="2">
        <v>5</v>
      </c>
      <c r="Q1176" s="2">
        <f t="shared" si="167"/>
        <v>1</v>
      </c>
      <c r="R1176" s="2">
        <v>83.24</v>
      </c>
      <c r="S1176" s="2">
        <f t="shared" si="168"/>
        <v>2</v>
      </c>
      <c r="T1176" s="42">
        <f>DataSet!G1733+DataSet!Q1733+DataSet!S1733</f>
        <v>6</v>
      </c>
      <c r="U1176" s="16" t="str">
        <f t="shared" si="169"/>
        <v>Medium</v>
      </c>
      <c r="V1176" s="4">
        <v>4</v>
      </c>
      <c r="W1176" s="33">
        <f t="shared" si="170"/>
        <v>524.25601290322675</v>
      </c>
      <c r="X1176" s="2" t="s">
        <v>28</v>
      </c>
    </row>
    <row r="1177" spans="1:24" ht="14.25" customHeight="1" x14ac:dyDescent="0.25">
      <c r="A1177" s="2">
        <v>1866</v>
      </c>
      <c r="B1177" s="2">
        <v>39</v>
      </c>
      <c r="C1177" s="2" t="str">
        <f t="shared" si="162"/>
        <v>Early Adults</v>
      </c>
      <c r="D1177" s="2" t="s">
        <v>26</v>
      </c>
      <c r="E1177" s="2" t="s">
        <v>19</v>
      </c>
      <c r="F1177" s="2">
        <v>838.58</v>
      </c>
      <c r="G1177" s="2">
        <f t="shared" si="163"/>
        <v>3</v>
      </c>
      <c r="H1177" s="6">
        <v>46062</v>
      </c>
      <c r="I1177" s="12" t="str">
        <f t="shared" si="164"/>
        <v>2026</v>
      </c>
      <c r="J1177" s="10" t="str">
        <f t="shared" si="165"/>
        <v>Feb</v>
      </c>
      <c r="K1177" s="12" t="str">
        <f t="shared" si="166"/>
        <v>09</v>
      </c>
      <c r="L1177" s="2" t="s">
        <v>20</v>
      </c>
      <c r="M1177" s="2" t="s">
        <v>25</v>
      </c>
      <c r="N1177" s="2">
        <v>1.56</v>
      </c>
      <c r="O1177" s="2" t="s">
        <v>16</v>
      </c>
      <c r="P1177" s="2">
        <v>16</v>
      </c>
      <c r="Q1177" s="2">
        <f t="shared" si="167"/>
        <v>3</v>
      </c>
      <c r="R1177" s="2">
        <v>52.41</v>
      </c>
      <c r="S1177" s="2">
        <f t="shared" si="168"/>
        <v>2</v>
      </c>
      <c r="T1177" s="42">
        <f>DataSet!G1867+DataSet!Q1867+DataSet!S1867</f>
        <v>5</v>
      </c>
      <c r="U1177" s="16" t="str">
        <f t="shared" si="169"/>
        <v>Medium</v>
      </c>
      <c r="V1177" s="4">
        <v>5</v>
      </c>
      <c r="W1177" s="33">
        <f t="shared" si="170"/>
        <v>533.70102228047176</v>
      </c>
      <c r="X1177" s="2" t="s">
        <v>17</v>
      </c>
    </row>
    <row r="1178" spans="1:24" ht="14.25" customHeight="1" x14ac:dyDescent="0.25">
      <c r="A1178" s="2">
        <v>1898</v>
      </c>
      <c r="B1178" s="2">
        <v>45</v>
      </c>
      <c r="C1178" s="2" t="str">
        <f t="shared" si="162"/>
        <v>Mid Adults</v>
      </c>
      <c r="D1178" s="2" t="s">
        <v>18</v>
      </c>
      <c r="E1178" s="2" t="s">
        <v>13</v>
      </c>
      <c r="F1178" s="2">
        <v>677.4</v>
      </c>
      <c r="G1178" s="2">
        <f t="shared" si="163"/>
        <v>3</v>
      </c>
      <c r="H1178" s="6">
        <v>46094</v>
      </c>
      <c r="I1178" s="12" t="str">
        <f t="shared" si="164"/>
        <v>2026</v>
      </c>
      <c r="J1178" s="10" t="str">
        <f t="shared" si="165"/>
        <v>Mar</v>
      </c>
      <c r="K1178" s="12" t="str">
        <f t="shared" si="166"/>
        <v>13</v>
      </c>
      <c r="L1178" s="2" t="s">
        <v>30</v>
      </c>
      <c r="M1178" s="2" t="s">
        <v>25</v>
      </c>
      <c r="N1178" s="2">
        <v>1.56</v>
      </c>
      <c r="O1178" s="2" t="s">
        <v>16</v>
      </c>
      <c r="P1178" s="2">
        <v>17</v>
      </c>
      <c r="Q1178" s="2">
        <f t="shared" si="167"/>
        <v>3</v>
      </c>
      <c r="R1178" s="2">
        <v>39.85</v>
      </c>
      <c r="S1178" s="2">
        <f t="shared" si="168"/>
        <v>1</v>
      </c>
      <c r="T1178" s="42">
        <f>DataSet!G1899+DataSet!Q1899+DataSet!S1899</f>
        <v>7</v>
      </c>
      <c r="U1178" s="16" t="str">
        <f t="shared" si="169"/>
        <v>High</v>
      </c>
      <c r="V1178" s="4">
        <v>4</v>
      </c>
      <c r="W1178" s="33">
        <f t="shared" si="170"/>
        <v>524.39562015503964</v>
      </c>
      <c r="X1178" s="2" t="s">
        <v>17</v>
      </c>
    </row>
    <row r="1179" spans="1:24" ht="14.25" customHeight="1" x14ac:dyDescent="0.25">
      <c r="A1179" s="2">
        <v>2092</v>
      </c>
      <c r="B1179" s="2">
        <v>61</v>
      </c>
      <c r="C1179" s="2" t="str">
        <f t="shared" si="162"/>
        <v>Seniors</v>
      </c>
      <c r="D1179" s="2" t="s">
        <v>23</v>
      </c>
      <c r="E1179" s="2" t="s">
        <v>27</v>
      </c>
      <c r="F1179" s="2">
        <v>929.65</v>
      </c>
      <c r="G1179" s="2">
        <f t="shared" si="163"/>
        <v>3</v>
      </c>
      <c r="H1179" s="6">
        <v>46288</v>
      </c>
      <c r="I1179" s="12" t="str">
        <f t="shared" si="164"/>
        <v>2026</v>
      </c>
      <c r="J1179" s="10" t="str">
        <f t="shared" si="165"/>
        <v>Sep</v>
      </c>
      <c r="K1179" s="12" t="str">
        <f t="shared" si="166"/>
        <v>23</v>
      </c>
      <c r="L1179" s="2" t="s">
        <v>24</v>
      </c>
      <c r="M1179" s="2" t="s">
        <v>25</v>
      </c>
      <c r="N1179" s="2">
        <v>1.56</v>
      </c>
      <c r="O1179" s="2" t="s">
        <v>16</v>
      </c>
      <c r="P1179" s="2">
        <v>10</v>
      </c>
      <c r="Q1179" s="2">
        <f t="shared" si="167"/>
        <v>2</v>
      </c>
      <c r="R1179" s="2">
        <v>92.96</v>
      </c>
      <c r="S1179" s="2">
        <f t="shared" si="168"/>
        <v>2</v>
      </c>
      <c r="T1179" s="42">
        <f>DataSet!G2093+DataSet!Q2093+DataSet!S2093</f>
        <v>5</v>
      </c>
      <c r="U1179" s="16" t="str">
        <f t="shared" si="169"/>
        <v>Medium</v>
      </c>
      <c r="V1179" s="4">
        <v>4</v>
      </c>
      <c r="W1179" s="33">
        <f t="shared" si="170"/>
        <v>524.19768434670209</v>
      </c>
      <c r="X1179" s="2" t="s">
        <v>28</v>
      </c>
    </row>
    <row r="1180" spans="1:24" ht="14.25" customHeight="1" x14ac:dyDescent="0.25">
      <c r="A1180" s="2">
        <v>2188</v>
      </c>
      <c r="B1180" s="2">
        <v>59</v>
      </c>
      <c r="C1180" s="2" t="str">
        <f t="shared" si="162"/>
        <v>Late Adults</v>
      </c>
      <c r="D1180" s="2" t="s">
        <v>18</v>
      </c>
      <c r="E1180" s="2" t="s">
        <v>13</v>
      </c>
      <c r="F1180" s="2">
        <v>471.56</v>
      </c>
      <c r="G1180" s="2">
        <f t="shared" si="163"/>
        <v>2</v>
      </c>
      <c r="H1180" s="6">
        <v>46384</v>
      </c>
      <c r="I1180" s="12" t="str">
        <f t="shared" si="164"/>
        <v>2026</v>
      </c>
      <c r="J1180" s="10" t="str">
        <f t="shared" si="165"/>
        <v>Dec</v>
      </c>
      <c r="K1180" s="12" t="str">
        <f t="shared" si="166"/>
        <v>28</v>
      </c>
      <c r="L1180" s="2" t="s">
        <v>20</v>
      </c>
      <c r="M1180" s="2" t="s">
        <v>25</v>
      </c>
      <c r="N1180" s="2">
        <v>1.56</v>
      </c>
      <c r="O1180" s="2" t="s">
        <v>21</v>
      </c>
      <c r="P1180" s="2">
        <v>3</v>
      </c>
      <c r="Q1180" s="2">
        <f t="shared" si="167"/>
        <v>1</v>
      </c>
      <c r="R1180" s="2">
        <v>157.19</v>
      </c>
      <c r="S1180" s="2">
        <f t="shared" si="168"/>
        <v>3</v>
      </c>
      <c r="T1180" s="42">
        <f>DataSet!G2189+DataSet!Q2189+DataSet!S2189</f>
        <v>6</v>
      </c>
      <c r="U1180" s="16" t="str">
        <f t="shared" si="169"/>
        <v>Medium</v>
      </c>
      <c r="V1180" s="4">
        <v>3</v>
      </c>
      <c r="W1180" s="33">
        <f t="shared" si="170"/>
        <v>500.20803320561987</v>
      </c>
      <c r="X1180" s="2" t="s">
        <v>22</v>
      </c>
    </row>
    <row r="1181" spans="1:24" ht="14.25" customHeight="1" x14ac:dyDescent="0.25">
      <c r="A1181" s="2">
        <v>2560</v>
      </c>
      <c r="B1181" s="2">
        <v>27</v>
      </c>
      <c r="C1181" s="2" t="str">
        <f t="shared" si="162"/>
        <v>Young Adults</v>
      </c>
      <c r="D1181" s="2" t="s">
        <v>12</v>
      </c>
      <c r="E1181" s="2" t="s">
        <v>13</v>
      </c>
      <c r="F1181" s="2">
        <v>972.08</v>
      </c>
      <c r="G1181" s="2">
        <f t="shared" si="163"/>
        <v>3</v>
      </c>
      <c r="H1181" s="6">
        <v>46756</v>
      </c>
      <c r="I1181" s="12" t="str">
        <f t="shared" si="164"/>
        <v>2028</v>
      </c>
      <c r="J1181" s="10" t="str">
        <f t="shared" si="165"/>
        <v>Jan</v>
      </c>
      <c r="K1181" s="12" t="str">
        <f t="shared" si="166"/>
        <v>04</v>
      </c>
      <c r="L1181" s="2" t="s">
        <v>14</v>
      </c>
      <c r="M1181" s="2" t="s">
        <v>25</v>
      </c>
      <c r="N1181" s="2">
        <v>1.56</v>
      </c>
      <c r="O1181" s="2" t="s">
        <v>16</v>
      </c>
      <c r="P1181" s="2">
        <v>11</v>
      </c>
      <c r="Q1181" s="2">
        <f t="shared" si="167"/>
        <v>2</v>
      </c>
      <c r="R1181" s="2">
        <v>88.37</v>
      </c>
      <c r="S1181" s="2">
        <f t="shared" si="168"/>
        <v>2</v>
      </c>
      <c r="T1181" s="42">
        <f>DataSet!G2561+DataSet!Q2561+DataSet!S2561</f>
        <v>4</v>
      </c>
      <c r="U1181" s="16" t="str">
        <f t="shared" si="169"/>
        <v>Low</v>
      </c>
      <c r="V1181" s="4">
        <v>5</v>
      </c>
      <c r="W1181" s="33">
        <f t="shared" si="170"/>
        <v>533.30091863517055</v>
      </c>
      <c r="X1181" s="2" t="s">
        <v>17</v>
      </c>
    </row>
    <row r="1182" spans="1:24" ht="14.25" customHeight="1" x14ac:dyDescent="0.25">
      <c r="A1182" s="2">
        <v>2702</v>
      </c>
      <c r="B1182" s="2">
        <v>64</v>
      </c>
      <c r="C1182" s="2" t="str">
        <f t="shared" si="162"/>
        <v>Seniors</v>
      </c>
      <c r="D1182" s="2" t="s">
        <v>26</v>
      </c>
      <c r="E1182" s="2" t="s">
        <v>27</v>
      </c>
      <c r="F1182" s="2">
        <v>910.03</v>
      </c>
      <c r="G1182" s="2">
        <f t="shared" si="163"/>
        <v>3</v>
      </c>
      <c r="H1182" s="6">
        <v>46898</v>
      </c>
      <c r="I1182" s="12" t="str">
        <f t="shared" si="164"/>
        <v>2028</v>
      </c>
      <c r="J1182" s="10" t="str">
        <f t="shared" si="165"/>
        <v>May</v>
      </c>
      <c r="K1182" s="12" t="str">
        <f t="shared" si="166"/>
        <v>25</v>
      </c>
      <c r="L1182" s="2" t="s">
        <v>24</v>
      </c>
      <c r="M1182" s="2" t="s">
        <v>15</v>
      </c>
      <c r="N1182" s="2">
        <v>1.56</v>
      </c>
      <c r="O1182" s="2" t="s">
        <v>16</v>
      </c>
      <c r="P1182" s="2">
        <v>5</v>
      </c>
      <c r="Q1182" s="2">
        <f t="shared" si="167"/>
        <v>1</v>
      </c>
      <c r="R1182" s="2">
        <v>182.01</v>
      </c>
      <c r="S1182" s="2">
        <f t="shared" si="168"/>
        <v>3</v>
      </c>
      <c r="T1182" s="42">
        <f>DataSet!G2703+DataSet!Q2703+DataSet!S2703</f>
        <v>5</v>
      </c>
      <c r="U1182" s="16" t="str">
        <f t="shared" si="169"/>
        <v>Medium</v>
      </c>
      <c r="V1182" s="4">
        <v>5</v>
      </c>
      <c r="W1182" s="33">
        <f t="shared" si="170"/>
        <v>532.7243363994744</v>
      </c>
      <c r="X1182" s="2" t="s">
        <v>17</v>
      </c>
    </row>
    <row r="1183" spans="1:24" ht="14.25" customHeight="1" x14ac:dyDescent="0.25">
      <c r="A1183" s="2">
        <v>3232</v>
      </c>
      <c r="B1183" s="2">
        <v>64</v>
      </c>
      <c r="C1183" s="2" t="str">
        <f t="shared" si="162"/>
        <v>Seniors</v>
      </c>
      <c r="D1183" s="2" t="s">
        <v>18</v>
      </c>
      <c r="E1183" s="2" t="s">
        <v>19</v>
      </c>
      <c r="F1183" s="2">
        <v>239.39</v>
      </c>
      <c r="G1183" s="2">
        <f t="shared" si="163"/>
        <v>1</v>
      </c>
      <c r="H1183" s="6">
        <v>47428</v>
      </c>
      <c r="I1183" s="12" t="str">
        <f t="shared" si="164"/>
        <v>2029</v>
      </c>
      <c r="J1183" s="10" t="str">
        <f t="shared" si="165"/>
        <v>Nov</v>
      </c>
      <c r="K1183" s="12" t="str">
        <f t="shared" si="166"/>
        <v>06</v>
      </c>
      <c r="L1183" s="2" t="s">
        <v>24</v>
      </c>
      <c r="M1183" s="2" t="s">
        <v>25</v>
      </c>
      <c r="N1183" s="2">
        <v>1.56</v>
      </c>
      <c r="O1183" s="2" t="s">
        <v>16</v>
      </c>
      <c r="P1183" s="2">
        <v>12</v>
      </c>
      <c r="Q1183" s="2">
        <f t="shared" si="167"/>
        <v>2</v>
      </c>
      <c r="R1183" s="2">
        <v>19.95</v>
      </c>
      <c r="S1183" s="2">
        <f t="shared" si="168"/>
        <v>1</v>
      </c>
      <c r="T1183" s="42">
        <f>DataSet!G3233+DataSet!Q3233+DataSet!S3233</f>
        <v>6</v>
      </c>
      <c r="U1183" s="16" t="str">
        <f t="shared" si="169"/>
        <v>Medium</v>
      </c>
      <c r="V1183" s="4">
        <v>2</v>
      </c>
      <c r="W1183" s="33">
        <f t="shared" si="170"/>
        <v>523.31420348059009</v>
      </c>
      <c r="X1183" s="2" t="s">
        <v>28</v>
      </c>
    </row>
    <row r="1184" spans="1:24" ht="14.25" customHeight="1" x14ac:dyDescent="0.25">
      <c r="A1184" s="2">
        <v>3633</v>
      </c>
      <c r="B1184" s="2">
        <v>61</v>
      </c>
      <c r="C1184" s="2" t="str">
        <f t="shared" si="162"/>
        <v>Seniors</v>
      </c>
      <c r="D1184" s="2" t="s">
        <v>18</v>
      </c>
      <c r="E1184" s="2" t="s">
        <v>27</v>
      </c>
      <c r="F1184" s="2">
        <v>431.43</v>
      </c>
      <c r="G1184" s="2">
        <f t="shared" si="163"/>
        <v>2</v>
      </c>
      <c r="H1184" s="6">
        <v>47829</v>
      </c>
      <c r="I1184" s="12" t="str">
        <f t="shared" si="164"/>
        <v>2030</v>
      </c>
      <c r="J1184" s="10" t="str">
        <f t="shared" si="165"/>
        <v>Dec</v>
      </c>
      <c r="K1184" s="12" t="str">
        <f t="shared" si="166"/>
        <v>12</v>
      </c>
      <c r="L1184" s="2" t="s">
        <v>30</v>
      </c>
      <c r="M1184" s="2" t="s">
        <v>25</v>
      </c>
      <c r="N1184" s="2">
        <v>1.56</v>
      </c>
      <c r="O1184" s="2" t="s">
        <v>21</v>
      </c>
      <c r="P1184" s="2">
        <v>19</v>
      </c>
      <c r="Q1184" s="2">
        <f t="shared" si="167"/>
        <v>3</v>
      </c>
      <c r="R1184" s="2">
        <v>22.71</v>
      </c>
      <c r="S1184" s="2">
        <f t="shared" si="168"/>
        <v>1</v>
      </c>
      <c r="T1184" s="42">
        <f>DataSet!G3634+DataSet!Q3634+DataSet!S3634</f>
        <v>4</v>
      </c>
      <c r="U1184" s="16" t="str">
        <f t="shared" si="169"/>
        <v>Low</v>
      </c>
      <c r="V1184" s="4">
        <v>5</v>
      </c>
      <c r="W1184" s="33">
        <f t="shared" si="170"/>
        <v>532.2278815789474</v>
      </c>
      <c r="X1184" s="2" t="s">
        <v>17</v>
      </c>
    </row>
    <row r="1185" spans="1:24" ht="14.25" customHeight="1" x14ac:dyDescent="0.25">
      <c r="A1185" s="2">
        <v>3679</v>
      </c>
      <c r="B1185" s="2">
        <v>61</v>
      </c>
      <c r="C1185" s="2" t="str">
        <f t="shared" si="162"/>
        <v>Seniors</v>
      </c>
      <c r="D1185" s="2" t="s">
        <v>12</v>
      </c>
      <c r="E1185" s="2" t="s">
        <v>19</v>
      </c>
      <c r="F1185" s="2">
        <v>759.79</v>
      </c>
      <c r="G1185" s="2">
        <f t="shared" si="163"/>
        <v>3</v>
      </c>
      <c r="H1185" s="6">
        <v>47875</v>
      </c>
      <c r="I1185" s="12" t="str">
        <f t="shared" si="164"/>
        <v>2031</v>
      </c>
      <c r="J1185" s="10" t="str">
        <f t="shared" si="165"/>
        <v>Jan</v>
      </c>
      <c r="K1185" s="12" t="str">
        <f t="shared" si="166"/>
        <v>27</v>
      </c>
      <c r="L1185" s="2" t="s">
        <v>14</v>
      </c>
      <c r="M1185" s="2" t="s">
        <v>15</v>
      </c>
      <c r="N1185" s="2">
        <v>1.56</v>
      </c>
      <c r="O1185" s="2" t="s">
        <v>16</v>
      </c>
      <c r="P1185" s="2">
        <v>18</v>
      </c>
      <c r="Q1185" s="2">
        <f t="shared" si="167"/>
        <v>3</v>
      </c>
      <c r="R1185" s="2">
        <v>42.21</v>
      </c>
      <c r="S1185" s="2">
        <f t="shared" si="168"/>
        <v>1</v>
      </c>
      <c r="T1185" s="42">
        <f>DataSet!G3680+DataSet!Q3680+DataSet!S3680</f>
        <v>4</v>
      </c>
      <c r="U1185" s="16" t="str">
        <f t="shared" si="169"/>
        <v>Low</v>
      </c>
      <c r="V1185" s="4">
        <v>1</v>
      </c>
      <c r="W1185" s="33">
        <f t="shared" si="170"/>
        <v>536.20013192612112</v>
      </c>
      <c r="X1185" s="2" t="s">
        <v>28</v>
      </c>
    </row>
    <row r="1186" spans="1:24" ht="14.25" customHeight="1" x14ac:dyDescent="0.25">
      <c r="A1186" s="2">
        <v>3835</v>
      </c>
      <c r="B1186" s="2">
        <v>22</v>
      </c>
      <c r="C1186" s="2" t="str">
        <f t="shared" si="162"/>
        <v>Young Adults</v>
      </c>
      <c r="D1186" s="2" t="s">
        <v>12</v>
      </c>
      <c r="E1186" s="2" t="s">
        <v>19</v>
      </c>
      <c r="F1186" s="2">
        <v>76.650000000000006</v>
      </c>
      <c r="G1186" s="2">
        <f t="shared" si="163"/>
        <v>1</v>
      </c>
      <c r="H1186" s="6">
        <v>48031</v>
      </c>
      <c r="I1186" s="12" t="str">
        <f t="shared" si="164"/>
        <v>2031</v>
      </c>
      <c r="J1186" s="10" t="str">
        <f t="shared" si="165"/>
        <v>Jul</v>
      </c>
      <c r="K1186" s="12" t="str">
        <f t="shared" si="166"/>
        <v>02</v>
      </c>
      <c r="L1186" s="2" t="s">
        <v>30</v>
      </c>
      <c r="M1186" s="2" t="s">
        <v>25</v>
      </c>
      <c r="N1186" s="2">
        <v>1.56</v>
      </c>
      <c r="O1186" s="2" t="s">
        <v>16</v>
      </c>
      <c r="P1186" s="2">
        <v>1</v>
      </c>
      <c r="Q1186" s="2">
        <f t="shared" si="167"/>
        <v>1</v>
      </c>
      <c r="R1186" s="2">
        <v>76.650000000000006</v>
      </c>
      <c r="S1186" s="2">
        <f t="shared" si="168"/>
        <v>2</v>
      </c>
      <c r="T1186" s="42">
        <f>DataSet!G3836+DataSet!Q3836+DataSet!S3836</f>
        <v>4</v>
      </c>
      <c r="U1186" s="16" t="str">
        <f t="shared" si="169"/>
        <v>Low</v>
      </c>
      <c r="V1186" s="4">
        <v>3</v>
      </c>
      <c r="W1186" s="33">
        <f t="shared" si="170"/>
        <v>500.24466751918203</v>
      </c>
      <c r="X1186" s="2" t="s">
        <v>22</v>
      </c>
    </row>
    <row r="1187" spans="1:24" ht="14.25" customHeight="1" x14ac:dyDescent="0.25">
      <c r="A1187" s="2">
        <v>3917</v>
      </c>
      <c r="B1187" s="2">
        <v>30</v>
      </c>
      <c r="C1187" s="2" t="str">
        <f t="shared" si="162"/>
        <v>Early Adults</v>
      </c>
      <c r="D1187" s="2" t="s">
        <v>26</v>
      </c>
      <c r="E1187" s="2" t="s">
        <v>19</v>
      </c>
      <c r="F1187" s="2">
        <v>355.46</v>
      </c>
      <c r="G1187" s="2">
        <f t="shared" si="163"/>
        <v>2</v>
      </c>
      <c r="H1187" s="6">
        <v>48113</v>
      </c>
      <c r="I1187" s="12" t="str">
        <f t="shared" si="164"/>
        <v>2031</v>
      </c>
      <c r="J1187" s="10" t="str">
        <f t="shared" si="165"/>
        <v>Sep</v>
      </c>
      <c r="K1187" s="12" t="str">
        <f t="shared" si="166"/>
        <v>22</v>
      </c>
      <c r="L1187" s="2" t="s">
        <v>20</v>
      </c>
      <c r="M1187" s="2" t="s">
        <v>15</v>
      </c>
      <c r="N1187" s="2">
        <v>1.56</v>
      </c>
      <c r="O1187" s="2" t="s">
        <v>16</v>
      </c>
      <c r="P1187" s="2">
        <v>4</v>
      </c>
      <c r="Q1187" s="2">
        <f t="shared" si="167"/>
        <v>1</v>
      </c>
      <c r="R1187" s="2">
        <v>88.86</v>
      </c>
      <c r="S1187" s="2">
        <f t="shared" si="168"/>
        <v>2</v>
      </c>
      <c r="T1187" s="42">
        <f>DataSet!G3918+DataSet!Q3918+DataSet!S3918</f>
        <v>7</v>
      </c>
      <c r="U1187" s="16" t="str">
        <f t="shared" si="169"/>
        <v>High</v>
      </c>
      <c r="V1187" s="4">
        <v>3</v>
      </c>
      <c r="W1187" s="33">
        <f t="shared" si="170"/>
        <v>500.78704225352163</v>
      </c>
      <c r="X1187" s="2" t="s">
        <v>17</v>
      </c>
    </row>
    <row r="1188" spans="1:24" ht="14.25" customHeight="1" x14ac:dyDescent="0.25">
      <c r="A1188" s="2">
        <v>3954</v>
      </c>
      <c r="B1188" s="2">
        <v>24</v>
      </c>
      <c r="C1188" s="2" t="str">
        <f t="shared" si="162"/>
        <v>Young Adults</v>
      </c>
      <c r="D1188" s="2" t="s">
        <v>23</v>
      </c>
      <c r="E1188" s="2" t="s">
        <v>19</v>
      </c>
      <c r="F1188" s="2">
        <v>312.55</v>
      </c>
      <c r="G1188" s="2">
        <f t="shared" si="163"/>
        <v>1</v>
      </c>
      <c r="H1188" s="6">
        <v>48150</v>
      </c>
      <c r="I1188" s="12" t="str">
        <f t="shared" si="164"/>
        <v>2031</v>
      </c>
      <c r="J1188" s="10" t="str">
        <f t="shared" si="165"/>
        <v>Oct</v>
      </c>
      <c r="K1188" s="12" t="str">
        <f t="shared" si="166"/>
        <v>29</v>
      </c>
      <c r="L1188" s="2" t="s">
        <v>24</v>
      </c>
      <c r="M1188" s="2" t="s">
        <v>15</v>
      </c>
      <c r="N1188" s="2">
        <v>1.56</v>
      </c>
      <c r="O1188" s="2" t="s">
        <v>16</v>
      </c>
      <c r="P1188" s="2">
        <v>9</v>
      </c>
      <c r="Q1188" s="2">
        <f t="shared" si="167"/>
        <v>2</v>
      </c>
      <c r="R1188" s="2">
        <v>34.729999999999997</v>
      </c>
      <c r="S1188" s="2">
        <f t="shared" si="168"/>
        <v>1</v>
      </c>
      <c r="T1188" s="42">
        <f>DataSet!G3955+DataSet!Q3955+DataSet!S3955</f>
        <v>7</v>
      </c>
      <c r="U1188" s="16" t="str">
        <f t="shared" si="169"/>
        <v>High</v>
      </c>
      <c r="V1188" s="4">
        <v>3</v>
      </c>
      <c r="W1188" s="33">
        <f t="shared" si="170"/>
        <v>500.97335897435948</v>
      </c>
      <c r="X1188" s="2" t="s">
        <v>17</v>
      </c>
    </row>
    <row r="1189" spans="1:24" ht="14.25" customHeight="1" x14ac:dyDescent="0.25">
      <c r="A1189" s="2">
        <v>4122</v>
      </c>
      <c r="B1189" s="2">
        <v>60</v>
      </c>
      <c r="C1189" s="2" t="str">
        <f t="shared" si="162"/>
        <v>Seniors</v>
      </c>
      <c r="D1189" s="2" t="s">
        <v>18</v>
      </c>
      <c r="E1189" s="2" t="s">
        <v>19</v>
      </c>
      <c r="F1189" s="2">
        <v>213.3</v>
      </c>
      <c r="G1189" s="2">
        <f t="shared" si="163"/>
        <v>1</v>
      </c>
      <c r="H1189" s="6">
        <v>48318</v>
      </c>
      <c r="I1189" s="12" t="str">
        <f t="shared" si="164"/>
        <v>2032</v>
      </c>
      <c r="J1189" s="10" t="str">
        <f t="shared" si="165"/>
        <v>Apr</v>
      </c>
      <c r="K1189" s="12" t="str">
        <f t="shared" si="166"/>
        <v>14</v>
      </c>
      <c r="L1189" s="2" t="s">
        <v>30</v>
      </c>
      <c r="M1189" s="2" t="s">
        <v>25</v>
      </c>
      <c r="N1189" s="2">
        <v>1.56</v>
      </c>
      <c r="O1189" s="2" t="s">
        <v>21</v>
      </c>
      <c r="P1189" s="2">
        <v>18</v>
      </c>
      <c r="Q1189" s="2">
        <f t="shared" si="167"/>
        <v>3</v>
      </c>
      <c r="R1189" s="2">
        <v>11.85</v>
      </c>
      <c r="S1189" s="2">
        <f t="shared" si="168"/>
        <v>1</v>
      </c>
      <c r="T1189" s="42">
        <f>DataSet!G4123+DataSet!Q4123+DataSet!S4123</f>
        <v>7</v>
      </c>
      <c r="U1189" s="16" t="str">
        <f t="shared" si="169"/>
        <v>High</v>
      </c>
      <c r="V1189" s="4">
        <v>4</v>
      </c>
      <c r="W1189" s="33">
        <f t="shared" si="170"/>
        <v>523.67248704663302</v>
      </c>
      <c r="X1189" s="2" t="s">
        <v>22</v>
      </c>
    </row>
    <row r="1190" spans="1:24" ht="14.25" customHeight="1" x14ac:dyDescent="0.25">
      <c r="A1190" s="2">
        <v>4328</v>
      </c>
      <c r="B1190" s="2">
        <v>56</v>
      </c>
      <c r="C1190" s="2" t="str">
        <f t="shared" si="162"/>
        <v>Late Adults</v>
      </c>
      <c r="D1190" s="2" t="s">
        <v>18</v>
      </c>
      <c r="E1190" s="2" t="s">
        <v>29</v>
      </c>
      <c r="F1190" s="2">
        <v>217.57</v>
      </c>
      <c r="G1190" s="2">
        <f t="shared" si="163"/>
        <v>1</v>
      </c>
      <c r="H1190" s="6">
        <v>48524</v>
      </c>
      <c r="I1190" s="12" t="str">
        <f t="shared" si="164"/>
        <v>2032</v>
      </c>
      <c r="J1190" s="10" t="str">
        <f t="shared" si="165"/>
        <v>Nov</v>
      </c>
      <c r="K1190" s="12" t="str">
        <f t="shared" si="166"/>
        <v>06</v>
      </c>
      <c r="L1190" s="2" t="s">
        <v>20</v>
      </c>
      <c r="M1190" s="2" t="s">
        <v>15</v>
      </c>
      <c r="N1190" s="2">
        <v>1.56</v>
      </c>
      <c r="O1190" s="2" t="s">
        <v>16</v>
      </c>
      <c r="P1190" s="2">
        <v>19</v>
      </c>
      <c r="Q1190" s="2">
        <f t="shared" si="167"/>
        <v>3</v>
      </c>
      <c r="R1190" s="2">
        <v>11.45</v>
      </c>
      <c r="S1190" s="2">
        <f t="shared" si="168"/>
        <v>1</v>
      </c>
      <c r="T1190" s="42">
        <f>DataSet!G4329+DataSet!Q4329+DataSet!S4329</f>
        <v>4</v>
      </c>
      <c r="U1190" s="16" t="str">
        <f t="shared" si="169"/>
        <v>Low</v>
      </c>
      <c r="V1190" s="4">
        <v>5</v>
      </c>
      <c r="W1190" s="33">
        <f t="shared" si="170"/>
        <v>532.36068511198948</v>
      </c>
      <c r="X1190" s="2" t="s">
        <v>28</v>
      </c>
    </row>
    <row r="1191" spans="1:24" ht="14.25" customHeight="1" x14ac:dyDescent="0.25">
      <c r="A1191" s="2">
        <v>4376</v>
      </c>
      <c r="B1191" s="2">
        <v>54</v>
      </c>
      <c r="C1191" s="2" t="str">
        <f t="shared" si="162"/>
        <v>Late Adults</v>
      </c>
      <c r="D1191" s="2" t="s">
        <v>18</v>
      </c>
      <c r="E1191" s="2" t="s">
        <v>19</v>
      </c>
      <c r="F1191" s="2">
        <v>980.06</v>
      </c>
      <c r="G1191" s="2">
        <f t="shared" si="163"/>
        <v>3</v>
      </c>
      <c r="H1191" s="6">
        <v>48572</v>
      </c>
      <c r="I1191" s="12" t="str">
        <f t="shared" si="164"/>
        <v>2032</v>
      </c>
      <c r="J1191" s="10" t="str">
        <f t="shared" si="165"/>
        <v>Dec</v>
      </c>
      <c r="K1191" s="12" t="str">
        <f t="shared" si="166"/>
        <v>24</v>
      </c>
      <c r="L1191" s="2" t="s">
        <v>30</v>
      </c>
      <c r="M1191" s="2" t="s">
        <v>15</v>
      </c>
      <c r="N1191" s="2">
        <v>1.56</v>
      </c>
      <c r="O1191" s="2" t="s">
        <v>21</v>
      </c>
      <c r="P1191" s="2">
        <v>14</v>
      </c>
      <c r="Q1191" s="2">
        <f t="shared" si="167"/>
        <v>2</v>
      </c>
      <c r="R1191" s="2">
        <v>70</v>
      </c>
      <c r="S1191" s="2">
        <f t="shared" si="168"/>
        <v>2</v>
      </c>
      <c r="T1191" s="42">
        <f>DataSet!G4377+DataSet!Q4377+DataSet!S4377</f>
        <v>6</v>
      </c>
      <c r="U1191" s="16" t="str">
        <f t="shared" si="169"/>
        <v>Medium</v>
      </c>
      <c r="V1191" s="4">
        <v>2</v>
      </c>
      <c r="W1191" s="33">
        <f t="shared" si="170"/>
        <v>523.69479892761501</v>
      </c>
      <c r="X1191" s="2" t="s">
        <v>28</v>
      </c>
    </row>
    <row r="1192" spans="1:24" ht="14.25" customHeight="1" x14ac:dyDescent="0.25">
      <c r="A1192" s="2">
        <v>4686</v>
      </c>
      <c r="B1192" s="2">
        <v>42</v>
      </c>
      <c r="C1192" s="2" t="str">
        <f t="shared" si="162"/>
        <v>Mid Adults</v>
      </c>
      <c r="D1192" s="2" t="s">
        <v>18</v>
      </c>
      <c r="E1192" s="2" t="s">
        <v>19</v>
      </c>
      <c r="F1192" s="2">
        <v>223.17</v>
      </c>
      <c r="G1192" s="2">
        <f t="shared" si="163"/>
        <v>1</v>
      </c>
      <c r="H1192" s="6">
        <v>48882</v>
      </c>
      <c r="I1192" s="12" t="str">
        <f t="shared" si="164"/>
        <v>2033</v>
      </c>
      <c r="J1192" s="10" t="str">
        <f t="shared" si="165"/>
        <v>Oct</v>
      </c>
      <c r="K1192" s="12" t="str">
        <f t="shared" si="166"/>
        <v>30</v>
      </c>
      <c r="L1192" s="2" t="s">
        <v>24</v>
      </c>
      <c r="M1192" s="2" t="s">
        <v>25</v>
      </c>
      <c r="N1192" s="2">
        <v>1.56</v>
      </c>
      <c r="O1192" s="2" t="s">
        <v>21</v>
      </c>
      <c r="P1192" s="2">
        <v>12</v>
      </c>
      <c r="Q1192" s="2">
        <f t="shared" si="167"/>
        <v>2</v>
      </c>
      <c r="R1192" s="2">
        <v>18.600000000000001</v>
      </c>
      <c r="S1192" s="2">
        <f t="shared" si="168"/>
        <v>1</v>
      </c>
      <c r="T1192" s="42">
        <f>DataSet!G4687+DataSet!Q4687+DataSet!S4687</f>
        <v>5</v>
      </c>
      <c r="U1192" s="16" t="str">
        <f t="shared" si="169"/>
        <v>Medium</v>
      </c>
      <c r="V1192" s="4">
        <v>2</v>
      </c>
      <c r="W1192" s="33">
        <f t="shared" si="170"/>
        <v>523.08222818792046</v>
      </c>
      <c r="X1192" s="2" t="s">
        <v>22</v>
      </c>
    </row>
    <row r="1193" spans="1:24" ht="14.25" customHeight="1" x14ac:dyDescent="0.25">
      <c r="A1193" s="2">
        <v>4745</v>
      </c>
      <c r="B1193" s="2">
        <v>58</v>
      </c>
      <c r="C1193" s="2" t="str">
        <f t="shared" si="162"/>
        <v>Late Adults</v>
      </c>
      <c r="D1193" s="2" t="s">
        <v>18</v>
      </c>
      <c r="E1193" s="2" t="s">
        <v>27</v>
      </c>
      <c r="F1193" s="2">
        <v>811.35</v>
      </c>
      <c r="G1193" s="2">
        <f t="shared" si="163"/>
        <v>3</v>
      </c>
      <c r="H1193" s="6">
        <v>48941</v>
      </c>
      <c r="I1193" s="12" t="str">
        <f t="shared" si="164"/>
        <v>2033</v>
      </c>
      <c r="J1193" s="10" t="str">
        <f t="shared" si="165"/>
        <v>Dec</v>
      </c>
      <c r="K1193" s="12" t="str">
        <f t="shared" si="166"/>
        <v>28</v>
      </c>
      <c r="L1193" s="2" t="s">
        <v>14</v>
      </c>
      <c r="M1193" s="2" t="s">
        <v>25</v>
      </c>
      <c r="N1193" s="2">
        <v>1.56</v>
      </c>
      <c r="O1193" s="2" t="s">
        <v>16</v>
      </c>
      <c r="P1193" s="2">
        <v>14</v>
      </c>
      <c r="Q1193" s="2">
        <f t="shared" si="167"/>
        <v>2</v>
      </c>
      <c r="R1193" s="2">
        <v>57.95</v>
      </c>
      <c r="S1193" s="2">
        <f t="shared" si="168"/>
        <v>2</v>
      </c>
      <c r="T1193" s="42">
        <f>DataSet!G4746+DataSet!Q4746+DataSet!S4746</f>
        <v>4</v>
      </c>
      <c r="U1193" s="16" t="str">
        <f t="shared" si="169"/>
        <v>Low</v>
      </c>
      <c r="V1193" s="4">
        <v>4</v>
      </c>
      <c r="W1193" s="33">
        <f t="shared" si="170"/>
        <v>524.07504539559102</v>
      </c>
      <c r="X1193" s="2" t="s">
        <v>28</v>
      </c>
    </row>
    <row r="1194" spans="1:24" ht="14.25" customHeight="1" x14ac:dyDescent="0.25">
      <c r="A1194" s="2">
        <v>41</v>
      </c>
      <c r="B1194" s="2">
        <v>69</v>
      </c>
      <c r="C1194" s="2" t="str">
        <f t="shared" si="162"/>
        <v>Seniors</v>
      </c>
      <c r="D1194" s="2" t="s">
        <v>23</v>
      </c>
      <c r="E1194" s="2" t="s">
        <v>27</v>
      </c>
      <c r="F1194" s="2">
        <v>557.84</v>
      </c>
      <c r="G1194" s="2">
        <f t="shared" si="163"/>
        <v>2</v>
      </c>
      <c r="H1194" s="6">
        <v>44237</v>
      </c>
      <c r="I1194" s="12" t="str">
        <f t="shared" si="164"/>
        <v>2021</v>
      </c>
      <c r="J1194" s="10" t="str">
        <f t="shared" si="165"/>
        <v>Feb</v>
      </c>
      <c r="K1194" s="12" t="str">
        <f t="shared" si="166"/>
        <v>10</v>
      </c>
      <c r="L1194" s="2" t="s">
        <v>20</v>
      </c>
      <c r="M1194" s="2" t="s">
        <v>15</v>
      </c>
      <c r="N1194" s="2">
        <v>1.55</v>
      </c>
      <c r="O1194" s="2" t="s">
        <v>16</v>
      </c>
      <c r="P1194" s="2">
        <v>4</v>
      </c>
      <c r="Q1194" s="2">
        <f t="shared" si="167"/>
        <v>1</v>
      </c>
      <c r="R1194" s="2">
        <v>139.46</v>
      </c>
      <c r="S1194" s="2">
        <f t="shared" si="168"/>
        <v>2</v>
      </c>
      <c r="T1194" s="42">
        <f>DataSet!G42+DataSet!Q42+DataSet!S42</f>
        <v>4</v>
      </c>
      <c r="U1194" s="16" t="str">
        <f t="shared" si="169"/>
        <v>Low</v>
      </c>
      <c r="V1194" s="4">
        <v>1</v>
      </c>
      <c r="W1194" s="33">
        <f t="shared" si="170"/>
        <v>535.90476882430607</v>
      </c>
      <c r="X1194" s="2" t="s">
        <v>22</v>
      </c>
    </row>
    <row r="1195" spans="1:24" ht="14.25" customHeight="1" x14ac:dyDescent="0.25">
      <c r="A1195" s="2">
        <v>76</v>
      </c>
      <c r="B1195" s="2">
        <v>56</v>
      </c>
      <c r="C1195" s="2" t="str">
        <f t="shared" si="162"/>
        <v>Late Adults</v>
      </c>
      <c r="D1195" s="2" t="s">
        <v>18</v>
      </c>
      <c r="E1195" s="2" t="s">
        <v>27</v>
      </c>
      <c r="F1195" s="2">
        <v>389.86</v>
      </c>
      <c r="G1195" s="2">
        <f t="shared" si="163"/>
        <v>2</v>
      </c>
      <c r="H1195" s="6">
        <v>44272</v>
      </c>
      <c r="I1195" s="12" t="str">
        <f t="shared" si="164"/>
        <v>2021</v>
      </c>
      <c r="J1195" s="10" t="str">
        <f t="shared" si="165"/>
        <v>Mar</v>
      </c>
      <c r="K1195" s="12" t="str">
        <f t="shared" si="166"/>
        <v>17</v>
      </c>
      <c r="L1195" s="2" t="s">
        <v>24</v>
      </c>
      <c r="M1195" s="2" t="s">
        <v>15</v>
      </c>
      <c r="N1195" s="2">
        <v>1.55</v>
      </c>
      <c r="O1195" s="2" t="s">
        <v>16</v>
      </c>
      <c r="P1195" s="2">
        <v>10</v>
      </c>
      <c r="Q1195" s="2">
        <f t="shared" si="167"/>
        <v>2</v>
      </c>
      <c r="R1195" s="2">
        <v>38.99</v>
      </c>
      <c r="S1195" s="2">
        <f t="shared" si="168"/>
        <v>1</v>
      </c>
      <c r="T1195" s="42">
        <f>DataSet!G77+DataSet!Q77+DataSet!S77</f>
        <v>4</v>
      </c>
      <c r="U1195" s="16" t="str">
        <f t="shared" si="169"/>
        <v>Low</v>
      </c>
      <c r="V1195" s="4">
        <v>1</v>
      </c>
      <c r="W1195" s="33">
        <f t="shared" si="170"/>
        <v>535.87575396825366</v>
      </c>
      <c r="X1195" s="2" t="s">
        <v>22</v>
      </c>
    </row>
    <row r="1196" spans="1:24" ht="14.25" customHeight="1" x14ac:dyDescent="0.25">
      <c r="A1196" s="2">
        <v>327</v>
      </c>
      <c r="B1196" s="2">
        <v>48</v>
      </c>
      <c r="C1196" s="2" t="str">
        <f t="shared" si="162"/>
        <v>Mid Adults</v>
      </c>
      <c r="D1196" s="2" t="s">
        <v>26</v>
      </c>
      <c r="E1196" s="2" t="s">
        <v>13</v>
      </c>
      <c r="F1196" s="2">
        <v>886.74</v>
      </c>
      <c r="G1196" s="2">
        <f t="shared" si="163"/>
        <v>3</v>
      </c>
      <c r="H1196" s="6">
        <v>44523</v>
      </c>
      <c r="I1196" s="12" t="str">
        <f t="shared" si="164"/>
        <v>2021</v>
      </c>
      <c r="J1196" s="10" t="str">
        <f t="shared" si="165"/>
        <v>Nov</v>
      </c>
      <c r="K1196" s="12" t="str">
        <f t="shared" si="166"/>
        <v>23</v>
      </c>
      <c r="L1196" s="2" t="s">
        <v>30</v>
      </c>
      <c r="M1196" s="2" t="s">
        <v>15</v>
      </c>
      <c r="N1196" s="2">
        <v>1.55</v>
      </c>
      <c r="O1196" s="2" t="s">
        <v>21</v>
      </c>
      <c r="P1196" s="2">
        <v>10</v>
      </c>
      <c r="Q1196" s="2">
        <f t="shared" si="167"/>
        <v>2</v>
      </c>
      <c r="R1196" s="2">
        <v>88.67</v>
      </c>
      <c r="S1196" s="2">
        <f t="shared" si="168"/>
        <v>2</v>
      </c>
      <c r="T1196" s="42">
        <f>DataSet!G328+DataSet!Q328+DataSet!S328</f>
        <v>4</v>
      </c>
      <c r="U1196" s="16" t="str">
        <f t="shared" si="169"/>
        <v>Low</v>
      </c>
      <c r="V1196" s="4">
        <v>5</v>
      </c>
      <c r="W1196" s="33">
        <f t="shared" si="170"/>
        <v>532.77597625329815</v>
      </c>
      <c r="X1196" s="2" t="s">
        <v>28</v>
      </c>
    </row>
    <row r="1197" spans="1:24" ht="14.25" customHeight="1" x14ac:dyDescent="0.25">
      <c r="A1197" s="2">
        <v>361</v>
      </c>
      <c r="B1197" s="2">
        <v>47</v>
      </c>
      <c r="C1197" s="2" t="str">
        <f t="shared" si="162"/>
        <v>Mid Adults</v>
      </c>
      <c r="D1197" s="2" t="s">
        <v>23</v>
      </c>
      <c r="E1197" s="2" t="s">
        <v>13</v>
      </c>
      <c r="F1197" s="2">
        <v>325.73</v>
      </c>
      <c r="G1197" s="2">
        <f t="shared" si="163"/>
        <v>1</v>
      </c>
      <c r="H1197" s="6">
        <v>44557</v>
      </c>
      <c r="I1197" s="12" t="str">
        <f t="shared" si="164"/>
        <v>2021</v>
      </c>
      <c r="J1197" s="10" t="str">
        <f t="shared" si="165"/>
        <v>Dec</v>
      </c>
      <c r="K1197" s="12" t="str">
        <f t="shared" si="166"/>
        <v>27</v>
      </c>
      <c r="L1197" s="2" t="s">
        <v>30</v>
      </c>
      <c r="M1197" s="2" t="s">
        <v>25</v>
      </c>
      <c r="N1197" s="2">
        <v>1.55</v>
      </c>
      <c r="O1197" s="2" t="s">
        <v>21</v>
      </c>
      <c r="P1197" s="2">
        <v>11</v>
      </c>
      <c r="Q1197" s="2">
        <f t="shared" si="167"/>
        <v>2</v>
      </c>
      <c r="R1197" s="2">
        <v>29.61</v>
      </c>
      <c r="S1197" s="2">
        <f t="shared" si="168"/>
        <v>1</v>
      </c>
      <c r="T1197" s="42">
        <f>DataSet!G362+DataSet!Q362+DataSet!S362</f>
        <v>4</v>
      </c>
      <c r="U1197" s="16" t="str">
        <f t="shared" si="169"/>
        <v>Low</v>
      </c>
      <c r="V1197" s="4">
        <v>4</v>
      </c>
      <c r="W1197" s="33">
        <f t="shared" si="170"/>
        <v>523.70196103896194</v>
      </c>
      <c r="X1197" s="2" t="s">
        <v>17</v>
      </c>
    </row>
    <row r="1198" spans="1:24" ht="14.25" customHeight="1" x14ac:dyDescent="0.25">
      <c r="A1198" s="2">
        <v>538</v>
      </c>
      <c r="B1198" s="2">
        <v>25</v>
      </c>
      <c r="C1198" s="2" t="str">
        <f t="shared" si="162"/>
        <v>Young Adults</v>
      </c>
      <c r="D1198" s="2" t="s">
        <v>12</v>
      </c>
      <c r="E1198" s="2" t="s">
        <v>13</v>
      </c>
      <c r="F1198" s="2">
        <v>591.41</v>
      </c>
      <c r="G1198" s="2">
        <f t="shared" si="163"/>
        <v>2</v>
      </c>
      <c r="H1198" s="6">
        <v>44734</v>
      </c>
      <c r="I1198" s="12" t="str">
        <f t="shared" si="164"/>
        <v>2022</v>
      </c>
      <c r="J1198" s="10" t="str">
        <f t="shared" si="165"/>
        <v>Jun</v>
      </c>
      <c r="K1198" s="12" t="str">
        <f t="shared" si="166"/>
        <v>22</v>
      </c>
      <c r="L1198" s="2" t="s">
        <v>14</v>
      </c>
      <c r="M1198" s="2" t="s">
        <v>25</v>
      </c>
      <c r="N1198" s="2">
        <v>1.55</v>
      </c>
      <c r="O1198" s="2" t="s">
        <v>21</v>
      </c>
      <c r="P1198" s="2">
        <v>13</v>
      </c>
      <c r="Q1198" s="2">
        <f t="shared" si="167"/>
        <v>2</v>
      </c>
      <c r="R1198" s="2">
        <v>45.49</v>
      </c>
      <c r="S1198" s="2">
        <f t="shared" si="168"/>
        <v>1</v>
      </c>
      <c r="T1198" s="42">
        <f>DataSet!G539+DataSet!Q539+DataSet!S539</f>
        <v>7</v>
      </c>
      <c r="U1198" s="16" t="str">
        <f t="shared" si="169"/>
        <v>High</v>
      </c>
      <c r="V1198" s="4">
        <v>3</v>
      </c>
      <c r="W1198" s="33">
        <f t="shared" si="170"/>
        <v>501.21523748395424</v>
      </c>
      <c r="X1198" s="2" t="s">
        <v>22</v>
      </c>
    </row>
    <row r="1199" spans="1:24" ht="14.25" customHeight="1" x14ac:dyDescent="0.25">
      <c r="A1199" s="2">
        <v>550</v>
      </c>
      <c r="B1199" s="2">
        <v>23</v>
      </c>
      <c r="C1199" s="2" t="str">
        <f t="shared" si="162"/>
        <v>Young Adults</v>
      </c>
      <c r="D1199" s="2" t="s">
        <v>23</v>
      </c>
      <c r="E1199" s="2" t="s">
        <v>27</v>
      </c>
      <c r="F1199" s="2">
        <v>852.54</v>
      </c>
      <c r="G1199" s="2">
        <f t="shared" si="163"/>
        <v>3</v>
      </c>
      <c r="H1199" s="6">
        <v>44746</v>
      </c>
      <c r="I1199" s="12" t="str">
        <f t="shared" si="164"/>
        <v>2022</v>
      </c>
      <c r="J1199" s="10" t="str">
        <f t="shared" si="165"/>
        <v>Jul</v>
      </c>
      <c r="K1199" s="12" t="str">
        <f t="shared" si="166"/>
        <v>04</v>
      </c>
      <c r="L1199" s="2" t="s">
        <v>30</v>
      </c>
      <c r="M1199" s="2" t="s">
        <v>25</v>
      </c>
      <c r="N1199" s="2">
        <v>1.55</v>
      </c>
      <c r="O1199" s="2" t="s">
        <v>16</v>
      </c>
      <c r="P1199" s="2">
        <v>15</v>
      </c>
      <c r="Q1199" s="2">
        <f t="shared" si="167"/>
        <v>2</v>
      </c>
      <c r="R1199" s="2">
        <v>56.84</v>
      </c>
      <c r="S1199" s="2">
        <f t="shared" si="168"/>
        <v>2</v>
      </c>
      <c r="T1199" s="42">
        <f>DataSet!G551+DataSet!Q551+DataSet!S551</f>
        <v>7</v>
      </c>
      <c r="U1199" s="16" t="str">
        <f t="shared" si="169"/>
        <v>High</v>
      </c>
      <c r="V1199" s="4">
        <v>1</v>
      </c>
      <c r="W1199" s="33">
        <f t="shared" si="170"/>
        <v>536.06915231788048</v>
      </c>
      <c r="X1199" s="2" t="s">
        <v>22</v>
      </c>
    </row>
    <row r="1200" spans="1:24" ht="14.25" customHeight="1" x14ac:dyDescent="0.25">
      <c r="A1200" s="2">
        <v>664</v>
      </c>
      <c r="B1200" s="2">
        <v>42</v>
      </c>
      <c r="C1200" s="2" t="str">
        <f t="shared" si="162"/>
        <v>Mid Adults</v>
      </c>
      <c r="D1200" s="2" t="s">
        <v>23</v>
      </c>
      <c r="E1200" s="2" t="s">
        <v>19</v>
      </c>
      <c r="F1200" s="2">
        <v>301.29000000000002</v>
      </c>
      <c r="G1200" s="2">
        <f t="shared" si="163"/>
        <v>1</v>
      </c>
      <c r="H1200" s="6">
        <v>44860</v>
      </c>
      <c r="I1200" s="12" t="str">
        <f t="shared" si="164"/>
        <v>2022</v>
      </c>
      <c r="J1200" s="10" t="str">
        <f t="shared" si="165"/>
        <v>Oct</v>
      </c>
      <c r="K1200" s="12" t="str">
        <f t="shared" si="166"/>
        <v>26</v>
      </c>
      <c r="L1200" s="2" t="s">
        <v>14</v>
      </c>
      <c r="M1200" s="2" t="s">
        <v>15</v>
      </c>
      <c r="N1200" s="2">
        <v>1.55</v>
      </c>
      <c r="O1200" s="2" t="s">
        <v>21</v>
      </c>
      <c r="P1200" s="2">
        <v>9</v>
      </c>
      <c r="Q1200" s="2">
        <f t="shared" si="167"/>
        <v>2</v>
      </c>
      <c r="R1200" s="2">
        <v>33.479999999999997</v>
      </c>
      <c r="S1200" s="2">
        <f t="shared" si="168"/>
        <v>1</v>
      </c>
      <c r="T1200" s="42">
        <f>DataSet!G665+DataSet!Q665+DataSet!S665</f>
        <v>7</v>
      </c>
      <c r="U1200" s="16" t="str">
        <f t="shared" si="169"/>
        <v>High</v>
      </c>
      <c r="V1200" s="4">
        <v>4</v>
      </c>
      <c r="W1200" s="33">
        <f t="shared" si="170"/>
        <v>523.9594018205471</v>
      </c>
      <c r="X1200" s="2" t="s">
        <v>17</v>
      </c>
    </row>
    <row r="1201" spans="1:24" ht="14.25" customHeight="1" x14ac:dyDescent="0.25">
      <c r="A1201" s="2">
        <v>877</v>
      </c>
      <c r="B1201" s="2">
        <v>30</v>
      </c>
      <c r="C1201" s="2" t="str">
        <f t="shared" si="162"/>
        <v>Early Adults</v>
      </c>
      <c r="D1201" s="2" t="s">
        <v>18</v>
      </c>
      <c r="E1201" s="2" t="s">
        <v>29</v>
      </c>
      <c r="F1201" s="2">
        <v>359.95</v>
      </c>
      <c r="G1201" s="2">
        <f t="shared" si="163"/>
        <v>2</v>
      </c>
      <c r="H1201" s="6">
        <v>45073</v>
      </c>
      <c r="I1201" s="12" t="str">
        <f t="shared" si="164"/>
        <v>2023</v>
      </c>
      <c r="J1201" s="10" t="str">
        <f t="shared" si="165"/>
        <v>May</v>
      </c>
      <c r="K1201" s="12" t="str">
        <f t="shared" si="166"/>
        <v>27</v>
      </c>
      <c r="L1201" s="2" t="s">
        <v>20</v>
      </c>
      <c r="M1201" s="2" t="s">
        <v>25</v>
      </c>
      <c r="N1201" s="2">
        <v>1.55</v>
      </c>
      <c r="O1201" s="2" t="s">
        <v>21</v>
      </c>
      <c r="P1201" s="2">
        <v>15</v>
      </c>
      <c r="Q1201" s="2">
        <f t="shared" si="167"/>
        <v>2</v>
      </c>
      <c r="R1201" s="2">
        <v>24</v>
      </c>
      <c r="S1201" s="2">
        <f t="shared" si="168"/>
        <v>1</v>
      </c>
      <c r="T1201" s="42">
        <f>DataSet!G878+DataSet!Q878+DataSet!S878</f>
        <v>6</v>
      </c>
      <c r="U1201" s="16" t="str">
        <f t="shared" si="169"/>
        <v>Medium</v>
      </c>
      <c r="V1201" s="4">
        <v>4</v>
      </c>
      <c r="W1201" s="33">
        <f t="shared" si="170"/>
        <v>524.24933593750086</v>
      </c>
      <c r="X1201" s="2" t="s">
        <v>17</v>
      </c>
    </row>
    <row r="1202" spans="1:24" ht="14.25" customHeight="1" x14ac:dyDescent="0.25">
      <c r="A1202" s="2">
        <v>894</v>
      </c>
      <c r="B1202" s="2">
        <v>48</v>
      </c>
      <c r="C1202" s="2" t="str">
        <f t="shared" si="162"/>
        <v>Mid Adults</v>
      </c>
      <c r="D1202" s="2" t="s">
        <v>23</v>
      </c>
      <c r="E1202" s="2" t="s">
        <v>13</v>
      </c>
      <c r="F1202" s="2">
        <v>454.27</v>
      </c>
      <c r="G1202" s="2">
        <f t="shared" si="163"/>
        <v>2</v>
      </c>
      <c r="H1202" s="6">
        <v>45090</v>
      </c>
      <c r="I1202" s="12" t="str">
        <f t="shared" si="164"/>
        <v>2023</v>
      </c>
      <c r="J1202" s="10" t="str">
        <f t="shared" si="165"/>
        <v>Jun</v>
      </c>
      <c r="K1202" s="12" t="str">
        <f t="shared" si="166"/>
        <v>13</v>
      </c>
      <c r="L1202" s="2" t="s">
        <v>20</v>
      </c>
      <c r="M1202" s="2" t="s">
        <v>25</v>
      </c>
      <c r="N1202" s="2">
        <v>1.55</v>
      </c>
      <c r="O1202" s="2" t="s">
        <v>16</v>
      </c>
      <c r="P1202" s="2">
        <v>6</v>
      </c>
      <c r="Q1202" s="2">
        <f t="shared" si="167"/>
        <v>2</v>
      </c>
      <c r="R1202" s="2">
        <v>75.709999999999994</v>
      </c>
      <c r="S1202" s="2">
        <f t="shared" si="168"/>
        <v>2</v>
      </c>
      <c r="T1202" s="42">
        <f>DataSet!G895+DataSet!Q895+DataSet!S895</f>
        <v>5</v>
      </c>
      <c r="U1202" s="16" t="str">
        <f t="shared" si="169"/>
        <v>Medium</v>
      </c>
      <c r="V1202" s="4">
        <v>2</v>
      </c>
      <c r="W1202" s="33">
        <f t="shared" si="170"/>
        <v>523.48533602150644</v>
      </c>
      <c r="X1202" s="2" t="s">
        <v>17</v>
      </c>
    </row>
    <row r="1203" spans="1:24" ht="14.25" customHeight="1" x14ac:dyDescent="0.25">
      <c r="A1203" s="2">
        <v>1039</v>
      </c>
      <c r="B1203" s="2">
        <v>43</v>
      </c>
      <c r="C1203" s="2" t="str">
        <f t="shared" si="162"/>
        <v>Mid Adults</v>
      </c>
      <c r="D1203" s="2" t="s">
        <v>12</v>
      </c>
      <c r="E1203" s="2" t="s">
        <v>13</v>
      </c>
      <c r="F1203" s="2">
        <v>501.12</v>
      </c>
      <c r="G1203" s="2">
        <f t="shared" si="163"/>
        <v>2</v>
      </c>
      <c r="H1203" s="6">
        <v>45235</v>
      </c>
      <c r="I1203" s="12" t="str">
        <f t="shared" si="164"/>
        <v>2023</v>
      </c>
      <c r="J1203" s="10" t="str">
        <f t="shared" si="165"/>
        <v>Nov</v>
      </c>
      <c r="K1203" s="12" t="str">
        <f t="shared" si="166"/>
        <v>05</v>
      </c>
      <c r="L1203" s="2" t="s">
        <v>24</v>
      </c>
      <c r="M1203" s="2" t="s">
        <v>25</v>
      </c>
      <c r="N1203" s="2">
        <v>1.55</v>
      </c>
      <c r="O1203" s="2" t="s">
        <v>21</v>
      </c>
      <c r="P1203" s="2">
        <v>14</v>
      </c>
      <c r="Q1203" s="2">
        <f t="shared" si="167"/>
        <v>2</v>
      </c>
      <c r="R1203" s="2">
        <v>35.79</v>
      </c>
      <c r="S1203" s="2">
        <f t="shared" si="168"/>
        <v>1</v>
      </c>
      <c r="T1203" s="42">
        <f>DataSet!G1040+DataSet!Q1040+DataSet!S1040</f>
        <v>6</v>
      </c>
      <c r="U1203" s="16" t="str">
        <f t="shared" si="169"/>
        <v>Medium</v>
      </c>
      <c r="V1203" s="4">
        <v>2</v>
      </c>
      <c r="W1203" s="33">
        <f t="shared" si="170"/>
        <v>523.57849259757836</v>
      </c>
      <c r="X1203" s="2" t="s">
        <v>17</v>
      </c>
    </row>
    <row r="1204" spans="1:24" ht="14.25" customHeight="1" x14ac:dyDescent="0.25">
      <c r="A1204" s="2">
        <v>1251</v>
      </c>
      <c r="B1204" s="2">
        <v>40</v>
      </c>
      <c r="C1204" s="2" t="str">
        <f t="shared" si="162"/>
        <v>Mid Adults</v>
      </c>
      <c r="D1204" s="2" t="s">
        <v>26</v>
      </c>
      <c r="E1204" s="2" t="s">
        <v>27</v>
      </c>
      <c r="F1204" s="2">
        <v>603.20000000000005</v>
      </c>
      <c r="G1204" s="2">
        <f t="shared" si="163"/>
        <v>2</v>
      </c>
      <c r="H1204" s="6">
        <v>45447</v>
      </c>
      <c r="I1204" s="12" t="str">
        <f t="shared" si="164"/>
        <v>2024</v>
      </c>
      <c r="J1204" s="10" t="str">
        <f t="shared" si="165"/>
        <v>Jun</v>
      </c>
      <c r="K1204" s="12" t="str">
        <f t="shared" si="166"/>
        <v>04</v>
      </c>
      <c r="L1204" s="2" t="s">
        <v>20</v>
      </c>
      <c r="M1204" s="2" t="s">
        <v>25</v>
      </c>
      <c r="N1204" s="2">
        <v>1.55</v>
      </c>
      <c r="O1204" s="2" t="s">
        <v>16</v>
      </c>
      <c r="P1204" s="2">
        <v>8</v>
      </c>
      <c r="Q1204" s="2">
        <f t="shared" si="167"/>
        <v>2</v>
      </c>
      <c r="R1204" s="2">
        <v>75.400000000000006</v>
      </c>
      <c r="S1204" s="2">
        <f t="shared" si="168"/>
        <v>2</v>
      </c>
      <c r="T1204" s="42">
        <f>DataSet!G1252+DataSet!Q1252+DataSet!S1252</f>
        <v>8</v>
      </c>
      <c r="U1204" s="16" t="str">
        <f t="shared" si="169"/>
        <v>High</v>
      </c>
      <c r="V1204" s="4">
        <v>3</v>
      </c>
      <c r="W1204" s="33">
        <f t="shared" si="170"/>
        <v>501.09930591259689</v>
      </c>
      <c r="X1204" s="2" t="s">
        <v>22</v>
      </c>
    </row>
    <row r="1205" spans="1:24" ht="14.25" customHeight="1" x14ac:dyDescent="0.25">
      <c r="A1205" s="2">
        <v>1302</v>
      </c>
      <c r="B1205" s="2">
        <v>39</v>
      </c>
      <c r="C1205" s="2" t="str">
        <f t="shared" si="162"/>
        <v>Early Adults</v>
      </c>
      <c r="D1205" s="2" t="s">
        <v>23</v>
      </c>
      <c r="E1205" s="2" t="s">
        <v>27</v>
      </c>
      <c r="F1205" s="2">
        <v>232.47</v>
      </c>
      <c r="G1205" s="2">
        <f t="shared" si="163"/>
        <v>1</v>
      </c>
      <c r="H1205" s="6">
        <v>45498</v>
      </c>
      <c r="I1205" s="12" t="str">
        <f t="shared" si="164"/>
        <v>2024</v>
      </c>
      <c r="J1205" s="10" t="str">
        <f t="shared" si="165"/>
        <v>Jul</v>
      </c>
      <c r="K1205" s="12" t="str">
        <f t="shared" si="166"/>
        <v>25</v>
      </c>
      <c r="L1205" s="2" t="s">
        <v>20</v>
      </c>
      <c r="M1205" s="2" t="s">
        <v>25</v>
      </c>
      <c r="N1205" s="2">
        <v>1.55</v>
      </c>
      <c r="O1205" s="2" t="s">
        <v>21</v>
      </c>
      <c r="P1205" s="2">
        <v>7</v>
      </c>
      <c r="Q1205" s="2">
        <f t="shared" si="167"/>
        <v>2</v>
      </c>
      <c r="R1205" s="2">
        <v>33.21</v>
      </c>
      <c r="S1205" s="2">
        <f t="shared" si="168"/>
        <v>1</v>
      </c>
      <c r="T1205" s="42">
        <f>DataSet!G1303+DataSet!Q1303+DataSet!S1303</f>
        <v>6</v>
      </c>
      <c r="U1205" s="16" t="str">
        <f t="shared" si="169"/>
        <v>Medium</v>
      </c>
      <c r="V1205" s="4">
        <v>2</v>
      </c>
      <c r="W1205" s="33">
        <f t="shared" si="170"/>
        <v>523.60876010781772</v>
      </c>
      <c r="X1205" s="2" t="s">
        <v>22</v>
      </c>
    </row>
    <row r="1206" spans="1:24" ht="14.25" customHeight="1" x14ac:dyDescent="0.25">
      <c r="A1206" s="2">
        <v>1304</v>
      </c>
      <c r="B1206" s="2">
        <v>50</v>
      </c>
      <c r="C1206" s="2" t="str">
        <f t="shared" si="162"/>
        <v>Late Adults</v>
      </c>
      <c r="D1206" s="2" t="s">
        <v>18</v>
      </c>
      <c r="E1206" s="2" t="s">
        <v>27</v>
      </c>
      <c r="F1206" s="2">
        <v>161.04</v>
      </c>
      <c r="G1206" s="2">
        <f t="shared" si="163"/>
        <v>1</v>
      </c>
      <c r="H1206" s="6">
        <v>45500</v>
      </c>
      <c r="I1206" s="12" t="str">
        <f t="shared" si="164"/>
        <v>2024</v>
      </c>
      <c r="J1206" s="10" t="str">
        <f t="shared" si="165"/>
        <v>Jul</v>
      </c>
      <c r="K1206" s="12" t="str">
        <f t="shared" si="166"/>
        <v>27</v>
      </c>
      <c r="L1206" s="2" t="s">
        <v>14</v>
      </c>
      <c r="M1206" s="2" t="s">
        <v>15</v>
      </c>
      <c r="N1206" s="2">
        <v>1.55</v>
      </c>
      <c r="O1206" s="2" t="s">
        <v>21</v>
      </c>
      <c r="P1206" s="2">
        <v>17</v>
      </c>
      <c r="Q1206" s="2">
        <f t="shared" si="167"/>
        <v>3</v>
      </c>
      <c r="R1206" s="2">
        <v>9.4700000000000006</v>
      </c>
      <c r="S1206" s="2">
        <f t="shared" si="168"/>
        <v>1</v>
      </c>
      <c r="T1206" s="42">
        <f>DataSet!G1305+DataSet!Q1305+DataSet!S1305</f>
        <v>6</v>
      </c>
      <c r="U1206" s="16" t="str">
        <f t="shared" si="169"/>
        <v>Medium</v>
      </c>
      <c r="V1206" s="4">
        <v>2</v>
      </c>
      <c r="W1206" s="33">
        <f t="shared" si="170"/>
        <v>524.00165991902941</v>
      </c>
      <c r="X1206" s="2" t="s">
        <v>28</v>
      </c>
    </row>
    <row r="1207" spans="1:24" ht="14.25" customHeight="1" x14ac:dyDescent="0.25">
      <c r="A1207" s="2">
        <v>1341</v>
      </c>
      <c r="B1207" s="2">
        <v>35</v>
      </c>
      <c r="C1207" s="2" t="str">
        <f t="shared" si="162"/>
        <v>Early Adults</v>
      </c>
      <c r="D1207" s="2" t="s">
        <v>18</v>
      </c>
      <c r="E1207" s="2" t="s">
        <v>29</v>
      </c>
      <c r="F1207" s="2">
        <v>985.49</v>
      </c>
      <c r="G1207" s="2">
        <f t="shared" si="163"/>
        <v>3</v>
      </c>
      <c r="H1207" s="6">
        <v>45537</v>
      </c>
      <c r="I1207" s="12" t="str">
        <f t="shared" si="164"/>
        <v>2024</v>
      </c>
      <c r="J1207" s="10" t="str">
        <f t="shared" si="165"/>
        <v>Sep</v>
      </c>
      <c r="K1207" s="12" t="str">
        <f t="shared" si="166"/>
        <v>02</v>
      </c>
      <c r="L1207" s="2" t="s">
        <v>14</v>
      </c>
      <c r="M1207" s="2" t="s">
        <v>25</v>
      </c>
      <c r="N1207" s="2">
        <v>1.55</v>
      </c>
      <c r="O1207" s="2" t="s">
        <v>16</v>
      </c>
      <c r="P1207" s="2">
        <v>7</v>
      </c>
      <c r="Q1207" s="2">
        <f t="shared" si="167"/>
        <v>2</v>
      </c>
      <c r="R1207" s="2">
        <v>140.78</v>
      </c>
      <c r="S1207" s="2">
        <f t="shared" si="168"/>
        <v>2</v>
      </c>
      <c r="T1207" s="42">
        <f>DataSet!G1342+DataSet!Q1342+DataSet!S1342</f>
        <v>3</v>
      </c>
      <c r="U1207" s="16" t="str">
        <f t="shared" si="169"/>
        <v>Low</v>
      </c>
      <c r="V1207" s="4">
        <v>3</v>
      </c>
      <c r="W1207" s="33">
        <f t="shared" si="170"/>
        <v>500.96790218790261</v>
      </c>
      <c r="X1207" s="2" t="s">
        <v>22</v>
      </c>
    </row>
    <row r="1208" spans="1:24" ht="14.25" customHeight="1" x14ac:dyDescent="0.25">
      <c r="A1208" s="2">
        <v>1431</v>
      </c>
      <c r="B1208" s="2">
        <v>45</v>
      </c>
      <c r="C1208" s="2" t="str">
        <f t="shared" si="162"/>
        <v>Mid Adults</v>
      </c>
      <c r="D1208" s="2" t="s">
        <v>26</v>
      </c>
      <c r="E1208" s="2" t="s">
        <v>29</v>
      </c>
      <c r="F1208" s="2">
        <v>644.37</v>
      </c>
      <c r="G1208" s="2">
        <f t="shared" si="163"/>
        <v>2</v>
      </c>
      <c r="H1208" s="6">
        <v>45627</v>
      </c>
      <c r="I1208" s="12" t="str">
        <f t="shared" si="164"/>
        <v>2024</v>
      </c>
      <c r="J1208" s="10" t="str">
        <f t="shared" si="165"/>
        <v>Dec</v>
      </c>
      <c r="K1208" s="12" t="str">
        <f t="shared" si="166"/>
        <v>01</v>
      </c>
      <c r="L1208" s="2" t="s">
        <v>20</v>
      </c>
      <c r="M1208" s="2" t="s">
        <v>25</v>
      </c>
      <c r="N1208" s="2">
        <v>1.55</v>
      </c>
      <c r="O1208" s="2" t="s">
        <v>21</v>
      </c>
      <c r="P1208" s="2">
        <v>2</v>
      </c>
      <c r="Q1208" s="2">
        <f t="shared" si="167"/>
        <v>1</v>
      </c>
      <c r="R1208" s="2">
        <v>322.18</v>
      </c>
      <c r="S1208" s="2">
        <f t="shared" si="168"/>
        <v>3</v>
      </c>
      <c r="T1208" s="42">
        <f>DataSet!G1432+DataSet!Q1432+DataSet!S1432</f>
        <v>7</v>
      </c>
      <c r="U1208" s="16" t="str">
        <f t="shared" si="169"/>
        <v>High</v>
      </c>
      <c r="V1208" s="4">
        <v>5</v>
      </c>
      <c r="W1208" s="33">
        <f t="shared" si="170"/>
        <v>532.30838837516524</v>
      </c>
      <c r="X1208" s="2" t="s">
        <v>28</v>
      </c>
    </row>
    <row r="1209" spans="1:24" ht="14.25" customHeight="1" x14ac:dyDescent="0.25">
      <c r="A1209" s="2">
        <v>1895</v>
      </c>
      <c r="B1209" s="2">
        <v>62</v>
      </c>
      <c r="C1209" s="2" t="str">
        <f t="shared" si="162"/>
        <v>Seniors</v>
      </c>
      <c r="D1209" s="2" t="s">
        <v>26</v>
      </c>
      <c r="E1209" s="2" t="s">
        <v>29</v>
      </c>
      <c r="F1209" s="2">
        <v>465.57</v>
      </c>
      <c r="G1209" s="2">
        <f t="shared" si="163"/>
        <v>2</v>
      </c>
      <c r="H1209" s="6">
        <v>46091</v>
      </c>
      <c r="I1209" s="12" t="str">
        <f t="shared" si="164"/>
        <v>2026</v>
      </c>
      <c r="J1209" s="10" t="str">
        <f t="shared" si="165"/>
        <v>Mar</v>
      </c>
      <c r="K1209" s="12" t="str">
        <f t="shared" si="166"/>
        <v>10</v>
      </c>
      <c r="L1209" s="2" t="s">
        <v>20</v>
      </c>
      <c r="M1209" s="2" t="s">
        <v>25</v>
      </c>
      <c r="N1209" s="2">
        <v>1.55</v>
      </c>
      <c r="O1209" s="2" t="s">
        <v>16</v>
      </c>
      <c r="P1209" s="2">
        <v>16</v>
      </c>
      <c r="Q1209" s="2">
        <f t="shared" si="167"/>
        <v>3</v>
      </c>
      <c r="R1209" s="2">
        <v>29.1</v>
      </c>
      <c r="S1209" s="2">
        <f t="shared" si="168"/>
        <v>1</v>
      </c>
      <c r="T1209" s="42">
        <f>DataSet!G1896+DataSet!Q1896+DataSet!S1896</f>
        <v>5</v>
      </c>
      <c r="U1209" s="16" t="str">
        <f t="shared" si="169"/>
        <v>Medium</v>
      </c>
      <c r="V1209" s="4">
        <v>3</v>
      </c>
      <c r="W1209" s="33">
        <f t="shared" si="170"/>
        <v>500.34351804123759</v>
      </c>
      <c r="X1209" s="2" t="s">
        <v>22</v>
      </c>
    </row>
    <row r="1210" spans="1:24" ht="14.25" customHeight="1" x14ac:dyDescent="0.25">
      <c r="A1210" s="2">
        <v>2084</v>
      </c>
      <c r="B1210" s="2">
        <v>23</v>
      </c>
      <c r="C1210" s="2" t="str">
        <f t="shared" si="162"/>
        <v>Young Adults</v>
      </c>
      <c r="D1210" s="2" t="s">
        <v>12</v>
      </c>
      <c r="E1210" s="2" t="s">
        <v>29</v>
      </c>
      <c r="F1210" s="2">
        <v>465.67</v>
      </c>
      <c r="G1210" s="2">
        <f t="shared" si="163"/>
        <v>2</v>
      </c>
      <c r="H1210" s="6">
        <v>46280</v>
      </c>
      <c r="I1210" s="12" t="str">
        <f t="shared" si="164"/>
        <v>2026</v>
      </c>
      <c r="J1210" s="10" t="str">
        <f t="shared" si="165"/>
        <v>Sep</v>
      </c>
      <c r="K1210" s="12" t="str">
        <f t="shared" si="166"/>
        <v>15</v>
      </c>
      <c r="L1210" s="2" t="s">
        <v>14</v>
      </c>
      <c r="M1210" s="2" t="s">
        <v>15</v>
      </c>
      <c r="N1210" s="2">
        <v>1.55</v>
      </c>
      <c r="O1210" s="2" t="s">
        <v>21</v>
      </c>
      <c r="P1210" s="2">
        <v>19</v>
      </c>
      <c r="Q1210" s="2">
        <f t="shared" si="167"/>
        <v>3</v>
      </c>
      <c r="R1210" s="2">
        <v>24.51</v>
      </c>
      <c r="S1210" s="2">
        <f t="shared" si="168"/>
        <v>1</v>
      </c>
      <c r="T1210" s="42">
        <f>DataSet!G2085+DataSet!Q2085+DataSet!S2085</f>
        <v>3</v>
      </c>
      <c r="U1210" s="16" t="str">
        <f t="shared" si="169"/>
        <v>Low</v>
      </c>
      <c r="V1210" s="4">
        <v>4</v>
      </c>
      <c r="W1210" s="33">
        <f t="shared" si="170"/>
        <v>524.46354628422512</v>
      </c>
      <c r="X1210" s="2" t="s">
        <v>28</v>
      </c>
    </row>
    <row r="1211" spans="1:24" ht="14.25" customHeight="1" x14ac:dyDescent="0.25">
      <c r="A1211" s="2">
        <v>2255</v>
      </c>
      <c r="B1211" s="2">
        <v>28</v>
      </c>
      <c r="C1211" s="2" t="str">
        <f t="shared" si="162"/>
        <v>Young Adults</v>
      </c>
      <c r="D1211" s="2" t="s">
        <v>12</v>
      </c>
      <c r="E1211" s="2" t="s">
        <v>27</v>
      </c>
      <c r="F1211" s="2">
        <v>300.23</v>
      </c>
      <c r="G1211" s="2">
        <f t="shared" si="163"/>
        <v>1</v>
      </c>
      <c r="H1211" s="6">
        <v>46451</v>
      </c>
      <c r="I1211" s="12" t="str">
        <f t="shared" si="164"/>
        <v>2027</v>
      </c>
      <c r="J1211" s="10" t="str">
        <f t="shared" si="165"/>
        <v>Mar</v>
      </c>
      <c r="K1211" s="12" t="str">
        <f t="shared" si="166"/>
        <v>05</v>
      </c>
      <c r="L1211" s="2" t="s">
        <v>30</v>
      </c>
      <c r="M1211" s="2" t="s">
        <v>25</v>
      </c>
      <c r="N1211" s="2">
        <v>1.55</v>
      </c>
      <c r="O1211" s="2" t="s">
        <v>21</v>
      </c>
      <c r="P1211" s="2">
        <v>15</v>
      </c>
      <c r="Q1211" s="2">
        <f t="shared" si="167"/>
        <v>2</v>
      </c>
      <c r="R1211" s="2">
        <v>20.02</v>
      </c>
      <c r="S1211" s="2">
        <f t="shared" si="168"/>
        <v>1</v>
      </c>
      <c r="T1211" s="42">
        <f>DataSet!G2256+DataSet!Q2256+DataSet!S2256</f>
        <v>4</v>
      </c>
      <c r="U1211" s="16" t="str">
        <f t="shared" si="169"/>
        <v>Low</v>
      </c>
      <c r="V1211" s="4">
        <v>2</v>
      </c>
      <c r="W1211" s="33">
        <f t="shared" si="170"/>
        <v>524.49214864864962</v>
      </c>
      <c r="X1211" s="2" t="s">
        <v>28</v>
      </c>
    </row>
    <row r="1212" spans="1:24" ht="14.25" customHeight="1" x14ac:dyDescent="0.25">
      <c r="A1212" s="2">
        <v>2491</v>
      </c>
      <c r="B1212" s="2">
        <v>64</v>
      </c>
      <c r="C1212" s="2" t="str">
        <f t="shared" si="162"/>
        <v>Seniors</v>
      </c>
      <c r="D1212" s="2" t="s">
        <v>26</v>
      </c>
      <c r="E1212" s="2" t="s">
        <v>19</v>
      </c>
      <c r="F1212" s="2">
        <v>193.27</v>
      </c>
      <c r="G1212" s="2">
        <f t="shared" si="163"/>
        <v>1</v>
      </c>
      <c r="H1212" s="6">
        <v>46687</v>
      </c>
      <c r="I1212" s="12" t="str">
        <f t="shared" si="164"/>
        <v>2027</v>
      </c>
      <c r="J1212" s="10" t="str">
        <f t="shared" si="165"/>
        <v>Oct</v>
      </c>
      <c r="K1212" s="12" t="str">
        <f t="shared" si="166"/>
        <v>27</v>
      </c>
      <c r="L1212" s="2" t="s">
        <v>20</v>
      </c>
      <c r="M1212" s="2" t="s">
        <v>15</v>
      </c>
      <c r="N1212" s="2">
        <v>1.55</v>
      </c>
      <c r="O1212" s="2" t="s">
        <v>21</v>
      </c>
      <c r="P1212" s="2">
        <v>6</v>
      </c>
      <c r="Q1212" s="2">
        <f t="shared" si="167"/>
        <v>2</v>
      </c>
      <c r="R1212" s="2">
        <v>32.21</v>
      </c>
      <c r="S1212" s="2">
        <f t="shared" si="168"/>
        <v>1</v>
      </c>
      <c r="T1212" s="42">
        <f>DataSet!G2492+DataSet!Q2492+DataSet!S2492</f>
        <v>4</v>
      </c>
      <c r="U1212" s="16" t="str">
        <f t="shared" si="169"/>
        <v>Low</v>
      </c>
      <c r="V1212" s="4">
        <v>4</v>
      </c>
      <c r="W1212" s="33">
        <f t="shared" si="170"/>
        <v>524.54030026109751</v>
      </c>
      <c r="X1212" s="2" t="s">
        <v>22</v>
      </c>
    </row>
    <row r="1213" spans="1:24" ht="14.25" customHeight="1" x14ac:dyDescent="0.25">
      <c r="A1213" s="2">
        <v>2497</v>
      </c>
      <c r="B1213" s="2">
        <v>24</v>
      </c>
      <c r="C1213" s="2" t="str">
        <f t="shared" si="162"/>
        <v>Young Adults</v>
      </c>
      <c r="D1213" s="2" t="s">
        <v>26</v>
      </c>
      <c r="E1213" s="2" t="s">
        <v>27</v>
      </c>
      <c r="F1213" s="2">
        <v>961.62</v>
      </c>
      <c r="G1213" s="2">
        <f t="shared" si="163"/>
        <v>3</v>
      </c>
      <c r="H1213" s="6">
        <v>46693</v>
      </c>
      <c r="I1213" s="12" t="str">
        <f t="shared" si="164"/>
        <v>2027</v>
      </c>
      <c r="J1213" s="10" t="str">
        <f t="shared" si="165"/>
        <v>Nov</v>
      </c>
      <c r="K1213" s="12" t="str">
        <f t="shared" si="166"/>
        <v>02</v>
      </c>
      <c r="L1213" s="2" t="s">
        <v>30</v>
      </c>
      <c r="M1213" s="2" t="s">
        <v>15</v>
      </c>
      <c r="N1213" s="2">
        <v>1.55</v>
      </c>
      <c r="O1213" s="2" t="s">
        <v>16</v>
      </c>
      <c r="P1213" s="2">
        <v>6</v>
      </c>
      <c r="Q1213" s="2">
        <f t="shared" si="167"/>
        <v>2</v>
      </c>
      <c r="R1213" s="2">
        <v>160.27000000000001</v>
      </c>
      <c r="S1213" s="2">
        <f t="shared" si="168"/>
        <v>3</v>
      </c>
      <c r="T1213" s="42">
        <f>DataSet!G2498+DataSet!Q2498+DataSet!S2498</f>
        <v>6</v>
      </c>
      <c r="U1213" s="16" t="str">
        <f t="shared" si="169"/>
        <v>Medium</v>
      </c>
      <c r="V1213" s="4">
        <v>2</v>
      </c>
      <c r="W1213" s="33">
        <f t="shared" si="170"/>
        <v>524.79561569688872</v>
      </c>
      <c r="X1213" s="2" t="s">
        <v>17</v>
      </c>
    </row>
    <row r="1214" spans="1:24" ht="14.25" customHeight="1" x14ac:dyDescent="0.25">
      <c r="A1214" s="2">
        <v>2677</v>
      </c>
      <c r="B1214" s="2">
        <v>59</v>
      </c>
      <c r="C1214" s="2" t="str">
        <f t="shared" si="162"/>
        <v>Late Adults</v>
      </c>
      <c r="D1214" s="2" t="s">
        <v>12</v>
      </c>
      <c r="E1214" s="2" t="s">
        <v>13</v>
      </c>
      <c r="F1214" s="2">
        <v>756.75</v>
      </c>
      <c r="G1214" s="2">
        <f t="shared" si="163"/>
        <v>3</v>
      </c>
      <c r="H1214" s="6">
        <v>46873</v>
      </c>
      <c r="I1214" s="12" t="str">
        <f t="shared" si="164"/>
        <v>2028</v>
      </c>
      <c r="J1214" s="10" t="str">
        <f t="shared" si="165"/>
        <v>Apr</v>
      </c>
      <c r="K1214" s="12" t="str">
        <f t="shared" si="166"/>
        <v>30</v>
      </c>
      <c r="L1214" s="2" t="s">
        <v>14</v>
      </c>
      <c r="M1214" s="2" t="s">
        <v>15</v>
      </c>
      <c r="N1214" s="2">
        <v>1.55</v>
      </c>
      <c r="O1214" s="2" t="s">
        <v>21</v>
      </c>
      <c r="P1214" s="2">
        <v>11</v>
      </c>
      <c r="Q1214" s="2">
        <f t="shared" si="167"/>
        <v>2</v>
      </c>
      <c r="R1214" s="2">
        <v>68.8</v>
      </c>
      <c r="S1214" s="2">
        <f t="shared" si="168"/>
        <v>2</v>
      </c>
      <c r="T1214" s="42">
        <f>DataSet!G2678+DataSet!Q2678+DataSet!S2678</f>
        <v>6</v>
      </c>
      <c r="U1214" s="16" t="str">
        <f t="shared" si="169"/>
        <v>Medium</v>
      </c>
      <c r="V1214" s="4">
        <v>1</v>
      </c>
      <c r="W1214" s="33">
        <f t="shared" si="170"/>
        <v>535.64942970822244</v>
      </c>
      <c r="X1214" s="2" t="s">
        <v>17</v>
      </c>
    </row>
    <row r="1215" spans="1:24" ht="14.25" customHeight="1" x14ac:dyDescent="0.25">
      <c r="A1215" s="2">
        <v>3014</v>
      </c>
      <c r="B1215" s="2">
        <v>18</v>
      </c>
      <c r="C1215" s="2" t="str">
        <f t="shared" si="162"/>
        <v>Young Adults</v>
      </c>
      <c r="D1215" s="2" t="s">
        <v>12</v>
      </c>
      <c r="E1215" s="2" t="s">
        <v>27</v>
      </c>
      <c r="F1215" s="2">
        <v>785.08</v>
      </c>
      <c r="G1215" s="2">
        <f t="shared" si="163"/>
        <v>3</v>
      </c>
      <c r="H1215" s="6">
        <v>47210</v>
      </c>
      <c r="I1215" s="12" t="str">
        <f t="shared" si="164"/>
        <v>2029</v>
      </c>
      <c r="J1215" s="10" t="str">
        <f t="shared" si="165"/>
        <v>Apr</v>
      </c>
      <c r="K1215" s="12" t="str">
        <f t="shared" si="166"/>
        <v>02</v>
      </c>
      <c r="L1215" s="2" t="s">
        <v>30</v>
      </c>
      <c r="M1215" s="2" t="s">
        <v>15</v>
      </c>
      <c r="N1215" s="2">
        <v>1.55</v>
      </c>
      <c r="O1215" s="2" t="s">
        <v>21</v>
      </c>
      <c r="P1215" s="2">
        <v>10</v>
      </c>
      <c r="Q1215" s="2">
        <f t="shared" si="167"/>
        <v>2</v>
      </c>
      <c r="R1215" s="2">
        <v>78.510000000000005</v>
      </c>
      <c r="S1215" s="2">
        <f t="shared" si="168"/>
        <v>2</v>
      </c>
      <c r="T1215" s="42">
        <f>DataSet!G3015+DataSet!Q3015+DataSet!S3015</f>
        <v>7</v>
      </c>
      <c r="U1215" s="16" t="str">
        <f t="shared" si="169"/>
        <v>High</v>
      </c>
      <c r="V1215" s="4">
        <v>2</v>
      </c>
      <c r="W1215" s="33">
        <f t="shared" si="170"/>
        <v>524.2037127371284</v>
      </c>
      <c r="X1215" s="2" t="s">
        <v>17</v>
      </c>
    </row>
    <row r="1216" spans="1:24" ht="14.25" customHeight="1" x14ac:dyDescent="0.25">
      <c r="A1216" s="2">
        <v>3098</v>
      </c>
      <c r="B1216" s="2">
        <v>30</v>
      </c>
      <c r="C1216" s="2" t="str">
        <f t="shared" si="162"/>
        <v>Early Adults</v>
      </c>
      <c r="D1216" s="2" t="s">
        <v>26</v>
      </c>
      <c r="E1216" s="2" t="s">
        <v>27</v>
      </c>
      <c r="F1216" s="2">
        <v>216.13</v>
      </c>
      <c r="G1216" s="2">
        <f t="shared" si="163"/>
        <v>1</v>
      </c>
      <c r="H1216" s="6">
        <v>47294</v>
      </c>
      <c r="I1216" s="12" t="str">
        <f t="shared" si="164"/>
        <v>2029</v>
      </c>
      <c r="J1216" s="10" t="str">
        <f t="shared" si="165"/>
        <v>Jun</v>
      </c>
      <c r="K1216" s="12" t="str">
        <f t="shared" si="166"/>
        <v>25</v>
      </c>
      <c r="L1216" s="2" t="s">
        <v>24</v>
      </c>
      <c r="M1216" s="2" t="s">
        <v>15</v>
      </c>
      <c r="N1216" s="2">
        <v>1.55</v>
      </c>
      <c r="O1216" s="2" t="s">
        <v>21</v>
      </c>
      <c r="P1216" s="2">
        <v>3</v>
      </c>
      <c r="Q1216" s="2">
        <f t="shared" si="167"/>
        <v>1</v>
      </c>
      <c r="R1216" s="2">
        <v>72.040000000000006</v>
      </c>
      <c r="S1216" s="2">
        <f t="shared" si="168"/>
        <v>2</v>
      </c>
      <c r="T1216" s="42">
        <f>DataSet!G3099+DataSet!Q3099+DataSet!S3099</f>
        <v>7</v>
      </c>
      <c r="U1216" s="16" t="str">
        <f t="shared" si="169"/>
        <v>High</v>
      </c>
      <c r="V1216" s="4">
        <v>1</v>
      </c>
      <c r="W1216" s="33">
        <f t="shared" si="170"/>
        <v>535.35580345285484</v>
      </c>
      <c r="X1216" s="2" t="s">
        <v>28</v>
      </c>
    </row>
    <row r="1217" spans="1:24" ht="14.25" customHeight="1" x14ac:dyDescent="0.25">
      <c r="A1217" s="2">
        <v>3340</v>
      </c>
      <c r="B1217" s="2">
        <v>46</v>
      </c>
      <c r="C1217" s="2" t="str">
        <f t="shared" si="162"/>
        <v>Mid Adults</v>
      </c>
      <c r="D1217" s="2" t="s">
        <v>23</v>
      </c>
      <c r="E1217" s="2" t="s">
        <v>13</v>
      </c>
      <c r="F1217" s="2">
        <v>156.54</v>
      </c>
      <c r="G1217" s="2">
        <f t="shared" si="163"/>
        <v>1</v>
      </c>
      <c r="H1217" s="6">
        <v>47536</v>
      </c>
      <c r="I1217" s="12" t="str">
        <f t="shared" si="164"/>
        <v>2030</v>
      </c>
      <c r="J1217" s="10" t="str">
        <f t="shared" si="165"/>
        <v>Feb</v>
      </c>
      <c r="K1217" s="12" t="str">
        <f t="shared" si="166"/>
        <v>22</v>
      </c>
      <c r="L1217" s="2" t="s">
        <v>24</v>
      </c>
      <c r="M1217" s="2" t="s">
        <v>15</v>
      </c>
      <c r="N1217" s="2">
        <v>1.55</v>
      </c>
      <c r="O1217" s="2" t="s">
        <v>21</v>
      </c>
      <c r="P1217" s="2">
        <v>13</v>
      </c>
      <c r="Q1217" s="2">
        <f t="shared" si="167"/>
        <v>2</v>
      </c>
      <c r="R1217" s="2">
        <v>12.04</v>
      </c>
      <c r="S1217" s="2">
        <f t="shared" si="168"/>
        <v>1</v>
      </c>
      <c r="T1217" s="42">
        <f>DataSet!G3341+DataSet!Q3341+DataSet!S3341</f>
        <v>4</v>
      </c>
      <c r="U1217" s="16" t="str">
        <f t="shared" si="169"/>
        <v>Low</v>
      </c>
      <c r="V1217" s="4">
        <v>1</v>
      </c>
      <c r="W1217" s="33">
        <f t="shared" si="170"/>
        <v>535.78030585106342</v>
      </c>
      <c r="X1217" s="2" t="s">
        <v>28</v>
      </c>
    </row>
    <row r="1218" spans="1:24" ht="14.25" customHeight="1" x14ac:dyDescent="0.25">
      <c r="A1218" s="2">
        <v>3371</v>
      </c>
      <c r="B1218" s="2">
        <v>22</v>
      </c>
      <c r="C1218" s="2" t="str">
        <f t="shared" ref="C1218:C1281" si="171">IF(AND(B1218&gt;=18, B1218&lt;=29), "Young Adults",
   IF(AND(B1218&gt;=30, B1218&lt;=39), "Early Adults",
      IF(AND(B1218&gt;=40, B1218&lt;=49), "Mid Adults",
         IF(AND(B1218&gt;=50, B1218&lt;=59), "Late Adults",
            IF(AND(B1218&gt;=60, B1218&lt;=69), "Seniors", "Out of Range")
         )
      )
   )
)</f>
        <v>Young Adults</v>
      </c>
      <c r="D1218" s="2" t="s">
        <v>12</v>
      </c>
      <c r="E1218" s="2" t="s">
        <v>27</v>
      </c>
      <c r="F1218" s="2">
        <v>605.91999999999996</v>
      </c>
      <c r="G1218" s="2">
        <f t="shared" ref="G1218:G1281" si="172">IF(F1218 &lt;= 350, 1, IF(F1218&gt; 350, IF(F1218 &lt;= 650, 2, 3)))</f>
        <v>2</v>
      </c>
      <c r="H1218" s="6">
        <v>47567</v>
      </c>
      <c r="I1218" s="12" t="str">
        <f t="shared" ref="I1218:I1281" si="173">TEXT(H1218, "yyyy")</f>
        <v>2030</v>
      </c>
      <c r="J1218" s="10" t="str">
        <f t="shared" ref="J1218:J1281" si="174">TEXT(H1218, "mmm")</f>
        <v>Mar</v>
      </c>
      <c r="K1218" s="12" t="str">
        <f t="shared" ref="K1218:K1281" si="175">TEXT(H1218, "dd")</f>
        <v>25</v>
      </c>
      <c r="L1218" s="2" t="s">
        <v>20</v>
      </c>
      <c r="M1218" s="2" t="s">
        <v>25</v>
      </c>
      <c r="N1218" s="2">
        <v>1.55</v>
      </c>
      <c r="O1218" s="2" t="s">
        <v>16</v>
      </c>
      <c r="P1218" s="2">
        <v>1</v>
      </c>
      <c r="Q1218" s="2">
        <f t="shared" ref="Q1218:Q1281" si="176">IF(P1218 &lt;= 5, 1, IF(P1218&gt; 5, IF(P1218 &lt;= 15, 2, 3)))</f>
        <v>1</v>
      </c>
      <c r="R1218" s="2">
        <v>605.91999999999996</v>
      </c>
      <c r="S1218" s="2">
        <f t="shared" ref="S1218:S1281" si="177">IF(R1218 &lt;= 50, 1, IF(R1218&gt; 50, IF(R1218 &lt;= 150, 2, 3)))</f>
        <v>3</v>
      </c>
      <c r="T1218" s="42">
        <f>DataSet!G3372+DataSet!Q3372+DataSet!S3372</f>
        <v>4</v>
      </c>
      <c r="U1218" s="16" t="str">
        <f t="shared" ref="U1218:U1281" si="178">IF(T1218&lt;=4,"Low",IF(T1218&lt;=6,"Medium","High"))</f>
        <v>Low</v>
      </c>
      <c r="V1218" s="4">
        <v>4</v>
      </c>
      <c r="W1218" s="33">
        <f t="shared" ref="W1218:W1281" si="179">AVERAGEIFS(F1218:F6217, V1218:V6217,V1218 )</f>
        <v>524.97333333333427</v>
      </c>
      <c r="X1218" s="2" t="s">
        <v>17</v>
      </c>
    </row>
    <row r="1219" spans="1:24" ht="14.25" customHeight="1" x14ac:dyDescent="0.25">
      <c r="A1219" s="2">
        <v>3385</v>
      </c>
      <c r="B1219" s="2">
        <v>19</v>
      </c>
      <c r="C1219" s="2" t="str">
        <f t="shared" si="171"/>
        <v>Young Adults</v>
      </c>
      <c r="D1219" s="2" t="s">
        <v>23</v>
      </c>
      <c r="E1219" s="2" t="s">
        <v>19</v>
      </c>
      <c r="F1219" s="2">
        <v>753.78</v>
      </c>
      <c r="G1219" s="2">
        <f t="shared" si="172"/>
        <v>3</v>
      </c>
      <c r="H1219" s="6">
        <v>47581</v>
      </c>
      <c r="I1219" s="12" t="str">
        <f t="shared" si="173"/>
        <v>2030</v>
      </c>
      <c r="J1219" s="10" t="str">
        <f t="shared" si="174"/>
        <v>Apr</v>
      </c>
      <c r="K1219" s="12" t="str">
        <f t="shared" si="175"/>
        <v>08</v>
      </c>
      <c r="L1219" s="2" t="s">
        <v>20</v>
      </c>
      <c r="M1219" s="2" t="s">
        <v>15</v>
      </c>
      <c r="N1219" s="2">
        <v>1.55</v>
      </c>
      <c r="O1219" s="2" t="s">
        <v>16</v>
      </c>
      <c r="P1219" s="2">
        <v>17</v>
      </c>
      <c r="Q1219" s="2">
        <f t="shared" si="176"/>
        <v>3</v>
      </c>
      <c r="R1219" s="2">
        <v>44.34</v>
      </c>
      <c r="S1219" s="2">
        <f t="shared" si="177"/>
        <v>1</v>
      </c>
      <c r="T1219" s="42">
        <f>DataSet!G3386+DataSet!Q3386+DataSet!S3386</f>
        <v>5</v>
      </c>
      <c r="U1219" s="16" t="str">
        <f t="shared" si="178"/>
        <v>Medium</v>
      </c>
      <c r="V1219" s="4">
        <v>5</v>
      </c>
      <c r="W1219" s="33">
        <f t="shared" si="179"/>
        <v>532.16015873015886</v>
      </c>
      <c r="X1219" s="2" t="s">
        <v>17</v>
      </c>
    </row>
    <row r="1220" spans="1:24" ht="14.25" customHeight="1" x14ac:dyDescent="0.25">
      <c r="A1220" s="2">
        <v>3404</v>
      </c>
      <c r="B1220" s="2">
        <v>60</v>
      </c>
      <c r="C1220" s="2" t="str">
        <f t="shared" si="171"/>
        <v>Seniors</v>
      </c>
      <c r="D1220" s="2" t="s">
        <v>12</v>
      </c>
      <c r="E1220" s="2" t="s">
        <v>27</v>
      </c>
      <c r="F1220" s="2">
        <v>663.54</v>
      </c>
      <c r="G1220" s="2">
        <f t="shared" si="172"/>
        <v>3</v>
      </c>
      <c r="H1220" s="6">
        <v>47600</v>
      </c>
      <c r="I1220" s="12" t="str">
        <f t="shared" si="173"/>
        <v>2030</v>
      </c>
      <c r="J1220" s="10" t="str">
        <f t="shared" si="174"/>
        <v>Apr</v>
      </c>
      <c r="K1220" s="12" t="str">
        <f t="shared" si="175"/>
        <v>27</v>
      </c>
      <c r="L1220" s="2" t="s">
        <v>20</v>
      </c>
      <c r="M1220" s="2" t="s">
        <v>15</v>
      </c>
      <c r="N1220" s="2">
        <v>1.55</v>
      </c>
      <c r="O1220" s="2" t="s">
        <v>16</v>
      </c>
      <c r="P1220" s="2">
        <v>17</v>
      </c>
      <c r="Q1220" s="2">
        <f t="shared" si="176"/>
        <v>3</v>
      </c>
      <c r="R1220" s="2">
        <v>39.03</v>
      </c>
      <c r="S1220" s="2">
        <f t="shared" si="177"/>
        <v>1</v>
      </c>
      <c r="T1220" s="42">
        <f>DataSet!G3405+DataSet!Q3405+DataSet!S3405</f>
        <v>7</v>
      </c>
      <c r="U1220" s="16" t="str">
        <f t="shared" si="178"/>
        <v>High</v>
      </c>
      <c r="V1220" s="4">
        <v>5</v>
      </c>
      <c r="W1220" s="33">
        <f t="shared" si="179"/>
        <v>531.86662251655639</v>
      </c>
      <c r="X1220" s="2" t="s">
        <v>28</v>
      </c>
    </row>
    <row r="1221" spans="1:24" ht="14.25" customHeight="1" x14ac:dyDescent="0.25">
      <c r="A1221" s="2">
        <v>3489</v>
      </c>
      <c r="B1221" s="2">
        <v>41</v>
      </c>
      <c r="C1221" s="2" t="str">
        <f t="shared" si="171"/>
        <v>Mid Adults</v>
      </c>
      <c r="D1221" s="2" t="s">
        <v>12</v>
      </c>
      <c r="E1221" s="2" t="s">
        <v>19</v>
      </c>
      <c r="F1221" s="2">
        <v>482.21</v>
      </c>
      <c r="G1221" s="2">
        <f t="shared" si="172"/>
        <v>2</v>
      </c>
      <c r="H1221" s="6">
        <v>47685</v>
      </c>
      <c r="I1221" s="12" t="str">
        <f t="shared" si="173"/>
        <v>2030</v>
      </c>
      <c r="J1221" s="10" t="str">
        <f t="shared" si="174"/>
        <v>Jul</v>
      </c>
      <c r="K1221" s="12" t="str">
        <f t="shared" si="175"/>
        <v>21</v>
      </c>
      <c r="L1221" s="2" t="s">
        <v>30</v>
      </c>
      <c r="M1221" s="2" t="s">
        <v>25</v>
      </c>
      <c r="N1221" s="2">
        <v>1.55</v>
      </c>
      <c r="O1221" s="2" t="s">
        <v>16</v>
      </c>
      <c r="P1221" s="2">
        <v>1</v>
      </c>
      <c r="Q1221" s="2">
        <f t="shared" si="176"/>
        <v>1</v>
      </c>
      <c r="R1221" s="2">
        <v>482.21</v>
      </c>
      <c r="S1221" s="2">
        <f t="shared" si="177"/>
        <v>3</v>
      </c>
      <c r="T1221" s="42">
        <f>DataSet!G3490+DataSet!Q3490+DataSet!S3490</f>
        <v>7</v>
      </c>
      <c r="U1221" s="16" t="str">
        <f t="shared" si="178"/>
        <v>High</v>
      </c>
      <c r="V1221" s="4">
        <v>1</v>
      </c>
      <c r="W1221" s="33">
        <f t="shared" si="179"/>
        <v>536.28528628495292</v>
      </c>
      <c r="X1221" s="2" t="s">
        <v>17</v>
      </c>
    </row>
    <row r="1222" spans="1:24" ht="14.25" customHeight="1" x14ac:dyDescent="0.25">
      <c r="A1222" s="2">
        <v>3808</v>
      </c>
      <c r="B1222" s="2">
        <v>24</v>
      </c>
      <c r="C1222" s="2" t="str">
        <f t="shared" si="171"/>
        <v>Young Adults</v>
      </c>
      <c r="D1222" s="2" t="s">
        <v>18</v>
      </c>
      <c r="E1222" s="2" t="s">
        <v>27</v>
      </c>
      <c r="F1222" s="2">
        <v>488.41</v>
      </c>
      <c r="G1222" s="2">
        <f t="shared" si="172"/>
        <v>2</v>
      </c>
      <c r="H1222" s="6">
        <v>48004</v>
      </c>
      <c r="I1222" s="12" t="str">
        <f t="shared" si="173"/>
        <v>2031</v>
      </c>
      <c r="J1222" s="10" t="str">
        <f t="shared" si="174"/>
        <v>Jun</v>
      </c>
      <c r="K1222" s="12" t="str">
        <f t="shared" si="175"/>
        <v>05</v>
      </c>
      <c r="L1222" s="2" t="s">
        <v>30</v>
      </c>
      <c r="M1222" s="2" t="s">
        <v>25</v>
      </c>
      <c r="N1222" s="2">
        <v>1.55</v>
      </c>
      <c r="O1222" s="2" t="s">
        <v>16</v>
      </c>
      <c r="P1222" s="2">
        <v>5</v>
      </c>
      <c r="Q1222" s="2">
        <f t="shared" si="176"/>
        <v>1</v>
      </c>
      <c r="R1222" s="2">
        <v>97.68</v>
      </c>
      <c r="S1222" s="2">
        <f t="shared" si="177"/>
        <v>2</v>
      </c>
      <c r="T1222" s="42">
        <f>DataSet!G3809+DataSet!Q3809+DataSet!S3809</f>
        <v>5</v>
      </c>
      <c r="U1222" s="16" t="str">
        <f t="shared" si="178"/>
        <v>Medium</v>
      </c>
      <c r="V1222" s="4">
        <v>5</v>
      </c>
      <c r="W1222" s="33">
        <f t="shared" si="179"/>
        <v>531.69198938992054</v>
      </c>
      <c r="X1222" s="2" t="s">
        <v>17</v>
      </c>
    </row>
    <row r="1223" spans="1:24" ht="14.25" customHeight="1" x14ac:dyDescent="0.25">
      <c r="A1223" s="2">
        <v>3879</v>
      </c>
      <c r="B1223" s="2">
        <v>46</v>
      </c>
      <c r="C1223" s="2" t="str">
        <f t="shared" si="171"/>
        <v>Mid Adults</v>
      </c>
      <c r="D1223" s="2" t="s">
        <v>23</v>
      </c>
      <c r="E1223" s="2" t="s">
        <v>19</v>
      </c>
      <c r="F1223" s="2">
        <v>774.41</v>
      </c>
      <c r="G1223" s="2">
        <f t="shared" si="172"/>
        <v>3</v>
      </c>
      <c r="H1223" s="6">
        <v>48075</v>
      </c>
      <c r="I1223" s="12" t="str">
        <f t="shared" si="173"/>
        <v>2031</v>
      </c>
      <c r="J1223" s="10" t="str">
        <f t="shared" si="174"/>
        <v>Aug</v>
      </c>
      <c r="K1223" s="12" t="str">
        <f t="shared" si="175"/>
        <v>15</v>
      </c>
      <c r="L1223" s="2" t="s">
        <v>14</v>
      </c>
      <c r="M1223" s="2" t="s">
        <v>25</v>
      </c>
      <c r="N1223" s="2">
        <v>1.55</v>
      </c>
      <c r="O1223" s="2" t="s">
        <v>21</v>
      </c>
      <c r="P1223" s="2">
        <v>5</v>
      </c>
      <c r="Q1223" s="2">
        <f t="shared" si="176"/>
        <v>1</v>
      </c>
      <c r="R1223" s="2">
        <v>154.88</v>
      </c>
      <c r="S1223" s="2">
        <f t="shared" si="177"/>
        <v>3</v>
      </c>
      <c r="T1223" s="42">
        <f>DataSet!G3880+DataSet!Q3880+DataSet!S3880</f>
        <v>7</v>
      </c>
      <c r="U1223" s="16" t="str">
        <f t="shared" si="178"/>
        <v>High</v>
      </c>
      <c r="V1223" s="4">
        <v>1</v>
      </c>
      <c r="W1223" s="33">
        <f t="shared" si="179"/>
        <v>536.35738666666623</v>
      </c>
      <c r="X1223" s="2" t="s">
        <v>28</v>
      </c>
    </row>
    <row r="1224" spans="1:24" ht="14.25" customHeight="1" x14ac:dyDescent="0.25">
      <c r="A1224" s="2">
        <v>4037</v>
      </c>
      <c r="B1224" s="2">
        <v>65</v>
      </c>
      <c r="C1224" s="2" t="str">
        <f t="shared" si="171"/>
        <v>Seniors</v>
      </c>
      <c r="D1224" s="2" t="s">
        <v>23</v>
      </c>
      <c r="E1224" s="2" t="s">
        <v>19</v>
      </c>
      <c r="F1224" s="2">
        <v>598.02</v>
      </c>
      <c r="G1224" s="2">
        <f t="shared" si="172"/>
        <v>2</v>
      </c>
      <c r="H1224" s="6">
        <v>48233</v>
      </c>
      <c r="I1224" s="12" t="str">
        <f t="shared" si="173"/>
        <v>2032</v>
      </c>
      <c r="J1224" s="10" t="str">
        <f t="shared" si="174"/>
        <v>Jan</v>
      </c>
      <c r="K1224" s="12" t="str">
        <f t="shared" si="175"/>
        <v>20</v>
      </c>
      <c r="L1224" s="2" t="s">
        <v>14</v>
      </c>
      <c r="M1224" s="2" t="s">
        <v>15</v>
      </c>
      <c r="N1224" s="2">
        <v>1.55</v>
      </c>
      <c r="O1224" s="2" t="s">
        <v>16</v>
      </c>
      <c r="P1224" s="2">
        <v>9</v>
      </c>
      <c r="Q1224" s="2">
        <f t="shared" si="176"/>
        <v>2</v>
      </c>
      <c r="R1224" s="2">
        <v>66.45</v>
      </c>
      <c r="S1224" s="2">
        <f t="shared" si="177"/>
        <v>2</v>
      </c>
      <c r="T1224" s="42">
        <f>DataSet!G4038+DataSet!Q4038+DataSet!S4038</f>
        <v>5</v>
      </c>
      <c r="U1224" s="16" t="str">
        <f t="shared" si="178"/>
        <v>Medium</v>
      </c>
      <c r="V1224" s="4">
        <v>5</v>
      </c>
      <c r="W1224" s="33">
        <f t="shared" si="179"/>
        <v>531.74946879150082</v>
      </c>
      <c r="X1224" s="2" t="s">
        <v>17</v>
      </c>
    </row>
    <row r="1225" spans="1:24" ht="14.25" customHeight="1" x14ac:dyDescent="0.25">
      <c r="A1225" s="2">
        <v>4192</v>
      </c>
      <c r="B1225" s="2">
        <v>57</v>
      </c>
      <c r="C1225" s="2" t="str">
        <f t="shared" si="171"/>
        <v>Late Adults</v>
      </c>
      <c r="D1225" s="2" t="s">
        <v>18</v>
      </c>
      <c r="E1225" s="2" t="s">
        <v>19</v>
      </c>
      <c r="F1225" s="2">
        <v>692.86</v>
      </c>
      <c r="G1225" s="2">
        <f t="shared" si="172"/>
        <v>3</v>
      </c>
      <c r="H1225" s="6">
        <v>48388</v>
      </c>
      <c r="I1225" s="12" t="str">
        <f t="shared" si="173"/>
        <v>2032</v>
      </c>
      <c r="J1225" s="10" t="str">
        <f t="shared" si="174"/>
        <v>Jun</v>
      </c>
      <c r="K1225" s="12" t="str">
        <f t="shared" si="175"/>
        <v>23</v>
      </c>
      <c r="L1225" s="2" t="s">
        <v>14</v>
      </c>
      <c r="M1225" s="2" t="s">
        <v>15</v>
      </c>
      <c r="N1225" s="2">
        <v>1.55</v>
      </c>
      <c r="O1225" s="2" t="s">
        <v>21</v>
      </c>
      <c r="P1225" s="2">
        <v>2</v>
      </c>
      <c r="Q1225" s="2">
        <f t="shared" si="176"/>
        <v>1</v>
      </c>
      <c r="R1225" s="2">
        <v>346.43</v>
      </c>
      <c r="S1225" s="2">
        <f t="shared" si="177"/>
        <v>3</v>
      </c>
      <c r="T1225" s="42">
        <f>DataSet!G4193+DataSet!Q4193+DataSet!S4193</f>
        <v>7</v>
      </c>
      <c r="U1225" s="16" t="str">
        <f t="shared" si="178"/>
        <v>High</v>
      </c>
      <c r="V1225" s="4">
        <v>2</v>
      </c>
      <c r="W1225" s="33">
        <f t="shared" si="179"/>
        <v>523.84974219810147</v>
      </c>
      <c r="X1225" s="2" t="s">
        <v>28</v>
      </c>
    </row>
    <row r="1226" spans="1:24" ht="14.25" customHeight="1" x14ac:dyDescent="0.25">
      <c r="A1226" s="2">
        <v>4207</v>
      </c>
      <c r="B1226" s="2">
        <v>65</v>
      </c>
      <c r="C1226" s="2" t="str">
        <f t="shared" si="171"/>
        <v>Seniors</v>
      </c>
      <c r="D1226" s="2" t="s">
        <v>18</v>
      </c>
      <c r="E1226" s="2" t="s">
        <v>19</v>
      </c>
      <c r="F1226" s="2">
        <v>596.62</v>
      </c>
      <c r="G1226" s="2">
        <f t="shared" si="172"/>
        <v>2</v>
      </c>
      <c r="H1226" s="6">
        <v>48403</v>
      </c>
      <c r="I1226" s="12" t="str">
        <f t="shared" si="173"/>
        <v>2032</v>
      </c>
      <c r="J1226" s="10" t="str">
        <f t="shared" si="174"/>
        <v>Jul</v>
      </c>
      <c r="K1226" s="12" t="str">
        <f t="shared" si="175"/>
        <v>08</v>
      </c>
      <c r="L1226" s="2" t="s">
        <v>30</v>
      </c>
      <c r="M1226" s="2" t="s">
        <v>15</v>
      </c>
      <c r="N1226" s="2">
        <v>1.55</v>
      </c>
      <c r="O1226" s="2" t="s">
        <v>21</v>
      </c>
      <c r="P1226" s="2">
        <v>3</v>
      </c>
      <c r="Q1226" s="2">
        <f t="shared" si="176"/>
        <v>1</v>
      </c>
      <c r="R1226" s="2">
        <v>198.87</v>
      </c>
      <c r="S1226" s="2">
        <f t="shared" si="177"/>
        <v>3</v>
      </c>
      <c r="T1226" s="42">
        <f>DataSet!G4208+DataSet!Q4208+DataSet!S4208</f>
        <v>7</v>
      </c>
      <c r="U1226" s="16" t="str">
        <f t="shared" si="178"/>
        <v>High</v>
      </c>
      <c r="V1226" s="4">
        <v>2</v>
      </c>
      <c r="W1226" s="33">
        <f t="shared" si="179"/>
        <v>523.62010869565313</v>
      </c>
      <c r="X1226" s="2" t="s">
        <v>28</v>
      </c>
    </row>
    <row r="1227" spans="1:24" ht="14.25" customHeight="1" x14ac:dyDescent="0.25">
      <c r="A1227" s="2">
        <v>4252</v>
      </c>
      <c r="B1227" s="2">
        <v>43</v>
      </c>
      <c r="C1227" s="2" t="str">
        <f t="shared" si="171"/>
        <v>Mid Adults</v>
      </c>
      <c r="D1227" s="2" t="s">
        <v>23</v>
      </c>
      <c r="E1227" s="2" t="s">
        <v>13</v>
      </c>
      <c r="F1227" s="2">
        <v>361.72</v>
      </c>
      <c r="G1227" s="2">
        <f t="shared" si="172"/>
        <v>2</v>
      </c>
      <c r="H1227" s="6">
        <v>48448</v>
      </c>
      <c r="I1227" s="12" t="str">
        <f t="shared" si="173"/>
        <v>2032</v>
      </c>
      <c r="J1227" s="10" t="str">
        <f t="shared" si="174"/>
        <v>Aug</v>
      </c>
      <c r="K1227" s="12" t="str">
        <f t="shared" si="175"/>
        <v>22</v>
      </c>
      <c r="L1227" s="2" t="s">
        <v>20</v>
      </c>
      <c r="M1227" s="2" t="s">
        <v>25</v>
      </c>
      <c r="N1227" s="2">
        <v>1.55</v>
      </c>
      <c r="O1227" s="2" t="s">
        <v>16</v>
      </c>
      <c r="P1227" s="2">
        <v>10</v>
      </c>
      <c r="Q1227" s="2">
        <f t="shared" si="176"/>
        <v>2</v>
      </c>
      <c r="R1227" s="2">
        <v>36.17</v>
      </c>
      <c r="S1227" s="2">
        <f t="shared" si="177"/>
        <v>1</v>
      </c>
      <c r="T1227" s="42">
        <f>DataSet!G4253+DataSet!Q4253+DataSet!S4253</f>
        <v>7</v>
      </c>
      <c r="U1227" s="16" t="str">
        <f t="shared" si="178"/>
        <v>High</v>
      </c>
      <c r="V1227" s="4">
        <v>5</v>
      </c>
      <c r="W1227" s="33">
        <f t="shared" si="179"/>
        <v>531.66134308510652</v>
      </c>
      <c r="X1227" s="2" t="s">
        <v>22</v>
      </c>
    </row>
    <row r="1228" spans="1:24" ht="14.25" customHeight="1" x14ac:dyDescent="0.25">
      <c r="A1228" s="2">
        <v>4362</v>
      </c>
      <c r="B1228" s="2">
        <v>56</v>
      </c>
      <c r="C1228" s="2" t="str">
        <f t="shared" si="171"/>
        <v>Late Adults</v>
      </c>
      <c r="D1228" s="2" t="s">
        <v>12</v>
      </c>
      <c r="E1228" s="2" t="s">
        <v>13</v>
      </c>
      <c r="F1228" s="2">
        <v>507.82</v>
      </c>
      <c r="G1228" s="2">
        <f t="shared" si="172"/>
        <v>2</v>
      </c>
      <c r="H1228" s="6">
        <v>48558</v>
      </c>
      <c r="I1228" s="12" t="str">
        <f t="shared" si="173"/>
        <v>2032</v>
      </c>
      <c r="J1228" s="10" t="str">
        <f t="shared" si="174"/>
        <v>Dec</v>
      </c>
      <c r="K1228" s="12" t="str">
        <f t="shared" si="175"/>
        <v>10</v>
      </c>
      <c r="L1228" s="2" t="s">
        <v>24</v>
      </c>
      <c r="M1228" s="2" t="s">
        <v>15</v>
      </c>
      <c r="N1228" s="2">
        <v>1.55</v>
      </c>
      <c r="O1228" s="2" t="s">
        <v>16</v>
      </c>
      <c r="P1228" s="2">
        <v>13</v>
      </c>
      <c r="Q1228" s="2">
        <f t="shared" si="176"/>
        <v>2</v>
      </c>
      <c r="R1228" s="2">
        <v>39.06</v>
      </c>
      <c r="S1228" s="2">
        <f t="shared" si="177"/>
        <v>1</v>
      </c>
      <c r="T1228" s="42">
        <f>DataSet!G4363+DataSet!Q4363+DataSet!S4363</f>
        <v>5</v>
      </c>
      <c r="U1228" s="16" t="str">
        <f t="shared" si="178"/>
        <v>Medium</v>
      </c>
      <c r="V1228" s="4">
        <v>4</v>
      </c>
      <c r="W1228" s="33">
        <f t="shared" si="179"/>
        <v>524.86738219895381</v>
      </c>
      <c r="X1228" s="2" t="s">
        <v>28</v>
      </c>
    </row>
    <row r="1229" spans="1:24" ht="14.25" customHeight="1" x14ac:dyDescent="0.25">
      <c r="A1229" s="2">
        <v>4522</v>
      </c>
      <c r="B1229" s="2">
        <v>43</v>
      </c>
      <c r="C1229" s="2" t="str">
        <f t="shared" si="171"/>
        <v>Mid Adults</v>
      </c>
      <c r="D1229" s="2" t="s">
        <v>23</v>
      </c>
      <c r="E1229" s="2" t="s">
        <v>29</v>
      </c>
      <c r="F1229" s="2">
        <v>723.41</v>
      </c>
      <c r="G1229" s="2">
        <f t="shared" si="172"/>
        <v>3</v>
      </c>
      <c r="H1229" s="6">
        <v>48718</v>
      </c>
      <c r="I1229" s="12" t="str">
        <f t="shared" si="173"/>
        <v>2033</v>
      </c>
      <c r="J1229" s="10" t="str">
        <f t="shared" si="174"/>
        <v>May</v>
      </c>
      <c r="K1229" s="12" t="str">
        <f t="shared" si="175"/>
        <v>19</v>
      </c>
      <c r="L1229" s="2" t="s">
        <v>14</v>
      </c>
      <c r="M1229" s="2" t="s">
        <v>25</v>
      </c>
      <c r="N1229" s="2">
        <v>1.55</v>
      </c>
      <c r="O1229" s="2" t="s">
        <v>16</v>
      </c>
      <c r="P1229" s="2">
        <v>5</v>
      </c>
      <c r="Q1229" s="2">
        <f t="shared" si="176"/>
        <v>1</v>
      </c>
      <c r="R1229" s="2">
        <v>144.68</v>
      </c>
      <c r="S1229" s="2">
        <f t="shared" si="177"/>
        <v>2</v>
      </c>
      <c r="T1229" s="42">
        <f>DataSet!G4523+DataSet!Q4523+DataSet!S4523</f>
        <v>6</v>
      </c>
      <c r="U1229" s="16" t="str">
        <f t="shared" si="178"/>
        <v>Medium</v>
      </c>
      <c r="V1229" s="4">
        <v>2</v>
      </c>
      <c r="W1229" s="33">
        <f t="shared" si="179"/>
        <v>523.52078911564729</v>
      </c>
      <c r="X1229" s="2" t="s">
        <v>22</v>
      </c>
    </row>
    <row r="1230" spans="1:24" ht="14.25" customHeight="1" x14ac:dyDescent="0.25">
      <c r="A1230" s="2">
        <v>4840</v>
      </c>
      <c r="B1230" s="2">
        <v>67</v>
      </c>
      <c r="C1230" s="2" t="str">
        <f t="shared" si="171"/>
        <v>Seniors</v>
      </c>
      <c r="D1230" s="2" t="s">
        <v>12</v>
      </c>
      <c r="E1230" s="2" t="s">
        <v>29</v>
      </c>
      <c r="F1230" s="2">
        <v>477.29</v>
      </c>
      <c r="G1230" s="2">
        <f t="shared" si="172"/>
        <v>2</v>
      </c>
      <c r="H1230" s="6">
        <v>49036</v>
      </c>
      <c r="I1230" s="12" t="str">
        <f t="shared" si="173"/>
        <v>2034</v>
      </c>
      <c r="J1230" s="10" t="str">
        <f t="shared" si="174"/>
        <v>Apr</v>
      </c>
      <c r="K1230" s="12" t="str">
        <f t="shared" si="175"/>
        <v>02</v>
      </c>
      <c r="L1230" s="2" t="s">
        <v>30</v>
      </c>
      <c r="M1230" s="2" t="s">
        <v>25</v>
      </c>
      <c r="N1230" s="2">
        <v>1.55</v>
      </c>
      <c r="O1230" s="2" t="s">
        <v>21</v>
      </c>
      <c r="P1230" s="2">
        <v>18</v>
      </c>
      <c r="Q1230" s="2">
        <f t="shared" si="176"/>
        <v>3</v>
      </c>
      <c r="R1230" s="2">
        <v>26.52</v>
      </c>
      <c r="S1230" s="2">
        <f t="shared" si="177"/>
        <v>1</v>
      </c>
      <c r="T1230" s="42">
        <f>DataSet!G4841+DataSet!Q4841+DataSet!S4841</f>
        <v>4</v>
      </c>
      <c r="U1230" s="16" t="str">
        <f t="shared" si="178"/>
        <v>Low</v>
      </c>
      <c r="V1230" s="4">
        <v>1</v>
      </c>
      <c r="W1230" s="33">
        <f t="shared" si="179"/>
        <v>536.03955941254958</v>
      </c>
      <c r="X1230" s="2" t="s">
        <v>22</v>
      </c>
    </row>
    <row r="1231" spans="1:24" ht="14.25" customHeight="1" x14ac:dyDescent="0.25">
      <c r="A1231" s="2">
        <v>450</v>
      </c>
      <c r="B1231" s="2">
        <v>41</v>
      </c>
      <c r="C1231" s="2" t="str">
        <f t="shared" si="171"/>
        <v>Mid Adults</v>
      </c>
      <c r="D1231" s="2" t="s">
        <v>12</v>
      </c>
      <c r="E1231" s="2" t="s">
        <v>29</v>
      </c>
      <c r="F1231" s="2">
        <v>315</v>
      </c>
      <c r="G1231" s="2">
        <f t="shared" si="172"/>
        <v>1</v>
      </c>
      <c r="H1231" s="6">
        <v>44646</v>
      </c>
      <c r="I1231" s="12" t="str">
        <f t="shared" si="173"/>
        <v>2022</v>
      </c>
      <c r="J1231" s="10" t="str">
        <f t="shared" si="174"/>
        <v>Mar</v>
      </c>
      <c r="K1231" s="12" t="str">
        <f t="shared" si="175"/>
        <v>26</v>
      </c>
      <c r="L1231" s="2" t="s">
        <v>20</v>
      </c>
      <c r="M1231" s="2" t="s">
        <v>25</v>
      </c>
      <c r="N1231" s="2">
        <v>1.54</v>
      </c>
      <c r="O1231" s="2" t="s">
        <v>16</v>
      </c>
      <c r="P1231" s="2">
        <v>12</v>
      </c>
      <c r="Q1231" s="2">
        <f t="shared" si="176"/>
        <v>2</v>
      </c>
      <c r="R1231" s="2">
        <v>26.25</v>
      </c>
      <c r="S1231" s="2">
        <f t="shared" si="177"/>
        <v>1</v>
      </c>
      <c r="T1231" s="42">
        <f>DataSet!G451+DataSet!Q451+DataSet!S451</f>
        <v>7</v>
      </c>
      <c r="U1231" s="16" t="str">
        <f t="shared" si="178"/>
        <v>High</v>
      </c>
      <c r="V1231" s="4">
        <v>2</v>
      </c>
      <c r="W1231" s="33">
        <f t="shared" si="179"/>
        <v>523.24846049046414</v>
      </c>
      <c r="X1231" s="2" t="s">
        <v>28</v>
      </c>
    </row>
    <row r="1232" spans="1:24" ht="14.25" customHeight="1" x14ac:dyDescent="0.25">
      <c r="A1232" s="2">
        <v>562</v>
      </c>
      <c r="B1232" s="2">
        <v>64</v>
      </c>
      <c r="C1232" s="2" t="str">
        <f t="shared" si="171"/>
        <v>Seniors</v>
      </c>
      <c r="D1232" s="2" t="s">
        <v>23</v>
      </c>
      <c r="E1232" s="2" t="s">
        <v>27</v>
      </c>
      <c r="F1232" s="2">
        <v>534.58000000000004</v>
      </c>
      <c r="G1232" s="2">
        <f t="shared" si="172"/>
        <v>2</v>
      </c>
      <c r="H1232" s="6">
        <v>44758</v>
      </c>
      <c r="I1232" s="12" t="str">
        <f t="shared" si="173"/>
        <v>2022</v>
      </c>
      <c r="J1232" s="10" t="str">
        <f t="shared" si="174"/>
        <v>Jul</v>
      </c>
      <c r="K1232" s="12" t="str">
        <f t="shared" si="175"/>
        <v>16</v>
      </c>
      <c r="L1232" s="2" t="s">
        <v>14</v>
      </c>
      <c r="M1232" s="2" t="s">
        <v>25</v>
      </c>
      <c r="N1232" s="2">
        <v>1.54</v>
      </c>
      <c r="O1232" s="2" t="s">
        <v>21</v>
      </c>
      <c r="P1232" s="2">
        <v>18</v>
      </c>
      <c r="Q1232" s="2">
        <f t="shared" si="176"/>
        <v>3</v>
      </c>
      <c r="R1232" s="2">
        <v>29.7</v>
      </c>
      <c r="S1232" s="2">
        <f t="shared" si="177"/>
        <v>1</v>
      </c>
      <c r="T1232" s="42">
        <f>DataSet!G563+DataSet!Q563+DataSet!S563</f>
        <v>5</v>
      </c>
      <c r="U1232" s="16" t="str">
        <f t="shared" si="178"/>
        <v>Medium</v>
      </c>
      <c r="V1232" s="4">
        <v>1</v>
      </c>
      <c r="W1232" s="33">
        <f t="shared" si="179"/>
        <v>536.11810160427763</v>
      </c>
      <c r="X1232" s="2" t="s">
        <v>17</v>
      </c>
    </row>
    <row r="1233" spans="1:24" ht="14.25" customHeight="1" x14ac:dyDescent="0.25">
      <c r="A1233" s="2">
        <v>1406</v>
      </c>
      <c r="B1233" s="2">
        <v>67</v>
      </c>
      <c r="C1233" s="2" t="str">
        <f t="shared" si="171"/>
        <v>Seniors</v>
      </c>
      <c r="D1233" s="2" t="s">
        <v>26</v>
      </c>
      <c r="E1233" s="2" t="s">
        <v>13</v>
      </c>
      <c r="F1233" s="2">
        <v>986.59</v>
      </c>
      <c r="G1233" s="2">
        <f t="shared" si="172"/>
        <v>3</v>
      </c>
      <c r="H1233" s="6">
        <v>45602</v>
      </c>
      <c r="I1233" s="12" t="str">
        <f t="shared" si="173"/>
        <v>2024</v>
      </c>
      <c r="J1233" s="10" t="str">
        <f t="shared" si="174"/>
        <v>Nov</v>
      </c>
      <c r="K1233" s="12" t="str">
        <f t="shared" si="175"/>
        <v>06</v>
      </c>
      <c r="L1233" s="2" t="s">
        <v>24</v>
      </c>
      <c r="M1233" s="2" t="s">
        <v>15</v>
      </c>
      <c r="N1233" s="2">
        <v>1.54</v>
      </c>
      <c r="O1233" s="2" t="s">
        <v>21</v>
      </c>
      <c r="P1233" s="2">
        <v>10</v>
      </c>
      <c r="Q1233" s="2">
        <f t="shared" si="176"/>
        <v>2</v>
      </c>
      <c r="R1233" s="2">
        <v>98.66</v>
      </c>
      <c r="S1233" s="2">
        <f t="shared" si="177"/>
        <v>2</v>
      </c>
      <c r="T1233" s="42">
        <f>DataSet!G1407+DataSet!Q1407+DataSet!S1407</f>
        <v>7</v>
      </c>
      <c r="U1233" s="16" t="str">
        <f t="shared" si="178"/>
        <v>High</v>
      </c>
      <c r="V1233" s="4">
        <v>3</v>
      </c>
      <c r="W1233" s="33">
        <f t="shared" si="179"/>
        <v>500.38838709677458</v>
      </c>
      <c r="X1233" s="2" t="s">
        <v>22</v>
      </c>
    </row>
    <row r="1234" spans="1:24" ht="14.25" customHeight="1" x14ac:dyDescent="0.25">
      <c r="A1234" s="2">
        <v>1442</v>
      </c>
      <c r="B1234" s="2">
        <v>67</v>
      </c>
      <c r="C1234" s="2" t="str">
        <f t="shared" si="171"/>
        <v>Seniors</v>
      </c>
      <c r="D1234" s="2" t="s">
        <v>18</v>
      </c>
      <c r="E1234" s="2" t="s">
        <v>29</v>
      </c>
      <c r="F1234" s="2">
        <v>946.57</v>
      </c>
      <c r="G1234" s="2">
        <f t="shared" si="172"/>
        <v>3</v>
      </c>
      <c r="H1234" s="6">
        <v>45638</v>
      </c>
      <c r="I1234" s="12" t="str">
        <f t="shared" si="173"/>
        <v>2024</v>
      </c>
      <c r="J1234" s="10" t="str">
        <f t="shared" si="174"/>
        <v>Dec</v>
      </c>
      <c r="K1234" s="12" t="str">
        <f t="shared" si="175"/>
        <v>12</v>
      </c>
      <c r="L1234" s="2" t="s">
        <v>14</v>
      </c>
      <c r="M1234" s="2" t="s">
        <v>25</v>
      </c>
      <c r="N1234" s="2">
        <v>1.54</v>
      </c>
      <c r="O1234" s="2" t="s">
        <v>21</v>
      </c>
      <c r="P1234" s="2">
        <v>11</v>
      </c>
      <c r="Q1234" s="2">
        <f t="shared" si="176"/>
        <v>2</v>
      </c>
      <c r="R1234" s="2">
        <v>86.05</v>
      </c>
      <c r="S1234" s="2">
        <f t="shared" si="177"/>
        <v>2</v>
      </c>
      <c r="T1234" s="42">
        <f>DataSet!G1443+DataSet!Q1443+DataSet!S1443</f>
        <v>5</v>
      </c>
      <c r="U1234" s="16" t="str">
        <f t="shared" si="178"/>
        <v>Medium</v>
      </c>
      <c r="V1234" s="4">
        <v>5</v>
      </c>
      <c r="W1234" s="33">
        <f t="shared" si="179"/>
        <v>531.88762982689764</v>
      </c>
      <c r="X1234" s="2" t="s">
        <v>17</v>
      </c>
    </row>
    <row r="1235" spans="1:24" ht="14.25" customHeight="1" x14ac:dyDescent="0.25">
      <c r="A1235" s="2">
        <v>1728</v>
      </c>
      <c r="B1235" s="2">
        <v>35</v>
      </c>
      <c r="C1235" s="2" t="str">
        <f t="shared" si="171"/>
        <v>Early Adults</v>
      </c>
      <c r="D1235" s="2" t="s">
        <v>18</v>
      </c>
      <c r="E1235" s="2" t="s">
        <v>13</v>
      </c>
      <c r="F1235" s="2">
        <v>671.7</v>
      </c>
      <c r="G1235" s="2">
        <f t="shared" si="172"/>
        <v>3</v>
      </c>
      <c r="H1235" s="6">
        <v>45924</v>
      </c>
      <c r="I1235" s="12" t="str">
        <f t="shared" si="173"/>
        <v>2025</v>
      </c>
      <c r="J1235" s="10" t="str">
        <f t="shared" si="174"/>
        <v>Sep</v>
      </c>
      <c r="K1235" s="12" t="str">
        <f t="shared" si="175"/>
        <v>24</v>
      </c>
      <c r="L1235" s="2" t="s">
        <v>20</v>
      </c>
      <c r="M1235" s="2" t="s">
        <v>15</v>
      </c>
      <c r="N1235" s="2">
        <v>1.54</v>
      </c>
      <c r="O1235" s="2" t="s">
        <v>16</v>
      </c>
      <c r="P1235" s="2">
        <v>3</v>
      </c>
      <c r="Q1235" s="2">
        <f t="shared" si="176"/>
        <v>1</v>
      </c>
      <c r="R1235" s="2">
        <v>223.9</v>
      </c>
      <c r="S1235" s="2">
        <f t="shared" si="177"/>
        <v>3</v>
      </c>
      <c r="T1235" s="42">
        <f>DataSet!G1729+DataSet!Q1729+DataSet!S1729</f>
        <v>4</v>
      </c>
      <c r="U1235" s="16" t="str">
        <f t="shared" si="178"/>
        <v>Low</v>
      </c>
      <c r="V1235" s="4">
        <v>5</v>
      </c>
      <c r="W1235" s="33">
        <f t="shared" si="179"/>
        <v>531.33472000000017</v>
      </c>
      <c r="X1235" s="2" t="s">
        <v>22</v>
      </c>
    </row>
    <row r="1236" spans="1:24" ht="14.25" customHeight="1" x14ac:dyDescent="0.25">
      <c r="A1236" s="2">
        <v>2388</v>
      </c>
      <c r="B1236" s="2">
        <v>47</v>
      </c>
      <c r="C1236" s="2" t="str">
        <f t="shared" si="171"/>
        <v>Mid Adults</v>
      </c>
      <c r="D1236" s="2" t="s">
        <v>18</v>
      </c>
      <c r="E1236" s="2" t="s">
        <v>29</v>
      </c>
      <c r="F1236" s="2">
        <v>771.32</v>
      </c>
      <c r="G1236" s="2">
        <f t="shared" si="172"/>
        <v>3</v>
      </c>
      <c r="H1236" s="6">
        <v>46584</v>
      </c>
      <c r="I1236" s="12" t="str">
        <f t="shared" si="173"/>
        <v>2027</v>
      </c>
      <c r="J1236" s="10" t="str">
        <f t="shared" si="174"/>
        <v>Jul</v>
      </c>
      <c r="K1236" s="12" t="str">
        <f t="shared" si="175"/>
        <v>16</v>
      </c>
      <c r="L1236" s="2" t="s">
        <v>20</v>
      </c>
      <c r="M1236" s="2" t="s">
        <v>25</v>
      </c>
      <c r="N1236" s="2">
        <v>1.54</v>
      </c>
      <c r="O1236" s="2" t="s">
        <v>16</v>
      </c>
      <c r="P1236" s="2">
        <v>7</v>
      </c>
      <c r="Q1236" s="2">
        <f t="shared" si="176"/>
        <v>2</v>
      </c>
      <c r="R1236" s="2">
        <v>110.19</v>
      </c>
      <c r="S1236" s="2">
        <f t="shared" si="177"/>
        <v>2</v>
      </c>
      <c r="T1236" s="42">
        <f>DataSet!G2389+DataSet!Q2389+DataSet!S2389</f>
        <v>7</v>
      </c>
      <c r="U1236" s="16" t="str">
        <f t="shared" si="178"/>
        <v>High</v>
      </c>
      <c r="V1236" s="4">
        <v>1</v>
      </c>
      <c r="W1236" s="33">
        <f t="shared" si="179"/>
        <v>536.12016064256989</v>
      </c>
      <c r="X1236" s="2" t="s">
        <v>17</v>
      </c>
    </row>
    <row r="1237" spans="1:24" ht="14.25" customHeight="1" x14ac:dyDescent="0.25">
      <c r="A1237" s="2">
        <v>2398</v>
      </c>
      <c r="B1237" s="2">
        <v>68</v>
      </c>
      <c r="C1237" s="2" t="str">
        <f t="shared" si="171"/>
        <v>Seniors</v>
      </c>
      <c r="D1237" s="2" t="s">
        <v>26</v>
      </c>
      <c r="E1237" s="2" t="s">
        <v>29</v>
      </c>
      <c r="F1237" s="2">
        <v>626.04999999999995</v>
      </c>
      <c r="G1237" s="2">
        <f t="shared" si="172"/>
        <v>2</v>
      </c>
      <c r="H1237" s="6">
        <v>46594</v>
      </c>
      <c r="I1237" s="12" t="str">
        <f t="shared" si="173"/>
        <v>2027</v>
      </c>
      <c r="J1237" s="10" t="str">
        <f t="shared" si="174"/>
        <v>Jul</v>
      </c>
      <c r="K1237" s="12" t="str">
        <f t="shared" si="175"/>
        <v>26</v>
      </c>
      <c r="L1237" s="2" t="s">
        <v>14</v>
      </c>
      <c r="M1237" s="2" t="s">
        <v>15</v>
      </c>
      <c r="N1237" s="2">
        <v>1.54</v>
      </c>
      <c r="O1237" s="2" t="s">
        <v>21</v>
      </c>
      <c r="P1237" s="2">
        <v>17</v>
      </c>
      <c r="Q1237" s="2">
        <f t="shared" si="176"/>
        <v>3</v>
      </c>
      <c r="R1237" s="2">
        <v>36.83</v>
      </c>
      <c r="S1237" s="2">
        <f t="shared" si="177"/>
        <v>1</v>
      </c>
      <c r="T1237" s="42">
        <f>DataSet!G2399+DataSet!Q2399+DataSet!S2399</f>
        <v>7</v>
      </c>
      <c r="U1237" s="16" t="str">
        <f t="shared" si="178"/>
        <v>High</v>
      </c>
      <c r="V1237" s="4">
        <v>3</v>
      </c>
      <c r="W1237" s="33">
        <f t="shared" si="179"/>
        <v>499.76021963824326</v>
      </c>
      <c r="X1237" s="2" t="s">
        <v>17</v>
      </c>
    </row>
    <row r="1238" spans="1:24" ht="14.25" customHeight="1" x14ac:dyDescent="0.25">
      <c r="A1238" s="2">
        <v>2474</v>
      </c>
      <c r="B1238" s="2">
        <v>67</v>
      </c>
      <c r="C1238" s="2" t="str">
        <f t="shared" si="171"/>
        <v>Seniors</v>
      </c>
      <c r="D1238" s="2" t="s">
        <v>23</v>
      </c>
      <c r="E1238" s="2" t="s">
        <v>29</v>
      </c>
      <c r="F1238" s="2">
        <v>773.29</v>
      </c>
      <c r="G1238" s="2">
        <f t="shared" si="172"/>
        <v>3</v>
      </c>
      <c r="H1238" s="6">
        <v>46670</v>
      </c>
      <c r="I1238" s="12" t="str">
        <f t="shared" si="173"/>
        <v>2027</v>
      </c>
      <c r="J1238" s="10" t="str">
        <f t="shared" si="174"/>
        <v>Oct</v>
      </c>
      <c r="K1238" s="12" t="str">
        <f t="shared" si="175"/>
        <v>10</v>
      </c>
      <c r="L1238" s="2" t="s">
        <v>14</v>
      </c>
      <c r="M1238" s="2" t="s">
        <v>15</v>
      </c>
      <c r="N1238" s="2">
        <v>1.54</v>
      </c>
      <c r="O1238" s="2" t="s">
        <v>21</v>
      </c>
      <c r="P1238" s="2">
        <v>7</v>
      </c>
      <c r="Q1238" s="2">
        <f t="shared" si="176"/>
        <v>2</v>
      </c>
      <c r="R1238" s="2">
        <v>110.47</v>
      </c>
      <c r="S1238" s="2">
        <f t="shared" si="177"/>
        <v>2</v>
      </c>
      <c r="T1238" s="42">
        <f>DataSet!G2475+DataSet!Q2475+DataSet!S2475</f>
        <v>4</v>
      </c>
      <c r="U1238" s="16" t="str">
        <f t="shared" si="178"/>
        <v>Low</v>
      </c>
      <c r="V1238" s="4">
        <v>4</v>
      </c>
      <c r="W1238" s="33">
        <f t="shared" si="179"/>
        <v>524.88972477064306</v>
      </c>
      <c r="X1238" s="2" t="s">
        <v>17</v>
      </c>
    </row>
    <row r="1239" spans="1:24" ht="14.25" customHeight="1" x14ac:dyDescent="0.25">
      <c r="A1239" s="2">
        <v>2475</v>
      </c>
      <c r="B1239" s="2">
        <v>26</v>
      </c>
      <c r="C1239" s="2" t="str">
        <f t="shared" si="171"/>
        <v>Young Adults</v>
      </c>
      <c r="D1239" s="2" t="s">
        <v>26</v>
      </c>
      <c r="E1239" s="2" t="s">
        <v>19</v>
      </c>
      <c r="F1239" s="2">
        <v>514.64</v>
      </c>
      <c r="G1239" s="2">
        <f t="shared" si="172"/>
        <v>2</v>
      </c>
      <c r="H1239" s="6">
        <v>46671</v>
      </c>
      <c r="I1239" s="12" t="str">
        <f t="shared" si="173"/>
        <v>2027</v>
      </c>
      <c r="J1239" s="10" t="str">
        <f t="shared" si="174"/>
        <v>Oct</v>
      </c>
      <c r="K1239" s="12" t="str">
        <f t="shared" si="175"/>
        <v>11</v>
      </c>
      <c r="L1239" s="2" t="s">
        <v>30</v>
      </c>
      <c r="M1239" s="2" t="s">
        <v>15</v>
      </c>
      <c r="N1239" s="2">
        <v>1.54</v>
      </c>
      <c r="O1239" s="2" t="s">
        <v>21</v>
      </c>
      <c r="P1239" s="2">
        <v>15</v>
      </c>
      <c r="Q1239" s="2">
        <f t="shared" si="176"/>
        <v>2</v>
      </c>
      <c r="R1239" s="2">
        <v>34.31</v>
      </c>
      <c r="S1239" s="2">
        <f t="shared" si="177"/>
        <v>1</v>
      </c>
      <c r="T1239" s="42">
        <f>DataSet!G2476+DataSet!Q2476+DataSet!S2476</f>
        <v>7</v>
      </c>
      <c r="U1239" s="16" t="str">
        <f t="shared" si="178"/>
        <v>High</v>
      </c>
      <c r="V1239" s="4">
        <v>4</v>
      </c>
      <c r="W1239" s="33">
        <f t="shared" si="179"/>
        <v>524.56374015748122</v>
      </c>
      <c r="X1239" s="2" t="s">
        <v>22</v>
      </c>
    </row>
    <row r="1240" spans="1:24" ht="14.25" customHeight="1" x14ac:dyDescent="0.25">
      <c r="A1240" s="2">
        <v>2633</v>
      </c>
      <c r="B1240" s="2">
        <v>65</v>
      </c>
      <c r="C1240" s="2" t="str">
        <f t="shared" si="171"/>
        <v>Seniors</v>
      </c>
      <c r="D1240" s="2" t="s">
        <v>12</v>
      </c>
      <c r="E1240" s="2" t="s">
        <v>13</v>
      </c>
      <c r="F1240" s="2">
        <v>711.4</v>
      </c>
      <c r="G1240" s="2">
        <f t="shared" si="172"/>
        <v>3</v>
      </c>
      <c r="H1240" s="6">
        <v>46829</v>
      </c>
      <c r="I1240" s="12" t="str">
        <f t="shared" si="173"/>
        <v>2028</v>
      </c>
      <c r="J1240" s="10" t="str">
        <f t="shared" si="174"/>
        <v>Mar</v>
      </c>
      <c r="K1240" s="12" t="str">
        <f t="shared" si="175"/>
        <v>17</v>
      </c>
      <c r="L1240" s="2" t="s">
        <v>30</v>
      </c>
      <c r="M1240" s="2" t="s">
        <v>15</v>
      </c>
      <c r="N1240" s="2">
        <v>1.54</v>
      </c>
      <c r="O1240" s="2" t="s">
        <v>16</v>
      </c>
      <c r="P1240" s="2">
        <v>16</v>
      </c>
      <c r="Q1240" s="2">
        <f t="shared" si="176"/>
        <v>3</v>
      </c>
      <c r="R1240" s="2">
        <v>44.46</v>
      </c>
      <c r="S1240" s="2">
        <f t="shared" si="177"/>
        <v>1</v>
      </c>
      <c r="T1240" s="42">
        <f>DataSet!G2634+DataSet!Q2634+DataSet!S2634</f>
        <v>7</v>
      </c>
      <c r="U1240" s="16" t="str">
        <f t="shared" si="178"/>
        <v>High</v>
      </c>
      <c r="V1240" s="4">
        <v>4</v>
      </c>
      <c r="W1240" s="33">
        <f t="shared" si="179"/>
        <v>524.57678055190627</v>
      </c>
      <c r="X1240" s="2" t="s">
        <v>28</v>
      </c>
    </row>
    <row r="1241" spans="1:24" ht="14.25" customHeight="1" x14ac:dyDescent="0.25">
      <c r="A1241" s="2">
        <v>2925</v>
      </c>
      <c r="B1241" s="2">
        <v>61</v>
      </c>
      <c r="C1241" s="2" t="str">
        <f t="shared" si="171"/>
        <v>Seniors</v>
      </c>
      <c r="D1241" s="2" t="s">
        <v>18</v>
      </c>
      <c r="E1241" s="2" t="s">
        <v>29</v>
      </c>
      <c r="F1241" s="2">
        <v>413.84</v>
      </c>
      <c r="G1241" s="2">
        <f t="shared" si="172"/>
        <v>2</v>
      </c>
      <c r="H1241" s="6">
        <v>47121</v>
      </c>
      <c r="I1241" s="12" t="str">
        <f t="shared" si="173"/>
        <v>2029</v>
      </c>
      <c r="J1241" s="10" t="str">
        <f t="shared" si="174"/>
        <v>Jan</v>
      </c>
      <c r="K1241" s="12" t="str">
        <f t="shared" si="175"/>
        <v>03</v>
      </c>
      <c r="L1241" s="2" t="s">
        <v>30</v>
      </c>
      <c r="M1241" s="2" t="s">
        <v>15</v>
      </c>
      <c r="N1241" s="2">
        <v>1.54</v>
      </c>
      <c r="O1241" s="2" t="s">
        <v>16</v>
      </c>
      <c r="P1241" s="2">
        <v>4</v>
      </c>
      <c r="Q1241" s="2">
        <f t="shared" si="176"/>
        <v>1</v>
      </c>
      <c r="R1241" s="2">
        <v>103.46</v>
      </c>
      <c r="S1241" s="2">
        <f t="shared" si="177"/>
        <v>2</v>
      </c>
      <c r="T1241" s="42">
        <f>DataSet!G2926+DataSet!Q2926+DataSet!S2926</f>
        <v>4</v>
      </c>
      <c r="U1241" s="16" t="str">
        <f t="shared" si="178"/>
        <v>Low</v>
      </c>
      <c r="V1241" s="4">
        <v>2</v>
      </c>
      <c r="W1241" s="33">
        <f t="shared" si="179"/>
        <v>523.53256480218374</v>
      </c>
      <c r="X1241" s="2" t="s">
        <v>17</v>
      </c>
    </row>
    <row r="1242" spans="1:24" ht="14.25" customHeight="1" x14ac:dyDescent="0.25">
      <c r="A1242" s="2">
        <v>3257</v>
      </c>
      <c r="B1242" s="2">
        <v>18</v>
      </c>
      <c r="C1242" s="2" t="str">
        <f t="shared" si="171"/>
        <v>Young Adults</v>
      </c>
      <c r="D1242" s="2" t="s">
        <v>18</v>
      </c>
      <c r="E1242" s="2" t="s">
        <v>19</v>
      </c>
      <c r="F1242" s="2">
        <v>542.19000000000005</v>
      </c>
      <c r="G1242" s="2">
        <f t="shared" si="172"/>
        <v>2</v>
      </c>
      <c r="H1242" s="6">
        <v>47453</v>
      </c>
      <c r="I1242" s="12" t="str">
        <f t="shared" si="173"/>
        <v>2029</v>
      </c>
      <c r="J1242" s="10" t="str">
        <f t="shared" si="174"/>
        <v>Dec</v>
      </c>
      <c r="K1242" s="12" t="str">
        <f t="shared" si="175"/>
        <v>01</v>
      </c>
      <c r="L1242" s="2" t="s">
        <v>30</v>
      </c>
      <c r="M1242" s="2" t="s">
        <v>15</v>
      </c>
      <c r="N1242" s="2">
        <v>1.54</v>
      </c>
      <c r="O1242" s="2" t="s">
        <v>21</v>
      </c>
      <c r="P1242" s="2">
        <v>9</v>
      </c>
      <c r="Q1242" s="2">
        <f t="shared" si="176"/>
        <v>2</v>
      </c>
      <c r="R1242" s="2">
        <v>60.24</v>
      </c>
      <c r="S1242" s="2">
        <f t="shared" si="177"/>
        <v>2</v>
      </c>
      <c r="T1242" s="42">
        <f>DataSet!G3258+DataSet!Q3258+DataSet!S3258</f>
        <v>5</v>
      </c>
      <c r="U1242" s="16" t="str">
        <f t="shared" si="178"/>
        <v>Medium</v>
      </c>
      <c r="V1242" s="4">
        <v>2</v>
      </c>
      <c r="W1242" s="33">
        <f t="shared" si="179"/>
        <v>523.68241803278784</v>
      </c>
      <c r="X1242" s="2" t="s">
        <v>17</v>
      </c>
    </row>
    <row r="1243" spans="1:24" ht="14.25" customHeight="1" x14ac:dyDescent="0.25">
      <c r="A1243" s="2">
        <v>3490</v>
      </c>
      <c r="B1243" s="2">
        <v>65</v>
      </c>
      <c r="C1243" s="2" t="str">
        <f t="shared" si="171"/>
        <v>Seniors</v>
      </c>
      <c r="D1243" s="2" t="s">
        <v>12</v>
      </c>
      <c r="E1243" s="2" t="s">
        <v>29</v>
      </c>
      <c r="F1243" s="2">
        <v>842.03</v>
      </c>
      <c r="G1243" s="2">
        <f t="shared" si="172"/>
        <v>3</v>
      </c>
      <c r="H1243" s="6">
        <v>47686</v>
      </c>
      <c r="I1243" s="12" t="str">
        <f t="shared" si="173"/>
        <v>2030</v>
      </c>
      <c r="J1243" s="10" t="str">
        <f t="shared" si="174"/>
        <v>Jul</v>
      </c>
      <c r="K1243" s="12" t="str">
        <f t="shared" si="175"/>
        <v>22</v>
      </c>
      <c r="L1243" s="2" t="s">
        <v>20</v>
      </c>
      <c r="M1243" s="2" t="s">
        <v>15</v>
      </c>
      <c r="N1243" s="2">
        <v>1.54</v>
      </c>
      <c r="O1243" s="2" t="s">
        <v>21</v>
      </c>
      <c r="P1243" s="2">
        <v>2</v>
      </c>
      <c r="Q1243" s="2">
        <f t="shared" si="176"/>
        <v>1</v>
      </c>
      <c r="R1243" s="2">
        <v>421.02</v>
      </c>
      <c r="S1243" s="2">
        <f t="shared" si="177"/>
        <v>3</v>
      </c>
      <c r="T1243" s="42">
        <f>DataSet!G3491+DataSet!Q3491+DataSet!S3491</f>
        <v>6</v>
      </c>
      <c r="U1243" s="16" t="str">
        <f t="shared" si="178"/>
        <v>Medium</v>
      </c>
      <c r="V1243" s="4">
        <v>2</v>
      </c>
      <c r="W1243" s="33">
        <f t="shared" si="179"/>
        <v>523.65709986320212</v>
      </c>
      <c r="X1243" s="2" t="s">
        <v>22</v>
      </c>
    </row>
    <row r="1244" spans="1:24" ht="14.25" customHeight="1" x14ac:dyDescent="0.25">
      <c r="A1244" s="2">
        <v>3536</v>
      </c>
      <c r="B1244" s="2">
        <v>28</v>
      </c>
      <c r="C1244" s="2" t="str">
        <f t="shared" si="171"/>
        <v>Young Adults</v>
      </c>
      <c r="D1244" s="2" t="s">
        <v>12</v>
      </c>
      <c r="E1244" s="2" t="s">
        <v>19</v>
      </c>
      <c r="F1244" s="2">
        <v>972.09</v>
      </c>
      <c r="G1244" s="2">
        <f t="shared" si="172"/>
        <v>3</v>
      </c>
      <c r="H1244" s="6">
        <v>47732</v>
      </c>
      <c r="I1244" s="12" t="str">
        <f t="shared" si="173"/>
        <v>2030</v>
      </c>
      <c r="J1244" s="10" t="str">
        <f t="shared" si="174"/>
        <v>Sep</v>
      </c>
      <c r="K1244" s="12" t="str">
        <f t="shared" si="175"/>
        <v>06</v>
      </c>
      <c r="L1244" s="2" t="s">
        <v>30</v>
      </c>
      <c r="M1244" s="2" t="s">
        <v>25</v>
      </c>
      <c r="N1244" s="2">
        <v>1.54</v>
      </c>
      <c r="O1244" s="2" t="s">
        <v>21</v>
      </c>
      <c r="P1244" s="2">
        <v>13</v>
      </c>
      <c r="Q1244" s="2">
        <f t="shared" si="176"/>
        <v>2</v>
      </c>
      <c r="R1244" s="2">
        <v>74.78</v>
      </c>
      <c r="S1244" s="2">
        <f t="shared" si="177"/>
        <v>2</v>
      </c>
      <c r="T1244" s="42">
        <f>DataSet!G3537+DataSet!Q3537+DataSet!S3537</f>
        <v>3</v>
      </c>
      <c r="U1244" s="16" t="str">
        <f t="shared" si="178"/>
        <v>Low</v>
      </c>
      <c r="V1244" s="4">
        <v>5</v>
      </c>
      <c r="W1244" s="33">
        <f t="shared" si="179"/>
        <v>531.14731642189611</v>
      </c>
      <c r="X1244" s="2" t="s">
        <v>22</v>
      </c>
    </row>
    <row r="1245" spans="1:24" ht="14.25" customHeight="1" x14ac:dyDescent="0.25">
      <c r="A1245" s="2">
        <v>3692</v>
      </c>
      <c r="B1245" s="2">
        <v>34</v>
      </c>
      <c r="C1245" s="2" t="str">
        <f t="shared" si="171"/>
        <v>Early Adults</v>
      </c>
      <c r="D1245" s="2" t="s">
        <v>12</v>
      </c>
      <c r="E1245" s="2" t="s">
        <v>29</v>
      </c>
      <c r="F1245" s="2">
        <v>793.25</v>
      </c>
      <c r="G1245" s="2">
        <f t="shared" si="172"/>
        <v>3</v>
      </c>
      <c r="H1245" s="6">
        <v>47888</v>
      </c>
      <c r="I1245" s="12" t="str">
        <f t="shared" si="173"/>
        <v>2031</v>
      </c>
      <c r="J1245" s="10" t="str">
        <f t="shared" si="174"/>
        <v>Feb</v>
      </c>
      <c r="K1245" s="12" t="str">
        <f t="shared" si="175"/>
        <v>09</v>
      </c>
      <c r="L1245" s="2" t="s">
        <v>14</v>
      </c>
      <c r="M1245" s="2" t="s">
        <v>25</v>
      </c>
      <c r="N1245" s="2">
        <v>1.54</v>
      </c>
      <c r="O1245" s="2" t="s">
        <v>16</v>
      </c>
      <c r="P1245" s="2">
        <v>17</v>
      </c>
      <c r="Q1245" s="2">
        <f t="shared" si="176"/>
        <v>3</v>
      </c>
      <c r="R1245" s="2">
        <v>46.66</v>
      </c>
      <c r="S1245" s="2">
        <f t="shared" si="177"/>
        <v>1</v>
      </c>
      <c r="T1245" s="42">
        <f>DataSet!G3693+DataSet!Q3693+DataSet!S3693</f>
        <v>5</v>
      </c>
      <c r="U1245" s="16" t="str">
        <f t="shared" si="178"/>
        <v>Medium</v>
      </c>
      <c r="V1245" s="4">
        <v>2</v>
      </c>
      <c r="W1245" s="33">
        <f t="shared" si="179"/>
        <v>523.22097260274063</v>
      </c>
      <c r="X1245" s="2" t="s">
        <v>17</v>
      </c>
    </row>
    <row r="1246" spans="1:24" ht="14.25" customHeight="1" x14ac:dyDescent="0.25">
      <c r="A1246" s="2">
        <v>4115</v>
      </c>
      <c r="B1246" s="2">
        <v>52</v>
      </c>
      <c r="C1246" s="2" t="str">
        <f t="shared" si="171"/>
        <v>Late Adults</v>
      </c>
      <c r="D1246" s="2" t="s">
        <v>12</v>
      </c>
      <c r="E1246" s="2" t="s">
        <v>29</v>
      </c>
      <c r="F1246" s="2">
        <v>635.96</v>
      </c>
      <c r="G1246" s="2">
        <f t="shared" si="172"/>
        <v>2</v>
      </c>
      <c r="H1246" s="6">
        <v>48311</v>
      </c>
      <c r="I1246" s="12" t="str">
        <f t="shared" si="173"/>
        <v>2032</v>
      </c>
      <c r="J1246" s="10" t="str">
        <f t="shared" si="174"/>
        <v>Apr</v>
      </c>
      <c r="K1246" s="12" t="str">
        <f t="shared" si="175"/>
        <v>07</v>
      </c>
      <c r="L1246" s="2" t="s">
        <v>20</v>
      </c>
      <c r="M1246" s="2" t="s">
        <v>15</v>
      </c>
      <c r="N1246" s="2">
        <v>1.54</v>
      </c>
      <c r="O1246" s="2" t="s">
        <v>16</v>
      </c>
      <c r="P1246" s="2">
        <v>17</v>
      </c>
      <c r="Q1246" s="2">
        <f t="shared" si="176"/>
        <v>3</v>
      </c>
      <c r="R1246" s="2">
        <v>37.409999999999997</v>
      </c>
      <c r="S1246" s="2">
        <f t="shared" si="177"/>
        <v>1</v>
      </c>
      <c r="T1246" s="42">
        <f>DataSet!G4116+DataSet!Q4116+DataSet!S4116</f>
        <v>3</v>
      </c>
      <c r="U1246" s="16" t="str">
        <f t="shared" si="178"/>
        <v>Low</v>
      </c>
      <c r="V1246" s="4">
        <v>1</v>
      </c>
      <c r="W1246" s="33">
        <f t="shared" si="179"/>
        <v>535.80487935656799</v>
      </c>
      <c r="X1246" s="2" t="s">
        <v>17</v>
      </c>
    </row>
    <row r="1247" spans="1:24" ht="14.25" customHeight="1" x14ac:dyDescent="0.25">
      <c r="A1247" s="2">
        <v>4170</v>
      </c>
      <c r="B1247" s="2">
        <v>27</v>
      </c>
      <c r="C1247" s="2" t="str">
        <f t="shared" si="171"/>
        <v>Young Adults</v>
      </c>
      <c r="D1247" s="2" t="s">
        <v>18</v>
      </c>
      <c r="E1247" s="2" t="s">
        <v>19</v>
      </c>
      <c r="F1247" s="2">
        <v>947.31</v>
      </c>
      <c r="G1247" s="2">
        <f t="shared" si="172"/>
        <v>3</v>
      </c>
      <c r="H1247" s="6">
        <v>48366</v>
      </c>
      <c r="I1247" s="12" t="str">
        <f t="shared" si="173"/>
        <v>2032</v>
      </c>
      <c r="J1247" s="10" t="str">
        <f t="shared" si="174"/>
        <v>Jun</v>
      </c>
      <c r="K1247" s="12" t="str">
        <f t="shared" si="175"/>
        <v>01</v>
      </c>
      <c r="L1247" s="2" t="s">
        <v>20</v>
      </c>
      <c r="M1247" s="2" t="s">
        <v>25</v>
      </c>
      <c r="N1247" s="2">
        <v>1.54</v>
      </c>
      <c r="O1247" s="2" t="s">
        <v>16</v>
      </c>
      <c r="P1247" s="2">
        <v>6</v>
      </c>
      <c r="Q1247" s="2">
        <f t="shared" si="176"/>
        <v>2</v>
      </c>
      <c r="R1247" s="2">
        <v>157.88</v>
      </c>
      <c r="S1247" s="2">
        <f t="shared" si="177"/>
        <v>3</v>
      </c>
      <c r="T1247" s="42">
        <f>DataSet!G4171+DataSet!Q4171+DataSet!S4171</f>
        <v>7</v>
      </c>
      <c r="U1247" s="16" t="str">
        <f t="shared" si="178"/>
        <v>High</v>
      </c>
      <c r="V1247" s="4">
        <v>3</v>
      </c>
      <c r="W1247" s="33">
        <f t="shared" si="179"/>
        <v>499.59684346701198</v>
      </c>
      <c r="X1247" s="2" t="s">
        <v>22</v>
      </c>
    </row>
    <row r="1248" spans="1:24" ht="14.25" customHeight="1" x14ac:dyDescent="0.25">
      <c r="A1248" s="2">
        <v>4230</v>
      </c>
      <c r="B1248" s="2">
        <v>23</v>
      </c>
      <c r="C1248" s="2" t="str">
        <f t="shared" si="171"/>
        <v>Young Adults</v>
      </c>
      <c r="D1248" s="2" t="s">
        <v>12</v>
      </c>
      <c r="E1248" s="2" t="s">
        <v>19</v>
      </c>
      <c r="F1248" s="2">
        <v>608.63</v>
      </c>
      <c r="G1248" s="2">
        <f t="shared" si="172"/>
        <v>2</v>
      </c>
      <c r="H1248" s="6">
        <v>48426</v>
      </c>
      <c r="I1248" s="12" t="str">
        <f t="shared" si="173"/>
        <v>2032</v>
      </c>
      <c r="J1248" s="10" t="str">
        <f t="shared" si="174"/>
        <v>Jul</v>
      </c>
      <c r="K1248" s="12" t="str">
        <f t="shared" si="175"/>
        <v>31</v>
      </c>
      <c r="L1248" s="2" t="s">
        <v>30</v>
      </c>
      <c r="M1248" s="2" t="s">
        <v>25</v>
      </c>
      <c r="N1248" s="2">
        <v>1.54</v>
      </c>
      <c r="O1248" s="2" t="s">
        <v>16</v>
      </c>
      <c r="P1248" s="2">
        <v>1</v>
      </c>
      <c r="Q1248" s="2">
        <f t="shared" si="176"/>
        <v>1</v>
      </c>
      <c r="R1248" s="2">
        <v>608.63</v>
      </c>
      <c r="S1248" s="2">
        <f t="shared" si="177"/>
        <v>3</v>
      </c>
      <c r="T1248" s="42">
        <f>DataSet!G4231+DataSet!Q4231+DataSet!S4231</f>
        <v>7</v>
      </c>
      <c r="U1248" s="16" t="str">
        <f t="shared" si="178"/>
        <v>High</v>
      </c>
      <c r="V1248" s="4">
        <v>4</v>
      </c>
      <c r="W1248" s="33">
        <f t="shared" si="179"/>
        <v>524.33096052631663</v>
      </c>
      <c r="X1248" s="2" t="s">
        <v>17</v>
      </c>
    </row>
    <row r="1249" spans="1:24" ht="14.25" customHeight="1" x14ac:dyDescent="0.25">
      <c r="A1249" s="2">
        <v>4240</v>
      </c>
      <c r="B1249" s="2">
        <v>59</v>
      </c>
      <c r="C1249" s="2" t="str">
        <f t="shared" si="171"/>
        <v>Late Adults</v>
      </c>
      <c r="D1249" s="2" t="s">
        <v>18</v>
      </c>
      <c r="E1249" s="2" t="s">
        <v>29</v>
      </c>
      <c r="F1249" s="2">
        <v>738.25</v>
      </c>
      <c r="G1249" s="2">
        <f t="shared" si="172"/>
        <v>3</v>
      </c>
      <c r="H1249" s="6">
        <v>48436</v>
      </c>
      <c r="I1249" s="12" t="str">
        <f t="shared" si="173"/>
        <v>2032</v>
      </c>
      <c r="J1249" s="10" t="str">
        <f t="shared" si="174"/>
        <v>Aug</v>
      </c>
      <c r="K1249" s="12" t="str">
        <f t="shared" si="175"/>
        <v>10</v>
      </c>
      <c r="L1249" s="2" t="s">
        <v>20</v>
      </c>
      <c r="M1249" s="2" t="s">
        <v>15</v>
      </c>
      <c r="N1249" s="2">
        <v>1.54</v>
      </c>
      <c r="O1249" s="2" t="s">
        <v>16</v>
      </c>
      <c r="P1249" s="2">
        <v>7</v>
      </c>
      <c r="Q1249" s="2">
        <f t="shared" si="176"/>
        <v>2</v>
      </c>
      <c r="R1249" s="2">
        <v>105.46</v>
      </c>
      <c r="S1249" s="2">
        <f t="shared" si="177"/>
        <v>2</v>
      </c>
      <c r="T1249" s="42">
        <f>DataSet!G4241+DataSet!Q4241+DataSet!S4241</f>
        <v>6</v>
      </c>
      <c r="U1249" s="16" t="str">
        <f t="shared" si="178"/>
        <v>Medium</v>
      </c>
      <c r="V1249" s="4">
        <v>4</v>
      </c>
      <c r="W1249" s="33">
        <f t="shared" si="179"/>
        <v>524.21989459815632</v>
      </c>
      <c r="X1249" s="2" t="s">
        <v>17</v>
      </c>
    </row>
    <row r="1250" spans="1:24" ht="14.25" customHeight="1" x14ac:dyDescent="0.25">
      <c r="A1250" s="2">
        <v>4307</v>
      </c>
      <c r="B1250" s="2">
        <v>31</v>
      </c>
      <c r="C1250" s="2" t="str">
        <f t="shared" si="171"/>
        <v>Early Adults</v>
      </c>
      <c r="D1250" s="2" t="s">
        <v>12</v>
      </c>
      <c r="E1250" s="2" t="s">
        <v>27</v>
      </c>
      <c r="F1250" s="2">
        <v>527.03</v>
      </c>
      <c r="G1250" s="2">
        <f t="shared" si="172"/>
        <v>2</v>
      </c>
      <c r="H1250" s="6">
        <v>48503</v>
      </c>
      <c r="I1250" s="12" t="str">
        <f t="shared" si="173"/>
        <v>2032</v>
      </c>
      <c r="J1250" s="10" t="str">
        <f t="shared" si="174"/>
        <v>Oct</v>
      </c>
      <c r="K1250" s="12" t="str">
        <f t="shared" si="175"/>
        <v>16</v>
      </c>
      <c r="L1250" s="2" t="s">
        <v>14</v>
      </c>
      <c r="M1250" s="2" t="s">
        <v>25</v>
      </c>
      <c r="N1250" s="2">
        <v>1.54</v>
      </c>
      <c r="O1250" s="2" t="s">
        <v>21</v>
      </c>
      <c r="P1250" s="2">
        <v>11</v>
      </c>
      <c r="Q1250" s="2">
        <f t="shared" si="176"/>
        <v>2</v>
      </c>
      <c r="R1250" s="2">
        <v>47.91</v>
      </c>
      <c r="S1250" s="2">
        <f t="shared" si="177"/>
        <v>1</v>
      </c>
      <c r="T1250" s="42">
        <f>DataSet!G4308+DataSet!Q4308+DataSet!S4308</f>
        <v>7</v>
      </c>
      <c r="U1250" s="16" t="str">
        <f t="shared" si="178"/>
        <v>High</v>
      </c>
      <c r="V1250" s="4">
        <v>2</v>
      </c>
      <c r="W1250" s="33">
        <f t="shared" si="179"/>
        <v>522.85056241426707</v>
      </c>
      <c r="X1250" s="2" t="s">
        <v>28</v>
      </c>
    </row>
    <row r="1251" spans="1:24" ht="14.25" customHeight="1" x14ac:dyDescent="0.25">
      <c r="A1251" s="2">
        <v>4551</v>
      </c>
      <c r="B1251" s="2">
        <v>46</v>
      </c>
      <c r="C1251" s="2" t="str">
        <f t="shared" si="171"/>
        <v>Mid Adults</v>
      </c>
      <c r="D1251" s="2" t="s">
        <v>23</v>
      </c>
      <c r="E1251" s="2" t="s">
        <v>19</v>
      </c>
      <c r="F1251" s="2">
        <v>343.2</v>
      </c>
      <c r="G1251" s="2">
        <f t="shared" si="172"/>
        <v>1</v>
      </c>
      <c r="H1251" s="6">
        <v>48747</v>
      </c>
      <c r="I1251" s="12" t="str">
        <f t="shared" si="173"/>
        <v>2033</v>
      </c>
      <c r="J1251" s="10" t="str">
        <f t="shared" si="174"/>
        <v>Jun</v>
      </c>
      <c r="K1251" s="12" t="str">
        <f t="shared" si="175"/>
        <v>17</v>
      </c>
      <c r="L1251" s="2" t="s">
        <v>30</v>
      </c>
      <c r="M1251" s="2" t="s">
        <v>15</v>
      </c>
      <c r="N1251" s="2">
        <v>1.54</v>
      </c>
      <c r="O1251" s="2" t="s">
        <v>16</v>
      </c>
      <c r="P1251" s="2">
        <v>14</v>
      </c>
      <c r="Q1251" s="2">
        <f t="shared" si="176"/>
        <v>2</v>
      </c>
      <c r="R1251" s="2">
        <v>24.51</v>
      </c>
      <c r="S1251" s="2">
        <f t="shared" si="177"/>
        <v>1</v>
      </c>
      <c r="T1251" s="42">
        <f>DataSet!G4552+DataSet!Q4552+DataSet!S4552</f>
        <v>7</v>
      </c>
      <c r="U1251" s="16" t="str">
        <f t="shared" si="178"/>
        <v>High</v>
      </c>
      <c r="V1251" s="4">
        <v>2</v>
      </c>
      <c r="W1251" s="33">
        <f t="shared" si="179"/>
        <v>522.84482142857235</v>
      </c>
      <c r="X1251" s="2" t="s">
        <v>28</v>
      </c>
    </row>
    <row r="1252" spans="1:24" ht="14.25" customHeight="1" x14ac:dyDescent="0.25">
      <c r="A1252" s="2">
        <v>4656</v>
      </c>
      <c r="B1252" s="2">
        <v>18</v>
      </c>
      <c r="C1252" s="2" t="str">
        <f t="shared" si="171"/>
        <v>Young Adults</v>
      </c>
      <c r="D1252" s="2" t="s">
        <v>12</v>
      </c>
      <c r="E1252" s="2" t="s">
        <v>29</v>
      </c>
      <c r="F1252" s="2">
        <v>955.24</v>
      </c>
      <c r="G1252" s="2">
        <f t="shared" si="172"/>
        <v>3</v>
      </c>
      <c r="H1252" s="6">
        <v>48852</v>
      </c>
      <c r="I1252" s="12" t="str">
        <f t="shared" si="173"/>
        <v>2033</v>
      </c>
      <c r="J1252" s="10" t="str">
        <f t="shared" si="174"/>
        <v>Sep</v>
      </c>
      <c r="K1252" s="12" t="str">
        <f t="shared" si="175"/>
        <v>30</v>
      </c>
      <c r="L1252" s="2" t="s">
        <v>24</v>
      </c>
      <c r="M1252" s="2" t="s">
        <v>25</v>
      </c>
      <c r="N1252" s="2">
        <v>1.54</v>
      </c>
      <c r="O1252" s="2" t="s">
        <v>16</v>
      </c>
      <c r="P1252" s="2">
        <v>18</v>
      </c>
      <c r="Q1252" s="2">
        <f t="shared" si="176"/>
        <v>3</v>
      </c>
      <c r="R1252" s="2">
        <v>53.07</v>
      </c>
      <c r="S1252" s="2">
        <f t="shared" si="177"/>
        <v>2</v>
      </c>
      <c r="T1252" s="42">
        <f>DataSet!G4657+DataSet!Q4657+DataSet!S4657</f>
        <v>4</v>
      </c>
      <c r="U1252" s="16" t="str">
        <f t="shared" si="178"/>
        <v>Low</v>
      </c>
      <c r="V1252" s="4">
        <v>5</v>
      </c>
      <c r="W1252" s="33">
        <f t="shared" si="179"/>
        <v>530.55782085561509</v>
      </c>
      <c r="X1252" s="2" t="s">
        <v>17</v>
      </c>
    </row>
    <row r="1253" spans="1:24" ht="14.25" customHeight="1" x14ac:dyDescent="0.25">
      <c r="A1253" s="2">
        <v>4717</v>
      </c>
      <c r="B1253" s="2">
        <v>33</v>
      </c>
      <c r="C1253" s="2" t="str">
        <f t="shared" si="171"/>
        <v>Early Adults</v>
      </c>
      <c r="D1253" s="2" t="s">
        <v>12</v>
      </c>
      <c r="E1253" s="2" t="s">
        <v>27</v>
      </c>
      <c r="F1253" s="2">
        <v>494.78</v>
      </c>
      <c r="G1253" s="2">
        <f t="shared" si="172"/>
        <v>2</v>
      </c>
      <c r="H1253" s="6">
        <v>48913</v>
      </c>
      <c r="I1253" s="12" t="str">
        <f t="shared" si="173"/>
        <v>2033</v>
      </c>
      <c r="J1253" s="10" t="str">
        <f t="shared" si="174"/>
        <v>Nov</v>
      </c>
      <c r="K1253" s="12" t="str">
        <f t="shared" si="175"/>
        <v>30</v>
      </c>
      <c r="L1253" s="2" t="s">
        <v>14</v>
      </c>
      <c r="M1253" s="2" t="s">
        <v>15</v>
      </c>
      <c r="N1253" s="2">
        <v>1.54</v>
      </c>
      <c r="O1253" s="2" t="s">
        <v>16</v>
      </c>
      <c r="P1253" s="2">
        <v>19</v>
      </c>
      <c r="Q1253" s="2">
        <f t="shared" si="176"/>
        <v>3</v>
      </c>
      <c r="R1253" s="2">
        <v>26.04</v>
      </c>
      <c r="S1253" s="2">
        <f t="shared" si="177"/>
        <v>1</v>
      </c>
      <c r="T1253" s="42">
        <f>DataSet!G4718+DataSet!Q4718+DataSet!S4718</f>
        <v>3</v>
      </c>
      <c r="U1253" s="16" t="str">
        <f t="shared" si="178"/>
        <v>Low</v>
      </c>
      <c r="V1253" s="4">
        <v>5</v>
      </c>
      <c r="W1253" s="33">
        <f t="shared" si="179"/>
        <v>529.9893038821956</v>
      </c>
      <c r="X1253" s="2" t="s">
        <v>17</v>
      </c>
    </row>
    <row r="1254" spans="1:24" ht="14.25" customHeight="1" x14ac:dyDescent="0.25">
      <c r="A1254" s="2">
        <v>4764</v>
      </c>
      <c r="B1254" s="2">
        <v>67</v>
      </c>
      <c r="C1254" s="2" t="str">
        <f t="shared" si="171"/>
        <v>Seniors</v>
      </c>
      <c r="D1254" s="2" t="s">
        <v>23</v>
      </c>
      <c r="E1254" s="2" t="s">
        <v>13</v>
      </c>
      <c r="F1254" s="2">
        <v>796.35</v>
      </c>
      <c r="G1254" s="2">
        <f t="shared" si="172"/>
        <v>3</v>
      </c>
      <c r="H1254" s="6">
        <v>48960</v>
      </c>
      <c r="I1254" s="12" t="str">
        <f t="shared" si="173"/>
        <v>2034</v>
      </c>
      <c r="J1254" s="10" t="str">
        <f t="shared" si="174"/>
        <v>Jan</v>
      </c>
      <c r="K1254" s="12" t="str">
        <f t="shared" si="175"/>
        <v>16</v>
      </c>
      <c r="L1254" s="2" t="s">
        <v>20</v>
      </c>
      <c r="M1254" s="2" t="s">
        <v>25</v>
      </c>
      <c r="N1254" s="2">
        <v>1.54</v>
      </c>
      <c r="O1254" s="2" t="s">
        <v>21</v>
      </c>
      <c r="P1254" s="2">
        <v>18</v>
      </c>
      <c r="Q1254" s="2">
        <f t="shared" si="176"/>
        <v>3</v>
      </c>
      <c r="R1254" s="2">
        <v>44.24</v>
      </c>
      <c r="S1254" s="2">
        <f t="shared" si="177"/>
        <v>1</v>
      </c>
      <c r="T1254" s="42">
        <f>DataSet!G4765+DataSet!Q4765+DataSet!S4765</f>
        <v>3</v>
      </c>
      <c r="U1254" s="16" t="str">
        <f t="shared" si="178"/>
        <v>Low</v>
      </c>
      <c r="V1254" s="4">
        <v>2</v>
      </c>
      <c r="W1254" s="33">
        <f t="shared" si="179"/>
        <v>523.0919257221467</v>
      </c>
      <c r="X1254" s="2" t="s">
        <v>28</v>
      </c>
    </row>
    <row r="1255" spans="1:24" ht="14.25" customHeight="1" x14ac:dyDescent="0.25">
      <c r="A1255" s="2">
        <v>4883</v>
      </c>
      <c r="B1255" s="2">
        <v>65</v>
      </c>
      <c r="C1255" s="2" t="str">
        <f t="shared" si="171"/>
        <v>Seniors</v>
      </c>
      <c r="D1255" s="2" t="s">
        <v>18</v>
      </c>
      <c r="E1255" s="2" t="s">
        <v>29</v>
      </c>
      <c r="F1255" s="2">
        <v>205.71</v>
      </c>
      <c r="G1255" s="2">
        <f t="shared" si="172"/>
        <v>1</v>
      </c>
      <c r="H1255" s="6">
        <v>49079</v>
      </c>
      <c r="I1255" s="12" t="str">
        <f t="shared" si="173"/>
        <v>2034</v>
      </c>
      <c r="J1255" s="10" t="str">
        <f t="shared" si="174"/>
        <v>May</v>
      </c>
      <c r="K1255" s="12" t="str">
        <f t="shared" si="175"/>
        <v>15</v>
      </c>
      <c r="L1255" s="2" t="s">
        <v>24</v>
      </c>
      <c r="M1255" s="2" t="s">
        <v>15</v>
      </c>
      <c r="N1255" s="2">
        <v>1.54</v>
      </c>
      <c r="O1255" s="2" t="s">
        <v>21</v>
      </c>
      <c r="P1255" s="2">
        <v>4</v>
      </c>
      <c r="Q1255" s="2">
        <f t="shared" si="176"/>
        <v>1</v>
      </c>
      <c r="R1255" s="2">
        <v>51.43</v>
      </c>
      <c r="S1255" s="2">
        <f t="shared" si="177"/>
        <v>2</v>
      </c>
      <c r="T1255" s="42">
        <f>DataSet!G4884+DataSet!Q4884+DataSet!S4884</f>
        <v>5</v>
      </c>
      <c r="U1255" s="16" t="str">
        <f t="shared" si="178"/>
        <v>Medium</v>
      </c>
      <c r="V1255" s="4">
        <v>1</v>
      </c>
      <c r="W1255" s="33">
        <f t="shared" si="179"/>
        <v>535.6704429530198</v>
      </c>
      <c r="X1255" s="2" t="s">
        <v>17</v>
      </c>
    </row>
    <row r="1256" spans="1:24" ht="14.25" customHeight="1" x14ac:dyDescent="0.25">
      <c r="A1256" s="2">
        <v>59</v>
      </c>
      <c r="B1256" s="2">
        <v>18</v>
      </c>
      <c r="C1256" s="2" t="str">
        <f t="shared" si="171"/>
        <v>Young Adults</v>
      </c>
      <c r="D1256" s="2" t="s">
        <v>18</v>
      </c>
      <c r="E1256" s="2" t="s">
        <v>19</v>
      </c>
      <c r="F1256" s="2">
        <v>683.48</v>
      </c>
      <c r="G1256" s="2">
        <f t="shared" si="172"/>
        <v>3</v>
      </c>
      <c r="H1256" s="6">
        <v>44255</v>
      </c>
      <c r="I1256" s="12" t="str">
        <f t="shared" si="173"/>
        <v>2021</v>
      </c>
      <c r="J1256" s="10" t="str">
        <f t="shared" si="174"/>
        <v>Feb</v>
      </c>
      <c r="K1256" s="12" t="str">
        <f t="shared" si="175"/>
        <v>28</v>
      </c>
      <c r="L1256" s="2" t="s">
        <v>30</v>
      </c>
      <c r="M1256" s="2" t="s">
        <v>15</v>
      </c>
      <c r="N1256" s="2">
        <v>1.53</v>
      </c>
      <c r="O1256" s="2" t="s">
        <v>21</v>
      </c>
      <c r="P1256" s="2">
        <v>13</v>
      </c>
      <c r="Q1256" s="2">
        <f t="shared" si="176"/>
        <v>2</v>
      </c>
      <c r="R1256" s="2">
        <v>52.58</v>
      </c>
      <c r="S1256" s="2">
        <f t="shared" si="177"/>
        <v>2</v>
      </c>
      <c r="T1256" s="42">
        <f>DataSet!G60+DataSet!Q60+DataSet!S60</f>
        <v>7</v>
      </c>
      <c r="U1256" s="16" t="str">
        <f t="shared" si="178"/>
        <v>High</v>
      </c>
      <c r="V1256" s="4">
        <v>3</v>
      </c>
      <c r="W1256" s="33">
        <f t="shared" si="179"/>
        <v>499.01690414507806</v>
      </c>
      <c r="X1256" s="2" t="s">
        <v>28</v>
      </c>
    </row>
    <row r="1257" spans="1:24" ht="14.25" customHeight="1" x14ac:dyDescent="0.25">
      <c r="A1257" s="2">
        <v>155</v>
      </c>
      <c r="B1257" s="2">
        <v>69</v>
      </c>
      <c r="C1257" s="2" t="str">
        <f t="shared" si="171"/>
        <v>Seniors</v>
      </c>
      <c r="D1257" s="2" t="s">
        <v>23</v>
      </c>
      <c r="E1257" s="2" t="s">
        <v>13</v>
      </c>
      <c r="F1257" s="2">
        <v>283.39</v>
      </c>
      <c r="G1257" s="2">
        <f t="shared" si="172"/>
        <v>1</v>
      </c>
      <c r="H1257" s="6">
        <v>44351</v>
      </c>
      <c r="I1257" s="12" t="str">
        <f t="shared" si="173"/>
        <v>2021</v>
      </c>
      <c r="J1257" s="10" t="str">
        <f t="shared" si="174"/>
        <v>Jun</v>
      </c>
      <c r="K1257" s="12" t="str">
        <f t="shared" si="175"/>
        <v>04</v>
      </c>
      <c r="L1257" s="2" t="s">
        <v>20</v>
      </c>
      <c r="M1257" s="2" t="s">
        <v>25</v>
      </c>
      <c r="N1257" s="2">
        <v>1.53</v>
      </c>
      <c r="O1257" s="2" t="s">
        <v>16</v>
      </c>
      <c r="P1257" s="2">
        <v>5</v>
      </c>
      <c r="Q1257" s="2">
        <f t="shared" si="176"/>
        <v>1</v>
      </c>
      <c r="R1257" s="2">
        <v>56.68</v>
      </c>
      <c r="S1257" s="2">
        <f t="shared" si="177"/>
        <v>2</v>
      </c>
      <c r="T1257" s="42">
        <f>DataSet!G156+DataSet!Q156+DataSet!S156</f>
        <v>7</v>
      </c>
      <c r="U1257" s="16" t="str">
        <f t="shared" si="178"/>
        <v>High</v>
      </c>
      <c r="V1257" s="4">
        <v>3</v>
      </c>
      <c r="W1257" s="33">
        <f t="shared" si="179"/>
        <v>498.77765239948167</v>
      </c>
      <c r="X1257" s="2" t="s">
        <v>28</v>
      </c>
    </row>
    <row r="1258" spans="1:24" ht="14.25" customHeight="1" x14ac:dyDescent="0.25">
      <c r="A1258" s="2">
        <v>865</v>
      </c>
      <c r="B1258" s="2">
        <v>28</v>
      </c>
      <c r="C1258" s="2" t="str">
        <f t="shared" si="171"/>
        <v>Young Adults</v>
      </c>
      <c r="D1258" s="2" t="s">
        <v>26</v>
      </c>
      <c r="E1258" s="2" t="s">
        <v>29</v>
      </c>
      <c r="F1258" s="2">
        <v>268.13</v>
      </c>
      <c r="G1258" s="2">
        <f t="shared" si="172"/>
        <v>1</v>
      </c>
      <c r="H1258" s="6">
        <v>45061</v>
      </c>
      <c r="I1258" s="12" t="str">
        <f t="shared" si="173"/>
        <v>2023</v>
      </c>
      <c r="J1258" s="10" t="str">
        <f t="shared" si="174"/>
        <v>May</v>
      </c>
      <c r="K1258" s="12" t="str">
        <f t="shared" si="175"/>
        <v>15</v>
      </c>
      <c r="L1258" s="2" t="s">
        <v>20</v>
      </c>
      <c r="M1258" s="2" t="s">
        <v>25</v>
      </c>
      <c r="N1258" s="2">
        <v>1.53</v>
      </c>
      <c r="O1258" s="2" t="s">
        <v>16</v>
      </c>
      <c r="P1258" s="2">
        <v>10</v>
      </c>
      <c r="Q1258" s="2">
        <f t="shared" si="176"/>
        <v>2</v>
      </c>
      <c r="R1258" s="2">
        <v>26.81</v>
      </c>
      <c r="S1258" s="2">
        <f t="shared" si="177"/>
        <v>1</v>
      </c>
      <c r="T1258" s="42">
        <f>DataSet!G866+DataSet!Q866+DataSet!S866</f>
        <v>4</v>
      </c>
      <c r="U1258" s="16" t="str">
        <f t="shared" si="178"/>
        <v>Low</v>
      </c>
      <c r="V1258" s="4">
        <v>4</v>
      </c>
      <c r="W1258" s="33">
        <f t="shared" si="179"/>
        <v>523.93753298153115</v>
      </c>
      <c r="X1258" s="2" t="s">
        <v>17</v>
      </c>
    </row>
    <row r="1259" spans="1:24" ht="14.25" customHeight="1" x14ac:dyDescent="0.25">
      <c r="A1259" s="2">
        <v>1831</v>
      </c>
      <c r="B1259" s="2">
        <v>46</v>
      </c>
      <c r="C1259" s="2" t="str">
        <f t="shared" si="171"/>
        <v>Mid Adults</v>
      </c>
      <c r="D1259" s="2" t="s">
        <v>18</v>
      </c>
      <c r="E1259" s="2" t="s">
        <v>19</v>
      </c>
      <c r="F1259" s="2">
        <v>340.47</v>
      </c>
      <c r="G1259" s="2">
        <f t="shared" si="172"/>
        <v>1</v>
      </c>
      <c r="H1259" s="6">
        <v>46027</v>
      </c>
      <c r="I1259" s="12" t="str">
        <f t="shared" si="173"/>
        <v>2026</v>
      </c>
      <c r="J1259" s="10" t="str">
        <f t="shared" si="174"/>
        <v>Jan</v>
      </c>
      <c r="K1259" s="12" t="str">
        <f t="shared" si="175"/>
        <v>05</v>
      </c>
      <c r="L1259" s="2" t="s">
        <v>24</v>
      </c>
      <c r="M1259" s="2" t="s">
        <v>25</v>
      </c>
      <c r="N1259" s="2">
        <v>1.53</v>
      </c>
      <c r="O1259" s="2" t="s">
        <v>16</v>
      </c>
      <c r="P1259" s="2">
        <v>1</v>
      </c>
      <c r="Q1259" s="2">
        <f t="shared" si="176"/>
        <v>1</v>
      </c>
      <c r="R1259" s="2">
        <v>340.47</v>
      </c>
      <c r="S1259" s="2">
        <f t="shared" si="177"/>
        <v>3</v>
      </c>
      <c r="T1259" s="42">
        <f>DataSet!G1832+DataSet!Q1832+DataSet!S1832</f>
        <v>7</v>
      </c>
      <c r="U1259" s="16" t="str">
        <f t="shared" si="178"/>
        <v>High</v>
      </c>
      <c r="V1259" s="4">
        <v>3</v>
      </c>
      <c r="W1259" s="33">
        <f t="shared" si="179"/>
        <v>499.05737662337708</v>
      </c>
      <c r="X1259" s="2" t="s">
        <v>22</v>
      </c>
    </row>
    <row r="1260" spans="1:24" ht="14.25" customHeight="1" x14ac:dyDescent="0.25">
      <c r="A1260" s="2">
        <v>1884</v>
      </c>
      <c r="B1260" s="2">
        <v>23</v>
      </c>
      <c r="C1260" s="2" t="str">
        <f t="shared" si="171"/>
        <v>Young Adults</v>
      </c>
      <c r="D1260" s="2" t="s">
        <v>12</v>
      </c>
      <c r="E1260" s="2" t="s">
        <v>27</v>
      </c>
      <c r="F1260" s="2">
        <v>959.95</v>
      </c>
      <c r="G1260" s="2">
        <f t="shared" si="172"/>
        <v>3</v>
      </c>
      <c r="H1260" s="6">
        <v>46080</v>
      </c>
      <c r="I1260" s="12" t="str">
        <f t="shared" si="173"/>
        <v>2026</v>
      </c>
      <c r="J1260" s="10" t="str">
        <f t="shared" si="174"/>
        <v>Feb</v>
      </c>
      <c r="K1260" s="12" t="str">
        <f t="shared" si="175"/>
        <v>27</v>
      </c>
      <c r="L1260" s="2" t="s">
        <v>20</v>
      </c>
      <c r="M1260" s="2" t="s">
        <v>25</v>
      </c>
      <c r="N1260" s="2">
        <v>1.53</v>
      </c>
      <c r="O1260" s="2" t="s">
        <v>16</v>
      </c>
      <c r="P1260" s="2">
        <v>16</v>
      </c>
      <c r="Q1260" s="2">
        <f t="shared" si="176"/>
        <v>3</v>
      </c>
      <c r="R1260" s="2">
        <v>60</v>
      </c>
      <c r="S1260" s="2">
        <f t="shared" si="177"/>
        <v>2</v>
      </c>
      <c r="T1260" s="42">
        <f>DataSet!G1885+DataSet!Q1885+DataSet!S1885</f>
        <v>6</v>
      </c>
      <c r="U1260" s="16" t="str">
        <f t="shared" si="178"/>
        <v>Medium</v>
      </c>
      <c r="V1260" s="4">
        <v>5</v>
      </c>
      <c r="W1260" s="33">
        <f t="shared" si="179"/>
        <v>530.03650134048269</v>
      </c>
      <c r="X1260" s="2" t="s">
        <v>22</v>
      </c>
    </row>
    <row r="1261" spans="1:24" ht="14.25" customHeight="1" x14ac:dyDescent="0.25">
      <c r="A1261" s="2">
        <v>2005</v>
      </c>
      <c r="B1261" s="2">
        <v>63</v>
      </c>
      <c r="C1261" s="2" t="str">
        <f t="shared" si="171"/>
        <v>Seniors</v>
      </c>
      <c r="D1261" s="2" t="s">
        <v>12</v>
      </c>
      <c r="E1261" s="2" t="s">
        <v>13</v>
      </c>
      <c r="F1261" s="2">
        <v>562.92999999999995</v>
      </c>
      <c r="G1261" s="2">
        <f t="shared" si="172"/>
        <v>2</v>
      </c>
      <c r="H1261" s="6">
        <v>46201</v>
      </c>
      <c r="I1261" s="12" t="str">
        <f t="shared" si="173"/>
        <v>2026</v>
      </c>
      <c r="J1261" s="10" t="str">
        <f t="shared" si="174"/>
        <v>Jun</v>
      </c>
      <c r="K1261" s="12" t="str">
        <f t="shared" si="175"/>
        <v>28</v>
      </c>
      <c r="L1261" s="2" t="s">
        <v>14</v>
      </c>
      <c r="M1261" s="2" t="s">
        <v>15</v>
      </c>
      <c r="N1261" s="2">
        <v>1.53</v>
      </c>
      <c r="O1261" s="2" t="s">
        <v>16</v>
      </c>
      <c r="P1261" s="2">
        <v>5</v>
      </c>
      <c r="Q1261" s="2">
        <f t="shared" si="176"/>
        <v>1</v>
      </c>
      <c r="R1261" s="2">
        <v>112.59</v>
      </c>
      <c r="S1261" s="2">
        <f t="shared" si="177"/>
        <v>2</v>
      </c>
      <c r="T1261" s="42">
        <f>DataSet!G2006+DataSet!Q2006+DataSet!S2006</f>
        <v>7</v>
      </c>
      <c r="U1261" s="16" t="str">
        <f t="shared" si="178"/>
        <v>High</v>
      </c>
      <c r="V1261" s="4">
        <v>5</v>
      </c>
      <c r="W1261" s="33">
        <f t="shared" si="179"/>
        <v>529.45943624161089</v>
      </c>
      <c r="X1261" s="2" t="s">
        <v>22</v>
      </c>
    </row>
    <row r="1262" spans="1:24" ht="14.25" customHeight="1" x14ac:dyDescent="0.25">
      <c r="A1262" s="2">
        <v>2226</v>
      </c>
      <c r="B1262" s="2">
        <v>32</v>
      </c>
      <c r="C1262" s="2" t="str">
        <f t="shared" si="171"/>
        <v>Early Adults</v>
      </c>
      <c r="D1262" s="2" t="s">
        <v>26</v>
      </c>
      <c r="E1262" s="2" t="s">
        <v>19</v>
      </c>
      <c r="F1262" s="2">
        <v>141.38</v>
      </c>
      <c r="G1262" s="2">
        <f t="shared" si="172"/>
        <v>1</v>
      </c>
      <c r="H1262" s="6">
        <v>46422</v>
      </c>
      <c r="I1262" s="12" t="str">
        <f t="shared" si="173"/>
        <v>2027</v>
      </c>
      <c r="J1262" s="10" t="str">
        <f t="shared" si="174"/>
        <v>Feb</v>
      </c>
      <c r="K1262" s="12" t="str">
        <f t="shared" si="175"/>
        <v>04</v>
      </c>
      <c r="L1262" s="2" t="s">
        <v>14</v>
      </c>
      <c r="M1262" s="2" t="s">
        <v>25</v>
      </c>
      <c r="N1262" s="2">
        <v>1.53</v>
      </c>
      <c r="O1262" s="2" t="s">
        <v>16</v>
      </c>
      <c r="P1262" s="2">
        <v>10</v>
      </c>
      <c r="Q1262" s="2">
        <f t="shared" si="176"/>
        <v>2</v>
      </c>
      <c r="R1262" s="2">
        <v>14.14</v>
      </c>
      <c r="S1262" s="2">
        <f t="shared" si="177"/>
        <v>1</v>
      </c>
      <c r="T1262" s="42">
        <f>DataSet!G2227+DataSet!Q2227+DataSet!S2227</f>
        <v>6</v>
      </c>
      <c r="U1262" s="16" t="str">
        <f t="shared" si="178"/>
        <v>Medium</v>
      </c>
      <c r="V1262" s="4">
        <v>5</v>
      </c>
      <c r="W1262" s="33">
        <f t="shared" si="179"/>
        <v>529.41444892473135</v>
      </c>
      <c r="X1262" s="2" t="s">
        <v>28</v>
      </c>
    </row>
    <row r="1263" spans="1:24" ht="14.25" customHeight="1" x14ac:dyDescent="0.25">
      <c r="A1263" s="2">
        <v>2322</v>
      </c>
      <c r="B1263" s="2">
        <v>35</v>
      </c>
      <c r="C1263" s="2" t="str">
        <f t="shared" si="171"/>
        <v>Early Adults</v>
      </c>
      <c r="D1263" s="2" t="s">
        <v>26</v>
      </c>
      <c r="E1263" s="2" t="s">
        <v>19</v>
      </c>
      <c r="F1263" s="2">
        <v>489.78</v>
      </c>
      <c r="G1263" s="2">
        <f t="shared" si="172"/>
        <v>2</v>
      </c>
      <c r="H1263" s="6">
        <v>46518</v>
      </c>
      <c r="I1263" s="12" t="str">
        <f t="shared" si="173"/>
        <v>2027</v>
      </c>
      <c r="J1263" s="10" t="str">
        <f t="shared" si="174"/>
        <v>May</v>
      </c>
      <c r="K1263" s="12" t="str">
        <f t="shared" si="175"/>
        <v>11</v>
      </c>
      <c r="L1263" s="2" t="s">
        <v>14</v>
      </c>
      <c r="M1263" s="2" t="s">
        <v>15</v>
      </c>
      <c r="N1263" s="2">
        <v>1.53</v>
      </c>
      <c r="O1263" s="2" t="s">
        <v>21</v>
      </c>
      <c r="P1263" s="2">
        <v>17</v>
      </c>
      <c r="Q1263" s="2">
        <f t="shared" si="176"/>
        <v>3</v>
      </c>
      <c r="R1263" s="2">
        <v>28.81</v>
      </c>
      <c r="S1263" s="2">
        <f t="shared" si="177"/>
        <v>1</v>
      </c>
      <c r="T1263" s="42">
        <f>DataSet!G2323+DataSet!Q2323+DataSet!S2323</f>
        <v>6</v>
      </c>
      <c r="U1263" s="16" t="str">
        <f t="shared" si="178"/>
        <v>Medium</v>
      </c>
      <c r="V1263" s="4">
        <v>1</v>
      </c>
      <c r="W1263" s="33">
        <f t="shared" si="179"/>
        <v>536.11393817204259</v>
      </c>
      <c r="X1263" s="2" t="s">
        <v>17</v>
      </c>
    </row>
    <row r="1264" spans="1:24" ht="14.25" customHeight="1" x14ac:dyDescent="0.25">
      <c r="A1264" s="2">
        <v>2669</v>
      </c>
      <c r="B1264" s="2">
        <v>28</v>
      </c>
      <c r="C1264" s="2" t="str">
        <f t="shared" si="171"/>
        <v>Young Adults</v>
      </c>
      <c r="D1264" s="2" t="s">
        <v>26</v>
      </c>
      <c r="E1264" s="2" t="s">
        <v>27</v>
      </c>
      <c r="F1264" s="2">
        <v>332.06</v>
      </c>
      <c r="G1264" s="2">
        <f t="shared" si="172"/>
        <v>1</v>
      </c>
      <c r="H1264" s="6">
        <v>46865</v>
      </c>
      <c r="I1264" s="12" t="str">
        <f t="shared" si="173"/>
        <v>2028</v>
      </c>
      <c r="J1264" s="10" t="str">
        <f t="shared" si="174"/>
        <v>Apr</v>
      </c>
      <c r="K1264" s="12" t="str">
        <f t="shared" si="175"/>
        <v>22</v>
      </c>
      <c r="L1264" s="2" t="s">
        <v>14</v>
      </c>
      <c r="M1264" s="2" t="s">
        <v>25</v>
      </c>
      <c r="N1264" s="2">
        <v>1.53</v>
      </c>
      <c r="O1264" s="2" t="s">
        <v>21</v>
      </c>
      <c r="P1264" s="2">
        <v>5</v>
      </c>
      <c r="Q1264" s="2">
        <f t="shared" si="176"/>
        <v>1</v>
      </c>
      <c r="R1264" s="2">
        <v>66.41</v>
      </c>
      <c r="S1264" s="2">
        <f t="shared" si="177"/>
        <v>2</v>
      </c>
      <c r="T1264" s="42">
        <f>DataSet!G2670+DataSet!Q2670+DataSet!S2670</f>
        <v>5</v>
      </c>
      <c r="U1264" s="16" t="str">
        <f t="shared" si="178"/>
        <v>Medium</v>
      </c>
      <c r="V1264" s="4">
        <v>4</v>
      </c>
      <c r="W1264" s="33">
        <f t="shared" si="179"/>
        <v>524.27545574636804</v>
      </c>
      <c r="X1264" s="2" t="s">
        <v>22</v>
      </c>
    </row>
    <row r="1265" spans="1:24" ht="14.25" customHeight="1" x14ac:dyDescent="0.25">
      <c r="A1265" s="2">
        <v>2688</v>
      </c>
      <c r="B1265" s="2">
        <v>55</v>
      </c>
      <c r="C1265" s="2" t="str">
        <f t="shared" si="171"/>
        <v>Late Adults</v>
      </c>
      <c r="D1265" s="2" t="s">
        <v>12</v>
      </c>
      <c r="E1265" s="2" t="s">
        <v>29</v>
      </c>
      <c r="F1265" s="2">
        <v>624.46</v>
      </c>
      <c r="G1265" s="2">
        <f t="shared" si="172"/>
        <v>2</v>
      </c>
      <c r="H1265" s="6">
        <v>46884</v>
      </c>
      <c r="I1265" s="12" t="str">
        <f t="shared" si="173"/>
        <v>2028</v>
      </c>
      <c r="J1265" s="10" t="str">
        <f t="shared" si="174"/>
        <v>May</v>
      </c>
      <c r="K1265" s="12" t="str">
        <f t="shared" si="175"/>
        <v>11</v>
      </c>
      <c r="L1265" s="2" t="s">
        <v>30</v>
      </c>
      <c r="M1265" s="2" t="s">
        <v>25</v>
      </c>
      <c r="N1265" s="2">
        <v>1.53</v>
      </c>
      <c r="O1265" s="2" t="s">
        <v>16</v>
      </c>
      <c r="P1265" s="2">
        <v>9</v>
      </c>
      <c r="Q1265" s="2">
        <f t="shared" si="176"/>
        <v>2</v>
      </c>
      <c r="R1265" s="2">
        <v>69.38</v>
      </c>
      <c r="S1265" s="2">
        <f t="shared" si="177"/>
        <v>2</v>
      </c>
      <c r="T1265" s="42">
        <f>DataSet!G2689+DataSet!Q2689+DataSet!S2689</f>
        <v>6</v>
      </c>
      <c r="U1265" s="16" t="str">
        <f t="shared" si="178"/>
        <v>Medium</v>
      </c>
      <c r="V1265" s="4">
        <v>5</v>
      </c>
      <c r="W1265" s="33">
        <f t="shared" si="179"/>
        <v>529.93670255720065</v>
      </c>
      <c r="X1265" s="2" t="s">
        <v>28</v>
      </c>
    </row>
    <row r="1266" spans="1:24" ht="14.25" customHeight="1" x14ac:dyDescent="0.25">
      <c r="A1266" s="2">
        <v>2826</v>
      </c>
      <c r="B1266" s="2">
        <v>34</v>
      </c>
      <c r="C1266" s="2" t="str">
        <f t="shared" si="171"/>
        <v>Early Adults</v>
      </c>
      <c r="D1266" s="2" t="s">
        <v>26</v>
      </c>
      <c r="E1266" s="2" t="s">
        <v>29</v>
      </c>
      <c r="F1266" s="2">
        <v>467.09</v>
      </c>
      <c r="G1266" s="2">
        <f t="shared" si="172"/>
        <v>2</v>
      </c>
      <c r="H1266" s="6">
        <v>47022</v>
      </c>
      <c r="I1266" s="12" t="str">
        <f t="shared" si="173"/>
        <v>2028</v>
      </c>
      <c r="J1266" s="10" t="str">
        <f t="shared" si="174"/>
        <v>Sep</v>
      </c>
      <c r="K1266" s="12" t="str">
        <f t="shared" si="175"/>
        <v>26</v>
      </c>
      <c r="L1266" s="2" t="s">
        <v>14</v>
      </c>
      <c r="M1266" s="2" t="s">
        <v>15</v>
      </c>
      <c r="N1266" s="2">
        <v>1.53</v>
      </c>
      <c r="O1266" s="2" t="s">
        <v>21</v>
      </c>
      <c r="P1266" s="2">
        <v>16</v>
      </c>
      <c r="Q1266" s="2">
        <f t="shared" si="176"/>
        <v>3</v>
      </c>
      <c r="R1266" s="2">
        <v>29.19</v>
      </c>
      <c r="S1266" s="2">
        <f t="shared" si="177"/>
        <v>1</v>
      </c>
      <c r="T1266" s="42">
        <f>DataSet!G2827+DataSet!Q2827+DataSet!S2827</f>
        <v>5</v>
      </c>
      <c r="U1266" s="16" t="str">
        <f t="shared" si="178"/>
        <v>Medium</v>
      </c>
      <c r="V1266" s="4">
        <v>4</v>
      </c>
      <c r="W1266" s="33">
        <f t="shared" si="179"/>
        <v>524.52970899470984</v>
      </c>
      <c r="X1266" s="2" t="s">
        <v>17</v>
      </c>
    </row>
    <row r="1267" spans="1:24" ht="14.25" customHeight="1" x14ac:dyDescent="0.25">
      <c r="A1267" s="2">
        <v>2949</v>
      </c>
      <c r="B1267" s="2">
        <v>29</v>
      </c>
      <c r="C1267" s="2" t="str">
        <f t="shared" si="171"/>
        <v>Young Adults</v>
      </c>
      <c r="D1267" s="2" t="s">
        <v>26</v>
      </c>
      <c r="E1267" s="2" t="s">
        <v>27</v>
      </c>
      <c r="F1267" s="2">
        <v>558</v>
      </c>
      <c r="G1267" s="2">
        <f t="shared" si="172"/>
        <v>2</v>
      </c>
      <c r="H1267" s="6">
        <v>47145</v>
      </c>
      <c r="I1267" s="12" t="str">
        <f t="shared" si="173"/>
        <v>2029</v>
      </c>
      <c r="J1267" s="10" t="str">
        <f t="shared" si="174"/>
        <v>Jan</v>
      </c>
      <c r="K1267" s="12" t="str">
        <f t="shared" si="175"/>
        <v>27</v>
      </c>
      <c r="L1267" s="2" t="s">
        <v>14</v>
      </c>
      <c r="M1267" s="2" t="s">
        <v>15</v>
      </c>
      <c r="N1267" s="2">
        <v>1.53</v>
      </c>
      <c r="O1267" s="2" t="s">
        <v>16</v>
      </c>
      <c r="P1267" s="2">
        <v>3</v>
      </c>
      <c r="Q1267" s="2">
        <f t="shared" si="176"/>
        <v>1</v>
      </c>
      <c r="R1267" s="2">
        <v>186</v>
      </c>
      <c r="S1267" s="2">
        <f t="shared" si="177"/>
        <v>3</v>
      </c>
      <c r="T1267" s="42">
        <f>DataSet!G2950+DataSet!Q2950+DataSet!S2950</f>
        <v>7</v>
      </c>
      <c r="U1267" s="16" t="str">
        <f t="shared" si="178"/>
        <v>High</v>
      </c>
      <c r="V1267" s="4">
        <v>2</v>
      </c>
      <c r="W1267" s="33">
        <f t="shared" si="179"/>
        <v>522.71553719008364</v>
      </c>
      <c r="X1267" s="2" t="s">
        <v>28</v>
      </c>
    </row>
    <row r="1268" spans="1:24" ht="14.25" customHeight="1" x14ac:dyDescent="0.25">
      <c r="A1268" s="2">
        <v>3402</v>
      </c>
      <c r="B1268" s="2">
        <v>52</v>
      </c>
      <c r="C1268" s="2" t="str">
        <f t="shared" si="171"/>
        <v>Late Adults</v>
      </c>
      <c r="D1268" s="2" t="s">
        <v>12</v>
      </c>
      <c r="E1268" s="2" t="s">
        <v>27</v>
      </c>
      <c r="F1268" s="2">
        <v>976.52</v>
      </c>
      <c r="G1268" s="2">
        <f t="shared" si="172"/>
        <v>3</v>
      </c>
      <c r="H1268" s="6">
        <v>47598</v>
      </c>
      <c r="I1268" s="12" t="str">
        <f t="shared" si="173"/>
        <v>2030</v>
      </c>
      <c r="J1268" s="10" t="str">
        <f t="shared" si="174"/>
        <v>Apr</v>
      </c>
      <c r="K1268" s="12" t="str">
        <f t="shared" si="175"/>
        <v>25</v>
      </c>
      <c r="L1268" s="2" t="s">
        <v>20</v>
      </c>
      <c r="M1268" s="2" t="s">
        <v>25</v>
      </c>
      <c r="N1268" s="2">
        <v>1.53</v>
      </c>
      <c r="O1268" s="2" t="s">
        <v>21</v>
      </c>
      <c r="P1268" s="2">
        <v>9</v>
      </c>
      <c r="Q1268" s="2">
        <f t="shared" si="176"/>
        <v>2</v>
      </c>
      <c r="R1268" s="2">
        <v>108.5</v>
      </c>
      <c r="S1268" s="2">
        <f t="shared" si="177"/>
        <v>2</v>
      </c>
      <c r="T1268" s="42">
        <f>DataSet!G3403+DataSet!Q3403+DataSet!S3403</f>
        <v>3</v>
      </c>
      <c r="U1268" s="16" t="str">
        <f t="shared" si="178"/>
        <v>Low</v>
      </c>
      <c r="V1268" s="4">
        <v>2</v>
      </c>
      <c r="W1268" s="33">
        <f t="shared" si="179"/>
        <v>522.66686896551812</v>
      </c>
      <c r="X1268" s="2" t="s">
        <v>28</v>
      </c>
    </row>
    <row r="1269" spans="1:24" ht="14.25" customHeight="1" x14ac:dyDescent="0.25">
      <c r="A1269" s="2">
        <v>3516</v>
      </c>
      <c r="B1269" s="2">
        <v>62</v>
      </c>
      <c r="C1269" s="2" t="str">
        <f t="shared" si="171"/>
        <v>Seniors</v>
      </c>
      <c r="D1269" s="2" t="s">
        <v>26</v>
      </c>
      <c r="E1269" s="2" t="s">
        <v>27</v>
      </c>
      <c r="F1269" s="2">
        <v>881.02</v>
      </c>
      <c r="G1269" s="2">
        <f t="shared" si="172"/>
        <v>3</v>
      </c>
      <c r="H1269" s="6">
        <v>47712</v>
      </c>
      <c r="I1269" s="12" t="str">
        <f t="shared" si="173"/>
        <v>2030</v>
      </c>
      <c r="J1269" s="10" t="str">
        <f t="shared" si="174"/>
        <v>Aug</v>
      </c>
      <c r="K1269" s="12" t="str">
        <f t="shared" si="175"/>
        <v>17</v>
      </c>
      <c r="L1269" s="2" t="s">
        <v>30</v>
      </c>
      <c r="M1269" s="2" t="s">
        <v>25</v>
      </c>
      <c r="N1269" s="2">
        <v>1.53</v>
      </c>
      <c r="O1269" s="2" t="s">
        <v>21</v>
      </c>
      <c r="P1269" s="2">
        <v>8</v>
      </c>
      <c r="Q1269" s="2">
        <f t="shared" si="176"/>
        <v>2</v>
      </c>
      <c r="R1269" s="2">
        <v>110.13</v>
      </c>
      <c r="S1269" s="2">
        <f t="shared" si="177"/>
        <v>2</v>
      </c>
      <c r="T1269" s="42">
        <f>DataSet!G3517+DataSet!Q3517+DataSet!S3517</f>
        <v>4</v>
      </c>
      <c r="U1269" s="16" t="str">
        <f t="shared" si="178"/>
        <v>Low</v>
      </c>
      <c r="V1269" s="4">
        <v>4</v>
      </c>
      <c r="W1269" s="33">
        <f t="shared" si="179"/>
        <v>524.60578807947093</v>
      </c>
      <c r="X1269" s="2" t="s">
        <v>22</v>
      </c>
    </row>
    <row r="1270" spans="1:24" ht="14.25" customHeight="1" x14ac:dyDescent="0.25">
      <c r="A1270" s="2">
        <v>3546</v>
      </c>
      <c r="B1270" s="2">
        <v>55</v>
      </c>
      <c r="C1270" s="2" t="str">
        <f t="shared" si="171"/>
        <v>Late Adults</v>
      </c>
      <c r="D1270" s="2" t="s">
        <v>23</v>
      </c>
      <c r="E1270" s="2" t="s">
        <v>29</v>
      </c>
      <c r="F1270" s="2">
        <v>543.72</v>
      </c>
      <c r="G1270" s="2">
        <f t="shared" si="172"/>
        <v>2</v>
      </c>
      <c r="H1270" s="6">
        <v>47742</v>
      </c>
      <c r="I1270" s="12" t="str">
        <f t="shared" si="173"/>
        <v>2030</v>
      </c>
      <c r="J1270" s="10" t="str">
        <f t="shared" si="174"/>
        <v>Sep</v>
      </c>
      <c r="K1270" s="12" t="str">
        <f t="shared" si="175"/>
        <v>16</v>
      </c>
      <c r="L1270" s="2" t="s">
        <v>14</v>
      </c>
      <c r="M1270" s="2" t="s">
        <v>15</v>
      </c>
      <c r="N1270" s="2">
        <v>1.53</v>
      </c>
      <c r="O1270" s="2" t="s">
        <v>16</v>
      </c>
      <c r="P1270" s="2">
        <v>17</v>
      </c>
      <c r="Q1270" s="2">
        <f t="shared" si="176"/>
        <v>3</v>
      </c>
      <c r="R1270" s="2">
        <v>31.98</v>
      </c>
      <c r="S1270" s="2">
        <f t="shared" si="177"/>
        <v>1</v>
      </c>
      <c r="T1270" s="42">
        <f>DataSet!G3547+DataSet!Q3547+DataSet!S3547</f>
        <v>5</v>
      </c>
      <c r="U1270" s="16" t="str">
        <f t="shared" si="178"/>
        <v>Medium</v>
      </c>
      <c r="V1270" s="4">
        <v>2</v>
      </c>
      <c r="W1270" s="33">
        <f t="shared" si="179"/>
        <v>522.04000000000087</v>
      </c>
      <c r="X1270" s="2" t="s">
        <v>28</v>
      </c>
    </row>
    <row r="1271" spans="1:24" ht="14.25" customHeight="1" x14ac:dyDescent="0.25">
      <c r="A1271" s="2">
        <v>3710</v>
      </c>
      <c r="B1271" s="2">
        <v>21</v>
      </c>
      <c r="C1271" s="2" t="str">
        <f t="shared" si="171"/>
        <v>Young Adults</v>
      </c>
      <c r="D1271" s="2" t="s">
        <v>12</v>
      </c>
      <c r="E1271" s="2" t="s">
        <v>27</v>
      </c>
      <c r="F1271" s="2">
        <v>368.22</v>
      </c>
      <c r="G1271" s="2">
        <f t="shared" si="172"/>
        <v>2</v>
      </c>
      <c r="H1271" s="6">
        <v>47906</v>
      </c>
      <c r="I1271" s="12" t="str">
        <f t="shared" si="173"/>
        <v>2031</v>
      </c>
      <c r="J1271" s="10" t="str">
        <f t="shared" si="174"/>
        <v>Feb</v>
      </c>
      <c r="K1271" s="12" t="str">
        <f t="shared" si="175"/>
        <v>27</v>
      </c>
      <c r="L1271" s="2" t="s">
        <v>20</v>
      </c>
      <c r="M1271" s="2" t="s">
        <v>25</v>
      </c>
      <c r="N1271" s="2">
        <v>1.53</v>
      </c>
      <c r="O1271" s="2" t="s">
        <v>16</v>
      </c>
      <c r="P1271" s="2">
        <v>12</v>
      </c>
      <c r="Q1271" s="2">
        <f t="shared" si="176"/>
        <v>2</v>
      </c>
      <c r="R1271" s="2">
        <v>30.68</v>
      </c>
      <c r="S1271" s="2">
        <f t="shared" si="177"/>
        <v>1</v>
      </c>
      <c r="T1271" s="42">
        <f>DataSet!G3711+DataSet!Q3711+DataSet!S3711</f>
        <v>6</v>
      </c>
      <c r="U1271" s="16" t="str">
        <f t="shared" si="178"/>
        <v>Medium</v>
      </c>
      <c r="V1271" s="4">
        <v>1</v>
      </c>
      <c r="W1271" s="33">
        <f t="shared" si="179"/>
        <v>536.17629878869411</v>
      </c>
      <c r="X1271" s="2" t="s">
        <v>17</v>
      </c>
    </row>
    <row r="1272" spans="1:24" ht="14.25" customHeight="1" x14ac:dyDescent="0.25">
      <c r="A1272" s="2">
        <v>4228</v>
      </c>
      <c r="B1272" s="2">
        <v>69</v>
      </c>
      <c r="C1272" s="2" t="str">
        <f t="shared" si="171"/>
        <v>Seniors</v>
      </c>
      <c r="D1272" s="2" t="s">
        <v>26</v>
      </c>
      <c r="E1272" s="2" t="s">
        <v>13</v>
      </c>
      <c r="F1272" s="2">
        <v>614.91999999999996</v>
      </c>
      <c r="G1272" s="2">
        <f t="shared" si="172"/>
        <v>2</v>
      </c>
      <c r="H1272" s="6">
        <v>48424</v>
      </c>
      <c r="I1272" s="12" t="str">
        <f t="shared" si="173"/>
        <v>2032</v>
      </c>
      <c r="J1272" s="10" t="str">
        <f t="shared" si="174"/>
        <v>Jul</v>
      </c>
      <c r="K1272" s="12" t="str">
        <f t="shared" si="175"/>
        <v>29</v>
      </c>
      <c r="L1272" s="2" t="s">
        <v>24</v>
      </c>
      <c r="M1272" s="2" t="s">
        <v>15</v>
      </c>
      <c r="N1272" s="2">
        <v>1.53</v>
      </c>
      <c r="O1272" s="2" t="s">
        <v>21</v>
      </c>
      <c r="P1272" s="2">
        <v>19</v>
      </c>
      <c r="Q1272" s="2">
        <f t="shared" si="176"/>
        <v>3</v>
      </c>
      <c r="R1272" s="2">
        <v>32.36</v>
      </c>
      <c r="S1272" s="2">
        <f t="shared" si="177"/>
        <v>1</v>
      </c>
      <c r="T1272" s="42">
        <f>DataSet!G4229+DataSet!Q4229+DataSet!S4229</f>
        <v>7</v>
      </c>
      <c r="U1272" s="16" t="str">
        <f t="shared" si="178"/>
        <v>High</v>
      </c>
      <c r="V1272" s="4">
        <v>1</v>
      </c>
      <c r="W1272" s="33">
        <f t="shared" si="179"/>
        <v>536.40265498652252</v>
      </c>
      <c r="X1272" s="2" t="s">
        <v>17</v>
      </c>
    </row>
    <row r="1273" spans="1:24" ht="14.25" customHeight="1" x14ac:dyDescent="0.25">
      <c r="A1273" s="2">
        <v>4276</v>
      </c>
      <c r="B1273" s="2">
        <v>42</v>
      </c>
      <c r="C1273" s="2" t="str">
        <f t="shared" si="171"/>
        <v>Mid Adults</v>
      </c>
      <c r="D1273" s="2" t="s">
        <v>18</v>
      </c>
      <c r="E1273" s="2" t="s">
        <v>27</v>
      </c>
      <c r="F1273" s="2">
        <v>104.58</v>
      </c>
      <c r="G1273" s="2">
        <f t="shared" si="172"/>
        <v>1</v>
      </c>
      <c r="H1273" s="6">
        <v>48472</v>
      </c>
      <c r="I1273" s="12" t="str">
        <f t="shared" si="173"/>
        <v>2032</v>
      </c>
      <c r="J1273" s="10" t="str">
        <f t="shared" si="174"/>
        <v>Sep</v>
      </c>
      <c r="K1273" s="12" t="str">
        <f t="shared" si="175"/>
        <v>15</v>
      </c>
      <c r="L1273" s="2" t="s">
        <v>24</v>
      </c>
      <c r="M1273" s="2" t="s">
        <v>25</v>
      </c>
      <c r="N1273" s="2">
        <v>1.53</v>
      </c>
      <c r="O1273" s="2" t="s">
        <v>16</v>
      </c>
      <c r="P1273" s="2">
        <v>7</v>
      </c>
      <c r="Q1273" s="2">
        <f t="shared" si="176"/>
        <v>2</v>
      </c>
      <c r="R1273" s="2">
        <v>14.94</v>
      </c>
      <c r="S1273" s="2">
        <f t="shared" si="177"/>
        <v>1</v>
      </c>
      <c r="T1273" s="42">
        <f>DataSet!G4277+DataSet!Q4277+DataSet!S4277</f>
        <v>7</v>
      </c>
      <c r="U1273" s="16" t="str">
        <f t="shared" si="178"/>
        <v>High</v>
      </c>
      <c r="V1273" s="4">
        <v>3</v>
      </c>
      <c r="W1273" s="33">
        <f t="shared" si="179"/>
        <v>499.26360208062465</v>
      </c>
      <c r="X1273" s="2" t="s">
        <v>22</v>
      </c>
    </row>
    <row r="1274" spans="1:24" ht="14.25" customHeight="1" x14ac:dyDescent="0.25">
      <c r="A1274" s="2">
        <v>4593</v>
      </c>
      <c r="B1274" s="2">
        <v>49</v>
      </c>
      <c r="C1274" s="2" t="str">
        <f t="shared" si="171"/>
        <v>Mid Adults</v>
      </c>
      <c r="D1274" s="2" t="s">
        <v>12</v>
      </c>
      <c r="E1274" s="2" t="s">
        <v>29</v>
      </c>
      <c r="F1274" s="2">
        <v>695.82</v>
      </c>
      <c r="G1274" s="2">
        <f t="shared" si="172"/>
        <v>3</v>
      </c>
      <c r="H1274" s="6">
        <v>48789</v>
      </c>
      <c r="I1274" s="12" t="str">
        <f t="shared" si="173"/>
        <v>2033</v>
      </c>
      <c r="J1274" s="10" t="str">
        <f t="shared" si="174"/>
        <v>Jul</v>
      </c>
      <c r="K1274" s="12" t="str">
        <f t="shared" si="175"/>
        <v>29</v>
      </c>
      <c r="L1274" s="2" t="s">
        <v>14</v>
      </c>
      <c r="M1274" s="2" t="s">
        <v>25</v>
      </c>
      <c r="N1274" s="2">
        <v>1.53</v>
      </c>
      <c r="O1274" s="2" t="s">
        <v>21</v>
      </c>
      <c r="P1274" s="2">
        <v>11</v>
      </c>
      <c r="Q1274" s="2">
        <f t="shared" si="176"/>
        <v>2</v>
      </c>
      <c r="R1274" s="2">
        <v>63.26</v>
      </c>
      <c r="S1274" s="2">
        <f t="shared" si="177"/>
        <v>2</v>
      </c>
      <c r="T1274" s="42">
        <f>DataSet!G4594+DataSet!Q4594+DataSet!S4594</f>
        <v>7</v>
      </c>
      <c r="U1274" s="16" t="str">
        <f t="shared" si="178"/>
        <v>High</v>
      </c>
      <c r="V1274" s="4">
        <v>1</v>
      </c>
      <c r="W1274" s="33">
        <f t="shared" si="179"/>
        <v>536.29669365721952</v>
      </c>
      <c r="X1274" s="2" t="s">
        <v>28</v>
      </c>
    </row>
    <row r="1275" spans="1:24" ht="14.25" customHeight="1" x14ac:dyDescent="0.25">
      <c r="A1275" s="2">
        <v>4648</v>
      </c>
      <c r="B1275" s="2">
        <v>42</v>
      </c>
      <c r="C1275" s="2" t="str">
        <f t="shared" si="171"/>
        <v>Mid Adults</v>
      </c>
      <c r="D1275" s="2" t="s">
        <v>26</v>
      </c>
      <c r="E1275" s="2" t="s">
        <v>29</v>
      </c>
      <c r="F1275" s="2">
        <v>590.11</v>
      </c>
      <c r="G1275" s="2">
        <f t="shared" si="172"/>
        <v>2</v>
      </c>
      <c r="H1275" s="6">
        <v>48844</v>
      </c>
      <c r="I1275" s="12" t="str">
        <f t="shared" si="173"/>
        <v>2033</v>
      </c>
      <c r="J1275" s="10" t="str">
        <f t="shared" si="174"/>
        <v>Sep</v>
      </c>
      <c r="K1275" s="12" t="str">
        <f t="shared" si="175"/>
        <v>22</v>
      </c>
      <c r="L1275" s="2" t="s">
        <v>24</v>
      </c>
      <c r="M1275" s="2" t="s">
        <v>25</v>
      </c>
      <c r="N1275" s="2">
        <v>1.53</v>
      </c>
      <c r="O1275" s="2" t="s">
        <v>21</v>
      </c>
      <c r="P1275" s="2">
        <v>4</v>
      </c>
      <c r="Q1275" s="2">
        <f t="shared" si="176"/>
        <v>1</v>
      </c>
      <c r="R1275" s="2">
        <v>147.53</v>
      </c>
      <c r="S1275" s="2">
        <f t="shared" si="177"/>
        <v>2</v>
      </c>
      <c r="T1275" s="42">
        <f>DataSet!G4649+DataSet!Q4649+DataSet!S4649</f>
        <v>7</v>
      </c>
      <c r="U1275" s="16" t="str">
        <f t="shared" si="178"/>
        <v>High</v>
      </c>
      <c r="V1275" s="4">
        <v>5</v>
      </c>
      <c r="W1275" s="33">
        <f t="shared" si="179"/>
        <v>529.80931266846369</v>
      </c>
      <c r="X1275" s="2" t="s">
        <v>28</v>
      </c>
    </row>
    <row r="1276" spans="1:24" ht="14.25" customHeight="1" x14ac:dyDescent="0.25">
      <c r="A1276" s="2">
        <v>4803</v>
      </c>
      <c r="B1276" s="2">
        <v>42</v>
      </c>
      <c r="C1276" s="2" t="str">
        <f t="shared" si="171"/>
        <v>Mid Adults</v>
      </c>
      <c r="D1276" s="2" t="s">
        <v>18</v>
      </c>
      <c r="E1276" s="2" t="s">
        <v>27</v>
      </c>
      <c r="F1276" s="2">
        <v>88.59</v>
      </c>
      <c r="G1276" s="2">
        <f t="shared" si="172"/>
        <v>1</v>
      </c>
      <c r="H1276" s="6">
        <v>48999</v>
      </c>
      <c r="I1276" s="12" t="str">
        <f t="shared" si="173"/>
        <v>2034</v>
      </c>
      <c r="J1276" s="10" t="str">
        <f t="shared" si="174"/>
        <v>Feb</v>
      </c>
      <c r="K1276" s="12" t="str">
        <f t="shared" si="175"/>
        <v>24</v>
      </c>
      <c r="L1276" s="2" t="s">
        <v>14</v>
      </c>
      <c r="M1276" s="2" t="s">
        <v>15</v>
      </c>
      <c r="N1276" s="2">
        <v>1.53</v>
      </c>
      <c r="O1276" s="2" t="s">
        <v>21</v>
      </c>
      <c r="P1276" s="2">
        <v>10</v>
      </c>
      <c r="Q1276" s="2">
        <f t="shared" si="176"/>
        <v>2</v>
      </c>
      <c r="R1276" s="2">
        <v>8.86</v>
      </c>
      <c r="S1276" s="2">
        <f t="shared" si="177"/>
        <v>1</v>
      </c>
      <c r="T1276" s="42">
        <f>DataSet!G4804+DataSet!Q4804+DataSet!S4804</f>
        <v>6</v>
      </c>
      <c r="U1276" s="16" t="str">
        <f t="shared" si="178"/>
        <v>Medium</v>
      </c>
      <c r="V1276" s="4">
        <v>4</v>
      </c>
      <c r="W1276" s="33">
        <f t="shared" si="179"/>
        <v>524.13309018567725</v>
      </c>
      <c r="X1276" s="2" t="s">
        <v>28</v>
      </c>
    </row>
    <row r="1277" spans="1:24" ht="14.25" customHeight="1" x14ac:dyDescent="0.25">
      <c r="A1277" s="2">
        <v>4907</v>
      </c>
      <c r="B1277" s="2">
        <v>38</v>
      </c>
      <c r="C1277" s="2" t="str">
        <f t="shared" si="171"/>
        <v>Early Adults</v>
      </c>
      <c r="D1277" s="2" t="s">
        <v>26</v>
      </c>
      <c r="E1277" s="2" t="s">
        <v>29</v>
      </c>
      <c r="F1277" s="2">
        <v>267.7</v>
      </c>
      <c r="G1277" s="2">
        <f t="shared" si="172"/>
        <v>1</v>
      </c>
      <c r="H1277" s="6">
        <v>49103</v>
      </c>
      <c r="I1277" s="12" t="str">
        <f t="shared" si="173"/>
        <v>2034</v>
      </c>
      <c r="J1277" s="10" t="str">
        <f t="shared" si="174"/>
        <v>Jun</v>
      </c>
      <c r="K1277" s="12" t="str">
        <f t="shared" si="175"/>
        <v>08</v>
      </c>
      <c r="L1277" s="2" t="s">
        <v>14</v>
      </c>
      <c r="M1277" s="2" t="s">
        <v>15</v>
      </c>
      <c r="N1277" s="2">
        <v>1.53</v>
      </c>
      <c r="O1277" s="2" t="s">
        <v>16</v>
      </c>
      <c r="P1277" s="2">
        <v>13</v>
      </c>
      <c r="Q1277" s="2">
        <f t="shared" si="176"/>
        <v>2</v>
      </c>
      <c r="R1277" s="2">
        <v>20.59</v>
      </c>
      <c r="S1277" s="2">
        <f t="shared" si="177"/>
        <v>1</v>
      </c>
      <c r="T1277" s="42">
        <f>DataSet!G4908+DataSet!Q4908+DataSet!S4908</f>
        <v>7</v>
      </c>
      <c r="U1277" s="16" t="str">
        <f t="shared" si="178"/>
        <v>High</v>
      </c>
      <c r="V1277" s="4">
        <v>1</v>
      </c>
      <c r="W1277" s="33">
        <f t="shared" si="179"/>
        <v>536.08112162162115</v>
      </c>
      <c r="X1277" s="2" t="s">
        <v>17</v>
      </c>
    </row>
    <row r="1278" spans="1:24" ht="14.25" customHeight="1" x14ac:dyDescent="0.25">
      <c r="A1278" s="2">
        <v>4993</v>
      </c>
      <c r="B1278" s="2">
        <v>21</v>
      </c>
      <c r="C1278" s="2" t="str">
        <f t="shared" si="171"/>
        <v>Young Adults</v>
      </c>
      <c r="D1278" s="2" t="s">
        <v>12</v>
      </c>
      <c r="E1278" s="2" t="s">
        <v>19</v>
      </c>
      <c r="F1278" s="2">
        <v>136.12</v>
      </c>
      <c r="G1278" s="2">
        <f t="shared" si="172"/>
        <v>1</v>
      </c>
      <c r="H1278" s="6">
        <v>49189</v>
      </c>
      <c r="I1278" s="12" t="str">
        <f t="shared" si="173"/>
        <v>2034</v>
      </c>
      <c r="J1278" s="10" t="str">
        <f t="shared" si="174"/>
        <v>Sep</v>
      </c>
      <c r="K1278" s="12" t="str">
        <f t="shared" si="175"/>
        <v>02</v>
      </c>
      <c r="L1278" s="2" t="s">
        <v>20</v>
      </c>
      <c r="M1278" s="2" t="s">
        <v>15</v>
      </c>
      <c r="N1278" s="2">
        <v>1.53</v>
      </c>
      <c r="O1278" s="2" t="s">
        <v>21</v>
      </c>
      <c r="P1278" s="2">
        <v>10</v>
      </c>
      <c r="Q1278" s="2">
        <f t="shared" si="176"/>
        <v>2</v>
      </c>
      <c r="R1278" s="2">
        <v>13.61</v>
      </c>
      <c r="S1278" s="2">
        <f t="shared" si="177"/>
        <v>1</v>
      </c>
      <c r="T1278" s="42">
        <f>DataSet!G4994+DataSet!Q4994+DataSet!S4994</f>
        <v>7</v>
      </c>
      <c r="U1278" s="16" t="str">
        <f t="shared" si="178"/>
        <v>High</v>
      </c>
      <c r="V1278" s="4">
        <v>2</v>
      </c>
      <c r="W1278" s="33">
        <f t="shared" si="179"/>
        <v>522.01001383125958</v>
      </c>
      <c r="X1278" s="2" t="s">
        <v>28</v>
      </c>
    </row>
    <row r="1279" spans="1:24" ht="14.25" customHeight="1" x14ac:dyDescent="0.25">
      <c r="A1279" s="2">
        <v>123</v>
      </c>
      <c r="B1279" s="2">
        <v>31</v>
      </c>
      <c r="C1279" s="2" t="str">
        <f t="shared" si="171"/>
        <v>Early Adults</v>
      </c>
      <c r="D1279" s="2" t="s">
        <v>18</v>
      </c>
      <c r="E1279" s="2" t="s">
        <v>19</v>
      </c>
      <c r="F1279" s="2">
        <v>404.11</v>
      </c>
      <c r="G1279" s="2">
        <f t="shared" si="172"/>
        <v>2</v>
      </c>
      <c r="H1279" s="6">
        <v>44319</v>
      </c>
      <c r="I1279" s="12" t="str">
        <f t="shared" si="173"/>
        <v>2021</v>
      </c>
      <c r="J1279" s="10" t="str">
        <f t="shared" si="174"/>
        <v>May</v>
      </c>
      <c r="K1279" s="12" t="str">
        <f t="shared" si="175"/>
        <v>03</v>
      </c>
      <c r="L1279" s="2" t="s">
        <v>20</v>
      </c>
      <c r="M1279" s="2" t="s">
        <v>15</v>
      </c>
      <c r="N1279" s="2">
        <v>1.52</v>
      </c>
      <c r="O1279" s="2" t="s">
        <v>21</v>
      </c>
      <c r="P1279" s="2">
        <v>6</v>
      </c>
      <c r="Q1279" s="2">
        <f t="shared" si="176"/>
        <v>2</v>
      </c>
      <c r="R1279" s="2">
        <v>67.349999999999994</v>
      </c>
      <c r="S1279" s="2">
        <f t="shared" si="177"/>
        <v>2</v>
      </c>
      <c r="T1279" s="42">
        <f>DataSet!G124+DataSet!Q124+DataSet!S124</f>
        <v>5</v>
      </c>
      <c r="U1279" s="16" t="str">
        <f t="shared" si="178"/>
        <v>Medium</v>
      </c>
      <c r="V1279" s="4">
        <v>5</v>
      </c>
      <c r="W1279" s="33">
        <f t="shared" si="179"/>
        <v>529.72793522267204</v>
      </c>
      <c r="X1279" s="2" t="s">
        <v>28</v>
      </c>
    </row>
    <row r="1280" spans="1:24" ht="14.25" customHeight="1" x14ac:dyDescent="0.25">
      <c r="A1280" s="2">
        <v>127</v>
      </c>
      <c r="B1280" s="2">
        <v>27</v>
      </c>
      <c r="C1280" s="2" t="str">
        <f t="shared" si="171"/>
        <v>Young Adults</v>
      </c>
      <c r="D1280" s="2" t="s">
        <v>12</v>
      </c>
      <c r="E1280" s="2" t="s">
        <v>13</v>
      </c>
      <c r="F1280" s="2">
        <v>859.4</v>
      </c>
      <c r="G1280" s="2">
        <f t="shared" si="172"/>
        <v>3</v>
      </c>
      <c r="H1280" s="6">
        <v>44323</v>
      </c>
      <c r="I1280" s="12" t="str">
        <f t="shared" si="173"/>
        <v>2021</v>
      </c>
      <c r="J1280" s="10" t="str">
        <f t="shared" si="174"/>
        <v>May</v>
      </c>
      <c r="K1280" s="12" t="str">
        <f t="shared" si="175"/>
        <v>07</v>
      </c>
      <c r="L1280" s="2" t="s">
        <v>14</v>
      </c>
      <c r="M1280" s="2" t="s">
        <v>15</v>
      </c>
      <c r="N1280" s="2">
        <v>1.52</v>
      </c>
      <c r="O1280" s="2" t="s">
        <v>21</v>
      </c>
      <c r="P1280" s="2">
        <v>16</v>
      </c>
      <c r="Q1280" s="2">
        <f t="shared" si="176"/>
        <v>3</v>
      </c>
      <c r="R1280" s="2">
        <v>53.71</v>
      </c>
      <c r="S1280" s="2">
        <f t="shared" si="177"/>
        <v>2</v>
      </c>
      <c r="T1280" s="42">
        <f>DataSet!G128+DataSet!Q128+DataSet!S128</f>
        <v>5</v>
      </c>
      <c r="U1280" s="16" t="str">
        <f t="shared" si="178"/>
        <v>Medium</v>
      </c>
      <c r="V1280" s="4">
        <v>1</v>
      </c>
      <c r="W1280" s="33">
        <f t="shared" si="179"/>
        <v>536.44428958051378</v>
      </c>
      <c r="X1280" s="2" t="s">
        <v>28</v>
      </c>
    </row>
    <row r="1281" spans="1:24" ht="14.25" customHeight="1" x14ac:dyDescent="0.25">
      <c r="A1281" s="2">
        <v>195</v>
      </c>
      <c r="B1281" s="2">
        <v>42</v>
      </c>
      <c r="C1281" s="2" t="str">
        <f t="shared" si="171"/>
        <v>Mid Adults</v>
      </c>
      <c r="D1281" s="2" t="s">
        <v>23</v>
      </c>
      <c r="E1281" s="2" t="s">
        <v>27</v>
      </c>
      <c r="F1281" s="2">
        <v>731.15</v>
      </c>
      <c r="G1281" s="2">
        <f t="shared" si="172"/>
        <v>3</v>
      </c>
      <c r="H1281" s="6">
        <v>44391</v>
      </c>
      <c r="I1281" s="12" t="str">
        <f t="shared" si="173"/>
        <v>2021</v>
      </c>
      <c r="J1281" s="10" t="str">
        <f t="shared" si="174"/>
        <v>Jul</v>
      </c>
      <c r="K1281" s="12" t="str">
        <f t="shared" si="175"/>
        <v>14</v>
      </c>
      <c r="L1281" s="2" t="s">
        <v>20</v>
      </c>
      <c r="M1281" s="2" t="s">
        <v>25</v>
      </c>
      <c r="N1281" s="2">
        <v>1.52</v>
      </c>
      <c r="O1281" s="2" t="s">
        <v>16</v>
      </c>
      <c r="P1281" s="2">
        <v>4</v>
      </c>
      <c r="Q1281" s="2">
        <f t="shared" si="176"/>
        <v>1</v>
      </c>
      <c r="R1281" s="2">
        <v>182.79</v>
      </c>
      <c r="S1281" s="2">
        <f t="shared" si="177"/>
        <v>3</v>
      </c>
      <c r="T1281" s="42">
        <f>DataSet!G196+DataSet!Q196+DataSet!S196</f>
        <v>8</v>
      </c>
      <c r="U1281" s="16" t="str">
        <f t="shared" si="178"/>
        <v>High</v>
      </c>
      <c r="V1281" s="4">
        <v>5</v>
      </c>
      <c r="W1281" s="33">
        <f t="shared" si="179"/>
        <v>529.89768918918924</v>
      </c>
      <c r="X1281" s="2" t="s">
        <v>22</v>
      </c>
    </row>
    <row r="1282" spans="1:24" ht="14.25" customHeight="1" x14ac:dyDescent="0.25">
      <c r="A1282" s="2">
        <v>201</v>
      </c>
      <c r="B1282" s="2">
        <v>37</v>
      </c>
      <c r="C1282" s="2" t="str">
        <f t="shared" ref="C1282:C1345" si="180">IF(AND(B1282&gt;=18, B1282&lt;=29), "Young Adults",
   IF(AND(B1282&gt;=30, B1282&lt;=39), "Early Adults",
      IF(AND(B1282&gt;=40, B1282&lt;=49), "Mid Adults",
         IF(AND(B1282&gt;=50, B1282&lt;=59), "Late Adults",
            IF(AND(B1282&gt;=60, B1282&lt;=69), "Seniors", "Out of Range")
         )
      )
   )
)</f>
        <v>Early Adults</v>
      </c>
      <c r="D1282" s="2" t="s">
        <v>12</v>
      </c>
      <c r="E1282" s="2" t="s">
        <v>27</v>
      </c>
      <c r="F1282" s="2">
        <v>78.099999999999994</v>
      </c>
      <c r="G1282" s="2">
        <f t="shared" ref="G1282:G1345" si="181">IF(F1282 &lt;= 350, 1, IF(F1282&gt; 350, IF(F1282 &lt;= 650, 2, 3)))</f>
        <v>1</v>
      </c>
      <c r="H1282" s="6">
        <v>44397</v>
      </c>
      <c r="I1282" s="12" t="str">
        <f t="shared" ref="I1282:I1345" si="182">TEXT(H1282, "yyyy")</f>
        <v>2021</v>
      </c>
      <c r="J1282" s="10" t="str">
        <f t="shared" ref="J1282:J1345" si="183">TEXT(H1282, "mmm")</f>
        <v>Jul</v>
      </c>
      <c r="K1282" s="12" t="str">
        <f t="shared" ref="K1282:K1345" si="184">TEXT(H1282, "dd")</f>
        <v>20</v>
      </c>
      <c r="L1282" s="2" t="s">
        <v>20</v>
      </c>
      <c r="M1282" s="2" t="s">
        <v>25</v>
      </c>
      <c r="N1282" s="2">
        <v>1.52</v>
      </c>
      <c r="O1282" s="2" t="s">
        <v>16</v>
      </c>
      <c r="P1282" s="2">
        <v>4</v>
      </c>
      <c r="Q1282" s="2">
        <f t="shared" ref="Q1282:Q1345" si="185">IF(P1282 &lt;= 5, 1, IF(P1282&gt; 5, IF(P1282 &lt;= 15, 2, 3)))</f>
        <v>1</v>
      </c>
      <c r="R1282" s="2">
        <v>19.52</v>
      </c>
      <c r="S1282" s="2">
        <f t="shared" ref="S1282:S1345" si="186">IF(R1282 &lt;= 50, 1, IF(R1282&gt; 50, IF(R1282 &lt;= 150, 2, 3)))</f>
        <v>1</v>
      </c>
      <c r="T1282" s="42">
        <f>DataSet!G202+DataSet!Q202+DataSet!S202</f>
        <v>7</v>
      </c>
      <c r="U1282" s="16" t="str">
        <f t="shared" ref="U1282:U1345" si="187">IF(T1282&lt;=4,"Low",IF(T1282&lt;=6,"Medium","High"))</f>
        <v>High</v>
      </c>
      <c r="V1282" s="4">
        <v>3</v>
      </c>
      <c r="W1282" s="33">
        <f t="shared" ref="W1282:W1345" si="188">AVERAGEIFS(F1282:F6281, V1282:V6281,V1282 )</f>
        <v>499.77751302083379</v>
      </c>
      <c r="X1282" s="2" t="s">
        <v>17</v>
      </c>
    </row>
    <row r="1283" spans="1:24" ht="14.25" customHeight="1" x14ac:dyDescent="0.25">
      <c r="A1283" s="2">
        <v>236</v>
      </c>
      <c r="B1283" s="2">
        <v>41</v>
      </c>
      <c r="C1283" s="2" t="str">
        <f t="shared" si="180"/>
        <v>Mid Adults</v>
      </c>
      <c r="D1283" s="2" t="s">
        <v>18</v>
      </c>
      <c r="E1283" s="2" t="s">
        <v>13</v>
      </c>
      <c r="F1283" s="2">
        <v>778.72</v>
      </c>
      <c r="G1283" s="2">
        <f t="shared" si="181"/>
        <v>3</v>
      </c>
      <c r="H1283" s="6">
        <v>44432</v>
      </c>
      <c r="I1283" s="12" t="str">
        <f t="shared" si="182"/>
        <v>2021</v>
      </c>
      <c r="J1283" s="10" t="str">
        <f t="shared" si="183"/>
        <v>Aug</v>
      </c>
      <c r="K1283" s="12" t="str">
        <f t="shared" si="184"/>
        <v>24</v>
      </c>
      <c r="L1283" s="2" t="s">
        <v>20</v>
      </c>
      <c r="M1283" s="2" t="s">
        <v>15</v>
      </c>
      <c r="N1283" s="2">
        <v>1.52</v>
      </c>
      <c r="O1283" s="2" t="s">
        <v>21</v>
      </c>
      <c r="P1283" s="2">
        <v>5</v>
      </c>
      <c r="Q1283" s="2">
        <f t="shared" si="185"/>
        <v>1</v>
      </c>
      <c r="R1283" s="2">
        <v>155.74</v>
      </c>
      <c r="S1283" s="2">
        <f t="shared" si="186"/>
        <v>3</v>
      </c>
      <c r="T1283" s="42">
        <f>DataSet!G237+DataSet!Q237+DataSet!S237</f>
        <v>5</v>
      </c>
      <c r="U1283" s="16" t="str">
        <f t="shared" si="187"/>
        <v>Medium</v>
      </c>
      <c r="V1283" s="4">
        <v>2</v>
      </c>
      <c r="W1283" s="33">
        <f t="shared" si="188"/>
        <v>522.54448753462702</v>
      </c>
      <c r="X1283" s="2" t="s">
        <v>17</v>
      </c>
    </row>
    <row r="1284" spans="1:24" ht="14.25" customHeight="1" x14ac:dyDescent="0.25">
      <c r="A1284" s="2">
        <v>344</v>
      </c>
      <c r="B1284" s="2">
        <v>45</v>
      </c>
      <c r="C1284" s="2" t="str">
        <f t="shared" si="180"/>
        <v>Mid Adults</v>
      </c>
      <c r="D1284" s="2" t="s">
        <v>12</v>
      </c>
      <c r="E1284" s="2" t="s">
        <v>13</v>
      </c>
      <c r="F1284" s="2">
        <v>140.16999999999999</v>
      </c>
      <c r="G1284" s="2">
        <f t="shared" si="181"/>
        <v>1</v>
      </c>
      <c r="H1284" s="6">
        <v>44540</v>
      </c>
      <c r="I1284" s="12" t="str">
        <f t="shared" si="182"/>
        <v>2021</v>
      </c>
      <c r="J1284" s="10" t="str">
        <f t="shared" si="183"/>
        <v>Dec</v>
      </c>
      <c r="K1284" s="12" t="str">
        <f t="shared" si="184"/>
        <v>10</v>
      </c>
      <c r="L1284" s="2" t="s">
        <v>14</v>
      </c>
      <c r="M1284" s="2" t="s">
        <v>15</v>
      </c>
      <c r="N1284" s="2">
        <v>1.52</v>
      </c>
      <c r="O1284" s="2" t="s">
        <v>16</v>
      </c>
      <c r="P1284" s="2">
        <v>5</v>
      </c>
      <c r="Q1284" s="2">
        <f t="shared" si="185"/>
        <v>1</v>
      </c>
      <c r="R1284" s="2">
        <v>28.03</v>
      </c>
      <c r="S1284" s="2">
        <f t="shared" si="186"/>
        <v>1</v>
      </c>
      <c r="T1284" s="42">
        <f>DataSet!G345+DataSet!Q345+DataSet!S345</f>
        <v>6</v>
      </c>
      <c r="U1284" s="16" t="str">
        <f t="shared" si="187"/>
        <v>Medium</v>
      </c>
      <c r="V1284" s="4">
        <v>5</v>
      </c>
      <c r="W1284" s="33">
        <f t="shared" si="188"/>
        <v>529.62535859269292</v>
      </c>
      <c r="X1284" s="2" t="s">
        <v>28</v>
      </c>
    </row>
    <row r="1285" spans="1:24" ht="14.25" customHeight="1" x14ac:dyDescent="0.25">
      <c r="A1285" s="2">
        <v>359</v>
      </c>
      <c r="B1285" s="2">
        <v>26</v>
      </c>
      <c r="C1285" s="2" t="str">
        <f t="shared" si="180"/>
        <v>Young Adults</v>
      </c>
      <c r="D1285" s="2" t="s">
        <v>18</v>
      </c>
      <c r="E1285" s="2" t="s">
        <v>13</v>
      </c>
      <c r="F1285" s="2">
        <v>236.61</v>
      </c>
      <c r="G1285" s="2">
        <f t="shared" si="181"/>
        <v>1</v>
      </c>
      <c r="H1285" s="6">
        <v>44555</v>
      </c>
      <c r="I1285" s="12" t="str">
        <f t="shared" si="182"/>
        <v>2021</v>
      </c>
      <c r="J1285" s="10" t="str">
        <f t="shared" si="183"/>
        <v>Dec</v>
      </c>
      <c r="K1285" s="12" t="str">
        <f t="shared" si="184"/>
        <v>25</v>
      </c>
      <c r="L1285" s="2" t="s">
        <v>14</v>
      </c>
      <c r="M1285" s="2" t="s">
        <v>15</v>
      </c>
      <c r="N1285" s="2">
        <v>1.52</v>
      </c>
      <c r="O1285" s="2" t="s">
        <v>16</v>
      </c>
      <c r="P1285" s="2">
        <v>4</v>
      </c>
      <c r="Q1285" s="2">
        <f t="shared" si="185"/>
        <v>1</v>
      </c>
      <c r="R1285" s="2">
        <v>59.15</v>
      </c>
      <c r="S1285" s="2">
        <f t="shared" si="186"/>
        <v>2</v>
      </c>
      <c r="T1285" s="42">
        <f>DataSet!G360+DataSet!Q360+DataSet!S360</f>
        <v>4</v>
      </c>
      <c r="U1285" s="16" t="str">
        <f t="shared" si="187"/>
        <v>Low</v>
      </c>
      <c r="V1285" s="4">
        <v>1</v>
      </c>
      <c r="W1285" s="33">
        <f t="shared" si="188"/>
        <v>536.00668021680178</v>
      </c>
      <c r="X1285" s="2" t="s">
        <v>22</v>
      </c>
    </row>
    <row r="1286" spans="1:24" ht="14.25" customHeight="1" x14ac:dyDescent="0.25">
      <c r="A1286" s="2">
        <v>421</v>
      </c>
      <c r="B1286" s="2">
        <v>34</v>
      </c>
      <c r="C1286" s="2" t="str">
        <f t="shared" si="180"/>
        <v>Early Adults</v>
      </c>
      <c r="D1286" s="2" t="s">
        <v>23</v>
      </c>
      <c r="E1286" s="2" t="s">
        <v>29</v>
      </c>
      <c r="F1286" s="2">
        <v>414.02</v>
      </c>
      <c r="G1286" s="2">
        <f t="shared" si="181"/>
        <v>2</v>
      </c>
      <c r="H1286" s="6">
        <v>44617</v>
      </c>
      <c r="I1286" s="12" t="str">
        <f t="shared" si="182"/>
        <v>2022</v>
      </c>
      <c r="J1286" s="10" t="str">
        <f t="shared" si="183"/>
        <v>Feb</v>
      </c>
      <c r="K1286" s="12" t="str">
        <f t="shared" si="184"/>
        <v>25</v>
      </c>
      <c r="L1286" s="2" t="s">
        <v>30</v>
      </c>
      <c r="M1286" s="2" t="s">
        <v>15</v>
      </c>
      <c r="N1286" s="2">
        <v>1.52</v>
      </c>
      <c r="O1286" s="2" t="s">
        <v>21</v>
      </c>
      <c r="P1286" s="2">
        <v>14</v>
      </c>
      <c r="Q1286" s="2">
        <f t="shared" si="185"/>
        <v>2</v>
      </c>
      <c r="R1286" s="2">
        <v>29.57</v>
      </c>
      <c r="S1286" s="2">
        <f t="shared" si="186"/>
        <v>1</v>
      </c>
      <c r="T1286" s="42">
        <f>DataSet!G422+DataSet!Q422+DataSet!S422</f>
        <v>7</v>
      </c>
      <c r="U1286" s="16" t="str">
        <f t="shared" si="187"/>
        <v>High</v>
      </c>
      <c r="V1286" s="4">
        <v>4</v>
      </c>
      <c r="W1286" s="33">
        <f t="shared" si="188"/>
        <v>524.71150066401151</v>
      </c>
      <c r="X1286" s="2" t="s">
        <v>22</v>
      </c>
    </row>
    <row r="1287" spans="1:24" ht="14.25" customHeight="1" x14ac:dyDescent="0.25">
      <c r="A1287" s="2">
        <v>586</v>
      </c>
      <c r="B1287" s="2">
        <v>45</v>
      </c>
      <c r="C1287" s="2" t="str">
        <f t="shared" si="180"/>
        <v>Mid Adults</v>
      </c>
      <c r="D1287" s="2" t="s">
        <v>23</v>
      </c>
      <c r="E1287" s="2" t="s">
        <v>13</v>
      </c>
      <c r="F1287" s="2">
        <v>695.69</v>
      </c>
      <c r="G1287" s="2">
        <f t="shared" si="181"/>
        <v>3</v>
      </c>
      <c r="H1287" s="6">
        <v>44782</v>
      </c>
      <c r="I1287" s="12" t="str">
        <f t="shared" si="182"/>
        <v>2022</v>
      </c>
      <c r="J1287" s="10" t="str">
        <f t="shared" si="183"/>
        <v>Aug</v>
      </c>
      <c r="K1287" s="12" t="str">
        <f t="shared" si="184"/>
        <v>09</v>
      </c>
      <c r="L1287" s="2" t="s">
        <v>14</v>
      </c>
      <c r="M1287" s="2" t="s">
        <v>15</v>
      </c>
      <c r="N1287" s="2">
        <v>1.52</v>
      </c>
      <c r="O1287" s="2" t="s">
        <v>16</v>
      </c>
      <c r="P1287" s="2">
        <v>13</v>
      </c>
      <c r="Q1287" s="2">
        <f t="shared" si="185"/>
        <v>2</v>
      </c>
      <c r="R1287" s="2">
        <v>53.51</v>
      </c>
      <c r="S1287" s="2">
        <f t="shared" si="186"/>
        <v>2</v>
      </c>
      <c r="T1287" s="42">
        <f>DataSet!G587+DataSet!Q587+DataSet!S587</f>
        <v>7</v>
      </c>
      <c r="U1287" s="16" t="str">
        <f t="shared" si="187"/>
        <v>High</v>
      </c>
      <c r="V1287" s="4">
        <v>5</v>
      </c>
      <c r="W1287" s="33">
        <f t="shared" si="188"/>
        <v>530.15307588075882</v>
      </c>
      <c r="X1287" s="2" t="s">
        <v>28</v>
      </c>
    </row>
    <row r="1288" spans="1:24" ht="14.25" customHeight="1" x14ac:dyDescent="0.25">
      <c r="A1288" s="2">
        <v>666</v>
      </c>
      <c r="B1288" s="2">
        <v>33</v>
      </c>
      <c r="C1288" s="2" t="str">
        <f t="shared" si="180"/>
        <v>Early Adults</v>
      </c>
      <c r="D1288" s="2" t="s">
        <v>12</v>
      </c>
      <c r="E1288" s="2" t="s">
        <v>27</v>
      </c>
      <c r="F1288" s="2">
        <v>162.27000000000001</v>
      </c>
      <c r="G1288" s="2">
        <f t="shared" si="181"/>
        <v>1</v>
      </c>
      <c r="H1288" s="6">
        <v>44862</v>
      </c>
      <c r="I1288" s="12" t="str">
        <f t="shared" si="182"/>
        <v>2022</v>
      </c>
      <c r="J1288" s="10" t="str">
        <f t="shared" si="183"/>
        <v>Oct</v>
      </c>
      <c r="K1288" s="12" t="str">
        <f t="shared" si="184"/>
        <v>28</v>
      </c>
      <c r="L1288" s="2" t="s">
        <v>20</v>
      </c>
      <c r="M1288" s="2" t="s">
        <v>15</v>
      </c>
      <c r="N1288" s="2">
        <v>1.52</v>
      </c>
      <c r="O1288" s="2" t="s">
        <v>21</v>
      </c>
      <c r="P1288" s="2">
        <v>3</v>
      </c>
      <c r="Q1288" s="2">
        <f t="shared" si="185"/>
        <v>1</v>
      </c>
      <c r="R1288" s="2">
        <v>54.09</v>
      </c>
      <c r="S1288" s="2">
        <f t="shared" si="186"/>
        <v>2</v>
      </c>
      <c r="T1288" s="42">
        <f>DataSet!G667+DataSet!Q667+DataSet!S667</f>
        <v>7</v>
      </c>
      <c r="U1288" s="16" t="str">
        <f t="shared" si="187"/>
        <v>High</v>
      </c>
      <c r="V1288" s="4">
        <v>5</v>
      </c>
      <c r="W1288" s="33">
        <f t="shared" si="188"/>
        <v>529.9284667571236</v>
      </c>
      <c r="X1288" s="2" t="s">
        <v>17</v>
      </c>
    </row>
    <row r="1289" spans="1:24" ht="14.25" customHeight="1" x14ac:dyDescent="0.25">
      <c r="A1289" s="2">
        <v>970</v>
      </c>
      <c r="B1289" s="2">
        <v>45</v>
      </c>
      <c r="C1289" s="2" t="str">
        <f t="shared" si="180"/>
        <v>Mid Adults</v>
      </c>
      <c r="D1289" s="2" t="s">
        <v>12</v>
      </c>
      <c r="E1289" s="2" t="s">
        <v>13</v>
      </c>
      <c r="F1289" s="2">
        <v>951.28</v>
      </c>
      <c r="G1289" s="2">
        <f t="shared" si="181"/>
        <v>3</v>
      </c>
      <c r="H1289" s="6">
        <v>45166</v>
      </c>
      <c r="I1289" s="12" t="str">
        <f t="shared" si="182"/>
        <v>2023</v>
      </c>
      <c r="J1289" s="10" t="str">
        <f t="shared" si="183"/>
        <v>Aug</v>
      </c>
      <c r="K1289" s="12" t="str">
        <f t="shared" si="184"/>
        <v>28</v>
      </c>
      <c r="L1289" s="2" t="s">
        <v>24</v>
      </c>
      <c r="M1289" s="2" t="s">
        <v>15</v>
      </c>
      <c r="N1289" s="2">
        <v>1.52</v>
      </c>
      <c r="O1289" s="2" t="s">
        <v>16</v>
      </c>
      <c r="P1289" s="2">
        <v>18</v>
      </c>
      <c r="Q1289" s="2">
        <f t="shared" si="185"/>
        <v>3</v>
      </c>
      <c r="R1289" s="2">
        <v>52.85</v>
      </c>
      <c r="S1289" s="2">
        <f t="shared" si="186"/>
        <v>2</v>
      </c>
      <c r="T1289" s="42">
        <f>DataSet!G971+DataSet!Q971+DataSet!S971</f>
        <v>6</v>
      </c>
      <c r="U1289" s="16" t="str">
        <f t="shared" si="187"/>
        <v>Medium</v>
      </c>
      <c r="V1289" s="4">
        <v>5</v>
      </c>
      <c r="W1289" s="33">
        <f t="shared" si="188"/>
        <v>530.42800271739145</v>
      </c>
      <c r="X1289" s="2" t="s">
        <v>17</v>
      </c>
    </row>
    <row r="1290" spans="1:24" ht="14.25" customHeight="1" x14ac:dyDescent="0.25">
      <c r="A1290" s="2">
        <v>1045</v>
      </c>
      <c r="B1290" s="2">
        <v>59</v>
      </c>
      <c r="C1290" s="2" t="str">
        <f t="shared" si="180"/>
        <v>Late Adults</v>
      </c>
      <c r="D1290" s="2" t="s">
        <v>12</v>
      </c>
      <c r="E1290" s="2" t="s">
        <v>13</v>
      </c>
      <c r="F1290" s="2">
        <v>419.25</v>
      </c>
      <c r="G1290" s="2">
        <f t="shared" si="181"/>
        <v>2</v>
      </c>
      <c r="H1290" s="6">
        <v>45241</v>
      </c>
      <c r="I1290" s="12" t="str">
        <f t="shared" si="182"/>
        <v>2023</v>
      </c>
      <c r="J1290" s="10" t="str">
        <f t="shared" si="183"/>
        <v>Nov</v>
      </c>
      <c r="K1290" s="12" t="str">
        <f t="shared" si="184"/>
        <v>11</v>
      </c>
      <c r="L1290" s="2" t="s">
        <v>24</v>
      </c>
      <c r="M1290" s="2" t="s">
        <v>25</v>
      </c>
      <c r="N1290" s="2">
        <v>1.52</v>
      </c>
      <c r="O1290" s="2" t="s">
        <v>21</v>
      </c>
      <c r="P1290" s="2">
        <v>4</v>
      </c>
      <c r="Q1290" s="2">
        <f t="shared" si="185"/>
        <v>1</v>
      </c>
      <c r="R1290" s="2">
        <v>104.81</v>
      </c>
      <c r="S1290" s="2">
        <f t="shared" si="186"/>
        <v>2</v>
      </c>
      <c r="T1290" s="42">
        <f>DataSet!G1046+DataSet!Q1046+DataSet!S1046</f>
        <v>3</v>
      </c>
      <c r="U1290" s="16" t="str">
        <f t="shared" si="187"/>
        <v>Low</v>
      </c>
      <c r="V1290" s="4">
        <v>5</v>
      </c>
      <c r="W1290" s="33">
        <f t="shared" si="188"/>
        <v>529.8554149659866</v>
      </c>
      <c r="X1290" s="2" t="s">
        <v>28</v>
      </c>
    </row>
    <row r="1291" spans="1:24" ht="14.25" customHeight="1" x14ac:dyDescent="0.25">
      <c r="A1291" s="2">
        <v>1054</v>
      </c>
      <c r="B1291" s="2">
        <v>40</v>
      </c>
      <c r="C1291" s="2" t="str">
        <f t="shared" si="180"/>
        <v>Mid Adults</v>
      </c>
      <c r="D1291" s="2" t="s">
        <v>23</v>
      </c>
      <c r="E1291" s="2" t="s">
        <v>29</v>
      </c>
      <c r="F1291" s="2">
        <v>303.39</v>
      </c>
      <c r="G1291" s="2">
        <f t="shared" si="181"/>
        <v>1</v>
      </c>
      <c r="H1291" s="6">
        <v>45250</v>
      </c>
      <c r="I1291" s="12" t="str">
        <f t="shared" si="182"/>
        <v>2023</v>
      </c>
      <c r="J1291" s="10" t="str">
        <f t="shared" si="183"/>
        <v>Nov</v>
      </c>
      <c r="K1291" s="12" t="str">
        <f t="shared" si="184"/>
        <v>20</v>
      </c>
      <c r="L1291" s="2" t="s">
        <v>30</v>
      </c>
      <c r="M1291" s="2" t="s">
        <v>15</v>
      </c>
      <c r="N1291" s="2">
        <v>1.52</v>
      </c>
      <c r="O1291" s="2" t="s">
        <v>21</v>
      </c>
      <c r="P1291" s="2">
        <v>15</v>
      </c>
      <c r="Q1291" s="2">
        <f t="shared" si="185"/>
        <v>2</v>
      </c>
      <c r="R1291" s="2">
        <v>20.23</v>
      </c>
      <c r="S1291" s="2">
        <f t="shared" si="186"/>
        <v>1</v>
      </c>
      <c r="T1291" s="42">
        <f>DataSet!G1055+DataSet!Q1055+DataSet!S1055</f>
        <v>4</v>
      </c>
      <c r="U1291" s="16" t="str">
        <f t="shared" si="187"/>
        <v>Low</v>
      </c>
      <c r="V1291" s="4">
        <v>1</v>
      </c>
      <c r="W1291" s="33">
        <f t="shared" si="188"/>
        <v>536.4129172320213</v>
      </c>
      <c r="X1291" s="2" t="s">
        <v>22</v>
      </c>
    </row>
    <row r="1292" spans="1:24" ht="14.25" customHeight="1" x14ac:dyDescent="0.25">
      <c r="A1292" s="2">
        <v>1204</v>
      </c>
      <c r="B1292" s="2">
        <v>29</v>
      </c>
      <c r="C1292" s="2" t="str">
        <f t="shared" si="180"/>
        <v>Young Adults</v>
      </c>
      <c r="D1292" s="2" t="s">
        <v>23</v>
      </c>
      <c r="E1292" s="2" t="s">
        <v>27</v>
      </c>
      <c r="F1292" s="2">
        <v>872.02</v>
      </c>
      <c r="G1292" s="2">
        <f t="shared" si="181"/>
        <v>3</v>
      </c>
      <c r="H1292" s="6">
        <v>45400</v>
      </c>
      <c r="I1292" s="12" t="str">
        <f t="shared" si="182"/>
        <v>2024</v>
      </c>
      <c r="J1292" s="10" t="str">
        <f t="shared" si="183"/>
        <v>Apr</v>
      </c>
      <c r="K1292" s="12" t="str">
        <f t="shared" si="184"/>
        <v>18</v>
      </c>
      <c r="L1292" s="2" t="s">
        <v>24</v>
      </c>
      <c r="M1292" s="2" t="s">
        <v>25</v>
      </c>
      <c r="N1292" s="2">
        <v>1.52</v>
      </c>
      <c r="O1292" s="2" t="s">
        <v>21</v>
      </c>
      <c r="P1292" s="2">
        <v>9</v>
      </c>
      <c r="Q1292" s="2">
        <f t="shared" si="185"/>
        <v>2</v>
      </c>
      <c r="R1292" s="2">
        <v>96.89</v>
      </c>
      <c r="S1292" s="2">
        <f t="shared" si="186"/>
        <v>2</v>
      </c>
      <c r="T1292" s="42">
        <f>DataSet!G1205+DataSet!Q1205+DataSet!S1205</f>
        <v>4</v>
      </c>
      <c r="U1292" s="16" t="str">
        <f t="shared" si="187"/>
        <v>Low</v>
      </c>
      <c r="V1292" s="4">
        <v>5</v>
      </c>
      <c r="W1292" s="33">
        <f t="shared" si="188"/>
        <v>530.00610354223454</v>
      </c>
      <c r="X1292" s="2" t="s">
        <v>22</v>
      </c>
    </row>
    <row r="1293" spans="1:24" ht="14.25" customHeight="1" x14ac:dyDescent="0.25">
      <c r="A1293" s="2">
        <v>1394</v>
      </c>
      <c r="B1293" s="2">
        <v>66</v>
      </c>
      <c r="C1293" s="2" t="str">
        <f t="shared" si="180"/>
        <v>Seniors</v>
      </c>
      <c r="D1293" s="2" t="s">
        <v>23</v>
      </c>
      <c r="E1293" s="2" t="s">
        <v>27</v>
      </c>
      <c r="F1293" s="2">
        <v>167.02</v>
      </c>
      <c r="G1293" s="2">
        <f t="shared" si="181"/>
        <v>1</v>
      </c>
      <c r="H1293" s="6">
        <v>45590</v>
      </c>
      <c r="I1293" s="12" t="str">
        <f t="shared" si="182"/>
        <v>2024</v>
      </c>
      <c r="J1293" s="10" t="str">
        <f t="shared" si="183"/>
        <v>Oct</v>
      </c>
      <c r="K1293" s="12" t="str">
        <f t="shared" si="184"/>
        <v>25</v>
      </c>
      <c r="L1293" s="2" t="s">
        <v>30</v>
      </c>
      <c r="M1293" s="2" t="s">
        <v>25</v>
      </c>
      <c r="N1293" s="2">
        <v>1.52</v>
      </c>
      <c r="O1293" s="2" t="s">
        <v>16</v>
      </c>
      <c r="P1293" s="2">
        <v>15</v>
      </c>
      <c r="Q1293" s="2">
        <f t="shared" si="185"/>
        <v>2</v>
      </c>
      <c r="R1293" s="2">
        <v>11.13</v>
      </c>
      <c r="S1293" s="2">
        <f t="shared" si="186"/>
        <v>1</v>
      </c>
      <c r="T1293" s="42">
        <f>DataSet!G1395+DataSet!Q1395+DataSet!S1395</f>
        <v>4</v>
      </c>
      <c r="U1293" s="16" t="str">
        <f t="shared" si="187"/>
        <v>Low</v>
      </c>
      <c r="V1293" s="4">
        <v>4</v>
      </c>
      <c r="W1293" s="33">
        <f t="shared" si="188"/>
        <v>524.85869680851147</v>
      </c>
      <c r="X1293" s="2" t="s">
        <v>22</v>
      </c>
    </row>
    <row r="1294" spans="1:24" ht="14.25" customHeight="1" x14ac:dyDescent="0.25">
      <c r="A1294" s="2">
        <v>1451</v>
      </c>
      <c r="B1294" s="2">
        <v>19</v>
      </c>
      <c r="C1294" s="2" t="str">
        <f t="shared" si="180"/>
        <v>Young Adults</v>
      </c>
      <c r="D1294" s="2" t="s">
        <v>26</v>
      </c>
      <c r="E1294" s="2" t="s">
        <v>13</v>
      </c>
      <c r="F1294" s="2">
        <v>544.22</v>
      </c>
      <c r="G1294" s="2">
        <f t="shared" si="181"/>
        <v>2</v>
      </c>
      <c r="H1294" s="6">
        <v>45647</v>
      </c>
      <c r="I1294" s="12" t="str">
        <f t="shared" si="182"/>
        <v>2024</v>
      </c>
      <c r="J1294" s="10" t="str">
        <f t="shared" si="183"/>
        <v>Dec</v>
      </c>
      <c r="K1294" s="12" t="str">
        <f t="shared" si="184"/>
        <v>21</v>
      </c>
      <c r="L1294" s="2" t="s">
        <v>20</v>
      </c>
      <c r="M1294" s="2" t="s">
        <v>15</v>
      </c>
      <c r="N1294" s="2">
        <v>1.52</v>
      </c>
      <c r="O1294" s="2" t="s">
        <v>16</v>
      </c>
      <c r="P1294" s="2">
        <v>19</v>
      </c>
      <c r="Q1294" s="2">
        <f t="shared" si="185"/>
        <v>3</v>
      </c>
      <c r="R1294" s="2">
        <v>28.64</v>
      </c>
      <c r="S1294" s="2">
        <f t="shared" si="186"/>
        <v>1</v>
      </c>
      <c r="T1294" s="42">
        <f>DataSet!G1452+DataSet!Q1452+DataSet!S1452</f>
        <v>7</v>
      </c>
      <c r="U1294" s="16" t="str">
        <f t="shared" si="187"/>
        <v>High</v>
      </c>
      <c r="V1294" s="4">
        <v>2</v>
      </c>
      <c r="W1294" s="33">
        <f t="shared" si="188"/>
        <v>522.1891816920953</v>
      </c>
      <c r="X1294" s="2" t="s">
        <v>17</v>
      </c>
    </row>
    <row r="1295" spans="1:24" ht="14.25" customHeight="1" x14ac:dyDescent="0.25">
      <c r="A1295" s="2">
        <v>1799</v>
      </c>
      <c r="B1295" s="2">
        <v>32</v>
      </c>
      <c r="C1295" s="2" t="str">
        <f t="shared" si="180"/>
        <v>Early Adults</v>
      </c>
      <c r="D1295" s="2" t="s">
        <v>26</v>
      </c>
      <c r="E1295" s="2" t="s">
        <v>19</v>
      </c>
      <c r="F1295" s="2">
        <v>400.51</v>
      </c>
      <c r="G1295" s="2">
        <f t="shared" si="181"/>
        <v>2</v>
      </c>
      <c r="H1295" s="6">
        <v>45995</v>
      </c>
      <c r="I1295" s="12" t="str">
        <f t="shared" si="182"/>
        <v>2025</v>
      </c>
      <c r="J1295" s="10" t="str">
        <f t="shared" si="183"/>
        <v>Dec</v>
      </c>
      <c r="K1295" s="12" t="str">
        <f t="shared" si="184"/>
        <v>04</v>
      </c>
      <c r="L1295" s="2" t="s">
        <v>24</v>
      </c>
      <c r="M1295" s="2" t="s">
        <v>25</v>
      </c>
      <c r="N1295" s="2">
        <v>1.52</v>
      </c>
      <c r="O1295" s="2" t="s">
        <v>16</v>
      </c>
      <c r="P1295" s="2">
        <v>16</v>
      </c>
      <c r="Q1295" s="2">
        <f t="shared" si="185"/>
        <v>3</v>
      </c>
      <c r="R1295" s="2">
        <v>25.03</v>
      </c>
      <c r="S1295" s="2">
        <f t="shared" si="186"/>
        <v>1</v>
      </c>
      <c r="T1295" s="42">
        <f>DataSet!G1800+DataSet!Q1800+DataSet!S1800</f>
        <v>6</v>
      </c>
      <c r="U1295" s="16" t="str">
        <f t="shared" si="187"/>
        <v>Medium</v>
      </c>
      <c r="V1295" s="4">
        <v>3</v>
      </c>
      <c r="W1295" s="33">
        <f t="shared" si="188"/>
        <v>500.32728813559373</v>
      </c>
      <c r="X1295" s="2" t="s">
        <v>22</v>
      </c>
    </row>
    <row r="1296" spans="1:24" ht="14.25" customHeight="1" x14ac:dyDescent="0.25">
      <c r="A1296" s="2">
        <v>2157</v>
      </c>
      <c r="B1296" s="2">
        <v>69</v>
      </c>
      <c r="C1296" s="2" t="str">
        <f t="shared" si="180"/>
        <v>Seniors</v>
      </c>
      <c r="D1296" s="2" t="s">
        <v>18</v>
      </c>
      <c r="E1296" s="2" t="s">
        <v>13</v>
      </c>
      <c r="F1296" s="2">
        <v>548.63</v>
      </c>
      <c r="G1296" s="2">
        <f t="shared" si="181"/>
        <v>2</v>
      </c>
      <c r="H1296" s="6">
        <v>46353</v>
      </c>
      <c r="I1296" s="12" t="str">
        <f t="shared" si="182"/>
        <v>2026</v>
      </c>
      <c r="J1296" s="10" t="str">
        <f t="shared" si="183"/>
        <v>Nov</v>
      </c>
      <c r="K1296" s="12" t="str">
        <f t="shared" si="184"/>
        <v>27</v>
      </c>
      <c r="L1296" s="2" t="s">
        <v>24</v>
      </c>
      <c r="M1296" s="2" t="s">
        <v>25</v>
      </c>
      <c r="N1296" s="2">
        <v>1.52</v>
      </c>
      <c r="O1296" s="2" t="s">
        <v>16</v>
      </c>
      <c r="P1296" s="2">
        <v>19</v>
      </c>
      <c r="Q1296" s="2">
        <f t="shared" si="185"/>
        <v>3</v>
      </c>
      <c r="R1296" s="2">
        <v>28.88</v>
      </c>
      <c r="S1296" s="2">
        <f t="shared" si="186"/>
        <v>1</v>
      </c>
      <c r="T1296" s="42">
        <f>DataSet!G2158+DataSet!Q2158+DataSet!S2158</f>
        <v>4</v>
      </c>
      <c r="U1296" s="16" t="str">
        <f t="shared" si="187"/>
        <v>Low</v>
      </c>
      <c r="V1296" s="4">
        <v>1</v>
      </c>
      <c r="W1296" s="33">
        <f t="shared" si="188"/>
        <v>536.72952445652129</v>
      </c>
      <c r="X1296" s="2" t="s">
        <v>28</v>
      </c>
    </row>
    <row r="1297" spans="1:24" ht="14.25" customHeight="1" x14ac:dyDescent="0.25">
      <c r="A1297" s="2">
        <v>2282</v>
      </c>
      <c r="B1297" s="2">
        <v>34</v>
      </c>
      <c r="C1297" s="2" t="str">
        <f t="shared" si="180"/>
        <v>Early Adults</v>
      </c>
      <c r="D1297" s="2" t="s">
        <v>26</v>
      </c>
      <c r="E1297" s="2" t="s">
        <v>19</v>
      </c>
      <c r="F1297" s="2">
        <v>709.79</v>
      </c>
      <c r="G1297" s="2">
        <f t="shared" si="181"/>
        <v>3</v>
      </c>
      <c r="H1297" s="6">
        <v>46478</v>
      </c>
      <c r="I1297" s="12" t="str">
        <f t="shared" si="182"/>
        <v>2027</v>
      </c>
      <c r="J1297" s="10" t="str">
        <f t="shared" si="183"/>
        <v>Apr</v>
      </c>
      <c r="K1297" s="12" t="str">
        <f t="shared" si="184"/>
        <v>01</v>
      </c>
      <c r="L1297" s="2" t="s">
        <v>24</v>
      </c>
      <c r="M1297" s="2" t="s">
        <v>15</v>
      </c>
      <c r="N1297" s="2">
        <v>1.52</v>
      </c>
      <c r="O1297" s="2" t="s">
        <v>16</v>
      </c>
      <c r="P1297" s="2">
        <v>13</v>
      </c>
      <c r="Q1297" s="2">
        <f t="shared" si="185"/>
        <v>2</v>
      </c>
      <c r="R1297" s="2">
        <v>54.6</v>
      </c>
      <c r="S1297" s="2">
        <f t="shared" si="186"/>
        <v>2</v>
      </c>
      <c r="T1297" s="42">
        <f>DataSet!G2283+DataSet!Q2283+DataSet!S2283</f>
        <v>4</v>
      </c>
      <c r="U1297" s="16" t="str">
        <f t="shared" si="187"/>
        <v>Low</v>
      </c>
      <c r="V1297" s="4">
        <v>1</v>
      </c>
      <c r="W1297" s="33">
        <f t="shared" si="188"/>
        <v>536.71333333333291</v>
      </c>
      <c r="X1297" s="2" t="s">
        <v>28</v>
      </c>
    </row>
    <row r="1298" spans="1:24" ht="14.25" customHeight="1" x14ac:dyDescent="0.25">
      <c r="A1298" s="2">
        <v>3520</v>
      </c>
      <c r="B1298" s="2">
        <v>28</v>
      </c>
      <c r="C1298" s="2" t="str">
        <f t="shared" si="180"/>
        <v>Young Adults</v>
      </c>
      <c r="D1298" s="2" t="s">
        <v>12</v>
      </c>
      <c r="E1298" s="2" t="s">
        <v>19</v>
      </c>
      <c r="F1298" s="2">
        <v>659.43</v>
      </c>
      <c r="G1298" s="2">
        <f t="shared" si="181"/>
        <v>3</v>
      </c>
      <c r="H1298" s="6">
        <v>47716</v>
      </c>
      <c r="I1298" s="12" t="str">
        <f t="shared" si="182"/>
        <v>2030</v>
      </c>
      <c r="J1298" s="10" t="str">
        <f t="shared" si="183"/>
        <v>Aug</v>
      </c>
      <c r="K1298" s="12" t="str">
        <f t="shared" si="184"/>
        <v>21</v>
      </c>
      <c r="L1298" s="2" t="s">
        <v>30</v>
      </c>
      <c r="M1298" s="2" t="s">
        <v>15</v>
      </c>
      <c r="N1298" s="2">
        <v>1.52</v>
      </c>
      <c r="O1298" s="2" t="s">
        <v>16</v>
      </c>
      <c r="P1298" s="2">
        <v>9</v>
      </c>
      <c r="Q1298" s="2">
        <f t="shared" si="185"/>
        <v>2</v>
      </c>
      <c r="R1298" s="2">
        <v>73.27</v>
      </c>
      <c r="S1298" s="2">
        <f t="shared" si="186"/>
        <v>2</v>
      </c>
      <c r="T1298" s="42">
        <f>DataSet!G3521+DataSet!Q3521+DataSet!S3521</f>
        <v>7</v>
      </c>
      <c r="U1298" s="16" t="str">
        <f t="shared" si="187"/>
        <v>High</v>
      </c>
      <c r="V1298" s="4">
        <v>1</v>
      </c>
      <c r="W1298" s="33">
        <f t="shared" si="188"/>
        <v>536.47753405994501</v>
      </c>
      <c r="X1298" s="2" t="s">
        <v>17</v>
      </c>
    </row>
    <row r="1299" spans="1:24" ht="14.25" customHeight="1" x14ac:dyDescent="0.25">
      <c r="A1299" s="2">
        <v>3641</v>
      </c>
      <c r="B1299" s="2">
        <v>62</v>
      </c>
      <c r="C1299" s="2" t="str">
        <f t="shared" si="180"/>
        <v>Seniors</v>
      </c>
      <c r="D1299" s="2" t="s">
        <v>26</v>
      </c>
      <c r="E1299" s="2" t="s">
        <v>27</v>
      </c>
      <c r="F1299" s="2">
        <v>51.61</v>
      </c>
      <c r="G1299" s="2">
        <f t="shared" si="181"/>
        <v>1</v>
      </c>
      <c r="H1299" s="6">
        <v>47837</v>
      </c>
      <c r="I1299" s="12" t="str">
        <f t="shared" si="182"/>
        <v>2030</v>
      </c>
      <c r="J1299" s="10" t="str">
        <f t="shared" si="183"/>
        <v>Dec</v>
      </c>
      <c r="K1299" s="12" t="str">
        <f t="shared" si="184"/>
        <v>20</v>
      </c>
      <c r="L1299" s="2" t="s">
        <v>20</v>
      </c>
      <c r="M1299" s="2" t="s">
        <v>15</v>
      </c>
      <c r="N1299" s="2">
        <v>1.52</v>
      </c>
      <c r="O1299" s="2" t="s">
        <v>21</v>
      </c>
      <c r="P1299" s="2">
        <v>8</v>
      </c>
      <c r="Q1299" s="2">
        <f t="shared" si="185"/>
        <v>2</v>
      </c>
      <c r="R1299" s="2">
        <v>6.45</v>
      </c>
      <c r="S1299" s="2">
        <f t="shared" si="186"/>
        <v>1</v>
      </c>
      <c r="T1299" s="42">
        <f>DataSet!G3642+DataSet!Q3642+DataSet!S3642</f>
        <v>4</v>
      </c>
      <c r="U1299" s="16" t="str">
        <f t="shared" si="187"/>
        <v>Low</v>
      </c>
      <c r="V1299" s="4">
        <v>1</v>
      </c>
      <c r="W1299" s="33">
        <f t="shared" si="188"/>
        <v>536.30979536152756</v>
      </c>
      <c r="X1299" s="2" t="s">
        <v>28</v>
      </c>
    </row>
    <row r="1300" spans="1:24" ht="14.25" customHeight="1" x14ac:dyDescent="0.25">
      <c r="A1300" s="2">
        <v>3880</v>
      </c>
      <c r="B1300" s="2">
        <v>23</v>
      </c>
      <c r="C1300" s="2" t="str">
        <f t="shared" si="180"/>
        <v>Young Adults</v>
      </c>
      <c r="D1300" s="2" t="s">
        <v>26</v>
      </c>
      <c r="E1300" s="2" t="s">
        <v>13</v>
      </c>
      <c r="F1300" s="2">
        <v>699.96</v>
      </c>
      <c r="G1300" s="2">
        <f t="shared" si="181"/>
        <v>3</v>
      </c>
      <c r="H1300" s="6">
        <v>48076</v>
      </c>
      <c r="I1300" s="12" t="str">
        <f t="shared" si="182"/>
        <v>2031</v>
      </c>
      <c r="J1300" s="10" t="str">
        <f t="shared" si="183"/>
        <v>Aug</v>
      </c>
      <c r="K1300" s="12" t="str">
        <f t="shared" si="184"/>
        <v>16</v>
      </c>
      <c r="L1300" s="2" t="s">
        <v>20</v>
      </c>
      <c r="M1300" s="2" t="s">
        <v>25</v>
      </c>
      <c r="N1300" s="2">
        <v>1.52</v>
      </c>
      <c r="O1300" s="2" t="s">
        <v>16</v>
      </c>
      <c r="P1300" s="2">
        <v>6</v>
      </c>
      <c r="Q1300" s="2">
        <f t="shared" si="185"/>
        <v>2</v>
      </c>
      <c r="R1300" s="2">
        <v>116.66</v>
      </c>
      <c r="S1300" s="2">
        <f t="shared" si="186"/>
        <v>2</v>
      </c>
      <c r="T1300" s="42">
        <f>DataSet!G3881+DataSet!Q3881+DataSet!S3881</f>
        <v>5</v>
      </c>
      <c r="U1300" s="16" t="str">
        <f t="shared" si="187"/>
        <v>Medium</v>
      </c>
      <c r="V1300" s="4">
        <v>5</v>
      </c>
      <c r="W1300" s="33">
        <f t="shared" si="188"/>
        <v>529.53950886766734</v>
      </c>
      <c r="X1300" s="2" t="s">
        <v>17</v>
      </c>
    </row>
    <row r="1301" spans="1:24" ht="14.25" customHeight="1" x14ac:dyDescent="0.25">
      <c r="A1301" s="2">
        <v>4670</v>
      </c>
      <c r="B1301" s="2">
        <v>43</v>
      </c>
      <c r="C1301" s="2" t="str">
        <f t="shared" si="180"/>
        <v>Mid Adults</v>
      </c>
      <c r="D1301" s="2" t="s">
        <v>23</v>
      </c>
      <c r="E1301" s="2" t="s">
        <v>27</v>
      </c>
      <c r="F1301" s="2">
        <v>170.34</v>
      </c>
      <c r="G1301" s="2">
        <f t="shared" si="181"/>
        <v>1</v>
      </c>
      <c r="H1301" s="6">
        <v>48866</v>
      </c>
      <c r="I1301" s="12" t="str">
        <f t="shared" si="182"/>
        <v>2033</v>
      </c>
      <c r="J1301" s="10" t="str">
        <f t="shared" si="183"/>
        <v>Oct</v>
      </c>
      <c r="K1301" s="12" t="str">
        <f t="shared" si="184"/>
        <v>14</v>
      </c>
      <c r="L1301" s="2" t="s">
        <v>24</v>
      </c>
      <c r="M1301" s="2" t="s">
        <v>25</v>
      </c>
      <c r="N1301" s="2">
        <v>1.52</v>
      </c>
      <c r="O1301" s="2" t="s">
        <v>21</v>
      </c>
      <c r="P1301" s="2">
        <v>18</v>
      </c>
      <c r="Q1301" s="2">
        <f t="shared" si="185"/>
        <v>3</v>
      </c>
      <c r="R1301" s="2">
        <v>9.4600000000000009</v>
      </c>
      <c r="S1301" s="2">
        <f t="shared" si="186"/>
        <v>1</v>
      </c>
      <c r="T1301" s="42">
        <f>DataSet!G4671+DataSet!Q4671+DataSet!S4671</f>
        <v>7</v>
      </c>
      <c r="U1301" s="16" t="str">
        <f t="shared" si="187"/>
        <v>High</v>
      </c>
      <c r="V1301" s="4">
        <v>4</v>
      </c>
      <c r="W1301" s="33">
        <f t="shared" si="188"/>
        <v>525.33517976032044</v>
      </c>
      <c r="X1301" s="2" t="s">
        <v>28</v>
      </c>
    </row>
    <row r="1302" spans="1:24" ht="14.25" customHeight="1" x14ac:dyDescent="0.25">
      <c r="A1302" s="2">
        <v>337</v>
      </c>
      <c r="B1302" s="2">
        <v>47</v>
      </c>
      <c r="C1302" s="2" t="str">
        <f t="shared" si="180"/>
        <v>Mid Adults</v>
      </c>
      <c r="D1302" s="2" t="s">
        <v>26</v>
      </c>
      <c r="E1302" s="2" t="s">
        <v>19</v>
      </c>
      <c r="F1302" s="2">
        <v>889.14</v>
      </c>
      <c r="G1302" s="2">
        <f t="shared" si="181"/>
        <v>3</v>
      </c>
      <c r="H1302" s="6">
        <v>44533</v>
      </c>
      <c r="I1302" s="12" t="str">
        <f t="shared" si="182"/>
        <v>2021</v>
      </c>
      <c r="J1302" s="10" t="str">
        <f t="shared" si="183"/>
        <v>Dec</v>
      </c>
      <c r="K1302" s="12" t="str">
        <f t="shared" si="184"/>
        <v>03</v>
      </c>
      <c r="L1302" s="2" t="s">
        <v>14</v>
      </c>
      <c r="M1302" s="2" t="s">
        <v>15</v>
      </c>
      <c r="N1302" s="2">
        <v>1.51</v>
      </c>
      <c r="O1302" s="2" t="s">
        <v>16</v>
      </c>
      <c r="P1302" s="2">
        <v>11</v>
      </c>
      <c r="Q1302" s="2">
        <f t="shared" si="185"/>
        <v>2</v>
      </c>
      <c r="R1302" s="2">
        <v>80.83</v>
      </c>
      <c r="S1302" s="2">
        <f t="shared" si="186"/>
        <v>2</v>
      </c>
      <c r="T1302" s="42">
        <f>DataSet!G338+DataSet!Q338+DataSet!S338</f>
        <v>8</v>
      </c>
      <c r="U1302" s="16" t="str">
        <f t="shared" si="187"/>
        <v>High</v>
      </c>
      <c r="V1302" s="4">
        <v>5</v>
      </c>
      <c r="W1302" s="33">
        <f t="shared" si="188"/>
        <v>529.30669398907128</v>
      </c>
      <c r="X1302" s="2" t="s">
        <v>28</v>
      </c>
    </row>
    <row r="1303" spans="1:24" ht="14.25" customHeight="1" x14ac:dyDescent="0.25">
      <c r="A1303" s="2">
        <v>521</v>
      </c>
      <c r="B1303" s="2">
        <v>21</v>
      </c>
      <c r="C1303" s="2" t="str">
        <f t="shared" si="180"/>
        <v>Young Adults</v>
      </c>
      <c r="D1303" s="2" t="s">
        <v>12</v>
      </c>
      <c r="E1303" s="2" t="s">
        <v>27</v>
      </c>
      <c r="F1303" s="2">
        <v>463.87</v>
      </c>
      <c r="G1303" s="2">
        <f t="shared" si="181"/>
        <v>2</v>
      </c>
      <c r="H1303" s="6">
        <v>44717</v>
      </c>
      <c r="I1303" s="12" t="str">
        <f t="shared" si="182"/>
        <v>2022</v>
      </c>
      <c r="J1303" s="10" t="str">
        <f t="shared" si="183"/>
        <v>Jun</v>
      </c>
      <c r="K1303" s="12" t="str">
        <f t="shared" si="184"/>
        <v>05</v>
      </c>
      <c r="L1303" s="2" t="s">
        <v>14</v>
      </c>
      <c r="M1303" s="2" t="s">
        <v>25</v>
      </c>
      <c r="N1303" s="2">
        <v>1.51</v>
      </c>
      <c r="O1303" s="2" t="s">
        <v>21</v>
      </c>
      <c r="P1303" s="2">
        <v>6</v>
      </c>
      <c r="Q1303" s="2">
        <f t="shared" si="185"/>
        <v>2</v>
      </c>
      <c r="R1303" s="2">
        <v>77.31</v>
      </c>
      <c r="S1303" s="2">
        <f t="shared" si="186"/>
        <v>2</v>
      </c>
      <c r="T1303" s="42">
        <f>DataSet!G522+DataSet!Q522+DataSet!S522</f>
        <v>7</v>
      </c>
      <c r="U1303" s="16" t="str">
        <f t="shared" si="187"/>
        <v>High</v>
      </c>
      <c r="V1303" s="4">
        <v>5</v>
      </c>
      <c r="W1303" s="33">
        <f t="shared" si="188"/>
        <v>528.81444596443248</v>
      </c>
      <c r="X1303" s="2" t="s">
        <v>17</v>
      </c>
    </row>
    <row r="1304" spans="1:24" ht="14.25" customHeight="1" x14ac:dyDescent="0.25">
      <c r="A1304" s="2">
        <v>875</v>
      </c>
      <c r="B1304" s="2">
        <v>69</v>
      </c>
      <c r="C1304" s="2" t="str">
        <f t="shared" si="180"/>
        <v>Seniors</v>
      </c>
      <c r="D1304" s="2" t="s">
        <v>23</v>
      </c>
      <c r="E1304" s="2" t="s">
        <v>29</v>
      </c>
      <c r="F1304" s="2">
        <v>722.5</v>
      </c>
      <c r="G1304" s="2">
        <f t="shared" si="181"/>
        <v>3</v>
      </c>
      <c r="H1304" s="6">
        <v>45071</v>
      </c>
      <c r="I1304" s="12" t="str">
        <f t="shared" si="182"/>
        <v>2023</v>
      </c>
      <c r="J1304" s="10" t="str">
        <f t="shared" si="183"/>
        <v>May</v>
      </c>
      <c r="K1304" s="12" t="str">
        <f t="shared" si="184"/>
        <v>25</v>
      </c>
      <c r="L1304" s="2" t="s">
        <v>20</v>
      </c>
      <c r="M1304" s="2" t="s">
        <v>15</v>
      </c>
      <c r="N1304" s="2">
        <v>1.51</v>
      </c>
      <c r="O1304" s="2" t="s">
        <v>16</v>
      </c>
      <c r="P1304" s="2">
        <v>5</v>
      </c>
      <c r="Q1304" s="2">
        <f t="shared" si="185"/>
        <v>1</v>
      </c>
      <c r="R1304" s="2">
        <v>144.5</v>
      </c>
      <c r="S1304" s="2">
        <f t="shared" si="186"/>
        <v>2</v>
      </c>
      <c r="T1304" s="42">
        <f>DataSet!G876+DataSet!Q876+DataSet!S876</f>
        <v>7</v>
      </c>
      <c r="U1304" s="16" t="str">
        <f t="shared" si="187"/>
        <v>High</v>
      </c>
      <c r="V1304" s="4">
        <v>3</v>
      </c>
      <c r="W1304" s="33">
        <f t="shared" si="188"/>
        <v>500.45759791122754</v>
      </c>
      <c r="X1304" s="2" t="s">
        <v>22</v>
      </c>
    </row>
    <row r="1305" spans="1:24" ht="14.25" customHeight="1" x14ac:dyDescent="0.25">
      <c r="A1305" s="2">
        <v>1346</v>
      </c>
      <c r="B1305" s="2">
        <v>21</v>
      </c>
      <c r="C1305" s="2" t="str">
        <f t="shared" si="180"/>
        <v>Young Adults</v>
      </c>
      <c r="D1305" s="2" t="s">
        <v>12</v>
      </c>
      <c r="E1305" s="2" t="s">
        <v>13</v>
      </c>
      <c r="F1305" s="2">
        <v>409.69</v>
      </c>
      <c r="G1305" s="2">
        <f t="shared" si="181"/>
        <v>2</v>
      </c>
      <c r="H1305" s="6">
        <v>45542</v>
      </c>
      <c r="I1305" s="12" t="str">
        <f t="shared" si="182"/>
        <v>2024</v>
      </c>
      <c r="J1305" s="10" t="str">
        <f t="shared" si="183"/>
        <v>Sep</v>
      </c>
      <c r="K1305" s="12" t="str">
        <f t="shared" si="184"/>
        <v>07</v>
      </c>
      <c r="L1305" s="2" t="s">
        <v>30</v>
      </c>
      <c r="M1305" s="2" t="s">
        <v>15</v>
      </c>
      <c r="N1305" s="2">
        <v>1.51</v>
      </c>
      <c r="O1305" s="2" t="s">
        <v>16</v>
      </c>
      <c r="P1305" s="2">
        <v>7</v>
      </c>
      <c r="Q1305" s="2">
        <f t="shared" si="185"/>
        <v>2</v>
      </c>
      <c r="R1305" s="2">
        <v>58.53</v>
      </c>
      <c r="S1305" s="2">
        <f t="shared" si="186"/>
        <v>2</v>
      </c>
      <c r="T1305" s="42">
        <f>DataSet!G1347+DataSet!Q1347+DataSet!S1347</f>
        <v>4</v>
      </c>
      <c r="U1305" s="16" t="str">
        <f t="shared" si="187"/>
        <v>Low</v>
      </c>
      <c r="V1305" s="4">
        <v>2</v>
      </c>
      <c r="W1305" s="33">
        <f t="shared" si="188"/>
        <v>522.15858333333426</v>
      </c>
      <c r="X1305" s="2" t="s">
        <v>22</v>
      </c>
    </row>
    <row r="1306" spans="1:24" ht="14.25" customHeight="1" x14ac:dyDescent="0.25">
      <c r="A1306" s="2">
        <v>1461</v>
      </c>
      <c r="B1306" s="2">
        <v>44</v>
      </c>
      <c r="C1306" s="2" t="str">
        <f t="shared" si="180"/>
        <v>Mid Adults</v>
      </c>
      <c r="D1306" s="2" t="s">
        <v>23</v>
      </c>
      <c r="E1306" s="2" t="s">
        <v>29</v>
      </c>
      <c r="F1306" s="2">
        <v>509.42</v>
      </c>
      <c r="G1306" s="2">
        <f t="shared" si="181"/>
        <v>2</v>
      </c>
      <c r="H1306" s="6">
        <v>45657</v>
      </c>
      <c r="I1306" s="12" t="str">
        <f t="shared" si="182"/>
        <v>2024</v>
      </c>
      <c r="J1306" s="10" t="str">
        <f t="shared" si="183"/>
        <v>Dec</v>
      </c>
      <c r="K1306" s="12" t="str">
        <f t="shared" si="184"/>
        <v>31</v>
      </c>
      <c r="L1306" s="2" t="s">
        <v>20</v>
      </c>
      <c r="M1306" s="2" t="s">
        <v>25</v>
      </c>
      <c r="N1306" s="2">
        <v>1.51</v>
      </c>
      <c r="O1306" s="2" t="s">
        <v>21</v>
      </c>
      <c r="P1306" s="2">
        <v>18</v>
      </c>
      <c r="Q1306" s="2">
        <f t="shared" si="185"/>
        <v>3</v>
      </c>
      <c r="R1306" s="2">
        <v>28.3</v>
      </c>
      <c r="S1306" s="2">
        <f t="shared" si="186"/>
        <v>1</v>
      </c>
      <c r="T1306" s="42">
        <f>DataSet!G1462+DataSet!Q1462+DataSet!S1462</f>
        <v>3</v>
      </c>
      <c r="U1306" s="16" t="str">
        <f t="shared" si="187"/>
        <v>Low</v>
      </c>
      <c r="V1306" s="4">
        <v>1</v>
      </c>
      <c r="W1306" s="33">
        <f t="shared" si="188"/>
        <v>536.97195355191218</v>
      </c>
      <c r="X1306" s="2" t="s">
        <v>28</v>
      </c>
    </row>
    <row r="1307" spans="1:24" ht="14.25" customHeight="1" x14ac:dyDescent="0.25">
      <c r="A1307" s="2">
        <v>1554</v>
      </c>
      <c r="B1307" s="2">
        <v>35</v>
      </c>
      <c r="C1307" s="2" t="str">
        <f t="shared" si="180"/>
        <v>Early Adults</v>
      </c>
      <c r="D1307" s="2" t="s">
        <v>23</v>
      </c>
      <c r="E1307" s="2" t="s">
        <v>13</v>
      </c>
      <c r="F1307" s="2">
        <v>741.94</v>
      </c>
      <c r="G1307" s="2">
        <f t="shared" si="181"/>
        <v>3</v>
      </c>
      <c r="H1307" s="6">
        <v>45750</v>
      </c>
      <c r="I1307" s="12" t="str">
        <f t="shared" si="182"/>
        <v>2025</v>
      </c>
      <c r="J1307" s="10" t="str">
        <f t="shared" si="183"/>
        <v>Apr</v>
      </c>
      <c r="K1307" s="12" t="str">
        <f t="shared" si="184"/>
        <v>03</v>
      </c>
      <c r="L1307" s="2" t="s">
        <v>14</v>
      </c>
      <c r="M1307" s="2" t="s">
        <v>25</v>
      </c>
      <c r="N1307" s="2">
        <v>1.51</v>
      </c>
      <c r="O1307" s="2" t="s">
        <v>16</v>
      </c>
      <c r="P1307" s="2">
        <v>7</v>
      </c>
      <c r="Q1307" s="2">
        <f t="shared" si="185"/>
        <v>2</v>
      </c>
      <c r="R1307" s="2">
        <v>105.99</v>
      </c>
      <c r="S1307" s="2">
        <f t="shared" si="186"/>
        <v>2</v>
      </c>
      <c r="T1307" s="42">
        <f>DataSet!G1555+DataSet!Q1555+DataSet!S1555</f>
        <v>6</v>
      </c>
      <c r="U1307" s="16" t="str">
        <f t="shared" si="187"/>
        <v>Medium</v>
      </c>
      <c r="V1307" s="4">
        <v>2</v>
      </c>
      <c r="W1307" s="33">
        <f t="shared" si="188"/>
        <v>522.31500695410386</v>
      </c>
      <c r="X1307" s="2" t="s">
        <v>22</v>
      </c>
    </row>
    <row r="1308" spans="1:24" ht="14.25" customHeight="1" x14ac:dyDescent="0.25">
      <c r="A1308" s="2">
        <v>1649</v>
      </c>
      <c r="B1308" s="2">
        <v>63</v>
      </c>
      <c r="C1308" s="2" t="str">
        <f t="shared" si="180"/>
        <v>Seniors</v>
      </c>
      <c r="D1308" s="2" t="s">
        <v>18</v>
      </c>
      <c r="E1308" s="2" t="s">
        <v>13</v>
      </c>
      <c r="F1308" s="2">
        <v>314.33</v>
      </c>
      <c r="G1308" s="2">
        <f t="shared" si="181"/>
        <v>1</v>
      </c>
      <c r="H1308" s="6">
        <v>45845</v>
      </c>
      <c r="I1308" s="12" t="str">
        <f t="shared" si="182"/>
        <v>2025</v>
      </c>
      <c r="J1308" s="10" t="str">
        <f t="shared" si="183"/>
        <v>Jul</v>
      </c>
      <c r="K1308" s="12" t="str">
        <f t="shared" si="184"/>
        <v>07</v>
      </c>
      <c r="L1308" s="2" t="s">
        <v>30</v>
      </c>
      <c r="M1308" s="2" t="s">
        <v>15</v>
      </c>
      <c r="N1308" s="2">
        <v>1.51</v>
      </c>
      <c r="O1308" s="2" t="s">
        <v>16</v>
      </c>
      <c r="P1308" s="2">
        <v>1</v>
      </c>
      <c r="Q1308" s="2">
        <f t="shared" si="185"/>
        <v>1</v>
      </c>
      <c r="R1308" s="2">
        <v>314.33</v>
      </c>
      <c r="S1308" s="2">
        <f t="shared" si="186"/>
        <v>3</v>
      </c>
      <c r="T1308" s="42">
        <f>DataSet!G1650+DataSet!Q1650+DataSet!S1650</f>
        <v>4</v>
      </c>
      <c r="U1308" s="16" t="str">
        <f t="shared" si="187"/>
        <v>Low</v>
      </c>
      <c r="V1308" s="4">
        <v>4</v>
      </c>
      <c r="W1308" s="33">
        <f t="shared" si="188"/>
        <v>525.80850666666743</v>
      </c>
      <c r="X1308" s="2" t="s">
        <v>17</v>
      </c>
    </row>
    <row r="1309" spans="1:24" ht="14.25" customHeight="1" x14ac:dyDescent="0.25">
      <c r="A1309" s="2">
        <v>1805</v>
      </c>
      <c r="B1309" s="2">
        <v>40</v>
      </c>
      <c r="C1309" s="2" t="str">
        <f t="shared" si="180"/>
        <v>Mid Adults</v>
      </c>
      <c r="D1309" s="2" t="s">
        <v>12</v>
      </c>
      <c r="E1309" s="2" t="s">
        <v>29</v>
      </c>
      <c r="F1309" s="2">
        <v>338.54</v>
      </c>
      <c r="G1309" s="2">
        <f t="shared" si="181"/>
        <v>1</v>
      </c>
      <c r="H1309" s="6">
        <v>46001</v>
      </c>
      <c r="I1309" s="12" t="str">
        <f t="shared" si="182"/>
        <v>2025</v>
      </c>
      <c r="J1309" s="10" t="str">
        <f t="shared" si="183"/>
        <v>Dec</v>
      </c>
      <c r="K1309" s="12" t="str">
        <f t="shared" si="184"/>
        <v>10</v>
      </c>
      <c r="L1309" s="2" t="s">
        <v>24</v>
      </c>
      <c r="M1309" s="2" t="s">
        <v>15</v>
      </c>
      <c r="N1309" s="2">
        <v>1.51</v>
      </c>
      <c r="O1309" s="2" t="s">
        <v>16</v>
      </c>
      <c r="P1309" s="2">
        <v>15</v>
      </c>
      <c r="Q1309" s="2">
        <f t="shared" si="185"/>
        <v>2</v>
      </c>
      <c r="R1309" s="2">
        <v>22.57</v>
      </c>
      <c r="S1309" s="2">
        <f t="shared" si="186"/>
        <v>1</v>
      </c>
      <c r="T1309" s="42">
        <f>DataSet!G1806+DataSet!Q1806+DataSet!S1806</f>
        <v>4</v>
      </c>
      <c r="U1309" s="16" t="str">
        <f t="shared" si="187"/>
        <v>Low</v>
      </c>
      <c r="V1309" s="4">
        <v>1</v>
      </c>
      <c r="W1309" s="33">
        <f t="shared" si="188"/>
        <v>537.00964432284502</v>
      </c>
      <c r="X1309" s="2" t="s">
        <v>28</v>
      </c>
    </row>
    <row r="1310" spans="1:24" ht="14.25" customHeight="1" x14ac:dyDescent="0.25">
      <c r="A1310" s="2">
        <v>1829</v>
      </c>
      <c r="B1310" s="2">
        <v>65</v>
      </c>
      <c r="C1310" s="2" t="str">
        <f t="shared" si="180"/>
        <v>Seniors</v>
      </c>
      <c r="D1310" s="2" t="s">
        <v>23</v>
      </c>
      <c r="E1310" s="2" t="s">
        <v>19</v>
      </c>
      <c r="F1310" s="2">
        <v>100.87</v>
      </c>
      <c r="G1310" s="2">
        <f t="shared" si="181"/>
        <v>1</v>
      </c>
      <c r="H1310" s="6">
        <v>46025</v>
      </c>
      <c r="I1310" s="12" t="str">
        <f t="shared" si="182"/>
        <v>2026</v>
      </c>
      <c r="J1310" s="10" t="str">
        <f t="shared" si="183"/>
        <v>Jan</v>
      </c>
      <c r="K1310" s="12" t="str">
        <f t="shared" si="184"/>
        <v>03</v>
      </c>
      <c r="L1310" s="2" t="s">
        <v>30</v>
      </c>
      <c r="M1310" s="2" t="s">
        <v>25</v>
      </c>
      <c r="N1310" s="2">
        <v>1.51</v>
      </c>
      <c r="O1310" s="2" t="s">
        <v>21</v>
      </c>
      <c r="P1310" s="2">
        <v>13</v>
      </c>
      <c r="Q1310" s="2">
        <f t="shared" si="185"/>
        <v>2</v>
      </c>
      <c r="R1310" s="2">
        <v>7.76</v>
      </c>
      <c r="S1310" s="2">
        <f t="shared" si="186"/>
        <v>1</v>
      </c>
      <c r="T1310" s="42">
        <f>DataSet!G1830+DataSet!Q1830+DataSet!S1830</f>
        <v>4</v>
      </c>
      <c r="U1310" s="16" t="str">
        <f t="shared" si="187"/>
        <v>Low</v>
      </c>
      <c r="V1310" s="4">
        <v>2</v>
      </c>
      <c r="W1310" s="33">
        <f t="shared" si="188"/>
        <v>522.00912256267509</v>
      </c>
      <c r="X1310" s="2" t="s">
        <v>22</v>
      </c>
    </row>
    <row r="1311" spans="1:24" ht="14.25" customHeight="1" x14ac:dyDescent="0.25">
      <c r="A1311" s="2">
        <v>1939</v>
      </c>
      <c r="B1311" s="2">
        <v>67</v>
      </c>
      <c r="C1311" s="2" t="str">
        <f t="shared" si="180"/>
        <v>Seniors</v>
      </c>
      <c r="D1311" s="2" t="s">
        <v>26</v>
      </c>
      <c r="E1311" s="2" t="s">
        <v>13</v>
      </c>
      <c r="F1311" s="2">
        <v>699.31</v>
      </c>
      <c r="G1311" s="2">
        <f t="shared" si="181"/>
        <v>3</v>
      </c>
      <c r="H1311" s="6">
        <v>46135</v>
      </c>
      <c r="I1311" s="12" t="str">
        <f t="shared" si="182"/>
        <v>2026</v>
      </c>
      <c r="J1311" s="10" t="str">
        <f t="shared" si="183"/>
        <v>Apr</v>
      </c>
      <c r="K1311" s="12" t="str">
        <f t="shared" si="184"/>
        <v>23</v>
      </c>
      <c r="L1311" s="2" t="s">
        <v>30</v>
      </c>
      <c r="M1311" s="2" t="s">
        <v>15</v>
      </c>
      <c r="N1311" s="2">
        <v>1.51</v>
      </c>
      <c r="O1311" s="2" t="s">
        <v>21</v>
      </c>
      <c r="P1311" s="2">
        <v>9</v>
      </c>
      <c r="Q1311" s="2">
        <f t="shared" si="185"/>
        <v>2</v>
      </c>
      <c r="R1311" s="2">
        <v>77.7</v>
      </c>
      <c r="S1311" s="2">
        <f t="shared" si="186"/>
        <v>2</v>
      </c>
      <c r="T1311" s="42">
        <f>DataSet!G1940+DataSet!Q1940+DataSet!S1940</f>
        <v>7</v>
      </c>
      <c r="U1311" s="16" t="str">
        <f t="shared" si="187"/>
        <v>High</v>
      </c>
      <c r="V1311" s="4">
        <v>4</v>
      </c>
      <c r="W1311" s="33">
        <f t="shared" si="188"/>
        <v>526.09085447263101</v>
      </c>
      <c r="X1311" s="2" t="s">
        <v>22</v>
      </c>
    </row>
    <row r="1312" spans="1:24" ht="14.25" customHeight="1" x14ac:dyDescent="0.25">
      <c r="A1312" s="2">
        <v>1990</v>
      </c>
      <c r="B1312" s="2">
        <v>26</v>
      </c>
      <c r="C1312" s="2" t="str">
        <f t="shared" si="180"/>
        <v>Young Adults</v>
      </c>
      <c r="D1312" s="2" t="s">
        <v>18</v>
      </c>
      <c r="E1312" s="2" t="s">
        <v>27</v>
      </c>
      <c r="F1312" s="2">
        <v>55.21</v>
      </c>
      <c r="G1312" s="2">
        <f t="shared" si="181"/>
        <v>1</v>
      </c>
      <c r="H1312" s="6">
        <v>46186</v>
      </c>
      <c r="I1312" s="12" t="str">
        <f t="shared" si="182"/>
        <v>2026</v>
      </c>
      <c r="J1312" s="10" t="str">
        <f t="shared" si="183"/>
        <v>Jun</v>
      </c>
      <c r="K1312" s="12" t="str">
        <f t="shared" si="184"/>
        <v>13</v>
      </c>
      <c r="L1312" s="2" t="s">
        <v>20</v>
      </c>
      <c r="M1312" s="2" t="s">
        <v>25</v>
      </c>
      <c r="N1312" s="2">
        <v>1.51</v>
      </c>
      <c r="O1312" s="2" t="s">
        <v>16</v>
      </c>
      <c r="P1312" s="2">
        <v>7</v>
      </c>
      <c r="Q1312" s="2">
        <f t="shared" si="185"/>
        <v>2</v>
      </c>
      <c r="R1312" s="2">
        <v>7.89</v>
      </c>
      <c r="S1312" s="2">
        <f t="shared" si="186"/>
        <v>1</v>
      </c>
      <c r="T1312" s="42">
        <f>DataSet!G1991+DataSet!Q1991+DataSet!S1991</f>
        <v>3</v>
      </c>
      <c r="U1312" s="16" t="str">
        <f t="shared" si="187"/>
        <v>Low</v>
      </c>
      <c r="V1312" s="4">
        <v>3</v>
      </c>
      <c r="W1312" s="33">
        <f t="shared" si="188"/>
        <v>500.16734640522918</v>
      </c>
      <c r="X1312" s="2" t="s">
        <v>28</v>
      </c>
    </row>
    <row r="1313" spans="1:24" ht="14.25" customHeight="1" x14ac:dyDescent="0.25">
      <c r="A1313" s="2">
        <v>2024</v>
      </c>
      <c r="B1313" s="2">
        <v>35</v>
      </c>
      <c r="C1313" s="2" t="str">
        <f t="shared" si="180"/>
        <v>Early Adults</v>
      </c>
      <c r="D1313" s="2" t="s">
        <v>23</v>
      </c>
      <c r="E1313" s="2" t="s">
        <v>27</v>
      </c>
      <c r="F1313" s="2">
        <v>979.11</v>
      </c>
      <c r="G1313" s="2">
        <f t="shared" si="181"/>
        <v>3</v>
      </c>
      <c r="H1313" s="6">
        <v>46220</v>
      </c>
      <c r="I1313" s="12" t="str">
        <f t="shared" si="182"/>
        <v>2026</v>
      </c>
      <c r="J1313" s="10" t="str">
        <f t="shared" si="183"/>
        <v>Jul</v>
      </c>
      <c r="K1313" s="12" t="str">
        <f t="shared" si="184"/>
        <v>17</v>
      </c>
      <c r="L1313" s="2" t="s">
        <v>24</v>
      </c>
      <c r="M1313" s="2" t="s">
        <v>15</v>
      </c>
      <c r="N1313" s="2">
        <v>1.51</v>
      </c>
      <c r="O1313" s="2" t="s">
        <v>16</v>
      </c>
      <c r="P1313" s="2">
        <v>19</v>
      </c>
      <c r="Q1313" s="2">
        <f t="shared" si="185"/>
        <v>3</v>
      </c>
      <c r="R1313" s="2">
        <v>51.53</v>
      </c>
      <c r="S1313" s="2">
        <f t="shared" si="186"/>
        <v>2</v>
      </c>
      <c r="T1313" s="42">
        <f>DataSet!G2025+DataSet!Q2025+DataSet!S2025</f>
        <v>6</v>
      </c>
      <c r="U1313" s="16" t="str">
        <f t="shared" si="187"/>
        <v>Medium</v>
      </c>
      <c r="V1313" s="4">
        <v>5</v>
      </c>
      <c r="W1313" s="33">
        <f t="shared" si="188"/>
        <v>528.90341095890437</v>
      </c>
      <c r="X1313" s="2" t="s">
        <v>28</v>
      </c>
    </row>
    <row r="1314" spans="1:24" ht="14.25" customHeight="1" x14ac:dyDescent="0.25">
      <c r="A1314" s="2">
        <v>2066</v>
      </c>
      <c r="B1314" s="2">
        <v>42</v>
      </c>
      <c r="C1314" s="2" t="str">
        <f t="shared" si="180"/>
        <v>Mid Adults</v>
      </c>
      <c r="D1314" s="2" t="s">
        <v>26</v>
      </c>
      <c r="E1314" s="2" t="s">
        <v>13</v>
      </c>
      <c r="F1314" s="2">
        <v>513.5</v>
      </c>
      <c r="G1314" s="2">
        <f t="shared" si="181"/>
        <v>2</v>
      </c>
      <c r="H1314" s="6">
        <v>46262</v>
      </c>
      <c r="I1314" s="12" t="str">
        <f t="shared" si="182"/>
        <v>2026</v>
      </c>
      <c r="J1314" s="10" t="str">
        <f t="shared" si="183"/>
        <v>Aug</v>
      </c>
      <c r="K1314" s="12" t="str">
        <f t="shared" si="184"/>
        <v>28</v>
      </c>
      <c r="L1314" s="2" t="s">
        <v>30</v>
      </c>
      <c r="M1314" s="2" t="s">
        <v>15</v>
      </c>
      <c r="N1314" s="2">
        <v>1.51</v>
      </c>
      <c r="O1314" s="2" t="s">
        <v>21</v>
      </c>
      <c r="P1314" s="2">
        <v>6</v>
      </c>
      <c r="Q1314" s="2">
        <f t="shared" si="185"/>
        <v>2</v>
      </c>
      <c r="R1314" s="2">
        <v>85.58</v>
      </c>
      <c r="S1314" s="2">
        <f t="shared" si="186"/>
        <v>2</v>
      </c>
      <c r="T1314" s="42">
        <f>DataSet!G2067+DataSet!Q2067+DataSet!S2067</f>
        <v>7</v>
      </c>
      <c r="U1314" s="16" t="str">
        <f t="shared" si="187"/>
        <v>High</v>
      </c>
      <c r="V1314" s="4">
        <v>3</v>
      </c>
      <c r="W1314" s="33">
        <f t="shared" si="188"/>
        <v>500.74975130890095</v>
      </c>
      <c r="X1314" s="2" t="s">
        <v>17</v>
      </c>
    </row>
    <row r="1315" spans="1:24" ht="14.25" customHeight="1" x14ac:dyDescent="0.25">
      <c r="A1315" s="2">
        <v>2332</v>
      </c>
      <c r="B1315" s="2">
        <v>21</v>
      </c>
      <c r="C1315" s="2" t="str">
        <f t="shared" si="180"/>
        <v>Young Adults</v>
      </c>
      <c r="D1315" s="2" t="s">
        <v>23</v>
      </c>
      <c r="E1315" s="2" t="s">
        <v>19</v>
      </c>
      <c r="F1315" s="2">
        <v>382.97</v>
      </c>
      <c r="G1315" s="2">
        <f t="shared" si="181"/>
        <v>2</v>
      </c>
      <c r="H1315" s="6">
        <v>46528</v>
      </c>
      <c r="I1315" s="12" t="str">
        <f t="shared" si="182"/>
        <v>2027</v>
      </c>
      <c r="J1315" s="10" t="str">
        <f t="shared" si="183"/>
        <v>May</v>
      </c>
      <c r="K1315" s="12" t="str">
        <f t="shared" si="184"/>
        <v>21</v>
      </c>
      <c r="L1315" s="2" t="s">
        <v>30</v>
      </c>
      <c r="M1315" s="2" t="s">
        <v>15</v>
      </c>
      <c r="N1315" s="2">
        <v>1.51</v>
      </c>
      <c r="O1315" s="2" t="s">
        <v>16</v>
      </c>
      <c r="P1315" s="2">
        <v>4</v>
      </c>
      <c r="Q1315" s="2">
        <f t="shared" si="185"/>
        <v>1</v>
      </c>
      <c r="R1315" s="2">
        <v>95.74</v>
      </c>
      <c r="S1315" s="2">
        <f t="shared" si="186"/>
        <v>2</v>
      </c>
      <c r="T1315" s="42">
        <f>DataSet!G2333+DataSet!Q2333+DataSet!S2333</f>
        <v>5</v>
      </c>
      <c r="U1315" s="16" t="str">
        <f t="shared" si="187"/>
        <v>Medium</v>
      </c>
      <c r="V1315" s="4">
        <v>5</v>
      </c>
      <c r="W1315" s="33">
        <f t="shared" si="188"/>
        <v>528.28584362139929</v>
      </c>
      <c r="X1315" s="2" t="s">
        <v>28</v>
      </c>
    </row>
    <row r="1316" spans="1:24" ht="14.25" customHeight="1" x14ac:dyDescent="0.25">
      <c r="A1316" s="2">
        <v>2337</v>
      </c>
      <c r="B1316" s="2">
        <v>62</v>
      </c>
      <c r="C1316" s="2" t="str">
        <f t="shared" si="180"/>
        <v>Seniors</v>
      </c>
      <c r="D1316" s="2" t="s">
        <v>18</v>
      </c>
      <c r="E1316" s="2" t="s">
        <v>29</v>
      </c>
      <c r="F1316" s="2">
        <v>985.18</v>
      </c>
      <c r="G1316" s="2">
        <f t="shared" si="181"/>
        <v>3</v>
      </c>
      <c r="H1316" s="6">
        <v>46533</v>
      </c>
      <c r="I1316" s="12" t="str">
        <f t="shared" si="182"/>
        <v>2027</v>
      </c>
      <c r="J1316" s="10" t="str">
        <f t="shared" si="183"/>
        <v>May</v>
      </c>
      <c r="K1316" s="12" t="str">
        <f t="shared" si="184"/>
        <v>26</v>
      </c>
      <c r="L1316" s="2" t="s">
        <v>14</v>
      </c>
      <c r="M1316" s="2" t="s">
        <v>25</v>
      </c>
      <c r="N1316" s="2">
        <v>1.51</v>
      </c>
      <c r="O1316" s="2" t="s">
        <v>21</v>
      </c>
      <c r="P1316" s="2">
        <v>12</v>
      </c>
      <c r="Q1316" s="2">
        <f t="shared" si="185"/>
        <v>2</v>
      </c>
      <c r="R1316" s="2">
        <v>82.1</v>
      </c>
      <c r="S1316" s="2">
        <f t="shared" si="186"/>
        <v>2</v>
      </c>
      <c r="T1316" s="42">
        <f>DataSet!G2338+DataSet!Q2338+DataSet!S2338</f>
        <v>5</v>
      </c>
      <c r="U1316" s="16" t="str">
        <f t="shared" si="187"/>
        <v>Medium</v>
      </c>
      <c r="V1316" s="4">
        <v>5</v>
      </c>
      <c r="W1316" s="33">
        <f t="shared" si="188"/>
        <v>528.48545329670355</v>
      </c>
      <c r="X1316" s="2" t="s">
        <v>17</v>
      </c>
    </row>
    <row r="1317" spans="1:24" ht="14.25" customHeight="1" x14ac:dyDescent="0.25">
      <c r="A1317" s="2">
        <v>2373</v>
      </c>
      <c r="B1317" s="2">
        <v>67</v>
      </c>
      <c r="C1317" s="2" t="str">
        <f t="shared" si="180"/>
        <v>Seniors</v>
      </c>
      <c r="D1317" s="2" t="s">
        <v>18</v>
      </c>
      <c r="E1317" s="2" t="s">
        <v>29</v>
      </c>
      <c r="F1317" s="2">
        <v>907.61</v>
      </c>
      <c r="G1317" s="2">
        <f t="shared" si="181"/>
        <v>3</v>
      </c>
      <c r="H1317" s="6">
        <v>46569</v>
      </c>
      <c r="I1317" s="12" t="str">
        <f t="shared" si="182"/>
        <v>2027</v>
      </c>
      <c r="J1317" s="10" t="str">
        <f t="shared" si="183"/>
        <v>Jul</v>
      </c>
      <c r="K1317" s="12" t="str">
        <f t="shared" si="184"/>
        <v>01</v>
      </c>
      <c r="L1317" s="2" t="s">
        <v>20</v>
      </c>
      <c r="M1317" s="2" t="s">
        <v>25</v>
      </c>
      <c r="N1317" s="2">
        <v>1.51</v>
      </c>
      <c r="O1317" s="2" t="s">
        <v>21</v>
      </c>
      <c r="P1317" s="2">
        <v>16</v>
      </c>
      <c r="Q1317" s="2">
        <f t="shared" si="185"/>
        <v>3</v>
      </c>
      <c r="R1317" s="2">
        <v>56.73</v>
      </c>
      <c r="S1317" s="2">
        <f t="shared" si="186"/>
        <v>2</v>
      </c>
      <c r="T1317" s="42">
        <f>DataSet!G2374+DataSet!Q2374+DataSet!S2374</f>
        <v>7</v>
      </c>
      <c r="U1317" s="16" t="str">
        <f t="shared" si="187"/>
        <v>High</v>
      </c>
      <c r="V1317" s="4">
        <v>5</v>
      </c>
      <c r="W1317" s="33">
        <f t="shared" si="188"/>
        <v>527.85726272352156</v>
      </c>
      <c r="X1317" s="2" t="s">
        <v>17</v>
      </c>
    </row>
    <row r="1318" spans="1:24" ht="14.25" customHeight="1" x14ac:dyDescent="0.25">
      <c r="A1318" s="2">
        <v>2374</v>
      </c>
      <c r="B1318" s="2">
        <v>24</v>
      </c>
      <c r="C1318" s="2" t="str">
        <f t="shared" si="180"/>
        <v>Young Adults</v>
      </c>
      <c r="D1318" s="2" t="s">
        <v>12</v>
      </c>
      <c r="E1318" s="2" t="s">
        <v>29</v>
      </c>
      <c r="F1318" s="2">
        <v>859.04</v>
      </c>
      <c r="G1318" s="2">
        <f t="shared" si="181"/>
        <v>3</v>
      </c>
      <c r="H1318" s="6">
        <v>46570</v>
      </c>
      <c r="I1318" s="12" t="str">
        <f t="shared" si="182"/>
        <v>2027</v>
      </c>
      <c r="J1318" s="10" t="str">
        <f t="shared" si="183"/>
        <v>Jul</v>
      </c>
      <c r="K1318" s="12" t="str">
        <f t="shared" si="184"/>
        <v>02</v>
      </c>
      <c r="L1318" s="2" t="s">
        <v>20</v>
      </c>
      <c r="M1318" s="2" t="s">
        <v>25</v>
      </c>
      <c r="N1318" s="2">
        <v>1.51</v>
      </c>
      <c r="O1318" s="2" t="s">
        <v>16</v>
      </c>
      <c r="P1318" s="2">
        <v>19</v>
      </c>
      <c r="Q1318" s="2">
        <f t="shared" si="185"/>
        <v>3</v>
      </c>
      <c r="R1318" s="2">
        <v>45.21</v>
      </c>
      <c r="S1318" s="2">
        <f t="shared" si="186"/>
        <v>1</v>
      </c>
      <c r="T1318" s="42">
        <f>DataSet!G2375+DataSet!Q2375+DataSet!S2375</f>
        <v>6</v>
      </c>
      <c r="U1318" s="16" t="str">
        <f t="shared" si="187"/>
        <v>Medium</v>
      </c>
      <c r="V1318" s="4">
        <v>2</v>
      </c>
      <c r="W1318" s="33">
        <f t="shared" si="188"/>
        <v>522.59648535564952</v>
      </c>
      <c r="X1318" s="2" t="s">
        <v>17</v>
      </c>
    </row>
    <row r="1319" spans="1:24" ht="14.25" customHeight="1" x14ac:dyDescent="0.25">
      <c r="A1319" s="2">
        <v>2409</v>
      </c>
      <c r="B1319" s="2">
        <v>44</v>
      </c>
      <c r="C1319" s="2" t="str">
        <f t="shared" si="180"/>
        <v>Mid Adults</v>
      </c>
      <c r="D1319" s="2" t="s">
        <v>23</v>
      </c>
      <c r="E1319" s="2" t="s">
        <v>27</v>
      </c>
      <c r="F1319" s="2">
        <v>782.6</v>
      </c>
      <c r="G1319" s="2">
        <f t="shared" si="181"/>
        <v>3</v>
      </c>
      <c r="H1319" s="6">
        <v>46605</v>
      </c>
      <c r="I1319" s="12" t="str">
        <f t="shared" si="182"/>
        <v>2027</v>
      </c>
      <c r="J1319" s="10" t="str">
        <f t="shared" si="183"/>
        <v>Aug</v>
      </c>
      <c r="K1319" s="12" t="str">
        <f t="shared" si="184"/>
        <v>06</v>
      </c>
      <c r="L1319" s="2" t="s">
        <v>20</v>
      </c>
      <c r="M1319" s="2" t="s">
        <v>15</v>
      </c>
      <c r="N1319" s="2">
        <v>1.51</v>
      </c>
      <c r="O1319" s="2" t="s">
        <v>16</v>
      </c>
      <c r="P1319" s="2">
        <v>14</v>
      </c>
      <c r="Q1319" s="2">
        <f t="shared" si="185"/>
        <v>2</v>
      </c>
      <c r="R1319" s="2">
        <v>55.9</v>
      </c>
      <c r="S1319" s="2">
        <f t="shared" si="186"/>
        <v>2</v>
      </c>
      <c r="T1319" s="42">
        <f>DataSet!G2410+DataSet!Q2410+DataSet!S2410</f>
        <v>4</v>
      </c>
      <c r="U1319" s="16" t="str">
        <f t="shared" si="187"/>
        <v>Low</v>
      </c>
      <c r="V1319" s="4">
        <v>5</v>
      </c>
      <c r="W1319" s="33">
        <f t="shared" si="188"/>
        <v>527.33418732782388</v>
      </c>
      <c r="X1319" s="2" t="s">
        <v>17</v>
      </c>
    </row>
    <row r="1320" spans="1:24" ht="14.25" customHeight="1" x14ac:dyDescent="0.25">
      <c r="A1320" s="2">
        <v>2689</v>
      </c>
      <c r="B1320" s="2">
        <v>32</v>
      </c>
      <c r="C1320" s="2" t="str">
        <f t="shared" si="180"/>
        <v>Early Adults</v>
      </c>
      <c r="D1320" s="2" t="s">
        <v>12</v>
      </c>
      <c r="E1320" s="2" t="s">
        <v>27</v>
      </c>
      <c r="F1320" s="2">
        <v>908.91</v>
      </c>
      <c r="G1320" s="2">
        <f t="shared" si="181"/>
        <v>3</v>
      </c>
      <c r="H1320" s="6">
        <v>46885</v>
      </c>
      <c r="I1320" s="12" t="str">
        <f t="shared" si="182"/>
        <v>2028</v>
      </c>
      <c r="J1320" s="10" t="str">
        <f t="shared" si="183"/>
        <v>May</v>
      </c>
      <c r="K1320" s="12" t="str">
        <f t="shared" si="184"/>
        <v>12</v>
      </c>
      <c r="L1320" s="2" t="s">
        <v>14</v>
      </c>
      <c r="M1320" s="2" t="s">
        <v>25</v>
      </c>
      <c r="N1320" s="2">
        <v>1.51</v>
      </c>
      <c r="O1320" s="2" t="s">
        <v>16</v>
      </c>
      <c r="P1320" s="2">
        <v>5</v>
      </c>
      <c r="Q1320" s="2">
        <f t="shared" si="185"/>
        <v>1</v>
      </c>
      <c r="R1320" s="2">
        <v>181.78</v>
      </c>
      <c r="S1320" s="2">
        <f t="shared" si="186"/>
        <v>3</v>
      </c>
      <c r="T1320" s="42">
        <f>DataSet!G2690+DataSet!Q2690+DataSet!S2690</f>
        <v>5</v>
      </c>
      <c r="U1320" s="16" t="str">
        <f t="shared" si="187"/>
        <v>Medium</v>
      </c>
      <c r="V1320" s="4">
        <v>1</v>
      </c>
      <c r="W1320" s="33">
        <f t="shared" si="188"/>
        <v>537.28152054794475</v>
      </c>
      <c r="X1320" s="2" t="s">
        <v>22</v>
      </c>
    </row>
    <row r="1321" spans="1:24" ht="14.25" customHeight="1" x14ac:dyDescent="0.25">
      <c r="A1321" s="2">
        <v>2766</v>
      </c>
      <c r="B1321" s="2">
        <v>28</v>
      </c>
      <c r="C1321" s="2" t="str">
        <f t="shared" si="180"/>
        <v>Young Adults</v>
      </c>
      <c r="D1321" s="2" t="s">
        <v>12</v>
      </c>
      <c r="E1321" s="2" t="s">
        <v>19</v>
      </c>
      <c r="F1321" s="2">
        <v>964.64</v>
      </c>
      <c r="G1321" s="2">
        <f t="shared" si="181"/>
        <v>3</v>
      </c>
      <c r="H1321" s="6">
        <v>46962</v>
      </c>
      <c r="I1321" s="12" t="str">
        <f t="shared" si="182"/>
        <v>2028</v>
      </c>
      <c r="J1321" s="10" t="str">
        <f t="shared" si="183"/>
        <v>Jul</v>
      </c>
      <c r="K1321" s="12" t="str">
        <f t="shared" si="184"/>
        <v>28</v>
      </c>
      <c r="L1321" s="2" t="s">
        <v>20</v>
      </c>
      <c r="M1321" s="2" t="s">
        <v>25</v>
      </c>
      <c r="N1321" s="2">
        <v>1.51</v>
      </c>
      <c r="O1321" s="2" t="s">
        <v>21</v>
      </c>
      <c r="P1321" s="2">
        <v>6</v>
      </c>
      <c r="Q1321" s="2">
        <f t="shared" si="185"/>
        <v>2</v>
      </c>
      <c r="R1321" s="2">
        <v>160.77000000000001</v>
      </c>
      <c r="S1321" s="2">
        <f t="shared" si="186"/>
        <v>3</v>
      </c>
      <c r="T1321" s="42">
        <f>DataSet!G2767+DataSet!Q2767+DataSet!S2767</f>
        <v>7</v>
      </c>
      <c r="U1321" s="16" t="str">
        <f t="shared" si="187"/>
        <v>High</v>
      </c>
      <c r="V1321" s="4">
        <v>4</v>
      </c>
      <c r="W1321" s="33">
        <f t="shared" si="188"/>
        <v>525.85927807486712</v>
      </c>
      <c r="X1321" s="2" t="s">
        <v>22</v>
      </c>
    </row>
    <row r="1322" spans="1:24" ht="14.25" customHeight="1" x14ac:dyDescent="0.25">
      <c r="A1322" s="2">
        <v>2799</v>
      </c>
      <c r="B1322" s="2">
        <v>41</v>
      </c>
      <c r="C1322" s="2" t="str">
        <f t="shared" si="180"/>
        <v>Mid Adults</v>
      </c>
      <c r="D1322" s="2" t="s">
        <v>23</v>
      </c>
      <c r="E1322" s="2" t="s">
        <v>29</v>
      </c>
      <c r="F1322" s="2">
        <v>572.47</v>
      </c>
      <c r="G1322" s="2">
        <f t="shared" si="181"/>
        <v>2</v>
      </c>
      <c r="H1322" s="6">
        <v>46995</v>
      </c>
      <c r="I1322" s="12" t="str">
        <f t="shared" si="182"/>
        <v>2028</v>
      </c>
      <c r="J1322" s="10" t="str">
        <f t="shared" si="183"/>
        <v>Aug</v>
      </c>
      <c r="K1322" s="12" t="str">
        <f t="shared" si="184"/>
        <v>30</v>
      </c>
      <c r="L1322" s="2" t="s">
        <v>20</v>
      </c>
      <c r="M1322" s="2" t="s">
        <v>25</v>
      </c>
      <c r="N1322" s="2">
        <v>1.51</v>
      </c>
      <c r="O1322" s="2" t="s">
        <v>21</v>
      </c>
      <c r="P1322" s="2">
        <v>9</v>
      </c>
      <c r="Q1322" s="2">
        <f t="shared" si="185"/>
        <v>2</v>
      </c>
      <c r="R1322" s="2">
        <v>63.61</v>
      </c>
      <c r="S1322" s="2">
        <f t="shared" si="186"/>
        <v>2</v>
      </c>
      <c r="T1322" s="42">
        <f>DataSet!G2800+DataSet!Q2800+DataSet!S2800</f>
        <v>5</v>
      </c>
      <c r="U1322" s="16" t="str">
        <f t="shared" si="187"/>
        <v>Medium</v>
      </c>
      <c r="V1322" s="4">
        <v>5</v>
      </c>
      <c r="W1322" s="33">
        <f t="shared" si="188"/>
        <v>526.98209655172434</v>
      </c>
      <c r="X1322" s="2" t="s">
        <v>28</v>
      </c>
    </row>
    <row r="1323" spans="1:24" ht="14.25" customHeight="1" x14ac:dyDescent="0.25">
      <c r="A1323" s="2">
        <v>3666</v>
      </c>
      <c r="B1323" s="2">
        <v>57</v>
      </c>
      <c r="C1323" s="2" t="str">
        <f t="shared" si="180"/>
        <v>Late Adults</v>
      </c>
      <c r="D1323" s="2" t="s">
        <v>23</v>
      </c>
      <c r="E1323" s="2" t="s">
        <v>29</v>
      </c>
      <c r="F1323" s="2">
        <v>649.23</v>
      </c>
      <c r="G1323" s="2">
        <f t="shared" si="181"/>
        <v>2</v>
      </c>
      <c r="H1323" s="6">
        <v>47862</v>
      </c>
      <c r="I1323" s="12" t="str">
        <f t="shared" si="182"/>
        <v>2031</v>
      </c>
      <c r="J1323" s="10" t="str">
        <f t="shared" si="183"/>
        <v>Jan</v>
      </c>
      <c r="K1323" s="12" t="str">
        <f t="shared" si="184"/>
        <v>14</v>
      </c>
      <c r="L1323" s="2" t="s">
        <v>20</v>
      </c>
      <c r="M1323" s="2" t="s">
        <v>25</v>
      </c>
      <c r="N1323" s="2">
        <v>1.51</v>
      </c>
      <c r="O1323" s="2" t="s">
        <v>16</v>
      </c>
      <c r="P1323" s="2">
        <v>16</v>
      </c>
      <c r="Q1323" s="2">
        <f t="shared" si="185"/>
        <v>3</v>
      </c>
      <c r="R1323" s="2">
        <v>40.58</v>
      </c>
      <c r="S1323" s="2">
        <f t="shared" si="186"/>
        <v>1</v>
      </c>
      <c r="T1323" s="42">
        <f>DataSet!G3667+DataSet!Q3667+DataSet!S3667</f>
        <v>5</v>
      </c>
      <c r="U1323" s="16" t="str">
        <f t="shared" si="187"/>
        <v>Medium</v>
      </c>
      <c r="V1323" s="4">
        <v>4</v>
      </c>
      <c r="W1323" s="33">
        <f t="shared" si="188"/>
        <v>525.27188755020154</v>
      </c>
      <c r="X1323" s="2" t="s">
        <v>17</v>
      </c>
    </row>
    <row r="1324" spans="1:24" ht="14.25" customHeight="1" x14ac:dyDescent="0.25">
      <c r="A1324" s="2">
        <v>3752</v>
      </c>
      <c r="B1324" s="2">
        <v>64</v>
      </c>
      <c r="C1324" s="2" t="str">
        <f t="shared" si="180"/>
        <v>Seniors</v>
      </c>
      <c r="D1324" s="2" t="s">
        <v>18</v>
      </c>
      <c r="E1324" s="2" t="s">
        <v>13</v>
      </c>
      <c r="F1324" s="2">
        <v>929.23</v>
      </c>
      <c r="G1324" s="2">
        <f t="shared" si="181"/>
        <v>3</v>
      </c>
      <c r="H1324" s="6">
        <v>47948</v>
      </c>
      <c r="I1324" s="12" t="str">
        <f t="shared" si="182"/>
        <v>2031</v>
      </c>
      <c r="J1324" s="10" t="str">
        <f t="shared" si="183"/>
        <v>Apr</v>
      </c>
      <c r="K1324" s="12" t="str">
        <f t="shared" si="184"/>
        <v>10</v>
      </c>
      <c r="L1324" s="2" t="s">
        <v>14</v>
      </c>
      <c r="M1324" s="2" t="s">
        <v>25</v>
      </c>
      <c r="N1324" s="2">
        <v>1.51</v>
      </c>
      <c r="O1324" s="2" t="s">
        <v>16</v>
      </c>
      <c r="P1324" s="2">
        <v>9</v>
      </c>
      <c r="Q1324" s="2">
        <f t="shared" si="185"/>
        <v>2</v>
      </c>
      <c r="R1324" s="2">
        <v>103.25</v>
      </c>
      <c r="S1324" s="2">
        <f t="shared" si="186"/>
        <v>2</v>
      </c>
      <c r="T1324" s="42">
        <f>DataSet!G3753+DataSet!Q3753+DataSet!S3753</f>
        <v>6</v>
      </c>
      <c r="U1324" s="16" t="str">
        <f t="shared" si="187"/>
        <v>Medium</v>
      </c>
      <c r="V1324" s="4">
        <v>1</v>
      </c>
      <c r="W1324" s="33">
        <f t="shared" si="188"/>
        <v>536.77174211248234</v>
      </c>
      <c r="X1324" s="2" t="s">
        <v>22</v>
      </c>
    </row>
    <row r="1325" spans="1:24" ht="14.25" customHeight="1" x14ac:dyDescent="0.25">
      <c r="A1325" s="2">
        <v>3782</v>
      </c>
      <c r="B1325" s="2">
        <v>21</v>
      </c>
      <c r="C1325" s="2" t="str">
        <f t="shared" si="180"/>
        <v>Young Adults</v>
      </c>
      <c r="D1325" s="2" t="s">
        <v>23</v>
      </c>
      <c r="E1325" s="2" t="s">
        <v>27</v>
      </c>
      <c r="F1325" s="2">
        <v>268.47000000000003</v>
      </c>
      <c r="G1325" s="2">
        <f t="shared" si="181"/>
        <v>1</v>
      </c>
      <c r="H1325" s="6">
        <v>47978</v>
      </c>
      <c r="I1325" s="12" t="str">
        <f t="shared" si="182"/>
        <v>2031</v>
      </c>
      <c r="J1325" s="10" t="str">
        <f t="shared" si="183"/>
        <v>May</v>
      </c>
      <c r="K1325" s="12" t="str">
        <f t="shared" si="184"/>
        <v>10</v>
      </c>
      <c r="L1325" s="2" t="s">
        <v>30</v>
      </c>
      <c r="M1325" s="2" t="s">
        <v>15</v>
      </c>
      <c r="N1325" s="2">
        <v>1.51</v>
      </c>
      <c r="O1325" s="2" t="s">
        <v>16</v>
      </c>
      <c r="P1325" s="2">
        <v>19</v>
      </c>
      <c r="Q1325" s="2">
        <f t="shared" si="185"/>
        <v>3</v>
      </c>
      <c r="R1325" s="2">
        <v>14.13</v>
      </c>
      <c r="S1325" s="2">
        <f t="shared" si="186"/>
        <v>1</v>
      </c>
      <c r="T1325" s="42">
        <f>DataSet!G3783+DataSet!Q3783+DataSet!S3783</f>
        <v>5</v>
      </c>
      <c r="U1325" s="16" t="str">
        <f t="shared" si="187"/>
        <v>Medium</v>
      </c>
      <c r="V1325" s="4">
        <v>3</v>
      </c>
      <c r="W1325" s="33">
        <f t="shared" si="188"/>
        <v>500.73304062909608</v>
      </c>
      <c r="X1325" s="2" t="s">
        <v>22</v>
      </c>
    </row>
    <row r="1326" spans="1:24" ht="14.25" customHeight="1" x14ac:dyDescent="0.25">
      <c r="A1326" s="2">
        <v>3934</v>
      </c>
      <c r="B1326" s="2">
        <v>57</v>
      </c>
      <c r="C1326" s="2" t="str">
        <f t="shared" si="180"/>
        <v>Late Adults</v>
      </c>
      <c r="D1326" s="2" t="s">
        <v>23</v>
      </c>
      <c r="E1326" s="2" t="s">
        <v>27</v>
      </c>
      <c r="F1326" s="2">
        <v>753.82</v>
      </c>
      <c r="G1326" s="2">
        <f t="shared" si="181"/>
        <v>3</v>
      </c>
      <c r="H1326" s="6">
        <v>48130</v>
      </c>
      <c r="I1326" s="12" t="str">
        <f t="shared" si="182"/>
        <v>2031</v>
      </c>
      <c r="J1326" s="10" t="str">
        <f t="shared" si="183"/>
        <v>Oct</v>
      </c>
      <c r="K1326" s="12" t="str">
        <f t="shared" si="184"/>
        <v>09</v>
      </c>
      <c r="L1326" s="2" t="s">
        <v>14</v>
      </c>
      <c r="M1326" s="2" t="s">
        <v>15</v>
      </c>
      <c r="N1326" s="2">
        <v>1.51</v>
      </c>
      <c r="O1326" s="2" t="s">
        <v>16</v>
      </c>
      <c r="P1326" s="2">
        <v>13</v>
      </c>
      <c r="Q1326" s="2">
        <f t="shared" si="185"/>
        <v>2</v>
      </c>
      <c r="R1326" s="2">
        <v>57.99</v>
      </c>
      <c r="S1326" s="2">
        <f t="shared" si="186"/>
        <v>2</v>
      </c>
      <c r="T1326" s="42">
        <f>DataSet!G3935+DataSet!Q3935+DataSet!S3935</f>
        <v>7</v>
      </c>
      <c r="U1326" s="16" t="str">
        <f t="shared" si="187"/>
        <v>High</v>
      </c>
      <c r="V1326" s="4">
        <v>2</v>
      </c>
      <c r="W1326" s="33">
        <f t="shared" si="188"/>
        <v>522.12659217877194</v>
      </c>
      <c r="X1326" s="2" t="s">
        <v>22</v>
      </c>
    </row>
    <row r="1327" spans="1:24" ht="14.25" customHeight="1" x14ac:dyDescent="0.25">
      <c r="A1327" s="2">
        <v>3951</v>
      </c>
      <c r="B1327" s="2">
        <v>19</v>
      </c>
      <c r="C1327" s="2" t="str">
        <f t="shared" si="180"/>
        <v>Young Adults</v>
      </c>
      <c r="D1327" s="2" t="s">
        <v>26</v>
      </c>
      <c r="E1327" s="2" t="s">
        <v>27</v>
      </c>
      <c r="F1327" s="2">
        <v>970.68</v>
      </c>
      <c r="G1327" s="2">
        <f t="shared" si="181"/>
        <v>3</v>
      </c>
      <c r="H1327" s="6">
        <v>48147</v>
      </c>
      <c r="I1327" s="12" t="str">
        <f t="shared" si="182"/>
        <v>2031</v>
      </c>
      <c r="J1327" s="10" t="str">
        <f t="shared" si="183"/>
        <v>Oct</v>
      </c>
      <c r="K1327" s="12" t="str">
        <f t="shared" si="184"/>
        <v>26</v>
      </c>
      <c r="L1327" s="2" t="s">
        <v>24</v>
      </c>
      <c r="M1327" s="2" t="s">
        <v>15</v>
      </c>
      <c r="N1327" s="2">
        <v>1.51</v>
      </c>
      <c r="O1327" s="2" t="s">
        <v>16</v>
      </c>
      <c r="P1327" s="2">
        <v>12</v>
      </c>
      <c r="Q1327" s="2">
        <f t="shared" si="185"/>
        <v>2</v>
      </c>
      <c r="R1327" s="2">
        <v>80.89</v>
      </c>
      <c r="S1327" s="2">
        <f t="shared" si="186"/>
        <v>2</v>
      </c>
      <c r="T1327" s="42">
        <f>DataSet!G3952+DataSet!Q3952+DataSet!S3952</f>
        <v>7</v>
      </c>
      <c r="U1327" s="16" t="str">
        <f t="shared" si="187"/>
        <v>High</v>
      </c>
      <c r="V1327" s="4">
        <v>3</v>
      </c>
      <c r="W1327" s="33">
        <f t="shared" si="188"/>
        <v>501.03784776902927</v>
      </c>
      <c r="X1327" s="2" t="s">
        <v>22</v>
      </c>
    </row>
    <row r="1328" spans="1:24" ht="14.25" customHeight="1" x14ac:dyDescent="0.25">
      <c r="A1328" s="2">
        <v>4314</v>
      </c>
      <c r="B1328" s="2">
        <v>24</v>
      </c>
      <c r="C1328" s="2" t="str">
        <f t="shared" si="180"/>
        <v>Young Adults</v>
      </c>
      <c r="D1328" s="2" t="s">
        <v>12</v>
      </c>
      <c r="E1328" s="2" t="s">
        <v>13</v>
      </c>
      <c r="F1328" s="2">
        <v>543.73</v>
      </c>
      <c r="G1328" s="2">
        <f t="shared" si="181"/>
        <v>2</v>
      </c>
      <c r="H1328" s="6">
        <v>48510</v>
      </c>
      <c r="I1328" s="12" t="str">
        <f t="shared" si="182"/>
        <v>2032</v>
      </c>
      <c r="J1328" s="10" t="str">
        <f t="shared" si="183"/>
        <v>Oct</v>
      </c>
      <c r="K1328" s="12" t="str">
        <f t="shared" si="184"/>
        <v>23</v>
      </c>
      <c r="L1328" s="2" t="s">
        <v>14</v>
      </c>
      <c r="M1328" s="2" t="s">
        <v>25</v>
      </c>
      <c r="N1328" s="2">
        <v>1.51</v>
      </c>
      <c r="O1328" s="2" t="s">
        <v>16</v>
      </c>
      <c r="P1328" s="2">
        <v>4</v>
      </c>
      <c r="Q1328" s="2">
        <f t="shared" si="185"/>
        <v>1</v>
      </c>
      <c r="R1328" s="2">
        <v>135.93</v>
      </c>
      <c r="S1328" s="2">
        <f t="shared" si="186"/>
        <v>2</v>
      </c>
      <c r="T1328" s="42">
        <f>DataSet!G4315+DataSet!Q4315+DataSet!S4315</f>
        <v>6</v>
      </c>
      <c r="U1328" s="16" t="str">
        <f t="shared" si="187"/>
        <v>Medium</v>
      </c>
      <c r="V1328" s="4">
        <v>1</v>
      </c>
      <c r="W1328" s="33">
        <f t="shared" si="188"/>
        <v>536.23265109890053</v>
      </c>
      <c r="X1328" s="2" t="s">
        <v>28</v>
      </c>
    </row>
    <row r="1329" spans="1:24" ht="14.25" customHeight="1" x14ac:dyDescent="0.25">
      <c r="A1329" s="2">
        <v>4341</v>
      </c>
      <c r="B1329" s="2">
        <v>49</v>
      </c>
      <c r="C1329" s="2" t="str">
        <f t="shared" si="180"/>
        <v>Mid Adults</v>
      </c>
      <c r="D1329" s="2" t="s">
        <v>23</v>
      </c>
      <c r="E1329" s="2" t="s">
        <v>29</v>
      </c>
      <c r="F1329" s="2">
        <v>769.62</v>
      </c>
      <c r="G1329" s="2">
        <f t="shared" si="181"/>
        <v>3</v>
      </c>
      <c r="H1329" s="6">
        <v>48537</v>
      </c>
      <c r="I1329" s="12" t="str">
        <f t="shared" si="182"/>
        <v>2032</v>
      </c>
      <c r="J1329" s="10" t="str">
        <f t="shared" si="183"/>
        <v>Nov</v>
      </c>
      <c r="K1329" s="12" t="str">
        <f t="shared" si="184"/>
        <v>19</v>
      </c>
      <c r="L1329" s="2" t="s">
        <v>30</v>
      </c>
      <c r="M1329" s="2" t="s">
        <v>25</v>
      </c>
      <c r="N1329" s="2">
        <v>1.51</v>
      </c>
      <c r="O1329" s="2" t="s">
        <v>16</v>
      </c>
      <c r="P1329" s="2">
        <v>16</v>
      </c>
      <c r="Q1329" s="2">
        <f t="shared" si="185"/>
        <v>3</v>
      </c>
      <c r="R1329" s="2">
        <v>48.1</v>
      </c>
      <c r="S1329" s="2">
        <f t="shared" si="186"/>
        <v>1</v>
      </c>
      <c r="T1329" s="42">
        <f>DataSet!G4342+DataSet!Q4342+DataSet!S4342</f>
        <v>4</v>
      </c>
      <c r="U1329" s="16" t="str">
        <f t="shared" si="187"/>
        <v>Low</v>
      </c>
      <c r="V1329" s="4">
        <v>1</v>
      </c>
      <c r="W1329" s="33">
        <f t="shared" si="188"/>
        <v>536.22233837689078</v>
      </c>
      <c r="X1329" s="2" t="s">
        <v>22</v>
      </c>
    </row>
    <row r="1330" spans="1:24" ht="14.25" customHeight="1" x14ac:dyDescent="0.25">
      <c r="A1330" s="2">
        <v>4435</v>
      </c>
      <c r="B1330" s="2">
        <v>40</v>
      </c>
      <c r="C1330" s="2" t="str">
        <f t="shared" si="180"/>
        <v>Mid Adults</v>
      </c>
      <c r="D1330" s="2" t="s">
        <v>18</v>
      </c>
      <c r="E1330" s="2" t="s">
        <v>29</v>
      </c>
      <c r="F1330" s="2">
        <v>119.8</v>
      </c>
      <c r="G1330" s="2">
        <f t="shared" si="181"/>
        <v>1</v>
      </c>
      <c r="H1330" s="6">
        <v>48631</v>
      </c>
      <c r="I1330" s="12" t="str">
        <f t="shared" si="182"/>
        <v>2033</v>
      </c>
      <c r="J1330" s="10" t="str">
        <f t="shared" si="183"/>
        <v>Feb</v>
      </c>
      <c r="K1330" s="12" t="str">
        <f t="shared" si="184"/>
        <v>21</v>
      </c>
      <c r="L1330" s="2" t="s">
        <v>30</v>
      </c>
      <c r="M1330" s="2" t="s">
        <v>15</v>
      </c>
      <c r="N1330" s="2">
        <v>1.51</v>
      </c>
      <c r="O1330" s="2" t="s">
        <v>16</v>
      </c>
      <c r="P1330" s="2">
        <v>6</v>
      </c>
      <c r="Q1330" s="2">
        <f t="shared" si="185"/>
        <v>2</v>
      </c>
      <c r="R1330" s="2">
        <v>19.97</v>
      </c>
      <c r="S1330" s="2">
        <f t="shared" si="186"/>
        <v>1</v>
      </c>
      <c r="T1330" s="42">
        <f>DataSet!G4436+DataSet!Q4436+DataSet!S4436</f>
        <v>5</v>
      </c>
      <c r="U1330" s="16" t="str">
        <f t="shared" si="187"/>
        <v>Medium</v>
      </c>
      <c r="V1330" s="4">
        <v>3</v>
      </c>
      <c r="W1330" s="33">
        <f t="shared" si="188"/>
        <v>500.42070959264163</v>
      </c>
      <c r="X1330" s="2" t="s">
        <v>22</v>
      </c>
    </row>
    <row r="1331" spans="1:24" ht="14.25" customHeight="1" x14ac:dyDescent="0.25">
      <c r="A1331" s="2">
        <v>4504</v>
      </c>
      <c r="B1331" s="2">
        <v>25</v>
      </c>
      <c r="C1331" s="2" t="str">
        <f t="shared" si="180"/>
        <v>Young Adults</v>
      </c>
      <c r="D1331" s="2" t="s">
        <v>26</v>
      </c>
      <c r="E1331" s="2" t="s">
        <v>29</v>
      </c>
      <c r="F1331" s="2">
        <v>174.79</v>
      </c>
      <c r="G1331" s="2">
        <f t="shared" si="181"/>
        <v>1</v>
      </c>
      <c r="H1331" s="6">
        <v>48700</v>
      </c>
      <c r="I1331" s="12" t="str">
        <f t="shared" si="182"/>
        <v>2033</v>
      </c>
      <c r="J1331" s="10" t="str">
        <f t="shared" si="183"/>
        <v>May</v>
      </c>
      <c r="K1331" s="12" t="str">
        <f t="shared" si="184"/>
        <v>01</v>
      </c>
      <c r="L1331" s="2" t="s">
        <v>24</v>
      </c>
      <c r="M1331" s="2" t="s">
        <v>25</v>
      </c>
      <c r="N1331" s="2">
        <v>1.51</v>
      </c>
      <c r="O1331" s="2" t="s">
        <v>21</v>
      </c>
      <c r="P1331" s="2">
        <v>18</v>
      </c>
      <c r="Q1331" s="2">
        <f t="shared" si="185"/>
        <v>3</v>
      </c>
      <c r="R1331" s="2">
        <v>9.7100000000000009</v>
      </c>
      <c r="S1331" s="2">
        <f t="shared" si="186"/>
        <v>1</v>
      </c>
      <c r="T1331" s="42">
        <f>DataSet!G4505+DataSet!Q4505+DataSet!S4505</f>
        <v>5</v>
      </c>
      <c r="U1331" s="16" t="str">
        <f t="shared" si="187"/>
        <v>Medium</v>
      </c>
      <c r="V1331" s="4">
        <v>3</v>
      </c>
      <c r="W1331" s="33">
        <f t="shared" si="188"/>
        <v>500.92152631578983</v>
      </c>
      <c r="X1331" s="2" t="s">
        <v>22</v>
      </c>
    </row>
    <row r="1332" spans="1:24" ht="14.25" customHeight="1" x14ac:dyDescent="0.25">
      <c r="A1332" s="2">
        <v>4577</v>
      </c>
      <c r="B1332" s="2">
        <v>22</v>
      </c>
      <c r="C1332" s="2" t="str">
        <f t="shared" si="180"/>
        <v>Young Adults</v>
      </c>
      <c r="D1332" s="2" t="s">
        <v>26</v>
      </c>
      <c r="E1332" s="2" t="s">
        <v>13</v>
      </c>
      <c r="F1332" s="2">
        <v>585.6</v>
      </c>
      <c r="G1332" s="2">
        <f t="shared" si="181"/>
        <v>2</v>
      </c>
      <c r="H1332" s="6">
        <v>48773</v>
      </c>
      <c r="I1332" s="12" t="str">
        <f t="shared" si="182"/>
        <v>2033</v>
      </c>
      <c r="J1332" s="10" t="str">
        <f t="shared" si="183"/>
        <v>Jul</v>
      </c>
      <c r="K1332" s="12" t="str">
        <f t="shared" si="184"/>
        <v>13</v>
      </c>
      <c r="L1332" s="2" t="s">
        <v>20</v>
      </c>
      <c r="M1332" s="2" t="s">
        <v>25</v>
      </c>
      <c r="N1332" s="2">
        <v>1.51</v>
      </c>
      <c r="O1332" s="2" t="s">
        <v>21</v>
      </c>
      <c r="P1332" s="2">
        <v>5</v>
      </c>
      <c r="Q1332" s="2">
        <f t="shared" si="185"/>
        <v>1</v>
      </c>
      <c r="R1332" s="2">
        <v>117.12</v>
      </c>
      <c r="S1332" s="2">
        <f t="shared" si="186"/>
        <v>2</v>
      </c>
      <c r="T1332" s="42">
        <f>DataSet!G4578+DataSet!Q4578+DataSet!S4578</f>
        <v>7</v>
      </c>
      <c r="U1332" s="16" t="str">
        <f t="shared" si="187"/>
        <v>High</v>
      </c>
      <c r="V1332" s="4">
        <v>5</v>
      </c>
      <c r="W1332" s="33">
        <f t="shared" si="188"/>
        <v>526.91926795580127</v>
      </c>
      <c r="X1332" s="2" t="s">
        <v>28</v>
      </c>
    </row>
    <row r="1333" spans="1:24" ht="14.25" customHeight="1" x14ac:dyDescent="0.25">
      <c r="A1333" s="2">
        <v>4615</v>
      </c>
      <c r="B1333" s="2">
        <v>59</v>
      </c>
      <c r="C1333" s="2" t="str">
        <f t="shared" si="180"/>
        <v>Late Adults</v>
      </c>
      <c r="D1333" s="2" t="s">
        <v>18</v>
      </c>
      <c r="E1333" s="2" t="s">
        <v>13</v>
      </c>
      <c r="F1333" s="2">
        <v>706.94</v>
      </c>
      <c r="G1333" s="2">
        <f t="shared" si="181"/>
        <v>3</v>
      </c>
      <c r="H1333" s="6">
        <v>48811</v>
      </c>
      <c r="I1333" s="12" t="str">
        <f t="shared" si="182"/>
        <v>2033</v>
      </c>
      <c r="J1333" s="10" t="str">
        <f t="shared" si="183"/>
        <v>Aug</v>
      </c>
      <c r="K1333" s="12" t="str">
        <f t="shared" si="184"/>
        <v>20</v>
      </c>
      <c r="L1333" s="2" t="s">
        <v>30</v>
      </c>
      <c r="M1333" s="2" t="s">
        <v>25</v>
      </c>
      <c r="N1333" s="2">
        <v>1.51</v>
      </c>
      <c r="O1333" s="2" t="s">
        <v>21</v>
      </c>
      <c r="P1333" s="2">
        <v>16</v>
      </c>
      <c r="Q1333" s="2">
        <f t="shared" si="185"/>
        <v>3</v>
      </c>
      <c r="R1333" s="2">
        <v>44.18</v>
      </c>
      <c r="S1333" s="2">
        <f t="shared" si="186"/>
        <v>1</v>
      </c>
      <c r="T1333" s="42">
        <f>DataSet!G4616+DataSet!Q4616+DataSet!S4616</f>
        <v>6</v>
      </c>
      <c r="U1333" s="16" t="str">
        <f t="shared" si="187"/>
        <v>Medium</v>
      </c>
      <c r="V1333" s="4">
        <v>4</v>
      </c>
      <c r="W1333" s="33">
        <f t="shared" si="188"/>
        <v>525.10572386059062</v>
      </c>
      <c r="X1333" s="2" t="s">
        <v>17</v>
      </c>
    </row>
    <row r="1334" spans="1:24" ht="14.25" customHeight="1" x14ac:dyDescent="0.25">
      <c r="A1334" s="2">
        <v>161</v>
      </c>
      <c r="B1334" s="2">
        <v>64</v>
      </c>
      <c r="C1334" s="2" t="str">
        <f t="shared" si="180"/>
        <v>Seniors</v>
      </c>
      <c r="D1334" s="2" t="s">
        <v>12</v>
      </c>
      <c r="E1334" s="2" t="s">
        <v>13</v>
      </c>
      <c r="F1334" s="2">
        <v>562.71</v>
      </c>
      <c r="G1334" s="2">
        <f t="shared" si="181"/>
        <v>2</v>
      </c>
      <c r="H1334" s="6">
        <v>44357</v>
      </c>
      <c r="I1334" s="12" t="str">
        <f t="shared" si="182"/>
        <v>2021</v>
      </c>
      <c r="J1334" s="10" t="str">
        <f t="shared" si="183"/>
        <v>Jun</v>
      </c>
      <c r="K1334" s="12" t="str">
        <f t="shared" si="184"/>
        <v>10</v>
      </c>
      <c r="L1334" s="2" t="s">
        <v>20</v>
      </c>
      <c r="M1334" s="2" t="s">
        <v>15</v>
      </c>
      <c r="N1334" s="2">
        <v>1.5</v>
      </c>
      <c r="O1334" s="2" t="s">
        <v>16</v>
      </c>
      <c r="P1334" s="2">
        <v>8</v>
      </c>
      <c r="Q1334" s="2">
        <f t="shared" si="185"/>
        <v>2</v>
      </c>
      <c r="R1334" s="2">
        <v>70.34</v>
      </c>
      <c r="S1334" s="2">
        <f t="shared" si="186"/>
        <v>2</v>
      </c>
      <c r="T1334" s="42">
        <f>DataSet!G162+DataSet!Q162+DataSet!S162</f>
        <v>6</v>
      </c>
      <c r="U1334" s="16" t="str">
        <f t="shared" si="187"/>
        <v>Medium</v>
      </c>
      <c r="V1334" s="4">
        <v>3</v>
      </c>
      <c r="W1334" s="33">
        <f t="shared" si="188"/>
        <v>501.35121212121243</v>
      </c>
      <c r="X1334" s="2" t="s">
        <v>17</v>
      </c>
    </row>
    <row r="1335" spans="1:24" ht="14.25" customHeight="1" x14ac:dyDescent="0.25">
      <c r="A1335" s="2">
        <v>417</v>
      </c>
      <c r="B1335" s="2">
        <v>24</v>
      </c>
      <c r="C1335" s="2" t="str">
        <f t="shared" si="180"/>
        <v>Young Adults</v>
      </c>
      <c r="D1335" s="2" t="s">
        <v>18</v>
      </c>
      <c r="E1335" s="2" t="s">
        <v>29</v>
      </c>
      <c r="F1335" s="2">
        <v>217.96</v>
      </c>
      <c r="G1335" s="2">
        <f t="shared" si="181"/>
        <v>1</v>
      </c>
      <c r="H1335" s="6">
        <v>44613</v>
      </c>
      <c r="I1335" s="12" t="str">
        <f t="shared" si="182"/>
        <v>2022</v>
      </c>
      <c r="J1335" s="10" t="str">
        <f t="shared" si="183"/>
        <v>Feb</v>
      </c>
      <c r="K1335" s="12" t="str">
        <f t="shared" si="184"/>
        <v>21</v>
      </c>
      <c r="L1335" s="2" t="s">
        <v>24</v>
      </c>
      <c r="M1335" s="2" t="s">
        <v>25</v>
      </c>
      <c r="N1335" s="2">
        <v>1.5</v>
      </c>
      <c r="O1335" s="2" t="s">
        <v>21</v>
      </c>
      <c r="P1335" s="2">
        <v>17</v>
      </c>
      <c r="Q1335" s="2">
        <f t="shared" si="185"/>
        <v>3</v>
      </c>
      <c r="R1335" s="2">
        <v>12.82</v>
      </c>
      <c r="S1335" s="2">
        <f t="shared" si="186"/>
        <v>1</v>
      </c>
      <c r="T1335" s="42">
        <f>DataSet!G418+DataSet!Q418+DataSet!S418</f>
        <v>6</v>
      </c>
      <c r="U1335" s="16" t="str">
        <f t="shared" si="187"/>
        <v>Medium</v>
      </c>
      <c r="V1335" s="4">
        <v>3</v>
      </c>
      <c r="W1335" s="33">
        <f t="shared" si="188"/>
        <v>501.27026385224309</v>
      </c>
      <c r="X1335" s="2" t="s">
        <v>28</v>
      </c>
    </row>
    <row r="1336" spans="1:24" ht="14.25" customHeight="1" x14ac:dyDescent="0.25">
      <c r="A1336" s="2">
        <v>424</v>
      </c>
      <c r="B1336" s="2">
        <v>67</v>
      </c>
      <c r="C1336" s="2" t="str">
        <f t="shared" si="180"/>
        <v>Seniors</v>
      </c>
      <c r="D1336" s="2" t="s">
        <v>26</v>
      </c>
      <c r="E1336" s="2" t="s">
        <v>29</v>
      </c>
      <c r="F1336" s="2">
        <v>377.04</v>
      </c>
      <c r="G1336" s="2">
        <f t="shared" si="181"/>
        <v>2</v>
      </c>
      <c r="H1336" s="6">
        <v>44620</v>
      </c>
      <c r="I1336" s="12" t="str">
        <f t="shared" si="182"/>
        <v>2022</v>
      </c>
      <c r="J1336" s="10" t="str">
        <f t="shared" si="183"/>
        <v>Feb</v>
      </c>
      <c r="K1336" s="12" t="str">
        <f t="shared" si="184"/>
        <v>28</v>
      </c>
      <c r="L1336" s="2" t="s">
        <v>24</v>
      </c>
      <c r="M1336" s="2" t="s">
        <v>15</v>
      </c>
      <c r="N1336" s="2">
        <v>1.5</v>
      </c>
      <c r="O1336" s="2" t="s">
        <v>21</v>
      </c>
      <c r="P1336" s="2">
        <v>19</v>
      </c>
      <c r="Q1336" s="2">
        <f t="shared" si="185"/>
        <v>3</v>
      </c>
      <c r="R1336" s="2">
        <v>19.84</v>
      </c>
      <c r="S1336" s="2">
        <f t="shared" si="186"/>
        <v>1</v>
      </c>
      <c r="T1336" s="42">
        <f>DataSet!G425+DataSet!Q425+DataSet!S425</f>
        <v>6</v>
      </c>
      <c r="U1336" s="16" t="str">
        <f t="shared" si="187"/>
        <v>Medium</v>
      </c>
      <c r="V1336" s="4">
        <v>2</v>
      </c>
      <c r="W1336" s="33">
        <f t="shared" si="188"/>
        <v>521.80254545454636</v>
      </c>
      <c r="X1336" s="2" t="s">
        <v>22</v>
      </c>
    </row>
    <row r="1337" spans="1:24" ht="14.25" customHeight="1" x14ac:dyDescent="0.25">
      <c r="A1337" s="2">
        <v>528</v>
      </c>
      <c r="B1337" s="2">
        <v>50</v>
      </c>
      <c r="C1337" s="2" t="str">
        <f t="shared" si="180"/>
        <v>Late Adults</v>
      </c>
      <c r="D1337" s="2" t="s">
        <v>23</v>
      </c>
      <c r="E1337" s="2" t="s">
        <v>13</v>
      </c>
      <c r="F1337" s="2">
        <v>710.52</v>
      </c>
      <c r="G1337" s="2">
        <f t="shared" si="181"/>
        <v>3</v>
      </c>
      <c r="H1337" s="6">
        <v>44724</v>
      </c>
      <c r="I1337" s="12" t="str">
        <f t="shared" si="182"/>
        <v>2022</v>
      </c>
      <c r="J1337" s="10" t="str">
        <f t="shared" si="183"/>
        <v>Jun</v>
      </c>
      <c r="K1337" s="12" t="str">
        <f t="shared" si="184"/>
        <v>12</v>
      </c>
      <c r="L1337" s="2" t="s">
        <v>24</v>
      </c>
      <c r="M1337" s="2" t="s">
        <v>25</v>
      </c>
      <c r="N1337" s="2">
        <v>1.5</v>
      </c>
      <c r="O1337" s="2" t="s">
        <v>16</v>
      </c>
      <c r="P1337" s="2">
        <v>5</v>
      </c>
      <c r="Q1337" s="2">
        <f t="shared" si="185"/>
        <v>1</v>
      </c>
      <c r="R1337" s="2">
        <v>142.1</v>
      </c>
      <c r="S1337" s="2">
        <f t="shared" si="186"/>
        <v>2</v>
      </c>
      <c r="T1337" s="42">
        <f>DataSet!G529+DataSet!Q529+DataSet!S529</f>
        <v>6</v>
      </c>
      <c r="U1337" s="16" t="str">
        <f t="shared" si="187"/>
        <v>Medium</v>
      </c>
      <c r="V1337" s="4">
        <v>3</v>
      </c>
      <c r="W1337" s="33">
        <f t="shared" si="188"/>
        <v>501.64451783355383</v>
      </c>
      <c r="X1337" s="2" t="s">
        <v>28</v>
      </c>
    </row>
    <row r="1338" spans="1:24" ht="14.25" customHeight="1" x14ac:dyDescent="0.25">
      <c r="A1338" s="2">
        <v>624</v>
      </c>
      <c r="B1338" s="2">
        <v>24</v>
      </c>
      <c r="C1338" s="2" t="str">
        <f t="shared" si="180"/>
        <v>Young Adults</v>
      </c>
      <c r="D1338" s="2" t="s">
        <v>12</v>
      </c>
      <c r="E1338" s="2" t="s">
        <v>19</v>
      </c>
      <c r="F1338" s="2">
        <v>956.53</v>
      </c>
      <c r="G1338" s="2">
        <f t="shared" si="181"/>
        <v>3</v>
      </c>
      <c r="H1338" s="6">
        <v>44820</v>
      </c>
      <c r="I1338" s="12" t="str">
        <f t="shared" si="182"/>
        <v>2022</v>
      </c>
      <c r="J1338" s="10" t="str">
        <f t="shared" si="183"/>
        <v>Sep</v>
      </c>
      <c r="K1338" s="12" t="str">
        <f t="shared" si="184"/>
        <v>16</v>
      </c>
      <c r="L1338" s="2" t="s">
        <v>20</v>
      </c>
      <c r="M1338" s="2" t="s">
        <v>25</v>
      </c>
      <c r="N1338" s="2">
        <v>1.5</v>
      </c>
      <c r="O1338" s="2" t="s">
        <v>21</v>
      </c>
      <c r="P1338" s="2">
        <v>13</v>
      </c>
      <c r="Q1338" s="2">
        <f t="shared" si="185"/>
        <v>2</v>
      </c>
      <c r="R1338" s="2">
        <v>73.58</v>
      </c>
      <c r="S1338" s="2">
        <f t="shared" si="186"/>
        <v>2</v>
      </c>
      <c r="T1338" s="42">
        <f>DataSet!G625+DataSet!Q625+DataSet!S625</f>
        <v>5</v>
      </c>
      <c r="U1338" s="16" t="str">
        <f t="shared" si="187"/>
        <v>Medium</v>
      </c>
      <c r="V1338" s="4">
        <v>1</v>
      </c>
      <c r="W1338" s="33">
        <f t="shared" si="188"/>
        <v>535.90085399448981</v>
      </c>
      <c r="X1338" s="2" t="s">
        <v>22</v>
      </c>
    </row>
    <row r="1339" spans="1:24" ht="14.25" customHeight="1" x14ac:dyDescent="0.25">
      <c r="A1339" s="2">
        <v>650</v>
      </c>
      <c r="B1339" s="2">
        <v>30</v>
      </c>
      <c r="C1339" s="2" t="str">
        <f t="shared" si="180"/>
        <v>Early Adults</v>
      </c>
      <c r="D1339" s="2" t="s">
        <v>23</v>
      </c>
      <c r="E1339" s="2" t="s">
        <v>29</v>
      </c>
      <c r="F1339" s="2">
        <v>373.89</v>
      </c>
      <c r="G1339" s="2">
        <f t="shared" si="181"/>
        <v>2</v>
      </c>
      <c r="H1339" s="6">
        <v>44846</v>
      </c>
      <c r="I1339" s="12" t="str">
        <f t="shared" si="182"/>
        <v>2022</v>
      </c>
      <c r="J1339" s="10" t="str">
        <f t="shared" si="183"/>
        <v>Oct</v>
      </c>
      <c r="K1339" s="12" t="str">
        <f t="shared" si="184"/>
        <v>12</v>
      </c>
      <c r="L1339" s="2" t="s">
        <v>30</v>
      </c>
      <c r="M1339" s="2" t="s">
        <v>15</v>
      </c>
      <c r="N1339" s="2">
        <v>1.5</v>
      </c>
      <c r="O1339" s="2" t="s">
        <v>16</v>
      </c>
      <c r="P1339" s="2">
        <v>8</v>
      </c>
      <c r="Q1339" s="2">
        <f t="shared" si="185"/>
        <v>2</v>
      </c>
      <c r="R1339" s="2">
        <v>46.74</v>
      </c>
      <c r="S1339" s="2">
        <f t="shared" si="186"/>
        <v>1</v>
      </c>
      <c r="T1339" s="42">
        <f>DataSet!G651+DataSet!Q651+DataSet!S651</f>
        <v>7</v>
      </c>
      <c r="U1339" s="16" t="str">
        <f t="shared" si="187"/>
        <v>High</v>
      </c>
      <c r="V1339" s="4">
        <v>5</v>
      </c>
      <c r="W1339" s="33">
        <f t="shared" si="188"/>
        <v>526.83810511756599</v>
      </c>
      <c r="X1339" s="2" t="s">
        <v>17</v>
      </c>
    </row>
    <row r="1340" spans="1:24" ht="14.25" customHeight="1" x14ac:dyDescent="0.25">
      <c r="A1340" s="2">
        <v>762</v>
      </c>
      <c r="B1340" s="2">
        <v>18</v>
      </c>
      <c r="C1340" s="2" t="str">
        <f t="shared" si="180"/>
        <v>Young Adults</v>
      </c>
      <c r="D1340" s="2" t="s">
        <v>12</v>
      </c>
      <c r="E1340" s="2" t="s">
        <v>19</v>
      </c>
      <c r="F1340" s="2">
        <v>169.88</v>
      </c>
      <c r="G1340" s="2">
        <f t="shared" si="181"/>
        <v>1</v>
      </c>
      <c r="H1340" s="6">
        <v>44958</v>
      </c>
      <c r="I1340" s="12" t="str">
        <f t="shared" si="182"/>
        <v>2023</v>
      </c>
      <c r="J1340" s="10" t="str">
        <f t="shared" si="183"/>
        <v>Feb</v>
      </c>
      <c r="K1340" s="12" t="str">
        <f t="shared" si="184"/>
        <v>01</v>
      </c>
      <c r="L1340" s="2" t="s">
        <v>24</v>
      </c>
      <c r="M1340" s="2" t="s">
        <v>25</v>
      </c>
      <c r="N1340" s="2">
        <v>1.5</v>
      </c>
      <c r="O1340" s="2" t="s">
        <v>16</v>
      </c>
      <c r="P1340" s="2">
        <v>16</v>
      </c>
      <c r="Q1340" s="2">
        <f t="shared" si="185"/>
        <v>3</v>
      </c>
      <c r="R1340" s="2">
        <v>10.62</v>
      </c>
      <c r="S1340" s="2">
        <f t="shared" si="186"/>
        <v>1</v>
      </c>
      <c r="T1340" s="42">
        <f>DataSet!G763+DataSet!Q763+DataSet!S763</f>
        <v>7</v>
      </c>
      <c r="U1340" s="16" t="str">
        <f t="shared" si="187"/>
        <v>High</v>
      </c>
      <c r="V1340" s="4">
        <v>2</v>
      </c>
      <c r="W1340" s="33">
        <f t="shared" si="188"/>
        <v>522.00529411764796</v>
      </c>
      <c r="X1340" s="2" t="s">
        <v>17</v>
      </c>
    </row>
    <row r="1341" spans="1:24" ht="14.25" customHeight="1" x14ac:dyDescent="0.25">
      <c r="A1341" s="2">
        <v>797</v>
      </c>
      <c r="B1341" s="2">
        <v>56</v>
      </c>
      <c r="C1341" s="2" t="str">
        <f t="shared" si="180"/>
        <v>Late Adults</v>
      </c>
      <c r="D1341" s="2" t="s">
        <v>23</v>
      </c>
      <c r="E1341" s="2" t="s">
        <v>13</v>
      </c>
      <c r="F1341" s="2">
        <v>606.47</v>
      </c>
      <c r="G1341" s="2">
        <f t="shared" si="181"/>
        <v>2</v>
      </c>
      <c r="H1341" s="6">
        <v>44993</v>
      </c>
      <c r="I1341" s="12" t="str">
        <f t="shared" si="182"/>
        <v>2023</v>
      </c>
      <c r="J1341" s="10" t="str">
        <f t="shared" si="183"/>
        <v>Mar</v>
      </c>
      <c r="K1341" s="12" t="str">
        <f t="shared" si="184"/>
        <v>08</v>
      </c>
      <c r="L1341" s="2" t="s">
        <v>20</v>
      </c>
      <c r="M1341" s="2" t="s">
        <v>25</v>
      </c>
      <c r="N1341" s="2">
        <v>1.5</v>
      </c>
      <c r="O1341" s="2" t="s">
        <v>16</v>
      </c>
      <c r="P1341" s="2">
        <v>7</v>
      </c>
      <c r="Q1341" s="2">
        <f t="shared" si="185"/>
        <v>2</v>
      </c>
      <c r="R1341" s="2">
        <v>86.64</v>
      </c>
      <c r="S1341" s="2">
        <f t="shared" si="186"/>
        <v>2</v>
      </c>
      <c r="T1341" s="42">
        <f>DataSet!G798+DataSet!Q798+DataSet!S798</f>
        <v>7</v>
      </c>
      <c r="U1341" s="16" t="str">
        <f t="shared" si="187"/>
        <v>High</v>
      </c>
      <c r="V1341" s="4">
        <v>1</v>
      </c>
      <c r="W1341" s="33">
        <f t="shared" si="188"/>
        <v>535.32067586206847</v>
      </c>
      <c r="X1341" s="2" t="s">
        <v>17</v>
      </c>
    </row>
    <row r="1342" spans="1:24" ht="14.25" customHeight="1" x14ac:dyDescent="0.25">
      <c r="A1342" s="2">
        <v>1090</v>
      </c>
      <c r="B1342" s="2">
        <v>42</v>
      </c>
      <c r="C1342" s="2" t="str">
        <f t="shared" si="180"/>
        <v>Mid Adults</v>
      </c>
      <c r="D1342" s="2" t="s">
        <v>26</v>
      </c>
      <c r="E1342" s="2" t="s">
        <v>29</v>
      </c>
      <c r="F1342" s="2">
        <v>98.07</v>
      </c>
      <c r="G1342" s="2">
        <f t="shared" si="181"/>
        <v>1</v>
      </c>
      <c r="H1342" s="6">
        <v>45286</v>
      </c>
      <c r="I1342" s="12" t="str">
        <f t="shared" si="182"/>
        <v>2023</v>
      </c>
      <c r="J1342" s="10" t="str">
        <f t="shared" si="183"/>
        <v>Dec</v>
      </c>
      <c r="K1342" s="12" t="str">
        <f t="shared" si="184"/>
        <v>26</v>
      </c>
      <c r="L1342" s="2" t="s">
        <v>20</v>
      </c>
      <c r="M1342" s="2" t="s">
        <v>15</v>
      </c>
      <c r="N1342" s="2">
        <v>1.5</v>
      </c>
      <c r="O1342" s="2" t="s">
        <v>16</v>
      </c>
      <c r="P1342" s="2">
        <v>5</v>
      </c>
      <c r="Q1342" s="2">
        <f t="shared" si="185"/>
        <v>1</v>
      </c>
      <c r="R1342" s="2">
        <v>19.61</v>
      </c>
      <c r="S1342" s="2">
        <f t="shared" si="186"/>
        <v>1</v>
      </c>
      <c r="T1342" s="42">
        <f>DataSet!G1091+DataSet!Q1091+DataSet!S1091</f>
        <v>5</v>
      </c>
      <c r="U1342" s="16" t="str">
        <f t="shared" si="187"/>
        <v>Medium</v>
      </c>
      <c r="V1342" s="4">
        <v>3</v>
      </c>
      <c r="W1342" s="33">
        <f t="shared" si="188"/>
        <v>501.36822751322791</v>
      </c>
      <c r="X1342" s="2" t="s">
        <v>17</v>
      </c>
    </row>
    <row r="1343" spans="1:24" ht="14.25" customHeight="1" x14ac:dyDescent="0.25">
      <c r="A1343" s="2">
        <v>1466</v>
      </c>
      <c r="B1343" s="2">
        <v>19</v>
      </c>
      <c r="C1343" s="2" t="str">
        <f t="shared" si="180"/>
        <v>Young Adults</v>
      </c>
      <c r="D1343" s="2" t="s">
        <v>23</v>
      </c>
      <c r="E1343" s="2" t="s">
        <v>29</v>
      </c>
      <c r="F1343" s="2">
        <v>600.45000000000005</v>
      </c>
      <c r="G1343" s="2">
        <f t="shared" si="181"/>
        <v>2</v>
      </c>
      <c r="H1343" s="6">
        <v>45662</v>
      </c>
      <c r="I1343" s="12" t="str">
        <f t="shared" si="182"/>
        <v>2025</v>
      </c>
      <c r="J1343" s="10" t="str">
        <f t="shared" si="183"/>
        <v>Jan</v>
      </c>
      <c r="K1343" s="12" t="str">
        <f t="shared" si="184"/>
        <v>05</v>
      </c>
      <c r="L1343" s="2" t="s">
        <v>14</v>
      </c>
      <c r="M1343" s="2" t="s">
        <v>25</v>
      </c>
      <c r="N1343" s="2">
        <v>1.5</v>
      </c>
      <c r="O1343" s="2" t="s">
        <v>16</v>
      </c>
      <c r="P1343" s="2">
        <v>1</v>
      </c>
      <c r="Q1343" s="2">
        <f t="shared" si="185"/>
        <v>1</v>
      </c>
      <c r="R1343" s="2">
        <v>600.45000000000005</v>
      </c>
      <c r="S1343" s="2">
        <f t="shared" si="186"/>
        <v>3</v>
      </c>
      <c r="T1343" s="42">
        <f>DataSet!G1467+DataSet!Q1467+DataSet!S1467</f>
        <v>7</v>
      </c>
      <c r="U1343" s="16" t="str">
        <f t="shared" si="187"/>
        <v>High</v>
      </c>
      <c r="V1343" s="4">
        <v>1</v>
      </c>
      <c r="W1343" s="33">
        <f t="shared" si="188"/>
        <v>535.22240331491662</v>
      </c>
      <c r="X1343" s="2" t="s">
        <v>17</v>
      </c>
    </row>
    <row r="1344" spans="1:24" ht="14.25" customHeight="1" x14ac:dyDescent="0.25">
      <c r="A1344" s="2">
        <v>1479</v>
      </c>
      <c r="B1344" s="2">
        <v>54</v>
      </c>
      <c r="C1344" s="2" t="str">
        <f t="shared" si="180"/>
        <v>Late Adults</v>
      </c>
      <c r="D1344" s="2" t="s">
        <v>26</v>
      </c>
      <c r="E1344" s="2" t="s">
        <v>13</v>
      </c>
      <c r="F1344" s="2">
        <v>464.46</v>
      </c>
      <c r="G1344" s="2">
        <f t="shared" si="181"/>
        <v>2</v>
      </c>
      <c r="H1344" s="6">
        <v>45675</v>
      </c>
      <c r="I1344" s="12" t="str">
        <f t="shared" si="182"/>
        <v>2025</v>
      </c>
      <c r="J1344" s="10" t="str">
        <f t="shared" si="183"/>
        <v>Jan</v>
      </c>
      <c r="K1344" s="12" t="str">
        <f t="shared" si="184"/>
        <v>18</v>
      </c>
      <c r="L1344" s="2" t="s">
        <v>24</v>
      </c>
      <c r="M1344" s="2" t="s">
        <v>25</v>
      </c>
      <c r="N1344" s="2">
        <v>1.5</v>
      </c>
      <c r="O1344" s="2" t="s">
        <v>16</v>
      </c>
      <c r="P1344" s="2">
        <v>1</v>
      </c>
      <c r="Q1344" s="2">
        <f t="shared" si="185"/>
        <v>1</v>
      </c>
      <c r="R1344" s="2">
        <v>464.46</v>
      </c>
      <c r="S1344" s="2">
        <f t="shared" si="186"/>
        <v>3</v>
      </c>
      <c r="T1344" s="42">
        <f>DataSet!G1480+DataSet!Q1480+DataSet!S1480</f>
        <v>4</v>
      </c>
      <c r="U1344" s="16" t="str">
        <f t="shared" si="187"/>
        <v>Low</v>
      </c>
      <c r="V1344" s="4">
        <v>5</v>
      </c>
      <c r="W1344" s="33">
        <f t="shared" si="188"/>
        <v>527.04994459833824</v>
      </c>
      <c r="X1344" s="2" t="s">
        <v>28</v>
      </c>
    </row>
    <row r="1345" spans="1:24" ht="14.25" customHeight="1" x14ac:dyDescent="0.25">
      <c r="A1345" s="2">
        <v>2257</v>
      </c>
      <c r="B1345" s="2">
        <v>29</v>
      </c>
      <c r="C1345" s="2" t="str">
        <f t="shared" si="180"/>
        <v>Young Adults</v>
      </c>
      <c r="D1345" s="2" t="s">
        <v>23</v>
      </c>
      <c r="E1345" s="2" t="s">
        <v>19</v>
      </c>
      <c r="F1345" s="2">
        <v>217.81</v>
      </c>
      <c r="G1345" s="2">
        <f t="shared" si="181"/>
        <v>1</v>
      </c>
      <c r="H1345" s="6">
        <v>46453</v>
      </c>
      <c r="I1345" s="12" t="str">
        <f t="shared" si="182"/>
        <v>2027</v>
      </c>
      <c r="J1345" s="10" t="str">
        <f t="shared" si="183"/>
        <v>Mar</v>
      </c>
      <c r="K1345" s="12" t="str">
        <f t="shared" si="184"/>
        <v>07</v>
      </c>
      <c r="L1345" s="2" t="s">
        <v>20</v>
      </c>
      <c r="M1345" s="2" t="s">
        <v>25</v>
      </c>
      <c r="N1345" s="2">
        <v>1.5</v>
      </c>
      <c r="O1345" s="2" t="s">
        <v>21</v>
      </c>
      <c r="P1345" s="2">
        <v>13</v>
      </c>
      <c r="Q1345" s="2">
        <f t="shared" si="185"/>
        <v>2</v>
      </c>
      <c r="R1345" s="2">
        <v>16.75</v>
      </c>
      <c r="S1345" s="2">
        <f t="shared" si="186"/>
        <v>1</v>
      </c>
      <c r="T1345" s="42">
        <f>DataSet!G2258+DataSet!Q2258+DataSet!S2258</f>
        <v>4</v>
      </c>
      <c r="U1345" s="16" t="str">
        <f t="shared" si="187"/>
        <v>Low</v>
      </c>
      <c r="V1345" s="4">
        <v>3</v>
      </c>
      <c r="W1345" s="33">
        <f t="shared" si="188"/>
        <v>501.90239735099374</v>
      </c>
      <c r="X1345" s="2" t="s">
        <v>17</v>
      </c>
    </row>
    <row r="1346" spans="1:24" ht="14.25" customHeight="1" x14ac:dyDescent="0.25">
      <c r="A1346" s="2">
        <v>2452</v>
      </c>
      <c r="B1346" s="2">
        <v>27</v>
      </c>
      <c r="C1346" s="2" t="str">
        <f t="shared" ref="C1346:C1409" si="189">IF(AND(B1346&gt;=18, B1346&lt;=29), "Young Adults",
   IF(AND(B1346&gt;=30, B1346&lt;=39), "Early Adults",
      IF(AND(B1346&gt;=40, B1346&lt;=49), "Mid Adults",
         IF(AND(B1346&gt;=50, B1346&lt;=59), "Late Adults",
            IF(AND(B1346&gt;=60, B1346&lt;=69), "Seniors", "Out of Range")
         )
      )
   )
)</f>
        <v>Young Adults</v>
      </c>
      <c r="D1346" s="2" t="s">
        <v>12</v>
      </c>
      <c r="E1346" s="2" t="s">
        <v>13</v>
      </c>
      <c r="F1346" s="2">
        <v>518.69000000000005</v>
      </c>
      <c r="G1346" s="2">
        <f t="shared" ref="G1346:G1409" si="190">IF(F1346 &lt;= 350, 1, IF(F1346&gt; 350, IF(F1346 &lt;= 650, 2, 3)))</f>
        <v>2</v>
      </c>
      <c r="H1346" s="6">
        <v>46648</v>
      </c>
      <c r="I1346" s="12" t="str">
        <f t="shared" ref="I1346:I1409" si="191">TEXT(H1346, "yyyy")</f>
        <v>2027</v>
      </c>
      <c r="J1346" s="10" t="str">
        <f t="shared" ref="J1346:J1409" si="192">TEXT(H1346, "mmm")</f>
        <v>Sep</v>
      </c>
      <c r="K1346" s="12" t="str">
        <f t="shared" ref="K1346:K1409" si="193">TEXT(H1346, "dd")</f>
        <v>18</v>
      </c>
      <c r="L1346" s="2" t="s">
        <v>14</v>
      </c>
      <c r="M1346" s="2" t="s">
        <v>15</v>
      </c>
      <c r="N1346" s="2">
        <v>1.5</v>
      </c>
      <c r="O1346" s="2" t="s">
        <v>21</v>
      </c>
      <c r="P1346" s="2">
        <v>7</v>
      </c>
      <c r="Q1346" s="2">
        <f t="shared" ref="Q1346:Q1409" si="194">IF(P1346 &lt;= 5, 1, IF(P1346&gt; 5, IF(P1346 &lt;= 15, 2, 3)))</f>
        <v>2</v>
      </c>
      <c r="R1346" s="2">
        <v>74.099999999999994</v>
      </c>
      <c r="S1346" s="2">
        <f t="shared" ref="S1346:S1409" si="195">IF(R1346 &lt;= 50, 1, IF(R1346&gt; 50, IF(R1346 &lt;= 150, 2, 3)))</f>
        <v>2</v>
      </c>
      <c r="T1346" s="42">
        <f>DataSet!G2453+DataSet!Q2453+DataSet!S2453</f>
        <v>4</v>
      </c>
      <c r="U1346" s="16" t="str">
        <f t="shared" ref="U1346:U1409" si="196">IF(T1346&lt;=4,"Low",IF(T1346&lt;=6,"Medium","High"))</f>
        <v>Low</v>
      </c>
      <c r="V1346" s="4">
        <v>3</v>
      </c>
      <c r="W1346" s="33">
        <f t="shared" ref="W1346:W1409" si="197">AVERAGEIFS(F1346:F6345, V1346:V6345,V1346 )</f>
        <v>502.2791777188333</v>
      </c>
      <c r="X1346" s="2" t="s">
        <v>22</v>
      </c>
    </row>
    <row r="1347" spans="1:24" ht="14.25" customHeight="1" x14ac:dyDescent="0.25">
      <c r="A1347" s="2">
        <v>2591</v>
      </c>
      <c r="B1347" s="2">
        <v>53</v>
      </c>
      <c r="C1347" s="2" t="str">
        <f t="shared" si="189"/>
        <v>Late Adults</v>
      </c>
      <c r="D1347" s="2" t="s">
        <v>12</v>
      </c>
      <c r="E1347" s="2" t="s">
        <v>29</v>
      </c>
      <c r="F1347" s="2">
        <v>245.93</v>
      </c>
      <c r="G1347" s="2">
        <f t="shared" si="190"/>
        <v>1</v>
      </c>
      <c r="H1347" s="6">
        <v>46787</v>
      </c>
      <c r="I1347" s="12" t="str">
        <f t="shared" si="191"/>
        <v>2028</v>
      </c>
      <c r="J1347" s="10" t="str">
        <f t="shared" si="192"/>
        <v>Feb</v>
      </c>
      <c r="K1347" s="12" t="str">
        <f t="shared" si="193"/>
        <v>04</v>
      </c>
      <c r="L1347" s="2" t="s">
        <v>30</v>
      </c>
      <c r="M1347" s="2" t="s">
        <v>15</v>
      </c>
      <c r="N1347" s="2">
        <v>1.5</v>
      </c>
      <c r="O1347" s="2" t="s">
        <v>21</v>
      </c>
      <c r="P1347" s="2">
        <v>6</v>
      </c>
      <c r="Q1347" s="2">
        <f t="shared" si="194"/>
        <v>2</v>
      </c>
      <c r="R1347" s="2">
        <v>40.99</v>
      </c>
      <c r="S1347" s="2">
        <f t="shared" si="195"/>
        <v>1</v>
      </c>
      <c r="T1347" s="42">
        <f>DataSet!G2592+DataSet!Q2592+DataSet!S2592</f>
        <v>6</v>
      </c>
      <c r="U1347" s="16" t="str">
        <f t="shared" si="196"/>
        <v>Medium</v>
      </c>
      <c r="V1347" s="4">
        <v>1</v>
      </c>
      <c r="W1347" s="33">
        <f t="shared" si="197"/>
        <v>535.13218533886527</v>
      </c>
      <c r="X1347" s="2" t="s">
        <v>28</v>
      </c>
    </row>
    <row r="1348" spans="1:24" ht="14.25" customHeight="1" x14ac:dyDescent="0.25">
      <c r="A1348" s="2">
        <v>2750</v>
      </c>
      <c r="B1348" s="2">
        <v>44</v>
      </c>
      <c r="C1348" s="2" t="str">
        <f t="shared" si="189"/>
        <v>Mid Adults</v>
      </c>
      <c r="D1348" s="2" t="s">
        <v>18</v>
      </c>
      <c r="E1348" s="2" t="s">
        <v>19</v>
      </c>
      <c r="F1348" s="2">
        <v>578.19000000000005</v>
      </c>
      <c r="G1348" s="2">
        <f t="shared" si="190"/>
        <v>2</v>
      </c>
      <c r="H1348" s="6">
        <v>46946</v>
      </c>
      <c r="I1348" s="12" t="str">
        <f t="shared" si="191"/>
        <v>2028</v>
      </c>
      <c r="J1348" s="10" t="str">
        <f t="shared" si="192"/>
        <v>Jul</v>
      </c>
      <c r="K1348" s="12" t="str">
        <f t="shared" si="193"/>
        <v>12</v>
      </c>
      <c r="L1348" s="2" t="s">
        <v>24</v>
      </c>
      <c r="M1348" s="2" t="s">
        <v>25</v>
      </c>
      <c r="N1348" s="2">
        <v>1.5</v>
      </c>
      <c r="O1348" s="2" t="s">
        <v>21</v>
      </c>
      <c r="P1348" s="2">
        <v>13</v>
      </c>
      <c r="Q1348" s="2">
        <f t="shared" si="194"/>
        <v>2</v>
      </c>
      <c r="R1348" s="2">
        <v>44.48</v>
      </c>
      <c r="S1348" s="2">
        <f t="shared" si="195"/>
        <v>1</v>
      </c>
      <c r="T1348" s="42">
        <f>DataSet!G2751+DataSet!Q2751+DataSet!S2751</f>
        <v>3</v>
      </c>
      <c r="U1348" s="16" t="str">
        <f t="shared" si="196"/>
        <v>Low</v>
      </c>
      <c r="V1348" s="4">
        <v>1</v>
      </c>
      <c r="W1348" s="33">
        <f t="shared" si="197"/>
        <v>535.53274238227095</v>
      </c>
      <c r="X1348" s="2" t="s">
        <v>17</v>
      </c>
    </row>
    <row r="1349" spans="1:24" ht="14.25" customHeight="1" x14ac:dyDescent="0.25">
      <c r="A1349" s="2">
        <v>3041</v>
      </c>
      <c r="B1349" s="2">
        <v>45</v>
      </c>
      <c r="C1349" s="2" t="str">
        <f t="shared" si="189"/>
        <v>Mid Adults</v>
      </c>
      <c r="D1349" s="2" t="s">
        <v>23</v>
      </c>
      <c r="E1349" s="2" t="s">
        <v>27</v>
      </c>
      <c r="F1349" s="2">
        <v>935.94</v>
      </c>
      <c r="G1349" s="2">
        <f t="shared" si="190"/>
        <v>3</v>
      </c>
      <c r="H1349" s="6">
        <v>47237</v>
      </c>
      <c r="I1349" s="12" t="str">
        <f t="shared" si="191"/>
        <v>2029</v>
      </c>
      <c r="J1349" s="10" t="str">
        <f t="shared" si="192"/>
        <v>Apr</v>
      </c>
      <c r="K1349" s="12" t="str">
        <f t="shared" si="193"/>
        <v>29</v>
      </c>
      <c r="L1349" s="2" t="s">
        <v>20</v>
      </c>
      <c r="M1349" s="2" t="s">
        <v>25</v>
      </c>
      <c r="N1349" s="2">
        <v>1.5</v>
      </c>
      <c r="O1349" s="2" t="s">
        <v>16</v>
      </c>
      <c r="P1349" s="2">
        <v>3</v>
      </c>
      <c r="Q1349" s="2">
        <f t="shared" si="194"/>
        <v>1</v>
      </c>
      <c r="R1349" s="2">
        <v>311.98</v>
      </c>
      <c r="S1349" s="2">
        <f t="shared" si="195"/>
        <v>3</v>
      </c>
      <c r="T1349" s="42">
        <f>DataSet!G3042+DataSet!Q3042+DataSet!S3042</f>
        <v>7</v>
      </c>
      <c r="U1349" s="16" t="str">
        <f t="shared" si="196"/>
        <v>High</v>
      </c>
      <c r="V1349" s="4">
        <v>5</v>
      </c>
      <c r="W1349" s="33">
        <f t="shared" si="197"/>
        <v>527.13675450762855</v>
      </c>
      <c r="X1349" s="2" t="s">
        <v>17</v>
      </c>
    </row>
    <row r="1350" spans="1:24" ht="14.25" customHeight="1" x14ac:dyDescent="0.25">
      <c r="A1350" s="2">
        <v>3278</v>
      </c>
      <c r="B1350" s="2">
        <v>41</v>
      </c>
      <c r="C1350" s="2" t="str">
        <f t="shared" si="189"/>
        <v>Mid Adults</v>
      </c>
      <c r="D1350" s="2" t="s">
        <v>26</v>
      </c>
      <c r="E1350" s="2" t="s">
        <v>13</v>
      </c>
      <c r="F1350" s="2">
        <v>764.98</v>
      </c>
      <c r="G1350" s="2">
        <f t="shared" si="190"/>
        <v>3</v>
      </c>
      <c r="H1350" s="6">
        <v>47474</v>
      </c>
      <c r="I1350" s="12" t="str">
        <f t="shared" si="191"/>
        <v>2029</v>
      </c>
      <c r="J1350" s="10" t="str">
        <f t="shared" si="192"/>
        <v>Dec</v>
      </c>
      <c r="K1350" s="12" t="str">
        <f t="shared" si="193"/>
        <v>22</v>
      </c>
      <c r="L1350" s="2" t="s">
        <v>14</v>
      </c>
      <c r="M1350" s="2" t="s">
        <v>25</v>
      </c>
      <c r="N1350" s="2">
        <v>1.5</v>
      </c>
      <c r="O1350" s="2" t="s">
        <v>16</v>
      </c>
      <c r="P1350" s="2">
        <v>6</v>
      </c>
      <c r="Q1350" s="2">
        <f t="shared" si="194"/>
        <v>2</v>
      </c>
      <c r="R1350" s="2">
        <v>127.5</v>
      </c>
      <c r="S1350" s="2">
        <f t="shared" si="195"/>
        <v>2</v>
      </c>
      <c r="T1350" s="42">
        <f>DataSet!G3279+DataSet!Q3279+DataSet!S3279</f>
        <v>6</v>
      </c>
      <c r="U1350" s="16" t="str">
        <f t="shared" si="196"/>
        <v>Medium</v>
      </c>
      <c r="V1350" s="4">
        <v>1</v>
      </c>
      <c r="W1350" s="33">
        <f t="shared" si="197"/>
        <v>535.47357836338369</v>
      </c>
      <c r="X1350" s="2" t="s">
        <v>22</v>
      </c>
    </row>
    <row r="1351" spans="1:24" ht="14.25" customHeight="1" x14ac:dyDescent="0.25">
      <c r="A1351" s="2">
        <v>3950</v>
      </c>
      <c r="B1351" s="2">
        <v>63</v>
      </c>
      <c r="C1351" s="2" t="str">
        <f t="shared" si="189"/>
        <v>Seniors</v>
      </c>
      <c r="D1351" s="2" t="s">
        <v>12</v>
      </c>
      <c r="E1351" s="2" t="s">
        <v>29</v>
      </c>
      <c r="F1351" s="2">
        <v>956.43</v>
      </c>
      <c r="G1351" s="2">
        <f t="shared" si="190"/>
        <v>3</v>
      </c>
      <c r="H1351" s="6">
        <v>48146</v>
      </c>
      <c r="I1351" s="12" t="str">
        <f t="shared" si="191"/>
        <v>2031</v>
      </c>
      <c r="J1351" s="10" t="str">
        <f t="shared" si="192"/>
        <v>Oct</v>
      </c>
      <c r="K1351" s="12" t="str">
        <f t="shared" si="193"/>
        <v>25</v>
      </c>
      <c r="L1351" s="2" t="s">
        <v>14</v>
      </c>
      <c r="M1351" s="2" t="s">
        <v>25</v>
      </c>
      <c r="N1351" s="2">
        <v>1.5</v>
      </c>
      <c r="O1351" s="2" t="s">
        <v>21</v>
      </c>
      <c r="P1351" s="2">
        <v>9</v>
      </c>
      <c r="Q1351" s="2">
        <f t="shared" si="194"/>
        <v>2</v>
      </c>
      <c r="R1351" s="2">
        <v>106.27</v>
      </c>
      <c r="S1351" s="2">
        <f t="shared" si="195"/>
        <v>2</v>
      </c>
      <c r="T1351" s="42">
        <f>DataSet!G3951+DataSet!Q3951+DataSet!S3951</f>
        <v>5</v>
      </c>
      <c r="U1351" s="16" t="str">
        <f t="shared" si="196"/>
        <v>Medium</v>
      </c>
      <c r="V1351" s="4">
        <v>2</v>
      </c>
      <c r="W1351" s="33">
        <f t="shared" si="197"/>
        <v>522.49915848527439</v>
      </c>
      <c r="X1351" s="2" t="s">
        <v>28</v>
      </c>
    </row>
    <row r="1352" spans="1:24" ht="14.25" customHeight="1" x14ac:dyDescent="0.25">
      <c r="A1352" s="2">
        <v>4004</v>
      </c>
      <c r="B1352" s="2">
        <v>66</v>
      </c>
      <c r="C1352" s="2" t="str">
        <f t="shared" si="189"/>
        <v>Seniors</v>
      </c>
      <c r="D1352" s="2" t="s">
        <v>18</v>
      </c>
      <c r="E1352" s="2" t="s">
        <v>13</v>
      </c>
      <c r="F1352" s="2">
        <v>297.83999999999997</v>
      </c>
      <c r="G1352" s="2">
        <f t="shared" si="190"/>
        <v>1</v>
      </c>
      <c r="H1352" s="6">
        <v>48200</v>
      </c>
      <c r="I1352" s="12" t="str">
        <f t="shared" si="191"/>
        <v>2031</v>
      </c>
      <c r="J1352" s="10" t="str">
        <f t="shared" si="192"/>
        <v>Dec</v>
      </c>
      <c r="K1352" s="12" t="str">
        <f t="shared" si="193"/>
        <v>18</v>
      </c>
      <c r="L1352" s="2" t="s">
        <v>24</v>
      </c>
      <c r="M1352" s="2" t="s">
        <v>15</v>
      </c>
      <c r="N1352" s="2">
        <v>1.5</v>
      </c>
      <c r="O1352" s="2" t="s">
        <v>21</v>
      </c>
      <c r="P1352" s="2">
        <v>4</v>
      </c>
      <c r="Q1352" s="2">
        <f t="shared" si="194"/>
        <v>1</v>
      </c>
      <c r="R1352" s="2">
        <v>74.459999999999994</v>
      </c>
      <c r="S1352" s="2">
        <f t="shared" si="195"/>
        <v>2</v>
      </c>
      <c r="T1352" s="42">
        <f>DataSet!G4005+DataSet!Q4005+DataSet!S4005</f>
        <v>4</v>
      </c>
      <c r="U1352" s="16" t="str">
        <f t="shared" si="196"/>
        <v>Low</v>
      </c>
      <c r="V1352" s="4">
        <v>3</v>
      </c>
      <c r="W1352" s="33">
        <f t="shared" si="197"/>
        <v>502.25738379814118</v>
      </c>
      <c r="X1352" s="2" t="s">
        <v>28</v>
      </c>
    </row>
    <row r="1353" spans="1:24" ht="14.25" customHeight="1" x14ac:dyDescent="0.25">
      <c r="A1353" s="2">
        <v>4049</v>
      </c>
      <c r="B1353" s="2">
        <v>23</v>
      </c>
      <c r="C1353" s="2" t="str">
        <f t="shared" si="189"/>
        <v>Young Adults</v>
      </c>
      <c r="D1353" s="2" t="s">
        <v>23</v>
      </c>
      <c r="E1353" s="2" t="s">
        <v>19</v>
      </c>
      <c r="F1353" s="2">
        <v>898.44</v>
      </c>
      <c r="G1353" s="2">
        <f t="shared" si="190"/>
        <v>3</v>
      </c>
      <c r="H1353" s="6">
        <v>48245</v>
      </c>
      <c r="I1353" s="12" t="str">
        <f t="shared" si="191"/>
        <v>2032</v>
      </c>
      <c r="J1353" s="10" t="str">
        <f t="shared" si="192"/>
        <v>Feb</v>
      </c>
      <c r="K1353" s="12" t="str">
        <f t="shared" si="193"/>
        <v>01</v>
      </c>
      <c r="L1353" s="2" t="s">
        <v>30</v>
      </c>
      <c r="M1353" s="2" t="s">
        <v>25</v>
      </c>
      <c r="N1353" s="2">
        <v>1.5</v>
      </c>
      <c r="O1353" s="2" t="s">
        <v>16</v>
      </c>
      <c r="P1353" s="2">
        <v>10</v>
      </c>
      <c r="Q1353" s="2">
        <f t="shared" si="194"/>
        <v>2</v>
      </c>
      <c r="R1353" s="2">
        <v>89.84</v>
      </c>
      <c r="S1353" s="2">
        <f t="shared" si="195"/>
        <v>2</v>
      </c>
      <c r="T1353" s="42">
        <f>DataSet!G4050+DataSet!Q4050+DataSet!S4050</f>
        <v>8</v>
      </c>
      <c r="U1353" s="16" t="str">
        <f t="shared" si="196"/>
        <v>High</v>
      </c>
      <c r="V1353" s="4">
        <v>1</v>
      </c>
      <c r="W1353" s="33">
        <f t="shared" si="197"/>
        <v>535.15481944444389</v>
      </c>
      <c r="X1353" s="2" t="s">
        <v>28</v>
      </c>
    </row>
    <row r="1354" spans="1:24" ht="14.25" customHeight="1" x14ac:dyDescent="0.25">
      <c r="A1354" s="2">
        <v>4189</v>
      </c>
      <c r="B1354" s="2">
        <v>67</v>
      </c>
      <c r="C1354" s="2" t="str">
        <f t="shared" si="189"/>
        <v>Seniors</v>
      </c>
      <c r="D1354" s="2" t="s">
        <v>18</v>
      </c>
      <c r="E1354" s="2" t="s">
        <v>27</v>
      </c>
      <c r="F1354" s="2">
        <v>401.68</v>
      </c>
      <c r="G1354" s="2">
        <f t="shared" si="190"/>
        <v>2</v>
      </c>
      <c r="H1354" s="6">
        <v>48385</v>
      </c>
      <c r="I1354" s="12" t="str">
        <f t="shared" si="191"/>
        <v>2032</v>
      </c>
      <c r="J1354" s="10" t="str">
        <f t="shared" si="192"/>
        <v>Jun</v>
      </c>
      <c r="K1354" s="12" t="str">
        <f t="shared" si="193"/>
        <v>20</v>
      </c>
      <c r="L1354" s="2" t="s">
        <v>30</v>
      </c>
      <c r="M1354" s="2" t="s">
        <v>15</v>
      </c>
      <c r="N1354" s="2">
        <v>1.5</v>
      </c>
      <c r="O1354" s="2" t="s">
        <v>21</v>
      </c>
      <c r="P1354" s="2">
        <v>11</v>
      </c>
      <c r="Q1354" s="2">
        <f t="shared" si="194"/>
        <v>2</v>
      </c>
      <c r="R1354" s="2">
        <v>36.520000000000003</v>
      </c>
      <c r="S1354" s="2">
        <f t="shared" si="195"/>
        <v>1</v>
      </c>
      <c r="T1354" s="42">
        <f>DataSet!G4190+DataSet!Q4190+DataSet!S4190</f>
        <v>7</v>
      </c>
      <c r="U1354" s="16" t="str">
        <f t="shared" si="196"/>
        <v>High</v>
      </c>
      <c r="V1354" s="4">
        <v>3</v>
      </c>
      <c r="W1354" s="33">
        <f t="shared" si="197"/>
        <v>502.52921542553236</v>
      </c>
      <c r="X1354" s="2" t="s">
        <v>28</v>
      </c>
    </row>
    <row r="1355" spans="1:24" ht="14.25" customHeight="1" x14ac:dyDescent="0.25">
      <c r="A1355" s="2">
        <v>4383</v>
      </c>
      <c r="B1355" s="2">
        <v>63</v>
      </c>
      <c r="C1355" s="2" t="str">
        <f t="shared" si="189"/>
        <v>Seniors</v>
      </c>
      <c r="D1355" s="2" t="s">
        <v>12</v>
      </c>
      <c r="E1355" s="2" t="s">
        <v>13</v>
      </c>
      <c r="F1355" s="2">
        <v>674.81</v>
      </c>
      <c r="G1355" s="2">
        <f t="shared" si="190"/>
        <v>3</v>
      </c>
      <c r="H1355" s="6">
        <v>48579</v>
      </c>
      <c r="I1355" s="12" t="str">
        <f t="shared" si="191"/>
        <v>2032</v>
      </c>
      <c r="J1355" s="10" t="str">
        <f t="shared" si="192"/>
        <v>Dec</v>
      </c>
      <c r="K1355" s="12" t="str">
        <f t="shared" si="193"/>
        <v>31</v>
      </c>
      <c r="L1355" s="2" t="s">
        <v>24</v>
      </c>
      <c r="M1355" s="2" t="s">
        <v>15</v>
      </c>
      <c r="N1355" s="2">
        <v>1.5</v>
      </c>
      <c r="O1355" s="2" t="s">
        <v>21</v>
      </c>
      <c r="P1355" s="2">
        <v>4</v>
      </c>
      <c r="Q1355" s="2">
        <f t="shared" si="194"/>
        <v>1</v>
      </c>
      <c r="R1355" s="2">
        <v>168.7</v>
      </c>
      <c r="S1355" s="2">
        <f t="shared" si="195"/>
        <v>3</v>
      </c>
      <c r="T1355" s="42">
        <f>DataSet!G4384+DataSet!Q4384+DataSet!S4384</f>
        <v>6</v>
      </c>
      <c r="U1355" s="16" t="str">
        <f t="shared" si="196"/>
        <v>Medium</v>
      </c>
      <c r="V1355" s="4">
        <v>2</v>
      </c>
      <c r="W1355" s="33">
        <f t="shared" si="197"/>
        <v>521.88970505618079</v>
      </c>
      <c r="X1355" s="2" t="s">
        <v>28</v>
      </c>
    </row>
    <row r="1356" spans="1:24" ht="14.25" customHeight="1" x14ac:dyDescent="0.25">
      <c r="A1356" s="2">
        <v>4584</v>
      </c>
      <c r="B1356" s="2">
        <v>42</v>
      </c>
      <c r="C1356" s="2" t="str">
        <f t="shared" si="189"/>
        <v>Mid Adults</v>
      </c>
      <c r="D1356" s="2" t="s">
        <v>23</v>
      </c>
      <c r="E1356" s="2" t="s">
        <v>19</v>
      </c>
      <c r="F1356" s="2">
        <v>524.09</v>
      </c>
      <c r="G1356" s="2">
        <f t="shared" si="190"/>
        <v>2</v>
      </c>
      <c r="H1356" s="6">
        <v>48780</v>
      </c>
      <c r="I1356" s="12" t="str">
        <f t="shared" si="191"/>
        <v>2033</v>
      </c>
      <c r="J1356" s="10" t="str">
        <f t="shared" si="192"/>
        <v>Jul</v>
      </c>
      <c r="K1356" s="12" t="str">
        <f t="shared" si="193"/>
        <v>20</v>
      </c>
      <c r="L1356" s="2" t="s">
        <v>30</v>
      </c>
      <c r="M1356" s="2" t="s">
        <v>15</v>
      </c>
      <c r="N1356" s="2">
        <v>1.5</v>
      </c>
      <c r="O1356" s="2" t="s">
        <v>21</v>
      </c>
      <c r="P1356" s="2">
        <v>15</v>
      </c>
      <c r="Q1356" s="2">
        <f t="shared" si="194"/>
        <v>2</v>
      </c>
      <c r="R1356" s="2">
        <v>34.94</v>
      </c>
      <c r="S1356" s="2">
        <f t="shared" si="195"/>
        <v>1</v>
      </c>
      <c r="T1356" s="42">
        <f>DataSet!G4585+DataSet!Q4585+DataSet!S4585</f>
        <v>6</v>
      </c>
      <c r="U1356" s="16" t="str">
        <f t="shared" si="196"/>
        <v>Medium</v>
      </c>
      <c r="V1356" s="4">
        <v>4</v>
      </c>
      <c r="W1356" s="33">
        <f t="shared" si="197"/>
        <v>524.86165100671224</v>
      </c>
      <c r="X1356" s="2" t="s">
        <v>28</v>
      </c>
    </row>
    <row r="1357" spans="1:24" ht="14.25" customHeight="1" x14ac:dyDescent="0.25">
      <c r="A1357" s="2">
        <v>4691</v>
      </c>
      <c r="B1357" s="2">
        <v>46</v>
      </c>
      <c r="C1357" s="2" t="str">
        <f t="shared" si="189"/>
        <v>Mid Adults</v>
      </c>
      <c r="D1357" s="2" t="s">
        <v>12</v>
      </c>
      <c r="E1357" s="2" t="s">
        <v>27</v>
      </c>
      <c r="F1357" s="2">
        <v>827.25</v>
      </c>
      <c r="G1357" s="2">
        <f t="shared" si="190"/>
        <v>3</v>
      </c>
      <c r="H1357" s="6">
        <v>48887</v>
      </c>
      <c r="I1357" s="12" t="str">
        <f t="shared" si="191"/>
        <v>2033</v>
      </c>
      <c r="J1357" s="10" t="str">
        <f t="shared" si="192"/>
        <v>Nov</v>
      </c>
      <c r="K1357" s="12" t="str">
        <f t="shared" si="193"/>
        <v>04</v>
      </c>
      <c r="L1357" s="2" t="s">
        <v>20</v>
      </c>
      <c r="M1357" s="2" t="s">
        <v>25</v>
      </c>
      <c r="N1357" s="2">
        <v>1.5</v>
      </c>
      <c r="O1357" s="2" t="s">
        <v>21</v>
      </c>
      <c r="P1357" s="2">
        <v>17</v>
      </c>
      <c r="Q1357" s="2">
        <f t="shared" si="194"/>
        <v>3</v>
      </c>
      <c r="R1357" s="2">
        <v>48.66</v>
      </c>
      <c r="S1357" s="2">
        <f t="shared" si="195"/>
        <v>1</v>
      </c>
      <c r="T1357" s="42">
        <f>DataSet!G4692+DataSet!Q4692+DataSet!S4692</f>
        <v>6</v>
      </c>
      <c r="U1357" s="16" t="str">
        <f t="shared" si="196"/>
        <v>Medium</v>
      </c>
      <c r="V1357" s="4">
        <v>5</v>
      </c>
      <c r="W1357" s="33">
        <f t="shared" si="197"/>
        <v>526.56897222222244</v>
      </c>
      <c r="X1357" s="2" t="s">
        <v>17</v>
      </c>
    </row>
    <row r="1358" spans="1:24" ht="14.25" customHeight="1" x14ac:dyDescent="0.25">
      <c r="A1358" s="2">
        <v>4711</v>
      </c>
      <c r="B1358" s="2">
        <v>19</v>
      </c>
      <c r="C1358" s="2" t="str">
        <f t="shared" si="189"/>
        <v>Young Adults</v>
      </c>
      <c r="D1358" s="2" t="s">
        <v>18</v>
      </c>
      <c r="E1358" s="2" t="s">
        <v>27</v>
      </c>
      <c r="F1358" s="2">
        <v>263.76</v>
      </c>
      <c r="G1358" s="2">
        <f t="shared" si="190"/>
        <v>1</v>
      </c>
      <c r="H1358" s="6">
        <v>48907</v>
      </c>
      <c r="I1358" s="12" t="str">
        <f t="shared" si="191"/>
        <v>2033</v>
      </c>
      <c r="J1358" s="10" t="str">
        <f t="shared" si="192"/>
        <v>Nov</v>
      </c>
      <c r="K1358" s="12" t="str">
        <f t="shared" si="193"/>
        <v>24</v>
      </c>
      <c r="L1358" s="2" t="s">
        <v>30</v>
      </c>
      <c r="M1358" s="2" t="s">
        <v>15</v>
      </c>
      <c r="N1358" s="2">
        <v>1.5</v>
      </c>
      <c r="O1358" s="2" t="s">
        <v>16</v>
      </c>
      <c r="P1358" s="2">
        <v>10</v>
      </c>
      <c r="Q1358" s="2">
        <f t="shared" si="194"/>
        <v>2</v>
      </c>
      <c r="R1358" s="2">
        <v>26.38</v>
      </c>
      <c r="S1358" s="2">
        <f t="shared" si="195"/>
        <v>1</v>
      </c>
      <c r="T1358" s="42">
        <f>DataSet!G4712+DataSet!Q4712+DataSet!S4712</f>
        <v>7</v>
      </c>
      <c r="U1358" s="16" t="str">
        <f t="shared" si="196"/>
        <v>High</v>
      </c>
      <c r="V1358" s="4">
        <v>5</v>
      </c>
      <c r="W1358" s="33">
        <f t="shared" si="197"/>
        <v>526.15077885952735</v>
      </c>
      <c r="X1358" s="2" t="s">
        <v>17</v>
      </c>
    </row>
    <row r="1359" spans="1:24" ht="14.25" customHeight="1" x14ac:dyDescent="0.25">
      <c r="A1359" s="2">
        <v>4959</v>
      </c>
      <c r="B1359" s="2">
        <v>29</v>
      </c>
      <c r="C1359" s="2" t="str">
        <f t="shared" si="189"/>
        <v>Young Adults</v>
      </c>
      <c r="D1359" s="2" t="s">
        <v>23</v>
      </c>
      <c r="E1359" s="2" t="s">
        <v>27</v>
      </c>
      <c r="F1359" s="2">
        <v>740.43</v>
      </c>
      <c r="G1359" s="2">
        <f t="shared" si="190"/>
        <v>3</v>
      </c>
      <c r="H1359" s="6">
        <v>49155</v>
      </c>
      <c r="I1359" s="12" t="str">
        <f t="shared" si="191"/>
        <v>2034</v>
      </c>
      <c r="J1359" s="10" t="str">
        <f t="shared" si="192"/>
        <v>Jul</v>
      </c>
      <c r="K1359" s="12" t="str">
        <f t="shared" si="193"/>
        <v>30</v>
      </c>
      <c r="L1359" s="2" t="s">
        <v>30</v>
      </c>
      <c r="M1359" s="2" t="s">
        <v>25</v>
      </c>
      <c r="N1359" s="2">
        <v>1.5</v>
      </c>
      <c r="O1359" s="2" t="s">
        <v>21</v>
      </c>
      <c r="P1359" s="2">
        <v>14</v>
      </c>
      <c r="Q1359" s="2">
        <f t="shared" si="194"/>
        <v>2</v>
      </c>
      <c r="R1359" s="2">
        <v>52.89</v>
      </c>
      <c r="S1359" s="2">
        <f t="shared" si="195"/>
        <v>2</v>
      </c>
      <c r="T1359" s="42">
        <f>DataSet!G4960+DataSet!Q4960+DataSet!S4960</f>
        <v>6</v>
      </c>
      <c r="U1359" s="16" t="str">
        <f t="shared" si="196"/>
        <v>Medium</v>
      </c>
      <c r="V1359" s="4">
        <v>5</v>
      </c>
      <c r="W1359" s="33">
        <f t="shared" si="197"/>
        <v>526.51622562674117</v>
      </c>
      <c r="X1359" s="2" t="s">
        <v>22</v>
      </c>
    </row>
    <row r="1360" spans="1:24" ht="14.25" customHeight="1" x14ac:dyDescent="0.25">
      <c r="A1360" s="2">
        <v>4977</v>
      </c>
      <c r="B1360" s="2">
        <v>51</v>
      </c>
      <c r="C1360" s="2" t="str">
        <f t="shared" si="189"/>
        <v>Late Adults</v>
      </c>
      <c r="D1360" s="2" t="s">
        <v>18</v>
      </c>
      <c r="E1360" s="2" t="s">
        <v>29</v>
      </c>
      <c r="F1360" s="2">
        <v>280.76</v>
      </c>
      <c r="G1360" s="2">
        <f t="shared" si="190"/>
        <v>1</v>
      </c>
      <c r="H1360" s="6">
        <v>49173</v>
      </c>
      <c r="I1360" s="12" t="str">
        <f t="shared" si="191"/>
        <v>2034</v>
      </c>
      <c r="J1360" s="10" t="str">
        <f t="shared" si="192"/>
        <v>Aug</v>
      </c>
      <c r="K1360" s="12" t="str">
        <f t="shared" si="193"/>
        <v>17</v>
      </c>
      <c r="L1360" s="2" t="s">
        <v>20</v>
      </c>
      <c r="M1360" s="2" t="s">
        <v>25</v>
      </c>
      <c r="N1360" s="2">
        <v>1.5</v>
      </c>
      <c r="O1360" s="2" t="s">
        <v>16</v>
      </c>
      <c r="P1360" s="2">
        <v>6</v>
      </c>
      <c r="Q1360" s="2">
        <f t="shared" si="194"/>
        <v>2</v>
      </c>
      <c r="R1360" s="2">
        <v>46.79</v>
      </c>
      <c r="S1360" s="2">
        <f t="shared" si="195"/>
        <v>1</v>
      </c>
      <c r="T1360" s="42">
        <f>DataSet!G4978+DataSet!Q4978+DataSet!S4978</f>
        <v>7</v>
      </c>
      <c r="U1360" s="16" t="str">
        <f t="shared" si="196"/>
        <v>High</v>
      </c>
      <c r="V1360" s="4">
        <v>3</v>
      </c>
      <c r="W1360" s="33">
        <f t="shared" si="197"/>
        <v>502.66350199733722</v>
      </c>
      <c r="X1360" s="2" t="s">
        <v>17</v>
      </c>
    </row>
    <row r="1361" spans="1:24" ht="14.25" customHeight="1" x14ac:dyDescent="0.25">
      <c r="A1361" s="2">
        <v>101</v>
      </c>
      <c r="B1361" s="2">
        <v>33</v>
      </c>
      <c r="C1361" s="2" t="str">
        <f t="shared" si="189"/>
        <v>Early Adults</v>
      </c>
      <c r="D1361" s="2" t="s">
        <v>23</v>
      </c>
      <c r="E1361" s="2" t="s">
        <v>13</v>
      </c>
      <c r="F1361" s="2">
        <v>620.28</v>
      </c>
      <c r="G1361" s="2">
        <f t="shared" si="190"/>
        <v>2</v>
      </c>
      <c r="H1361" s="6">
        <v>44297</v>
      </c>
      <c r="I1361" s="12" t="str">
        <f t="shared" si="191"/>
        <v>2021</v>
      </c>
      <c r="J1361" s="10" t="str">
        <f t="shared" si="192"/>
        <v>Apr</v>
      </c>
      <c r="K1361" s="12" t="str">
        <f t="shared" si="193"/>
        <v>11</v>
      </c>
      <c r="L1361" s="2" t="s">
        <v>24</v>
      </c>
      <c r="M1361" s="2" t="s">
        <v>15</v>
      </c>
      <c r="N1361" s="2">
        <v>1.49</v>
      </c>
      <c r="O1361" s="2" t="s">
        <v>16</v>
      </c>
      <c r="P1361" s="2">
        <v>9</v>
      </c>
      <c r="Q1361" s="2">
        <f t="shared" si="194"/>
        <v>2</v>
      </c>
      <c r="R1361" s="2">
        <v>68.92</v>
      </c>
      <c r="S1361" s="2">
        <f t="shared" si="195"/>
        <v>2</v>
      </c>
      <c r="T1361" s="42">
        <f>DataSet!G102+DataSet!Q102+DataSet!S102</f>
        <v>6</v>
      </c>
      <c r="U1361" s="16" t="str">
        <f t="shared" si="196"/>
        <v>Medium</v>
      </c>
      <c r="V1361" s="4">
        <v>1</v>
      </c>
      <c r="W1361" s="33">
        <f t="shared" si="197"/>
        <v>534.64955493741252</v>
      </c>
      <c r="X1361" s="2" t="s">
        <v>28</v>
      </c>
    </row>
    <row r="1362" spans="1:24" ht="14.25" customHeight="1" x14ac:dyDescent="0.25">
      <c r="A1362" s="2">
        <v>198</v>
      </c>
      <c r="B1362" s="2">
        <v>64</v>
      </c>
      <c r="C1362" s="2" t="str">
        <f t="shared" si="189"/>
        <v>Seniors</v>
      </c>
      <c r="D1362" s="2" t="s">
        <v>18</v>
      </c>
      <c r="E1362" s="2" t="s">
        <v>19</v>
      </c>
      <c r="F1362" s="2">
        <v>749.92</v>
      </c>
      <c r="G1362" s="2">
        <f t="shared" si="190"/>
        <v>3</v>
      </c>
      <c r="H1362" s="6">
        <v>44394</v>
      </c>
      <c r="I1362" s="12" t="str">
        <f t="shared" si="191"/>
        <v>2021</v>
      </c>
      <c r="J1362" s="10" t="str">
        <f t="shared" si="192"/>
        <v>Jul</v>
      </c>
      <c r="K1362" s="12" t="str">
        <f t="shared" si="193"/>
        <v>17</v>
      </c>
      <c r="L1362" s="2" t="s">
        <v>20</v>
      </c>
      <c r="M1362" s="2" t="s">
        <v>15</v>
      </c>
      <c r="N1362" s="2">
        <v>1.49</v>
      </c>
      <c r="O1362" s="2" t="s">
        <v>16</v>
      </c>
      <c r="P1362" s="2">
        <v>4</v>
      </c>
      <c r="Q1362" s="2">
        <f t="shared" si="194"/>
        <v>1</v>
      </c>
      <c r="R1362" s="2">
        <v>187.48</v>
      </c>
      <c r="S1362" s="2">
        <f t="shared" si="195"/>
        <v>3</v>
      </c>
      <c r="T1362" s="42">
        <f>DataSet!G199+DataSet!Q199+DataSet!S199</f>
        <v>5</v>
      </c>
      <c r="U1362" s="16" t="str">
        <f t="shared" si="196"/>
        <v>Medium</v>
      </c>
      <c r="V1362" s="4">
        <v>3</v>
      </c>
      <c r="W1362" s="33">
        <f t="shared" si="197"/>
        <v>502.95937333333376</v>
      </c>
      <c r="X1362" s="2" t="s">
        <v>22</v>
      </c>
    </row>
    <row r="1363" spans="1:24" ht="14.25" customHeight="1" x14ac:dyDescent="0.25">
      <c r="A1363" s="2">
        <v>432</v>
      </c>
      <c r="B1363" s="2">
        <v>26</v>
      </c>
      <c r="C1363" s="2" t="str">
        <f t="shared" si="189"/>
        <v>Young Adults</v>
      </c>
      <c r="D1363" s="2" t="s">
        <v>23</v>
      </c>
      <c r="E1363" s="2" t="s">
        <v>27</v>
      </c>
      <c r="F1363" s="2">
        <v>808.36</v>
      </c>
      <c r="G1363" s="2">
        <f t="shared" si="190"/>
        <v>3</v>
      </c>
      <c r="H1363" s="6">
        <v>44628</v>
      </c>
      <c r="I1363" s="12" t="str">
        <f t="shared" si="191"/>
        <v>2022</v>
      </c>
      <c r="J1363" s="10" t="str">
        <f t="shared" si="192"/>
        <v>Mar</v>
      </c>
      <c r="K1363" s="12" t="str">
        <f t="shared" si="193"/>
        <v>08</v>
      </c>
      <c r="L1363" s="2" t="s">
        <v>20</v>
      </c>
      <c r="M1363" s="2" t="s">
        <v>25</v>
      </c>
      <c r="N1363" s="2">
        <v>1.49</v>
      </c>
      <c r="O1363" s="2" t="s">
        <v>21</v>
      </c>
      <c r="P1363" s="2">
        <v>19</v>
      </c>
      <c r="Q1363" s="2">
        <f t="shared" si="194"/>
        <v>3</v>
      </c>
      <c r="R1363" s="2">
        <v>42.55</v>
      </c>
      <c r="S1363" s="2">
        <f t="shared" si="195"/>
        <v>1</v>
      </c>
      <c r="T1363" s="42">
        <f>DataSet!G433+DataSet!Q433+DataSet!S433</f>
        <v>7</v>
      </c>
      <c r="U1363" s="16" t="str">
        <f t="shared" si="196"/>
        <v>High</v>
      </c>
      <c r="V1363" s="4">
        <v>5</v>
      </c>
      <c r="W1363" s="33">
        <f t="shared" si="197"/>
        <v>526.21788005578833</v>
      </c>
      <c r="X1363" s="2" t="s">
        <v>22</v>
      </c>
    </row>
    <row r="1364" spans="1:24" ht="14.25" customHeight="1" x14ac:dyDescent="0.25">
      <c r="A1364" s="2">
        <v>810</v>
      </c>
      <c r="B1364" s="2">
        <v>51</v>
      </c>
      <c r="C1364" s="2" t="str">
        <f t="shared" si="189"/>
        <v>Late Adults</v>
      </c>
      <c r="D1364" s="2" t="s">
        <v>23</v>
      </c>
      <c r="E1364" s="2" t="s">
        <v>13</v>
      </c>
      <c r="F1364" s="2">
        <v>454.84</v>
      </c>
      <c r="G1364" s="2">
        <f t="shared" si="190"/>
        <v>2</v>
      </c>
      <c r="H1364" s="6">
        <v>45006</v>
      </c>
      <c r="I1364" s="12" t="str">
        <f t="shared" si="191"/>
        <v>2023</v>
      </c>
      <c r="J1364" s="10" t="str">
        <f t="shared" si="192"/>
        <v>Mar</v>
      </c>
      <c r="K1364" s="12" t="str">
        <f t="shared" si="193"/>
        <v>21</v>
      </c>
      <c r="L1364" s="2" t="s">
        <v>30</v>
      </c>
      <c r="M1364" s="2" t="s">
        <v>15</v>
      </c>
      <c r="N1364" s="2">
        <v>1.49</v>
      </c>
      <c r="O1364" s="2" t="s">
        <v>21</v>
      </c>
      <c r="P1364" s="2">
        <v>14</v>
      </c>
      <c r="Q1364" s="2">
        <f t="shared" si="194"/>
        <v>2</v>
      </c>
      <c r="R1364" s="2">
        <v>32.49</v>
      </c>
      <c r="S1364" s="2">
        <f t="shared" si="195"/>
        <v>1</v>
      </c>
      <c r="T1364" s="42">
        <f>DataSet!G811+DataSet!Q811+DataSet!S811</f>
        <v>7</v>
      </c>
      <c r="U1364" s="16" t="str">
        <f t="shared" si="196"/>
        <v>High</v>
      </c>
      <c r="V1364" s="4">
        <v>1</v>
      </c>
      <c r="W1364" s="33">
        <f t="shared" si="197"/>
        <v>534.53029247910808</v>
      </c>
      <c r="X1364" s="2" t="s">
        <v>17</v>
      </c>
    </row>
    <row r="1365" spans="1:24" ht="14.25" customHeight="1" x14ac:dyDescent="0.25">
      <c r="A1365" s="2">
        <v>874</v>
      </c>
      <c r="B1365" s="2">
        <v>68</v>
      </c>
      <c r="C1365" s="2" t="str">
        <f t="shared" si="189"/>
        <v>Seniors</v>
      </c>
      <c r="D1365" s="2" t="s">
        <v>23</v>
      </c>
      <c r="E1365" s="2" t="s">
        <v>19</v>
      </c>
      <c r="F1365" s="2">
        <v>238.82</v>
      </c>
      <c r="G1365" s="2">
        <f t="shared" si="190"/>
        <v>1</v>
      </c>
      <c r="H1365" s="6">
        <v>45070</v>
      </c>
      <c r="I1365" s="12" t="str">
        <f t="shared" si="191"/>
        <v>2023</v>
      </c>
      <c r="J1365" s="10" t="str">
        <f t="shared" si="192"/>
        <v>May</v>
      </c>
      <c r="K1365" s="12" t="str">
        <f t="shared" si="193"/>
        <v>24</v>
      </c>
      <c r="L1365" s="2" t="s">
        <v>30</v>
      </c>
      <c r="M1365" s="2" t="s">
        <v>15</v>
      </c>
      <c r="N1365" s="2">
        <v>1.49</v>
      </c>
      <c r="O1365" s="2" t="s">
        <v>16</v>
      </c>
      <c r="P1365" s="2">
        <v>3</v>
      </c>
      <c r="Q1365" s="2">
        <f t="shared" si="194"/>
        <v>1</v>
      </c>
      <c r="R1365" s="2">
        <v>79.61</v>
      </c>
      <c r="S1365" s="2">
        <f t="shared" si="195"/>
        <v>2</v>
      </c>
      <c r="T1365" s="42">
        <f>DataSet!G875+DataSet!Q875+DataSet!S875</f>
        <v>6</v>
      </c>
      <c r="U1365" s="16" t="str">
        <f t="shared" si="196"/>
        <v>Medium</v>
      </c>
      <c r="V1365" s="4">
        <v>3</v>
      </c>
      <c r="W1365" s="33">
        <f t="shared" si="197"/>
        <v>502.62965287049445</v>
      </c>
      <c r="X1365" s="2" t="s">
        <v>28</v>
      </c>
    </row>
    <row r="1366" spans="1:24" ht="14.25" customHeight="1" x14ac:dyDescent="0.25">
      <c r="A1366" s="2">
        <v>915</v>
      </c>
      <c r="B1366" s="2">
        <v>28</v>
      </c>
      <c r="C1366" s="2" t="str">
        <f t="shared" si="189"/>
        <v>Young Adults</v>
      </c>
      <c r="D1366" s="2" t="s">
        <v>26</v>
      </c>
      <c r="E1366" s="2" t="s">
        <v>29</v>
      </c>
      <c r="F1366" s="2">
        <v>885.34</v>
      </c>
      <c r="G1366" s="2">
        <f t="shared" si="190"/>
        <v>3</v>
      </c>
      <c r="H1366" s="6">
        <v>45111</v>
      </c>
      <c r="I1366" s="12" t="str">
        <f t="shared" si="191"/>
        <v>2023</v>
      </c>
      <c r="J1366" s="10" t="str">
        <f t="shared" si="192"/>
        <v>Jul</v>
      </c>
      <c r="K1366" s="12" t="str">
        <f t="shared" si="193"/>
        <v>04</v>
      </c>
      <c r="L1366" s="2" t="s">
        <v>30</v>
      </c>
      <c r="M1366" s="2" t="s">
        <v>15</v>
      </c>
      <c r="N1366" s="2">
        <v>1.49</v>
      </c>
      <c r="O1366" s="2" t="s">
        <v>16</v>
      </c>
      <c r="P1366" s="2">
        <v>4</v>
      </c>
      <c r="Q1366" s="2">
        <f t="shared" si="194"/>
        <v>1</v>
      </c>
      <c r="R1366" s="2">
        <v>221.34</v>
      </c>
      <c r="S1366" s="2">
        <f t="shared" si="195"/>
        <v>3</v>
      </c>
      <c r="T1366" s="42">
        <f>DataSet!G916+DataSet!Q916+DataSet!S916</f>
        <v>6</v>
      </c>
      <c r="U1366" s="16" t="str">
        <f t="shared" si="196"/>
        <v>Medium</v>
      </c>
      <c r="V1366" s="4">
        <v>5</v>
      </c>
      <c r="W1366" s="33">
        <f t="shared" si="197"/>
        <v>525.82382681564275</v>
      </c>
      <c r="X1366" s="2" t="s">
        <v>28</v>
      </c>
    </row>
    <row r="1367" spans="1:24" ht="14.25" customHeight="1" x14ac:dyDescent="0.25">
      <c r="A1367" s="2">
        <v>1035</v>
      </c>
      <c r="B1367" s="2">
        <v>41</v>
      </c>
      <c r="C1367" s="2" t="str">
        <f t="shared" si="189"/>
        <v>Mid Adults</v>
      </c>
      <c r="D1367" s="2" t="s">
        <v>12</v>
      </c>
      <c r="E1367" s="2" t="s">
        <v>19</v>
      </c>
      <c r="F1367" s="2">
        <v>289.23</v>
      </c>
      <c r="G1367" s="2">
        <f t="shared" si="190"/>
        <v>1</v>
      </c>
      <c r="H1367" s="6">
        <v>45231</v>
      </c>
      <c r="I1367" s="12" t="str">
        <f t="shared" si="191"/>
        <v>2023</v>
      </c>
      <c r="J1367" s="10" t="str">
        <f t="shared" si="192"/>
        <v>Nov</v>
      </c>
      <c r="K1367" s="12" t="str">
        <f t="shared" si="193"/>
        <v>01</v>
      </c>
      <c r="L1367" s="2" t="s">
        <v>30</v>
      </c>
      <c r="M1367" s="2" t="s">
        <v>15</v>
      </c>
      <c r="N1367" s="2">
        <v>1.49</v>
      </c>
      <c r="O1367" s="2" t="s">
        <v>16</v>
      </c>
      <c r="P1367" s="2">
        <v>7</v>
      </c>
      <c r="Q1367" s="2">
        <f t="shared" si="194"/>
        <v>2</v>
      </c>
      <c r="R1367" s="2">
        <v>41.32</v>
      </c>
      <c r="S1367" s="2">
        <f t="shared" si="195"/>
        <v>1</v>
      </c>
      <c r="T1367" s="42">
        <f>DataSet!G1036+DataSet!Q1036+DataSet!S1036</f>
        <v>6</v>
      </c>
      <c r="U1367" s="16" t="str">
        <f t="shared" si="196"/>
        <v>Medium</v>
      </c>
      <c r="V1367" s="4">
        <v>2</v>
      </c>
      <c r="W1367" s="33">
        <f t="shared" si="197"/>
        <v>521.67462728551436</v>
      </c>
      <c r="X1367" s="2" t="s">
        <v>28</v>
      </c>
    </row>
    <row r="1368" spans="1:24" ht="14.25" customHeight="1" x14ac:dyDescent="0.25">
      <c r="A1368" s="2">
        <v>1040</v>
      </c>
      <c r="B1368" s="2">
        <v>43</v>
      </c>
      <c r="C1368" s="2" t="str">
        <f t="shared" si="189"/>
        <v>Mid Adults</v>
      </c>
      <c r="D1368" s="2" t="s">
        <v>18</v>
      </c>
      <c r="E1368" s="2" t="s">
        <v>29</v>
      </c>
      <c r="F1368" s="2">
        <v>147.46</v>
      </c>
      <c r="G1368" s="2">
        <f t="shared" si="190"/>
        <v>1</v>
      </c>
      <c r="H1368" s="6">
        <v>45236</v>
      </c>
      <c r="I1368" s="12" t="str">
        <f t="shared" si="191"/>
        <v>2023</v>
      </c>
      <c r="J1368" s="10" t="str">
        <f t="shared" si="192"/>
        <v>Nov</v>
      </c>
      <c r="K1368" s="12" t="str">
        <f t="shared" si="193"/>
        <v>06</v>
      </c>
      <c r="L1368" s="2" t="s">
        <v>20</v>
      </c>
      <c r="M1368" s="2" t="s">
        <v>25</v>
      </c>
      <c r="N1368" s="2">
        <v>1.49</v>
      </c>
      <c r="O1368" s="2" t="s">
        <v>21</v>
      </c>
      <c r="P1368" s="2">
        <v>5</v>
      </c>
      <c r="Q1368" s="2">
        <f t="shared" si="194"/>
        <v>1</v>
      </c>
      <c r="R1368" s="2">
        <v>29.49</v>
      </c>
      <c r="S1368" s="2">
        <f t="shared" si="195"/>
        <v>1</v>
      </c>
      <c r="T1368" s="42">
        <f>DataSet!G1041+DataSet!Q1041+DataSet!S1041</f>
        <v>7</v>
      </c>
      <c r="U1368" s="16" t="str">
        <f t="shared" si="196"/>
        <v>High</v>
      </c>
      <c r="V1368" s="4">
        <v>1</v>
      </c>
      <c r="W1368" s="33">
        <f t="shared" si="197"/>
        <v>534.64143654114309</v>
      </c>
      <c r="X1368" s="2" t="s">
        <v>22</v>
      </c>
    </row>
    <row r="1369" spans="1:24" ht="14.25" customHeight="1" x14ac:dyDescent="0.25">
      <c r="A1369" s="2">
        <v>1208</v>
      </c>
      <c r="B1369" s="2">
        <v>19</v>
      </c>
      <c r="C1369" s="2" t="str">
        <f t="shared" si="189"/>
        <v>Young Adults</v>
      </c>
      <c r="D1369" s="2" t="s">
        <v>12</v>
      </c>
      <c r="E1369" s="2" t="s">
        <v>19</v>
      </c>
      <c r="F1369" s="2">
        <v>375.3</v>
      </c>
      <c r="G1369" s="2">
        <f t="shared" si="190"/>
        <v>2</v>
      </c>
      <c r="H1369" s="6">
        <v>45404</v>
      </c>
      <c r="I1369" s="12" t="str">
        <f t="shared" si="191"/>
        <v>2024</v>
      </c>
      <c r="J1369" s="10" t="str">
        <f t="shared" si="192"/>
        <v>Apr</v>
      </c>
      <c r="K1369" s="12" t="str">
        <f t="shared" si="193"/>
        <v>22</v>
      </c>
      <c r="L1369" s="2" t="s">
        <v>30</v>
      </c>
      <c r="M1369" s="2" t="s">
        <v>25</v>
      </c>
      <c r="N1369" s="2">
        <v>1.49</v>
      </c>
      <c r="O1369" s="2" t="s">
        <v>21</v>
      </c>
      <c r="P1369" s="2">
        <v>13</v>
      </c>
      <c r="Q1369" s="2">
        <f t="shared" si="194"/>
        <v>2</v>
      </c>
      <c r="R1369" s="2">
        <v>28.87</v>
      </c>
      <c r="S1369" s="2">
        <f t="shared" si="195"/>
        <v>1</v>
      </c>
      <c r="T1369" s="42">
        <f>DataSet!G1209+DataSet!Q1209+DataSet!S1209</f>
        <v>6</v>
      </c>
      <c r="U1369" s="16" t="str">
        <f t="shared" si="196"/>
        <v>Medium</v>
      </c>
      <c r="V1369" s="4">
        <v>2</v>
      </c>
      <c r="W1369" s="33">
        <f t="shared" si="197"/>
        <v>522.002014084508</v>
      </c>
      <c r="X1369" s="2" t="s">
        <v>28</v>
      </c>
    </row>
    <row r="1370" spans="1:24" ht="14.25" customHeight="1" x14ac:dyDescent="0.25">
      <c r="A1370" s="2">
        <v>1413</v>
      </c>
      <c r="B1370" s="2">
        <v>24</v>
      </c>
      <c r="C1370" s="2" t="str">
        <f t="shared" si="189"/>
        <v>Young Adults</v>
      </c>
      <c r="D1370" s="2" t="s">
        <v>12</v>
      </c>
      <c r="E1370" s="2" t="s">
        <v>29</v>
      </c>
      <c r="F1370" s="2">
        <v>389.95</v>
      </c>
      <c r="G1370" s="2">
        <f t="shared" si="190"/>
        <v>2</v>
      </c>
      <c r="H1370" s="6">
        <v>45609</v>
      </c>
      <c r="I1370" s="12" t="str">
        <f t="shared" si="191"/>
        <v>2024</v>
      </c>
      <c r="J1370" s="10" t="str">
        <f t="shared" si="192"/>
        <v>Nov</v>
      </c>
      <c r="K1370" s="12" t="str">
        <f t="shared" si="193"/>
        <v>13</v>
      </c>
      <c r="L1370" s="2" t="s">
        <v>30</v>
      </c>
      <c r="M1370" s="2" t="s">
        <v>25</v>
      </c>
      <c r="N1370" s="2">
        <v>1.49</v>
      </c>
      <c r="O1370" s="2" t="s">
        <v>21</v>
      </c>
      <c r="P1370" s="2">
        <v>17</v>
      </c>
      <c r="Q1370" s="2">
        <f t="shared" si="194"/>
        <v>3</v>
      </c>
      <c r="R1370" s="2">
        <v>22.94</v>
      </c>
      <c r="S1370" s="2">
        <f t="shared" si="195"/>
        <v>1</v>
      </c>
      <c r="T1370" s="42">
        <f>DataSet!G1414+DataSet!Q1414+DataSet!S1414</f>
        <v>6</v>
      </c>
      <c r="U1370" s="16" t="str">
        <f t="shared" si="196"/>
        <v>Medium</v>
      </c>
      <c r="V1370" s="4">
        <v>4</v>
      </c>
      <c r="W1370" s="33">
        <f t="shared" si="197"/>
        <v>524.86268817204382</v>
      </c>
      <c r="X1370" s="2" t="s">
        <v>17</v>
      </c>
    </row>
    <row r="1371" spans="1:24" ht="14.25" customHeight="1" x14ac:dyDescent="0.25">
      <c r="A1371" s="2">
        <v>1614</v>
      </c>
      <c r="B1371" s="2">
        <v>62</v>
      </c>
      <c r="C1371" s="2" t="str">
        <f t="shared" si="189"/>
        <v>Seniors</v>
      </c>
      <c r="D1371" s="2" t="s">
        <v>12</v>
      </c>
      <c r="E1371" s="2" t="s">
        <v>13</v>
      </c>
      <c r="F1371" s="2">
        <v>874.23</v>
      </c>
      <c r="G1371" s="2">
        <f t="shared" si="190"/>
        <v>3</v>
      </c>
      <c r="H1371" s="6">
        <v>45810</v>
      </c>
      <c r="I1371" s="12" t="str">
        <f t="shared" si="191"/>
        <v>2025</v>
      </c>
      <c r="J1371" s="10" t="str">
        <f t="shared" si="192"/>
        <v>Jun</v>
      </c>
      <c r="K1371" s="12" t="str">
        <f t="shared" si="193"/>
        <v>02</v>
      </c>
      <c r="L1371" s="2" t="s">
        <v>30</v>
      </c>
      <c r="M1371" s="2" t="s">
        <v>25</v>
      </c>
      <c r="N1371" s="2">
        <v>1.49</v>
      </c>
      <c r="O1371" s="2" t="s">
        <v>16</v>
      </c>
      <c r="P1371" s="2">
        <v>15</v>
      </c>
      <c r="Q1371" s="2">
        <f t="shared" si="194"/>
        <v>2</v>
      </c>
      <c r="R1371" s="2">
        <v>58.28</v>
      </c>
      <c r="S1371" s="2">
        <f t="shared" si="195"/>
        <v>2</v>
      </c>
      <c r="T1371" s="42">
        <f>DataSet!G1615+DataSet!Q1615+DataSet!S1615</f>
        <v>7</v>
      </c>
      <c r="U1371" s="16" t="str">
        <f t="shared" si="196"/>
        <v>High</v>
      </c>
      <c r="V1371" s="4">
        <v>3</v>
      </c>
      <c r="W1371" s="33">
        <f t="shared" si="197"/>
        <v>502.98233957219293</v>
      </c>
      <c r="X1371" s="2" t="s">
        <v>22</v>
      </c>
    </row>
    <row r="1372" spans="1:24" ht="14.25" customHeight="1" x14ac:dyDescent="0.25">
      <c r="A1372" s="2">
        <v>2041</v>
      </c>
      <c r="B1372" s="2">
        <v>64</v>
      </c>
      <c r="C1372" s="2" t="str">
        <f t="shared" si="189"/>
        <v>Seniors</v>
      </c>
      <c r="D1372" s="2" t="s">
        <v>26</v>
      </c>
      <c r="E1372" s="2" t="s">
        <v>27</v>
      </c>
      <c r="F1372" s="2">
        <v>439.72</v>
      </c>
      <c r="G1372" s="2">
        <f t="shared" si="190"/>
        <v>2</v>
      </c>
      <c r="H1372" s="6">
        <v>46237</v>
      </c>
      <c r="I1372" s="12" t="str">
        <f t="shared" si="191"/>
        <v>2026</v>
      </c>
      <c r="J1372" s="10" t="str">
        <f t="shared" si="192"/>
        <v>Aug</v>
      </c>
      <c r="K1372" s="12" t="str">
        <f t="shared" si="193"/>
        <v>03</v>
      </c>
      <c r="L1372" s="2" t="s">
        <v>24</v>
      </c>
      <c r="M1372" s="2" t="s">
        <v>15</v>
      </c>
      <c r="N1372" s="2">
        <v>1.49</v>
      </c>
      <c r="O1372" s="2" t="s">
        <v>16</v>
      </c>
      <c r="P1372" s="2">
        <v>13</v>
      </c>
      <c r="Q1372" s="2">
        <f t="shared" si="194"/>
        <v>2</v>
      </c>
      <c r="R1372" s="2">
        <v>33.82</v>
      </c>
      <c r="S1372" s="2">
        <f t="shared" si="195"/>
        <v>1</v>
      </c>
      <c r="T1372" s="42">
        <f>DataSet!G2042+DataSet!Q2042+DataSet!S2042</f>
        <v>4</v>
      </c>
      <c r="U1372" s="16" t="str">
        <f t="shared" si="196"/>
        <v>Low</v>
      </c>
      <c r="V1372" s="4">
        <v>1</v>
      </c>
      <c r="W1372" s="33">
        <f t="shared" si="197"/>
        <v>535.18219273742966</v>
      </c>
      <c r="X1372" s="2" t="s">
        <v>22</v>
      </c>
    </row>
    <row r="1373" spans="1:24" ht="14.25" customHeight="1" x14ac:dyDescent="0.25">
      <c r="A1373" s="2">
        <v>2319</v>
      </c>
      <c r="B1373" s="2">
        <v>62</v>
      </c>
      <c r="C1373" s="2" t="str">
        <f t="shared" si="189"/>
        <v>Seniors</v>
      </c>
      <c r="D1373" s="2" t="s">
        <v>12</v>
      </c>
      <c r="E1373" s="2" t="s">
        <v>27</v>
      </c>
      <c r="F1373" s="2">
        <v>125.34</v>
      </c>
      <c r="G1373" s="2">
        <f t="shared" si="190"/>
        <v>1</v>
      </c>
      <c r="H1373" s="6">
        <v>46515</v>
      </c>
      <c r="I1373" s="12" t="str">
        <f t="shared" si="191"/>
        <v>2027</v>
      </c>
      <c r="J1373" s="10" t="str">
        <f t="shared" si="192"/>
        <v>May</v>
      </c>
      <c r="K1373" s="12" t="str">
        <f t="shared" si="193"/>
        <v>08</v>
      </c>
      <c r="L1373" s="2" t="s">
        <v>20</v>
      </c>
      <c r="M1373" s="2" t="s">
        <v>15</v>
      </c>
      <c r="N1373" s="2">
        <v>1.49</v>
      </c>
      <c r="O1373" s="2" t="s">
        <v>21</v>
      </c>
      <c r="P1373" s="2">
        <v>2</v>
      </c>
      <c r="Q1373" s="2">
        <f t="shared" si="194"/>
        <v>1</v>
      </c>
      <c r="R1373" s="2">
        <v>62.67</v>
      </c>
      <c r="S1373" s="2">
        <f t="shared" si="195"/>
        <v>2</v>
      </c>
      <c r="T1373" s="42">
        <f>DataSet!G2320+DataSet!Q2320+DataSet!S2320</f>
        <v>4</v>
      </c>
      <c r="U1373" s="16" t="str">
        <f t="shared" si="196"/>
        <v>Low</v>
      </c>
      <c r="V1373" s="4">
        <v>1</v>
      </c>
      <c r="W1373" s="33">
        <f t="shared" si="197"/>
        <v>535.31570629370583</v>
      </c>
      <c r="X1373" s="2" t="s">
        <v>28</v>
      </c>
    </row>
    <row r="1374" spans="1:24" ht="14.25" customHeight="1" x14ac:dyDescent="0.25">
      <c r="A1374" s="2">
        <v>2618</v>
      </c>
      <c r="B1374" s="2">
        <v>45</v>
      </c>
      <c r="C1374" s="2" t="str">
        <f t="shared" si="189"/>
        <v>Mid Adults</v>
      </c>
      <c r="D1374" s="2" t="s">
        <v>23</v>
      </c>
      <c r="E1374" s="2" t="s">
        <v>27</v>
      </c>
      <c r="F1374" s="2">
        <v>113.89</v>
      </c>
      <c r="G1374" s="2">
        <f t="shared" si="190"/>
        <v>1</v>
      </c>
      <c r="H1374" s="6">
        <v>46814</v>
      </c>
      <c r="I1374" s="12" t="str">
        <f t="shared" si="191"/>
        <v>2028</v>
      </c>
      <c r="J1374" s="10" t="str">
        <f t="shared" si="192"/>
        <v>Mar</v>
      </c>
      <c r="K1374" s="12" t="str">
        <f t="shared" si="193"/>
        <v>02</v>
      </c>
      <c r="L1374" s="2" t="s">
        <v>30</v>
      </c>
      <c r="M1374" s="2" t="s">
        <v>15</v>
      </c>
      <c r="N1374" s="2">
        <v>1.49</v>
      </c>
      <c r="O1374" s="2" t="s">
        <v>21</v>
      </c>
      <c r="P1374" s="2">
        <v>1</v>
      </c>
      <c r="Q1374" s="2">
        <f t="shared" si="194"/>
        <v>1</v>
      </c>
      <c r="R1374" s="2">
        <v>113.89</v>
      </c>
      <c r="S1374" s="2">
        <f t="shared" si="195"/>
        <v>2</v>
      </c>
      <c r="T1374" s="42">
        <f>DataSet!G2619+DataSet!Q2619+DataSet!S2619</f>
        <v>6</v>
      </c>
      <c r="U1374" s="16" t="str">
        <f t="shared" si="196"/>
        <v>Medium</v>
      </c>
      <c r="V1374" s="4">
        <v>1</v>
      </c>
      <c r="W1374" s="33">
        <f t="shared" si="197"/>
        <v>535.88990196078385</v>
      </c>
      <c r="X1374" s="2" t="s">
        <v>17</v>
      </c>
    </row>
    <row r="1375" spans="1:24" ht="14.25" customHeight="1" x14ac:dyDescent="0.25">
      <c r="A1375" s="2">
        <v>2642</v>
      </c>
      <c r="B1375" s="2">
        <v>59</v>
      </c>
      <c r="C1375" s="2" t="str">
        <f t="shared" si="189"/>
        <v>Late Adults</v>
      </c>
      <c r="D1375" s="2" t="s">
        <v>18</v>
      </c>
      <c r="E1375" s="2" t="s">
        <v>27</v>
      </c>
      <c r="F1375" s="2">
        <v>764.16</v>
      </c>
      <c r="G1375" s="2">
        <f t="shared" si="190"/>
        <v>3</v>
      </c>
      <c r="H1375" s="6">
        <v>46838</v>
      </c>
      <c r="I1375" s="12" t="str">
        <f t="shared" si="191"/>
        <v>2028</v>
      </c>
      <c r="J1375" s="10" t="str">
        <f t="shared" si="192"/>
        <v>Mar</v>
      </c>
      <c r="K1375" s="12" t="str">
        <f t="shared" si="193"/>
        <v>26</v>
      </c>
      <c r="L1375" s="2" t="s">
        <v>30</v>
      </c>
      <c r="M1375" s="2" t="s">
        <v>15</v>
      </c>
      <c r="N1375" s="2">
        <v>1.49</v>
      </c>
      <c r="O1375" s="2" t="s">
        <v>16</v>
      </c>
      <c r="P1375" s="2">
        <v>16</v>
      </c>
      <c r="Q1375" s="2">
        <f t="shared" si="194"/>
        <v>3</v>
      </c>
      <c r="R1375" s="2">
        <v>47.76</v>
      </c>
      <c r="S1375" s="2">
        <f t="shared" si="195"/>
        <v>1</v>
      </c>
      <c r="T1375" s="42">
        <f>DataSet!G2643+DataSet!Q2643+DataSet!S2643</f>
        <v>4</v>
      </c>
      <c r="U1375" s="16" t="str">
        <f t="shared" si="196"/>
        <v>Low</v>
      </c>
      <c r="V1375" s="4">
        <v>1</v>
      </c>
      <c r="W1375" s="33">
        <f t="shared" si="197"/>
        <v>536.4817671809252</v>
      </c>
      <c r="X1375" s="2" t="s">
        <v>17</v>
      </c>
    </row>
    <row r="1376" spans="1:24" ht="14.25" customHeight="1" x14ac:dyDescent="0.25">
      <c r="A1376" s="2">
        <v>2891</v>
      </c>
      <c r="B1376" s="2">
        <v>27</v>
      </c>
      <c r="C1376" s="2" t="str">
        <f t="shared" si="189"/>
        <v>Young Adults</v>
      </c>
      <c r="D1376" s="2" t="s">
        <v>26</v>
      </c>
      <c r="E1376" s="2" t="s">
        <v>13</v>
      </c>
      <c r="F1376" s="2">
        <v>576.21</v>
      </c>
      <c r="G1376" s="2">
        <f t="shared" si="190"/>
        <v>2</v>
      </c>
      <c r="H1376" s="6">
        <v>47087</v>
      </c>
      <c r="I1376" s="12" t="str">
        <f t="shared" si="191"/>
        <v>2028</v>
      </c>
      <c r="J1376" s="10" t="str">
        <f t="shared" si="192"/>
        <v>Nov</v>
      </c>
      <c r="K1376" s="12" t="str">
        <f t="shared" si="193"/>
        <v>30</v>
      </c>
      <c r="L1376" s="2" t="s">
        <v>14</v>
      </c>
      <c r="M1376" s="2" t="s">
        <v>25</v>
      </c>
      <c r="N1376" s="2">
        <v>1.49</v>
      </c>
      <c r="O1376" s="2" t="s">
        <v>16</v>
      </c>
      <c r="P1376" s="2">
        <v>4</v>
      </c>
      <c r="Q1376" s="2">
        <f t="shared" si="194"/>
        <v>1</v>
      </c>
      <c r="R1376" s="2">
        <v>144.05000000000001</v>
      </c>
      <c r="S1376" s="2">
        <f t="shared" si="195"/>
        <v>2</v>
      </c>
      <c r="T1376" s="42">
        <f>DataSet!G2892+DataSet!Q2892+DataSet!S2892</f>
        <v>6</v>
      </c>
      <c r="U1376" s="16" t="str">
        <f t="shared" si="196"/>
        <v>Medium</v>
      </c>
      <c r="V1376" s="4">
        <v>3</v>
      </c>
      <c r="W1376" s="33">
        <f t="shared" si="197"/>
        <v>502.48535475234308</v>
      </c>
      <c r="X1376" s="2" t="s">
        <v>17</v>
      </c>
    </row>
    <row r="1377" spans="1:24" ht="14.25" customHeight="1" x14ac:dyDescent="0.25">
      <c r="A1377" s="2">
        <v>3164</v>
      </c>
      <c r="B1377" s="2">
        <v>34</v>
      </c>
      <c r="C1377" s="2" t="str">
        <f t="shared" si="189"/>
        <v>Early Adults</v>
      </c>
      <c r="D1377" s="2" t="s">
        <v>23</v>
      </c>
      <c r="E1377" s="2" t="s">
        <v>29</v>
      </c>
      <c r="F1377" s="2">
        <v>633.04999999999995</v>
      </c>
      <c r="G1377" s="2">
        <f t="shared" si="190"/>
        <v>2</v>
      </c>
      <c r="H1377" s="6">
        <v>47360</v>
      </c>
      <c r="I1377" s="12" t="str">
        <f t="shared" si="191"/>
        <v>2029</v>
      </c>
      <c r="J1377" s="10" t="str">
        <f t="shared" si="192"/>
        <v>Aug</v>
      </c>
      <c r="K1377" s="12" t="str">
        <f t="shared" si="193"/>
        <v>30</v>
      </c>
      <c r="L1377" s="2" t="s">
        <v>24</v>
      </c>
      <c r="M1377" s="2" t="s">
        <v>25</v>
      </c>
      <c r="N1377" s="2">
        <v>1.49</v>
      </c>
      <c r="O1377" s="2" t="s">
        <v>21</v>
      </c>
      <c r="P1377" s="2">
        <v>5</v>
      </c>
      <c r="Q1377" s="2">
        <f t="shared" si="194"/>
        <v>1</v>
      </c>
      <c r="R1377" s="2">
        <v>126.61</v>
      </c>
      <c r="S1377" s="2">
        <f t="shared" si="195"/>
        <v>2</v>
      </c>
      <c r="T1377" s="42">
        <f>DataSet!G3165+DataSet!Q3165+DataSet!S3165</f>
        <v>4</v>
      </c>
      <c r="U1377" s="16" t="str">
        <f t="shared" si="196"/>
        <v>Low</v>
      </c>
      <c r="V1377" s="4">
        <v>1</v>
      </c>
      <c r="W1377" s="33">
        <f t="shared" si="197"/>
        <v>536.16199438202204</v>
      </c>
      <c r="X1377" s="2" t="s">
        <v>22</v>
      </c>
    </row>
    <row r="1378" spans="1:24" ht="14.25" customHeight="1" x14ac:dyDescent="0.25">
      <c r="A1378" s="2">
        <v>3172</v>
      </c>
      <c r="B1378" s="2">
        <v>44</v>
      </c>
      <c r="C1378" s="2" t="str">
        <f t="shared" si="189"/>
        <v>Mid Adults</v>
      </c>
      <c r="D1378" s="2" t="s">
        <v>23</v>
      </c>
      <c r="E1378" s="2" t="s">
        <v>13</v>
      </c>
      <c r="F1378" s="2">
        <v>699.88</v>
      </c>
      <c r="G1378" s="2">
        <f t="shared" si="190"/>
        <v>3</v>
      </c>
      <c r="H1378" s="6">
        <v>47368</v>
      </c>
      <c r="I1378" s="12" t="str">
        <f t="shared" si="191"/>
        <v>2029</v>
      </c>
      <c r="J1378" s="10" t="str">
        <f t="shared" si="192"/>
        <v>Sep</v>
      </c>
      <c r="K1378" s="12" t="str">
        <f t="shared" si="193"/>
        <v>07</v>
      </c>
      <c r="L1378" s="2" t="s">
        <v>20</v>
      </c>
      <c r="M1378" s="2" t="s">
        <v>25</v>
      </c>
      <c r="N1378" s="2">
        <v>1.49</v>
      </c>
      <c r="O1378" s="2" t="s">
        <v>21</v>
      </c>
      <c r="P1378" s="2">
        <v>8</v>
      </c>
      <c r="Q1378" s="2">
        <f t="shared" si="194"/>
        <v>2</v>
      </c>
      <c r="R1378" s="2">
        <v>87.48</v>
      </c>
      <c r="S1378" s="2">
        <f t="shared" si="195"/>
        <v>2</v>
      </c>
      <c r="T1378" s="42">
        <f>DataSet!G3173+DataSet!Q3173+DataSet!S3173</f>
        <v>4</v>
      </c>
      <c r="U1378" s="16" t="str">
        <f t="shared" si="196"/>
        <v>Low</v>
      </c>
      <c r="V1378" s="4">
        <v>5</v>
      </c>
      <c r="W1378" s="33">
        <f t="shared" si="197"/>
        <v>525.32100699300736</v>
      </c>
      <c r="X1378" s="2" t="s">
        <v>22</v>
      </c>
    </row>
    <row r="1379" spans="1:24" ht="14.25" customHeight="1" x14ac:dyDescent="0.25">
      <c r="A1379" s="2">
        <v>3466</v>
      </c>
      <c r="B1379" s="2">
        <v>60</v>
      </c>
      <c r="C1379" s="2" t="str">
        <f t="shared" si="189"/>
        <v>Seniors</v>
      </c>
      <c r="D1379" s="2" t="s">
        <v>26</v>
      </c>
      <c r="E1379" s="2" t="s">
        <v>19</v>
      </c>
      <c r="F1379" s="2">
        <v>291.07</v>
      </c>
      <c r="G1379" s="2">
        <f t="shared" si="190"/>
        <v>1</v>
      </c>
      <c r="H1379" s="6">
        <v>47662</v>
      </c>
      <c r="I1379" s="12" t="str">
        <f t="shared" si="191"/>
        <v>2030</v>
      </c>
      <c r="J1379" s="10" t="str">
        <f t="shared" si="192"/>
        <v>Jun</v>
      </c>
      <c r="K1379" s="12" t="str">
        <f t="shared" si="193"/>
        <v>28</v>
      </c>
      <c r="L1379" s="2" t="s">
        <v>24</v>
      </c>
      <c r="M1379" s="2" t="s">
        <v>25</v>
      </c>
      <c r="N1379" s="2">
        <v>1.49</v>
      </c>
      <c r="O1379" s="2" t="s">
        <v>16</v>
      </c>
      <c r="P1379" s="2">
        <v>15</v>
      </c>
      <c r="Q1379" s="2">
        <f t="shared" si="194"/>
        <v>2</v>
      </c>
      <c r="R1379" s="2">
        <v>19.399999999999999</v>
      </c>
      <c r="S1379" s="2">
        <f t="shared" si="195"/>
        <v>1</v>
      </c>
      <c r="T1379" s="42">
        <f>DataSet!G3467+DataSet!Q3467+DataSet!S3467</f>
        <v>5</v>
      </c>
      <c r="U1379" s="16" t="str">
        <f t="shared" si="196"/>
        <v>Medium</v>
      </c>
      <c r="V1379" s="4">
        <v>4</v>
      </c>
      <c r="W1379" s="33">
        <f t="shared" si="197"/>
        <v>525.04426648721483</v>
      </c>
      <c r="X1379" s="2" t="s">
        <v>28</v>
      </c>
    </row>
    <row r="1380" spans="1:24" ht="14.25" customHeight="1" x14ac:dyDescent="0.25">
      <c r="A1380" s="2">
        <v>3829</v>
      </c>
      <c r="B1380" s="2">
        <v>18</v>
      </c>
      <c r="C1380" s="2" t="str">
        <f t="shared" si="189"/>
        <v>Young Adults</v>
      </c>
      <c r="D1380" s="2" t="s">
        <v>12</v>
      </c>
      <c r="E1380" s="2" t="s">
        <v>27</v>
      </c>
      <c r="F1380" s="2">
        <v>313.48</v>
      </c>
      <c r="G1380" s="2">
        <f t="shared" si="190"/>
        <v>1</v>
      </c>
      <c r="H1380" s="6">
        <v>48025</v>
      </c>
      <c r="I1380" s="12" t="str">
        <f t="shared" si="191"/>
        <v>2031</v>
      </c>
      <c r="J1380" s="10" t="str">
        <f t="shared" si="192"/>
        <v>Jun</v>
      </c>
      <c r="K1380" s="12" t="str">
        <f t="shared" si="193"/>
        <v>26</v>
      </c>
      <c r="L1380" s="2" t="s">
        <v>20</v>
      </c>
      <c r="M1380" s="2" t="s">
        <v>15</v>
      </c>
      <c r="N1380" s="2">
        <v>1.49</v>
      </c>
      <c r="O1380" s="2" t="s">
        <v>16</v>
      </c>
      <c r="P1380" s="2">
        <v>3</v>
      </c>
      <c r="Q1380" s="2">
        <f t="shared" si="194"/>
        <v>1</v>
      </c>
      <c r="R1380" s="2">
        <v>104.49</v>
      </c>
      <c r="S1380" s="2">
        <f t="shared" si="195"/>
        <v>2</v>
      </c>
      <c r="T1380" s="42">
        <f>DataSet!G3830+DataSet!Q3830+DataSet!S3830</f>
        <v>4</v>
      </c>
      <c r="U1380" s="16" t="str">
        <f t="shared" si="196"/>
        <v>Low</v>
      </c>
      <c r="V1380" s="4">
        <v>4</v>
      </c>
      <c r="W1380" s="33">
        <f t="shared" si="197"/>
        <v>525.35959568733233</v>
      </c>
      <c r="X1380" s="2" t="s">
        <v>28</v>
      </c>
    </row>
    <row r="1381" spans="1:24" ht="14.25" customHeight="1" x14ac:dyDescent="0.25">
      <c r="A1381" s="2">
        <v>3862</v>
      </c>
      <c r="B1381" s="2">
        <v>53</v>
      </c>
      <c r="C1381" s="2" t="str">
        <f t="shared" si="189"/>
        <v>Late Adults</v>
      </c>
      <c r="D1381" s="2" t="s">
        <v>23</v>
      </c>
      <c r="E1381" s="2" t="s">
        <v>13</v>
      </c>
      <c r="F1381" s="2">
        <v>934.74</v>
      </c>
      <c r="G1381" s="2">
        <f t="shared" si="190"/>
        <v>3</v>
      </c>
      <c r="H1381" s="6">
        <v>48058</v>
      </c>
      <c r="I1381" s="12" t="str">
        <f t="shared" si="191"/>
        <v>2031</v>
      </c>
      <c r="J1381" s="10" t="str">
        <f t="shared" si="192"/>
        <v>Jul</v>
      </c>
      <c r="K1381" s="12" t="str">
        <f t="shared" si="193"/>
        <v>29</v>
      </c>
      <c r="L1381" s="2" t="s">
        <v>30</v>
      </c>
      <c r="M1381" s="2" t="s">
        <v>15</v>
      </c>
      <c r="N1381" s="2">
        <v>1.49</v>
      </c>
      <c r="O1381" s="2" t="s">
        <v>21</v>
      </c>
      <c r="P1381" s="2">
        <v>5</v>
      </c>
      <c r="Q1381" s="2">
        <f t="shared" si="194"/>
        <v>1</v>
      </c>
      <c r="R1381" s="2">
        <v>186.95</v>
      </c>
      <c r="S1381" s="2">
        <f t="shared" si="195"/>
        <v>3</v>
      </c>
      <c r="T1381" s="42">
        <f>DataSet!G3863+DataSet!Q3863+DataSet!S3863</f>
        <v>6</v>
      </c>
      <c r="U1381" s="16" t="str">
        <f t="shared" si="196"/>
        <v>Medium</v>
      </c>
      <c r="V1381" s="4">
        <v>1</v>
      </c>
      <c r="W1381" s="33">
        <f t="shared" si="197"/>
        <v>536.02572433192643</v>
      </c>
      <c r="X1381" s="2" t="s">
        <v>17</v>
      </c>
    </row>
    <row r="1382" spans="1:24" ht="14.25" customHeight="1" x14ac:dyDescent="0.25">
      <c r="A1382" s="2">
        <v>4050</v>
      </c>
      <c r="B1382" s="2">
        <v>40</v>
      </c>
      <c r="C1382" s="2" t="str">
        <f t="shared" si="189"/>
        <v>Mid Adults</v>
      </c>
      <c r="D1382" s="2" t="s">
        <v>23</v>
      </c>
      <c r="E1382" s="2" t="s">
        <v>27</v>
      </c>
      <c r="F1382" s="2">
        <v>377.86</v>
      </c>
      <c r="G1382" s="2">
        <f t="shared" si="190"/>
        <v>2</v>
      </c>
      <c r="H1382" s="6">
        <v>48246</v>
      </c>
      <c r="I1382" s="12" t="str">
        <f t="shared" si="191"/>
        <v>2032</v>
      </c>
      <c r="J1382" s="10" t="str">
        <f t="shared" si="192"/>
        <v>Feb</v>
      </c>
      <c r="K1382" s="12" t="str">
        <f t="shared" si="193"/>
        <v>02</v>
      </c>
      <c r="L1382" s="2" t="s">
        <v>24</v>
      </c>
      <c r="M1382" s="2" t="s">
        <v>25</v>
      </c>
      <c r="N1382" s="2">
        <v>1.49</v>
      </c>
      <c r="O1382" s="2" t="s">
        <v>16</v>
      </c>
      <c r="P1382" s="2">
        <v>3</v>
      </c>
      <c r="Q1382" s="2">
        <f t="shared" si="194"/>
        <v>1</v>
      </c>
      <c r="R1382" s="2">
        <v>125.95</v>
      </c>
      <c r="S1382" s="2">
        <f t="shared" si="195"/>
        <v>2</v>
      </c>
      <c r="T1382" s="42">
        <f>DataSet!G4051+DataSet!Q4051+DataSet!S4051</f>
        <v>6</v>
      </c>
      <c r="U1382" s="16" t="str">
        <f t="shared" si="196"/>
        <v>Medium</v>
      </c>
      <c r="V1382" s="4">
        <v>3</v>
      </c>
      <c r="W1382" s="33">
        <f t="shared" si="197"/>
        <v>502.38652815013438</v>
      </c>
      <c r="X1382" s="2" t="s">
        <v>17</v>
      </c>
    </row>
    <row r="1383" spans="1:24" ht="14.25" customHeight="1" x14ac:dyDescent="0.25">
      <c r="A1383" s="2">
        <v>4059</v>
      </c>
      <c r="B1383" s="2">
        <v>68</v>
      </c>
      <c r="C1383" s="2" t="str">
        <f t="shared" si="189"/>
        <v>Seniors</v>
      </c>
      <c r="D1383" s="2" t="s">
        <v>12</v>
      </c>
      <c r="E1383" s="2" t="s">
        <v>13</v>
      </c>
      <c r="F1383" s="2">
        <v>332.06</v>
      </c>
      <c r="G1383" s="2">
        <f t="shared" si="190"/>
        <v>1</v>
      </c>
      <c r="H1383" s="6">
        <v>48255</v>
      </c>
      <c r="I1383" s="12" t="str">
        <f t="shared" si="191"/>
        <v>2032</v>
      </c>
      <c r="J1383" s="10" t="str">
        <f t="shared" si="192"/>
        <v>Feb</v>
      </c>
      <c r="K1383" s="12" t="str">
        <f t="shared" si="193"/>
        <v>11</v>
      </c>
      <c r="L1383" s="2" t="s">
        <v>30</v>
      </c>
      <c r="M1383" s="2" t="s">
        <v>25</v>
      </c>
      <c r="N1383" s="2">
        <v>1.49</v>
      </c>
      <c r="O1383" s="2" t="s">
        <v>21</v>
      </c>
      <c r="P1383" s="2">
        <v>12</v>
      </c>
      <c r="Q1383" s="2">
        <f t="shared" si="194"/>
        <v>2</v>
      </c>
      <c r="R1383" s="2">
        <v>27.67</v>
      </c>
      <c r="S1383" s="2">
        <f t="shared" si="195"/>
        <v>1</v>
      </c>
      <c r="T1383" s="42">
        <f>DataSet!G4060+DataSet!Q4060+DataSet!S4060</f>
        <v>7</v>
      </c>
      <c r="U1383" s="16" t="str">
        <f t="shared" si="196"/>
        <v>High</v>
      </c>
      <c r="V1383" s="4">
        <v>4</v>
      </c>
      <c r="W1383" s="33">
        <f t="shared" si="197"/>
        <v>525.64553306342862</v>
      </c>
      <c r="X1383" s="2" t="s">
        <v>22</v>
      </c>
    </row>
    <row r="1384" spans="1:24" ht="14.25" customHeight="1" x14ac:dyDescent="0.25">
      <c r="A1384" s="2">
        <v>4157</v>
      </c>
      <c r="B1384" s="2">
        <v>37</v>
      </c>
      <c r="C1384" s="2" t="str">
        <f t="shared" si="189"/>
        <v>Early Adults</v>
      </c>
      <c r="D1384" s="2" t="s">
        <v>26</v>
      </c>
      <c r="E1384" s="2" t="s">
        <v>19</v>
      </c>
      <c r="F1384" s="2">
        <v>983.18</v>
      </c>
      <c r="G1384" s="2">
        <f t="shared" si="190"/>
        <v>3</v>
      </c>
      <c r="H1384" s="6">
        <v>48353</v>
      </c>
      <c r="I1384" s="12" t="str">
        <f t="shared" si="191"/>
        <v>2032</v>
      </c>
      <c r="J1384" s="10" t="str">
        <f t="shared" si="192"/>
        <v>May</v>
      </c>
      <c r="K1384" s="12" t="str">
        <f t="shared" si="193"/>
        <v>19</v>
      </c>
      <c r="L1384" s="2" t="s">
        <v>20</v>
      </c>
      <c r="M1384" s="2" t="s">
        <v>15</v>
      </c>
      <c r="N1384" s="2">
        <v>1.49</v>
      </c>
      <c r="O1384" s="2" t="s">
        <v>21</v>
      </c>
      <c r="P1384" s="2">
        <v>7</v>
      </c>
      <c r="Q1384" s="2">
        <f t="shared" si="194"/>
        <v>2</v>
      </c>
      <c r="R1384" s="2">
        <v>140.44999999999999</v>
      </c>
      <c r="S1384" s="2">
        <f t="shared" si="195"/>
        <v>2</v>
      </c>
      <c r="T1384" s="42">
        <f>DataSet!G4158+DataSet!Q4158+DataSet!S4158</f>
        <v>6</v>
      </c>
      <c r="U1384" s="16" t="str">
        <f t="shared" si="196"/>
        <v>Medium</v>
      </c>
      <c r="V1384" s="4">
        <v>1</v>
      </c>
      <c r="W1384" s="33">
        <f t="shared" si="197"/>
        <v>535.46415492957703</v>
      </c>
      <c r="X1384" s="2" t="s">
        <v>28</v>
      </c>
    </row>
    <row r="1385" spans="1:24" ht="14.25" customHeight="1" x14ac:dyDescent="0.25">
      <c r="A1385" s="2">
        <v>4681</v>
      </c>
      <c r="B1385" s="2">
        <v>29</v>
      </c>
      <c r="C1385" s="2" t="str">
        <f t="shared" si="189"/>
        <v>Young Adults</v>
      </c>
      <c r="D1385" s="2" t="s">
        <v>12</v>
      </c>
      <c r="E1385" s="2" t="s">
        <v>27</v>
      </c>
      <c r="F1385" s="2">
        <v>89.91</v>
      </c>
      <c r="G1385" s="2">
        <f t="shared" si="190"/>
        <v>1</v>
      </c>
      <c r="H1385" s="6">
        <v>48877</v>
      </c>
      <c r="I1385" s="12" t="str">
        <f t="shared" si="191"/>
        <v>2033</v>
      </c>
      <c r="J1385" s="10" t="str">
        <f t="shared" si="192"/>
        <v>Oct</v>
      </c>
      <c r="K1385" s="12" t="str">
        <f t="shared" si="193"/>
        <v>25</v>
      </c>
      <c r="L1385" s="2" t="s">
        <v>20</v>
      </c>
      <c r="M1385" s="2" t="s">
        <v>25</v>
      </c>
      <c r="N1385" s="2">
        <v>1.49</v>
      </c>
      <c r="O1385" s="2" t="s">
        <v>21</v>
      </c>
      <c r="P1385" s="2">
        <v>7</v>
      </c>
      <c r="Q1385" s="2">
        <f t="shared" si="194"/>
        <v>2</v>
      </c>
      <c r="R1385" s="2">
        <v>12.84</v>
      </c>
      <c r="S1385" s="2">
        <f t="shared" si="195"/>
        <v>1</v>
      </c>
      <c r="T1385" s="42">
        <f>DataSet!G4682+DataSet!Q4682+DataSet!S4682</f>
        <v>4</v>
      </c>
      <c r="U1385" s="16" t="str">
        <f t="shared" si="196"/>
        <v>Low</v>
      </c>
      <c r="V1385" s="4">
        <v>5</v>
      </c>
      <c r="W1385" s="33">
        <f t="shared" si="197"/>
        <v>525.07652661064458</v>
      </c>
      <c r="X1385" s="2" t="s">
        <v>17</v>
      </c>
    </row>
    <row r="1386" spans="1:24" ht="14.25" customHeight="1" x14ac:dyDescent="0.25">
      <c r="A1386" s="2">
        <v>4704</v>
      </c>
      <c r="B1386" s="2">
        <v>54</v>
      </c>
      <c r="C1386" s="2" t="str">
        <f t="shared" si="189"/>
        <v>Late Adults</v>
      </c>
      <c r="D1386" s="2" t="s">
        <v>12</v>
      </c>
      <c r="E1386" s="2" t="s">
        <v>27</v>
      </c>
      <c r="F1386" s="2">
        <v>312.05</v>
      </c>
      <c r="G1386" s="2">
        <f t="shared" si="190"/>
        <v>1</v>
      </c>
      <c r="H1386" s="6">
        <v>48900</v>
      </c>
      <c r="I1386" s="12" t="str">
        <f t="shared" si="191"/>
        <v>2033</v>
      </c>
      <c r="J1386" s="10" t="str">
        <f t="shared" si="192"/>
        <v>Nov</v>
      </c>
      <c r="K1386" s="12" t="str">
        <f t="shared" si="193"/>
        <v>17</v>
      </c>
      <c r="L1386" s="2" t="s">
        <v>24</v>
      </c>
      <c r="M1386" s="2" t="s">
        <v>25</v>
      </c>
      <c r="N1386" s="2">
        <v>1.49</v>
      </c>
      <c r="O1386" s="2" t="s">
        <v>21</v>
      </c>
      <c r="P1386" s="2">
        <v>12</v>
      </c>
      <c r="Q1386" s="2">
        <f t="shared" si="194"/>
        <v>2</v>
      </c>
      <c r="R1386" s="2">
        <v>26</v>
      </c>
      <c r="S1386" s="2">
        <f t="shared" si="195"/>
        <v>1</v>
      </c>
      <c r="T1386" s="42">
        <f>DataSet!G4705+DataSet!Q4705+DataSet!S4705</f>
        <v>6</v>
      </c>
      <c r="U1386" s="16" t="str">
        <f t="shared" si="196"/>
        <v>Medium</v>
      </c>
      <c r="V1386" s="4">
        <v>2</v>
      </c>
      <c r="W1386" s="33">
        <f t="shared" si="197"/>
        <v>522.208928067702</v>
      </c>
      <c r="X1386" s="2" t="s">
        <v>28</v>
      </c>
    </row>
    <row r="1387" spans="1:24" ht="14.25" customHeight="1" x14ac:dyDescent="0.25">
      <c r="A1387" s="2">
        <v>4771</v>
      </c>
      <c r="B1387" s="2">
        <v>57</v>
      </c>
      <c r="C1387" s="2" t="str">
        <f t="shared" si="189"/>
        <v>Late Adults</v>
      </c>
      <c r="D1387" s="2" t="s">
        <v>26</v>
      </c>
      <c r="E1387" s="2" t="s">
        <v>19</v>
      </c>
      <c r="F1387" s="2">
        <v>258.94</v>
      </c>
      <c r="G1387" s="2">
        <f t="shared" si="190"/>
        <v>1</v>
      </c>
      <c r="H1387" s="6">
        <v>48967</v>
      </c>
      <c r="I1387" s="12" t="str">
        <f t="shared" si="191"/>
        <v>2034</v>
      </c>
      <c r="J1387" s="10" t="str">
        <f t="shared" si="192"/>
        <v>Jan</v>
      </c>
      <c r="K1387" s="12" t="str">
        <f t="shared" si="193"/>
        <v>23</v>
      </c>
      <c r="L1387" s="2" t="s">
        <v>30</v>
      </c>
      <c r="M1387" s="2" t="s">
        <v>25</v>
      </c>
      <c r="N1387" s="2">
        <v>1.49</v>
      </c>
      <c r="O1387" s="2" t="s">
        <v>16</v>
      </c>
      <c r="P1387" s="2">
        <v>7</v>
      </c>
      <c r="Q1387" s="2">
        <f t="shared" si="194"/>
        <v>2</v>
      </c>
      <c r="R1387" s="2">
        <v>36.99</v>
      </c>
      <c r="S1387" s="2">
        <f t="shared" si="195"/>
        <v>1</v>
      </c>
      <c r="T1387" s="42">
        <f>DataSet!G4772+DataSet!Q4772+DataSet!S4772</f>
        <v>7</v>
      </c>
      <c r="U1387" s="16" t="str">
        <f t="shared" si="196"/>
        <v>High</v>
      </c>
      <c r="V1387" s="4">
        <v>5</v>
      </c>
      <c r="W1387" s="33">
        <f t="shared" si="197"/>
        <v>525.68685834502139</v>
      </c>
      <c r="X1387" s="2" t="s">
        <v>28</v>
      </c>
    </row>
    <row r="1388" spans="1:24" ht="14.25" customHeight="1" x14ac:dyDescent="0.25">
      <c r="A1388" s="2">
        <v>4849</v>
      </c>
      <c r="B1388" s="2">
        <v>38</v>
      </c>
      <c r="C1388" s="2" t="str">
        <f t="shared" si="189"/>
        <v>Early Adults</v>
      </c>
      <c r="D1388" s="2" t="s">
        <v>12</v>
      </c>
      <c r="E1388" s="2" t="s">
        <v>13</v>
      </c>
      <c r="F1388" s="2">
        <v>907.05</v>
      </c>
      <c r="G1388" s="2">
        <f t="shared" si="190"/>
        <v>3</v>
      </c>
      <c r="H1388" s="6">
        <v>49045</v>
      </c>
      <c r="I1388" s="12" t="str">
        <f t="shared" si="191"/>
        <v>2034</v>
      </c>
      <c r="J1388" s="10" t="str">
        <f t="shared" si="192"/>
        <v>Apr</v>
      </c>
      <c r="K1388" s="12" t="str">
        <f t="shared" si="193"/>
        <v>11</v>
      </c>
      <c r="L1388" s="2" t="s">
        <v>24</v>
      </c>
      <c r="M1388" s="2" t="s">
        <v>15</v>
      </c>
      <c r="N1388" s="2">
        <v>1.49</v>
      </c>
      <c r="O1388" s="2" t="s">
        <v>16</v>
      </c>
      <c r="P1388" s="2">
        <v>5</v>
      </c>
      <c r="Q1388" s="2">
        <f t="shared" si="194"/>
        <v>1</v>
      </c>
      <c r="R1388" s="2">
        <v>181.41</v>
      </c>
      <c r="S1388" s="2">
        <f t="shared" si="195"/>
        <v>3</v>
      </c>
      <c r="T1388" s="42">
        <f>DataSet!G4850+DataSet!Q4850+DataSet!S4850</f>
        <v>7</v>
      </c>
      <c r="U1388" s="16" t="str">
        <f t="shared" si="196"/>
        <v>High</v>
      </c>
      <c r="V1388" s="4">
        <v>2</v>
      </c>
      <c r="W1388" s="33">
        <f t="shared" si="197"/>
        <v>522.50576271186537</v>
      </c>
      <c r="X1388" s="2" t="s">
        <v>17</v>
      </c>
    </row>
    <row r="1389" spans="1:24" ht="14.25" customHeight="1" x14ac:dyDescent="0.25">
      <c r="A1389" s="2">
        <v>50</v>
      </c>
      <c r="B1389" s="2">
        <v>50</v>
      </c>
      <c r="C1389" s="2" t="str">
        <f t="shared" si="189"/>
        <v>Late Adults</v>
      </c>
      <c r="D1389" s="2" t="s">
        <v>23</v>
      </c>
      <c r="E1389" s="2" t="s">
        <v>13</v>
      </c>
      <c r="F1389" s="2">
        <v>718.4</v>
      </c>
      <c r="G1389" s="2">
        <f t="shared" si="190"/>
        <v>3</v>
      </c>
      <c r="H1389" s="6">
        <v>44246</v>
      </c>
      <c r="I1389" s="12" t="str">
        <f t="shared" si="191"/>
        <v>2021</v>
      </c>
      <c r="J1389" s="10" t="str">
        <f t="shared" si="192"/>
        <v>Feb</v>
      </c>
      <c r="K1389" s="12" t="str">
        <f t="shared" si="193"/>
        <v>19</v>
      </c>
      <c r="L1389" s="2" t="s">
        <v>20</v>
      </c>
      <c r="M1389" s="2" t="s">
        <v>15</v>
      </c>
      <c r="N1389" s="2">
        <v>1.48</v>
      </c>
      <c r="O1389" s="2" t="s">
        <v>21</v>
      </c>
      <c r="P1389" s="2">
        <v>4</v>
      </c>
      <c r="Q1389" s="2">
        <f t="shared" si="194"/>
        <v>1</v>
      </c>
      <c r="R1389" s="2">
        <v>179.6</v>
      </c>
      <c r="S1389" s="2">
        <f t="shared" si="195"/>
        <v>3</v>
      </c>
      <c r="T1389" s="42">
        <f>DataSet!G51+DataSet!Q51+DataSet!S51</f>
        <v>6</v>
      </c>
      <c r="U1389" s="16" t="str">
        <f t="shared" si="196"/>
        <v>Medium</v>
      </c>
      <c r="V1389" s="4">
        <v>3</v>
      </c>
      <c r="W1389" s="33">
        <f t="shared" si="197"/>
        <v>502.55367785234938</v>
      </c>
      <c r="X1389" s="2" t="s">
        <v>22</v>
      </c>
    </row>
    <row r="1390" spans="1:24" ht="14.25" customHeight="1" x14ac:dyDescent="0.25">
      <c r="A1390" s="2">
        <v>125</v>
      </c>
      <c r="B1390" s="2">
        <v>57</v>
      </c>
      <c r="C1390" s="2" t="str">
        <f t="shared" si="189"/>
        <v>Late Adults</v>
      </c>
      <c r="D1390" s="2" t="s">
        <v>18</v>
      </c>
      <c r="E1390" s="2" t="s">
        <v>19</v>
      </c>
      <c r="F1390" s="2">
        <v>438.14</v>
      </c>
      <c r="G1390" s="2">
        <f t="shared" si="190"/>
        <v>2</v>
      </c>
      <c r="H1390" s="6">
        <v>44321</v>
      </c>
      <c r="I1390" s="12" t="str">
        <f t="shared" si="191"/>
        <v>2021</v>
      </c>
      <c r="J1390" s="10" t="str">
        <f t="shared" si="192"/>
        <v>May</v>
      </c>
      <c r="K1390" s="12" t="str">
        <f t="shared" si="193"/>
        <v>05</v>
      </c>
      <c r="L1390" s="2" t="s">
        <v>24</v>
      </c>
      <c r="M1390" s="2" t="s">
        <v>15</v>
      </c>
      <c r="N1390" s="2">
        <v>1.48</v>
      </c>
      <c r="O1390" s="2" t="s">
        <v>21</v>
      </c>
      <c r="P1390" s="2">
        <v>6</v>
      </c>
      <c r="Q1390" s="2">
        <f t="shared" si="194"/>
        <v>2</v>
      </c>
      <c r="R1390" s="2">
        <v>73.02</v>
      </c>
      <c r="S1390" s="2">
        <f t="shared" si="195"/>
        <v>2</v>
      </c>
      <c r="T1390" s="42">
        <f>DataSet!G126+DataSet!Q126+DataSet!S126</f>
        <v>5</v>
      </c>
      <c r="U1390" s="16" t="str">
        <f t="shared" si="196"/>
        <v>Medium</v>
      </c>
      <c r="V1390" s="4">
        <v>2</v>
      </c>
      <c r="W1390" s="33">
        <f t="shared" si="197"/>
        <v>521.96185289957668</v>
      </c>
      <c r="X1390" s="2" t="s">
        <v>17</v>
      </c>
    </row>
    <row r="1391" spans="1:24" ht="14.25" customHeight="1" x14ac:dyDescent="0.25">
      <c r="A1391" s="2">
        <v>247</v>
      </c>
      <c r="B1391" s="2">
        <v>58</v>
      </c>
      <c r="C1391" s="2" t="str">
        <f t="shared" si="189"/>
        <v>Late Adults</v>
      </c>
      <c r="D1391" s="2" t="s">
        <v>18</v>
      </c>
      <c r="E1391" s="2" t="s">
        <v>29</v>
      </c>
      <c r="F1391" s="2">
        <v>977.24</v>
      </c>
      <c r="G1391" s="2">
        <f t="shared" si="190"/>
        <v>3</v>
      </c>
      <c r="H1391" s="6">
        <v>44443</v>
      </c>
      <c r="I1391" s="12" t="str">
        <f t="shared" si="191"/>
        <v>2021</v>
      </c>
      <c r="J1391" s="10" t="str">
        <f t="shared" si="192"/>
        <v>Sep</v>
      </c>
      <c r="K1391" s="12" t="str">
        <f t="shared" si="193"/>
        <v>04</v>
      </c>
      <c r="L1391" s="2" t="s">
        <v>30</v>
      </c>
      <c r="M1391" s="2" t="s">
        <v>25</v>
      </c>
      <c r="N1391" s="2">
        <v>1.48</v>
      </c>
      <c r="O1391" s="2" t="s">
        <v>21</v>
      </c>
      <c r="P1391" s="2">
        <v>1</v>
      </c>
      <c r="Q1391" s="2">
        <f t="shared" si="194"/>
        <v>1</v>
      </c>
      <c r="R1391" s="2">
        <v>977.24</v>
      </c>
      <c r="S1391" s="2">
        <f t="shared" si="195"/>
        <v>3</v>
      </c>
      <c r="T1391" s="42">
        <f>DataSet!G248+DataSet!Q248+DataSet!S248</f>
        <v>5</v>
      </c>
      <c r="U1391" s="16" t="str">
        <f t="shared" si="196"/>
        <v>Medium</v>
      </c>
      <c r="V1391" s="4">
        <v>3</v>
      </c>
      <c r="W1391" s="33">
        <f t="shared" si="197"/>
        <v>502.26356182795735</v>
      </c>
      <c r="X1391" s="2" t="s">
        <v>28</v>
      </c>
    </row>
    <row r="1392" spans="1:24" ht="14.25" customHeight="1" x14ac:dyDescent="0.25">
      <c r="A1392" s="2">
        <v>452</v>
      </c>
      <c r="B1392" s="2">
        <v>22</v>
      </c>
      <c r="C1392" s="2" t="str">
        <f t="shared" si="189"/>
        <v>Young Adults</v>
      </c>
      <c r="D1392" s="2" t="s">
        <v>26</v>
      </c>
      <c r="E1392" s="2" t="s">
        <v>19</v>
      </c>
      <c r="F1392" s="2">
        <v>727.04</v>
      </c>
      <c r="G1392" s="2">
        <f t="shared" si="190"/>
        <v>3</v>
      </c>
      <c r="H1392" s="6">
        <v>44648</v>
      </c>
      <c r="I1392" s="12" t="str">
        <f t="shared" si="191"/>
        <v>2022</v>
      </c>
      <c r="J1392" s="10" t="str">
        <f t="shared" si="192"/>
        <v>Mar</v>
      </c>
      <c r="K1392" s="12" t="str">
        <f t="shared" si="193"/>
        <v>28</v>
      </c>
      <c r="L1392" s="2" t="s">
        <v>20</v>
      </c>
      <c r="M1392" s="2" t="s">
        <v>15</v>
      </c>
      <c r="N1392" s="2">
        <v>1.48</v>
      </c>
      <c r="O1392" s="2" t="s">
        <v>21</v>
      </c>
      <c r="P1392" s="2">
        <v>16</v>
      </c>
      <c r="Q1392" s="2">
        <f t="shared" si="194"/>
        <v>3</v>
      </c>
      <c r="R1392" s="2">
        <v>45.44</v>
      </c>
      <c r="S1392" s="2">
        <f t="shared" si="195"/>
        <v>1</v>
      </c>
      <c r="T1392" s="42">
        <f>DataSet!G453+DataSet!Q453+DataSet!S453</f>
        <v>6</v>
      </c>
      <c r="U1392" s="16" t="str">
        <f t="shared" si="196"/>
        <v>Medium</v>
      </c>
      <c r="V1392" s="4">
        <v>4</v>
      </c>
      <c r="W1392" s="33">
        <f t="shared" si="197"/>
        <v>525.90713513513595</v>
      </c>
      <c r="X1392" s="2" t="s">
        <v>17</v>
      </c>
    </row>
    <row r="1393" spans="1:24" ht="14.25" customHeight="1" x14ac:dyDescent="0.25">
      <c r="A1393" s="2">
        <v>468</v>
      </c>
      <c r="B1393" s="2">
        <v>40</v>
      </c>
      <c r="C1393" s="2" t="str">
        <f t="shared" si="189"/>
        <v>Mid Adults</v>
      </c>
      <c r="D1393" s="2" t="s">
        <v>18</v>
      </c>
      <c r="E1393" s="2" t="s">
        <v>29</v>
      </c>
      <c r="F1393" s="2">
        <v>536.61</v>
      </c>
      <c r="G1393" s="2">
        <f t="shared" si="190"/>
        <v>2</v>
      </c>
      <c r="H1393" s="6">
        <v>44664</v>
      </c>
      <c r="I1393" s="12" t="str">
        <f t="shared" si="191"/>
        <v>2022</v>
      </c>
      <c r="J1393" s="10" t="str">
        <f t="shared" si="192"/>
        <v>Apr</v>
      </c>
      <c r="K1393" s="12" t="str">
        <f t="shared" si="193"/>
        <v>13</v>
      </c>
      <c r="L1393" s="2" t="s">
        <v>14</v>
      </c>
      <c r="M1393" s="2" t="s">
        <v>25</v>
      </c>
      <c r="N1393" s="2">
        <v>1.48</v>
      </c>
      <c r="O1393" s="2" t="s">
        <v>16</v>
      </c>
      <c r="P1393" s="2">
        <v>15</v>
      </c>
      <c r="Q1393" s="2">
        <f t="shared" si="194"/>
        <v>2</v>
      </c>
      <c r="R1393" s="2">
        <v>35.770000000000003</v>
      </c>
      <c r="S1393" s="2">
        <f t="shared" si="195"/>
        <v>1</v>
      </c>
      <c r="T1393" s="42">
        <f>DataSet!G469+DataSet!Q469+DataSet!S469</f>
        <v>4</v>
      </c>
      <c r="U1393" s="16" t="str">
        <f t="shared" si="196"/>
        <v>Low</v>
      </c>
      <c r="V1393" s="4">
        <v>2</v>
      </c>
      <c r="W1393" s="33">
        <f t="shared" si="197"/>
        <v>522.0805807365449</v>
      </c>
      <c r="X1393" s="2" t="s">
        <v>28</v>
      </c>
    </row>
    <row r="1394" spans="1:24" ht="14.25" customHeight="1" x14ac:dyDescent="0.25">
      <c r="A1394" s="2">
        <v>486</v>
      </c>
      <c r="B1394" s="2">
        <v>66</v>
      </c>
      <c r="C1394" s="2" t="str">
        <f t="shared" si="189"/>
        <v>Seniors</v>
      </c>
      <c r="D1394" s="2" t="s">
        <v>12</v>
      </c>
      <c r="E1394" s="2" t="s">
        <v>27</v>
      </c>
      <c r="F1394" s="2">
        <v>655.52</v>
      </c>
      <c r="G1394" s="2">
        <f t="shared" si="190"/>
        <v>3</v>
      </c>
      <c r="H1394" s="6">
        <v>44682</v>
      </c>
      <c r="I1394" s="12" t="str">
        <f t="shared" si="191"/>
        <v>2022</v>
      </c>
      <c r="J1394" s="10" t="str">
        <f t="shared" si="192"/>
        <v>May</v>
      </c>
      <c r="K1394" s="12" t="str">
        <f t="shared" si="193"/>
        <v>01</v>
      </c>
      <c r="L1394" s="2" t="s">
        <v>14</v>
      </c>
      <c r="M1394" s="2" t="s">
        <v>25</v>
      </c>
      <c r="N1394" s="2">
        <v>1.48</v>
      </c>
      <c r="O1394" s="2" t="s">
        <v>16</v>
      </c>
      <c r="P1394" s="2">
        <v>13</v>
      </c>
      <c r="Q1394" s="2">
        <f t="shared" si="194"/>
        <v>2</v>
      </c>
      <c r="R1394" s="2">
        <v>50.42</v>
      </c>
      <c r="S1394" s="2">
        <f t="shared" si="195"/>
        <v>2</v>
      </c>
      <c r="T1394" s="42">
        <f>DataSet!G487+DataSet!Q487+DataSet!S487</f>
        <v>4</v>
      </c>
      <c r="U1394" s="16" t="str">
        <f t="shared" si="196"/>
        <v>Low</v>
      </c>
      <c r="V1394" s="4">
        <v>3</v>
      </c>
      <c r="W1394" s="33">
        <f t="shared" si="197"/>
        <v>501.62429340511483</v>
      </c>
      <c r="X1394" s="2" t="s">
        <v>22</v>
      </c>
    </row>
    <row r="1395" spans="1:24" ht="14.25" customHeight="1" x14ac:dyDescent="0.25">
      <c r="A1395" s="2">
        <v>502</v>
      </c>
      <c r="B1395" s="2">
        <v>30</v>
      </c>
      <c r="C1395" s="2" t="str">
        <f t="shared" si="189"/>
        <v>Early Adults</v>
      </c>
      <c r="D1395" s="2" t="s">
        <v>26</v>
      </c>
      <c r="E1395" s="2" t="s">
        <v>19</v>
      </c>
      <c r="F1395" s="2">
        <v>129.63</v>
      </c>
      <c r="G1395" s="2">
        <f t="shared" si="190"/>
        <v>1</v>
      </c>
      <c r="H1395" s="6">
        <v>44698</v>
      </c>
      <c r="I1395" s="12" t="str">
        <f t="shared" si="191"/>
        <v>2022</v>
      </c>
      <c r="J1395" s="10" t="str">
        <f t="shared" si="192"/>
        <v>May</v>
      </c>
      <c r="K1395" s="12" t="str">
        <f t="shared" si="193"/>
        <v>17</v>
      </c>
      <c r="L1395" s="2" t="s">
        <v>30</v>
      </c>
      <c r="M1395" s="2" t="s">
        <v>15</v>
      </c>
      <c r="N1395" s="2">
        <v>1.48</v>
      </c>
      <c r="O1395" s="2" t="s">
        <v>21</v>
      </c>
      <c r="P1395" s="2">
        <v>7</v>
      </c>
      <c r="Q1395" s="2">
        <f t="shared" si="194"/>
        <v>2</v>
      </c>
      <c r="R1395" s="2">
        <v>18.52</v>
      </c>
      <c r="S1395" s="2">
        <f t="shared" si="195"/>
        <v>1</v>
      </c>
      <c r="T1395" s="42">
        <f>DataSet!G503+DataSet!Q503+DataSet!S503</f>
        <v>7</v>
      </c>
      <c r="U1395" s="16" t="str">
        <f t="shared" si="196"/>
        <v>High</v>
      </c>
      <c r="V1395" s="4">
        <v>3</v>
      </c>
      <c r="W1395" s="33">
        <f t="shared" si="197"/>
        <v>501.41688679245323</v>
      </c>
      <c r="X1395" s="2" t="s">
        <v>22</v>
      </c>
    </row>
    <row r="1396" spans="1:24" ht="14.25" customHeight="1" x14ac:dyDescent="0.25">
      <c r="A1396" s="2">
        <v>596</v>
      </c>
      <c r="B1396" s="2">
        <v>67</v>
      </c>
      <c r="C1396" s="2" t="str">
        <f t="shared" si="189"/>
        <v>Seniors</v>
      </c>
      <c r="D1396" s="2" t="s">
        <v>26</v>
      </c>
      <c r="E1396" s="2" t="s">
        <v>13</v>
      </c>
      <c r="F1396" s="2">
        <v>91.65</v>
      </c>
      <c r="G1396" s="2">
        <f t="shared" si="190"/>
        <v>1</v>
      </c>
      <c r="H1396" s="6">
        <v>44792</v>
      </c>
      <c r="I1396" s="12" t="str">
        <f t="shared" si="191"/>
        <v>2022</v>
      </c>
      <c r="J1396" s="10" t="str">
        <f t="shared" si="192"/>
        <v>Aug</v>
      </c>
      <c r="K1396" s="12" t="str">
        <f t="shared" si="193"/>
        <v>19</v>
      </c>
      <c r="L1396" s="2" t="s">
        <v>14</v>
      </c>
      <c r="M1396" s="2" t="s">
        <v>25</v>
      </c>
      <c r="N1396" s="2">
        <v>1.48</v>
      </c>
      <c r="O1396" s="2" t="s">
        <v>16</v>
      </c>
      <c r="P1396" s="2">
        <v>14</v>
      </c>
      <c r="Q1396" s="2">
        <f t="shared" si="194"/>
        <v>2</v>
      </c>
      <c r="R1396" s="2">
        <v>6.55</v>
      </c>
      <c r="S1396" s="2">
        <f t="shared" si="195"/>
        <v>1</v>
      </c>
      <c r="T1396" s="42">
        <f>DataSet!G597+DataSet!Q597+DataSet!S597</f>
        <v>3</v>
      </c>
      <c r="U1396" s="16" t="str">
        <f t="shared" si="196"/>
        <v>Low</v>
      </c>
      <c r="V1396" s="4">
        <v>2</v>
      </c>
      <c r="W1396" s="33">
        <f t="shared" si="197"/>
        <v>522.05997163120674</v>
      </c>
      <c r="X1396" s="2" t="s">
        <v>17</v>
      </c>
    </row>
    <row r="1397" spans="1:24" ht="14.25" customHeight="1" x14ac:dyDescent="0.25">
      <c r="A1397" s="2">
        <v>608</v>
      </c>
      <c r="B1397" s="2">
        <v>30</v>
      </c>
      <c r="C1397" s="2" t="str">
        <f t="shared" si="189"/>
        <v>Early Adults</v>
      </c>
      <c r="D1397" s="2" t="s">
        <v>26</v>
      </c>
      <c r="E1397" s="2" t="s">
        <v>13</v>
      </c>
      <c r="F1397" s="2">
        <v>996.59</v>
      </c>
      <c r="G1397" s="2">
        <f t="shared" si="190"/>
        <v>3</v>
      </c>
      <c r="H1397" s="6">
        <v>44804</v>
      </c>
      <c r="I1397" s="12" t="str">
        <f t="shared" si="191"/>
        <v>2022</v>
      </c>
      <c r="J1397" s="10" t="str">
        <f t="shared" si="192"/>
        <v>Aug</v>
      </c>
      <c r="K1397" s="12" t="str">
        <f t="shared" si="193"/>
        <v>31</v>
      </c>
      <c r="L1397" s="2" t="s">
        <v>20</v>
      </c>
      <c r="M1397" s="2" t="s">
        <v>15</v>
      </c>
      <c r="N1397" s="2">
        <v>1.48</v>
      </c>
      <c r="O1397" s="2" t="s">
        <v>21</v>
      </c>
      <c r="P1397" s="2">
        <v>18</v>
      </c>
      <c r="Q1397" s="2">
        <f t="shared" si="194"/>
        <v>3</v>
      </c>
      <c r="R1397" s="2">
        <v>55.37</v>
      </c>
      <c r="S1397" s="2">
        <f t="shared" si="195"/>
        <v>2</v>
      </c>
      <c r="T1397" s="42">
        <f>DataSet!G609+DataSet!Q609+DataSet!S609</f>
        <v>4</v>
      </c>
      <c r="U1397" s="16" t="str">
        <f t="shared" si="196"/>
        <v>Low</v>
      </c>
      <c r="V1397" s="4">
        <v>4</v>
      </c>
      <c r="W1397" s="33">
        <f t="shared" si="197"/>
        <v>525.63496617050146</v>
      </c>
      <c r="X1397" s="2" t="s">
        <v>17</v>
      </c>
    </row>
    <row r="1398" spans="1:24" ht="14.25" customHeight="1" x14ac:dyDescent="0.25">
      <c r="A1398" s="2">
        <v>667</v>
      </c>
      <c r="B1398" s="2">
        <v>21</v>
      </c>
      <c r="C1398" s="2" t="str">
        <f t="shared" si="189"/>
        <v>Young Adults</v>
      </c>
      <c r="D1398" s="2" t="s">
        <v>12</v>
      </c>
      <c r="E1398" s="2" t="s">
        <v>29</v>
      </c>
      <c r="F1398" s="2">
        <v>663.15</v>
      </c>
      <c r="G1398" s="2">
        <f t="shared" si="190"/>
        <v>3</v>
      </c>
      <c r="H1398" s="6">
        <v>44863</v>
      </c>
      <c r="I1398" s="12" t="str">
        <f t="shared" si="191"/>
        <v>2022</v>
      </c>
      <c r="J1398" s="10" t="str">
        <f t="shared" si="192"/>
        <v>Oct</v>
      </c>
      <c r="K1398" s="12" t="str">
        <f t="shared" si="193"/>
        <v>29</v>
      </c>
      <c r="L1398" s="2" t="s">
        <v>20</v>
      </c>
      <c r="M1398" s="2" t="s">
        <v>15</v>
      </c>
      <c r="N1398" s="2">
        <v>1.48</v>
      </c>
      <c r="O1398" s="2" t="s">
        <v>16</v>
      </c>
      <c r="P1398" s="2">
        <v>14</v>
      </c>
      <c r="Q1398" s="2">
        <f t="shared" si="194"/>
        <v>2</v>
      </c>
      <c r="R1398" s="2">
        <v>47.37</v>
      </c>
      <c r="S1398" s="2">
        <f t="shared" si="195"/>
        <v>1</v>
      </c>
      <c r="T1398" s="42">
        <f>DataSet!G668+DataSet!Q668+DataSet!S668</f>
        <v>4</v>
      </c>
      <c r="U1398" s="16" t="str">
        <f t="shared" si="196"/>
        <v>Low</v>
      </c>
      <c r="V1398" s="4">
        <v>5</v>
      </c>
      <c r="W1398" s="33">
        <f t="shared" si="197"/>
        <v>526.06150280898908</v>
      </c>
      <c r="X1398" s="2" t="s">
        <v>17</v>
      </c>
    </row>
    <row r="1399" spans="1:24" ht="14.25" customHeight="1" x14ac:dyDescent="0.25">
      <c r="A1399" s="2">
        <v>956</v>
      </c>
      <c r="B1399" s="2">
        <v>32</v>
      </c>
      <c r="C1399" s="2" t="str">
        <f t="shared" si="189"/>
        <v>Early Adults</v>
      </c>
      <c r="D1399" s="2" t="s">
        <v>12</v>
      </c>
      <c r="E1399" s="2" t="s">
        <v>13</v>
      </c>
      <c r="F1399" s="2">
        <v>747.76</v>
      </c>
      <c r="G1399" s="2">
        <f t="shared" si="190"/>
        <v>3</v>
      </c>
      <c r="H1399" s="6">
        <v>45152</v>
      </c>
      <c r="I1399" s="12" t="str">
        <f t="shared" si="191"/>
        <v>2023</v>
      </c>
      <c r="J1399" s="10" t="str">
        <f t="shared" si="192"/>
        <v>Aug</v>
      </c>
      <c r="K1399" s="12" t="str">
        <f t="shared" si="193"/>
        <v>14</v>
      </c>
      <c r="L1399" s="2" t="s">
        <v>30</v>
      </c>
      <c r="M1399" s="2" t="s">
        <v>25</v>
      </c>
      <c r="N1399" s="2">
        <v>1.48</v>
      </c>
      <c r="O1399" s="2" t="s">
        <v>21</v>
      </c>
      <c r="P1399" s="2">
        <v>15</v>
      </c>
      <c r="Q1399" s="2">
        <f t="shared" si="194"/>
        <v>2</v>
      </c>
      <c r="R1399" s="2">
        <v>49.85</v>
      </c>
      <c r="S1399" s="2">
        <f t="shared" si="195"/>
        <v>1</v>
      </c>
      <c r="T1399" s="42">
        <f>DataSet!G957+DataSet!Q957+DataSet!S957</f>
        <v>7</v>
      </c>
      <c r="U1399" s="16" t="str">
        <f t="shared" si="196"/>
        <v>High</v>
      </c>
      <c r="V1399" s="4">
        <v>1</v>
      </c>
      <c r="W1399" s="33">
        <f t="shared" si="197"/>
        <v>534.83267983074711</v>
      </c>
      <c r="X1399" s="2" t="s">
        <v>22</v>
      </c>
    </row>
    <row r="1400" spans="1:24" ht="14.25" customHeight="1" x14ac:dyDescent="0.25">
      <c r="A1400" s="2">
        <v>964</v>
      </c>
      <c r="B1400" s="2">
        <v>64</v>
      </c>
      <c r="C1400" s="2" t="str">
        <f t="shared" si="189"/>
        <v>Seniors</v>
      </c>
      <c r="D1400" s="2" t="s">
        <v>26</v>
      </c>
      <c r="E1400" s="2" t="s">
        <v>19</v>
      </c>
      <c r="F1400" s="2">
        <v>517.42999999999995</v>
      </c>
      <c r="G1400" s="2">
        <f t="shared" si="190"/>
        <v>2</v>
      </c>
      <c r="H1400" s="6">
        <v>45160</v>
      </c>
      <c r="I1400" s="12" t="str">
        <f t="shared" si="191"/>
        <v>2023</v>
      </c>
      <c r="J1400" s="10" t="str">
        <f t="shared" si="192"/>
        <v>Aug</v>
      </c>
      <c r="K1400" s="12" t="str">
        <f t="shared" si="193"/>
        <v>22</v>
      </c>
      <c r="L1400" s="2" t="s">
        <v>20</v>
      </c>
      <c r="M1400" s="2" t="s">
        <v>25</v>
      </c>
      <c r="N1400" s="2">
        <v>1.48</v>
      </c>
      <c r="O1400" s="2" t="s">
        <v>16</v>
      </c>
      <c r="P1400" s="2">
        <v>8</v>
      </c>
      <c r="Q1400" s="2">
        <f t="shared" si="194"/>
        <v>2</v>
      </c>
      <c r="R1400" s="2">
        <v>64.680000000000007</v>
      </c>
      <c r="S1400" s="2">
        <f t="shared" si="195"/>
        <v>2</v>
      </c>
      <c r="T1400" s="42">
        <f>DataSet!G965+DataSet!Q965+DataSet!S965</f>
        <v>5</v>
      </c>
      <c r="U1400" s="16" t="str">
        <f t="shared" si="196"/>
        <v>Medium</v>
      </c>
      <c r="V1400" s="4">
        <v>4</v>
      </c>
      <c r="W1400" s="33">
        <f t="shared" si="197"/>
        <v>524.9968157181579</v>
      </c>
      <c r="X1400" s="2" t="s">
        <v>28</v>
      </c>
    </row>
    <row r="1401" spans="1:24" ht="14.25" customHeight="1" x14ac:dyDescent="0.25">
      <c r="A1401" s="2">
        <v>1187</v>
      </c>
      <c r="B1401" s="2">
        <v>46</v>
      </c>
      <c r="C1401" s="2" t="str">
        <f t="shared" si="189"/>
        <v>Mid Adults</v>
      </c>
      <c r="D1401" s="2" t="s">
        <v>23</v>
      </c>
      <c r="E1401" s="2" t="s">
        <v>29</v>
      </c>
      <c r="F1401" s="2">
        <v>845.63</v>
      </c>
      <c r="G1401" s="2">
        <f t="shared" si="190"/>
        <v>3</v>
      </c>
      <c r="H1401" s="6">
        <v>45383</v>
      </c>
      <c r="I1401" s="12" t="str">
        <f t="shared" si="191"/>
        <v>2024</v>
      </c>
      <c r="J1401" s="10" t="str">
        <f t="shared" si="192"/>
        <v>Apr</v>
      </c>
      <c r="K1401" s="12" t="str">
        <f t="shared" si="193"/>
        <v>01</v>
      </c>
      <c r="L1401" s="2" t="s">
        <v>14</v>
      </c>
      <c r="M1401" s="2" t="s">
        <v>15</v>
      </c>
      <c r="N1401" s="2">
        <v>1.48</v>
      </c>
      <c r="O1401" s="2" t="s">
        <v>16</v>
      </c>
      <c r="P1401" s="2">
        <v>12</v>
      </c>
      <c r="Q1401" s="2">
        <f t="shared" si="194"/>
        <v>2</v>
      </c>
      <c r="R1401" s="2">
        <v>70.47</v>
      </c>
      <c r="S1401" s="2">
        <f t="shared" si="195"/>
        <v>2</v>
      </c>
      <c r="T1401" s="42">
        <f>DataSet!G1188+DataSet!Q1188+DataSet!S1188</f>
        <v>4</v>
      </c>
      <c r="U1401" s="16" t="str">
        <f t="shared" si="196"/>
        <v>Low</v>
      </c>
      <c r="V1401" s="4">
        <v>5</v>
      </c>
      <c r="W1401" s="33">
        <f t="shared" si="197"/>
        <v>525.86869198312263</v>
      </c>
      <c r="X1401" s="2" t="s">
        <v>28</v>
      </c>
    </row>
    <row r="1402" spans="1:24" ht="14.25" customHeight="1" x14ac:dyDescent="0.25">
      <c r="A1402" s="2">
        <v>1673</v>
      </c>
      <c r="B1402" s="2">
        <v>68</v>
      </c>
      <c r="C1402" s="2" t="str">
        <f t="shared" si="189"/>
        <v>Seniors</v>
      </c>
      <c r="D1402" s="2" t="s">
        <v>23</v>
      </c>
      <c r="E1402" s="2" t="s">
        <v>13</v>
      </c>
      <c r="F1402" s="2">
        <v>658.36</v>
      </c>
      <c r="G1402" s="2">
        <f t="shared" si="190"/>
        <v>3</v>
      </c>
      <c r="H1402" s="6">
        <v>45869</v>
      </c>
      <c r="I1402" s="12" t="str">
        <f t="shared" si="191"/>
        <v>2025</v>
      </c>
      <c r="J1402" s="10" t="str">
        <f t="shared" si="192"/>
        <v>Jul</v>
      </c>
      <c r="K1402" s="12" t="str">
        <f t="shared" si="193"/>
        <v>31</v>
      </c>
      <c r="L1402" s="2" t="s">
        <v>14</v>
      </c>
      <c r="M1402" s="2" t="s">
        <v>15</v>
      </c>
      <c r="N1402" s="2">
        <v>1.48</v>
      </c>
      <c r="O1402" s="2" t="s">
        <v>21</v>
      </c>
      <c r="P1402" s="2">
        <v>6</v>
      </c>
      <c r="Q1402" s="2">
        <f t="shared" si="194"/>
        <v>2</v>
      </c>
      <c r="R1402" s="2">
        <v>109.73</v>
      </c>
      <c r="S1402" s="2">
        <f t="shared" si="195"/>
        <v>2</v>
      </c>
      <c r="T1402" s="42">
        <f>DataSet!G1674+DataSet!Q1674+DataSet!S1674</f>
        <v>4</v>
      </c>
      <c r="U1402" s="16" t="str">
        <f t="shared" si="196"/>
        <v>Low</v>
      </c>
      <c r="V1402" s="4">
        <v>5</v>
      </c>
      <c r="W1402" s="33">
        <f t="shared" si="197"/>
        <v>525.41832394366224</v>
      </c>
      <c r="X1402" s="2" t="s">
        <v>28</v>
      </c>
    </row>
    <row r="1403" spans="1:24" ht="14.25" customHeight="1" x14ac:dyDescent="0.25">
      <c r="A1403" s="2">
        <v>2091</v>
      </c>
      <c r="B1403" s="2">
        <v>44</v>
      </c>
      <c r="C1403" s="2" t="str">
        <f t="shared" si="189"/>
        <v>Mid Adults</v>
      </c>
      <c r="D1403" s="2" t="s">
        <v>18</v>
      </c>
      <c r="E1403" s="2" t="s">
        <v>19</v>
      </c>
      <c r="F1403" s="2">
        <v>67.19</v>
      </c>
      <c r="G1403" s="2">
        <f t="shared" si="190"/>
        <v>1</v>
      </c>
      <c r="H1403" s="6">
        <v>46287</v>
      </c>
      <c r="I1403" s="12" t="str">
        <f t="shared" si="191"/>
        <v>2026</v>
      </c>
      <c r="J1403" s="10" t="str">
        <f t="shared" si="192"/>
        <v>Sep</v>
      </c>
      <c r="K1403" s="12" t="str">
        <f t="shared" si="193"/>
        <v>22</v>
      </c>
      <c r="L1403" s="2" t="s">
        <v>14</v>
      </c>
      <c r="M1403" s="2" t="s">
        <v>25</v>
      </c>
      <c r="N1403" s="2">
        <v>1.48</v>
      </c>
      <c r="O1403" s="2" t="s">
        <v>21</v>
      </c>
      <c r="P1403" s="2">
        <v>17</v>
      </c>
      <c r="Q1403" s="2">
        <f t="shared" si="194"/>
        <v>3</v>
      </c>
      <c r="R1403" s="2">
        <v>3.95</v>
      </c>
      <c r="S1403" s="2">
        <f t="shared" si="195"/>
        <v>1</v>
      </c>
      <c r="T1403" s="42">
        <f>DataSet!G2092+DataSet!Q2092+DataSet!S2092</f>
        <v>6</v>
      </c>
      <c r="U1403" s="16" t="str">
        <f t="shared" si="196"/>
        <v>Medium</v>
      </c>
      <c r="V1403" s="4">
        <v>1</v>
      </c>
      <c r="W1403" s="33">
        <f t="shared" si="197"/>
        <v>534.5319350282482</v>
      </c>
      <c r="X1403" s="2" t="s">
        <v>28</v>
      </c>
    </row>
    <row r="1404" spans="1:24" ht="14.25" customHeight="1" x14ac:dyDescent="0.25">
      <c r="A1404" s="2">
        <v>2153</v>
      </c>
      <c r="B1404" s="2">
        <v>21</v>
      </c>
      <c r="C1404" s="2" t="str">
        <f t="shared" si="189"/>
        <v>Young Adults</v>
      </c>
      <c r="D1404" s="2" t="s">
        <v>26</v>
      </c>
      <c r="E1404" s="2" t="s">
        <v>29</v>
      </c>
      <c r="F1404" s="2">
        <v>948.45</v>
      </c>
      <c r="G1404" s="2">
        <f t="shared" si="190"/>
        <v>3</v>
      </c>
      <c r="H1404" s="6">
        <v>46349</v>
      </c>
      <c r="I1404" s="12" t="str">
        <f t="shared" si="191"/>
        <v>2026</v>
      </c>
      <c r="J1404" s="10" t="str">
        <f t="shared" si="192"/>
        <v>Nov</v>
      </c>
      <c r="K1404" s="12" t="str">
        <f t="shared" si="193"/>
        <v>23</v>
      </c>
      <c r="L1404" s="2" t="s">
        <v>30</v>
      </c>
      <c r="M1404" s="2" t="s">
        <v>15</v>
      </c>
      <c r="N1404" s="2">
        <v>1.48</v>
      </c>
      <c r="O1404" s="2" t="s">
        <v>21</v>
      </c>
      <c r="P1404" s="2">
        <v>18</v>
      </c>
      <c r="Q1404" s="2">
        <f t="shared" si="194"/>
        <v>3</v>
      </c>
      <c r="R1404" s="2">
        <v>52.69</v>
      </c>
      <c r="S1404" s="2">
        <f t="shared" si="195"/>
        <v>2</v>
      </c>
      <c r="T1404" s="42">
        <f>DataSet!G2154+DataSet!Q2154+DataSet!S2154</f>
        <v>3</v>
      </c>
      <c r="U1404" s="16" t="str">
        <f t="shared" si="196"/>
        <v>Low</v>
      </c>
      <c r="V1404" s="4">
        <v>1</v>
      </c>
      <c r="W1404" s="33">
        <f t="shared" si="197"/>
        <v>535.1929561527578</v>
      </c>
      <c r="X1404" s="2" t="s">
        <v>22</v>
      </c>
    </row>
    <row r="1405" spans="1:24" ht="14.25" customHeight="1" x14ac:dyDescent="0.25">
      <c r="A1405" s="2">
        <v>3154</v>
      </c>
      <c r="B1405" s="2">
        <v>65</v>
      </c>
      <c r="C1405" s="2" t="str">
        <f t="shared" si="189"/>
        <v>Seniors</v>
      </c>
      <c r="D1405" s="2" t="s">
        <v>23</v>
      </c>
      <c r="E1405" s="2" t="s">
        <v>13</v>
      </c>
      <c r="F1405" s="2">
        <v>230.85</v>
      </c>
      <c r="G1405" s="2">
        <f t="shared" si="190"/>
        <v>1</v>
      </c>
      <c r="H1405" s="6">
        <v>47350</v>
      </c>
      <c r="I1405" s="12" t="str">
        <f t="shared" si="191"/>
        <v>2029</v>
      </c>
      <c r="J1405" s="10" t="str">
        <f t="shared" si="192"/>
        <v>Aug</v>
      </c>
      <c r="K1405" s="12" t="str">
        <f t="shared" si="193"/>
        <v>20</v>
      </c>
      <c r="L1405" s="2" t="s">
        <v>20</v>
      </c>
      <c r="M1405" s="2" t="s">
        <v>25</v>
      </c>
      <c r="N1405" s="2">
        <v>1.48</v>
      </c>
      <c r="O1405" s="2" t="s">
        <v>21</v>
      </c>
      <c r="P1405" s="2">
        <v>8</v>
      </c>
      <c r="Q1405" s="2">
        <f t="shared" si="194"/>
        <v>2</v>
      </c>
      <c r="R1405" s="2">
        <v>28.86</v>
      </c>
      <c r="S1405" s="2">
        <f t="shared" si="195"/>
        <v>1</v>
      </c>
      <c r="T1405" s="42">
        <f>DataSet!G3155+DataSet!Q3155+DataSet!S3155</f>
        <v>7</v>
      </c>
      <c r="U1405" s="16" t="str">
        <f t="shared" si="196"/>
        <v>High</v>
      </c>
      <c r="V1405" s="4">
        <v>4</v>
      </c>
      <c r="W1405" s="33">
        <f t="shared" si="197"/>
        <v>525.007082767979</v>
      </c>
      <c r="X1405" s="2" t="s">
        <v>28</v>
      </c>
    </row>
    <row r="1406" spans="1:24" ht="14.25" customHeight="1" x14ac:dyDescent="0.25">
      <c r="A1406" s="2">
        <v>3248</v>
      </c>
      <c r="B1406" s="2">
        <v>62</v>
      </c>
      <c r="C1406" s="2" t="str">
        <f t="shared" si="189"/>
        <v>Seniors</v>
      </c>
      <c r="D1406" s="2" t="s">
        <v>26</v>
      </c>
      <c r="E1406" s="2" t="s">
        <v>19</v>
      </c>
      <c r="F1406" s="2">
        <v>510.78</v>
      </c>
      <c r="G1406" s="2">
        <f t="shared" si="190"/>
        <v>2</v>
      </c>
      <c r="H1406" s="6">
        <v>47444</v>
      </c>
      <c r="I1406" s="12" t="str">
        <f t="shared" si="191"/>
        <v>2029</v>
      </c>
      <c r="J1406" s="10" t="str">
        <f t="shared" si="192"/>
        <v>Nov</v>
      </c>
      <c r="K1406" s="12" t="str">
        <f t="shared" si="193"/>
        <v>22</v>
      </c>
      <c r="L1406" s="2" t="s">
        <v>30</v>
      </c>
      <c r="M1406" s="2" t="s">
        <v>25</v>
      </c>
      <c r="N1406" s="2">
        <v>1.48</v>
      </c>
      <c r="O1406" s="2" t="s">
        <v>16</v>
      </c>
      <c r="P1406" s="2">
        <v>15</v>
      </c>
      <c r="Q1406" s="2">
        <f t="shared" si="194"/>
        <v>2</v>
      </c>
      <c r="R1406" s="2">
        <v>34.049999999999997</v>
      </c>
      <c r="S1406" s="2">
        <f t="shared" si="195"/>
        <v>1</v>
      </c>
      <c r="T1406" s="42">
        <f>DataSet!G3249+DataSet!Q3249+DataSet!S3249</f>
        <v>5</v>
      </c>
      <c r="U1406" s="16" t="str">
        <f t="shared" si="196"/>
        <v>Medium</v>
      </c>
      <c r="V1406" s="4">
        <v>5</v>
      </c>
      <c r="W1406" s="33">
        <f t="shared" si="197"/>
        <v>525.23081805359698</v>
      </c>
      <c r="X1406" s="2" t="s">
        <v>17</v>
      </c>
    </row>
    <row r="1407" spans="1:24" ht="14.25" customHeight="1" x14ac:dyDescent="0.25">
      <c r="A1407" s="2">
        <v>3461</v>
      </c>
      <c r="B1407" s="2">
        <v>64</v>
      </c>
      <c r="C1407" s="2" t="str">
        <f t="shared" si="189"/>
        <v>Seniors</v>
      </c>
      <c r="D1407" s="2" t="s">
        <v>18</v>
      </c>
      <c r="E1407" s="2" t="s">
        <v>19</v>
      </c>
      <c r="F1407" s="2">
        <v>998.44</v>
      </c>
      <c r="G1407" s="2">
        <f t="shared" si="190"/>
        <v>3</v>
      </c>
      <c r="H1407" s="6">
        <v>47657</v>
      </c>
      <c r="I1407" s="12" t="str">
        <f t="shared" si="191"/>
        <v>2030</v>
      </c>
      <c r="J1407" s="10" t="str">
        <f t="shared" si="192"/>
        <v>Jun</v>
      </c>
      <c r="K1407" s="12" t="str">
        <f t="shared" si="193"/>
        <v>23</v>
      </c>
      <c r="L1407" s="2" t="s">
        <v>14</v>
      </c>
      <c r="M1407" s="2" t="s">
        <v>15</v>
      </c>
      <c r="N1407" s="2">
        <v>1.48</v>
      </c>
      <c r="O1407" s="2" t="s">
        <v>16</v>
      </c>
      <c r="P1407" s="2">
        <v>13</v>
      </c>
      <c r="Q1407" s="2">
        <f t="shared" si="194"/>
        <v>2</v>
      </c>
      <c r="R1407" s="2">
        <v>76.8</v>
      </c>
      <c r="S1407" s="2">
        <f t="shared" si="195"/>
        <v>2</v>
      </c>
      <c r="T1407" s="42">
        <f>DataSet!G3462+DataSet!Q3462+DataSet!S3462</f>
        <v>5</v>
      </c>
      <c r="U1407" s="16" t="str">
        <f t="shared" si="196"/>
        <v>Medium</v>
      </c>
      <c r="V1407" s="4">
        <v>4</v>
      </c>
      <c r="W1407" s="33">
        <f t="shared" si="197"/>
        <v>525.40675271739212</v>
      </c>
      <c r="X1407" s="2" t="s">
        <v>22</v>
      </c>
    </row>
    <row r="1408" spans="1:24" ht="14.25" customHeight="1" x14ac:dyDescent="0.25">
      <c r="A1408" s="2">
        <v>3547</v>
      </c>
      <c r="B1408" s="2">
        <v>64</v>
      </c>
      <c r="C1408" s="2" t="str">
        <f t="shared" si="189"/>
        <v>Seniors</v>
      </c>
      <c r="D1408" s="2" t="s">
        <v>12</v>
      </c>
      <c r="E1408" s="2" t="s">
        <v>27</v>
      </c>
      <c r="F1408" s="2">
        <v>89.61</v>
      </c>
      <c r="G1408" s="2">
        <f t="shared" si="190"/>
        <v>1</v>
      </c>
      <c r="H1408" s="6">
        <v>47743</v>
      </c>
      <c r="I1408" s="12" t="str">
        <f t="shared" si="191"/>
        <v>2030</v>
      </c>
      <c r="J1408" s="10" t="str">
        <f t="shared" si="192"/>
        <v>Sep</v>
      </c>
      <c r="K1408" s="12" t="str">
        <f t="shared" si="193"/>
        <v>17</v>
      </c>
      <c r="L1408" s="2" t="s">
        <v>24</v>
      </c>
      <c r="M1408" s="2" t="s">
        <v>25</v>
      </c>
      <c r="N1408" s="2">
        <v>1.48</v>
      </c>
      <c r="O1408" s="2" t="s">
        <v>16</v>
      </c>
      <c r="P1408" s="2">
        <v>13</v>
      </c>
      <c r="Q1408" s="2">
        <f t="shared" si="194"/>
        <v>2</v>
      </c>
      <c r="R1408" s="2">
        <v>6.89</v>
      </c>
      <c r="S1408" s="2">
        <f t="shared" si="195"/>
        <v>1</v>
      </c>
      <c r="T1408" s="42">
        <f>DataSet!G3548+DataSet!Q3548+DataSet!S3548</f>
        <v>5</v>
      </c>
      <c r="U1408" s="16" t="str">
        <f t="shared" si="196"/>
        <v>Medium</v>
      </c>
      <c r="V1408" s="4">
        <v>3</v>
      </c>
      <c r="W1408" s="33">
        <f t="shared" si="197"/>
        <v>501.91862348178176</v>
      </c>
      <c r="X1408" s="2" t="s">
        <v>22</v>
      </c>
    </row>
    <row r="1409" spans="1:24" ht="14.25" customHeight="1" x14ac:dyDescent="0.25">
      <c r="A1409" s="2">
        <v>3882</v>
      </c>
      <c r="B1409" s="2">
        <v>28</v>
      </c>
      <c r="C1409" s="2" t="str">
        <f t="shared" si="189"/>
        <v>Young Adults</v>
      </c>
      <c r="D1409" s="2" t="s">
        <v>18</v>
      </c>
      <c r="E1409" s="2" t="s">
        <v>13</v>
      </c>
      <c r="F1409" s="2">
        <v>610.22</v>
      </c>
      <c r="G1409" s="2">
        <f t="shared" si="190"/>
        <v>2</v>
      </c>
      <c r="H1409" s="6">
        <v>48078</v>
      </c>
      <c r="I1409" s="12" t="str">
        <f t="shared" si="191"/>
        <v>2031</v>
      </c>
      <c r="J1409" s="10" t="str">
        <f t="shared" si="192"/>
        <v>Aug</v>
      </c>
      <c r="K1409" s="12" t="str">
        <f t="shared" si="193"/>
        <v>18</v>
      </c>
      <c r="L1409" s="2" t="s">
        <v>24</v>
      </c>
      <c r="M1409" s="2" t="s">
        <v>25</v>
      </c>
      <c r="N1409" s="2">
        <v>1.48</v>
      </c>
      <c r="O1409" s="2" t="s">
        <v>16</v>
      </c>
      <c r="P1409" s="2">
        <v>13</v>
      </c>
      <c r="Q1409" s="2">
        <f t="shared" si="194"/>
        <v>2</v>
      </c>
      <c r="R1409" s="2">
        <v>46.94</v>
      </c>
      <c r="S1409" s="2">
        <f t="shared" si="195"/>
        <v>1</v>
      </c>
      <c r="T1409" s="42">
        <f>DataSet!G3883+DataSet!Q3883+DataSet!S3883</f>
        <v>5</v>
      </c>
      <c r="U1409" s="16" t="str">
        <f t="shared" si="196"/>
        <v>Medium</v>
      </c>
      <c r="V1409" s="4">
        <v>2</v>
      </c>
      <c r="W1409" s="33">
        <f t="shared" si="197"/>
        <v>522.67134943181918</v>
      </c>
      <c r="X1409" s="2" t="s">
        <v>22</v>
      </c>
    </row>
    <row r="1410" spans="1:24" ht="14.25" customHeight="1" x14ac:dyDescent="0.25">
      <c r="A1410" s="2">
        <v>4221</v>
      </c>
      <c r="B1410" s="2">
        <v>47</v>
      </c>
      <c r="C1410" s="2" t="str">
        <f t="shared" ref="C1410:C1473" si="198">IF(AND(B1410&gt;=18, B1410&lt;=29), "Young Adults",
   IF(AND(B1410&gt;=30, B1410&lt;=39), "Early Adults",
      IF(AND(B1410&gt;=40, B1410&lt;=49), "Mid Adults",
         IF(AND(B1410&gt;=50, B1410&lt;=59), "Late Adults",
            IF(AND(B1410&gt;=60, B1410&lt;=69), "Seniors", "Out of Range")
         )
      )
   )
)</f>
        <v>Mid Adults</v>
      </c>
      <c r="D1410" s="2" t="s">
        <v>26</v>
      </c>
      <c r="E1410" s="2" t="s">
        <v>27</v>
      </c>
      <c r="F1410" s="2">
        <v>785.65</v>
      </c>
      <c r="G1410" s="2">
        <f t="shared" ref="G1410:G1473" si="199">IF(F1410 &lt;= 350, 1, IF(F1410&gt; 350, IF(F1410 &lt;= 650, 2, 3)))</f>
        <v>3</v>
      </c>
      <c r="H1410" s="6">
        <v>48417</v>
      </c>
      <c r="I1410" s="12" t="str">
        <f t="shared" ref="I1410:I1473" si="200">TEXT(H1410, "yyyy")</f>
        <v>2032</v>
      </c>
      <c r="J1410" s="10" t="str">
        <f t="shared" ref="J1410:J1473" si="201">TEXT(H1410, "mmm")</f>
        <v>Jul</v>
      </c>
      <c r="K1410" s="12" t="str">
        <f t="shared" ref="K1410:K1473" si="202">TEXT(H1410, "dd")</f>
        <v>22</v>
      </c>
      <c r="L1410" s="2" t="s">
        <v>14</v>
      </c>
      <c r="M1410" s="2" t="s">
        <v>25</v>
      </c>
      <c r="N1410" s="2">
        <v>1.48</v>
      </c>
      <c r="O1410" s="2" t="s">
        <v>21</v>
      </c>
      <c r="P1410" s="2">
        <v>11</v>
      </c>
      <c r="Q1410" s="2">
        <f t="shared" ref="Q1410:Q1473" si="203">IF(P1410 &lt;= 5, 1, IF(P1410&gt; 5, IF(P1410 &lt;= 15, 2, 3)))</f>
        <v>2</v>
      </c>
      <c r="R1410" s="2">
        <v>71.42</v>
      </c>
      <c r="S1410" s="2">
        <f t="shared" ref="S1410:S1473" si="204">IF(R1410 &lt;= 50, 1, IF(R1410&gt; 50, IF(R1410 &lt;= 150, 2, 3)))</f>
        <v>2</v>
      </c>
      <c r="T1410" s="42">
        <f>DataSet!G4222+DataSet!Q4222+DataSet!S4222</f>
        <v>6</v>
      </c>
      <c r="U1410" s="16" t="str">
        <f t="shared" ref="U1410:U1473" si="205">IF(T1410&lt;=4,"Low",IF(T1410&lt;=6,"Medium","High"))</f>
        <v>Medium</v>
      </c>
      <c r="V1410" s="4">
        <v>1</v>
      </c>
      <c r="W1410" s="33">
        <f t="shared" ref="W1410:W1473" si="206">AVERAGEIFS(F1410:F6409, V1410:V6409,V1410 )</f>
        <v>534.6076062322943</v>
      </c>
      <c r="X1410" s="2" t="s">
        <v>28</v>
      </c>
    </row>
    <row r="1411" spans="1:24" ht="14.25" customHeight="1" x14ac:dyDescent="0.25">
      <c r="A1411" s="2">
        <v>4676</v>
      </c>
      <c r="B1411" s="2">
        <v>60</v>
      </c>
      <c r="C1411" s="2" t="str">
        <f t="shared" si="198"/>
        <v>Seniors</v>
      </c>
      <c r="D1411" s="2" t="s">
        <v>12</v>
      </c>
      <c r="E1411" s="2" t="s">
        <v>13</v>
      </c>
      <c r="F1411" s="2">
        <v>130.29</v>
      </c>
      <c r="G1411" s="2">
        <f t="shared" si="199"/>
        <v>1</v>
      </c>
      <c r="H1411" s="6">
        <v>48872</v>
      </c>
      <c r="I1411" s="12" t="str">
        <f t="shared" si="200"/>
        <v>2033</v>
      </c>
      <c r="J1411" s="10" t="str">
        <f t="shared" si="201"/>
        <v>Oct</v>
      </c>
      <c r="K1411" s="12" t="str">
        <f t="shared" si="202"/>
        <v>20</v>
      </c>
      <c r="L1411" s="2" t="s">
        <v>20</v>
      </c>
      <c r="M1411" s="2" t="s">
        <v>25</v>
      </c>
      <c r="N1411" s="2">
        <v>1.48</v>
      </c>
      <c r="O1411" s="2" t="s">
        <v>21</v>
      </c>
      <c r="P1411" s="2">
        <v>14</v>
      </c>
      <c r="Q1411" s="2">
        <f t="shared" si="203"/>
        <v>2</v>
      </c>
      <c r="R1411" s="2">
        <v>9.31</v>
      </c>
      <c r="S1411" s="2">
        <f t="shared" si="204"/>
        <v>1</v>
      </c>
      <c r="T1411" s="42">
        <f>DataSet!G4677+DataSet!Q4677+DataSet!S4677</f>
        <v>6</v>
      </c>
      <c r="U1411" s="16" t="str">
        <f t="shared" si="205"/>
        <v>Medium</v>
      </c>
      <c r="V1411" s="4">
        <v>5</v>
      </c>
      <c r="W1411" s="33">
        <f t="shared" si="206"/>
        <v>525.25122881355969</v>
      </c>
      <c r="X1411" s="2" t="s">
        <v>28</v>
      </c>
    </row>
    <row r="1412" spans="1:24" ht="14.25" customHeight="1" x14ac:dyDescent="0.25">
      <c r="A1412" s="2">
        <v>4888</v>
      </c>
      <c r="B1412" s="2">
        <v>37</v>
      </c>
      <c r="C1412" s="2" t="str">
        <f t="shared" si="198"/>
        <v>Early Adults</v>
      </c>
      <c r="D1412" s="2" t="s">
        <v>23</v>
      </c>
      <c r="E1412" s="2" t="s">
        <v>27</v>
      </c>
      <c r="F1412" s="2">
        <v>564.88</v>
      </c>
      <c r="G1412" s="2">
        <f t="shared" si="199"/>
        <v>2</v>
      </c>
      <c r="H1412" s="6">
        <v>49084</v>
      </c>
      <c r="I1412" s="12" t="str">
        <f t="shared" si="200"/>
        <v>2034</v>
      </c>
      <c r="J1412" s="10" t="str">
        <f t="shared" si="201"/>
        <v>May</v>
      </c>
      <c r="K1412" s="12" t="str">
        <f t="shared" si="202"/>
        <v>20</v>
      </c>
      <c r="L1412" s="2" t="s">
        <v>24</v>
      </c>
      <c r="M1412" s="2" t="s">
        <v>15</v>
      </c>
      <c r="N1412" s="2">
        <v>1.48</v>
      </c>
      <c r="O1412" s="2" t="s">
        <v>16</v>
      </c>
      <c r="P1412" s="2">
        <v>13</v>
      </c>
      <c r="Q1412" s="2">
        <f t="shared" si="203"/>
        <v>2</v>
      </c>
      <c r="R1412" s="2">
        <v>43.45</v>
      </c>
      <c r="S1412" s="2">
        <f t="shared" si="204"/>
        <v>1</v>
      </c>
      <c r="T1412" s="42">
        <f>DataSet!G4889+DataSet!Q4889+DataSet!S4889</f>
        <v>7</v>
      </c>
      <c r="U1412" s="16" t="str">
        <f t="shared" si="205"/>
        <v>High</v>
      </c>
      <c r="V1412" s="4">
        <v>3</v>
      </c>
      <c r="W1412" s="33">
        <f t="shared" si="206"/>
        <v>502.47579729729767</v>
      </c>
      <c r="X1412" s="2" t="s">
        <v>22</v>
      </c>
    </row>
    <row r="1413" spans="1:24" ht="14.25" customHeight="1" x14ac:dyDescent="0.25">
      <c r="A1413" s="2">
        <v>89</v>
      </c>
      <c r="B1413" s="2">
        <v>24</v>
      </c>
      <c r="C1413" s="2" t="str">
        <f t="shared" si="198"/>
        <v>Young Adults</v>
      </c>
      <c r="D1413" s="2" t="s">
        <v>23</v>
      </c>
      <c r="E1413" s="2" t="s">
        <v>19</v>
      </c>
      <c r="F1413" s="2">
        <v>717.37</v>
      </c>
      <c r="G1413" s="2">
        <f t="shared" si="199"/>
        <v>3</v>
      </c>
      <c r="H1413" s="6">
        <v>44285</v>
      </c>
      <c r="I1413" s="12" t="str">
        <f t="shared" si="200"/>
        <v>2021</v>
      </c>
      <c r="J1413" s="10" t="str">
        <f t="shared" si="201"/>
        <v>Mar</v>
      </c>
      <c r="K1413" s="12" t="str">
        <f t="shared" si="202"/>
        <v>30</v>
      </c>
      <c r="L1413" s="2" t="s">
        <v>24</v>
      </c>
      <c r="M1413" s="2" t="s">
        <v>15</v>
      </c>
      <c r="N1413" s="2">
        <v>1.47</v>
      </c>
      <c r="O1413" s="2" t="s">
        <v>21</v>
      </c>
      <c r="P1413" s="2">
        <v>8</v>
      </c>
      <c r="Q1413" s="2">
        <f t="shared" si="203"/>
        <v>2</v>
      </c>
      <c r="R1413" s="2">
        <v>89.67</v>
      </c>
      <c r="S1413" s="2">
        <f t="shared" si="204"/>
        <v>2</v>
      </c>
      <c r="T1413" s="42">
        <f>DataSet!G90+DataSet!Q90+DataSet!S90</f>
        <v>4</v>
      </c>
      <c r="U1413" s="16" t="str">
        <f t="shared" si="205"/>
        <v>Low</v>
      </c>
      <c r="V1413" s="4">
        <v>3</v>
      </c>
      <c r="W1413" s="33">
        <f t="shared" si="206"/>
        <v>502.39135317997329</v>
      </c>
      <c r="X1413" s="2" t="s">
        <v>17</v>
      </c>
    </row>
    <row r="1414" spans="1:24" ht="14.25" customHeight="1" x14ac:dyDescent="0.25">
      <c r="A1414" s="2">
        <v>324</v>
      </c>
      <c r="B1414" s="2">
        <v>57</v>
      </c>
      <c r="C1414" s="2" t="str">
        <f t="shared" si="198"/>
        <v>Late Adults</v>
      </c>
      <c r="D1414" s="2" t="s">
        <v>23</v>
      </c>
      <c r="E1414" s="2" t="s">
        <v>19</v>
      </c>
      <c r="F1414" s="2">
        <v>445.74</v>
      </c>
      <c r="G1414" s="2">
        <f t="shared" si="199"/>
        <v>2</v>
      </c>
      <c r="H1414" s="6">
        <v>44520</v>
      </c>
      <c r="I1414" s="12" t="str">
        <f t="shared" si="200"/>
        <v>2021</v>
      </c>
      <c r="J1414" s="10" t="str">
        <f t="shared" si="201"/>
        <v>Nov</v>
      </c>
      <c r="K1414" s="12" t="str">
        <f t="shared" si="202"/>
        <v>20</v>
      </c>
      <c r="L1414" s="2" t="s">
        <v>14</v>
      </c>
      <c r="M1414" s="2" t="s">
        <v>15</v>
      </c>
      <c r="N1414" s="2">
        <v>1.47</v>
      </c>
      <c r="O1414" s="2" t="s">
        <v>16</v>
      </c>
      <c r="P1414" s="2">
        <v>16</v>
      </c>
      <c r="Q1414" s="2">
        <f t="shared" si="203"/>
        <v>3</v>
      </c>
      <c r="R1414" s="2">
        <v>27.86</v>
      </c>
      <c r="S1414" s="2">
        <f t="shared" si="204"/>
        <v>1</v>
      </c>
      <c r="T1414" s="42">
        <f>DataSet!G325+DataSet!Q325+DataSet!S325</f>
        <v>3</v>
      </c>
      <c r="U1414" s="16" t="str">
        <f t="shared" si="205"/>
        <v>Low</v>
      </c>
      <c r="V1414" s="4">
        <v>3</v>
      </c>
      <c r="W1414" s="33">
        <f t="shared" si="206"/>
        <v>502.10005420054233</v>
      </c>
      <c r="X1414" s="2" t="s">
        <v>22</v>
      </c>
    </row>
    <row r="1415" spans="1:24" ht="14.25" customHeight="1" x14ac:dyDescent="0.25">
      <c r="A1415" s="2">
        <v>418</v>
      </c>
      <c r="B1415" s="2">
        <v>60</v>
      </c>
      <c r="C1415" s="2" t="str">
        <f t="shared" si="198"/>
        <v>Seniors</v>
      </c>
      <c r="D1415" s="2" t="s">
        <v>23</v>
      </c>
      <c r="E1415" s="2" t="s">
        <v>29</v>
      </c>
      <c r="F1415" s="2">
        <v>504.73</v>
      </c>
      <c r="G1415" s="2">
        <f t="shared" si="199"/>
        <v>2</v>
      </c>
      <c r="H1415" s="6">
        <v>44614</v>
      </c>
      <c r="I1415" s="12" t="str">
        <f t="shared" si="200"/>
        <v>2022</v>
      </c>
      <c r="J1415" s="10" t="str">
        <f t="shared" si="201"/>
        <v>Feb</v>
      </c>
      <c r="K1415" s="12" t="str">
        <f t="shared" si="202"/>
        <v>22</v>
      </c>
      <c r="L1415" s="2" t="s">
        <v>24</v>
      </c>
      <c r="M1415" s="2" t="s">
        <v>15</v>
      </c>
      <c r="N1415" s="2">
        <v>1.47</v>
      </c>
      <c r="O1415" s="2" t="s">
        <v>16</v>
      </c>
      <c r="P1415" s="2">
        <v>3</v>
      </c>
      <c r="Q1415" s="2">
        <f t="shared" si="203"/>
        <v>1</v>
      </c>
      <c r="R1415" s="2">
        <v>168.24</v>
      </c>
      <c r="S1415" s="2">
        <f t="shared" si="204"/>
        <v>3</v>
      </c>
      <c r="T1415" s="42">
        <f>DataSet!G419+DataSet!Q419+DataSet!S419</f>
        <v>4</v>
      </c>
      <c r="U1415" s="16" t="str">
        <f t="shared" si="205"/>
        <v>Low</v>
      </c>
      <c r="V1415" s="4">
        <v>3</v>
      </c>
      <c r="W1415" s="33">
        <f t="shared" si="206"/>
        <v>502.17652645861637</v>
      </c>
      <c r="X1415" s="2" t="s">
        <v>17</v>
      </c>
    </row>
    <row r="1416" spans="1:24" ht="14.25" customHeight="1" x14ac:dyDescent="0.25">
      <c r="A1416" s="2">
        <v>892</v>
      </c>
      <c r="B1416" s="2">
        <v>43</v>
      </c>
      <c r="C1416" s="2" t="str">
        <f t="shared" si="198"/>
        <v>Mid Adults</v>
      </c>
      <c r="D1416" s="2" t="s">
        <v>23</v>
      </c>
      <c r="E1416" s="2" t="s">
        <v>13</v>
      </c>
      <c r="F1416" s="2">
        <v>666.06</v>
      </c>
      <c r="G1416" s="2">
        <f t="shared" si="199"/>
        <v>3</v>
      </c>
      <c r="H1416" s="6">
        <v>45088</v>
      </c>
      <c r="I1416" s="12" t="str">
        <f t="shared" si="200"/>
        <v>2023</v>
      </c>
      <c r="J1416" s="10" t="str">
        <f t="shared" si="201"/>
        <v>Jun</v>
      </c>
      <c r="K1416" s="12" t="str">
        <f t="shared" si="202"/>
        <v>11</v>
      </c>
      <c r="L1416" s="2" t="s">
        <v>14</v>
      </c>
      <c r="M1416" s="2" t="s">
        <v>25</v>
      </c>
      <c r="N1416" s="2">
        <v>1.47</v>
      </c>
      <c r="O1416" s="2" t="s">
        <v>21</v>
      </c>
      <c r="P1416" s="2">
        <v>17</v>
      </c>
      <c r="Q1416" s="2">
        <f t="shared" si="203"/>
        <v>3</v>
      </c>
      <c r="R1416" s="2">
        <v>39.18</v>
      </c>
      <c r="S1416" s="2">
        <f t="shared" si="204"/>
        <v>1</v>
      </c>
      <c r="T1416" s="42">
        <f>DataSet!G893+DataSet!Q893+DataSet!S893</f>
        <v>5</v>
      </c>
      <c r="U1416" s="16" t="str">
        <f t="shared" si="205"/>
        <v>Medium</v>
      </c>
      <c r="V1416" s="4">
        <v>5</v>
      </c>
      <c r="W1416" s="33">
        <f t="shared" si="206"/>
        <v>525.80987270155617</v>
      </c>
      <c r="X1416" s="2" t="s">
        <v>28</v>
      </c>
    </row>
    <row r="1417" spans="1:24" ht="14.25" customHeight="1" x14ac:dyDescent="0.25">
      <c r="A1417" s="2">
        <v>965</v>
      </c>
      <c r="B1417" s="2">
        <v>25</v>
      </c>
      <c r="C1417" s="2" t="str">
        <f t="shared" si="198"/>
        <v>Young Adults</v>
      </c>
      <c r="D1417" s="2" t="s">
        <v>26</v>
      </c>
      <c r="E1417" s="2" t="s">
        <v>27</v>
      </c>
      <c r="F1417" s="2">
        <v>93.4</v>
      </c>
      <c r="G1417" s="2">
        <f t="shared" si="199"/>
        <v>1</v>
      </c>
      <c r="H1417" s="6">
        <v>45161</v>
      </c>
      <c r="I1417" s="12" t="str">
        <f t="shared" si="200"/>
        <v>2023</v>
      </c>
      <c r="J1417" s="10" t="str">
        <f t="shared" si="201"/>
        <v>Aug</v>
      </c>
      <c r="K1417" s="12" t="str">
        <f t="shared" si="202"/>
        <v>23</v>
      </c>
      <c r="L1417" s="2" t="s">
        <v>24</v>
      </c>
      <c r="M1417" s="2" t="s">
        <v>25</v>
      </c>
      <c r="N1417" s="2">
        <v>1.47</v>
      </c>
      <c r="O1417" s="2" t="s">
        <v>16</v>
      </c>
      <c r="P1417" s="2">
        <v>13</v>
      </c>
      <c r="Q1417" s="2">
        <f t="shared" si="203"/>
        <v>2</v>
      </c>
      <c r="R1417" s="2">
        <v>7.18</v>
      </c>
      <c r="S1417" s="2">
        <f t="shared" si="204"/>
        <v>1</v>
      </c>
      <c r="T1417" s="42">
        <f>DataSet!G966+DataSet!Q966+DataSet!S966</f>
        <v>4</v>
      </c>
      <c r="U1417" s="16" t="str">
        <f t="shared" si="205"/>
        <v>Low</v>
      </c>
      <c r="V1417" s="4">
        <v>3</v>
      </c>
      <c r="W1417" s="33">
        <f t="shared" si="206"/>
        <v>502.17305706521779</v>
      </c>
      <c r="X1417" s="2" t="s">
        <v>22</v>
      </c>
    </row>
    <row r="1418" spans="1:24" ht="14.25" customHeight="1" x14ac:dyDescent="0.25">
      <c r="A1418" s="2">
        <v>1037</v>
      </c>
      <c r="B1418" s="2">
        <v>65</v>
      </c>
      <c r="C1418" s="2" t="str">
        <f t="shared" si="198"/>
        <v>Seniors</v>
      </c>
      <c r="D1418" s="2" t="s">
        <v>23</v>
      </c>
      <c r="E1418" s="2" t="s">
        <v>13</v>
      </c>
      <c r="F1418" s="2">
        <v>583.39</v>
      </c>
      <c r="G1418" s="2">
        <f t="shared" si="199"/>
        <v>2</v>
      </c>
      <c r="H1418" s="6">
        <v>45233</v>
      </c>
      <c r="I1418" s="12" t="str">
        <f t="shared" si="200"/>
        <v>2023</v>
      </c>
      <c r="J1418" s="10" t="str">
        <f t="shared" si="201"/>
        <v>Nov</v>
      </c>
      <c r="K1418" s="12" t="str">
        <f t="shared" si="202"/>
        <v>03</v>
      </c>
      <c r="L1418" s="2" t="s">
        <v>14</v>
      </c>
      <c r="M1418" s="2" t="s">
        <v>25</v>
      </c>
      <c r="N1418" s="2">
        <v>1.47</v>
      </c>
      <c r="O1418" s="2" t="s">
        <v>16</v>
      </c>
      <c r="P1418" s="2">
        <v>10</v>
      </c>
      <c r="Q1418" s="2">
        <f t="shared" si="203"/>
        <v>2</v>
      </c>
      <c r="R1418" s="2">
        <v>58.34</v>
      </c>
      <c r="S1418" s="2">
        <f t="shared" si="204"/>
        <v>2</v>
      </c>
      <c r="T1418" s="42">
        <f>DataSet!G1038+DataSet!Q1038+DataSet!S1038</f>
        <v>7</v>
      </c>
      <c r="U1418" s="16" t="str">
        <f t="shared" si="205"/>
        <v>High</v>
      </c>
      <c r="V1418" s="4">
        <v>4</v>
      </c>
      <c r="W1418" s="33">
        <f t="shared" si="206"/>
        <v>524.76317006802788</v>
      </c>
      <c r="X1418" s="2" t="s">
        <v>17</v>
      </c>
    </row>
    <row r="1419" spans="1:24" ht="14.25" customHeight="1" x14ac:dyDescent="0.25">
      <c r="A1419" s="2">
        <v>1155</v>
      </c>
      <c r="B1419" s="2">
        <v>31</v>
      </c>
      <c r="C1419" s="2" t="str">
        <f t="shared" si="198"/>
        <v>Early Adults</v>
      </c>
      <c r="D1419" s="2" t="s">
        <v>12</v>
      </c>
      <c r="E1419" s="2" t="s">
        <v>27</v>
      </c>
      <c r="F1419" s="2">
        <v>189.31</v>
      </c>
      <c r="G1419" s="2">
        <f t="shared" si="199"/>
        <v>1</v>
      </c>
      <c r="H1419" s="6">
        <v>45351</v>
      </c>
      <c r="I1419" s="12" t="str">
        <f t="shared" si="200"/>
        <v>2024</v>
      </c>
      <c r="J1419" s="10" t="str">
        <f t="shared" si="201"/>
        <v>Feb</v>
      </c>
      <c r="K1419" s="12" t="str">
        <f t="shared" si="202"/>
        <v>29</v>
      </c>
      <c r="L1419" s="2" t="s">
        <v>24</v>
      </c>
      <c r="M1419" s="2" t="s">
        <v>15</v>
      </c>
      <c r="N1419" s="2">
        <v>1.47</v>
      </c>
      <c r="O1419" s="2" t="s">
        <v>21</v>
      </c>
      <c r="P1419" s="2">
        <v>13</v>
      </c>
      <c r="Q1419" s="2">
        <f t="shared" si="203"/>
        <v>2</v>
      </c>
      <c r="R1419" s="2">
        <v>14.56</v>
      </c>
      <c r="S1419" s="2">
        <f t="shared" si="204"/>
        <v>1</v>
      </c>
      <c r="T1419" s="42">
        <f>DataSet!G1156+DataSet!Q1156+DataSet!S1156</f>
        <v>8</v>
      </c>
      <c r="U1419" s="16" t="str">
        <f t="shared" si="205"/>
        <v>High</v>
      </c>
      <c r="V1419" s="4">
        <v>5</v>
      </c>
      <c r="W1419" s="33">
        <f t="shared" si="206"/>
        <v>525.61121813031184</v>
      </c>
      <c r="X1419" s="2" t="s">
        <v>28</v>
      </c>
    </row>
    <row r="1420" spans="1:24" ht="14.25" customHeight="1" x14ac:dyDescent="0.25">
      <c r="A1420" s="2">
        <v>2530</v>
      </c>
      <c r="B1420" s="2">
        <v>31</v>
      </c>
      <c r="C1420" s="2" t="str">
        <f t="shared" si="198"/>
        <v>Early Adults</v>
      </c>
      <c r="D1420" s="2" t="s">
        <v>12</v>
      </c>
      <c r="E1420" s="2" t="s">
        <v>27</v>
      </c>
      <c r="F1420" s="2">
        <v>341.75</v>
      </c>
      <c r="G1420" s="2">
        <f t="shared" si="199"/>
        <v>1</v>
      </c>
      <c r="H1420" s="6">
        <v>46726</v>
      </c>
      <c r="I1420" s="12" t="str">
        <f t="shared" si="200"/>
        <v>2027</v>
      </c>
      <c r="J1420" s="10" t="str">
        <f t="shared" si="201"/>
        <v>Dec</v>
      </c>
      <c r="K1420" s="12" t="str">
        <f t="shared" si="202"/>
        <v>05</v>
      </c>
      <c r="L1420" s="2" t="s">
        <v>24</v>
      </c>
      <c r="M1420" s="2" t="s">
        <v>25</v>
      </c>
      <c r="N1420" s="2">
        <v>1.47</v>
      </c>
      <c r="O1420" s="2" t="s">
        <v>21</v>
      </c>
      <c r="P1420" s="2">
        <v>10</v>
      </c>
      <c r="Q1420" s="2">
        <f t="shared" si="203"/>
        <v>2</v>
      </c>
      <c r="R1420" s="2">
        <v>34.17</v>
      </c>
      <c r="S1420" s="2">
        <f t="shared" si="204"/>
        <v>1</v>
      </c>
      <c r="T1420" s="42">
        <f>DataSet!G2531+DataSet!Q2531+DataSet!S2531</f>
        <v>7</v>
      </c>
      <c r="U1420" s="16" t="str">
        <f t="shared" si="205"/>
        <v>High</v>
      </c>
      <c r="V1420" s="4">
        <v>4</v>
      </c>
      <c r="W1420" s="33">
        <f t="shared" si="206"/>
        <v>524.68329700272545</v>
      </c>
      <c r="X1420" s="2" t="s">
        <v>22</v>
      </c>
    </row>
    <row r="1421" spans="1:24" ht="14.25" customHeight="1" x14ac:dyDescent="0.25">
      <c r="A1421" s="2">
        <v>2561</v>
      </c>
      <c r="B1421" s="2">
        <v>18</v>
      </c>
      <c r="C1421" s="2" t="str">
        <f t="shared" si="198"/>
        <v>Young Adults</v>
      </c>
      <c r="D1421" s="2" t="s">
        <v>23</v>
      </c>
      <c r="E1421" s="2" t="s">
        <v>19</v>
      </c>
      <c r="F1421" s="2">
        <v>255.02</v>
      </c>
      <c r="G1421" s="2">
        <f t="shared" si="199"/>
        <v>1</v>
      </c>
      <c r="H1421" s="6">
        <v>46757</v>
      </c>
      <c r="I1421" s="12" t="str">
        <f t="shared" si="200"/>
        <v>2028</v>
      </c>
      <c r="J1421" s="10" t="str">
        <f t="shared" si="201"/>
        <v>Jan</v>
      </c>
      <c r="K1421" s="12" t="str">
        <f t="shared" si="202"/>
        <v>05</v>
      </c>
      <c r="L1421" s="2" t="s">
        <v>30</v>
      </c>
      <c r="M1421" s="2" t="s">
        <v>25</v>
      </c>
      <c r="N1421" s="2">
        <v>1.47</v>
      </c>
      <c r="O1421" s="2" t="s">
        <v>21</v>
      </c>
      <c r="P1421" s="2">
        <v>17</v>
      </c>
      <c r="Q1421" s="2">
        <f t="shared" si="203"/>
        <v>3</v>
      </c>
      <c r="R1421" s="2">
        <v>15</v>
      </c>
      <c r="S1421" s="2">
        <f t="shared" si="204"/>
        <v>1</v>
      </c>
      <c r="T1421" s="42">
        <f>DataSet!G2562+DataSet!Q2562+DataSet!S2562</f>
        <v>3</v>
      </c>
      <c r="U1421" s="16" t="str">
        <f t="shared" si="205"/>
        <v>Low</v>
      </c>
      <c r="V1421" s="4">
        <v>4</v>
      </c>
      <c r="W1421" s="33">
        <f t="shared" si="206"/>
        <v>524.9328649386091</v>
      </c>
      <c r="X1421" s="2" t="s">
        <v>28</v>
      </c>
    </row>
    <row r="1422" spans="1:24" ht="14.25" customHeight="1" x14ac:dyDescent="0.25">
      <c r="A1422" s="2">
        <v>2680</v>
      </c>
      <c r="B1422" s="2">
        <v>37</v>
      </c>
      <c r="C1422" s="2" t="str">
        <f t="shared" si="198"/>
        <v>Early Adults</v>
      </c>
      <c r="D1422" s="2" t="s">
        <v>26</v>
      </c>
      <c r="E1422" s="2" t="s">
        <v>29</v>
      </c>
      <c r="F1422" s="2">
        <v>406.79</v>
      </c>
      <c r="G1422" s="2">
        <f t="shared" si="199"/>
        <v>2</v>
      </c>
      <c r="H1422" s="6">
        <v>46876</v>
      </c>
      <c r="I1422" s="12" t="str">
        <f t="shared" si="200"/>
        <v>2028</v>
      </c>
      <c r="J1422" s="10" t="str">
        <f t="shared" si="201"/>
        <v>May</v>
      </c>
      <c r="K1422" s="12" t="str">
        <f t="shared" si="202"/>
        <v>03</v>
      </c>
      <c r="L1422" s="2" t="s">
        <v>30</v>
      </c>
      <c r="M1422" s="2" t="s">
        <v>25</v>
      </c>
      <c r="N1422" s="2">
        <v>1.47</v>
      </c>
      <c r="O1422" s="2" t="s">
        <v>21</v>
      </c>
      <c r="P1422" s="2">
        <v>3</v>
      </c>
      <c r="Q1422" s="2">
        <f t="shared" si="203"/>
        <v>1</v>
      </c>
      <c r="R1422" s="2">
        <v>135.6</v>
      </c>
      <c r="S1422" s="2">
        <f t="shared" si="204"/>
        <v>2</v>
      </c>
      <c r="T1422" s="42">
        <f>DataSet!G2681+DataSet!Q2681+DataSet!S2681</f>
        <v>5</v>
      </c>
      <c r="U1422" s="16" t="str">
        <f t="shared" si="205"/>
        <v>Medium</v>
      </c>
      <c r="V1422" s="4">
        <v>3</v>
      </c>
      <c r="W1422" s="33">
        <f t="shared" si="206"/>
        <v>502.72921088435407</v>
      </c>
      <c r="X1422" s="2" t="s">
        <v>17</v>
      </c>
    </row>
    <row r="1423" spans="1:24" ht="14.25" customHeight="1" x14ac:dyDescent="0.25">
      <c r="A1423" s="2">
        <v>3196</v>
      </c>
      <c r="B1423" s="2">
        <v>42</v>
      </c>
      <c r="C1423" s="2" t="str">
        <f t="shared" si="198"/>
        <v>Mid Adults</v>
      </c>
      <c r="D1423" s="2" t="s">
        <v>26</v>
      </c>
      <c r="E1423" s="2" t="s">
        <v>13</v>
      </c>
      <c r="F1423" s="2">
        <v>140.68</v>
      </c>
      <c r="G1423" s="2">
        <f t="shared" si="199"/>
        <v>1</v>
      </c>
      <c r="H1423" s="6">
        <v>47392</v>
      </c>
      <c r="I1423" s="12" t="str">
        <f t="shared" si="200"/>
        <v>2029</v>
      </c>
      <c r="J1423" s="10" t="str">
        <f t="shared" si="201"/>
        <v>Oct</v>
      </c>
      <c r="K1423" s="12" t="str">
        <f t="shared" si="202"/>
        <v>01</v>
      </c>
      <c r="L1423" s="2" t="s">
        <v>20</v>
      </c>
      <c r="M1423" s="2" t="s">
        <v>25</v>
      </c>
      <c r="N1423" s="2">
        <v>1.47</v>
      </c>
      <c r="O1423" s="2" t="s">
        <v>16</v>
      </c>
      <c r="P1423" s="2">
        <v>17</v>
      </c>
      <c r="Q1423" s="2">
        <f t="shared" si="203"/>
        <v>3</v>
      </c>
      <c r="R1423" s="2">
        <v>8.2799999999999994</v>
      </c>
      <c r="S1423" s="2">
        <f t="shared" si="204"/>
        <v>1</v>
      </c>
      <c r="T1423" s="42">
        <f>DataSet!G3197+DataSet!Q3197+DataSet!S3197</f>
        <v>6</v>
      </c>
      <c r="U1423" s="16" t="str">
        <f t="shared" si="205"/>
        <v>Medium</v>
      </c>
      <c r="V1423" s="4">
        <v>5</v>
      </c>
      <c r="W1423" s="33">
        <f t="shared" si="206"/>
        <v>526.08824113475202</v>
      </c>
      <c r="X1423" s="2" t="s">
        <v>22</v>
      </c>
    </row>
    <row r="1424" spans="1:24" ht="14.25" customHeight="1" x14ac:dyDescent="0.25">
      <c r="A1424" s="2">
        <v>3205</v>
      </c>
      <c r="B1424" s="2">
        <v>37</v>
      </c>
      <c r="C1424" s="2" t="str">
        <f t="shared" si="198"/>
        <v>Early Adults</v>
      </c>
      <c r="D1424" s="2" t="s">
        <v>26</v>
      </c>
      <c r="E1424" s="2" t="s">
        <v>13</v>
      </c>
      <c r="F1424" s="2">
        <v>733.05</v>
      </c>
      <c r="G1424" s="2">
        <f t="shared" si="199"/>
        <v>3</v>
      </c>
      <c r="H1424" s="6">
        <v>47401</v>
      </c>
      <c r="I1424" s="12" t="str">
        <f t="shared" si="200"/>
        <v>2029</v>
      </c>
      <c r="J1424" s="10" t="str">
        <f t="shared" si="201"/>
        <v>Oct</v>
      </c>
      <c r="K1424" s="12" t="str">
        <f t="shared" si="202"/>
        <v>10</v>
      </c>
      <c r="L1424" s="2" t="s">
        <v>20</v>
      </c>
      <c r="M1424" s="2" t="s">
        <v>15</v>
      </c>
      <c r="N1424" s="2">
        <v>1.47</v>
      </c>
      <c r="O1424" s="2" t="s">
        <v>21</v>
      </c>
      <c r="P1424" s="2">
        <v>4</v>
      </c>
      <c r="Q1424" s="2">
        <f t="shared" si="203"/>
        <v>1</v>
      </c>
      <c r="R1424" s="2">
        <v>183.26</v>
      </c>
      <c r="S1424" s="2">
        <f t="shared" si="204"/>
        <v>3</v>
      </c>
      <c r="T1424" s="42">
        <f>DataSet!G3206+DataSet!Q3206+DataSet!S3206</f>
        <v>5</v>
      </c>
      <c r="U1424" s="16" t="str">
        <f t="shared" si="205"/>
        <v>Medium</v>
      </c>
      <c r="V1424" s="4">
        <v>4</v>
      </c>
      <c r="W1424" s="33">
        <f t="shared" si="206"/>
        <v>525.3015983606565</v>
      </c>
      <c r="X1424" s="2" t="s">
        <v>17</v>
      </c>
    </row>
    <row r="1425" spans="1:24" ht="14.25" customHeight="1" x14ac:dyDescent="0.25">
      <c r="A1425" s="2">
        <v>3437</v>
      </c>
      <c r="B1425" s="2">
        <v>52</v>
      </c>
      <c r="C1425" s="2" t="str">
        <f t="shared" si="198"/>
        <v>Late Adults</v>
      </c>
      <c r="D1425" s="2" t="s">
        <v>23</v>
      </c>
      <c r="E1425" s="2" t="s">
        <v>27</v>
      </c>
      <c r="F1425" s="2">
        <v>66.44</v>
      </c>
      <c r="G1425" s="2">
        <f t="shared" si="199"/>
        <v>1</v>
      </c>
      <c r="H1425" s="6">
        <v>47633</v>
      </c>
      <c r="I1425" s="12" t="str">
        <f t="shared" si="200"/>
        <v>2030</v>
      </c>
      <c r="J1425" s="10" t="str">
        <f t="shared" si="201"/>
        <v>May</v>
      </c>
      <c r="K1425" s="12" t="str">
        <f t="shared" si="202"/>
        <v>30</v>
      </c>
      <c r="L1425" s="2" t="s">
        <v>24</v>
      </c>
      <c r="M1425" s="2" t="s">
        <v>25</v>
      </c>
      <c r="N1425" s="2">
        <v>1.47</v>
      </c>
      <c r="O1425" s="2" t="s">
        <v>16</v>
      </c>
      <c r="P1425" s="2">
        <v>5</v>
      </c>
      <c r="Q1425" s="2">
        <f t="shared" si="203"/>
        <v>1</v>
      </c>
      <c r="R1425" s="2">
        <v>13.29</v>
      </c>
      <c r="S1425" s="2">
        <f t="shared" si="204"/>
        <v>1</v>
      </c>
      <c r="T1425" s="42">
        <f>DataSet!G3438+DataSet!Q3438+DataSet!S3438</f>
        <v>7</v>
      </c>
      <c r="U1425" s="16" t="str">
        <f t="shared" si="205"/>
        <v>High</v>
      </c>
      <c r="V1425" s="4">
        <v>1</v>
      </c>
      <c r="W1425" s="33">
        <f t="shared" si="206"/>
        <v>534.25151773049618</v>
      </c>
      <c r="X1425" s="2" t="s">
        <v>22</v>
      </c>
    </row>
    <row r="1426" spans="1:24" ht="14.25" customHeight="1" x14ac:dyDescent="0.25">
      <c r="A1426" s="2">
        <v>3654</v>
      </c>
      <c r="B1426" s="2">
        <v>64</v>
      </c>
      <c r="C1426" s="2" t="str">
        <f t="shared" si="198"/>
        <v>Seniors</v>
      </c>
      <c r="D1426" s="2" t="s">
        <v>23</v>
      </c>
      <c r="E1426" s="2" t="s">
        <v>19</v>
      </c>
      <c r="F1426" s="2">
        <v>702.39</v>
      </c>
      <c r="G1426" s="2">
        <f t="shared" si="199"/>
        <v>3</v>
      </c>
      <c r="H1426" s="6">
        <v>47850</v>
      </c>
      <c r="I1426" s="12" t="str">
        <f t="shared" si="200"/>
        <v>2031</v>
      </c>
      <c r="J1426" s="10" t="str">
        <f t="shared" si="201"/>
        <v>Jan</v>
      </c>
      <c r="K1426" s="12" t="str">
        <f t="shared" si="202"/>
        <v>02</v>
      </c>
      <c r="L1426" s="2" t="s">
        <v>20</v>
      </c>
      <c r="M1426" s="2" t="s">
        <v>15</v>
      </c>
      <c r="N1426" s="2">
        <v>1.47</v>
      </c>
      <c r="O1426" s="2" t="s">
        <v>16</v>
      </c>
      <c r="P1426" s="2">
        <v>14</v>
      </c>
      <c r="Q1426" s="2">
        <f t="shared" si="203"/>
        <v>2</v>
      </c>
      <c r="R1426" s="2">
        <v>50.17</v>
      </c>
      <c r="S1426" s="2">
        <f t="shared" si="204"/>
        <v>2</v>
      </c>
      <c r="T1426" s="42">
        <f>DataSet!G3655+DataSet!Q3655+DataSet!S3655</f>
        <v>3</v>
      </c>
      <c r="U1426" s="16" t="str">
        <f t="shared" si="205"/>
        <v>Low</v>
      </c>
      <c r="V1426" s="4">
        <v>4</v>
      </c>
      <c r="W1426" s="33">
        <f t="shared" si="206"/>
        <v>525.01740082079414</v>
      </c>
      <c r="X1426" s="2" t="s">
        <v>22</v>
      </c>
    </row>
    <row r="1427" spans="1:24" ht="14.25" customHeight="1" x14ac:dyDescent="0.25">
      <c r="A1427" s="2">
        <v>3944</v>
      </c>
      <c r="B1427" s="2">
        <v>28</v>
      </c>
      <c r="C1427" s="2" t="str">
        <f t="shared" si="198"/>
        <v>Young Adults</v>
      </c>
      <c r="D1427" s="2" t="s">
        <v>18</v>
      </c>
      <c r="E1427" s="2" t="s">
        <v>29</v>
      </c>
      <c r="F1427" s="2">
        <v>436.8</v>
      </c>
      <c r="G1427" s="2">
        <f t="shared" si="199"/>
        <v>2</v>
      </c>
      <c r="H1427" s="6">
        <v>48140</v>
      </c>
      <c r="I1427" s="12" t="str">
        <f t="shared" si="200"/>
        <v>2031</v>
      </c>
      <c r="J1427" s="10" t="str">
        <f t="shared" si="201"/>
        <v>Oct</v>
      </c>
      <c r="K1427" s="12" t="str">
        <f t="shared" si="202"/>
        <v>19</v>
      </c>
      <c r="L1427" s="2" t="s">
        <v>24</v>
      </c>
      <c r="M1427" s="2" t="s">
        <v>15</v>
      </c>
      <c r="N1427" s="2">
        <v>1.47</v>
      </c>
      <c r="O1427" s="2" t="s">
        <v>16</v>
      </c>
      <c r="P1427" s="2">
        <v>9</v>
      </c>
      <c r="Q1427" s="2">
        <f t="shared" si="203"/>
        <v>2</v>
      </c>
      <c r="R1427" s="2">
        <v>48.53</v>
      </c>
      <c r="S1427" s="2">
        <f t="shared" si="204"/>
        <v>1</v>
      </c>
      <c r="T1427" s="42">
        <f>DataSet!G3945+DataSet!Q3945+DataSet!S3945</f>
        <v>6</v>
      </c>
      <c r="U1427" s="16" t="str">
        <f t="shared" si="205"/>
        <v>Medium</v>
      </c>
      <c r="V1427" s="4">
        <v>4</v>
      </c>
      <c r="W1427" s="33">
        <f t="shared" si="206"/>
        <v>524.77442465753495</v>
      </c>
      <c r="X1427" s="2" t="s">
        <v>22</v>
      </c>
    </row>
    <row r="1428" spans="1:24" ht="14.25" customHeight="1" x14ac:dyDescent="0.25">
      <c r="A1428" s="2">
        <v>3975</v>
      </c>
      <c r="B1428" s="2">
        <v>56</v>
      </c>
      <c r="C1428" s="2" t="str">
        <f t="shared" si="198"/>
        <v>Late Adults</v>
      </c>
      <c r="D1428" s="2" t="s">
        <v>26</v>
      </c>
      <c r="E1428" s="2" t="s">
        <v>29</v>
      </c>
      <c r="F1428" s="2">
        <v>951.44</v>
      </c>
      <c r="G1428" s="2">
        <f t="shared" si="199"/>
        <v>3</v>
      </c>
      <c r="H1428" s="6">
        <v>48171</v>
      </c>
      <c r="I1428" s="12" t="str">
        <f t="shared" si="200"/>
        <v>2031</v>
      </c>
      <c r="J1428" s="10" t="str">
        <f t="shared" si="201"/>
        <v>Nov</v>
      </c>
      <c r="K1428" s="12" t="str">
        <f t="shared" si="202"/>
        <v>19</v>
      </c>
      <c r="L1428" s="2" t="s">
        <v>30</v>
      </c>
      <c r="M1428" s="2" t="s">
        <v>15</v>
      </c>
      <c r="N1428" s="2">
        <v>1.47</v>
      </c>
      <c r="O1428" s="2" t="s">
        <v>16</v>
      </c>
      <c r="P1428" s="2">
        <v>14</v>
      </c>
      <c r="Q1428" s="2">
        <f t="shared" si="203"/>
        <v>2</v>
      </c>
      <c r="R1428" s="2">
        <v>67.959999999999994</v>
      </c>
      <c r="S1428" s="2">
        <f t="shared" si="204"/>
        <v>2</v>
      </c>
      <c r="T1428" s="42">
        <f>DataSet!G3976+DataSet!Q3976+DataSet!S3976</f>
        <v>5</v>
      </c>
      <c r="U1428" s="16" t="str">
        <f t="shared" si="205"/>
        <v>Medium</v>
      </c>
      <c r="V1428" s="4">
        <v>2</v>
      </c>
      <c r="W1428" s="33">
        <f t="shared" si="206"/>
        <v>522.54681365576209</v>
      </c>
      <c r="X1428" s="2" t="s">
        <v>28</v>
      </c>
    </row>
    <row r="1429" spans="1:24" ht="14.25" customHeight="1" x14ac:dyDescent="0.25">
      <c r="A1429" s="2">
        <v>4253</v>
      </c>
      <c r="B1429" s="2">
        <v>47</v>
      </c>
      <c r="C1429" s="2" t="str">
        <f t="shared" si="198"/>
        <v>Mid Adults</v>
      </c>
      <c r="D1429" s="2" t="s">
        <v>12</v>
      </c>
      <c r="E1429" s="2" t="s">
        <v>19</v>
      </c>
      <c r="F1429" s="2">
        <v>692.79</v>
      </c>
      <c r="G1429" s="2">
        <f t="shared" si="199"/>
        <v>3</v>
      </c>
      <c r="H1429" s="6">
        <v>48449</v>
      </c>
      <c r="I1429" s="12" t="str">
        <f t="shared" si="200"/>
        <v>2032</v>
      </c>
      <c r="J1429" s="10" t="str">
        <f t="shared" si="201"/>
        <v>Aug</v>
      </c>
      <c r="K1429" s="12" t="str">
        <f t="shared" si="202"/>
        <v>23</v>
      </c>
      <c r="L1429" s="2" t="s">
        <v>30</v>
      </c>
      <c r="M1429" s="2" t="s">
        <v>25</v>
      </c>
      <c r="N1429" s="2">
        <v>1.47</v>
      </c>
      <c r="O1429" s="2" t="s">
        <v>16</v>
      </c>
      <c r="P1429" s="2">
        <v>19</v>
      </c>
      <c r="Q1429" s="2">
        <f t="shared" si="203"/>
        <v>3</v>
      </c>
      <c r="R1429" s="2">
        <v>36.46</v>
      </c>
      <c r="S1429" s="2">
        <f t="shared" si="204"/>
        <v>1</v>
      </c>
      <c r="T1429" s="42">
        <f>DataSet!G4254+DataSet!Q4254+DataSet!S4254</f>
        <v>6</v>
      </c>
      <c r="U1429" s="16" t="str">
        <f t="shared" si="205"/>
        <v>Medium</v>
      </c>
      <c r="V1429" s="4">
        <v>4</v>
      </c>
      <c r="W1429" s="33">
        <f t="shared" si="206"/>
        <v>524.89510288065924</v>
      </c>
      <c r="X1429" s="2" t="s">
        <v>22</v>
      </c>
    </row>
    <row r="1430" spans="1:24" ht="14.25" customHeight="1" x14ac:dyDescent="0.25">
      <c r="A1430" s="2">
        <v>4353</v>
      </c>
      <c r="B1430" s="2">
        <v>35</v>
      </c>
      <c r="C1430" s="2" t="str">
        <f t="shared" si="198"/>
        <v>Early Adults</v>
      </c>
      <c r="D1430" s="2" t="s">
        <v>26</v>
      </c>
      <c r="E1430" s="2" t="s">
        <v>19</v>
      </c>
      <c r="F1430" s="2">
        <v>690.36</v>
      </c>
      <c r="G1430" s="2">
        <f t="shared" si="199"/>
        <v>3</v>
      </c>
      <c r="H1430" s="6">
        <v>48549</v>
      </c>
      <c r="I1430" s="12" t="str">
        <f t="shared" si="200"/>
        <v>2032</v>
      </c>
      <c r="J1430" s="10" t="str">
        <f t="shared" si="201"/>
        <v>Dec</v>
      </c>
      <c r="K1430" s="12" t="str">
        <f t="shared" si="202"/>
        <v>01</v>
      </c>
      <c r="L1430" s="2" t="s">
        <v>30</v>
      </c>
      <c r="M1430" s="2" t="s">
        <v>25</v>
      </c>
      <c r="N1430" s="2">
        <v>1.47</v>
      </c>
      <c r="O1430" s="2" t="s">
        <v>16</v>
      </c>
      <c r="P1430" s="2">
        <v>8</v>
      </c>
      <c r="Q1430" s="2">
        <f t="shared" si="203"/>
        <v>2</v>
      </c>
      <c r="R1430" s="2">
        <v>86.3</v>
      </c>
      <c r="S1430" s="2">
        <f t="shared" si="204"/>
        <v>2</v>
      </c>
      <c r="T1430" s="42">
        <f>DataSet!G4354+DataSet!Q4354+DataSet!S4354</f>
        <v>3</v>
      </c>
      <c r="U1430" s="16" t="str">
        <f t="shared" si="205"/>
        <v>Low</v>
      </c>
      <c r="V1430" s="4">
        <v>4</v>
      </c>
      <c r="W1430" s="33">
        <f t="shared" si="206"/>
        <v>524.66447802197877</v>
      </c>
      <c r="X1430" s="2" t="s">
        <v>28</v>
      </c>
    </row>
    <row r="1431" spans="1:24" ht="14.25" customHeight="1" x14ac:dyDescent="0.25">
      <c r="A1431" s="2">
        <v>4375</v>
      </c>
      <c r="B1431" s="2">
        <v>56</v>
      </c>
      <c r="C1431" s="2" t="str">
        <f t="shared" si="198"/>
        <v>Late Adults</v>
      </c>
      <c r="D1431" s="2" t="s">
        <v>18</v>
      </c>
      <c r="E1431" s="2" t="s">
        <v>13</v>
      </c>
      <c r="F1431" s="2">
        <v>996.82</v>
      </c>
      <c r="G1431" s="2">
        <f t="shared" si="199"/>
        <v>3</v>
      </c>
      <c r="H1431" s="6">
        <v>48571</v>
      </c>
      <c r="I1431" s="12" t="str">
        <f t="shared" si="200"/>
        <v>2032</v>
      </c>
      <c r="J1431" s="10" t="str">
        <f t="shared" si="201"/>
        <v>Dec</v>
      </c>
      <c r="K1431" s="12" t="str">
        <f t="shared" si="202"/>
        <v>23</v>
      </c>
      <c r="L1431" s="2" t="s">
        <v>30</v>
      </c>
      <c r="M1431" s="2" t="s">
        <v>25</v>
      </c>
      <c r="N1431" s="2">
        <v>1.47</v>
      </c>
      <c r="O1431" s="2" t="s">
        <v>16</v>
      </c>
      <c r="P1431" s="2">
        <v>12</v>
      </c>
      <c r="Q1431" s="2">
        <f t="shared" si="203"/>
        <v>2</v>
      </c>
      <c r="R1431" s="2">
        <v>83.07</v>
      </c>
      <c r="S1431" s="2">
        <f t="shared" si="204"/>
        <v>2</v>
      </c>
      <c r="T1431" s="42">
        <f>DataSet!G4376+DataSet!Q4376+DataSet!S4376</f>
        <v>7</v>
      </c>
      <c r="U1431" s="16" t="str">
        <f t="shared" si="205"/>
        <v>High</v>
      </c>
      <c r="V1431" s="4">
        <v>4</v>
      </c>
      <c r="W1431" s="33">
        <f t="shared" si="206"/>
        <v>524.43656121045478</v>
      </c>
      <c r="X1431" s="2" t="s">
        <v>28</v>
      </c>
    </row>
    <row r="1432" spans="1:24" ht="14.25" customHeight="1" x14ac:dyDescent="0.25">
      <c r="A1432" s="2">
        <v>4415</v>
      </c>
      <c r="B1432" s="2">
        <v>37</v>
      </c>
      <c r="C1432" s="2" t="str">
        <f t="shared" si="198"/>
        <v>Early Adults</v>
      </c>
      <c r="D1432" s="2" t="s">
        <v>23</v>
      </c>
      <c r="E1432" s="2" t="s">
        <v>19</v>
      </c>
      <c r="F1432" s="2">
        <v>896.86</v>
      </c>
      <c r="G1432" s="2">
        <f t="shared" si="199"/>
        <v>3</v>
      </c>
      <c r="H1432" s="6">
        <v>48611</v>
      </c>
      <c r="I1432" s="12" t="str">
        <f t="shared" si="200"/>
        <v>2033</v>
      </c>
      <c r="J1432" s="10" t="str">
        <f t="shared" si="201"/>
        <v>Feb</v>
      </c>
      <c r="K1432" s="12" t="str">
        <f t="shared" si="202"/>
        <v>01</v>
      </c>
      <c r="L1432" s="2" t="s">
        <v>24</v>
      </c>
      <c r="M1432" s="2" t="s">
        <v>25</v>
      </c>
      <c r="N1432" s="2">
        <v>1.47</v>
      </c>
      <c r="O1432" s="2" t="s">
        <v>16</v>
      </c>
      <c r="P1432" s="2">
        <v>7</v>
      </c>
      <c r="Q1432" s="2">
        <f t="shared" si="203"/>
        <v>2</v>
      </c>
      <c r="R1432" s="2">
        <v>128.12</v>
      </c>
      <c r="S1432" s="2">
        <f t="shared" si="204"/>
        <v>2</v>
      </c>
      <c r="T1432" s="42">
        <f>DataSet!G4416+DataSet!Q4416+DataSet!S4416</f>
        <v>4</v>
      </c>
      <c r="U1432" s="16" t="str">
        <f t="shared" si="205"/>
        <v>Low</v>
      </c>
      <c r="V1432" s="4">
        <v>2</v>
      </c>
      <c r="W1432" s="33">
        <f t="shared" si="206"/>
        <v>521.93585470085577</v>
      </c>
      <c r="X1432" s="2" t="s">
        <v>17</v>
      </c>
    </row>
    <row r="1433" spans="1:24" ht="14.25" customHeight="1" x14ac:dyDescent="0.25">
      <c r="A1433" s="2">
        <v>4427</v>
      </c>
      <c r="B1433" s="2">
        <v>64</v>
      </c>
      <c r="C1433" s="2" t="str">
        <f t="shared" si="198"/>
        <v>Seniors</v>
      </c>
      <c r="D1433" s="2" t="s">
        <v>26</v>
      </c>
      <c r="E1433" s="2" t="s">
        <v>13</v>
      </c>
      <c r="F1433" s="2">
        <v>819.62</v>
      </c>
      <c r="G1433" s="2">
        <f t="shared" si="199"/>
        <v>3</v>
      </c>
      <c r="H1433" s="6">
        <v>48623</v>
      </c>
      <c r="I1433" s="12" t="str">
        <f t="shared" si="200"/>
        <v>2033</v>
      </c>
      <c r="J1433" s="10" t="str">
        <f t="shared" si="201"/>
        <v>Feb</v>
      </c>
      <c r="K1433" s="12" t="str">
        <f t="shared" si="202"/>
        <v>13</v>
      </c>
      <c r="L1433" s="2" t="s">
        <v>24</v>
      </c>
      <c r="M1433" s="2" t="s">
        <v>25</v>
      </c>
      <c r="N1433" s="2">
        <v>1.47</v>
      </c>
      <c r="O1433" s="2" t="s">
        <v>21</v>
      </c>
      <c r="P1433" s="2">
        <v>19</v>
      </c>
      <c r="Q1433" s="2">
        <f t="shared" si="203"/>
        <v>3</v>
      </c>
      <c r="R1433" s="2">
        <v>43.14</v>
      </c>
      <c r="S1433" s="2">
        <f t="shared" si="204"/>
        <v>1</v>
      </c>
      <c r="T1433" s="42">
        <f>DataSet!G4428+DataSet!Q4428+DataSet!S4428</f>
        <v>7</v>
      </c>
      <c r="U1433" s="16" t="str">
        <f t="shared" si="205"/>
        <v>High</v>
      </c>
      <c r="V1433" s="4">
        <v>5</v>
      </c>
      <c r="W1433" s="33">
        <f t="shared" si="206"/>
        <v>526.63569602272753</v>
      </c>
      <c r="X1433" s="2" t="s">
        <v>17</v>
      </c>
    </row>
    <row r="1434" spans="1:24" ht="14.25" customHeight="1" x14ac:dyDescent="0.25">
      <c r="A1434" s="2">
        <v>4790</v>
      </c>
      <c r="B1434" s="2">
        <v>25</v>
      </c>
      <c r="C1434" s="2" t="str">
        <f t="shared" si="198"/>
        <v>Young Adults</v>
      </c>
      <c r="D1434" s="2" t="s">
        <v>18</v>
      </c>
      <c r="E1434" s="2" t="s">
        <v>27</v>
      </c>
      <c r="F1434" s="2">
        <v>315.11</v>
      </c>
      <c r="G1434" s="2">
        <f t="shared" si="199"/>
        <v>1</v>
      </c>
      <c r="H1434" s="6">
        <v>48986</v>
      </c>
      <c r="I1434" s="12" t="str">
        <f t="shared" si="200"/>
        <v>2034</v>
      </c>
      <c r="J1434" s="10" t="str">
        <f t="shared" si="201"/>
        <v>Feb</v>
      </c>
      <c r="K1434" s="12" t="str">
        <f t="shared" si="202"/>
        <v>11</v>
      </c>
      <c r="L1434" s="2" t="s">
        <v>14</v>
      </c>
      <c r="M1434" s="2" t="s">
        <v>15</v>
      </c>
      <c r="N1434" s="2">
        <v>1.47</v>
      </c>
      <c r="O1434" s="2" t="s">
        <v>16</v>
      </c>
      <c r="P1434" s="2">
        <v>17</v>
      </c>
      <c r="Q1434" s="2">
        <f t="shared" si="203"/>
        <v>3</v>
      </c>
      <c r="R1434" s="2">
        <v>18.54</v>
      </c>
      <c r="S1434" s="2">
        <f t="shared" si="204"/>
        <v>1</v>
      </c>
      <c r="T1434" s="42">
        <f>DataSet!G4791+DataSet!Q4791+DataSet!S4791</f>
        <v>4</v>
      </c>
      <c r="U1434" s="16" t="str">
        <f t="shared" si="205"/>
        <v>Low</v>
      </c>
      <c r="V1434" s="4">
        <v>2</v>
      </c>
      <c r="W1434" s="33">
        <f t="shared" si="206"/>
        <v>521.40101283880279</v>
      </c>
      <c r="X1434" s="2" t="s">
        <v>17</v>
      </c>
    </row>
    <row r="1435" spans="1:24" ht="14.25" customHeight="1" x14ac:dyDescent="0.25">
      <c r="A1435" s="2">
        <v>4925</v>
      </c>
      <c r="B1435" s="2">
        <v>43</v>
      </c>
      <c r="C1435" s="2" t="str">
        <f t="shared" si="198"/>
        <v>Mid Adults</v>
      </c>
      <c r="D1435" s="2" t="s">
        <v>12</v>
      </c>
      <c r="E1435" s="2" t="s">
        <v>19</v>
      </c>
      <c r="F1435" s="2">
        <v>314.26</v>
      </c>
      <c r="G1435" s="2">
        <f t="shared" si="199"/>
        <v>1</v>
      </c>
      <c r="H1435" s="6">
        <v>49121</v>
      </c>
      <c r="I1435" s="12" t="str">
        <f t="shared" si="200"/>
        <v>2034</v>
      </c>
      <c r="J1435" s="10" t="str">
        <f t="shared" si="201"/>
        <v>Jun</v>
      </c>
      <c r="K1435" s="12" t="str">
        <f t="shared" si="202"/>
        <v>26</v>
      </c>
      <c r="L1435" s="2" t="s">
        <v>14</v>
      </c>
      <c r="M1435" s="2" t="s">
        <v>15</v>
      </c>
      <c r="N1435" s="2">
        <v>1.47</v>
      </c>
      <c r="O1435" s="2" t="s">
        <v>16</v>
      </c>
      <c r="P1435" s="2">
        <v>8</v>
      </c>
      <c r="Q1435" s="2">
        <f t="shared" si="203"/>
        <v>2</v>
      </c>
      <c r="R1435" s="2">
        <v>39.28</v>
      </c>
      <c r="S1435" s="2">
        <f t="shared" si="204"/>
        <v>1</v>
      </c>
      <c r="T1435" s="42">
        <f>DataSet!G4926+DataSet!Q4926+DataSet!S4926</f>
        <v>5</v>
      </c>
      <c r="U1435" s="16" t="str">
        <f t="shared" si="205"/>
        <v>Medium</v>
      </c>
      <c r="V1435" s="4">
        <v>4</v>
      </c>
      <c r="W1435" s="33">
        <f t="shared" si="206"/>
        <v>523.78589531680518</v>
      </c>
      <c r="X1435" s="2" t="s">
        <v>22</v>
      </c>
    </row>
    <row r="1436" spans="1:24" ht="14.25" customHeight="1" x14ac:dyDescent="0.25">
      <c r="A1436" s="2">
        <v>4953</v>
      </c>
      <c r="B1436" s="2">
        <v>60</v>
      </c>
      <c r="C1436" s="2" t="str">
        <f t="shared" si="198"/>
        <v>Seniors</v>
      </c>
      <c r="D1436" s="2" t="s">
        <v>18</v>
      </c>
      <c r="E1436" s="2" t="s">
        <v>27</v>
      </c>
      <c r="F1436" s="2">
        <v>200.06</v>
      </c>
      <c r="G1436" s="2">
        <f t="shared" si="199"/>
        <v>1</v>
      </c>
      <c r="H1436" s="6">
        <v>49149</v>
      </c>
      <c r="I1436" s="12" t="str">
        <f t="shared" si="200"/>
        <v>2034</v>
      </c>
      <c r="J1436" s="10" t="str">
        <f t="shared" si="201"/>
        <v>Jul</v>
      </c>
      <c r="K1436" s="12" t="str">
        <f t="shared" si="202"/>
        <v>24</v>
      </c>
      <c r="L1436" s="2" t="s">
        <v>20</v>
      </c>
      <c r="M1436" s="2" t="s">
        <v>25</v>
      </c>
      <c r="N1436" s="2">
        <v>1.47</v>
      </c>
      <c r="O1436" s="2" t="s">
        <v>16</v>
      </c>
      <c r="P1436" s="2">
        <v>2</v>
      </c>
      <c r="Q1436" s="2">
        <f t="shared" si="203"/>
        <v>1</v>
      </c>
      <c r="R1436" s="2">
        <v>100.03</v>
      </c>
      <c r="S1436" s="2">
        <f t="shared" si="204"/>
        <v>2</v>
      </c>
      <c r="T1436" s="42">
        <f>DataSet!G4954+DataSet!Q4954+DataSet!S4954</f>
        <v>5</v>
      </c>
      <c r="U1436" s="16" t="str">
        <f t="shared" si="205"/>
        <v>Medium</v>
      </c>
      <c r="V1436" s="4">
        <v>1</v>
      </c>
      <c r="W1436" s="33">
        <f t="shared" si="206"/>
        <v>534.91602272727243</v>
      </c>
      <c r="X1436" s="2" t="s">
        <v>22</v>
      </c>
    </row>
    <row r="1437" spans="1:24" ht="14.25" customHeight="1" x14ac:dyDescent="0.25">
      <c r="A1437" s="2">
        <v>84</v>
      </c>
      <c r="B1437" s="2">
        <v>30</v>
      </c>
      <c r="C1437" s="2" t="str">
        <f t="shared" si="198"/>
        <v>Early Adults</v>
      </c>
      <c r="D1437" s="2" t="s">
        <v>26</v>
      </c>
      <c r="E1437" s="2" t="s">
        <v>29</v>
      </c>
      <c r="F1437" s="2">
        <v>182.6</v>
      </c>
      <c r="G1437" s="2">
        <f t="shared" si="199"/>
        <v>1</v>
      </c>
      <c r="H1437" s="6">
        <v>44280</v>
      </c>
      <c r="I1437" s="12" t="str">
        <f t="shared" si="200"/>
        <v>2021</v>
      </c>
      <c r="J1437" s="10" t="str">
        <f t="shared" si="201"/>
        <v>Mar</v>
      </c>
      <c r="K1437" s="12" t="str">
        <f t="shared" si="202"/>
        <v>25</v>
      </c>
      <c r="L1437" s="2" t="s">
        <v>14</v>
      </c>
      <c r="M1437" s="2" t="s">
        <v>25</v>
      </c>
      <c r="N1437" s="2">
        <v>1.46</v>
      </c>
      <c r="O1437" s="2" t="s">
        <v>21</v>
      </c>
      <c r="P1437" s="2">
        <v>8</v>
      </c>
      <c r="Q1437" s="2">
        <f t="shared" si="203"/>
        <v>2</v>
      </c>
      <c r="R1437" s="2">
        <v>22.82</v>
      </c>
      <c r="S1437" s="2">
        <f t="shared" si="204"/>
        <v>1</v>
      </c>
      <c r="T1437" s="42">
        <f>DataSet!G85+DataSet!Q85+DataSet!S85</f>
        <v>7</v>
      </c>
      <c r="U1437" s="16" t="str">
        <f t="shared" si="205"/>
        <v>High</v>
      </c>
      <c r="V1437" s="4">
        <v>2</v>
      </c>
      <c r="W1437" s="33">
        <f t="shared" si="206"/>
        <v>521.69571428571533</v>
      </c>
      <c r="X1437" s="2" t="s">
        <v>28</v>
      </c>
    </row>
    <row r="1438" spans="1:24" ht="14.25" customHeight="1" x14ac:dyDescent="0.25">
      <c r="A1438" s="2">
        <v>214</v>
      </c>
      <c r="B1438" s="2">
        <v>36</v>
      </c>
      <c r="C1438" s="2" t="str">
        <f t="shared" si="198"/>
        <v>Early Adults</v>
      </c>
      <c r="D1438" s="2" t="s">
        <v>18</v>
      </c>
      <c r="E1438" s="2" t="s">
        <v>19</v>
      </c>
      <c r="F1438" s="2">
        <v>288.95</v>
      </c>
      <c r="G1438" s="2">
        <f t="shared" si="199"/>
        <v>1</v>
      </c>
      <c r="H1438" s="6">
        <v>44410</v>
      </c>
      <c r="I1438" s="12" t="str">
        <f t="shared" si="200"/>
        <v>2021</v>
      </c>
      <c r="J1438" s="10" t="str">
        <f t="shared" si="201"/>
        <v>Aug</v>
      </c>
      <c r="K1438" s="12" t="str">
        <f t="shared" si="202"/>
        <v>02</v>
      </c>
      <c r="L1438" s="2" t="s">
        <v>24</v>
      </c>
      <c r="M1438" s="2" t="s">
        <v>15</v>
      </c>
      <c r="N1438" s="2">
        <v>1.46</v>
      </c>
      <c r="O1438" s="2" t="s">
        <v>21</v>
      </c>
      <c r="P1438" s="2">
        <v>16</v>
      </c>
      <c r="Q1438" s="2">
        <f t="shared" si="203"/>
        <v>3</v>
      </c>
      <c r="R1438" s="2">
        <v>18.059999999999999</v>
      </c>
      <c r="S1438" s="2">
        <f t="shared" si="204"/>
        <v>1</v>
      </c>
      <c r="T1438" s="42">
        <f>DataSet!G215+DataSet!Q215+DataSet!S215</f>
        <v>4</v>
      </c>
      <c r="U1438" s="16" t="str">
        <f t="shared" si="205"/>
        <v>Low</v>
      </c>
      <c r="V1438" s="4">
        <v>3</v>
      </c>
      <c r="W1438" s="33">
        <f t="shared" si="206"/>
        <v>502.85991825613115</v>
      </c>
      <c r="X1438" s="2" t="s">
        <v>22</v>
      </c>
    </row>
    <row r="1439" spans="1:24" ht="14.25" customHeight="1" x14ac:dyDescent="0.25">
      <c r="A1439" s="2">
        <v>391</v>
      </c>
      <c r="B1439" s="2">
        <v>18</v>
      </c>
      <c r="C1439" s="2" t="str">
        <f t="shared" si="198"/>
        <v>Young Adults</v>
      </c>
      <c r="D1439" s="2" t="s">
        <v>23</v>
      </c>
      <c r="E1439" s="2" t="s">
        <v>19</v>
      </c>
      <c r="F1439" s="2">
        <v>620.62</v>
      </c>
      <c r="G1439" s="2">
        <f t="shared" si="199"/>
        <v>2</v>
      </c>
      <c r="H1439" s="6">
        <v>44587</v>
      </c>
      <c r="I1439" s="12" t="str">
        <f t="shared" si="200"/>
        <v>2022</v>
      </c>
      <c r="J1439" s="10" t="str">
        <f t="shared" si="201"/>
        <v>Jan</v>
      </c>
      <c r="K1439" s="12" t="str">
        <f t="shared" si="202"/>
        <v>26</v>
      </c>
      <c r="L1439" s="2" t="s">
        <v>20</v>
      </c>
      <c r="M1439" s="2" t="s">
        <v>15</v>
      </c>
      <c r="N1439" s="2">
        <v>1.46</v>
      </c>
      <c r="O1439" s="2" t="s">
        <v>21</v>
      </c>
      <c r="P1439" s="2">
        <v>17</v>
      </c>
      <c r="Q1439" s="2">
        <f t="shared" si="203"/>
        <v>3</v>
      </c>
      <c r="R1439" s="2">
        <v>36.51</v>
      </c>
      <c r="S1439" s="2">
        <f t="shared" si="204"/>
        <v>1</v>
      </c>
      <c r="T1439" s="42">
        <f>DataSet!G392+DataSet!Q392+DataSet!S392</f>
        <v>4</v>
      </c>
      <c r="U1439" s="16" t="str">
        <f t="shared" si="205"/>
        <v>Low</v>
      </c>
      <c r="V1439" s="4">
        <v>2</v>
      </c>
      <c r="W1439" s="33">
        <f t="shared" si="206"/>
        <v>522.18082975679647</v>
      </c>
      <c r="X1439" s="2" t="s">
        <v>22</v>
      </c>
    </row>
    <row r="1440" spans="1:24" ht="14.25" customHeight="1" x14ac:dyDescent="0.25">
      <c r="A1440" s="2">
        <v>679</v>
      </c>
      <c r="B1440" s="2">
        <v>20</v>
      </c>
      <c r="C1440" s="2" t="str">
        <f t="shared" si="198"/>
        <v>Young Adults</v>
      </c>
      <c r="D1440" s="2" t="s">
        <v>18</v>
      </c>
      <c r="E1440" s="2" t="s">
        <v>19</v>
      </c>
      <c r="F1440" s="2">
        <v>101.5</v>
      </c>
      <c r="G1440" s="2">
        <f t="shared" si="199"/>
        <v>1</v>
      </c>
      <c r="H1440" s="6">
        <v>44875</v>
      </c>
      <c r="I1440" s="12" t="str">
        <f t="shared" si="200"/>
        <v>2022</v>
      </c>
      <c r="J1440" s="10" t="str">
        <f t="shared" si="201"/>
        <v>Nov</v>
      </c>
      <c r="K1440" s="12" t="str">
        <f t="shared" si="202"/>
        <v>10</v>
      </c>
      <c r="L1440" s="2" t="s">
        <v>20</v>
      </c>
      <c r="M1440" s="2" t="s">
        <v>15</v>
      </c>
      <c r="N1440" s="2">
        <v>1.46</v>
      </c>
      <c r="O1440" s="2" t="s">
        <v>16</v>
      </c>
      <c r="P1440" s="2">
        <v>18</v>
      </c>
      <c r="Q1440" s="2">
        <f t="shared" si="203"/>
        <v>3</v>
      </c>
      <c r="R1440" s="2">
        <v>5.64</v>
      </c>
      <c r="S1440" s="2">
        <f t="shared" si="204"/>
        <v>1</v>
      </c>
      <c r="T1440" s="42">
        <f>DataSet!G680+DataSet!Q680+DataSet!S680</f>
        <v>3</v>
      </c>
      <c r="U1440" s="16" t="str">
        <f t="shared" si="205"/>
        <v>Low</v>
      </c>
      <c r="V1440" s="4">
        <v>4</v>
      </c>
      <c r="W1440" s="33">
        <f t="shared" si="206"/>
        <v>524.07489655172492</v>
      </c>
      <c r="X1440" s="2" t="s">
        <v>17</v>
      </c>
    </row>
    <row r="1441" spans="1:24" ht="14.25" customHeight="1" x14ac:dyDescent="0.25">
      <c r="A1441" s="2">
        <v>820</v>
      </c>
      <c r="B1441" s="2">
        <v>36</v>
      </c>
      <c r="C1441" s="2" t="str">
        <f t="shared" si="198"/>
        <v>Early Adults</v>
      </c>
      <c r="D1441" s="2" t="s">
        <v>18</v>
      </c>
      <c r="E1441" s="2" t="s">
        <v>13</v>
      </c>
      <c r="F1441" s="2">
        <v>302.92</v>
      </c>
      <c r="G1441" s="2">
        <f t="shared" si="199"/>
        <v>1</v>
      </c>
      <c r="H1441" s="6">
        <v>45016</v>
      </c>
      <c r="I1441" s="12" t="str">
        <f t="shared" si="200"/>
        <v>2023</v>
      </c>
      <c r="J1441" s="10" t="str">
        <f t="shared" si="201"/>
        <v>Mar</v>
      </c>
      <c r="K1441" s="12" t="str">
        <f t="shared" si="202"/>
        <v>31</v>
      </c>
      <c r="L1441" s="2" t="s">
        <v>24</v>
      </c>
      <c r="M1441" s="2" t="s">
        <v>25</v>
      </c>
      <c r="N1441" s="2">
        <v>1.46</v>
      </c>
      <c r="O1441" s="2" t="s">
        <v>16</v>
      </c>
      <c r="P1441" s="2">
        <v>5</v>
      </c>
      <c r="Q1441" s="2">
        <f t="shared" si="203"/>
        <v>1</v>
      </c>
      <c r="R1441" s="2">
        <v>60.58</v>
      </c>
      <c r="S1441" s="2">
        <f t="shared" si="204"/>
        <v>2</v>
      </c>
      <c r="T1441" s="42">
        <f>DataSet!G821+DataSet!Q821+DataSet!S821</f>
        <v>7</v>
      </c>
      <c r="U1441" s="16" t="str">
        <f t="shared" si="205"/>
        <v>High</v>
      </c>
      <c r="V1441" s="4">
        <v>3</v>
      </c>
      <c r="W1441" s="33">
        <f t="shared" si="206"/>
        <v>503.15174624829507</v>
      </c>
      <c r="X1441" s="2" t="s">
        <v>22</v>
      </c>
    </row>
    <row r="1442" spans="1:24" ht="14.25" customHeight="1" x14ac:dyDescent="0.25">
      <c r="A1442" s="2">
        <v>1015</v>
      </c>
      <c r="B1442" s="2">
        <v>58</v>
      </c>
      <c r="C1442" s="2" t="str">
        <f t="shared" si="198"/>
        <v>Late Adults</v>
      </c>
      <c r="D1442" s="2" t="s">
        <v>26</v>
      </c>
      <c r="E1442" s="2" t="s">
        <v>19</v>
      </c>
      <c r="F1442" s="2">
        <v>919.07</v>
      </c>
      <c r="G1442" s="2">
        <f t="shared" si="199"/>
        <v>3</v>
      </c>
      <c r="H1442" s="6">
        <v>45211</v>
      </c>
      <c r="I1442" s="12" t="str">
        <f t="shared" si="200"/>
        <v>2023</v>
      </c>
      <c r="J1442" s="10" t="str">
        <f t="shared" si="201"/>
        <v>Oct</v>
      </c>
      <c r="K1442" s="12" t="str">
        <f t="shared" si="202"/>
        <v>12</v>
      </c>
      <c r="L1442" s="2" t="s">
        <v>24</v>
      </c>
      <c r="M1442" s="2" t="s">
        <v>15</v>
      </c>
      <c r="N1442" s="2">
        <v>1.46</v>
      </c>
      <c r="O1442" s="2" t="s">
        <v>16</v>
      </c>
      <c r="P1442" s="2">
        <v>5</v>
      </c>
      <c r="Q1442" s="2">
        <f t="shared" si="203"/>
        <v>1</v>
      </c>
      <c r="R1442" s="2">
        <v>183.81</v>
      </c>
      <c r="S1442" s="2">
        <f t="shared" si="204"/>
        <v>3</v>
      </c>
      <c r="T1442" s="42">
        <f>DataSet!G1016+DataSet!Q1016+DataSet!S1016</f>
        <v>7</v>
      </c>
      <c r="U1442" s="16" t="str">
        <f t="shared" si="205"/>
        <v>High</v>
      </c>
      <c r="V1442" s="4">
        <v>1</v>
      </c>
      <c r="W1442" s="33">
        <f t="shared" si="206"/>
        <v>535.39234708392564</v>
      </c>
      <c r="X1442" s="2" t="s">
        <v>22</v>
      </c>
    </row>
    <row r="1443" spans="1:24" ht="14.25" customHeight="1" x14ac:dyDescent="0.25">
      <c r="A1443" s="2">
        <v>1179</v>
      </c>
      <c r="B1443" s="2">
        <v>46</v>
      </c>
      <c r="C1443" s="2" t="str">
        <f t="shared" si="198"/>
        <v>Mid Adults</v>
      </c>
      <c r="D1443" s="2" t="s">
        <v>23</v>
      </c>
      <c r="E1443" s="2" t="s">
        <v>27</v>
      </c>
      <c r="F1443" s="2">
        <v>597.66</v>
      </c>
      <c r="G1443" s="2">
        <f t="shared" si="199"/>
        <v>2</v>
      </c>
      <c r="H1443" s="6">
        <v>45375</v>
      </c>
      <c r="I1443" s="12" t="str">
        <f t="shared" si="200"/>
        <v>2024</v>
      </c>
      <c r="J1443" s="10" t="str">
        <f t="shared" si="201"/>
        <v>Mar</v>
      </c>
      <c r="K1443" s="12" t="str">
        <f t="shared" si="202"/>
        <v>24</v>
      </c>
      <c r="L1443" s="2" t="s">
        <v>20</v>
      </c>
      <c r="M1443" s="2" t="s">
        <v>15</v>
      </c>
      <c r="N1443" s="2">
        <v>1.46</v>
      </c>
      <c r="O1443" s="2" t="s">
        <v>21</v>
      </c>
      <c r="P1443" s="2">
        <v>14</v>
      </c>
      <c r="Q1443" s="2">
        <f t="shared" si="203"/>
        <v>2</v>
      </c>
      <c r="R1443" s="2">
        <v>42.69</v>
      </c>
      <c r="S1443" s="2">
        <f t="shared" si="204"/>
        <v>1</v>
      </c>
      <c r="T1443" s="42">
        <f>DataSet!G1180+DataSet!Q1180+DataSet!S1180</f>
        <v>6</v>
      </c>
      <c r="U1443" s="16" t="str">
        <f t="shared" si="205"/>
        <v>Medium</v>
      </c>
      <c r="V1443" s="4">
        <v>1</v>
      </c>
      <c r="W1443" s="33">
        <f t="shared" si="206"/>
        <v>534.84579772079735</v>
      </c>
      <c r="X1443" s="2" t="s">
        <v>22</v>
      </c>
    </row>
    <row r="1444" spans="1:24" ht="14.25" customHeight="1" x14ac:dyDescent="0.25">
      <c r="A1444" s="2">
        <v>1201</v>
      </c>
      <c r="B1444" s="2">
        <v>29</v>
      </c>
      <c r="C1444" s="2" t="str">
        <f t="shared" si="198"/>
        <v>Young Adults</v>
      </c>
      <c r="D1444" s="2" t="s">
        <v>18</v>
      </c>
      <c r="E1444" s="2" t="s">
        <v>27</v>
      </c>
      <c r="F1444" s="2">
        <v>660.14</v>
      </c>
      <c r="G1444" s="2">
        <f t="shared" si="199"/>
        <v>3</v>
      </c>
      <c r="H1444" s="6">
        <v>45397</v>
      </c>
      <c r="I1444" s="12" t="str">
        <f t="shared" si="200"/>
        <v>2024</v>
      </c>
      <c r="J1444" s="10" t="str">
        <f t="shared" si="201"/>
        <v>Apr</v>
      </c>
      <c r="K1444" s="12" t="str">
        <f t="shared" si="202"/>
        <v>15</v>
      </c>
      <c r="L1444" s="2" t="s">
        <v>14</v>
      </c>
      <c r="M1444" s="2" t="s">
        <v>15</v>
      </c>
      <c r="N1444" s="2">
        <v>1.46</v>
      </c>
      <c r="O1444" s="2" t="s">
        <v>21</v>
      </c>
      <c r="P1444" s="2">
        <v>2</v>
      </c>
      <c r="Q1444" s="2">
        <f t="shared" si="203"/>
        <v>1</v>
      </c>
      <c r="R1444" s="2">
        <v>330.07</v>
      </c>
      <c r="S1444" s="2">
        <f t="shared" si="204"/>
        <v>3</v>
      </c>
      <c r="T1444" s="42">
        <f>DataSet!G1202+DataSet!Q1202+DataSet!S1202</f>
        <v>6</v>
      </c>
      <c r="U1444" s="16" t="str">
        <f t="shared" si="205"/>
        <v>Medium</v>
      </c>
      <c r="V1444" s="4">
        <v>2</v>
      </c>
      <c r="W1444" s="33">
        <f t="shared" si="206"/>
        <v>522.03979942693513</v>
      </c>
      <c r="X1444" s="2" t="s">
        <v>28</v>
      </c>
    </row>
    <row r="1445" spans="1:24" ht="14.25" customHeight="1" x14ac:dyDescent="0.25">
      <c r="A1445" s="2">
        <v>1283</v>
      </c>
      <c r="B1445" s="2">
        <v>41</v>
      </c>
      <c r="C1445" s="2" t="str">
        <f t="shared" si="198"/>
        <v>Mid Adults</v>
      </c>
      <c r="D1445" s="2" t="s">
        <v>18</v>
      </c>
      <c r="E1445" s="2" t="s">
        <v>27</v>
      </c>
      <c r="F1445" s="2">
        <v>895.48</v>
      </c>
      <c r="G1445" s="2">
        <f t="shared" si="199"/>
        <v>3</v>
      </c>
      <c r="H1445" s="6">
        <v>45479</v>
      </c>
      <c r="I1445" s="12" t="str">
        <f t="shared" si="200"/>
        <v>2024</v>
      </c>
      <c r="J1445" s="10" t="str">
        <f t="shared" si="201"/>
        <v>Jul</v>
      </c>
      <c r="K1445" s="12" t="str">
        <f t="shared" si="202"/>
        <v>06</v>
      </c>
      <c r="L1445" s="2" t="s">
        <v>24</v>
      </c>
      <c r="M1445" s="2" t="s">
        <v>15</v>
      </c>
      <c r="N1445" s="2">
        <v>1.46</v>
      </c>
      <c r="O1445" s="2" t="s">
        <v>21</v>
      </c>
      <c r="P1445" s="2">
        <v>5</v>
      </c>
      <c r="Q1445" s="2">
        <f t="shared" si="203"/>
        <v>1</v>
      </c>
      <c r="R1445" s="2">
        <v>179.1</v>
      </c>
      <c r="S1445" s="2">
        <f t="shared" si="204"/>
        <v>3</v>
      </c>
      <c r="T1445" s="42">
        <f>DataSet!G1284+DataSet!Q1284+DataSet!S1284</f>
        <v>3</v>
      </c>
      <c r="U1445" s="16" t="str">
        <f t="shared" si="205"/>
        <v>Low</v>
      </c>
      <c r="V1445" s="4">
        <v>5</v>
      </c>
      <c r="W1445" s="33">
        <f t="shared" si="206"/>
        <v>526.21893314367014</v>
      </c>
      <c r="X1445" s="2" t="s">
        <v>17</v>
      </c>
    </row>
    <row r="1446" spans="1:24" ht="14.25" customHeight="1" x14ac:dyDescent="0.25">
      <c r="A1446" s="2">
        <v>1516</v>
      </c>
      <c r="B1446" s="2">
        <v>48</v>
      </c>
      <c r="C1446" s="2" t="str">
        <f t="shared" si="198"/>
        <v>Mid Adults</v>
      </c>
      <c r="D1446" s="2" t="s">
        <v>12</v>
      </c>
      <c r="E1446" s="2" t="s">
        <v>13</v>
      </c>
      <c r="F1446" s="2">
        <v>761.07</v>
      </c>
      <c r="G1446" s="2">
        <f t="shared" si="199"/>
        <v>3</v>
      </c>
      <c r="H1446" s="6">
        <v>45712</v>
      </c>
      <c r="I1446" s="12" t="str">
        <f t="shared" si="200"/>
        <v>2025</v>
      </c>
      <c r="J1446" s="10" t="str">
        <f t="shared" si="201"/>
        <v>Feb</v>
      </c>
      <c r="K1446" s="12" t="str">
        <f t="shared" si="202"/>
        <v>24</v>
      </c>
      <c r="L1446" s="2" t="s">
        <v>30</v>
      </c>
      <c r="M1446" s="2" t="s">
        <v>25</v>
      </c>
      <c r="N1446" s="2">
        <v>1.46</v>
      </c>
      <c r="O1446" s="2" t="s">
        <v>16</v>
      </c>
      <c r="P1446" s="2">
        <v>19</v>
      </c>
      <c r="Q1446" s="2">
        <f t="shared" si="203"/>
        <v>3</v>
      </c>
      <c r="R1446" s="2">
        <v>40.06</v>
      </c>
      <c r="S1446" s="2">
        <f t="shared" si="204"/>
        <v>1</v>
      </c>
      <c r="T1446" s="42">
        <f>DataSet!G1517+DataSet!Q1517+DataSet!S1517</f>
        <v>5</v>
      </c>
      <c r="U1446" s="16" t="str">
        <f t="shared" si="205"/>
        <v>Medium</v>
      </c>
      <c r="V1446" s="4">
        <v>3</v>
      </c>
      <c r="W1446" s="33">
        <f t="shared" si="206"/>
        <v>503.42528688524624</v>
      </c>
      <c r="X1446" s="2" t="s">
        <v>28</v>
      </c>
    </row>
    <row r="1447" spans="1:24" ht="14.25" customHeight="1" x14ac:dyDescent="0.25">
      <c r="A1447" s="2">
        <v>2022</v>
      </c>
      <c r="B1447" s="2">
        <v>67</v>
      </c>
      <c r="C1447" s="2" t="str">
        <f t="shared" si="198"/>
        <v>Seniors</v>
      </c>
      <c r="D1447" s="2" t="s">
        <v>26</v>
      </c>
      <c r="E1447" s="2" t="s">
        <v>19</v>
      </c>
      <c r="F1447" s="2">
        <v>265.13</v>
      </c>
      <c r="G1447" s="2">
        <f t="shared" si="199"/>
        <v>1</v>
      </c>
      <c r="H1447" s="6">
        <v>46218</v>
      </c>
      <c r="I1447" s="12" t="str">
        <f t="shared" si="200"/>
        <v>2026</v>
      </c>
      <c r="J1447" s="10" t="str">
        <f t="shared" si="201"/>
        <v>Jul</v>
      </c>
      <c r="K1447" s="12" t="str">
        <f t="shared" si="202"/>
        <v>15</v>
      </c>
      <c r="L1447" s="2" t="s">
        <v>14</v>
      </c>
      <c r="M1447" s="2" t="s">
        <v>25</v>
      </c>
      <c r="N1447" s="2">
        <v>1.46</v>
      </c>
      <c r="O1447" s="2" t="s">
        <v>21</v>
      </c>
      <c r="P1447" s="2">
        <v>6</v>
      </c>
      <c r="Q1447" s="2">
        <f t="shared" si="203"/>
        <v>2</v>
      </c>
      <c r="R1447" s="2">
        <v>44.19</v>
      </c>
      <c r="S1447" s="2">
        <f t="shared" si="204"/>
        <v>1</v>
      </c>
      <c r="T1447" s="42">
        <f>DataSet!G2023+DataSet!Q2023+DataSet!S2023</f>
        <v>7</v>
      </c>
      <c r="U1447" s="16" t="str">
        <f t="shared" si="205"/>
        <v>High</v>
      </c>
      <c r="V1447" s="4">
        <v>1</v>
      </c>
      <c r="W1447" s="33">
        <f t="shared" si="206"/>
        <v>534.75619115549182</v>
      </c>
      <c r="X1447" s="2" t="s">
        <v>17</v>
      </c>
    </row>
    <row r="1448" spans="1:24" ht="14.25" customHeight="1" x14ac:dyDescent="0.25">
      <c r="A1448" s="2">
        <v>2380</v>
      </c>
      <c r="B1448" s="2">
        <v>55</v>
      </c>
      <c r="C1448" s="2" t="str">
        <f t="shared" si="198"/>
        <v>Late Adults</v>
      </c>
      <c r="D1448" s="2" t="s">
        <v>12</v>
      </c>
      <c r="E1448" s="2" t="s">
        <v>29</v>
      </c>
      <c r="F1448" s="2">
        <v>796.1</v>
      </c>
      <c r="G1448" s="2">
        <f t="shared" si="199"/>
        <v>3</v>
      </c>
      <c r="H1448" s="6">
        <v>46576</v>
      </c>
      <c r="I1448" s="12" t="str">
        <f t="shared" si="200"/>
        <v>2027</v>
      </c>
      <c r="J1448" s="10" t="str">
        <f t="shared" si="201"/>
        <v>Jul</v>
      </c>
      <c r="K1448" s="12" t="str">
        <f t="shared" si="202"/>
        <v>08</v>
      </c>
      <c r="L1448" s="2" t="s">
        <v>24</v>
      </c>
      <c r="M1448" s="2" t="s">
        <v>15</v>
      </c>
      <c r="N1448" s="2">
        <v>1.46</v>
      </c>
      <c r="O1448" s="2" t="s">
        <v>21</v>
      </c>
      <c r="P1448" s="2">
        <v>8</v>
      </c>
      <c r="Q1448" s="2">
        <f t="shared" si="203"/>
        <v>2</v>
      </c>
      <c r="R1448" s="2">
        <v>99.51</v>
      </c>
      <c r="S1448" s="2">
        <f t="shared" si="204"/>
        <v>2</v>
      </c>
      <c r="T1448" s="42">
        <f>DataSet!G2381+DataSet!Q2381+DataSet!S2381</f>
        <v>5</v>
      </c>
      <c r="U1448" s="16" t="str">
        <f t="shared" si="205"/>
        <v>Medium</v>
      </c>
      <c r="V1448" s="4">
        <v>2</v>
      </c>
      <c r="W1448" s="33">
        <f t="shared" si="206"/>
        <v>521.84166427546734</v>
      </c>
      <c r="X1448" s="2" t="s">
        <v>17</v>
      </c>
    </row>
    <row r="1449" spans="1:24" ht="14.25" customHeight="1" x14ac:dyDescent="0.25">
      <c r="A1449" s="2">
        <v>2487</v>
      </c>
      <c r="B1449" s="2">
        <v>47</v>
      </c>
      <c r="C1449" s="2" t="str">
        <f t="shared" si="198"/>
        <v>Mid Adults</v>
      </c>
      <c r="D1449" s="2" t="s">
        <v>12</v>
      </c>
      <c r="E1449" s="2" t="s">
        <v>27</v>
      </c>
      <c r="F1449" s="2">
        <v>353.97</v>
      </c>
      <c r="G1449" s="2">
        <f t="shared" si="199"/>
        <v>2</v>
      </c>
      <c r="H1449" s="6">
        <v>46683</v>
      </c>
      <c r="I1449" s="12" t="str">
        <f t="shared" si="200"/>
        <v>2027</v>
      </c>
      <c r="J1449" s="10" t="str">
        <f t="shared" si="201"/>
        <v>Oct</v>
      </c>
      <c r="K1449" s="12" t="str">
        <f t="shared" si="202"/>
        <v>23</v>
      </c>
      <c r="L1449" s="2" t="s">
        <v>20</v>
      </c>
      <c r="M1449" s="2" t="s">
        <v>15</v>
      </c>
      <c r="N1449" s="2">
        <v>1.46</v>
      </c>
      <c r="O1449" s="2" t="s">
        <v>21</v>
      </c>
      <c r="P1449" s="2">
        <v>17</v>
      </c>
      <c r="Q1449" s="2">
        <f t="shared" si="203"/>
        <v>3</v>
      </c>
      <c r="R1449" s="2">
        <v>20.82</v>
      </c>
      <c r="S1449" s="2">
        <f t="shared" si="204"/>
        <v>1</v>
      </c>
      <c r="T1449" s="42">
        <f>DataSet!G2488+DataSet!Q2488+DataSet!S2488</f>
        <v>7</v>
      </c>
      <c r="U1449" s="16" t="str">
        <f t="shared" si="205"/>
        <v>High</v>
      </c>
      <c r="V1449" s="4">
        <v>4</v>
      </c>
      <c r="W1449" s="33">
        <f t="shared" si="206"/>
        <v>524.65856353591244</v>
      </c>
      <c r="X1449" s="2" t="s">
        <v>28</v>
      </c>
    </row>
    <row r="1450" spans="1:24" ht="14.25" customHeight="1" x14ac:dyDescent="0.25">
      <c r="A1450" s="2">
        <v>2505</v>
      </c>
      <c r="B1450" s="2">
        <v>30</v>
      </c>
      <c r="C1450" s="2" t="str">
        <f t="shared" si="198"/>
        <v>Early Adults</v>
      </c>
      <c r="D1450" s="2" t="s">
        <v>26</v>
      </c>
      <c r="E1450" s="2" t="s">
        <v>19</v>
      </c>
      <c r="F1450" s="2">
        <v>978.22</v>
      </c>
      <c r="G1450" s="2">
        <f t="shared" si="199"/>
        <v>3</v>
      </c>
      <c r="H1450" s="6">
        <v>46701</v>
      </c>
      <c r="I1450" s="12" t="str">
        <f t="shared" si="200"/>
        <v>2027</v>
      </c>
      <c r="J1450" s="10" t="str">
        <f t="shared" si="201"/>
        <v>Nov</v>
      </c>
      <c r="K1450" s="12" t="str">
        <f t="shared" si="202"/>
        <v>10</v>
      </c>
      <c r="L1450" s="2" t="s">
        <v>20</v>
      </c>
      <c r="M1450" s="2" t="s">
        <v>15</v>
      </c>
      <c r="N1450" s="2">
        <v>1.46</v>
      </c>
      <c r="O1450" s="2" t="s">
        <v>16</v>
      </c>
      <c r="P1450" s="2">
        <v>10</v>
      </c>
      <c r="Q1450" s="2">
        <f t="shared" si="203"/>
        <v>2</v>
      </c>
      <c r="R1450" s="2">
        <v>97.82</v>
      </c>
      <c r="S1450" s="2">
        <f t="shared" si="204"/>
        <v>2</v>
      </c>
      <c r="T1450" s="42">
        <f>DataSet!G2506+DataSet!Q2506+DataSet!S2506</f>
        <v>7</v>
      </c>
      <c r="U1450" s="16" t="str">
        <f t="shared" si="205"/>
        <v>High</v>
      </c>
      <c r="V1450" s="4">
        <v>3</v>
      </c>
      <c r="W1450" s="33">
        <f t="shared" si="206"/>
        <v>503.07283173734641</v>
      </c>
      <c r="X1450" s="2" t="s">
        <v>22</v>
      </c>
    </row>
    <row r="1451" spans="1:24" ht="14.25" customHeight="1" x14ac:dyDescent="0.25">
      <c r="A1451" s="2">
        <v>3090</v>
      </c>
      <c r="B1451" s="2">
        <v>40</v>
      </c>
      <c r="C1451" s="2" t="str">
        <f t="shared" si="198"/>
        <v>Mid Adults</v>
      </c>
      <c r="D1451" s="2" t="s">
        <v>18</v>
      </c>
      <c r="E1451" s="2" t="s">
        <v>27</v>
      </c>
      <c r="F1451" s="2">
        <v>234.01</v>
      </c>
      <c r="G1451" s="2">
        <f t="shared" si="199"/>
        <v>1</v>
      </c>
      <c r="H1451" s="6">
        <v>47286</v>
      </c>
      <c r="I1451" s="12" t="str">
        <f t="shared" si="200"/>
        <v>2029</v>
      </c>
      <c r="J1451" s="10" t="str">
        <f t="shared" si="201"/>
        <v>Jun</v>
      </c>
      <c r="K1451" s="12" t="str">
        <f t="shared" si="202"/>
        <v>17</v>
      </c>
      <c r="L1451" s="2" t="s">
        <v>14</v>
      </c>
      <c r="M1451" s="2" t="s">
        <v>25</v>
      </c>
      <c r="N1451" s="2">
        <v>1.46</v>
      </c>
      <c r="O1451" s="2" t="s">
        <v>16</v>
      </c>
      <c r="P1451" s="2">
        <v>12</v>
      </c>
      <c r="Q1451" s="2">
        <f t="shared" si="203"/>
        <v>2</v>
      </c>
      <c r="R1451" s="2">
        <v>19.5</v>
      </c>
      <c r="S1451" s="2">
        <f t="shared" si="204"/>
        <v>1</v>
      </c>
      <c r="T1451" s="42">
        <f>DataSet!G3091+DataSet!Q3091+DataSet!S3091</f>
        <v>4</v>
      </c>
      <c r="U1451" s="16" t="str">
        <f t="shared" si="205"/>
        <v>Low</v>
      </c>
      <c r="V1451" s="4">
        <v>4</v>
      </c>
      <c r="W1451" s="33">
        <f t="shared" si="206"/>
        <v>524.89464730290535</v>
      </c>
      <c r="X1451" s="2" t="s">
        <v>28</v>
      </c>
    </row>
    <row r="1452" spans="1:24" ht="14.25" customHeight="1" x14ac:dyDescent="0.25">
      <c r="A1452" s="2">
        <v>3382</v>
      </c>
      <c r="B1452" s="2">
        <v>50</v>
      </c>
      <c r="C1452" s="2" t="str">
        <f t="shared" si="198"/>
        <v>Late Adults</v>
      </c>
      <c r="D1452" s="2" t="s">
        <v>12</v>
      </c>
      <c r="E1452" s="2" t="s">
        <v>19</v>
      </c>
      <c r="F1452" s="2">
        <v>785.05</v>
      </c>
      <c r="G1452" s="2">
        <f t="shared" si="199"/>
        <v>3</v>
      </c>
      <c r="H1452" s="6">
        <v>47578</v>
      </c>
      <c r="I1452" s="12" t="str">
        <f t="shared" si="200"/>
        <v>2030</v>
      </c>
      <c r="J1452" s="10" t="str">
        <f t="shared" si="201"/>
        <v>Apr</v>
      </c>
      <c r="K1452" s="12" t="str">
        <f t="shared" si="202"/>
        <v>05</v>
      </c>
      <c r="L1452" s="2" t="s">
        <v>30</v>
      </c>
      <c r="M1452" s="2" t="s">
        <v>15</v>
      </c>
      <c r="N1452" s="2">
        <v>1.46</v>
      </c>
      <c r="O1452" s="2" t="s">
        <v>21</v>
      </c>
      <c r="P1452" s="2">
        <v>17</v>
      </c>
      <c r="Q1452" s="2">
        <f t="shared" si="203"/>
        <v>3</v>
      </c>
      <c r="R1452" s="2">
        <v>46.18</v>
      </c>
      <c r="S1452" s="2">
        <f t="shared" si="204"/>
        <v>1</v>
      </c>
      <c r="T1452" s="42">
        <f>DataSet!G3383+DataSet!Q3383+DataSet!S3383</f>
        <v>6</v>
      </c>
      <c r="U1452" s="16" t="str">
        <f t="shared" si="205"/>
        <v>Medium</v>
      </c>
      <c r="V1452" s="4">
        <v>4</v>
      </c>
      <c r="W1452" s="33">
        <f t="shared" si="206"/>
        <v>525.29753462603958</v>
      </c>
      <c r="X1452" s="2" t="s">
        <v>17</v>
      </c>
    </row>
    <row r="1453" spans="1:24" ht="14.25" customHeight="1" x14ac:dyDescent="0.25">
      <c r="A1453" s="2">
        <v>3471</v>
      </c>
      <c r="B1453" s="2">
        <v>63</v>
      </c>
      <c r="C1453" s="2" t="str">
        <f t="shared" si="198"/>
        <v>Seniors</v>
      </c>
      <c r="D1453" s="2" t="s">
        <v>26</v>
      </c>
      <c r="E1453" s="2" t="s">
        <v>13</v>
      </c>
      <c r="F1453" s="2">
        <v>751.88</v>
      </c>
      <c r="G1453" s="2">
        <f t="shared" si="199"/>
        <v>3</v>
      </c>
      <c r="H1453" s="6">
        <v>47667</v>
      </c>
      <c r="I1453" s="12" t="str">
        <f t="shared" si="200"/>
        <v>2030</v>
      </c>
      <c r="J1453" s="10" t="str">
        <f t="shared" si="201"/>
        <v>Jul</v>
      </c>
      <c r="K1453" s="12" t="str">
        <f t="shared" si="202"/>
        <v>03</v>
      </c>
      <c r="L1453" s="2" t="s">
        <v>24</v>
      </c>
      <c r="M1453" s="2" t="s">
        <v>25</v>
      </c>
      <c r="N1453" s="2">
        <v>1.46</v>
      </c>
      <c r="O1453" s="2" t="s">
        <v>21</v>
      </c>
      <c r="P1453" s="2">
        <v>8</v>
      </c>
      <c r="Q1453" s="2">
        <f t="shared" si="203"/>
        <v>2</v>
      </c>
      <c r="R1453" s="2">
        <v>93.98</v>
      </c>
      <c r="S1453" s="2">
        <f t="shared" si="204"/>
        <v>2</v>
      </c>
      <c r="T1453" s="42">
        <f>DataSet!G3472+DataSet!Q3472+DataSet!S3472</f>
        <v>3</v>
      </c>
      <c r="U1453" s="16" t="str">
        <f t="shared" si="205"/>
        <v>Low</v>
      </c>
      <c r="V1453" s="4">
        <v>3</v>
      </c>
      <c r="W1453" s="33">
        <f t="shared" si="206"/>
        <v>502.42194520547974</v>
      </c>
      <c r="X1453" s="2" t="s">
        <v>22</v>
      </c>
    </row>
    <row r="1454" spans="1:24" ht="14.25" customHeight="1" x14ac:dyDescent="0.25">
      <c r="A1454" s="2">
        <v>3631</v>
      </c>
      <c r="B1454" s="2">
        <v>61</v>
      </c>
      <c r="C1454" s="2" t="str">
        <f t="shared" si="198"/>
        <v>Seniors</v>
      </c>
      <c r="D1454" s="2" t="s">
        <v>23</v>
      </c>
      <c r="E1454" s="2" t="s">
        <v>13</v>
      </c>
      <c r="F1454" s="2">
        <v>671.06</v>
      </c>
      <c r="G1454" s="2">
        <f t="shared" si="199"/>
        <v>3</v>
      </c>
      <c r="H1454" s="6">
        <v>47827</v>
      </c>
      <c r="I1454" s="12" t="str">
        <f t="shared" si="200"/>
        <v>2030</v>
      </c>
      <c r="J1454" s="10" t="str">
        <f t="shared" si="201"/>
        <v>Dec</v>
      </c>
      <c r="K1454" s="12" t="str">
        <f t="shared" si="202"/>
        <v>10</v>
      </c>
      <c r="L1454" s="2" t="s">
        <v>24</v>
      </c>
      <c r="M1454" s="2" t="s">
        <v>15</v>
      </c>
      <c r="N1454" s="2">
        <v>1.46</v>
      </c>
      <c r="O1454" s="2" t="s">
        <v>21</v>
      </c>
      <c r="P1454" s="2">
        <v>13</v>
      </c>
      <c r="Q1454" s="2">
        <f t="shared" si="203"/>
        <v>2</v>
      </c>
      <c r="R1454" s="2">
        <v>51.62</v>
      </c>
      <c r="S1454" s="2">
        <f t="shared" si="204"/>
        <v>2</v>
      </c>
      <c r="T1454" s="42">
        <f>DataSet!G3632+DataSet!Q3632+DataSet!S3632</f>
        <v>5</v>
      </c>
      <c r="U1454" s="16" t="str">
        <f t="shared" si="205"/>
        <v>Medium</v>
      </c>
      <c r="V1454" s="4">
        <v>1</v>
      </c>
      <c r="W1454" s="33">
        <f t="shared" si="206"/>
        <v>535.14137142857101</v>
      </c>
      <c r="X1454" s="2" t="s">
        <v>17</v>
      </c>
    </row>
    <row r="1455" spans="1:24" ht="14.25" customHeight="1" x14ac:dyDescent="0.25">
      <c r="A1455" s="2">
        <v>3797</v>
      </c>
      <c r="B1455" s="2">
        <v>42</v>
      </c>
      <c r="C1455" s="2" t="str">
        <f t="shared" si="198"/>
        <v>Mid Adults</v>
      </c>
      <c r="D1455" s="2" t="s">
        <v>23</v>
      </c>
      <c r="E1455" s="2" t="s">
        <v>13</v>
      </c>
      <c r="F1455" s="2">
        <v>207.76</v>
      </c>
      <c r="G1455" s="2">
        <f t="shared" si="199"/>
        <v>1</v>
      </c>
      <c r="H1455" s="6">
        <v>47993</v>
      </c>
      <c r="I1455" s="12" t="str">
        <f t="shared" si="200"/>
        <v>2031</v>
      </c>
      <c r="J1455" s="10" t="str">
        <f t="shared" si="201"/>
        <v>May</v>
      </c>
      <c r="K1455" s="12" t="str">
        <f t="shared" si="202"/>
        <v>25</v>
      </c>
      <c r="L1455" s="2" t="s">
        <v>24</v>
      </c>
      <c r="M1455" s="2" t="s">
        <v>25</v>
      </c>
      <c r="N1455" s="2">
        <v>1.46</v>
      </c>
      <c r="O1455" s="2" t="s">
        <v>16</v>
      </c>
      <c r="P1455" s="2">
        <v>1</v>
      </c>
      <c r="Q1455" s="2">
        <f t="shared" si="203"/>
        <v>1</v>
      </c>
      <c r="R1455" s="2">
        <v>207.76</v>
      </c>
      <c r="S1455" s="2">
        <f t="shared" si="204"/>
        <v>3</v>
      </c>
      <c r="T1455" s="42">
        <f>DataSet!G3798+DataSet!Q3798+DataSet!S3798</f>
        <v>7</v>
      </c>
      <c r="U1455" s="16" t="str">
        <f t="shared" si="205"/>
        <v>High</v>
      </c>
      <c r="V1455" s="4">
        <v>1</v>
      </c>
      <c r="W1455" s="33">
        <f t="shared" si="206"/>
        <v>534.94692417739589</v>
      </c>
      <c r="X1455" s="2" t="s">
        <v>22</v>
      </c>
    </row>
    <row r="1456" spans="1:24" ht="14.25" customHeight="1" x14ac:dyDescent="0.25">
      <c r="A1456" s="2">
        <v>3891</v>
      </c>
      <c r="B1456" s="2">
        <v>50</v>
      </c>
      <c r="C1456" s="2" t="str">
        <f t="shared" si="198"/>
        <v>Late Adults</v>
      </c>
      <c r="D1456" s="2" t="s">
        <v>23</v>
      </c>
      <c r="E1456" s="2" t="s">
        <v>27</v>
      </c>
      <c r="F1456" s="2">
        <v>454.76</v>
      </c>
      <c r="G1456" s="2">
        <f t="shared" si="199"/>
        <v>2</v>
      </c>
      <c r="H1456" s="6">
        <v>48087</v>
      </c>
      <c r="I1456" s="12" t="str">
        <f t="shared" si="200"/>
        <v>2031</v>
      </c>
      <c r="J1456" s="10" t="str">
        <f t="shared" si="201"/>
        <v>Aug</v>
      </c>
      <c r="K1456" s="12" t="str">
        <f t="shared" si="202"/>
        <v>27</v>
      </c>
      <c r="L1456" s="2" t="s">
        <v>14</v>
      </c>
      <c r="M1456" s="2" t="s">
        <v>25</v>
      </c>
      <c r="N1456" s="2">
        <v>1.46</v>
      </c>
      <c r="O1456" s="2" t="s">
        <v>21</v>
      </c>
      <c r="P1456" s="2">
        <v>11</v>
      </c>
      <c r="Q1456" s="2">
        <f t="shared" si="203"/>
        <v>2</v>
      </c>
      <c r="R1456" s="2">
        <v>41.34</v>
      </c>
      <c r="S1456" s="2">
        <f t="shared" si="204"/>
        <v>1</v>
      </c>
      <c r="T1456" s="42">
        <f>DataSet!G3892+DataSet!Q3892+DataSet!S3892</f>
        <v>4</v>
      </c>
      <c r="U1456" s="16" t="str">
        <f t="shared" si="205"/>
        <v>Low</v>
      </c>
      <c r="V1456" s="4">
        <v>1</v>
      </c>
      <c r="W1456" s="33">
        <f t="shared" si="206"/>
        <v>535.41567335243508</v>
      </c>
      <c r="X1456" s="2" t="s">
        <v>17</v>
      </c>
    </row>
    <row r="1457" spans="1:24" ht="14.25" customHeight="1" x14ac:dyDescent="0.25">
      <c r="A1457" s="2">
        <v>4053</v>
      </c>
      <c r="B1457" s="2">
        <v>61</v>
      </c>
      <c r="C1457" s="2" t="str">
        <f t="shared" si="198"/>
        <v>Seniors</v>
      </c>
      <c r="D1457" s="2" t="s">
        <v>26</v>
      </c>
      <c r="E1457" s="2" t="s">
        <v>13</v>
      </c>
      <c r="F1457" s="2">
        <v>763.44</v>
      </c>
      <c r="G1457" s="2">
        <f t="shared" si="199"/>
        <v>3</v>
      </c>
      <c r="H1457" s="6">
        <v>48249</v>
      </c>
      <c r="I1457" s="12" t="str">
        <f t="shared" si="200"/>
        <v>2032</v>
      </c>
      <c r="J1457" s="10" t="str">
        <f t="shared" si="201"/>
        <v>Feb</v>
      </c>
      <c r="K1457" s="12" t="str">
        <f t="shared" si="202"/>
        <v>05</v>
      </c>
      <c r="L1457" s="2" t="s">
        <v>14</v>
      </c>
      <c r="M1457" s="2" t="s">
        <v>15</v>
      </c>
      <c r="N1457" s="2">
        <v>1.46</v>
      </c>
      <c r="O1457" s="2" t="s">
        <v>21</v>
      </c>
      <c r="P1457" s="2">
        <v>14</v>
      </c>
      <c r="Q1457" s="2">
        <f t="shared" si="203"/>
        <v>2</v>
      </c>
      <c r="R1457" s="2">
        <v>54.53</v>
      </c>
      <c r="S1457" s="2">
        <f t="shared" si="204"/>
        <v>2</v>
      </c>
      <c r="T1457" s="42">
        <f>DataSet!G4054+DataSet!Q4054+DataSet!S4054</f>
        <v>5</v>
      </c>
      <c r="U1457" s="16" t="str">
        <f t="shared" si="205"/>
        <v>Medium</v>
      </c>
      <c r="V1457" s="4">
        <v>1</v>
      </c>
      <c r="W1457" s="33">
        <f t="shared" si="206"/>
        <v>535.5313916786223</v>
      </c>
      <c r="X1457" s="2" t="s">
        <v>22</v>
      </c>
    </row>
    <row r="1458" spans="1:24" ht="14.25" customHeight="1" x14ac:dyDescent="0.25">
      <c r="A1458" s="2">
        <v>4195</v>
      </c>
      <c r="B1458" s="2">
        <v>62</v>
      </c>
      <c r="C1458" s="2" t="str">
        <f t="shared" si="198"/>
        <v>Seniors</v>
      </c>
      <c r="D1458" s="2" t="s">
        <v>18</v>
      </c>
      <c r="E1458" s="2" t="s">
        <v>13</v>
      </c>
      <c r="F1458" s="2">
        <v>460.33</v>
      </c>
      <c r="G1458" s="2">
        <f t="shared" si="199"/>
        <v>2</v>
      </c>
      <c r="H1458" s="6">
        <v>48391</v>
      </c>
      <c r="I1458" s="12" t="str">
        <f t="shared" si="200"/>
        <v>2032</v>
      </c>
      <c r="J1458" s="10" t="str">
        <f t="shared" si="201"/>
        <v>Jun</v>
      </c>
      <c r="K1458" s="12" t="str">
        <f t="shared" si="202"/>
        <v>26</v>
      </c>
      <c r="L1458" s="2" t="s">
        <v>20</v>
      </c>
      <c r="M1458" s="2" t="s">
        <v>15</v>
      </c>
      <c r="N1458" s="2">
        <v>1.46</v>
      </c>
      <c r="O1458" s="2" t="s">
        <v>21</v>
      </c>
      <c r="P1458" s="2">
        <v>11</v>
      </c>
      <c r="Q1458" s="2">
        <f t="shared" si="203"/>
        <v>2</v>
      </c>
      <c r="R1458" s="2">
        <v>41.85</v>
      </c>
      <c r="S1458" s="2">
        <f t="shared" si="204"/>
        <v>1</v>
      </c>
      <c r="T1458" s="42">
        <f>DataSet!G4196+DataSet!Q4196+DataSet!S4196</f>
        <v>7</v>
      </c>
      <c r="U1458" s="16" t="str">
        <f t="shared" si="205"/>
        <v>High</v>
      </c>
      <c r="V1458" s="4">
        <v>3</v>
      </c>
      <c r="W1458" s="33">
        <f t="shared" si="206"/>
        <v>502.07975308642</v>
      </c>
      <c r="X1458" s="2" t="s">
        <v>17</v>
      </c>
    </row>
    <row r="1459" spans="1:24" ht="14.25" customHeight="1" x14ac:dyDescent="0.25">
      <c r="A1459" s="2">
        <v>4481</v>
      </c>
      <c r="B1459" s="2">
        <v>38</v>
      </c>
      <c r="C1459" s="2" t="str">
        <f t="shared" si="198"/>
        <v>Early Adults</v>
      </c>
      <c r="D1459" s="2" t="s">
        <v>18</v>
      </c>
      <c r="E1459" s="2" t="s">
        <v>27</v>
      </c>
      <c r="F1459" s="2">
        <v>749.84</v>
      </c>
      <c r="G1459" s="2">
        <f t="shared" si="199"/>
        <v>3</v>
      </c>
      <c r="H1459" s="6">
        <v>48677</v>
      </c>
      <c r="I1459" s="12" t="str">
        <f t="shared" si="200"/>
        <v>2033</v>
      </c>
      <c r="J1459" s="10" t="str">
        <f t="shared" si="201"/>
        <v>Apr</v>
      </c>
      <c r="K1459" s="12" t="str">
        <f t="shared" si="202"/>
        <v>08</v>
      </c>
      <c r="L1459" s="2" t="s">
        <v>20</v>
      </c>
      <c r="M1459" s="2" t="s">
        <v>15</v>
      </c>
      <c r="N1459" s="2">
        <v>1.46</v>
      </c>
      <c r="O1459" s="2" t="s">
        <v>16</v>
      </c>
      <c r="P1459" s="2">
        <v>8</v>
      </c>
      <c r="Q1459" s="2">
        <f t="shared" si="203"/>
        <v>2</v>
      </c>
      <c r="R1459" s="2">
        <v>93.73</v>
      </c>
      <c r="S1459" s="2">
        <f t="shared" si="204"/>
        <v>2</v>
      </c>
      <c r="T1459" s="42">
        <f>DataSet!G4482+DataSet!Q4482+DataSet!S4482</f>
        <v>7</v>
      </c>
      <c r="U1459" s="16" t="str">
        <f t="shared" si="205"/>
        <v>High</v>
      </c>
      <c r="V1459" s="4">
        <v>4</v>
      </c>
      <c r="W1459" s="33">
        <f t="shared" si="206"/>
        <v>524.93726768377326</v>
      </c>
      <c r="X1459" s="2" t="s">
        <v>17</v>
      </c>
    </row>
    <row r="1460" spans="1:24" ht="14.25" customHeight="1" x14ac:dyDescent="0.25">
      <c r="A1460" s="2">
        <v>4929</v>
      </c>
      <c r="B1460" s="2">
        <v>58</v>
      </c>
      <c r="C1460" s="2" t="str">
        <f t="shared" si="198"/>
        <v>Late Adults</v>
      </c>
      <c r="D1460" s="2" t="s">
        <v>26</v>
      </c>
      <c r="E1460" s="2" t="s">
        <v>29</v>
      </c>
      <c r="F1460" s="2">
        <v>917.04</v>
      </c>
      <c r="G1460" s="2">
        <f t="shared" si="199"/>
        <v>3</v>
      </c>
      <c r="H1460" s="6">
        <v>49125</v>
      </c>
      <c r="I1460" s="12" t="str">
        <f t="shared" si="200"/>
        <v>2034</v>
      </c>
      <c r="J1460" s="10" t="str">
        <f t="shared" si="201"/>
        <v>Jun</v>
      </c>
      <c r="K1460" s="12" t="str">
        <f t="shared" si="202"/>
        <v>30</v>
      </c>
      <c r="L1460" s="2" t="s">
        <v>20</v>
      </c>
      <c r="M1460" s="2" t="s">
        <v>25</v>
      </c>
      <c r="N1460" s="2">
        <v>1.46</v>
      </c>
      <c r="O1460" s="2" t="s">
        <v>16</v>
      </c>
      <c r="P1460" s="2">
        <v>6</v>
      </c>
      <c r="Q1460" s="2">
        <f t="shared" si="203"/>
        <v>2</v>
      </c>
      <c r="R1460" s="2">
        <v>152.84</v>
      </c>
      <c r="S1460" s="2">
        <f t="shared" si="204"/>
        <v>3</v>
      </c>
      <c r="T1460" s="42">
        <f>DataSet!G4930+DataSet!Q4930+DataSet!S4930</f>
        <v>7</v>
      </c>
      <c r="U1460" s="16" t="str">
        <f t="shared" si="205"/>
        <v>High</v>
      </c>
      <c r="V1460" s="4">
        <v>5</v>
      </c>
      <c r="W1460" s="33">
        <f t="shared" si="206"/>
        <v>525.69292022792035</v>
      </c>
      <c r="X1460" s="2" t="s">
        <v>28</v>
      </c>
    </row>
    <row r="1461" spans="1:24" ht="14.25" customHeight="1" x14ac:dyDescent="0.25">
      <c r="A1461" s="2">
        <v>4962</v>
      </c>
      <c r="B1461" s="2">
        <v>50</v>
      </c>
      <c r="C1461" s="2" t="str">
        <f t="shared" si="198"/>
        <v>Late Adults</v>
      </c>
      <c r="D1461" s="2" t="s">
        <v>18</v>
      </c>
      <c r="E1461" s="2" t="s">
        <v>19</v>
      </c>
      <c r="F1461" s="2">
        <v>594.88</v>
      </c>
      <c r="G1461" s="2">
        <f t="shared" si="199"/>
        <v>2</v>
      </c>
      <c r="H1461" s="6">
        <v>49158</v>
      </c>
      <c r="I1461" s="12" t="str">
        <f t="shared" si="200"/>
        <v>2034</v>
      </c>
      <c r="J1461" s="10" t="str">
        <f t="shared" si="201"/>
        <v>Aug</v>
      </c>
      <c r="K1461" s="12" t="str">
        <f t="shared" si="202"/>
        <v>02</v>
      </c>
      <c r="L1461" s="2" t="s">
        <v>30</v>
      </c>
      <c r="M1461" s="2" t="s">
        <v>15</v>
      </c>
      <c r="N1461" s="2">
        <v>1.46</v>
      </c>
      <c r="O1461" s="2" t="s">
        <v>16</v>
      </c>
      <c r="P1461" s="2">
        <v>9</v>
      </c>
      <c r="Q1461" s="2">
        <f t="shared" si="203"/>
        <v>2</v>
      </c>
      <c r="R1461" s="2">
        <v>66.099999999999994</v>
      </c>
      <c r="S1461" s="2">
        <f t="shared" si="204"/>
        <v>2</v>
      </c>
      <c r="T1461" s="42">
        <f>DataSet!G4963+DataSet!Q4963+DataSet!S4963</f>
        <v>6</v>
      </c>
      <c r="U1461" s="16" t="str">
        <f t="shared" si="205"/>
        <v>Medium</v>
      </c>
      <c r="V1461" s="4">
        <v>3</v>
      </c>
      <c r="W1461" s="33">
        <f t="shared" si="206"/>
        <v>502.13710164835186</v>
      </c>
      <c r="X1461" s="2" t="s">
        <v>28</v>
      </c>
    </row>
    <row r="1462" spans="1:24" ht="14.25" customHeight="1" x14ac:dyDescent="0.25">
      <c r="A1462" s="2">
        <v>246</v>
      </c>
      <c r="B1462" s="2">
        <v>65</v>
      </c>
      <c r="C1462" s="2" t="str">
        <f t="shared" si="198"/>
        <v>Seniors</v>
      </c>
      <c r="D1462" s="2" t="s">
        <v>26</v>
      </c>
      <c r="E1462" s="2" t="s">
        <v>29</v>
      </c>
      <c r="F1462" s="2">
        <v>101.67</v>
      </c>
      <c r="G1462" s="2">
        <f t="shared" si="199"/>
        <v>1</v>
      </c>
      <c r="H1462" s="6">
        <v>44442</v>
      </c>
      <c r="I1462" s="12" t="str">
        <f t="shared" si="200"/>
        <v>2021</v>
      </c>
      <c r="J1462" s="10" t="str">
        <f t="shared" si="201"/>
        <v>Sep</v>
      </c>
      <c r="K1462" s="12" t="str">
        <f t="shared" si="202"/>
        <v>03</v>
      </c>
      <c r="L1462" s="2" t="s">
        <v>14</v>
      </c>
      <c r="M1462" s="2" t="s">
        <v>25</v>
      </c>
      <c r="N1462" s="2">
        <v>1.45</v>
      </c>
      <c r="O1462" s="2" t="s">
        <v>21</v>
      </c>
      <c r="P1462" s="2">
        <v>4</v>
      </c>
      <c r="Q1462" s="2">
        <f t="shared" si="203"/>
        <v>1</v>
      </c>
      <c r="R1462" s="2">
        <v>25.42</v>
      </c>
      <c r="S1462" s="2">
        <f t="shared" si="204"/>
        <v>1</v>
      </c>
      <c r="T1462" s="42">
        <f>DataSet!G247+DataSet!Q247+DataSet!S247</f>
        <v>6</v>
      </c>
      <c r="U1462" s="16" t="str">
        <f t="shared" si="205"/>
        <v>Medium</v>
      </c>
      <c r="V1462" s="4">
        <v>5</v>
      </c>
      <c r="W1462" s="33">
        <f t="shared" si="206"/>
        <v>525.13465049928686</v>
      </c>
      <c r="X1462" s="2" t="s">
        <v>22</v>
      </c>
    </row>
    <row r="1463" spans="1:24" ht="14.25" customHeight="1" x14ac:dyDescent="0.25">
      <c r="A1463" s="2">
        <v>292</v>
      </c>
      <c r="B1463" s="2">
        <v>26</v>
      </c>
      <c r="C1463" s="2" t="str">
        <f t="shared" si="198"/>
        <v>Young Adults</v>
      </c>
      <c r="D1463" s="2" t="s">
        <v>18</v>
      </c>
      <c r="E1463" s="2" t="s">
        <v>19</v>
      </c>
      <c r="F1463" s="2">
        <v>138.08000000000001</v>
      </c>
      <c r="G1463" s="2">
        <f t="shared" si="199"/>
        <v>1</v>
      </c>
      <c r="H1463" s="6">
        <v>44488</v>
      </c>
      <c r="I1463" s="12" t="str">
        <f t="shared" si="200"/>
        <v>2021</v>
      </c>
      <c r="J1463" s="10" t="str">
        <f t="shared" si="201"/>
        <v>Oct</v>
      </c>
      <c r="K1463" s="12" t="str">
        <f t="shared" si="202"/>
        <v>19</v>
      </c>
      <c r="L1463" s="2" t="s">
        <v>30</v>
      </c>
      <c r="M1463" s="2" t="s">
        <v>25</v>
      </c>
      <c r="N1463" s="2">
        <v>1.45</v>
      </c>
      <c r="O1463" s="2" t="s">
        <v>16</v>
      </c>
      <c r="P1463" s="2">
        <v>13</v>
      </c>
      <c r="Q1463" s="2">
        <f t="shared" si="203"/>
        <v>2</v>
      </c>
      <c r="R1463" s="2">
        <v>10.62</v>
      </c>
      <c r="S1463" s="2">
        <f t="shared" si="204"/>
        <v>1</v>
      </c>
      <c r="T1463" s="42">
        <f>DataSet!G293+DataSet!Q293+DataSet!S293</f>
        <v>7</v>
      </c>
      <c r="U1463" s="16" t="str">
        <f t="shared" si="205"/>
        <v>High</v>
      </c>
      <c r="V1463" s="4">
        <v>2</v>
      </c>
      <c r="W1463" s="33">
        <f t="shared" si="206"/>
        <v>521.44761494252975</v>
      </c>
      <c r="X1463" s="2" t="s">
        <v>17</v>
      </c>
    </row>
    <row r="1464" spans="1:24" ht="14.25" customHeight="1" x14ac:dyDescent="0.25">
      <c r="A1464" s="2">
        <v>299</v>
      </c>
      <c r="B1464" s="2">
        <v>54</v>
      </c>
      <c r="C1464" s="2" t="str">
        <f t="shared" si="198"/>
        <v>Late Adults</v>
      </c>
      <c r="D1464" s="2" t="s">
        <v>26</v>
      </c>
      <c r="E1464" s="2" t="s">
        <v>29</v>
      </c>
      <c r="F1464" s="2">
        <v>877.76</v>
      </c>
      <c r="G1464" s="2">
        <f t="shared" si="199"/>
        <v>3</v>
      </c>
      <c r="H1464" s="6">
        <v>44495</v>
      </c>
      <c r="I1464" s="12" t="str">
        <f t="shared" si="200"/>
        <v>2021</v>
      </c>
      <c r="J1464" s="10" t="str">
        <f t="shared" si="201"/>
        <v>Oct</v>
      </c>
      <c r="K1464" s="12" t="str">
        <f t="shared" si="202"/>
        <v>26</v>
      </c>
      <c r="L1464" s="2" t="s">
        <v>14</v>
      </c>
      <c r="M1464" s="2" t="s">
        <v>15</v>
      </c>
      <c r="N1464" s="2">
        <v>1.45</v>
      </c>
      <c r="O1464" s="2" t="s">
        <v>21</v>
      </c>
      <c r="P1464" s="2">
        <v>7</v>
      </c>
      <c r="Q1464" s="2">
        <f t="shared" si="203"/>
        <v>2</v>
      </c>
      <c r="R1464" s="2">
        <v>125.39</v>
      </c>
      <c r="S1464" s="2">
        <f t="shared" si="204"/>
        <v>2</v>
      </c>
      <c r="T1464" s="42">
        <f>DataSet!G300+DataSet!Q300+DataSet!S300</f>
        <v>5</v>
      </c>
      <c r="U1464" s="16" t="str">
        <f t="shared" si="205"/>
        <v>Medium</v>
      </c>
      <c r="V1464" s="4">
        <v>5</v>
      </c>
      <c r="W1464" s="33">
        <f t="shared" si="206"/>
        <v>525.73960000000011</v>
      </c>
      <c r="X1464" s="2" t="s">
        <v>28</v>
      </c>
    </row>
    <row r="1465" spans="1:24" ht="14.25" customHeight="1" x14ac:dyDescent="0.25">
      <c r="A1465" s="2">
        <v>338</v>
      </c>
      <c r="B1465" s="2">
        <v>64</v>
      </c>
      <c r="C1465" s="2" t="str">
        <f t="shared" si="198"/>
        <v>Seniors</v>
      </c>
      <c r="D1465" s="2" t="s">
        <v>26</v>
      </c>
      <c r="E1465" s="2" t="s">
        <v>13</v>
      </c>
      <c r="F1465" s="2">
        <v>470.87</v>
      </c>
      <c r="G1465" s="2">
        <f t="shared" si="199"/>
        <v>2</v>
      </c>
      <c r="H1465" s="6">
        <v>44534</v>
      </c>
      <c r="I1465" s="12" t="str">
        <f t="shared" si="200"/>
        <v>2021</v>
      </c>
      <c r="J1465" s="10" t="str">
        <f t="shared" si="201"/>
        <v>Dec</v>
      </c>
      <c r="K1465" s="12" t="str">
        <f t="shared" si="202"/>
        <v>04</v>
      </c>
      <c r="L1465" s="2" t="s">
        <v>20</v>
      </c>
      <c r="M1465" s="2" t="s">
        <v>25</v>
      </c>
      <c r="N1465" s="2">
        <v>1.45</v>
      </c>
      <c r="O1465" s="2" t="s">
        <v>16</v>
      </c>
      <c r="P1465" s="2">
        <v>5</v>
      </c>
      <c r="Q1465" s="2">
        <f t="shared" si="203"/>
        <v>1</v>
      </c>
      <c r="R1465" s="2">
        <v>94.17</v>
      </c>
      <c r="S1465" s="2">
        <f t="shared" si="204"/>
        <v>2</v>
      </c>
      <c r="T1465" s="42">
        <f>DataSet!G339+DataSet!Q339+DataSet!S339</f>
        <v>5</v>
      </c>
      <c r="U1465" s="16" t="str">
        <f t="shared" si="205"/>
        <v>Medium</v>
      </c>
      <c r="V1465" s="4">
        <v>3</v>
      </c>
      <c r="W1465" s="33">
        <f t="shared" si="206"/>
        <v>502.00953232462194</v>
      </c>
      <c r="X1465" s="2" t="s">
        <v>22</v>
      </c>
    </row>
    <row r="1466" spans="1:24" ht="14.25" customHeight="1" x14ac:dyDescent="0.25">
      <c r="A1466" s="2">
        <v>373</v>
      </c>
      <c r="B1466" s="2">
        <v>46</v>
      </c>
      <c r="C1466" s="2" t="str">
        <f t="shared" si="198"/>
        <v>Mid Adults</v>
      </c>
      <c r="D1466" s="2" t="s">
        <v>23</v>
      </c>
      <c r="E1466" s="2" t="s">
        <v>29</v>
      </c>
      <c r="F1466" s="2">
        <v>336.5</v>
      </c>
      <c r="G1466" s="2">
        <f t="shared" si="199"/>
        <v>1</v>
      </c>
      <c r="H1466" s="6">
        <v>44569</v>
      </c>
      <c r="I1466" s="12" t="str">
        <f t="shared" si="200"/>
        <v>2022</v>
      </c>
      <c r="J1466" s="10" t="str">
        <f t="shared" si="201"/>
        <v>Jan</v>
      </c>
      <c r="K1466" s="12" t="str">
        <f t="shared" si="202"/>
        <v>08</v>
      </c>
      <c r="L1466" s="2" t="s">
        <v>20</v>
      </c>
      <c r="M1466" s="2" t="s">
        <v>15</v>
      </c>
      <c r="N1466" s="2">
        <v>1.45</v>
      </c>
      <c r="O1466" s="2" t="s">
        <v>21</v>
      </c>
      <c r="P1466" s="2">
        <v>16</v>
      </c>
      <c r="Q1466" s="2">
        <f t="shared" si="203"/>
        <v>3</v>
      </c>
      <c r="R1466" s="2">
        <v>21.03</v>
      </c>
      <c r="S1466" s="2">
        <f t="shared" si="204"/>
        <v>1</v>
      </c>
      <c r="T1466" s="42">
        <f>DataSet!G374+DataSet!Q374+DataSet!S374</f>
        <v>8</v>
      </c>
      <c r="U1466" s="16" t="str">
        <f t="shared" si="205"/>
        <v>High</v>
      </c>
      <c r="V1466" s="4">
        <v>1</v>
      </c>
      <c r="W1466" s="33">
        <f t="shared" si="206"/>
        <v>535.20393678160872</v>
      </c>
      <c r="X1466" s="2" t="s">
        <v>28</v>
      </c>
    </row>
    <row r="1467" spans="1:24" ht="14.25" customHeight="1" x14ac:dyDescent="0.25">
      <c r="A1467" s="2">
        <v>394</v>
      </c>
      <c r="B1467" s="2">
        <v>33</v>
      </c>
      <c r="C1467" s="2" t="str">
        <f t="shared" si="198"/>
        <v>Early Adults</v>
      </c>
      <c r="D1467" s="2" t="s">
        <v>12</v>
      </c>
      <c r="E1467" s="2" t="s">
        <v>27</v>
      </c>
      <c r="F1467" s="2">
        <v>834.28</v>
      </c>
      <c r="G1467" s="2">
        <f t="shared" si="199"/>
        <v>3</v>
      </c>
      <c r="H1467" s="6">
        <v>44590</v>
      </c>
      <c r="I1467" s="12" t="str">
        <f t="shared" si="200"/>
        <v>2022</v>
      </c>
      <c r="J1467" s="10" t="str">
        <f t="shared" si="201"/>
        <v>Jan</v>
      </c>
      <c r="K1467" s="12" t="str">
        <f t="shared" si="202"/>
        <v>29</v>
      </c>
      <c r="L1467" s="2" t="s">
        <v>20</v>
      </c>
      <c r="M1467" s="2" t="s">
        <v>25</v>
      </c>
      <c r="N1467" s="2">
        <v>1.45</v>
      </c>
      <c r="O1467" s="2" t="s">
        <v>21</v>
      </c>
      <c r="P1467" s="2">
        <v>12</v>
      </c>
      <c r="Q1467" s="2">
        <f t="shared" si="203"/>
        <v>2</v>
      </c>
      <c r="R1467" s="2">
        <v>69.52</v>
      </c>
      <c r="S1467" s="2">
        <f t="shared" si="204"/>
        <v>2</v>
      </c>
      <c r="T1467" s="42">
        <f>DataSet!G395+DataSet!Q395+DataSet!S395</f>
        <v>6</v>
      </c>
      <c r="U1467" s="16" t="str">
        <f t="shared" si="205"/>
        <v>Medium</v>
      </c>
      <c r="V1467" s="4">
        <v>4</v>
      </c>
      <c r="W1467" s="33">
        <f t="shared" si="206"/>
        <v>524.62490277777852</v>
      </c>
      <c r="X1467" s="2" t="s">
        <v>17</v>
      </c>
    </row>
    <row r="1468" spans="1:24" ht="14.25" customHeight="1" x14ac:dyDescent="0.25">
      <c r="A1468" s="2">
        <v>516</v>
      </c>
      <c r="B1468" s="2">
        <v>42</v>
      </c>
      <c r="C1468" s="2" t="str">
        <f t="shared" si="198"/>
        <v>Mid Adults</v>
      </c>
      <c r="D1468" s="2" t="s">
        <v>18</v>
      </c>
      <c r="E1468" s="2" t="s">
        <v>27</v>
      </c>
      <c r="F1468" s="2">
        <v>818.05</v>
      </c>
      <c r="G1468" s="2">
        <f t="shared" si="199"/>
        <v>3</v>
      </c>
      <c r="H1468" s="6">
        <v>44712</v>
      </c>
      <c r="I1468" s="12" t="str">
        <f t="shared" si="200"/>
        <v>2022</v>
      </c>
      <c r="J1468" s="10" t="str">
        <f t="shared" si="201"/>
        <v>May</v>
      </c>
      <c r="K1468" s="12" t="str">
        <f t="shared" si="202"/>
        <v>31</v>
      </c>
      <c r="L1468" s="2" t="s">
        <v>14</v>
      </c>
      <c r="M1468" s="2" t="s">
        <v>25</v>
      </c>
      <c r="N1468" s="2">
        <v>1.45</v>
      </c>
      <c r="O1468" s="2" t="s">
        <v>21</v>
      </c>
      <c r="P1468" s="2">
        <v>2</v>
      </c>
      <c r="Q1468" s="2">
        <f t="shared" si="203"/>
        <v>1</v>
      </c>
      <c r="R1468" s="2">
        <v>409.02</v>
      </c>
      <c r="S1468" s="2">
        <f t="shared" si="204"/>
        <v>3</v>
      </c>
      <c r="T1468" s="42">
        <f>DataSet!G517+DataSet!Q517+DataSet!S517</f>
        <v>5</v>
      </c>
      <c r="U1468" s="16" t="str">
        <f t="shared" si="205"/>
        <v>Medium</v>
      </c>
      <c r="V1468" s="4">
        <v>3</v>
      </c>
      <c r="W1468" s="33">
        <f t="shared" si="206"/>
        <v>502.05242424242442</v>
      </c>
      <c r="X1468" s="2" t="s">
        <v>17</v>
      </c>
    </row>
    <row r="1469" spans="1:24" ht="14.25" customHeight="1" x14ac:dyDescent="0.25">
      <c r="A1469" s="2">
        <v>916</v>
      </c>
      <c r="B1469" s="2">
        <v>30</v>
      </c>
      <c r="C1469" s="2" t="str">
        <f t="shared" si="198"/>
        <v>Early Adults</v>
      </c>
      <c r="D1469" s="2" t="s">
        <v>23</v>
      </c>
      <c r="E1469" s="2" t="s">
        <v>29</v>
      </c>
      <c r="F1469" s="2">
        <v>423.05</v>
      </c>
      <c r="G1469" s="2">
        <f t="shared" si="199"/>
        <v>2</v>
      </c>
      <c r="H1469" s="6">
        <v>45112</v>
      </c>
      <c r="I1469" s="12" t="str">
        <f t="shared" si="200"/>
        <v>2023</v>
      </c>
      <c r="J1469" s="10" t="str">
        <f t="shared" si="201"/>
        <v>Jul</v>
      </c>
      <c r="K1469" s="12" t="str">
        <f t="shared" si="202"/>
        <v>05</v>
      </c>
      <c r="L1469" s="2" t="s">
        <v>24</v>
      </c>
      <c r="M1469" s="2" t="s">
        <v>15</v>
      </c>
      <c r="N1469" s="2">
        <v>1.45</v>
      </c>
      <c r="O1469" s="2" t="s">
        <v>21</v>
      </c>
      <c r="P1469" s="2">
        <v>3</v>
      </c>
      <c r="Q1469" s="2">
        <f t="shared" si="203"/>
        <v>1</v>
      </c>
      <c r="R1469" s="2">
        <v>141.02000000000001</v>
      </c>
      <c r="S1469" s="2">
        <f t="shared" si="204"/>
        <v>2</v>
      </c>
      <c r="T1469" s="42">
        <f>DataSet!G917+DataSet!Q917+DataSet!S917</f>
        <v>5</v>
      </c>
      <c r="U1469" s="16" t="str">
        <f t="shared" si="205"/>
        <v>Medium</v>
      </c>
      <c r="V1469" s="4">
        <v>3</v>
      </c>
      <c r="W1469" s="33">
        <f t="shared" si="206"/>
        <v>501.61656551724155</v>
      </c>
      <c r="X1469" s="2" t="s">
        <v>22</v>
      </c>
    </row>
    <row r="1470" spans="1:24" ht="14.25" customHeight="1" x14ac:dyDescent="0.25">
      <c r="A1470" s="2">
        <v>1487</v>
      </c>
      <c r="B1470" s="2">
        <v>36</v>
      </c>
      <c r="C1470" s="2" t="str">
        <f t="shared" si="198"/>
        <v>Early Adults</v>
      </c>
      <c r="D1470" s="2" t="s">
        <v>26</v>
      </c>
      <c r="E1470" s="2" t="s">
        <v>19</v>
      </c>
      <c r="F1470" s="2">
        <v>698.67</v>
      </c>
      <c r="G1470" s="2">
        <f t="shared" si="199"/>
        <v>3</v>
      </c>
      <c r="H1470" s="6">
        <v>45683</v>
      </c>
      <c r="I1470" s="12" t="str">
        <f t="shared" si="200"/>
        <v>2025</v>
      </c>
      <c r="J1470" s="10" t="str">
        <f t="shared" si="201"/>
        <v>Jan</v>
      </c>
      <c r="K1470" s="12" t="str">
        <f t="shared" si="202"/>
        <v>26</v>
      </c>
      <c r="L1470" s="2" t="s">
        <v>20</v>
      </c>
      <c r="M1470" s="2" t="s">
        <v>15</v>
      </c>
      <c r="N1470" s="2">
        <v>1.45</v>
      </c>
      <c r="O1470" s="2" t="s">
        <v>16</v>
      </c>
      <c r="P1470" s="2">
        <v>2</v>
      </c>
      <c r="Q1470" s="2">
        <f t="shared" si="203"/>
        <v>1</v>
      </c>
      <c r="R1470" s="2">
        <v>349.34</v>
      </c>
      <c r="S1470" s="2">
        <f t="shared" si="204"/>
        <v>3</v>
      </c>
      <c r="T1470" s="42">
        <f>DataSet!G1488+DataSet!Q1488+DataSet!S1488</f>
        <v>6</v>
      </c>
      <c r="U1470" s="16" t="str">
        <f t="shared" si="205"/>
        <v>Medium</v>
      </c>
      <c r="V1470" s="4">
        <v>5</v>
      </c>
      <c r="W1470" s="33">
        <f t="shared" si="206"/>
        <v>525.23599427753948</v>
      </c>
      <c r="X1470" s="2" t="s">
        <v>17</v>
      </c>
    </row>
    <row r="1471" spans="1:24" ht="14.25" customHeight="1" x14ac:dyDescent="0.25">
      <c r="A1471" s="2">
        <v>1767</v>
      </c>
      <c r="B1471" s="2">
        <v>57</v>
      </c>
      <c r="C1471" s="2" t="str">
        <f t="shared" si="198"/>
        <v>Late Adults</v>
      </c>
      <c r="D1471" s="2" t="s">
        <v>23</v>
      </c>
      <c r="E1471" s="2" t="s">
        <v>27</v>
      </c>
      <c r="F1471" s="2">
        <v>654.36</v>
      </c>
      <c r="G1471" s="2">
        <f t="shared" si="199"/>
        <v>3</v>
      </c>
      <c r="H1471" s="6">
        <v>45963</v>
      </c>
      <c r="I1471" s="12" t="str">
        <f t="shared" si="200"/>
        <v>2025</v>
      </c>
      <c r="J1471" s="10" t="str">
        <f t="shared" si="201"/>
        <v>Nov</v>
      </c>
      <c r="K1471" s="12" t="str">
        <f t="shared" si="202"/>
        <v>02</v>
      </c>
      <c r="L1471" s="2" t="s">
        <v>24</v>
      </c>
      <c r="M1471" s="2" t="s">
        <v>25</v>
      </c>
      <c r="N1471" s="2">
        <v>1.45</v>
      </c>
      <c r="O1471" s="2" t="s">
        <v>21</v>
      </c>
      <c r="P1471" s="2">
        <v>3</v>
      </c>
      <c r="Q1471" s="2">
        <f t="shared" si="203"/>
        <v>1</v>
      </c>
      <c r="R1471" s="2">
        <v>218.12</v>
      </c>
      <c r="S1471" s="2">
        <f t="shared" si="204"/>
        <v>3</v>
      </c>
      <c r="T1471" s="42">
        <f>DataSet!G1768+DataSet!Q1768+DataSet!S1768</f>
        <v>7</v>
      </c>
      <c r="U1471" s="16" t="str">
        <f t="shared" si="205"/>
        <v>High</v>
      </c>
      <c r="V1471" s="4">
        <v>3</v>
      </c>
      <c r="W1471" s="33">
        <f t="shared" si="206"/>
        <v>501.72508287292834</v>
      </c>
      <c r="X1471" s="2" t="s">
        <v>22</v>
      </c>
    </row>
    <row r="1472" spans="1:24" ht="14.25" customHeight="1" x14ac:dyDescent="0.25">
      <c r="A1472" s="2">
        <v>1774</v>
      </c>
      <c r="B1472" s="2">
        <v>42</v>
      </c>
      <c r="C1472" s="2" t="str">
        <f t="shared" si="198"/>
        <v>Mid Adults</v>
      </c>
      <c r="D1472" s="2" t="s">
        <v>12</v>
      </c>
      <c r="E1472" s="2" t="s">
        <v>19</v>
      </c>
      <c r="F1472" s="2">
        <v>616.98</v>
      </c>
      <c r="G1472" s="2">
        <f t="shared" si="199"/>
        <v>2</v>
      </c>
      <c r="H1472" s="6">
        <v>45970</v>
      </c>
      <c r="I1472" s="12" t="str">
        <f t="shared" si="200"/>
        <v>2025</v>
      </c>
      <c r="J1472" s="10" t="str">
        <f t="shared" si="201"/>
        <v>Nov</v>
      </c>
      <c r="K1472" s="12" t="str">
        <f t="shared" si="202"/>
        <v>09</v>
      </c>
      <c r="L1472" s="2" t="s">
        <v>30</v>
      </c>
      <c r="M1472" s="2" t="s">
        <v>25</v>
      </c>
      <c r="N1472" s="2">
        <v>1.45</v>
      </c>
      <c r="O1472" s="2" t="s">
        <v>16</v>
      </c>
      <c r="P1472" s="2">
        <v>6</v>
      </c>
      <c r="Q1472" s="2">
        <f t="shared" si="203"/>
        <v>2</v>
      </c>
      <c r="R1472" s="2">
        <v>102.83</v>
      </c>
      <c r="S1472" s="2">
        <f t="shared" si="204"/>
        <v>2</v>
      </c>
      <c r="T1472" s="42">
        <f>DataSet!G1775+DataSet!Q1775+DataSet!S1775</f>
        <v>7</v>
      </c>
      <c r="U1472" s="16" t="str">
        <f t="shared" si="205"/>
        <v>High</v>
      </c>
      <c r="V1472" s="4">
        <v>5</v>
      </c>
      <c r="W1472" s="33">
        <f t="shared" si="206"/>
        <v>524.98752148997153</v>
      </c>
      <c r="X1472" s="2" t="s">
        <v>28</v>
      </c>
    </row>
    <row r="1473" spans="1:24" ht="14.25" customHeight="1" x14ac:dyDescent="0.25">
      <c r="A1473" s="2">
        <v>1796</v>
      </c>
      <c r="B1473" s="2">
        <v>40</v>
      </c>
      <c r="C1473" s="2" t="str">
        <f t="shared" si="198"/>
        <v>Mid Adults</v>
      </c>
      <c r="D1473" s="2" t="s">
        <v>18</v>
      </c>
      <c r="E1473" s="2" t="s">
        <v>29</v>
      </c>
      <c r="F1473" s="2">
        <v>377.63</v>
      </c>
      <c r="G1473" s="2">
        <f t="shared" si="199"/>
        <v>2</v>
      </c>
      <c r="H1473" s="6">
        <v>45992</v>
      </c>
      <c r="I1473" s="12" t="str">
        <f t="shared" si="200"/>
        <v>2025</v>
      </c>
      <c r="J1473" s="10" t="str">
        <f t="shared" si="201"/>
        <v>Dec</v>
      </c>
      <c r="K1473" s="12" t="str">
        <f t="shared" si="202"/>
        <v>01</v>
      </c>
      <c r="L1473" s="2" t="s">
        <v>30</v>
      </c>
      <c r="M1473" s="2" t="s">
        <v>25</v>
      </c>
      <c r="N1473" s="2">
        <v>1.45</v>
      </c>
      <c r="O1473" s="2" t="s">
        <v>21</v>
      </c>
      <c r="P1473" s="2">
        <v>18</v>
      </c>
      <c r="Q1473" s="2">
        <f t="shared" si="203"/>
        <v>3</v>
      </c>
      <c r="R1473" s="2">
        <v>20.98</v>
      </c>
      <c r="S1473" s="2">
        <f t="shared" si="204"/>
        <v>1</v>
      </c>
      <c r="T1473" s="42">
        <f>DataSet!G1797+DataSet!Q1797+DataSet!S1797</f>
        <v>5</v>
      </c>
      <c r="U1473" s="16" t="str">
        <f t="shared" si="205"/>
        <v>Medium</v>
      </c>
      <c r="V1473" s="4">
        <v>1</v>
      </c>
      <c r="W1473" s="33">
        <f t="shared" si="206"/>
        <v>535.48984172661824</v>
      </c>
      <c r="X1473" s="2" t="s">
        <v>22</v>
      </c>
    </row>
    <row r="1474" spans="1:24" ht="14.25" customHeight="1" x14ac:dyDescent="0.25">
      <c r="A1474" s="2">
        <v>1817</v>
      </c>
      <c r="B1474" s="2">
        <v>64</v>
      </c>
      <c r="C1474" s="2" t="str">
        <f t="shared" ref="C1474:C1537" si="207">IF(AND(B1474&gt;=18, B1474&lt;=29), "Young Adults",
   IF(AND(B1474&gt;=30, B1474&lt;=39), "Early Adults",
      IF(AND(B1474&gt;=40, B1474&lt;=49), "Mid Adults",
         IF(AND(B1474&gt;=50, B1474&lt;=59), "Late Adults",
            IF(AND(B1474&gt;=60, B1474&lt;=69), "Seniors", "Out of Range")
         )
      )
   )
)</f>
        <v>Seniors</v>
      </c>
      <c r="D1474" s="2" t="s">
        <v>26</v>
      </c>
      <c r="E1474" s="2" t="s">
        <v>27</v>
      </c>
      <c r="F1474" s="2">
        <v>709.99</v>
      </c>
      <c r="G1474" s="2">
        <f t="shared" ref="G1474:G1537" si="208">IF(F1474 &lt;= 350, 1, IF(F1474&gt; 350, IF(F1474 &lt;= 650, 2, 3)))</f>
        <v>3</v>
      </c>
      <c r="H1474" s="6">
        <v>46013</v>
      </c>
      <c r="I1474" s="12" t="str">
        <f t="shared" ref="I1474:I1537" si="209">TEXT(H1474, "yyyy")</f>
        <v>2025</v>
      </c>
      <c r="J1474" s="10" t="str">
        <f t="shared" ref="J1474:J1537" si="210">TEXT(H1474, "mmm")</f>
        <v>Dec</v>
      </c>
      <c r="K1474" s="12" t="str">
        <f t="shared" ref="K1474:K1537" si="211">TEXT(H1474, "dd")</f>
        <v>22</v>
      </c>
      <c r="L1474" s="2" t="s">
        <v>20</v>
      </c>
      <c r="M1474" s="2" t="s">
        <v>15</v>
      </c>
      <c r="N1474" s="2">
        <v>1.45</v>
      </c>
      <c r="O1474" s="2" t="s">
        <v>16</v>
      </c>
      <c r="P1474" s="2">
        <v>19</v>
      </c>
      <c r="Q1474" s="2">
        <f t="shared" ref="Q1474:Q1537" si="212">IF(P1474 &lt;= 5, 1, IF(P1474&gt; 5, IF(P1474 &lt;= 15, 2, 3)))</f>
        <v>3</v>
      </c>
      <c r="R1474" s="2">
        <v>37.369999999999997</v>
      </c>
      <c r="S1474" s="2">
        <f t="shared" ref="S1474:S1537" si="213">IF(R1474 &lt;= 50, 1, IF(R1474&gt; 50, IF(R1474 &lt;= 150, 2, 3)))</f>
        <v>1</v>
      </c>
      <c r="T1474" s="42">
        <f>DataSet!G1818+DataSet!Q1818+DataSet!S1818</f>
        <v>4</v>
      </c>
      <c r="U1474" s="16" t="str">
        <f t="shared" ref="U1474:U1537" si="214">IF(T1474&lt;=4,"Low",IF(T1474&lt;=6,"Medium","High"))</f>
        <v>Low</v>
      </c>
      <c r="V1474" s="4">
        <v>1</v>
      </c>
      <c r="W1474" s="33">
        <f t="shared" ref="W1474:W1537" si="215">AVERAGEIFS(F1474:F6473, V1474:V6473,V1474 )</f>
        <v>535.71730547550385</v>
      </c>
      <c r="X1474" s="2" t="s">
        <v>17</v>
      </c>
    </row>
    <row r="1475" spans="1:24" ht="14.25" customHeight="1" x14ac:dyDescent="0.25">
      <c r="A1475" s="2">
        <v>2051</v>
      </c>
      <c r="B1475" s="2">
        <v>21</v>
      </c>
      <c r="C1475" s="2" t="str">
        <f t="shared" si="207"/>
        <v>Young Adults</v>
      </c>
      <c r="D1475" s="2" t="s">
        <v>26</v>
      </c>
      <c r="E1475" s="2" t="s">
        <v>29</v>
      </c>
      <c r="F1475" s="2">
        <v>572.9</v>
      </c>
      <c r="G1475" s="2">
        <f t="shared" si="208"/>
        <v>2</v>
      </c>
      <c r="H1475" s="6">
        <v>46247</v>
      </c>
      <c r="I1475" s="12" t="str">
        <f t="shared" si="209"/>
        <v>2026</v>
      </c>
      <c r="J1475" s="10" t="str">
        <f t="shared" si="210"/>
        <v>Aug</v>
      </c>
      <c r="K1475" s="12" t="str">
        <f t="shared" si="211"/>
        <v>13</v>
      </c>
      <c r="L1475" s="2" t="s">
        <v>20</v>
      </c>
      <c r="M1475" s="2" t="s">
        <v>15</v>
      </c>
      <c r="N1475" s="2">
        <v>1.45</v>
      </c>
      <c r="O1475" s="2" t="s">
        <v>21</v>
      </c>
      <c r="P1475" s="2">
        <v>1</v>
      </c>
      <c r="Q1475" s="2">
        <f t="shared" si="212"/>
        <v>1</v>
      </c>
      <c r="R1475" s="2">
        <v>572.9</v>
      </c>
      <c r="S1475" s="2">
        <f t="shared" si="213"/>
        <v>3</v>
      </c>
      <c r="T1475" s="42">
        <f>DataSet!G2052+DataSet!Q2052+DataSet!S2052</f>
        <v>6</v>
      </c>
      <c r="U1475" s="16" t="str">
        <f t="shared" si="214"/>
        <v>Medium</v>
      </c>
      <c r="V1475" s="4">
        <v>2</v>
      </c>
      <c r="W1475" s="33">
        <f t="shared" si="215"/>
        <v>521.99922302158382</v>
      </c>
      <c r="X1475" s="2" t="s">
        <v>22</v>
      </c>
    </row>
    <row r="1476" spans="1:24" ht="14.25" customHeight="1" x14ac:dyDescent="0.25">
      <c r="A1476" s="2">
        <v>2479</v>
      </c>
      <c r="B1476" s="2">
        <v>20</v>
      </c>
      <c r="C1476" s="2" t="str">
        <f t="shared" si="207"/>
        <v>Young Adults</v>
      </c>
      <c r="D1476" s="2" t="s">
        <v>23</v>
      </c>
      <c r="E1476" s="2" t="s">
        <v>27</v>
      </c>
      <c r="F1476" s="2">
        <v>150.44</v>
      </c>
      <c r="G1476" s="2">
        <f t="shared" si="208"/>
        <v>1</v>
      </c>
      <c r="H1476" s="6">
        <v>46675</v>
      </c>
      <c r="I1476" s="12" t="str">
        <f t="shared" si="209"/>
        <v>2027</v>
      </c>
      <c r="J1476" s="10" t="str">
        <f t="shared" si="210"/>
        <v>Oct</v>
      </c>
      <c r="K1476" s="12" t="str">
        <f t="shared" si="211"/>
        <v>15</v>
      </c>
      <c r="L1476" s="2" t="s">
        <v>24</v>
      </c>
      <c r="M1476" s="2" t="s">
        <v>25</v>
      </c>
      <c r="N1476" s="2">
        <v>1.45</v>
      </c>
      <c r="O1476" s="2" t="s">
        <v>16</v>
      </c>
      <c r="P1476" s="2">
        <v>3</v>
      </c>
      <c r="Q1476" s="2">
        <f t="shared" si="212"/>
        <v>1</v>
      </c>
      <c r="R1476" s="2">
        <v>50.15</v>
      </c>
      <c r="S1476" s="2">
        <f t="shared" si="213"/>
        <v>2</v>
      </c>
      <c r="T1476" s="42">
        <f>DataSet!G2480+DataSet!Q2480+DataSet!S2480</f>
        <v>5</v>
      </c>
      <c r="U1476" s="16" t="str">
        <f t="shared" si="214"/>
        <v>Medium</v>
      </c>
      <c r="V1476" s="4">
        <v>2</v>
      </c>
      <c r="W1476" s="33">
        <f t="shared" si="215"/>
        <v>521.92587896253701</v>
      </c>
      <c r="X1476" s="2" t="s">
        <v>28</v>
      </c>
    </row>
    <row r="1477" spans="1:24" ht="14.25" customHeight="1" x14ac:dyDescent="0.25">
      <c r="A1477" s="2">
        <v>2570</v>
      </c>
      <c r="B1477" s="2">
        <v>59</v>
      </c>
      <c r="C1477" s="2" t="str">
        <f t="shared" si="207"/>
        <v>Late Adults</v>
      </c>
      <c r="D1477" s="2" t="s">
        <v>12</v>
      </c>
      <c r="E1477" s="2" t="s">
        <v>19</v>
      </c>
      <c r="F1477" s="2">
        <v>785.51</v>
      </c>
      <c r="G1477" s="2">
        <f t="shared" si="208"/>
        <v>3</v>
      </c>
      <c r="H1477" s="6">
        <v>46766</v>
      </c>
      <c r="I1477" s="12" t="str">
        <f t="shared" si="209"/>
        <v>2028</v>
      </c>
      <c r="J1477" s="10" t="str">
        <f t="shared" si="210"/>
        <v>Jan</v>
      </c>
      <c r="K1477" s="12" t="str">
        <f t="shared" si="211"/>
        <v>14</v>
      </c>
      <c r="L1477" s="2" t="s">
        <v>30</v>
      </c>
      <c r="M1477" s="2" t="s">
        <v>25</v>
      </c>
      <c r="N1477" s="2">
        <v>1.45</v>
      </c>
      <c r="O1477" s="2" t="s">
        <v>21</v>
      </c>
      <c r="P1477" s="2">
        <v>4</v>
      </c>
      <c r="Q1477" s="2">
        <f t="shared" si="212"/>
        <v>1</v>
      </c>
      <c r="R1477" s="2">
        <v>196.38</v>
      </c>
      <c r="S1477" s="2">
        <f t="shared" si="213"/>
        <v>3</v>
      </c>
      <c r="T1477" s="42">
        <f>DataSet!G2571+DataSet!Q2571+DataSet!S2571</f>
        <v>7</v>
      </c>
      <c r="U1477" s="16" t="str">
        <f t="shared" si="214"/>
        <v>High</v>
      </c>
      <c r="V1477" s="4">
        <v>4</v>
      </c>
      <c r="W1477" s="33">
        <f t="shared" si="215"/>
        <v>524.1942280945766</v>
      </c>
      <c r="X1477" s="2" t="s">
        <v>28</v>
      </c>
    </row>
    <row r="1478" spans="1:24" ht="14.25" customHeight="1" x14ac:dyDescent="0.25">
      <c r="A1478" s="2">
        <v>3462</v>
      </c>
      <c r="B1478" s="2">
        <v>36</v>
      </c>
      <c r="C1478" s="2" t="str">
        <f t="shared" si="207"/>
        <v>Early Adults</v>
      </c>
      <c r="D1478" s="2" t="s">
        <v>26</v>
      </c>
      <c r="E1478" s="2" t="s">
        <v>29</v>
      </c>
      <c r="F1478" s="2">
        <v>504.62</v>
      </c>
      <c r="G1478" s="2">
        <f t="shared" si="208"/>
        <v>2</v>
      </c>
      <c r="H1478" s="6">
        <v>47658</v>
      </c>
      <c r="I1478" s="12" t="str">
        <f t="shared" si="209"/>
        <v>2030</v>
      </c>
      <c r="J1478" s="10" t="str">
        <f t="shared" si="210"/>
        <v>Jun</v>
      </c>
      <c r="K1478" s="12" t="str">
        <f t="shared" si="211"/>
        <v>24</v>
      </c>
      <c r="L1478" s="2" t="s">
        <v>14</v>
      </c>
      <c r="M1478" s="2" t="s">
        <v>25</v>
      </c>
      <c r="N1478" s="2">
        <v>1.45</v>
      </c>
      <c r="O1478" s="2" t="s">
        <v>21</v>
      </c>
      <c r="P1478" s="2">
        <v>3</v>
      </c>
      <c r="Q1478" s="2">
        <f t="shared" si="212"/>
        <v>1</v>
      </c>
      <c r="R1478" s="2">
        <v>168.21</v>
      </c>
      <c r="S1478" s="2">
        <f t="shared" si="213"/>
        <v>3</v>
      </c>
      <c r="T1478" s="42">
        <f>DataSet!G3463+DataSet!Q3463+DataSet!S3463</f>
        <v>4</v>
      </c>
      <c r="U1478" s="16" t="str">
        <f t="shared" si="214"/>
        <v>Low</v>
      </c>
      <c r="V1478" s="4">
        <v>5</v>
      </c>
      <c r="W1478" s="33">
        <f t="shared" si="215"/>
        <v>524.85553802008621</v>
      </c>
      <c r="X1478" s="2" t="s">
        <v>28</v>
      </c>
    </row>
    <row r="1479" spans="1:24" ht="14.25" customHeight="1" x14ac:dyDescent="0.25">
      <c r="A1479" s="2">
        <v>3524</v>
      </c>
      <c r="B1479" s="2">
        <v>56</v>
      </c>
      <c r="C1479" s="2" t="str">
        <f t="shared" si="207"/>
        <v>Late Adults</v>
      </c>
      <c r="D1479" s="2" t="s">
        <v>12</v>
      </c>
      <c r="E1479" s="2" t="s">
        <v>13</v>
      </c>
      <c r="F1479" s="2">
        <v>858.04</v>
      </c>
      <c r="G1479" s="2">
        <f t="shared" si="208"/>
        <v>3</v>
      </c>
      <c r="H1479" s="6">
        <v>47720</v>
      </c>
      <c r="I1479" s="12" t="str">
        <f t="shared" si="209"/>
        <v>2030</v>
      </c>
      <c r="J1479" s="10" t="str">
        <f t="shared" si="210"/>
        <v>Aug</v>
      </c>
      <c r="K1479" s="12" t="str">
        <f t="shared" si="211"/>
        <v>25</v>
      </c>
      <c r="L1479" s="2" t="s">
        <v>14</v>
      </c>
      <c r="M1479" s="2" t="s">
        <v>25</v>
      </c>
      <c r="N1479" s="2">
        <v>1.45</v>
      </c>
      <c r="O1479" s="2" t="s">
        <v>21</v>
      </c>
      <c r="P1479" s="2">
        <v>11</v>
      </c>
      <c r="Q1479" s="2">
        <f t="shared" si="212"/>
        <v>2</v>
      </c>
      <c r="R1479" s="2">
        <v>78</v>
      </c>
      <c r="S1479" s="2">
        <f t="shared" si="213"/>
        <v>2</v>
      </c>
      <c r="T1479" s="42">
        <f>DataSet!G3525+DataSet!Q3525+DataSet!S3525</f>
        <v>5</v>
      </c>
      <c r="U1479" s="16" t="str">
        <f t="shared" si="214"/>
        <v>Medium</v>
      </c>
      <c r="V1479" s="4">
        <v>4</v>
      </c>
      <c r="W1479" s="33">
        <f t="shared" si="215"/>
        <v>523.83027855153273</v>
      </c>
      <c r="X1479" s="2" t="s">
        <v>22</v>
      </c>
    </row>
    <row r="1480" spans="1:24" ht="14.25" customHeight="1" x14ac:dyDescent="0.25">
      <c r="A1480" s="2">
        <v>3572</v>
      </c>
      <c r="B1480" s="2">
        <v>53</v>
      </c>
      <c r="C1480" s="2" t="str">
        <f t="shared" si="207"/>
        <v>Late Adults</v>
      </c>
      <c r="D1480" s="2" t="s">
        <v>18</v>
      </c>
      <c r="E1480" s="2" t="s">
        <v>13</v>
      </c>
      <c r="F1480" s="2">
        <v>164.76</v>
      </c>
      <c r="G1480" s="2">
        <f t="shared" si="208"/>
        <v>1</v>
      </c>
      <c r="H1480" s="6">
        <v>47768</v>
      </c>
      <c r="I1480" s="12" t="str">
        <f t="shared" si="209"/>
        <v>2030</v>
      </c>
      <c r="J1480" s="10" t="str">
        <f t="shared" si="210"/>
        <v>Oct</v>
      </c>
      <c r="K1480" s="12" t="str">
        <f t="shared" si="211"/>
        <v>12</v>
      </c>
      <c r="L1480" s="2" t="s">
        <v>14</v>
      </c>
      <c r="M1480" s="2" t="s">
        <v>25</v>
      </c>
      <c r="N1480" s="2">
        <v>1.45</v>
      </c>
      <c r="O1480" s="2" t="s">
        <v>21</v>
      </c>
      <c r="P1480" s="2">
        <v>6</v>
      </c>
      <c r="Q1480" s="2">
        <f t="shared" si="212"/>
        <v>2</v>
      </c>
      <c r="R1480" s="2">
        <v>27.46</v>
      </c>
      <c r="S1480" s="2">
        <f t="shared" si="213"/>
        <v>1</v>
      </c>
      <c r="T1480" s="42">
        <f>DataSet!G3573+DataSet!Q3573+DataSet!S3573</f>
        <v>6</v>
      </c>
      <c r="U1480" s="16" t="str">
        <f t="shared" si="214"/>
        <v>Medium</v>
      </c>
      <c r="V1480" s="4">
        <v>1</v>
      </c>
      <c r="W1480" s="33">
        <f t="shared" si="215"/>
        <v>535.46582972582928</v>
      </c>
      <c r="X1480" s="2" t="s">
        <v>28</v>
      </c>
    </row>
    <row r="1481" spans="1:24" ht="14.25" customHeight="1" x14ac:dyDescent="0.25">
      <c r="A1481" s="2">
        <v>3787</v>
      </c>
      <c r="B1481" s="2">
        <v>20</v>
      </c>
      <c r="C1481" s="2" t="str">
        <f t="shared" si="207"/>
        <v>Young Adults</v>
      </c>
      <c r="D1481" s="2" t="s">
        <v>23</v>
      </c>
      <c r="E1481" s="2" t="s">
        <v>19</v>
      </c>
      <c r="F1481" s="2">
        <v>147.35</v>
      </c>
      <c r="G1481" s="2">
        <f t="shared" si="208"/>
        <v>1</v>
      </c>
      <c r="H1481" s="6">
        <v>47983</v>
      </c>
      <c r="I1481" s="12" t="str">
        <f t="shared" si="209"/>
        <v>2031</v>
      </c>
      <c r="J1481" s="10" t="str">
        <f t="shared" si="210"/>
        <v>May</v>
      </c>
      <c r="K1481" s="12" t="str">
        <f t="shared" si="211"/>
        <v>15</v>
      </c>
      <c r="L1481" s="2" t="s">
        <v>14</v>
      </c>
      <c r="M1481" s="2" t="s">
        <v>25</v>
      </c>
      <c r="N1481" s="2">
        <v>1.45</v>
      </c>
      <c r="O1481" s="2" t="s">
        <v>16</v>
      </c>
      <c r="P1481" s="2">
        <v>16</v>
      </c>
      <c r="Q1481" s="2">
        <f t="shared" si="212"/>
        <v>3</v>
      </c>
      <c r="R1481" s="2">
        <v>9.2100000000000009</v>
      </c>
      <c r="S1481" s="2">
        <f t="shared" si="213"/>
        <v>1</v>
      </c>
      <c r="T1481" s="42">
        <f>DataSet!G3788+DataSet!Q3788+DataSet!S3788</f>
        <v>7</v>
      </c>
      <c r="U1481" s="16" t="str">
        <f t="shared" si="214"/>
        <v>High</v>
      </c>
      <c r="V1481" s="4">
        <v>5</v>
      </c>
      <c r="W1481" s="33">
        <f t="shared" si="215"/>
        <v>524.88461206896557</v>
      </c>
      <c r="X1481" s="2" t="s">
        <v>28</v>
      </c>
    </row>
    <row r="1482" spans="1:24" ht="14.25" customHeight="1" x14ac:dyDescent="0.25">
      <c r="A1482" s="2">
        <v>3888</v>
      </c>
      <c r="B1482" s="2">
        <v>20</v>
      </c>
      <c r="C1482" s="2" t="str">
        <f t="shared" si="207"/>
        <v>Young Adults</v>
      </c>
      <c r="D1482" s="2" t="s">
        <v>26</v>
      </c>
      <c r="E1482" s="2" t="s">
        <v>29</v>
      </c>
      <c r="F1482" s="2">
        <v>203.89</v>
      </c>
      <c r="G1482" s="2">
        <f t="shared" si="208"/>
        <v>1</v>
      </c>
      <c r="H1482" s="6">
        <v>48084</v>
      </c>
      <c r="I1482" s="12" t="str">
        <f t="shared" si="209"/>
        <v>2031</v>
      </c>
      <c r="J1482" s="10" t="str">
        <f t="shared" si="210"/>
        <v>Aug</v>
      </c>
      <c r="K1482" s="12" t="str">
        <f t="shared" si="211"/>
        <v>24</v>
      </c>
      <c r="L1482" s="2" t="s">
        <v>14</v>
      </c>
      <c r="M1482" s="2" t="s">
        <v>15</v>
      </c>
      <c r="N1482" s="2">
        <v>1.45</v>
      </c>
      <c r="O1482" s="2" t="s">
        <v>16</v>
      </c>
      <c r="P1482" s="2">
        <v>12</v>
      </c>
      <c r="Q1482" s="2">
        <f t="shared" si="212"/>
        <v>2</v>
      </c>
      <c r="R1482" s="2">
        <v>16.989999999999998</v>
      </c>
      <c r="S1482" s="2">
        <f t="shared" si="213"/>
        <v>1</v>
      </c>
      <c r="T1482" s="42">
        <f>DataSet!G3889+DataSet!Q3889+DataSet!S3889</f>
        <v>5</v>
      </c>
      <c r="U1482" s="16" t="str">
        <f t="shared" si="214"/>
        <v>Medium</v>
      </c>
      <c r="V1482" s="4">
        <v>1</v>
      </c>
      <c r="W1482" s="33">
        <f t="shared" si="215"/>
        <v>536.00153179190704</v>
      </c>
      <c r="X1482" s="2" t="s">
        <v>17</v>
      </c>
    </row>
    <row r="1483" spans="1:24" ht="14.25" customHeight="1" x14ac:dyDescent="0.25">
      <c r="A1483" s="2">
        <v>4033</v>
      </c>
      <c r="B1483" s="2">
        <v>39</v>
      </c>
      <c r="C1483" s="2" t="str">
        <f t="shared" si="207"/>
        <v>Early Adults</v>
      </c>
      <c r="D1483" s="2" t="s">
        <v>12</v>
      </c>
      <c r="E1483" s="2" t="s">
        <v>27</v>
      </c>
      <c r="F1483" s="2">
        <v>919.08</v>
      </c>
      <c r="G1483" s="2">
        <f t="shared" si="208"/>
        <v>3</v>
      </c>
      <c r="H1483" s="6">
        <v>48229</v>
      </c>
      <c r="I1483" s="12" t="str">
        <f t="shared" si="209"/>
        <v>2032</v>
      </c>
      <c r="J1483" s="10" t="str">
        <f t="shared" si="210"/>
        <v>Jan</v>
      </c>
      <c r="K1483" s="12" t="str">
        <f t="shared" si="211"/>
        <v>16</v>
      </c>
      <c r="L1483" s="2" t="s">
        <v>14</v>
      </c>
      <c r="M1483" s="2" t="s">
        <v>15</v>
      </c>
      <c r="N1483" s="2">
        <v>1.45</v>
      </c>
      <c r="O1483" s="2" t="s">
        <v>21</v>
      </c>
      <c r="P1483" s="2">
        <v>10</v>
      </c>
      <c r="Q1483" s="2">
        <f t="shared" si="212"/>
        <v>2</v>
      </c>
      <c r="R1483" s="2">
        <v>91.91</v>
      </c>
      <c r="S1483" s="2">
        <f t="shared" si="213"/>
        <v>2</v>
      </c>
      <c r="T1483" s="42">
        <f>DataSet!G4034+DataSet!Q4034+DataSet!S4034</f>
        <v>6</v>
      </c>
      <c r="U1483" s="16" t="str">
        <f t="shared" si="214"/>
        <v>Medium</v>
      </c>
      <c r="V1483" s="4">
        <v>1</v>
      </c>
      <c r="W1483" s="33">
        <f t="shared" si="215"/>
        <v>536.48215629522383</v>
      </c>
      <c r="X1483" s="2" t="s">
        <v>28</v>
      </c>
    </row>
    <row r="1484" spans="1:24" ht="14.25" customHeight="1" x14ac:dyDescent="0.25">
      <c r="A1484" s="2">
        <v>4402</v>
      </c>
      <c r="B1484" s="2">
        <v>59</v>
      </c>
      <c r="C1484" s="2" t="str">
        <f t="shared" si="207"/>
        <v>Late Adults</v>
      </c>
      <c r="D1484" s="2" t="s">
        <v>26</v>
      </c>
      <c r="E1484" s="2" t="s">
        <v>29</v>
      </c>
      <c r="F1484" s="2">
        <v>103.49</v>
      </c>
      <c r="G1484" s="2">
        <f t="shared" si="208"/>
        <v>1</v>
      </c>
      <c r="H1484" s="6">
        <v>48598</v>
      </c>
      <c r="I1484" s="12" t="str">
        <f t="shared" si="209"/>
        <v>2033</v>
      </c>
      <c r="J1484" s="10" t="str">
        <f t="shared" si="210"/>
        <v>Jan</v>
      </c>
      <c r="K1484" s="12" t="str">
        <f t="shared" si="211"/>
        <v>19</v>
      </c>
      <c r="L1484" s="2" t="s">
        <v>30</v>
      </c>
      <c r="M1484" s="2" t="s">
        <v>15</v>
      </c>
      <c r="N1484" s="2">
        <v>1.45</v>
      </c>
      <c r="O1484" s="2" t="s">
        <v>16</v>
      </c>
      <c r="P1484" s="2">
        <v>18</v>
      </c>
      <c r="Q1484" s="2">
        <f t="shared" si="212"/>
        <v>3</v>
      </c>
      <c r="R1484" s="2">
        <v>5.75</v>
      </c>
      <c r="S1484" s="2">
        <f t="shared" si="213"/>
        <v>1</v>
      </c>
      <c r="T1484" s="42">
        <f>DataSet!G4403+DataSet!Q4403+DataSet!S4403</f>
        <v>7</v>
      </c>
      <c r="U1484" s="16" t="str">
        <f t="shared" si="214"/>
        <v>High</v>
      </c>
      <c r="V1484" s="4">
        <v>2</v>
      </c>
      <c r="W1484" s="33">
        <f t="shared" si="215"/>
        <v>522.46193362193458</v>
      </c>
      <c r="X1484" s="2" t="s">
        <v>28</v>
      </c>
    </row>
    <row r="1485" spans="1:24" ht="14.25" customHeight="1" x14ac:dyDescent="0.25">
      <c r="A1485" s="2">
        <v>4432</v>
      </c>
      <c r="B1485" s="2">
        <v>65</v>
      </c>
      <c r="C1485" s="2" t="str">
        <f t="shared" si="207"/>
        <v>Seniors</v>
      </c>
      <c r="D1485" s="2" t="s">
        <v>18</v>
      </c>
      <c r="E1485" s="2" t="s">
        <v>19</v>
      </c>
      <c r="F1485" s="2">
        <v>220.84</v>
      </c>
      <c r="G1485" s="2">
        <f t="shared" si="208"/>
        <v>1</v>
      </c>
      <c r="H1485" s="6">
        <v>48628</v>
      </c>
      <c r="I1485" s="12" t="str">
        <f t="shared" si="209"/>
        <v>2033</v>
      </c>
      <c r="J1485" s="10" t="str">
        <f t="shared" si="210"/>
        <v>Feb</v>
      </c>
      <c r="K1485" s="12" t="str">
        <f t="shared" si="211"/>
        <v>18</v>
      </c>
      <c r="L1485" s="2" t="s">
        <v>20</v>
      </c>
      <c r="M1485" s="2" t="s">
        <v>25</v>
      </c>
      <c r="N1485" s="2">
        <v>1.45</v>
      </c>
      <c r="O1485" s="2" t="s">
        <v>16</v>
      </c>
      <c r="P1485" s="2">
        <v>17</v>
      </c>
      <c r="Q1485" s="2">
        <f t="shared" si="212"/>
        <v>3</v>
      </c>
      <c r="R1485" s="2">
        <v>12.99</v>
      </c>
      <c r="S1485" s="2">
        <f t="shared" si="213"/>
        <v>1</v>
      </c>
      <c r="T1485" s="42">
        <f>DataSet!G4433+DataSet!Q4433+DataSet!S4433</f>
        <v>6</v>
      </c>
      <c r="U1485" s="16" t="str">
        <f t="shared" si="214"/>
        <v>Medium</v>
      </c>
      <c r="V1485" s="4">
        <v>3</v>
      </c>
      <c r="W1485" s="33">
        <f t="shared" si="215"/>
        <v>501.5139695712312</v>
      </c>
      <c r="X1485" s="2" t="s">
        <v>22</v>
      </c>
    </row>
    <row r="1486" spans="1:24" ht="14.25" customHeight="1" x14ac:dyDescent="0.25">
      <c r="A1486" s="2">
        <v>4580</v>
      </c>
      <c r="B1486" s="2">
        <v>58</v>
      </c>
      <c r="C1486" s="2" t="str">
        <f t="shared" si="207"/>
        <v>Late Adults</v>
      </c>
      <c r="D1486" s="2" t="s">
        <v>23</v>
      </c>
      <c r="E1486" s="2" t="s">
        <v>27</v>
      </c>
      <c r="F1486" s="2">
        <v>83.84</v>
      </c>
      <c r="G1486" s="2">
        <f t="shared" si="208"/>
        <v>1</v>
      </c>
      <c r="H1486" s="6">
        <v>48776</v>
      </c>
      <c r="I1486" s="12" t="str">
        <f t="shared" si="209"/>
        <v>2033</v>
      </c>
      <c r="J1486" s="10" t="str">
        <f t="shared" si="210"/>
        <v>Jul</v>
      </c>
      <c r="K1486" s="12" t="str">
        <f t="shared" si="211"/>
        <v>16</v>
      </c>
      <c r="L1486" s="2" t="s">
        <v>14</v>
      </c>
      <c r="M1486" s="2" t="s">
        <v>25</v>
      </c>
      <c r="N1486" s="2">
        <v>1.45</v>
      </c>
      <c r="O1486" s="2" t="s">
        <v>21</v>
      </c>
      <c r="P1486" s="2">
        <v>12</v>
      </c>
      <c r="Q1486" s="2">
        <f t="shared" si="212"/>
        <v>2</v>
      </c>
      <c r="R1486" s="2">
        <v>6.99</v>
      </c>
      <c r="S1486" s="2">
        <f t="shared" si="213"/>
        <v>1</v>
      </c>
      <c r="T1486" s="42">
        <f>DataSet!G4581+DataSet!Q4581+DataSet!S4581</f>
        <v>4</v>
      </c>
      <c r="U1486" s="16" t="str">
        <f t="shared" si="214"/>
        <v>Low</v>
      </c>
      <c r="V1486" s="4">
        <v>1</v>
      </c>
      <c r="W1486" s="33">
        <f t="shared" si="215"/>
        <v>535.92766666666614</v>
      </c>
      <c r="X1486" s="2" t="s">
        <v>17</v>
      </c>
    </row>
    <row r="1487" spans="1:24" ht="14.25" customHeight="1" x14ac:dyDescent="0.25">
      <c r="A1487" s="2">
        <v>343</v>
      </c>
      <c r="B1487" s="2">
        <v>50</v>
      </c>
      <c r="C1487" s="2" t="str">
        <f t="shared" si="207"/>
        <v>Late Adults</v>
      </c>
      <c r="D1487" s="2" t="s">
        <v>12</v>
      </c>
      <c r="E1487" s="2" t="s">
        <v>19</v>
      </c>
      <c r="F1487" s="2">
        <v>586.09</v>
      </c>
      <c r="G1487" s="2">
        <f t="shared" si="208"/>
        <v>2</v>
      </c>
      <c r="H1487" s="6">
        <v>44539</v>
      </c>
      <c r="I1487" s="12" t="str">
        <f t="shared" si="209"/>
        <v>2021</v>
      </c>
      <c r="J1487" s="10" t="str">
        <f t="shared" si="210"/>
        <v>Dec</v>
      </c>
      <c r="K1487" s="12" t="str">
        <f t="shared" si="211"/>
        <v>09</v>
      </c>
      <c r="L1487" s="2" t="s">
        <v>14</v>
      </c>
      <c r="M1487" s="2" t="s">
        <v>25</v>
      </c>
      <c r="N1487" s="2">
        <v>1.44</v>
      </c>
      <c r="O1487" s="2" t="s">
        <v>21</v>
      </c>
      <c r="P1487" s="2">
        <v>2</v>
      </c>
      <c r="Q1487" s="2">
        <f t="shared" si="212"/>
        <v>1</v>
      </c>
      <c r="R1487" s="2">
        <v>293.04000000000002</v>
      </c>
      <c r="S1487" s="2">
        <f t="shared" si="213"/>
        <v>3</v>
      </c>
      <c r="T1487" s="42">
        <f>DataSet!G344+DataSet!Q344+DataSet!S344</f>
        <v>7</v>
      </c>
      <c r="U1487" s="16" t="str">
        <f t="shared" si="214"/>
        <v>High</v>
      </c>
      <c r="V1487" s="4">
        <v>4</v>
      </c>
      <c r="W1487" s="33">
        <f t="shared" si="215"/>
        <v>523.3641562064164</v>
      </c>
      <c r="X1487" s="2" t="s">
        <v>22</v>
      </c>
    </row>
    <row r="1488" spans="1:24" ht="14.25" customHeight="1" x14ac:dyDescent="0.25">
      <c r="A1488" s="2">
        <v>355</v>
      </c>
      <c r="B1488" s="2">
        <v>48</v>
      </c>
      <c r="C1488" s="2" t="str">
        <f t="shared" si="207"/>
        <v>Mid Adults</v>
      </c>
      <c r="D1488" s="2" t="s">
        <v>12</v>
      </c>
      <c r="E1488" s="2" t="s">
        <v>19</v>
      </c>
      <c r="F1488" s="2">
        <v>520.86</v>
      </c>
      <c r="G1488" s="2">
        <f t="shared" si="208"/>
        <v>2</v>
      </c>
      <c r="H1488" s="6">
        <v>44551</v>
      </c>
      <c r="I1488" s="12" t="str">
        <f t="shared" si="209"/>
        <v>2021</v>
      </c>
      <c r="J1488" s="10" t="str">
        <f t="shared" si="210"/>
        <v>Dec</v>
      </c>
      <c r="K1488" s="12" t="str">
        <f t="shared" si="211"/>
        <v>21</v>
      </c>
      <c r="L1488" s="2" t="s">
        <v>30</v>
      </c>
      <c r="M1488" s="2" t="s">
        <v>25</v>
      </c>
      <c r="N1488" s="2">
        <v>1.44</v>
      </c>
      <c r="O1488" s="2" t="s">
        <v>21</v>
      </c>
      <c r="P1488" s="2">
        <v>18</v>
      </c>
      <c r="Q1488" s="2">
        <f t="shared" si="212"/>
        <v>3</v>
      </c>
      <c r="R1488" s="2">
        <v>28.94</v>
      </c>
      <c r="S1488" s="2">
        <f t="shared" si="213"/>
        <v>1</v>
      </c>
      <c r="T1488" s="42">
        <f>DataSet!G356+DataSet!Q356+DataSet!S356</f>
        <v>5</v>
      </c>
      <c r="U1488" s="16" t="str">
        <f t="shared" si="214"/>
        <v>Medium</v>
      </c>
      <c r="V1488" s="4">
        <v>1</v>
      </c>
      <c r="W1488" s="33">
        <f t="shared" si="215"/>
        <v>536.58381712626942</v>
      </c>
      <c r="X1488" s="2" t="s">
        <v>28</v>
      </c>
    </row>
    <row r="1489" spans="1:24" ht="14.25" customHeight="1" x14ac:dyDescent="0.25">
      <c r="A1489" s="2">
        <v>453</v>
      </c>
      <c r="B1489" s="2">
        <v>54</v>
      </c>
      <c r="C1489" s="2" t="str">
        <f t="shared" si="207"/>
        <v>Late Adults</v>
      </c>
      <c r="D1489" s="2" t="s">
        <v>23</v>
      </c>
      <c r="E1489" s="2" t="s">
        <v>13</v>
      </c>
      <c r="F1489" s="2">
        <v>453.11</v>
      </c>
      <c r="G1489" s="2">
        <f t="shared" si="208"/>
        <v>2</v>
      </c>
      <c r="H1489" s="6">
        <v>44649</v>
      </c>
      <c r="I1489" s="12" t="str">
        <f t="shared" si="209"/>
        <v>2022</v>
      </c>
      <c r="J1489" s="10" t="str">
        <f t="shared" si="210"/>
        <v>Mar</v>
      </c>
      <c r="K1489" s="12" t="str">
        <f t="shared" si="211"/>
        <v>29</v>
      </c>
      <c r="L1489" s="2" t="s">
        <v>14</v>
      </c>
      <c r="M1489" s="2" t="s">
        <v>15</v>
      </c>
      <c r="N1489" s="2">
        <v>1.44</v>
      </c>
      <c r="O1489" s="2" t="s">
        <v>16</v>
      </c>
      <c r="P1489" s="2">
        <v>5</v>
      </c>
      <c r="Q1489" s="2">
        <f t="shared" si="212"/>
        <v>1</v>
      </c>
      <c r="R1489" s="2">
        <v>90.62</v>
      </c>
      <c r="S1489" s="2">
        <f t="shared" si="213"/>
        <v>2</v>
      </c>
      <c r="T1489" s="42">
        <f>DataSet!G454+DataSet!Q454+DataSet!S454</f>
        <v>6</v>
      </c>
      <c r="U1489" s="16" t="str">
        <f t="shared" si="214"/>
        <v>Medium</v>
      </c>
      <c r="V1489" s="4">
        <v>3</v>
      </c>
      <c r="W1489" s="33">
        <f t="shared" si="215"/>
        <v>501.90271468144061</v>
      </c>
      <c r="X1489" s="2" t="s">
        <v>28</v>
      </c>
    </row>
    <row r="1490" spans="1:24" ht="14.25" customHeight="1" x14ac:dyDescent="0.25">
      <c r="A1490" s="2">
        <v>559</v>
      </c>
      <c r="B1490" s="2">
        <v>46</v>
      </c>
      <c r="C1490" s="2" t="str">
        <f t="shared" si="207"/>
        <v>Mid Adults</v>
      </c>
      <c r="D1490" s="2" t="s">
        <v>23</v>
      </c>
      <c r="E1490" s="2" t="s">
        <v>19</v>
      </c>
      <c r="F1490" s="2">
        <v>525.77</v>
      </c>
      <c r="G1490" s="2">
        <f t="shared" si="208"/>
        <v>2</v>
      </c>
      <c r="H1490" s="6">
        <v>44755</v>
      </c>
      <c r="I1490" s="12" t="str">
        <f t="shared" si="209"/>
        <v>2022</v>
      </c>
      <c r="J1490" s="10" t="str">
        <f t="shared" si="210"/>
        <v>Jul</v>
      </c>
      <c r="K1490" s="12" t="str">
        <f t="shared" si="211"/>
        <v>13</v>
      </c>
      <c r="L1490" s="2" t="s">
        <v>20</v>
      </c>
      <c r="M1490" s="2" t="s">
        <v>25</v>
      </c>
      <c r="N1490" s="2">
        <v>1.44</v>
      </c>
      <c r="O1490" s="2" t="s">
        <v>21</v>
      </c>
      <c r="P1490" s="2">
        <v>13</v>
      </c>
      <c r="Q1490" s="2">
        <f t="shared" si="212"/>
        <v>2</v>
      </c>
      <c r="R1490" s="2">
        <v>40.44</v>
      </c>
      <c r="S1490" s="2">
        <f t="shared" si="213"/>
        <v>1</v>
      </c>
      <c r="T1490" s="42">
        <f>DataSet!G560+DataSet!Q560+DataSet!S560</f>
        <v>4</v>
      </c>
      <c r="U1490" s="16" t="str">
        <f t="shared" si="214"/>
        <v>Low</v>
      </c>
      <c r="V1490" s="4">
        <v>3</v>
      </c>
      <c r="W1490" s="33">
        <f t="shared" si="215"/>
        <v>501.97038834951485</v>
      </c>
      <c r="X1490" s="2" t="s">
        <v>17</v>
      </c>
    </row>
    <row r="1491" spans="1:24" ht="14.25" customHeight="1" x14ac:dyDescent="0.25">
      <c r="A1491" s="2">
        <v>901</v>
      </c>
      <c r="B1491" s="2">
        <v>66</v>
      </c>
      <c r="C1491" s="2" t="str">
        <f t="shared" si="207"/>
        <v>Seniors</v>
      </c>
      <c r="D1491" s="2" t="s">
        <v>26</v>
      </c>
      <c r="E1491" s="2" t="s">
        <v>19</v>
      </c>
      <c r="F1491" s="2">
        <v>719.48</v>
      </c>
      <c r="G1491" s="2">
        <f t="shared" si="208"/>
        <v>3</v>
      </c>
      <c r="H1491" s="6">
        <v>45097</v>
      </c>
      <c r="I1491" s="12" t="str">
        <f t="shared" si="209"/>
        <v>2023</v>
      </c>
      <c r="J1491" s="10" t="str">
        <f t="shared" si="210"/>
        <v>Jun</v>
      </c>
      <c r="K1491" s="12" t="str">
        <f t="shared" si="211"/>
        <v>20</v>
      </c>
      <c r="L1491" s="2" t="s">
        <v>30</v>
      </c>
      <c r="M1491" s="2" t="s">
        <v>25</v>
      </c>
      <c r="N1491" s="2">
        <v>1.44</v>
      </c>
      <c r="O1491" s="2" t="s">
        <v>16</v>
      </c>
      <c r="P1491" s="2">
        <v>10</v>
      </c>
      <c r="Q1491" s="2">
        <f t="shared" si="212"/>
        <v>2</v>
      </c>
      <c r="R1491" s="2">
        <v>71.95</v>
      </c>
      <c r="S1491" s="2">
        <f t="shared" si="213"/>
        <v>2</v>
      </c>
      <c r="T1491" s="42">
        <f>DataSet!G902+DataSet!Q902+DataSet!S902</f>
        <v>3</v>
      </c>
      <c r="U1491" s="16" t="str">
        <f t="shared" si="214"/>
        <v>Low</v>
      </c>
      <c r="V1491" s="4">
        <v>5</v>
      </c>
      <c r="W1491" s="33">
        <f t="shared" si="215"/>
        <v>525.42782733812965</v>
      </c>
      <c r="X1491" s="2" t="s">
        <v>17</v>
      </c>
    </row>
    <row r="1492" spans="1:24" ht="14.25" customHeight="1" x14ac:dyDescent="0.25">
      <c r="A1492" s="2">
        <v>1064</v>
      </c>
      <c r="B1492" s="2">
        <v>50</v>
      </c>
      <c r="C1492" s="2" t="str">
        <f t="shared" si="207"/>
        <v>Late Adults</v>
      </c>
      <c r="D1492" s="2" t="s">
        <v>18</v>
      </c>
      <c r="E1492" s="2" t="s">
        <v>27</v>
      </c>
      <c r="F1492" s="2">
        <v>986.58</v>
      </c>
      <c r="G1492" s="2">
        <f t="shared" si="208"/>
        <v>3</v>
      </c>
      <c r="H1492" s="6">
        <v>45260</v>
      </c>
      <c r="I1492" s="12" t="str">
        <f t="shared" si="209"/>
        <v>2023</v>
      </c>
      <c r="J1492" s="10" t="str">
        <f t="shared" si="210"/>
        <v>Nov</v>
      </c>
      <c r="K1492" s="12" t="str">
        <f t="shared" si="211"/>
        <v>30</v>
      </c>
      <c r="L1492" s="2" t="s">
        <v>20</v>
      </c>
      <c r="M1492" s="2" t="s">
        <v>15</v>
      </c>
      <c r="N1492" s="2">
        <v>1.44</v>
      </c>
      <c r="O1492" s="2" t="s">
        <v>16</v>
      </c>
      <c r="P1492" s="2">
        <v>12</v>
      </c>
      <c r="Q1492" s="2">
        <f t="shared" si="212"/>
        <v>2</v>
      </c>
      <c r="R1492" s="2">
        <v>82.22</v>
      </c>
      <c r="S1492" s="2">
        <f t="shared" si="213"/>
        <v>2</v>
      </c>
      <c r="T1492" s="42">
        <f>DataSet!G1065+DataSet!Q1065+DataSet!S1065</f>
        <v>7</v>
      </c>
      <c r="U1492" s="16" t="str">
        <f t="shared" si="214"/>
        <v>High</v>
      </c>
      <c r="V1492" s="4">
        <v>4</v>
      </c>
      <c r="W1492" s="33">
        <f t="shared" si="215"/>
        <v>523.27655027933031</v>
      </c>
      <c r="X1492" s="2" t="s">
        <v>22</v>
      </c>
    </row>
    <row r="1493" spans="1:24" ht="14.25" customHeight="1" x14ac:dyDescent="0.25">
      <c r="A1493" s="2">
        <v>1150</v>
      </c>
      <c r="B1493" s="2">
        <v>69</v>
      </c>
      <c r="C1493" s="2" t="str">
        <f t="shared" si="207"/>
        <v>Seniors</v>
      </c>
      <c r="D1493" s="2" t="s">
        <v>26</v>
      </c>
      <c r="E1493" s="2" t="s">
        <v>13</v>
      </c>
      <c r="F1493" s="2">
        <v>847.65</v>
      </c>
      <c r="G1493" s="2">
        <f t="shared" si="208"/>
        <v>3</v>
      </c>
      <c r="H1493" s="6">
        <v>45346</v>
      </c>
      <c r="I1493" s="12" t="str">
        <f t="shared" si="209"/>
        <v>2024</v>
      </c>
      <c r="J1493" s="10" t="str">
        <f t="shared" si="210"/>
        <v>Feb</v>
      </c>
      <c r="K1493" s="12" t="str">
        <f t="shared" si="211"/>
        <v>24</v>
      </c>
      <c r="L1493" s="2" t="s">
        <v>30</v>
      </c>
      <c r="M1493" s="2" t="s">
        <v>25</v>
      </c>
      <c r="N1493" s="2">
        <v>1.44</v>
      </c>
      <c r="O1493" s="2" t="s">
        <v>21</v>
      </c>
      <c r="P1493" s="2">
        <v>10</v>
      </c>
      <c r="Q1493" s="2">
        <f t="shared" si="212"/>
        <v>2</v>
      </c>
      <c r="R1493" s="2">
        <v>84.76</v>
      </c>
      <c r="S1493" s="2">
        <f t="shared" si="213"/>
        <v>2</v>
      </c>
      <c r="T1493" s="42">
        <f>DataSet!G1151+DataSet!Q1151+DataSet!S1151</f>
        <v>4</v>
      </c>
      <c r="U1493" s="16" t="str">
        <f t="shared" si="214"/>
        <v>Low</v>
      </c>
      <c r="V1493" s="4">
        <v>4</v>
      </c>
      <c r="W1493" s="33">
        <f t="shared" si="215"/>
        <v>522.62857342657423</v>
      </c>
      <c r="X1493" s="2" t="s">
        <v>17</v>
      </c>
    </row>
    <row r="1494" spans="1:24" ht="14.25" customHeight="1" x14ac:dyDescent="0.25">
      <c r="A1494" s="2">
        <v>1181</v>
      </c>
      <c r="B1494" s="2">
        <v>39</v>
      </c>
      <c r="C1494" s="2" t="str">
        <f t="shared" si="207"/>
        <v>Early Adults</v>
      </c>
      <c r="D1494" s="2" t="s">
        <v>12</v>
      </c>
      <c r="E1494" s="2" t="s">
        <v>13</v>
      </c>
      <c r="F1494" s="2">
        <v>88.92</v>
      </c>
      <c r="G1494" s="2">
        <f t="shared" si="208"/>
        <v>1</v>
      </c>
      <c r="H1494" s="6">
        <v>45377</v>
      </c>
      <c r="I1494" s="12" t="str">
        <f t="shared" si="209"/>
        <v>2024</v>
      </c>
      <c r="J1494" s="10" t="str">
        <f t="shared" si="210"/>
        <v>Mar</v>
      </c>
      <c r="K1494" s="12" t="str">
        <f t="shared" si="211"/>
        <v>26</v>
      </c>
      <c r="L1494" s="2" t="s">
        <v>20</v>
      </c>
      <c r="M1494" s="2" t="s">
        <v>25</v>
      </c>
      <c r="N1494" s="2">
        <v>1.44</v>
      </c>
      <c r="O1494" s="2" t="s">
        <v>16</v>
      </c>
      <c r="P1494" s="2">
        <v>18</v>
      </c>
      <c r="Q1494" s="2">
        <f t="shared" si="212"/>
        <v>3</v>
      </c>
      <c r="R1494" s="2">
        <v>4.9400000000000004</v>
      </c>
      <c r="S1494" s="2">
        <f t="shared" si="213"/>
        <v>1</v>
      </c>
      <c r="T1494" s="42">
        <f>DataSet!G1182+DataSet!Q1182+DataSet!S1182</f>
        <v>7</v>
      </c>
      <c r="U1494" s="16" t="str">
        <f t="shared" si="214"/>
        <v>High</v>
      </c>
      <c r="V1494" s="4">
        <v>2</v>
      </c>
      <c r="W1494" s="33">
        <f t="shared" si="215"/>
        <v>523.06738439306469</v>
      </c>
      <c r="X1494" s="2" t="s">
        <v>22</v>
      </c>
    </row>
    <row r="1495" spans="1:24" ht="14.25" customHeight="1" x14ac:dyDescent="0.25">
      <c r="A1495" s="2">
        <v>1366</v>
      </c>
      <c r="B1495" s="2">
        <v>52</v>
      </c>
      <c r="C1495" s="2" t="str">
        <f t="shared" si="207"/>
        <v>Late Adults</v>
      </c>
      <c r="D1495" s="2" t="s">
        <v>23</v>
      </c>
      <c r="E1495" s="2" t="s">
        <v>27</v>
      </c>
      <c r="F1495" s="2">
        <v>707.13</v>
      </c>
      <c r="G1495" s="2">
        <f t="shared" si="208"/>
        <v>3</v>
      </c>
      <c r="H1495" s="6">
        <v>45562</v>
      </c>
      <c r="I1495" s="12" t="str">
        <f t="shared" si="209"/>
        <v>2024</v>
      </c>
      <c r="J1495" s="10" t="str">
        <f t="shared" si="210"/>
        <v>Sep</v>
      </c>
      <c r="K1495" s="12" t="str">
        <f t="shared" si="211"/>
        <v>27</v>
      </c>
      <c r="L1495" s="2" t="s">
        <v>20</v>
      </c>
      <c r="M1495" s="2" t="s">
        <v>15</v>
      </c>
      <c r="N1495" s="2">
        <v>1.44</v>
      </c>
      <c r="O1495" s="2" t="s">
        <v>16</v>
      </c>
      <c r="P1495" s="2">
        <v>14</v>
      </c>
      <c r="Q1495" s="2">
        <f t="shared" si="212"/>
        <v>2</v>
      </c>
      <c r="R1495" s="2">
        <v>50.51</v>
      </c>
      <c r="S1495" s="2">
        <f t="shared" si="213"/>
        <v>2</v>
      </c>
      <c r="T1495" s="42">
        <f>DataSet!G1367+DataSet!Q1367+DataSet!S1367</f>
        <v>4</v>
      </c>
      <c r="U1495" s="16" t="str">
        <f t="shared" si="214"/>
        <v>Low</v>
      </c>
      <c r="V1495" s="4">
        <v>2</v>
      </c>
      <c r="W1495" s="33">
        <f t="shared" si="215"/>
        <v>523.69567293777243</v>
      </c>
      <c r="X1495" s="2" t="s">
        <v>28</v>
      </c>
    </row>
    <row r="1496" spans="1:24" ht="14.25" customHeight="1" x14ac:dyDescent="0.25">
      <c r="A1496" s="2">
        <v>1663</v>
      </c>
      <c r="B1496" s="2">
        <v>63</v>
      </c>
      <c r="C1496" s="2" t="str">
        <f t="shared" si="207"/>
        <v>Seniors</v>
      </c>
      <c r="D1496" s="2" t="s">
        <v>26</v>
      </c>
      <c r="E1496" s="2" t="s">
        <v>19</v>
      </c>
      <c r="F1496" s="2">
        <v>234.82</v>
      </c>
      <c r="G1496" s="2">
        <f t="shared" si="208"/>
        <v>1</v>
      </c>
      <c r="H1496" s="6">
        <v>45859</v>
      </c>
      <c r="I1496" s="12" t="str">
        <f t="shared" si="209"/>
        <v>2025</v>
      </c>
      <c r="J1496" s="10" t="str">
        <f t="shared" si="210"/>
        <v>Jul</v>
      </c>
      <c r="K1496" s="12" t="str">
        <f t="shared" si="211"/>
        <v>21</v>
      </c>
      <c r="L1496" s="2" t="s">
        <v>24</v>
      </c>
      <c r="M1496" s="2" t="s">
        <v>15</v>
      </c>
      <c r="N1496" s="2">
        <v>1.44</v>
      </c>
      <c r="O1496" s="2" t="s">
        <v>21</v>
      </c>
      <c r="P1496" s="2">
        <v>16</v>
      </c>
      <c r="Q1496" s="2">
        <f t="shared" si="212"/>
        <v>3</v>
      </c>
      <c r="R1496" s="2">
        <v>14.68</v>
      </c>
      <c r="S1496" s="2">
        <f t="shared" si="213"/>
        <v>1</v>
      </c>
      <c r="T1496" s="42">
        <f>DataSet!G1664+DataSet!Q1664+DataSet!S1664</f>
        <v>7</v>
      </c>
      <c r="U1496" s="16" t="str">
        <f t="shared" si="214"/>
        <v>High</v>
      </c>
      <c r="V1496" s="4">
        <v>5</v>
      </c>
      <c r="W1496" s="33">
        <f t="shared" si="215"/>
        <v>525.14821325648438</v>
      </c>
      <c r="X1496" s="2" t="s">
        <v>22</v>
      </c>
    </row>
    <row r="1497" spans="1:24" ht="14.25" customHeight="1" x14ac:dyDescent="0.25">
      <c r="A1497" s="2">
        <v>1681</v>
      </c>
      <c r="B1497" s="2">
        <v>66</v>
      </c>
      <c r="C1497" s="2" t="str">
        <f t="shared" si="207"/>
        <v>Seniors</v>
      </c>
      <c r="D1497" s="2" t="s">
        <v>18</v>
      </c>
      <c r="E1497" s="2" t="s">
        <v>19</v>
      </c>
      <c r="F1497" s="2">
        <v>177.65</v>
      </c>
      <c r="G1497" s="2">
        <f t="shared" si="208"/>
        <v>1</v>
      </c>
      <c r="H1497" s="6">
        <v>45877</v>
      </c>
      <c r="I1497" s="12" t="str">
        <f t="shared" si="209"/>
        <v>2025</v>
      </c>
      <c r="J1497" s="10" t="str">
        <f t="shared" si="210"/>
        <v>Aug</v>
      </c>
      <c r="K1497" s="12" t="str">
        <f t="shared" si="211"/>
        <v>08</v>
      </c>
      <c r="L1497" s="2" t="s">
        <v>24</v>
      </c>
      <c r="M1497" s="2" t="s">
        <v>15</v>
      </c>
      <c r="N1497" s="2">
        <v>1.44</v>
      </c>
      <c r="O1497" s="2" t="s">
        <v>21</v>
      </c>
      <c r="P1497" s="2">
        <v>10</v>
      </c>
      <c r="Q1497" s="2">
        <f t="shared" si="212"/>
        <v>2</v>
      </c>
      <c r="R1497" s="2">
        <v>17.760000000000002</v>
      </c>
      <c r="S1497" s="2">
        <f t="shared" si="213"/>
        <v>1</v>
      </c>
      <c r="T1497" s="42">
        <f>DataSet!G1682+DataSet!Q1682+DataSet!S1682</f>
        <v>4</v>
      </c>
      <c r="U1497" s="16" t="str">
        <f t="shared" si="214"/>
        <v>Low</v>
      </c>
      <c r="V1497" s="4">
        <v>4</v>
      </c>
      <c r="W1497" s="33">
        <f t="shared" si="215"/>
        <v>522.17336134453865</v>
      </c>
      <c r="X1497" s="2" t="s">
        <v>22</v>
      </c>
    </row>
    <row r="1498" spans="1:24" ht="14.25" customHeight="1" x14ac:dyDescent="0.25">
      <c r="A1498" s="2">
        <v>2301</v>
      </c>
      <c r="B1498" s="2">
        <v>42</v>
      </c>
      <c r="C1498" s="2" t="str">
        <f t="shared" si="207"/>
        <v>Mid Adults</v>
      </c>
      <c r="D1498" s="2" t="s">
        <v>23</v>
      </c>
      <c r="E1498" s="2" t="s">
        <v>13</v>
      </c>
      <c r="F1498" s="2">
        <v>470.73</v>
      </c>
      <c r="G1498" s="2">
        <f t="shared" si="208"/>
        <v>2</v>
      </c>
      <c r="H1498" s="6">
        <v>46497</v>
      </c>
      <c r="I1498" s="12" t="str">
        <f t="shared" si="209"/>
        <v>2027</v>
      </c>
      <c r="J1498" s="10" t="str">
        <f t="shared" si="210"/>
        <v>Apr</v>
      </c>
      <c r="K1498" s="12" t="str">
        <f t="shared" si="211"/>
        <v>20</v>
      </c>
      <c r="L1498" s="2" t="s">
        <v>30</v>
      </c>
      <c r="M1498" s="2" t="s">
        <v>25</v>
      </c>
      <c r="N1498" s="2">
        <v>1.44</v>
      </c>
      <c r="O1498" s="2" t="s">
        <v>21</v>
      </c>
      <c r="P1498" s="2">
        <v>17</v>
      </c>
      <c r="Q1498" s="2">
        <f t="shared" si="212"/>
        <v>3</v>
      </c>
      <c r="R1498" s="2">
        <v>27.69</v>
      </c>
      <c r="S1498" s="2">
        <f t="shared" si="213"/>
        <v>1</v>
      </c>
      <c r="T1498" s="42">
        <f>DataSet!G2302+DataSet!Q2302+DataSet!S2302</f>
        <v>4</v>
      </c>
      <c r="U1498" s="16" t="str">
        <f t="shared" si="214"/>
        <v>Low</v>
      </c>
      <c r="V1498" s="4">
        <v>4</v>
      </c>
      <c r="W1498" s="33">
        <f t="shared" si="215"/>
        <v>522.65656381486758</v>
      </c>
      <c r="X1498" s="2" t="s">
        <v>22</v>
      </c>
    </row>
    <row r="1499" spans="1:24" ht="14.25" customHeight="1" x14ac:dyDescent="0.25">
      <c r="A1499" s="2">
        <v>2621</v>
      </c>
      <c r="B1499" s="2">
        <v>34</v>
      </c>
      <c r="C1499" s="2" t="str">
        <f t="shared" si="207"/>
        <v>Early Adults</v>
      </c>
      <c r="D1499" s="2" t="s">
        <v>18</v>
      </c>
      <c r="E1499" s="2" t="s">
        <v>19</v>
      </c>
      <c r="F1499" s="2">
        <v>365.24</v>
      </c>
      <c r="G1499" s="2">
        <f t="shared" si="208"/>
        <v>2</v>
      </c>
      <c r="H1499" s="6">
        <v>46817</v>
      </c>
      <c r="I1499" s="12" t="str">
        <f t="shared" si="209"/>
        <v>2028</v>
      </c>
      <c r="J1499" s="10" t="str">
        <f t="shared" si="210"/>
        <v>Mar</v>
      </c>
      <c r="K1499" s="12" t="str">
        <f t="shared" si="211"/>
        <v>05</v>
      </c>
      <c r="L1499" s="2" t="s">
        <v>20</v>
      </c>
      <c r="M1499" s="2" t="s">
        <v>25</v>
      </c>
      <c r="N1499" s="2">
        <v>1.44</v>
      </c>
      <c r="O1499" s="2" t="s">
        <v>16</v>
      </c>
      <c r="P1499" s="2">
        <v>1</v>
      </c>
      <c r="Q1499" s="2">
        <f t="shared" si="212"/>
        <v>1</v>
      </c>
      <c r="R1499" s="2">
        <v>365.24</v>
      </c>
      <c r="S1499" s="2">
        <f t="shared" si="213"/>
        <v>3</v>
      </c>
      <c r="T1499" s="42">
        <f>DataSet!G2622+DataSet!Q2622+DataSet!S2622</f>
        <v>7</v>
      </c>
      <c r="U1499" s="16" t="str">
        <f t="shared" si="214"/>
        <v>High</v>
      </c>
      <c r="V1499" s="4">
        <v>4</v>
      </c>
      <c r="W1499" s="33">
        <f t="shared" si="215"/>
        <v>522.72949438202329</v>
      </c>
      <c r="X1499" s="2" t="s">
        <v>28</v>
      </c>
    </row>
    <row r="1500" spans="1:24" ht="14.25" customHeight="1" x14ac:dyDescent="0.25">
      <c r="A1500" s="2">
        <v>2978</v>
      </c>
      <c r="B1500" s="2">
        <v>55</v>
      </c>
      <c r="C1500" s="2" t="str">
        <f t="shared" si="207"/>
        <v>Late Adults</v>
      </c>
      <c r="D1500" s="2" t="s">
        <v>18</v>
      </c>
      <c r="E1500" s="2" t="s">
        <v>19</v>
      </c>
      <c r="F1500" s="2">
        <v>569.87</v>
      </c>
      <c r="G1500" s="2">
        <f t="shared" si="208"/>
        <v>2</v>
      </c>
      <c r="H1500" s="6">
        <v>47174</v>
      </c>
      <c r="I1500" s="12" t="str">
        <f t="shared" si="209"/>
        <v>2029</v>
      </c>
      <c r="J1500" s="10" t="str">
        <f t="shared" si="210"/>
        <v>Feb</v>
      </c>
      <c r="K1500" s="12" t="str">
        <f t="shared" si="211"/>
        <v>25</v>
      </c>
      <c r="L1500" s="2" t="s">
        <v>24</v>
      </c>
      <c r="M1500" s="2" t="s">
        <v>15</v>
      </c>
      <c r="N1500" s="2">
        <v>1.44</v>
      </c>
      <c r="O1500" s="2" t="s">
        <v>21</v>
      </c>
      <c r="P1500" s="2">
        <v>9</v>
      </c>
      <c r="Q1500" s="2">
        <f t="shared" si="212"/>
        <v>2</v>
      </c>
      <c r="R1500" s="2">
        <v>63.32</v>
      </c>
      <c r="S1500" s="2">
        <f t="shared" si="213"/>
        <v>2</v>
      </c>
      <c r="T1500" s="42">
        <f>DataSet!G2979+DataSet!Q2979+DataSet!S2979</f>
        <v>5</v>
      </c>
      <c r="U1500" s="16" t="str">
        <f t="shared" si="214"/>
        <v>Medium</v>
      </c>
      <c r="V1500" s="4">
        <v>1</v>
      </c>
      <c r="W1500" s="33">
        <f t="shared" si="215"/>
        <v>536.60667151162738</v>
      </c>
      <c r="X1500" s="2" t="s">
        <v>28</v>
      </c>
    </row>
    <row r="1501" spans="1:24" ht="14.25" customHeight="1" x14ac:dyDescent="0.25">
      <c r="A1501" s="2">
        <v>3033</v>
      </c>
      <c r="B1501" s="2">
        <v>35</v>
      </c>
      <c r="C1501" s="2" t="str">
        <f t="shared" si="207"/>
        <v>Early Adults</v>
      </c>
      <c r="D1501" s="2" t="s">
        <v>12</v>
      </c>
      <c r="E1501" s="2" t="s">
        <v>29</v>
      </c>
      <c r="F1501" s="2">
        <v>209.35</v>
      </c>
      <c r="G1501" s="2">
        <f t="shared" si="208"/>
        <v>1</v>
      </c>
      <c r="H1501" s="6">
        <v>47229</v>
      </c>
      <c r="I1501" s="12" t="str">
        <f t="shared" si="209"/>
        <v>2029</v>
      </c>
      <c r="J1501" s="10" t="str">
        <f t="shared" si="210"/>
        <v>Apr</v>
      </c>
      <c r="K1501" s="12" t="str">
        <f t="shared" si="211"/>
        <v>21</v>
      </c>
      <c r="L1501" s="2" t="s">
        <v>14</v>
      </c>
      <c r="M1501" s="2" t="s">
        <v>25</v>
      </c>
      <c r="N1501" s="2">
        <v>1.44</v>
      </c>
      <c r="O1501" s="2" t="s">
        <v>21</v>
      </c>
      <c r="P1501" s="2">
        <v>7</v>
      </c>
      <c r="Q1501" s="2">
        <f t="shared" si="212"/>
        <v>2</v>
      </c>
      <c r="R1501" s="2">
        <v>29.91</v>
      </c>
      <c r="S1501" s="2">
        <f t="shared" si="213"/>
        <v>1</v>
      </c>
      <c r="T1501" s="42">
        <f>DataSet!G3034+DataSet!Q3034+DataSet!S3034</f>
        <v>8</v>
      </c>
      <c r="U1501" s="16" t="str">
        <f t="shared" si="214"/>
        <v>High</v>
      </c>
      <c r="V1501" s="4">
        <v>4</v>
      </c>
      <c r="W1501" s="33">
        <f t="shared" si="215"/>
        <v>522.95099859353115</v>
      </c>
      <c r="X1501" s="2" t="s">
        <v>28</v>
      </c>
    </row>
    <row r="1502" spans="1:24" ht="14.25" customHeight="1" x14ac:dyDescent="0.25">
      <c r="A1502" s="2">
        <v>3060</v>
      </c>
      <c r="B1502" s="2">
        <v>47</v>
      </c>
      <c r="C1502" s="2" t="str">
        <f t="shared" si="207"/>
        <v>Mid Adults</v>
      </c>
      <c r="D1502" s="2" t="s">
        <v>18</v>
      </c>
      <c r="E1502" s="2" t="s">
        <v>27</v>
      </c>
      <c r="F1502" s="2">
        <v>717.84</v>
      </c>
      <c r="G1502" s="2">
        <f t="shared" si="208"/>
        <v>3</v>
      </c>
      <c r="H1502" s="6">
        <v>47256</v>
      </c>
      <c r="I1502" s="12" t="str">
        <f t="shared" si="209"/>
        <v>2029</v>
      </c>
      <c r="J1502" s="10" t="str">
        <f t="shared" si="210"/>
        <v>May</v>
      </c>
      <c r="K1502" s="12" t="str">
        <f t="shared" si="211"/>
        <v>18</v>
      </c>
      <c r="L1502" s="2" t="s">
        <v>30</v>
      </c>
      <c r="M1502" s="2" t="s">
        <v>25</v>
      </c>
      <c r="N1502" s="2">
        <v>1.44</v>
      </c>
      <c r="O1502" s="2" t="s">
        <v>16</v>
      </c>
      <c r="P1502" s="2">
        <v>12</v>
      </c>
      <c r="Q1502" s="2">
        <f t="shared" si="212"/>
        <v>2</v>
      </c>
      <c r="R1502" s="2">
        <v>59.82</v>
      </c>
      <c r="S1502" s="2">
        <f t="shared" si="213"/>
        <v>2</v>
      </c>
      <c r="T1502" s="42">
        <f>DataSet!G3061+DataSet!Q3061+DataSet!S3061</f>
        <v>3</v>
      </c>
      <c r="U1502" s="16" t="str">
        <f t="shared" si="214"/>
        <v>Low</v>
      </c>
      <c r="V1502" s="4">
        <v>4</v>
      </c>
      <c r="W1502" s="33">
        <f t="shared" si="215"/>
        <v>523.39269014084584</v>
      </c>
      <c r="X1502" s="2" t="s">
        <v>17</v>
      </c>
    </row>
    <row r="1503" spans="1:24" ht="14.25" customHeight="1" x14ac:dyDescent="0.25">
      <c r="A1503" s="2">
        <v>3243</v>
      </c>
      <c r="B1503" s="2">
        <v>24</v>
      </c>
      <c r="C1503" s="2" t="str">
        <f t="shared" si="207"/>
        <v>Young Adults</v>
      </c>
      <c r="D1503" s="2" t="s">
        <v>23</v>
      </c>
      <c r="E1503" s="2" t="s">
        <v>19</v>
      </c>
      <c r="F1503" s="2">
        <v>210.19</v>
      </c>
      <c r="G1503" s="2">
        <f t="shared" si="208"/>
        <v>1</v>
      </c>
      <c r="H1503" s="6">
        <v>47439</v>
      </c>
      <c r="I1503" s="12" t="str">
        <f t="shared" si="209"/>
        <v>2029</v>
      </c>
      <c r="J1503" s="10" t="str">
        <f t="shared" si="210"/>
        <v>Nov</v>
      </c>
      <c r="K1503" s="12" t="str">
        <f t="shared" si="211"/>
        <v>17</v>
      </c>
      <c r="L1503" s="2" t="s">
        <v>20</v>
      </c>
      <c r="M1503" s="2" t="s">
        <v>15</v>
      </c>
      <c r="N1503" s="2">
        <v>1.44</v>
      </c>
      <c r="O1503" s="2" t="s">
        <v>21</v>
      </c>
      <c r="P1503" s="2">
        <v>14</v>
      </c>
      <c r="Q1503" s="2">
        <f t="shared" si="212"/>
        <v>2</v>
      </c>
      <c r="R1503" s="2">
        <v>15.01</v>
      </c>
      <c r="S1503" s="2">
        <f t="shared" si="213"/>
        <v>1</v>
      </c>
      <c r="T1503" s="42">
        <f>DataSet!G3244+DataSet!Q3244+DataSet!S3244</f>
        <v>7</v>
      </c>
      <c r="U1503" s="16" t="str">
        <f t="shared" si="214"/>
        <v>High</v>
      </c>
      <c r="V1503" s="4">
        <v>5</v>
      </c>
      <c r="W1503" s="33">
        <f t="shared" si="215"/>
        <v>525.56715728715756</v>
      </c>
      <c r="X1503" s="2" t="s">
        <v>17</v>
      </c>
    </row>
    <row r="1504" spans="1:24" ht="14.25" customHeight="1" x14ac:dyDescent="0.25">
      <c r="A1504" s="2">
        <v>3276</v>
      </c>
      <c r="B1504" s="2">
        <v>46</v>
      </c>
      <c r="C1504" s="2" t="str">
        <f t="shared" si="207"/>
        <v>Mid Adults</v>
      </c>
      <c r="D1504" s="2" t="s">
        <v>23</v>
      </c>
      <c r="E1504" s="2" t="s">
        <v>27</v>
      </c>
      <c r="F1504" s="2">
        <v>72.98</v>
      </c>
      <c r="G1504" s="2">
        <f t="shared" si="208"/>
        <v>1</v>
      </c>
      <c r="H1504" s="6">
        <v>47472</v>
      </c>
      <c r="I1504" s="12" t="str">
        <f t="shared" si="209"/>
        <v>2029</v>
      </c>
      <c r="J1504" s="10" t="str">
        <f t="shared" si="210"/>
        <v>Dec</v>
      </c>
      <c r="K1504" s="12" t="str">
        <f t="shared" si="211"/>
        <v>20</v>
      </c>
      <c r="L1504" s="2" t="s">
        <v>30</v>
      </c>
      <c r="M1504" s="2" t="s">
        <v>15</v>
      </c>
      <c r="N1504" s="2">
        <v>1.44</v>
      </c>
      <c r="O1504" s="2" t="s">
        <v>16</v>
      </c>
      <c r="P1504" s="2">
        <v>6</v>
      </c>
      <c r="Q1504" s="2">
        <f t="shared" si="212"/>
        <v>2</v>
      </c>
      <c r="R1504" s="2">
        <v>12.16</v>
      </c>
      <c r="S1504" s="2">
        <f t="shared" si="213"/>
        <v>1</v>
      </c>
      <c r="T1504" s="42">
        <f>DataSet!G3277+DataSet!Q3277+DataSet!S3277</f>
        <v>7</v>
      </c>
      <c r="U1504" s="16" t="str">
        <f t="shared" si="214"/>
        <v>High</v>
      </c>
      <c r="V1504" s="4">
        <v>1</v>
      </c>
      <c r="W1504" s="33">
        <f t="shared" si="215"/>
        <v>536.55825327510865</v>
      </c>
      <c r="X1504" s="2" t="s">
        <v>22</v>
      </c>
    </row>
    <row r="1505" spans="1:24" ht="14.25" customHeight="1" x14ac:dyDescent="0.25">
      <c r="A1505" s="2">
        <v>3314</v>
      </c>
      <c r="B1505" s="2">
        <v>44</v>
      </c>
      <c r="C1505" s="2" t="str">
        <f t="shared" si="207"/>
        <v>Mid Adults</v>
      </c>
      <c r="D1505" s="2" t="s">
        <v>18</v>
      </c>
      <c r="E1505" s="2" t="s">
        <v>27</v>
      </c>
      <c r="F1505" s="2">
        <v>897.23</v>
      </c>
      <c r="G1505" s="2">
        <f t="shared" si="208"/>
        <v>3</v>
      </c>
      <c r="H1505" s="6">
        <v>47510</v>
      </c>
      <c r="I1505" s="12" t="str">
        <f t="shared" si="209"/>
        <v>2030</v>
      </c>
      <c r="J1505" s="10" t="str">
        <f t="shared" si="210"/>
        <v>Jan</v>
      </c>
      <c r="K1505" s="12" t="str">
        <f t="shared" si="211"/>
        <v>27</v>
      </c>
      <c r="L1505" s="2" t="s">
        <v>20</v>
      </c>
      <c r="M1505" s="2" t="s">
        <v>25</v>
      </c>
      <c r="N1505" s="2">
        <v>1.44</v>
      </c>
      <c r="O1505" s="2" t="s">
        <v>21</v>
      </c>
      <c r="P1505" s="2">
        <v>12</v>
      </c>
      <c r="Q1505" s="2">
        <f t="shared" si="212"/>
        <v>2</v>
      </c>
      <c r="R1505" s="2">
        <v>74.77</v>
      </c>
      <c r="S1505" s="2">
        <f t="shared" si="213"/>
        <v>2</v>
      </c>
      <c r="T1505" s="42">
        <f>DataSet!G3315+DataSet!Q3315+DataSet!S3315</f>
        <v>6</v>
      </c>
      <c r="U1505" s="16" t="str">
        <f t="shared" si="214"/>
        <v>Medium</v>
      </c>
      <c r="V1505" s="4">
        <v>3</v>
      </c>
      <c r="W1505" s="33">
        <f t="shared" si="215"/>
        <v>501.93733333333358</v>
      </c>
      <c r="X1505" s="2" t="s">
        <v>28</v>
      </c>
    </row>
    <row r="1506" spans="1:24" ht="14.25" customHeight="1" x14ac:dyDescent="0.25">
      <c r="A1506" s="2">
        <v>3398</v>
      </c>
      <c r="B1506" s="2">
        <v>19</v>
      </c>
      <c r="C1506" s="2" t="str">
        <f t="shared" si="207"/>
        <v>Young Adults</v>
      </c>
      <c r="D1506" s="2" t="s">
        <v>18</v>
      </c>
      <c r="E1506" s="2" t="s">
        <v>29</v>
      </c>
      <c r="F1506" s="2">
        <v>215.78</v>
      </c>
      <c r="G1506" s="2">
        <f t="shared" si="208"/>
        <v>1</v>
      </c>
      <c r="H1506" s="6">
        <v>47594</v>
      </c>
      <c r="I1506" s="12" t="str">
        <f t="shared" si="209"/>
        <v>2030</v>
      </c>
      <c r="J1506" s="10" t="str">
        <f t="shared" si="210"/>
        <v>Apr</v>
      </c>
      <c r="K1506" s="12" t="str">
        <f t="shared" si="211"/>
        <v>21</v>
      </c>
      <c r="L1506" s="2" t="s">
        <v>30</v>
      </c>
      <c r="M1506" s="2" t="s">
        <v>15</v>
      </c>
      <c r="N1506" s="2">
        <v>1.44</v>
      </c>
      <c r="O1506" s="2" t="s">
        <v>16</v>
      </c>
      <c r="P1506" s="2">
        <v>12</v>
      </c>
      <c r="Q1506" s="2">
        <f t="shared" si="212"/>
        <v>2</v>
      </c>
      <c r="R1506" s="2">
        <v>17.98</v>
      </c>
      <c r="S1506" s="2">
        <f t="shared" si="213"/>
        <v>1</v>
      </c>
      <c r="T1506" s="42">
        <f>DataSet!G3399+DataSet!Q3399+DataSet!S3399</f>
        <v>6</v>
      </c>
      <c r="U1506" s="16" t="str">
        <f t="shared" si="214"/>
        <v>Medium</v>
      </c>
      <c r="V1506" s="4">
        <v>5</v>
      </c>
      <c r="W1506" s="33">
        <f t="shared" si="215"/>
        <v>526.02290462427766</v>
      </c>
      <c r="X1506" s="2" t="s">
        <v>22</v>
      </c>
    </row>
    <row r="1507" spans="1:24" ht="14.25" customHeight="1" x14ac:dyDescent="0.25">
      <c r="A1507" s="2">
        <v>3420</v>
      </c>
      <c r="B1507" s="2">
        <v>60</v>
      </c>
      <c r="C1507" s="2" t="str">
        <f t="shared" si="207"/>
        <v>Seniors</v>
      </c>
      <c r="D1507" s="2" t="s">
        <v>12</v>
      </c>
      <c r="E1507" s="2" t="s">
        <v>29</v>
      </c>
      <c r="F1507" s="2">
        <v>149.27000000000001</v>
      </c>
      <c r="G1507" s="2">
        <f t="shared" si="208"/>
        <v>1</v>
      </c>
      <c r="H1507" s="6">
        <v>47616</v>
      </c>
      <c r="I1507" s="12" t="str">
        <f t="shared" si="209"/>
        <v>2030</v>
      </c>
      <c r="J1507" s="10" t="str">
        <f t="shared" si="210"/>
        <v>May</v>
      </c>
      <c r="K1507" s="12" t="str">
        <f t="shared" si="211"/>
        <v>13</v>
      </c>
      <c r="L1507" s="2" t="s">
        <v>24</v>
      </c>
      <c r="M1507" s="2" t="s">
        <v>15</v>
      </c>
      <c r="N1507" s="2">
        <v>1.44</v>
      </c>
      <c r="O1507" s="2" t="s">
        <v>16</v>
      </c>
      <c r="P1507" s="2">
        <v>2</v>
      </c>
      <c r="Q1507" s="2">
        <f t="shared" si="212"/>
        <v>1</v>
      </c>
      <c r="R1507" s="2">
        <v>74.64</v>
      </c>
      <c r="S1507" s="2">
        <f t="shared" si="213"/>
        <v>2</v>
      </c>
      <c r="T1507" s="42">
        <f>DataSet!G3421+DataSet!Q3421+DataSet!S3421</f>
        <v>7</v>
      </c>
      <c r="U1507" s="16" t="str">
        <f t="shared" si="214"/>
        <v>High</v>
      </c>
      <c r="V1507" s="4">
        <v>3</v>
      </c>
      <c r="W1507" s="33">
        <f t="shared" si="215"/>
        <v>501.38755215577203</v>
      </c>
      <c r="X1507" s="2" t="s">
        <v>28</v>
      </c>
    </row>
    <row r="1508" spans="1:24" ht="14.25" customHeight="1" x14ac:dyDescent="0.25">
      <c r="A1508" s="2">
        <v>3969</v>
      </c>
      <c r="B1508" s="2">
        <v>18</v>
      </c>
      <c r="C1508" s="2" t="str">
        <f t="shared" si="207"/>
        <v>Young Adults</v>
      </c>
      <c r="D1508" s="2" t="s">
        <v>18</v>
      </c>
      <c r="E1508" s="2" t="s">
        <v>19</v>
      </c>
      <c r="F1508" s="2">
        <v>678.32</v>
      </c>
      <c r="G1508" s="2">
        <f t="shared" si="208"/>
        <v>3</v>
      </c>
      <c r="H1508" s="6">
        <v>48165</v>
      </c>
      <c r="I1508" s="12" t="str">
        <f t="shared" si="209"/>
        <v>2031</v>
      </c>
      <c r="J1508" s="10" t="str">
        <f t="shared" si="210"/>
        <v>Nov</v>
      </c>
      <c r="K1508" s="12" t="str">
        <f t="shared" si="211"/>
        <v>13</v>
      </c>
      <c r="L1508" s="2" t="s">
        <v>30</v>
      </c>
      <c r="M1508" s="2" t="s">
        <v>15</v>
      </c>
      <c r="N1508" s="2">
        <v>1.44</v>
      </c>
      <c r="O1508" s="2" t="s">
        <v>21</v>
      </c>
      <c r="P1508" s="2">
        <v>9</v>
      </c>
      <c r="Q1508" s="2">
        <f t="shared" si="212"/>
        <v>2</v>
      </c>
      <c r="R1508" s="2">
        <v>75.37</v>
      </c>
      <c r="S1508" s="2">
        <f t="shared" si="213"/>
        <v>2</v>
      </c>
      <c r="T1508" s="42">
        <f>DataSet!G3970+DataSet!Q3970+DataSet!S3970</f>
        <v>5</v>
      </c>
      <c r="U1508" s="16" t="str">
        <f t="shared" si="214"/>
        <v>Medium</v>
      </c>
      <c r="V1508" s="4">
        <v>5</v>
      </c>
      <c r="W1508" s="33">
        <f t="shared" si="215"/>
        <v>526.47188133140401</v>
      </c>
      <c r="X1508" s="2" t="s">
        <v>28</v>
      </c>
    </row>
    <row r="1509" spans="1:24" ht="14.25" customHeight="1" x14ac:dyDescent="0.25">
      <c r="A1509" s="2">
        <v>4011</v>
      </c>
      <c r="B1509" s="2">
        <v>61</v>
      </c>
      <c r="C1509" s="2" t="str">
        <f t="shared" si="207"/>
        <v>Seniors</v>
      </c>
      <c r="D1509" s="2" t="s">
        <v>23</v>
      </c>
      <c r="E1509" s="2" t="s">
        <v>27</v>
      </c>
      <c r="F1509" s="2">
        <v>945.84</v>
      </c>
      <c r="G1509" s="2">
        <f t="shared" si="208"/>
        <v>3</v>
      </c>
      <c r="H1509" s="6">
        <v>48207</v>
      </c>
      <c r="I1509" s="12" t="str">
        <f t="shared" si="209"/>
        <v>2031</v>
      </c>
      <c r="J1509" s="10" t="str">
        <f t="shared" si="210"/>
        <v>Dec</v>
      </c>
      <c r="K1509" s="12" t="str">
        <f t="shared" si="211"/>
        <v>25</v>
      </c>
      <c r="L1509" s="2" t="s">
        <v>30</v>
      </c>
      <c r="M1509" s="2" t="s">
        <v>25</v>
      </c>
      <c r="N1509" s="2">
        <v>1.44</v>
      </c>
      <c r="O1509" s="2" t="s">
        <v>16</v>
      </c>
      <c r="P1509" s="2">
        <v>2</v>
      </c>
      <c r="Q1509" s="2">
        <f t="shared" si="212"/>
        <v>1</v>
      </c>
      <c r="R1509" s="2">
        <v>472.92</v>
      </c>
      <c r="S1509" s="2">
        <f t="shared" si="213"/>
        <v>3</v>
      </c>
      <c r="T1509" s="42">
        <f>DataSet!G4012+DataSet!Q4012+DataSet!S4012</f>
        <v>7</v>
      </c>
      <c r="U1509" s="16" t="str">
        <f t="shared" si="214"/>
        <v>High</v>
      </c>
      <c r="V1509" s="4">
        <v>2</v>
      </c>
      <c r="W1509" s="33">
        <f t="shared" si="215"/>
        <v>523.42982608695763</v>
      </c>
      <c r="X1509" s="2" t="s">
        <v>22</v>
      </c>
    </row>
    <row r="1510" spans="1:24" ht="14.25" customHeight="1" x14ac:dyDescent="0.25">
      <c r="A1510" s="2">
        <v>4211</v>
      </c>
      <c r="B1510" s="2">
        <v>29</v>
      </c>
      <c r="C1510" s="2" t="str">
        <f t="shared" si="207"/>
        <v>Young Adults</v>
      </c>
      <c r="D1510" s="2" t="s">
        <v>26</v>
      </c>
      <c r="E1510" s="2" t="s">
        <v>13</v>
      </c>
      <c r="F1510" s="2">
        <v>319.77</v>
      </c>
      <c r="G1510" s="2">
        <f t="shared" si="208"/>
        <v>1</v>
      </c>
      <c r="H1510" s="6">
        <v>48407</v>
      </c>
      <c r="I1510" s="12" t="str">
        <f t="shared" si="209"/>
        <v>2032</v>
      </c>
      <c r="J1510" s="10" t="str">
        <f t="shared" si="210"/>
        <v>Jul</v>
      </c>
      <c r="K1510" s="12" t="str">
        <f t="shared" si="211"/>
        <v>12</v>
      </c>
      <c r="L1510" s="2" t="s">
        <v>24</v>
      </c>
      <c r="M1510" s="2" t="s">
        <v>25</v>
      </c>
      <c r="N1510" s="2">
        <v>1.44</v>
      </c>
      <c r="O1510" s="2" t="s">
        <v>21</v>
      </c>
      <c r="P1510" s="2">
        <v>11</v>
      </c>
      <c r="Q1510" s="2">
        <f t="shared" si="212"/>
        <v>2</v>
      </c>
      <c r="R1510" s="2">
        <v>29.07</v>
      </c>
      <c r="S1510" s="2">
        <f t="shared" si="213"/>
        <v>1</v>
      </c>
      <c r="T1510" s="42">
        <f>DataSet!G4212+DataSet!Q4212+DataSet!S4212</f>
        <v>7</v>
      </c>
      <c r="U1510" s="16" t="str">
        <f t="shared" si="214"/>
        <v>High</v>
      </c>
      <c r="V1510" s="4">
        <v>5</v>
      </c>
      <c r="W1510" s="33">
        <f t="shared" si="215"/>
        <v>526.2518115942031</v>
      </c>
      <c r="X1510" s="2" t="s">
        <v>17</v>
      </c>
    </row>
    <row r="1511" spans="1:24" ht="14.25" customHeight="1" x14ac:dyDescent="0.25">
      <c r="A1511" s="2">
        <v>4387</v>
      </c>
      <c r="B1511" s="2">
        <v>19</v>
      </c>
      <c r="C1511" s="2" t="str">
        <f t="shared" si="207"/>
        <v>Young Adults</v>
      </c>
      <c r="D1511" s="2" t="s">
        <v>26</v>
      </c>
      <c r="E1511" s="2" t="s">
        <v>29</v>
      </c>
      <c r="F1511" s="2">
        <v>216.33</v>
      </c>
      <c r="G1511" s="2">
        <f t="shared" si="208"/>
        <v>1</v>
      </c>
      <c r="H1511" s="6">
        <v>48583</v>
      </c>
      <c r="I1511" s="12" t="str">
        <f t="shared" si="209"/>
        <v>2033</v>
      </c>
      <c r="J1511" s="10" t="str">
        <f t="shared" si="210"/>
        <v>Jan</v>
      </c>
      <c r="K1511" s="12" t="str">
        <f t="shared" si="211"/>
        <v>04</v>
      </c>
      <c r="L1511" s="2" t="s">
        <v>24</v>
      </c>
      <c r="M1511" s="2" t="s">
        <v>25</v>
      </c>
      <c r="N1511" s="2">
        <v>1.44</v>
      </c>
      <c r="O1511" s="2" t="s">
        <v>21</v>
      </c>
      <c r="P1511" s="2">
        <v>1</v>
      </c>
      <c r="Q1511" s="2">
        <f t="shared" si="212"/>
        <v>1</v>
      </c>
      <c r="R1511" s="2">
        <v>216.33</v>
      </c>
      <c r="S1511" s="2">
        <f t="shared" si="213"/>
        <v>3</v>
      </c>
      <c r="T1511" s="42">
        <f>DataSet!G4388+DataSet!Q4388+DataSet!S4388</f>
        <v>6</v>
      </c>
      <c r="U1511" s="16" t="str">
        <f t="shared" si="214"/>
        <v>Medium</v>
      </c>
      <c r="V1511" s="4">
        <v>4</v>
      </c>
      <c r="W1511" s="33">
        <f t="shared" si="215"/>
        <v>523.11843441466942</v>
      </c>
      <c r="X1511" s="2" t="s">
        <v>22</v>
      </c>
    </row>
    <row r="1512" spans="1:24" ht="14.25" customHeight="1" x14ac:dyDescent="0.25">
      <c r="A1512" s="2">
        <v>4512</v>
      </c>
      <c r="B1512" s="2">
        <v>46</v>
      </c>
      <c r="C1512" s="2" t="str">
        <f t="shared" si="207"/>
        <v>Mid Adults</v>
      </c>
      <c r="D1512" s="2" t="s">
        <v>23</v>
      </c>
      <c r="E1512" s="2" t="s">
        <v>27</v>
      </c>
      <c r="F1512" s="2">
        <v>612.12</v>
      </c>
      <c r="G1512" s="2">
        <f t="shared" si="208"/>
        <v>2</v>
      </c>
      <c r="H1512" s="6">
        <v>48708</v>
      </c>
      <c r="I1512" s="12" t="str">
        <f t="shared" si="209"/>
        <v>2033</v>
      </c>
      <c r="J1512" s="10" t="str">
        <f t="shared" si="210"/>
        <v>May</v>
      </c>
      <c r="K1512" s="12" t="str">
        <f t="shared" si="211"/>
        <v>09</v>
      </c>
      <c r="L1512" s="2" t="s">
        <v>14</v>
      </c>
      <c r="M1512" s="2" t="s">
        <v>15</v>
      </c>
      <c r="N1512" s="2">
        <v>1.44</v>
      </c>
      <c r="O1512" s="2" t="s">
        <v>16</v>
      </c>
      <c r="P1512" s="2">
        <v>2</v>
      </c>
      <c r="Q1512" s="2">
        <f t="shared" si="212"/>
        <v>1</v>
      </c>
      <c r="R1512" s="2">
        <v>306.06</v>
      </c>
      <c r="S1512" s="2">
        <f t="shared" si="213"/>
        <v>3</v>
      </c>
      <c r="T1512" s="42">
        <f>DataSet!G4513+DataSet!Q4513+DataSet!S4513</f>
        <v>6</v>
      </c>
      <c r="U1512" s="16" t="str">
        <f t="shared" si="214"/>
        <v>Medium</v>
      </c>
      <c r="V1512" s="4">
        <v>3</v>
      </c>
      <c r="W1512" s="33">
        <f t="shared" si="215"/>
        <v>501.87796657381631</v>
      </c>
      <c r="X1512" s="2" t="s">
        <v>28</v>
      </c>
    </row>
    <row r="1513" spans="1:24" ht="14.25" customHeight="1" x14ac:dyDescent="0.25">
      <c r="A1513" s="2">
        <v>4621</v>
      </c>
      <c r="B1513" s="2">
        <v>24</v>
      </c>
      <c r="C1513" s="2" t="str">
        <f t="shared" si="207"/>
        <v>Young Adults</v>
      </c>
      <c r="D1513" s="2" t="s">
        <v>18</v>
      </c>
      <c r="E1513" s="2" t="s">
        <v>27</v>
      </c>
      <c r="F1513" s="2">
        <v>832.06</v>
      </c>
      <c r="G1513" s="2">
        <f t="shared" si="208"/>
        <v>3</v>
      </c>
      <c r="H1513" s="6">
        <v>48817</v>
      </c>
      <c r="I1513" s="12" t="str">
        <f t="shared" si="209"/>
        <v>2033</v>
      </c>
      <c r="J1513" s="10" t="str">
        <f t="shared" si="210"/>
        <v>Aug</v>
      </c>
      <c r="K1513" s="12" t="str">
        <f t="shared" si="211"/>
        <v>26</v>
      </c>
      <c r="L1513" s="2" t="s">
        <v>24</v>
      </c>
      <c r="M1513" s="2" t="s">
        <v>15</v>
      </c>
      <c r="N1513" s="2">
        <v>1.44</v>
      </c>
      <c r="O1513" s="2" t="s">
        <v>16</v>
      </c>
      <c r="P1513" s="2">
        <v>4</v>
      </c>
      <c r="Q1513" s="2">
        <f t="shared" si="212"/>
        <v>1</v>
      </c>
      <c r="R1513" s="2">
        <v>208.02</v>
      </c>
      <c r="S1513" s="2">
        <f t="shared" si="213"/>
        <v>3</v>
      </c>
      <c r="T1513" s="42">
        <f>DataSet!G4622+DataSet!Q4622+DataSet!S4622</f>
        <v>4</v>
      </c>
      <c r="U1513" s="16" t="str">
        <f t="shared" si="214"/>
        <v>Low</v>
      </c>
      <c r="V1513" s="4">
        <v>4</v>
      </c>
      <c r="W1513" s="33">
        <f t="shared" si="215"/>
        <v>523.55175141243024</v>
      </c>
      <c r="X1513" s="2" t="s">
        <v>17</v>
      </c>
    </row>
    <row r="1514" spans="1:24" ht="14.25" customHeight="1" x14ac:dyDescent="0.25">
      <c r="A1514" s="2">
        <v>4928</v>
      </c>
      <c r="B1514" s="2">
        <v>35</v>
      </c>
      <c r="C1514" s="2" t="str">
        <f t="shared" si="207"/>
        <v>Early Adults</v>
      </c>
      <c r="D1514" s="2" t="s">
        <v>23</v>
      </c>
      <c r="E1514" s="2" t="s">
        <v>13</v>
      </c>
      <c r="F1514" s="2">
        <v>472.86</v>
      </c>
      <c r="G1514" s="2">
        <f t="shared" si="208"/>
        <v>2</v>
      </c>
      <c r="H1514" s="6">
        <v>49124</v>
      </c>
      <c r="I1514" s="12" t="str">
        <f t="shared" si="209"/>
        <v>2034</v>
      </c>
      <c r="J1514" s="10" t="str">
        <f t="shared" si="210"/>
        <v>Jun</v>
      </c>
      <c r="K1514" s="12" t="str">
        <f t="shared" si="211"/>
        <v>29</v>
      </c>
      <c r="L1514" s="2" t="s">
        <v>30</v>
      </c>
      <c r="M1514" s="2" t="s">
        <v>25</v>
      </c>
      <c r="N1514" s="2">
        <v>1.44</v>
      </c>
      <c r="O1514" s="2" t="s">
        <v>16</v>
      </c>
      <c r="P1514" s="2">
        <v>14</v>
      </c>
      <c r="Q1514" s="2">
        <f t="shared" si="212"/>
        <v>2</v>
      </c>
      <c r="R1514" s="2">
        <v>33.78</v>
      </c>
      <c r="S1514" s="2">
        <f t="shared" si="213"/>
        <v>1</v>
      </c>
      <c r="T1514" s="42">
        <f>DataSet!G4929+DataSet!Q4929+DataSet!S4929</f>
        <v>7</v>
      </c>
      <c r="U1514" s="16" t="str">
        <f t="shared" si="214"/>
        <v>High</v>
      </c>
      <c r="V1514" s="4">
        <v>4</v>
      </c>
      <c r="W1514" s="33">
        <f t="shared" si="215"/>
        <v>523.11538896746902</v>
      </c>
      <c r="X1514" s="2" t="s">
        <v>28</v>
      </c>
    </row>
    <row r="1515" spans="1:24" ht="14.25" customHeight="1" x14ac:dyDescent="0.25">
      <c r="A1515" s="2">
        <v>154</v>
      </c>
      <c r="B1515" s="2">
        <v>20</v>
      </c>
      <c r="C1515" s="2" t="str">
        <f t="shared" si="207"/>
        <v>Young Adults</v>
      </c>
      <c r="D1515" s="2" t="s">
        <v>18</v>
      </c>
      <c r="E1515" s="2" t="s">
        <v>27</v>
      </c>
      <c r="F1515" s="2">
        <v>704.63</v>
      </c>
      <c r="G1515" s="2">
        <f t="shared" si="208"/>
        <v>3</v>
      </c>
      <c r="H1515" s="6">
        <v>44350</v>
      </c>
      <c r="I1515" s="12" t="str">
        <f t="shared" si="209"/>
        <v>2021</v>
      </c>
      <c r="J1515" s="10" t="str">
        <f t="shared" si="210"/>
        <v>Jun</v>
      </c>
      <c r="K1515" s="12" t="str">
        <f t="shared" si="211"/>
        <v>03</v>
      </c>
      <c r="L1515" s="2" t="s">
        <v>20</v>
      </c>
      <c r="M1515" s="2" t="s">
        <v>25</v>
      </c>
      <c r="N1515" s="2">
        <v>1.43</v>
      </c>
      <c r="O1515" s="2" t="s">
        <v>21</v>
      </c>
      <c r="P1515" s="2">
        <v>5</v>
      </c>
      <c r="Q1515" s="2">
        <f t="shared" si="212"/>
        <v>1</v>
      </c>
      <c r="R1515" s="2">
        <v>140.93</v>
      </c>
      <c r="S1515" s="2">
        <f t="shared" si="213"/>
        <v>2</v>
      </c>
      <c r="T1515" s="42">
        <f>DataSet!G155+DataSet!Q155+DataSet!S155</f>
        <v>7</v>
      </c>
      <c r="U1515" s="16" t="str">
        <f t="shared" si="214"/>
        <v>High</v>
      </c>
      <c r="V1515" s="4">
        <v>4</v>
      </c>
      <c r="W1515" s="33">
        <f t="shared" si="215"/>
        <v>523.18657223796117</v>
      </c>
      <c r="X1515" s="2" t="s">
        <v>28</v>
      </c>
    </row>
    <row r="1516" spans="1:24" ht="14.25" customHeight="1" x14ac:dyDescent="0.25">
      <c r="A1516" s="2">
        <v>199</v>
      </c>
      <c r="B1516" s="2">
        <v>43</v>
      </c>
      <c r="C1516" s="2" t="str">
        <f t="shared" si="207"/>
        <v>Mid Adults</v>
      </c>
      <c r="D1516" s="2" t="s">
        <v>12</v>
      </c>
      <c r="E1516" s="2" t="s">
        <v>27</v>
      </c>
      <c r="F1516" s="2">
        <v>138.79</v>
      </c>
      <c r="G1516" s="2">
        <f t="shared" si="208"/>
        <v>1</v>
      </c>
      <c r="H1516" s="6">
        <v>44395</v>
      </c>
      <c r="I1516" s="12" t="str">
        <f t="shared" si="209"/>
        <v>2021</v>
      </c>
      <c r="J1516" s="10" t="str">
        <f t="shared" si="210"/>
        <v>Jul</v>
      </c>
      <c r="K1516" s="12" t="str">
        <f t="shared" si="211"/>
        <v>18</v>
      </c>
      <c r="L1516" s="2" t="s">
        <v>14</v>
      </c>
      <c r="M1516" s="2" t="s">
        <v>25</v>
      </c>
      <c r="N1516" s="2">
        <v>1.43</v>
      </c>
      <c r="O1516" s="2" t="s">
        <v>21</v>
      </c>
      <c r="P1516" s="2">
        <v>9</v>
      </c>
      <c r="Q1516" s="2">
        <f t="shared" si="212"/>
        <v>2</v>
      </c>
      <c r="R1516" s="2">
        <v>15.42</v>
      </c>
      <c r="S1516" s="2">
        <f t="shared" si="213"/>
        <v>1</v>
      </c>
      <c r="T1516" s="42">
        <f>DataSet!G200+DataSet!Q200+DataSet!S200</f>
        <v>5</v>
      </c>
      <c r="U1516" s="16" t="str">
        <f t="shared" si="214"/>
        <v>Medium</v>
      </c>
      <c r="V1516" s="4">
        <v>5</v>
      </c>
      <c r="W1516" s="33">
        <f t="shared" si="215"/>
        <v>526.55149492017438</v>
      </c>
      <c r="X1516" s="2" t="s">
        <v>22</v>
      </c>
    </row>
    <row r="1517" spans="1:24" ht="14.25" customHeight="1" x14ac:dyDescent="0.25">
      <c r="A1517" s="2">
        <v>321</v>
      </c>
      <c r="B1517" s="2">
        <v>45</v>
      </c>
      <c r="C1517" s="2" t="str">
        <f t="shared" si="207"/>
        <v>Mid Adults</v>
      </c>
      <c r="D1517" s="2" t="s">
        <v>26</v>
      </c>
      <c r="E1517" s="2" t="s">
        <v>19</v>
      </c>
      <c r="F1517" s="2">
        <v>555.34</v>
      </c>
      <c r="G1517" s="2">
        <f t="shared" si="208"/>
        <v>2</v>
      </c>
      <c r="H1517" s="6">
        <v>44517</v>
      </c>
      <c r="I1517" s="12" t="str">
        <f t="shared" si="209"/>
        <v>2021</v>
      </c>
      <c r="J1517" s="10" t="str">
        <f t="shared" si="210"/>
        <v>Nov</v>
      </c>
      <c r="K1517" s="12" t="str">
        <f t="shared" si="211"/>
        <v>17</v>
      </c>
      <c r="L1517" s="2" t="s">
        <v>14</v>
      </c>
      <c r="M1517" s="2" t="s">
        <v>15</v>
      </c>
      <c r="N1517" s="2">
        <v>1.43</v>
      </c>
      <c r="O1517" s="2" t="s">
        <v>16</v>
      </c>
      <c r="P1517" s="2">
        <v>13</v>
      </c>
      <c r="Q1517" s="2">
        <f t="shared" si="212"/>
        <v>2</v>
      </c>
      <c r="R1517" s="2">
        <v>42.72</v>
      </c>
      <c r="S1517" s="2">
        <f t="shared" si="213"/>
        <v>1</v>
      </c>
      <c r="T1517" s="42">
        <f>DataSet!G322+DataSet!Q322+DataSet!S322</f>
        <v>4</v>
      </c>
      <c r="U1517" s="16" t="str">
        <f t="shared" si="214"/>
        <v>Low</v>
      </c>
      <c r="V1517" s="4">
        <v>4</v>
      </c>
      <c r="W1517" s="33">
        <f t="shared" si="215"/>
        <v>522.92920567375972</v>
      </c>
      <c r="X1517" s="2" t="s">
        <v>28</v>
      </c>
    </row>
    <row r="1518" spans="1:24" ht="14.25" customHeight="1" x14ac:dyDescent="0.25">
      <c r="A1518" s="2">
        <v>741</v>
      </c>
      <c r="B1518" s="2">
        <v>32</v>
      </c>
      <c r="C1518" s="2" t="str">
        <f t="shared" si="207"/>
        <v>Early Adults</v>
      </c>
      <c r="D1518" s="2" t="s">
        <v>26</v>
      </c>
      <c r="E1518" s="2" t="s">
        <v>19</v>
      </c>
      <c r="F1518" s="2">
        <v>402.67</v>
      </c>
      <c r="G1518" s="2">
        <f t="shared" si="208"/>
        <v>2</v>
      </c>
      <c r="H1518" s="6">
        <v>44937</v>
      </c>
      <c r="I1518" s="12" t="str">
        <f t="shared" si="209"/>
        <v>2023</v>
      </c>
      <c r="J1518" s="10" t="str">
        <f t="shared" si="210"/>
        <v>Jan</v>
      </c>
      <c r="K1518" s="12" t="str">
        <f t="shared" si="211"/>
        <v>11</v>
      </c>
      <c r="L1518" s="2" t="s">
        <v>14</v>
      </c>
      <c r="M1518" s="2" t="s">
        <v>25</v>
      </c>
      <c r="N1518" s="2">
        <v>1.43</v>
      </c>
      <c r="O1518" s="2" t="s">
        <v>21</v>
      </c>
      <c r="P1518" s="2">
        <v>1</v>
      </c>
      <c r="Q1518" s="2">
        <f t="shared" si="212"/>
        <v>1</v>
      </c>
      <c r="R1518" s="2">
        <v>402.67</v>
      </c>
      <c r="S1518" s="2">
        <f t="shared" si="213"/>
        <v>3</v>
      </c>
      <c r="T1518" s="42">
        <f>DataSet!G742+DataSet!Q742+DataSet!S742</f>
        <v>4</v>
      </c>
      <c r="U1518" s="16" t="str">
        <f t="shared" si="214"/>
        <v>Low</v>
      </c>
      <c r="V1518" s="4">
        <v>2</v>
      </c>
      <c r="W1518" s="33">
        <f t="shared" si="215"/>
        <v>522.81674891146702</v>
      </c>
      <c r="X1518" s="2" t="s">
        <v>22</v>
      </c>
    </row>
    <row r="1519" spans="1:24" ht="14.25" customHeight="1" x14ac:dyDescent="0.25">
      <c r="A1519" s="2">
        <v>1024</v>
      </c>
      <c r="B1519" s="2">
        <v>64</v>
      </c>
      <c r="C1519" s="2" t="str">
        <f t="shared" si="207"/>
        <v>Seniors</v>
      </c>
      <c r="D1519" s="2" t="s">
        <v>18</v>
      </c>
      <c r="E1519" s="2" t="s">
        <v>27</v>
      </c>
      <c r="F1519" s="2">
        <v>806.77</v>
      </c>
      <c r="G1519" s="2">
        <f t="shared" si="208"/>
        <v>3</v>
      </c>
      <c r="H1519" s="6">
        <v>45220</v>
      </c>
      <c r="I1519" s="12" t="str">
        <f t="shared" si="209"/>
        <v>2023</v>
      </c>
      <c r="J1519" s="10" t="str">
        <f t="shared" si="210"/>
        <v>Oct</v>
      </c>
      <c r="K1519" s="12" t="str">
        <f t="shared" si="211"/>
        <v>21</v>
      </c>
      <c r="L1519" s="2" t="s">
        <v>30</v>
      </c>
      <c r="M1519" s="2" t="s">
        <v>15</v>
      </c>
      <c r="N1519" s="2">
        <v>1.43</v>
      </c>
      <c r="O1519" s="2" t="s">
        <v>21</v>
      </c>
      <c r="P1519" s="2">
        <v>7</v>
      </c>
      <c r="Q1519" s="2">
        <f t="shared" si="212"/>
        <v>2</v>
      </c>
      <c r="R1519" s="2">
        <v>115.25</v>
      </c>
      <c r="S1519" s="2">
        <f t="shared" si="213"/>
        <v>2</v>
      </c>
      <c r="T1519" s="42">
        <f>DataSet!G1025+DataSet!Q1025+DataSet!S1025</f>
        <v>5</v>
      </c>
      <c r="U1519" s="16" t="str">
        <f t="shared" si="214"/>
        <v>Medium</v>
      </c>
      <c r="V1519" s="4">
        <v>2</v>
      </c>
      <c r="W1519" s="33">
        <f t="shared" si="215"/>
        <v>522.99138081395461</v>
      </c>
      <c r="X1519" s="2" t="s">
        <v>17</v>
      </c>
    </row>
    <row r="1520" spans="1:24" ht="14.25" customHeight="1" x14ac:dyDescent="0.25">
      <c r="A1520" s="2">
        <v>1154</v>
      </c>
      <c r="B1520" s="2">
        <v>21</v>
      </c>
      <c r="C1520" s="2" t="str">
        <f t="shared" si="207"/>
        <v>Young Adults</v>
      </c>
      <c r="D1520" s="2" t="s">
        <v>12</v>
      </c>
      <c r="E1520" s="2" t="s">
        <v>13</v>
      </c>
      <c r="F1520" s="2">
        <v>782.4</v>
      </c>
      <c r="G1520" s="2">
        <f t="shared" si="208"/>
        <v>3</v>
      </c>
      <c r="H1520" s="6">
        <v>45350</v>
      </c>
      <c r="I1520" s="12" t="str">
        <f t="shared" si="209"/>
        <v>2024</v>
      </c>
      <c r="J1520" s="10" t="str">
        <f t="shared" si="210"/>
        <v>Feb</v>
      </c>
      <c r="K1520" s="12" t="str">
        <f t="shared" si="211"/>
        <v>28</v>
      </c>
      <c r="L1520" s="2" t="s">
        <v>20</v>
      </c>
      <c r="M1520" s="2" t="s">
        <v>15</v>
      </c>
      <c r="N1520" s="2">
        <v>1.43</v>
      </c>
      <c r="O1520" s="2" t="s">
        <v>16</v>
      </c>
      <c r="P1520" s="2">
        <v>10</v>
      </c>
      <c r="Q1520" s="2">
        <f t="shared" si="212"/>
        <v>2</v>
      </c>
      <c r="R1520" s="2">
        <v>78.239999999999995</v>
      </c>
      <c r="S1520" s="2">
        <f t="shared" si="213"/>
        <v>2</v>
      </c>
      <c r="T1520" s="42">
        <f>DataSet!G1155+DataSet!Q1155+DataSet!S1155</f>
        <v>6</v>
      </c>
      <c r="U1520" s="16" t="str">
        <f t="shared" si="214"/>
        <v>Medium</v>
      </c>
      <c r="V1520" s="4">
        <v>5</v>
      </c>
      <c r="W1520" s="33">
        <f t="shared" si="215"/>
        <v>527.11510174418629</v>
      </c>
      <c r="X1520" s="2" t="s">
        <v>28</v>
      </c>
    </row>
    <row r="1521" spans="1:24" ht="14.25" customHeight="1" x14ac:dyDescent="0.25">
      <c r="A1521" s="2">
        <v>1275</v>
      </c>
      <c r="B1521" s="2">
        <v>49</v>
      </c>
      <c r="C1521" s="2" t="str">
        <f t="shared" si="207"/>
        <v>Mid Adults</v>
      </c>
      <c r="D1521" s="2" t="s">
        <v>18</v>
      </c>
      <c r="E1521" s="2" t="s">
        <v>19</v>
      </c>
      <c r="F1521" s="2">
        <v>839.94</v>
      </c>
      <c r="G1521" s="2">
        <f t="shared" si="208"/>
        <v>3</v>
      </c>
      <c r="H1521" s="6">
        <v>45471</v>
      </c>
      <c r="I1521" s="12" t="str">
        <f t="shared" si="209"/>
        <v>2024</v>
      </c>
      <c r="J1521" s="10" t="str">
        <f t="shared" si="210"/>
        <v>Jun</v>
      </c>
      <c r="K1521" s="12" t="str">
        <f t="shared" si="211"/>
        <v>28</v>
      </c>
      <c r="L1521" s="2" t="s">
        <v>24</v>
      </c>
      <c r="M1521" s="2" t="s">
        <v>25</v>
      </c>
      <c r="N1521" s="2">
        <v>1.43</v>
      </c>
      <c r="O1521" s="2" t="s">
        <v>21</v>
      </c>
      <c r="P1521" s="2">
        <v>11</v>
      </c>
      <c r="Q1521" s="2">
        <f t="shared" si="212"/>
        <v>2</v>
      </c>
      <c r="R1521" s="2">
        <v>76.36</v>
      </c>
      <c r="S1521" s="2">
        <f t="shared" si="213"/>
        <v>2</v>
      </c>
      <c r="T1521" s="42">
        <f>DataSet!G1276+DataSet!Q1276+DataSet!S1276</f>
        <v>4</v>
      </c>
      <c r="U1521" s="16" t="str">
        <f t="shared" si="214"/>
        <v>Low</v>
      </c>
      <c r="V1521" s="4">
        <v>3</v>
      </c>
      <c r="W1521" s="33">
        <f t="shared" si="215"/>
        <v>501.72421199442135</v>
      </c>
      <c r="X1521" s="2" t="s">
        <v>17</v>
      </c>
    </row>
    <row r="1522" spans="1:24" ht="14.25" customHeight="1" x14ac:dyDescent="0.25">
      <c r="A1522" s="2">
        <v>1389</v>
      </c>
      <c r="B1522" s="2">
        <v>68</v>
      </c>
      <c r="C1522" s="2" t="str">
        <f t="shared" si="207"/>
        <v>Seniors</v>
      </c>
      <c r="D1522" s="2" t="s">
        <v>23</v>
      </c>
      <c r="E1522" s="2" t="s">
        <v>29</v>
      </c>
      <c r="F1522" s="2">
        <v>974.75</v>
      </c>
      <c r="G1522" s="2">
        <f t="shared" si="208"/>
        <v>3</v>
      </c>
      <c r="H1522" s="6">
        <v>45585</v>
      </c>
      <c r="I1522" s="12" t="str">
        <f t="shared" si="209"/>
        <v>2024</v>
      </c>
      <c r="J1522" s="10" t="str">
        <f t="shared" si="210"/>
        <v>Oct</v>
      </c>
      <c r="K1522" s="12" t="str">
        <f t="shared" si="211"/>
        <v>20</v>
      </c>
      <c r="L1522" s="2" t="s">
        <v>24</v>
      </c>
      <c r="M1522" s="2" t="s">
        <v>25</v>
      </c>
      <c r="N1522" s="2">
        <v>1.43</v>
      </c>
      <c r="O1522" s="2" t="s">
        <v>21</v>
      </c>
      <c r="P1522" s="2">
        <v>18</v>
      </c>
      <c r="Q1522" s="2">
        <f t="shared" si="212"/>
        <v>3</v>
      </c>
      <c r="R1522" s="2">
        <v>54.15</v>
      </c>
      <c r="S1522" s="2">
        <f t="shared" si="213"/>
        <v>2</v>
      </c>
      <c r="T1522" s="42">
        <f>DataSet!G1390+DataSet!Q1390+DataSet!S1390</f>
        <v>6</v>
      </c>
      <c r="U1522" s="16" t="str">
        <f t="shared" si="214"/>
        <v>Medium</v>
      </c>
      <c r="V1522" s="4">
        <v>4</v>
      </c>
      <c r="W1522" s="33">
        <f t="shared" si="215"/>
        <v>522.88316761363717</v>
      </c>
      <c r="X1522" s="2" t="s">
        <v>28</v>
      </c>
    </row>
    <row r="1523" spans="1:24" ht="14.25" customHeight="1" x14ac:dyDescent="0.25">
      <c r="A1523" s="2">
        <v>1844</v>
      </c>
      <c r="B1523" s="2">
        <v>67</v>
      </c>
      <c r="C1523" s="2" t="str">
        <f t="shared" si="207"/>
        <v>Seniors</v>
      </c>
      <c r="D1523" s="2" t="s">
        <v>12</v>
      </c>
      <c r="E1523" s="2" t="s">
        <v>27</v>
      </c>
      <c r="F1523" s="2">
        <v>529.29</v>
      </c>
      <c r="G1523" s="2">
        <f t="shared" si="208"/>
        <v>2</v>
      </c>
      <c r="H1523" s="6">
        <v>46040</v>
      </c>
      <c r="I1523" s="12" t="str">
        <f t="shared" si="209"/>
        <v>2026</v>
      </c>
      <c r="J1523" s="10" t="str">
        <f t="shared" si="210"/>
        <v>Jan</v>
      </c>
      <c r="K1523" s="12" t="str">
        <f t="shared" si="211"/>
        <v>18</v>
      </c>
      <c r="L1523" s="2" t="s">
        <v>24</v>
      </c>
      <c r="M1523" s="2" t="s">
        <v>15</v>
      </c>
      <c r="N1523" s="2">
        <v>1.43</v>
      </c>
      <c r="O1523" s="2" t="s">
        <v>16</v>
      </c>
      <c r="P1523" s="2">
        <v>1</v>
      </c>
      <c r="Q1523" s="2">
        <f t="shared" si="212"/>
        <v>1</v>
      </c>
      <c r="R1523" s="2">
        <v>529.29</v>
      </c>
      <c r="S1523" s="2">
        <f t="shared" si="213"/>
        <v>3</v>
      </c>
      <c r="T1523" s="42">
        <f>DataSet!G1845+DataSet!Q1845+DataSet!S1845</f>
        <v>5</v>
      </c>
      <c r="U1523" s="16" t="str">
        <f t="shared" si="214"/>
        <v>Medium</v>
      </c>
      <c r="V1523" s="4">
        <v>5</v>
      </c>
      <c r="W1523" s="33">
        <f t="shared" si="215"/>
        <v>526.7435080058226</v>
      </c>
      <c r="X1523" s="2" t="s">
        <v>22</v>
      </c>
    </row>
    <row r="1524" spans="1:24" ht="14.25" customHeight="1" x14ac:dyDescent="0.25">
      <c r="A1524" s="2">
        <v>1885</v>
      </c>
      <c r="B1524" s="2">
        <v>50</v>
      </c>
      <c r="C1524" s="2" t="str">
        <f t="shared" si="207"/>
        <v>Late Adults</v>
      </c>
      <c r="D1524" s="2" t="s">
        <v>26</v>
      </c>
      <c r="E1524" s="2" t="s">
        <v>27</v>
      </c>
      <c r="F1524" s="2">
        <v>301.62</v>
      </c>
      <c r="G1524" s="2">
        <f t="shared" si="208"/>
        <v>1</v>
      </c>
      <c r="H1524" s="6">
        <v>46081</v>
      </c>
      <c r="I1524" s="12" t="str">
        <f t="shared" si="209"/>
        <v>2026</v>
      </c>
      <c r="J1524" s="10" t="str">
        <f t="shared" si="210"/>
        <v>Feb</v>
      </c>
      <c r="K1524" s="12" t="str">
        <f t="shared" si="211"/>
        <v>28</v>
      </c>
      <c r="L1524" s="2" t="s">
        <v>20</v>
      </c>
      <c r="M1524" s="2" t="s">
        <v>25</v>
      </c>
      <c r="N1524" s="2">
        <v>1.43</v>
      </c>
      <c r="O1524" s="2" t="s">
        <v>16</v>
      </c>
      <c r="P1524" s="2">
        <v>2</v>
      </c>
      <c r="Q1524" s="2">
        <f t="shared" si="212"/>
        <v>1</v>
      </c>
      <c r="R1524" s="2">
        <v>150.81</v>
      </c>
      <c r="S1524" s="2">
        <f t="shared" si="213"/>
        <v>3</v>
      </c>
      <c r="T1524" s="42">
        <f>DataSet!G1886+DataSet!Q1886+DataSet!S1886</f>
        <v>4</v>
      </c>
      <c r="U1524" s="16" t="str">
        <f t="shared" si="214"/>
        <v>Low</v>
      </c>
      <c r="V1524" s="4">
        <v>5</v>
      </c>
      <c r="W1524" s="33">
        <f t="shared" si="215"/>
        <v>526.73979591836758</v>
      </c>
      <c r="X1524" s="2" t="s">
        <v>28</v>
      </c>
    </row>
    <row r="1525" spans="1:24" ht="14.25" customHeight="1" x14ac:dyDescent="0.25">
      <c r="A1525" s="2">
        <v>2793</v>
      </c>
      <c r="B1525" s="2">
        <v>48</v>
      </c>
      <c r="C1525" s="2" t="str">
        <f t="shared" si="207"/>
        <v>Mid Adults</v>
      </c>
      <c r="D1525" s="2" t="s">
        <v>26</v>
      </c>
      <c r="E1525" s="2" t="s">
        <v>29</v>
      </c>
      <c r="F1525" s="2">
        <v>179.75</v>
      </c>
      <c r="G1525" s="2">
        <f t="shared" si="208"/>
        <v>1</v>
      </c>
      <c r="H1525" s="6">
        <v>46989</v>
      </c>
      <c r="I1525" s="12" t="str">
        <f t="shared" si="209"/>
        <v>2028</v>
      </c>
      <c r="J1525" s="10" t="str">
        <f t="shared" si="210"/>
        <v>Aug</v>
      </c>
      <c r="K1525" s="12" t="str">
        <f t="shared" si="211"/>
        <v>24</v>
      </c>
      <c r="L1525" s="2" t="s">
        <v>30</v>
      </c>
      <c r="M1525" s="2" t="s">
        <v>15</v>
      </c>
      <c r="N1525" s="2">
        <v>1.43</v>
      </c>
      <c r="O1525" s="2" t="s">
        <v>16</v>
      </c>
      <c r="P1525" s="2">
        <v>7</v>
      </c>
      <c r="Q1525" s="2">
        <f t="shared" si="212"/>
        <v>2</v>
      </c>
      <c r="R1525" s="2">
        <v>25.68</v>
      </c>
      <c r="S1525" s="2">
        <f t="shared" si="213"/>
        <v>1</v>
      </c>
      <c r="T1525" s="42">
        <f>DataSet!G2794+DataSet!Q2794+DataSet!S2794</f>
        <v>7</v>
      </c>
      <c r="U1525" s="16" t="str">
        <f t="shared" si="214"/>
        <v>High</v>
      </c>
      <c r="V1525" s="4">
        <v>3</v>
      </c>
      <c r="W1525" s="33">
        <f t="shared" si="215"/>
        <v>501.25184357541917</v>
      </c>
      <c r="X1525" s="2" t="s">
        <v>22</v>
      </c>
    </row>
    <row r="1526" spans="1:24" ht="14.25" customHeight="1" x14ac:dyDescent="0.25">
      <c r="A1526" s="2">
        <v>2881</v>
      </c>
      <c r="B1526" s="2">
        <v>54</v>
      </c>
      <c r="C1526" s="2" t="str">
        <f t="shared" si="207"/>
        <v>Late Adults</v>
      </c>
      <c r="D1526" s="2" t="s">
        <v>23</v>
      </c>
      <c r="E1526" s="2" t="s">
        <v>13</v>
      </c>
      <c r="F1526" s="2">
        <v>562.96</v>
      </c>
      <c r="G1526" s="2">
        <f t="shared" si="208"/>
        <v>2</v>
      </c>
      <c r="H1526" s="6">
        <v>47077</v>
      </c>
      <c r="I1526" s="12" t="str">
        <f t="shared" si="209"/>
        <v>2028</v>
      </c>
      <c r="J1526" s="10" t="str">
        <f t="shared" si="210"/>
        <v>Nov</v>
      </c>
      <c r="K1526" s="12" t="str">
        <f t="shared" si="211"/>
        <v>20</v>
      </c>
      <c r="L1526" s="2" t="s">
        <v>14</v>
      </c>
      <c r="M1526" s="2" t="s">
        <v>25</v>
      </c>
      <c r="N1526" s="2">
        <v>1.43</v>
      </c>
      <c r="O1526" s="2" t="s">
        <v>16</v>
      </c>
      <c r="P1526" s="2">
        <v>10</v>
      </c>
      <c r="Q1526" s="2">
        <f t="shared" si="212"/>
        <v>2</v>
      </c>
      <c r="R1526" s="2">
        <v>56.3</v>
      </c>
      <c r="S1526" s="2">
        <f t="shared" si="213"/>
        <v>2</v>
      </c>
      <c r="T1526" s="42">
        <f>DataSet!G2882+DataSet!Q2882+DataSet!S2882</f>
        <v>4</v>
      </c>
      <c r="U1526" s="16" t="str">
        <f t="shared" si="214"/>
        <v>Low</v>
      </c>
      <c r="V1526" s="4">
        <v>2</v>
      </c>
      <c r="W1526" s="33">
        <f t="shared" si="215"/>
        <v>522.57831149927324</v>
      </c>
      <c r="X1526" s="2" t="s">
        <v>17</v>
      </c>
    </row>
    <row r="1527" spans="1:24" ht="14.25" customHeight="1" x14ac:dyDescent="0.25">
      <c r="A1527" s="2">
        <v>3113</v>
      </c>
      <c r="B1527" s="2">
        <v>61</v>
      </c>
      <c r="C1527" s="2" t="str">
        <f t="shared" si="207"/>
        <v>Seniors</v>
      </c>
      <c r="D1527" s="2" t="s">
        <v>18</v>
      </c>
      <c r="E1527" s="2" t="s">
        <v>13</v>
      </c>
      <c r="F1527" s="2">
        <v>548.69000000000005</v>
      </c>
      <c r="G1527" s="2">
        <f t="shared" si="208"/>
        <v>2</v>
      </c>
      <c r="H1527" s="6">
        <v>47309</v>
      </c>
      <c r="I1527" s="12" t="str">
        <f t="shared" si="209"/>
        <v>2029</v>
      </c>
      <c r="J1527" s="10" t="str">
        <f t="shared" si="210"/>
        <v>Jul</v>
      </c>
      <c r="K1527" s="12" t="str">
        <f t="shared" si="211"/>
        <v>10</v>
      </c>
      <c r="L1527" s="2" t="s">
        <v>30</v>
      </c>
      <c r="M1527" s="2" t="s">
        <v>15</v>
      </c>
      <c r="N1527" s="2">
        <v>1.43</v>
      </c>
      <c r="O1527" s="2" t="s">
        <v>16</v>
      </c>
      <c r="P1527" s="2">
        <v>14</v>
      </c>
      <c r="Q1527" s="2">
        <f t="shared" si="212"/>
        <v>2</v>
      </c>
      <c r="R1527" s="2">
        <v>39.19</v>
      </c>
      <c r="S1527" s="2">
        <f t="shared" si="213"/>
        <v>1</v>
      </c>
      <c r="T1527" s="42">
        <f>DataSet!G3114+DataSet!Q3114+DataSet!S3114</f>
        <v>4</v>
      </c>
      <c r="U1527" s="16" t="str">
        <f t="shared" si="214"/>
        <v>Low</v>
      </c>
      <c r="V1527" s="4">
        <v>3</v>
      </c>
      <c r="W1527" s="33">
        <f t="shared" si="215"/>
        <v>501.70149650349668</v>
      </c>
      <c r="X1527" s="2" t="s">
        <v>22</v>
      </c>
    </row>
    <row r="1528" spans="1:24" ht="14.25" customHeight="1" x14ac:dyDescent="0.25">
      <c r="A1528" s="2">
        <v>3201</v>
      </c>
      <c r="B1528" s="2">
        <v>25</v>
      </c>
      <c r="C1528" s="2" t="str">
        <f t="shared" si="207"/>
        <v>Young Adults</v>
      </c>
      <c r="D1528" s="2" t="s">
        <v>23</v>
      </c>
      <c r="E1528" s="2" t="s">
        <v>29</v>
      </c>
      <c r="F1528" s="2">
        <v>645.54</v>
      </c>
      <c r="G1528" s="2">
        <f t="shared" si="208"/>
        <v>2</v>
      </c>
      <c r="H1528" s="6">
        <v>47397</v>
      </c>
      <c r="I1528" s="12" t="str">
        <f t="shared" si="209"/>
        <v>2029</v>
      </c>
      <c r="J1528" s="10" t="str">
        <f t="shared" si="210"/>
        <v>Oct</v>
      </c>
      <c r="K1528" s="12" t="str">
        <f t="shared" si="211"/>
        <v>06</v>
      </c>
      <c r="L1528" s="2" t="s">
        <v>30</v>
      </c>
      <c r="M1528" s="2" t="s">
        <v>25</v>
      </c>
      <c r="N1528" s="2">
        <v>1.43</v>
      </c>
      <c r="O1528" s="2" t="s">
        <v>21</v>
      </c>
      <c r="P1528" s="2">
        <v>13</v>
      </c>
      <c r="Q1528" s="2">
        <f t="shared" si="212"/>
        <v>2</v>
      </c>
      <c r="R1528" s="2">
        <v>49.66</v>
      </c>
      <c r="S1528" s="2">
        <f t="shared" si="213"/>
        <v>1</v>
      </c>
      <c r="T1528" s="42">
        <f>DataSet!G3202+DataSet!Q3202+DataSet!S3202</f>
        <v>7</v>
      </c>
      <c r="U1528" s="16" t="str">
        <f t="shared" si="214"/>
        <v>High</v>
      </c>
      <c r="V1528" s="4">
        <v>1</v>
      </c>
      <c r="W1528" s="33">
        <f t="shared" si="215"/>
        <v>537.23402332361457</v>
      </c>
      <c r="X1528" s="2" t="s">
        <v>17</v>
      </c>
    </row>
    <row r="1529" spans="1:24" ht="14.25" customHeight="1" x14ac:dyDescent="0.25">
      <c r="A1529" s="2">
        <v>3287</v>
      </c>
      <c r="B1529" s="2">
        <v>23</v>
      </c>
      <c r="C1529" s="2" t="str">
        <f t="shared" si="207"/>
        <v>Young Adults</v>
      </c>
      <c r="D1529" s="2" t="s">
        <v>26</v>
      </c>
      <c r="E1529" s="2" t="s">
        <v>19</v>
      </c>
      <c r="F1529" s="2">
        <v>223.26</v>
      </c>
      <c r="G1529" s="2">
        <f t="shared" si="208"/>
        <v>1</v>
      </c>
      <c r="H1529" s="6">
        <v>47483</v>
      </c>
      <c r="I1529" s="12" t="str">
        <f t="shared" si="209"/>
        <v>2029</v>
      </c>
      <c r="J1529" s="10" t="str">
        <f t="shared" si="210"/>
        <v>Dec</v>
      </c>
      <c r="K1529" s="12" t="str">
        <f t="shared" si="211"/>
        <v>31</v>
      </c>
      <c r="L1529" s="2" t="s">
        <v>30</v>
      </c>
      <c r="M1529" s="2" t="s">
        <v>25</v>
      </c>
      <c r="N1529" s="2">
        <v>1.43</v>
      </c>
      <c r="O1529" s="2" t="s">
        <v>21</v>
      </c>
      <c r="P1529" s="2">
        <v>3</v>
      </c>
      <c r="Q1529" s="2">
        <f t="shared" si="212"/>
        <v>1</v>
      </c>
      <c r="R1529" s="2">
        <v>74.42</v>
      </c>
      <c r="S1529" s="2">
        <f t="shared" si="213"/>
        <v>2</v>
      </c>
      <c r="T1529" s="42">
        <f>DataSet!G3288+DataSet!Q3288+DataSet!S3288</f>
        <v>7</v>
      </c>
      <c r="U1529" s="16" t="str">
        <f t="shared" si="214"/>
        <v>High</v>
      </c>
      <c r="V1529" s="4">
        <v>1</v>
      </c>
      <c r="W1529" s="33">
        <f t="shared" si="215"/>
        <v>537.07591240875865</v>
      </c>
      <c r="X1529" s="2" t="s">
        <v>28</v>
      </c>
    </row>
    <row r="1530" spans="1:24" ht="14.25" customHeight="1" x14ac:dyDescent="0.25">
      <c r="A1530" s="2">
        <v>3375</v>
      </c>
      <c r="B1530" s="2">
        <v>56</v>
      </c>
      <c r="C1530" s="2" t="str">
        <f t="shared" si="207"/>
        <v>Late Adults</v>
      </c>
      <c r="D1530" s="2" t="s">
        <v>18</v>
      </c>
      <c r="E1530" s="2" t="s">
        <v>13</v>
      </c>
      <c r="F1530" s="2">
        <v>981.85</v>
      </c>
      <c r="G1530" s="2">
        <f t="shared" si="208"/>
        <v>3</v>
      </c>
      <c r="H1530" s="6">
        <v>47571</v>
      </c>
      <c r="I1530" s="12" t="str">
        <f t="shared" si="209"/>
        <v>2030</v>
      </c>
      <c r="J1530" s="10" t="str">
        <f t="shared" si="210"/>
        <v>Mar</v>
      </c>
      <c r="K1530" s="12" t="str">
        <f t="shared" si="211"/>
        <v>29</v>
      </c>
      <c r="L1530" s="2" t="s">
        <v>20</v>
      </c>
      <c r="M1530" s="2" t="s">
        <v>25</v>
      </c>
      <c r="N1530" s="2">
        <v>1.43</v>
      </c>
      <c r="O1530" s="2" t="s">
        <v>16</v>
      </c>
      <c r="P1530" s="2">
        <v>7</v>
      </c>
      <c r="Q1530" s="2">
        <f t="shared" si="212"/>
        <v>2</v>
      </c>
      <c r="R1530" s="2">
        <v>140.26</v>
      </c>
      <c r="S1530" s="2">
        <f t="shared" si="213"/>
        <v>2</v>
      </c>
      <c r="T1530" s="42">
        <f>DataSet!G3376+DataSet!Q3376+DataSet!S3376</f>
        <v>7</v>
      </c>
      <c r="U1530" s="16" t="str">
        <f t="shared" si="214"/>
        <v>High</v>
      </c>
      <c r="V1530" s="4">
        <v>1</v>
      </c>
      <c r="W1530" s="33">
        <f t="shared" si="215"/>
        <v>537.5347076023387</v>
      </c>
      <c r="X1530" s="2" t="s">
        <v>17</v>
      </c>
    </row>
    <row r="1531" spans="1:24" ht="14.25" customHeight="1" x14ac:dyDescent="0.25">
      <c r="A1531" s="2">
        <v>3392</v>
      </c>
      <c r="B1531" s="2">
        <v>53</v>
      </c>
      <c r="C1531" s="2" t="str">
        <f t="shared" si="207"/>
        <v>Late Adults</v>
      </c>
      <c r="D1531" s="2" t="s">
        <v>26</v>
      </c>
      <c r="E1531" s="2" t="s">
        <v>13</v>
      </c>
      <c r="F1531" s="2">
        <v>766.5</v>
      </c>
      <c r="G1531" s="2">
        <f t="shared" si="208"/>
        <v>3</v>
      </c>
      <c r="H1531" s="6">
        <v>47588</v>
      </c>
      <c r="I1531" s="12" t="str">
        <f t="shared" si="209"/>
        <v>2030</v>
      </c>
      <c r="J1531" s="10" t="str">
        <f t="shared" si="210"/>
        <v>Apr</v>
      </c>
      <c r="K1531" s="12" t="str">
        <f t="shared" si="211"/>
        <v>15</v>
      </c>
      <c r="L1531" s="2" t="s">
        <v>20</v>
      </c>
      <c r="M1531" s="2" t="s">
        <v>15</v>
      </c>
      <c r="N1531" s="2">
        <v>1.43</v>
      </c>
      <c r="O1531" s="2" t="s">
        <v>21</v>
      </c>
      <c r="P1531" s="2">
        <v>7</v>
      </c>
      <c r="Q1531" s="2">
        <f t="shared" si="212"/>
        <v>2</v>
      </c>
      <c r="R1531" s="2">
        <v>109.5</v>
      </c>
      <c r="S1531" s="2">
        <f t="shared" si="213"/>
        <v>2</v>
      </c>
      <c r="T1531" s="42">
        <f>DataSet!G3393+DataSet!Q3393+DataSet!S3393</f>
        <v>6</v>
      </c>
      <c r="U1531" s="16" t="str">
        <f t="shared" si="214"/>
        <v>Medium</v>
      </c>
      <c r="V1531" s="4">
        <v>2</v>
      </c>
      <c r="W1531" s="33">
        <f t="shared" si="215"/>
        <v>522.51944606414099</v>
      </c>
      <c r="X1531" s="2" t="s">
        <v>28</v>
      </c>
    </row>
    <row r="1532" spans="1:24" ht="14.25" customHeight="1" x14ac:dyDescent="0.25">
      <c r="A1532" s="2">
        <v>3439</v>
      </c>
      <c r="B1532" s="2">
        <v>41</v>
      </c>
      <c r="C1532" s="2" t="str">
        <f t="shared" si="207"/>
        <v>Mid Adults</v>
      </c>
      <c r="D1532" s="2" t="s">
        <v>23</v>
      </c>
      <c r="E1532" s="2" t="s">
        <v>27</v>
      </c>
      <c r="F1532" s="2">
        <v>461.37</v>
      </c>
      <c r="G1532" s="2">
        <f t="shared" si="208"/>
        <v>2</v>
      </c>
      <c r="H1532" s="6">
        <v>47635</v>
      </c>
      <c r="I1532" s="12" t="str">
        <f t="shared" si="209"/>
        <v>2030</v>
      </c>
      <c r="J1532" s="10" t="str">
        <f t="shared" si="210"/>
        <v>Jun</v>
      </c>
      <c r="K1532" s="12" t="str">
        <f t="shared" si="211"/>
        <v>01</v>
      </c>
      <c r="L1532" s="2" t="s">
        <v>24</v>
      </c>
      <c r="M1532" s="2" t="s">
        <v>25</v>
      </c>
      <c r="N1532" s="2">
        <v>1.43</v>
      </c>
      <c r="O1532" s="2" t="s">
        <v>21</v>
      </c>
      <c r="P1532" s="2">
        <v>17</v>
      </c>
      <c r="Q1532" s="2">
        <f t="shared" si="212"/>
        <v>3</v>
      </c>
      <c r="R1532" s="2">
        <v>27.14</v>
      </c>
      <c r="S1532" s="2">
        <f t="shared" si="213"/>
        <v>1</v>
      </c>
      <c r="T1532" s="42">
        <f>DataSet!G3440+DataSet!Q3440+DataSet!S3440</f>
        <v>4</v>
      </c>
      <c r="U1532" s="16" t="str">
        <f t="shared" si="214"/>
        <v>Low</v>
      </c>
      <c r="V1532" s="4">
        <v>5</v>
      </c>
      <c r="W1532" s="33">
        <f t="shared" si="215"/>
        <v>527.06843795620455</v>
      </c>
      <c r="X1532" s="2" t="s">
        <v>28</v>
      </c>
    </row>
    <row r="1533" spans="1:24" ht="14.25" customHeight="1" x14ac:dyDescent="0.25">
      <c r="A1533" s="2">
        <v>3709</v>
      </c>
      <c r="B1533" s="2">
        <v>24</v>
      </c>
      <c r="C1533" s="2" t="str">
        <f t="shared" si="207"/>
        <v>Young Adults</v>
      </c>
      <c r="D1533" s="2" t="s">
        <v>23</v>
      </c>
      <c r="E1533" s="2" t="s">
        <v>19</v>
      </c>
      <c r="F1533" s="2">
        <v>852.07</v>
      </c>
      <c r="G1533" s="2">
        <f t="shared" si="208"/>
        <v>3</v>
      </c>
      <c r="H1533" s="6">
        <v>47905</v>
      </c>
      <c r="I1533" s="12" t="str">
        <f t="shared" si="209"/>
        <v>2031</v>
      </c>
      <c r="J1533" s="10" t="str">
        <f t="shared" si="210"/>
        <v>Feb</v>
      </c>
      <c r="K1533" s="12" t="str">
        <f t="shared" si="211"/>
        <v>26</v>
      </c>
      <c r="L1533" s="2" t="s">
        <v>20</v>
      </c>
      <c r="M1533" s="2" t="s">
        <v>25</v>
      </c>
      <c r="N1533" s="2">
        <v>1.43</v>
      </c>
      <c r="O1533" s="2" t="s">
        <v>16</v>
      </c>
      <c r="P1533" s="2">
        <v>2</v>
      </c>
      <c r="Q1533" s="2">
        <f t="shared" si="212"/>
        <v>1</v>
      </c>
      <c r="R1533" s="2">
        <v>426.04</v>
      </c>
      <c r="S1533" s="2">
        <f t="shared" si="213"/>
        <v>3</v>
      </c>
      <c r="T1533" s="42">
        <f>DataSet!G3710+DataSet!Q3710+DataSet!S3710</f>
        <v>7</v>
      </c>
      <c r="U1533" s="16" t="str">
        <f t="shared" si="214"/>
        <v>High</v>
      </c>
      <c r="V1533" s="4">
        <v>1</v>
      </c>
      <c r="W1533" s="33">
        <f t="shared" si="215"/>
        <v>536.88417276720293</v>
      </c>
      <c r="X1533" s="2" t="s">
        <v>28</v>
      </c>
    </row>
    <row r="1534" spans="1:24" ht="14.25" customHeight="1" x14ac:dyDescent="0.25">
      <c r="A1534" s="2">
        <v>4454</v>
      </c>
      <c r="B1534" s="2">
        <v>45</v>
      </c>
      <c r="C1534" s="2" t="str">
        <f t="shared" si="207"/>
        <v>Mid Adults</v>
      </c>
      <c r="D1534" s="2" t="s">
        <v>12</v>
      </c>
      <c r="E1534" s="2" t="s">
        <v>27</v>
      </c>
      <c r="F1534" s="2">
        <v>630.57000000000005</v>
      </c>
      <c r="G1534" s="2">
        <f t="shared" si="208"/>
        <v>2</v>
      </c>
      <c r="H1534" s="6">
        <v>48650</v>
      </c>
      <c r="I1534" s="12" t="str">
        <f t="shared" si="209"/>
        <v>2033</v>
      </c>
      <c r="J1534" s="10" t="str">
        <f t="shared" si="210"/>
        <v>Mar</v>
      </c>
      <c r="K1534" s="12" t="str">
        <f t="shared" si="211"/>
        <v>12</v>
      </c>
      <c r="L1534" s="2" t="s">
        <v>30</v>
      </c>
      <c r="M1534" s="2" t="s">
        <v>25</v>
      </c>
      <c r="N1534" s="2">
        <v>1.43</v>
      </c>
      <c r="O1534" s="2" t="s">
        <v>16</v>
      </c>
      <c r="P1534" s="2">
        <v>3</v>
      </c>
      <c r="Q1534" s="2">
        <f t="shared" si="212"/>
        <v>1</v>
      </c>
      <c r="R1534" s="2">
        <v>210.19</v>
      </c>
      <c r="S1534" s="2">
        <f t="shared" si="213"/>
        <v>3</v>
      </c>
      <c r="T1534" s="42">
        <f>DataSet!G4455+DataSet!Q4455+DataSet!S4455</f>
        <v>5</v>
      </c>
      <c r="U1534" s="16" t="str">
        <f t="shared" si="214"/>
        <v>Medium</v>
      </c>
      <c r="V1534" s="4">
        <v>5</v>
      </c>
      <c r="W1534" s="33">
        <f t="shared" si="215"/>
        <v>527.16448830409377</v>
      </c>
      <c r="X1534" s="2" t="s">
        <v>17</v>
      </c>
    </row>
    <row r="1535" spans="1:24" ht="14.25" customHeight="1" x14ac:dyDescent="0.25">
      <c r="A1535" s="2">
        <v>4461</v>
      </c>
      <c r="B1535" s="2">
        <v>69</v>
      </c>
      <c r="C1535" s="2" t="str">
        <f t="shared" si="207"/>
        <v>Seniors</v>
      </c>
      <c r="D1535" s="2" t="s">
        <v>23</v>
      </c>
      <c r="E1535" s="2" t="s">
        <v>29</v>
      </c>
      <c r="F1535" s="2">
        <v>770.28</v>
      </c>
      <c r="G1535" s="2">
        <f t="shared" si="208"/>
        <v>3</v>
      </c>
      <c r="H1535" s="6">
        <v>48657</v>
      </c>
      <c r="I1535" s="12" t="str">
        <f t="shared" si="209"/>
        <v>2033</v>
      </c>
      <c r="J1535" s="10" t="str">
        <f t="shared" si="210"/>
        <v>Mar</v>
      </c>
      <c r="K1535" s="12" t="str">
        <f t="shared" si="211"/>
        <v>19</v>
      </c>
      <c r="L1535" s="2" t="s">
        <v>24</v>
      </c>
      <c r="M1535" s="2" t="s">
        <v>15</v>
      </c>
      <c r="N1535" s="2">
        <v>1.43</v>
      </c>
      <c r="O1535" s="2" t="s">
        <v>16</v>
      </c>
      <c r="P1535" s="2">
        <v>10</v>
      </c>
      <c r="Q1535" s="2">
        <f t="shared" si="212"/>
        <v>2</v>
      </c>
      <c r="R1535" s="2">
        <v>77.03</v>
      </c>
      <c r="S1535" s="2">
        <f t="shared" si="213"/>
        <v>2</v>
      </c>
      <c r="T1535" s="42">
        <f>DataSet!G4462+DataSet!Q4462+DataSet!S4462</f>
        <v>5</v>
      </c>
      <c r="U1535" s="16" t="str">
        <f t="shared" si="214"/>
        <v>Medium</v>
      </c>
      <c r="V1535" s="4">
        <v>4</v>
      </c>
      <c r="W1535" s="33">
        <f t="shared" si="215"/>
        <v>522.24039829303058</v>
      </c>
      <c r="X1535" s="2" t="s">
        <v>28</v>
      </c>
    </row>
    <row r="1536" spans="1:24" ht="14.25" customHeight="1" x14ac:dyDescent="0.25">
      <c r="A1536" s="2">
        <v>4557</v>
      </c>
      <c r="B1536" s="2">
        <v>68</v>
      </c>
      <c r="C1536" s="2" t="str">
        <f t="shared" si="207"/>
        <v>Seniors</v>
      </c>
      <c r="D1536" s="2" t="s">
        <v>26</v>
      </c>
      <c r="E1536" s="2" t="s">
        <v>13</v>
      </c>
      <c r="F1536" s="2">
        <v>351.99</v>
      </c>
      <c r="G1536" s="2">
        <f t="shared" si="208"/>
        <v>2</v>
      </c>
      <c r="H1536" s="6">
        <v>48753</v>
      </c>
      <c r="I1536" s="12" t="str">
        <f t="shared" si="209"/>
        <v>2033</v>
      </c>
      <c r="J1536" s="10" t="str">
        <f t="shared" si="210"/>
        <v>Jun</v>
      </c>
      <c r="K1536" s="12" t="str">
        <f t="shared" si="211"/>
        <v>23</v>
      </c>
      <c r="L1536" s="2" t="s">
        <v>20</v>
      </c>
      <c r="M1536" s="2" t="s">
        <v>15</v>
      </c>
      <c r="N1536" s="2">
        <v>1.43</v>
      </c>
      <c r="O1536" s="2" t="s">
        <v>21</v>
      </c>
      <c r="P1536" s="2">
        <v>5</v>
      </c>
      <c r="Q1536" s="2">
        <f t="shared" si="212"/>
        <v>1</v>
      </c>
      <c r="R1536" s="2">
        <v>70.400000000000006</v>
      </c>
      <c r="S1536" s="2">
        <f t="shared" si="213"/>
        <v>2</v>
      </c>
      <c r="T1536" s="42">
        <f>DataSet!G4558+DataSet!Q4558+DataSet!S4558</f>
        <v>4</v>
      </c>
      <c r="U1536" s="16" t="str">
        <f t="shared" si="214"/>
        <v>Low</v>
      </c>
      <c r="V1536" s="4">
        <v>2</v>
      </c>
      <c r="W1536" s="33">
        <f t="shared" si="215"/>
        <v>522.16327007299378</v>
      </c>
      <c r="X1536" s="2" t="s">
        <v>17</v>
      </c>
    </row>
    <row r="1537" spans="1:24" ht="14.25" customHeight="1" x14ac:dyDescent="0.25">
      <c r="A1537" s="2">
        <v>4581</v>
      </c>
      <c r="B1537" s="2">
        <v>34</v>
      </c>
      <c r="C1537" s="2" t="str">
        <f t="shared" si="207"/>
        <v>Early Adults</v>
      </c>
      <c r="D1537" s="2" t="s">
        <v>26</v>
      </c>
      <c r="E1537" s="2" t="s">
        <v>29</v>
      </c>
      <c r="F1537" s="2">
        <v>332.98</v>
      </c>
      <c r="G1537" s="2">
        <f t="shared" si="208"/>
        <v>1</v>
      </c>
      <c r="H1537" s="6">
        <v>48777</v>
      </c>
      <c r="I1537" s="12" t="str">
        <f t="shared" si="209"/>
        <v>2033</v>
      </c>
      <c r="J1537" s="10" t="str">
        <f t="shared" si="210"/>
        <v>Jul</v>
      </c>
      <c r="K1537" s="12" t="str">
        <f t="shared" si="211"/>
        <v>17</v>
      </c>
      <c r="L1537" s="2" t="s">
        <v>30</v>
      </c>
      <c r="M1537" s="2" t="s">
        <v>25</v>
      </c>
      <c r="N1537" s="2">
        <v>1.43</v>
      </c>
      <c r="O1537" s="2" t="s">
        <v>21</v>
      </c>
      <c r="P1537" s="2">
        <v>3</v>
      </c>
      <c r="Q1537" s="2">
        <f t="shared" si="212"/>
        <v>1</v>
      </c>
      <c r="R1537" s="2">
        <v>110.99</v>
      </c>
      <c r="S1537" s="2">
        <f t="shared" si="213"/>
        <v>2</v>
      </c>
      <c r="T1537" s="42">
        <f>DataSet!G4582+DataSet!Q4582+DataSet!S4582</f>
        <v>4</v>
      </c>
      <c r="U1537" s="16" t="str">
        <f t="shared" si="214"/>
        <v>Low</v>
      </c>
      <c r="V1537" s="4">
        <v>5</v>
      </c>
      <c r="W1537" s="33">
        <f t="shared" si="215"/>
        <v>527.01308931185974</v>
      </c>
      <c r="X1537" s="2" t="s">
        <v>22</v>
      </c>
    </row>
    <row r="1538" spans="1:24" ht="14.25" customHeight="1" x14ac:dyDescent="0.25">
      <c r="A1538" s="2">
        <v>43</v>
      </c>
      <c r="B1538" s="2">
        <v>37</v>
      </c>
      <c r="C1538" s="2" t="str">
        <f t="shared" ref="C1538:C1601" si="216">IF(AND(B1538&gt;=18, B1538&lt;=29), "Young Adults",
   IF(AND(B1538&gt;=30, B1538&lt;=39), "Early Adults",
      IF(AND(B1538&gt;=40, B1538&lt;=49), "Mid Adults",
         IF(AND(B1538&gt;=50, B1538&lt;=59), "Late Adults",
            IF(AND(B1538&gt;=60, B1538&lt;=69), "Seniors", "Out of Range")
         )
      )
   )
)</f>
        <v>Early Adults</v>
      </c>
      <c r="D1538" s="2" t="s">
        <v>26</v>
      </c>
      <c r="E1538" s="2" t="s">
        <v>13</v>
      </c>
      <c r="F1538" s="2">
        <v>737.87</v>
      </c>
      <c r="G1538" s="2">
        <f t="shared" ref="G1538:G1601" si="217">IF(F1538 &lt;= 350, 1, IF(F1538&gt; 350, IF(F1538 &lt;= 650, 2, 3)))</f>
        <v>3</v>
      </c>
      <c r="H1538" s="6">
        <v>44239</v>
      </c>
      <c r="I1538" s="12" t="str">
        <f t="shared" ref="I1538:I1601" si="218">TEXT(H1538, "yyyy")</f>
        <v>2021</v>
      </c>
      <c r="J1538" s="10" t="str">
        <f t="shared" ref="J1538:J1601" si="219">TEXT(H1538, "mmm")</f>
        <v>Feb</v>
      </c>
      <c r="K1538" s="12" t="str">
        <f t="shared" ref="K1538:K1601" si="220">TEXT(H1538, "dd")</f>
        <v>12</v>
      </c>
      <c r="L1538" s="2" t="s">
        <v>30</v>
      </c>
      <c r="M1538" s="2" t="s">
        <v>15</v>
      </c>
      <c r="N1538" s="2">
        <v>1.42</v>
      </c>
      <c r="O1538" s="2" t="s">
        <v>21</v>
      </c>
      <c r="P1538" s="2">
        <v>15</v>
      </c>
      <c r="Q1538" s="2">
        <f t="shared" ref="Q1538:Q1601" si="221">IF(P1538 &lt;= 5, 1, IF(P1538&gt; 5, IF(P1538 &lt;= 15, 2, 3)))</f>
        <v>2</v>
      </c>
      <c r="R1538" s="2">
        <v>49.19</v>
      </c>
      <c r="S1538" s="2">
        <f t="shared" ref="S1538:S1601" si="222">IF(R1538 &lt;= 50, 1, IF(R1538&gt; 50, IF(R1538 &lt;= 150, 2, 3)))</f>
        <v>1</v>
      </c>
      <c r="T1538" s="42">
        <f>DataSet!G44+DataSet!Q44+DataSet!S44</f>
        <v>7</v>
      </c>
      <c r="U1538" s="16" t="str">
        <f t="shared" ref="U1538:U1601" si="223">IF(T1538&lt;=4,"Low",IF(T1538&lt;=6,"Medium","High"))</f>
        <v>High</v>
      </c>
      <c r="V1538" s="4">
        <v>2</v>
      </c>
      <c r="W1538" s="33">
        <f t="shared" ref="W1538:W1601" si="224">AVERAGEIFS(F1538:F6537, V1538:V6537,V1538 )</f>
        <v>522.41206140350982</v>
      </c>
      <c r="X1538" s="2" t="s">
        <v>22</v>
      </c>
    </row>
    <row r="1539" spans="1:24" ht="14.25" customHeight="1" x14ac:dyDescent="0.25">
      <c r="A1539" s="2">
        <v>113</v>
      </c>
      <c r="B1539" s="2">
        <v>18</v>
      </c>
      <c r="C1539" s="2" t="str">
        <f t="shared" si="216"/>
        <v>Young Adults</v>
      </c>
      <c r="D1539" s="2" t="s">
        <v>12</v>
      </c>
      <c r="E1539" s="2" t="s">
        <v>29</v>
      </c>
      <c r="F1539" s="2">
        <v>318.97000000000003</v>
      </c>
      <c r="G1539" s="2">
        <f t="shared" si="217"/>
        <v>1</v>
      </c>
      <c r="H1539" s="6">
        <v>44309</v>
      </c>
      <c r="I1539" s="12" t="str">
        <f t="shared" si="218"/>
        <v>2021</v>
      </c>
      <c r="J1539" s="10" t="str">
        <f t="shared" si="219"/>
        <v>Apr</v>
      </c>
      <c r="K1539" s="12" t="str">
        <f t="shared" si="220"/>
        <v>23</v>
      </c>
      <c r="L1539" s="2" t="s">
        <v>30</v>
      </c>
      <c r="M1539" s="2" t="s">
        <v>15</v>
      </c>
      <c r="N1539" s="2">
        <v>1.42</v>
      </c>
      <c r="O1539" s="2" t="s">
        <v>21</v>
      </c>
      <c r="P1539" s="2">
        <v>10</v>
      </c>
      <c r="Q1539" s="2">
        <f t="shared" si="221"/>
        <v>2</v>
      </c>
      <c r="R1539" s="2">
        <v>31.9</v>
      </c>
      <c r="S1539" s="2">
        <f t="shared" si="222"/>
        <v>1</v>
      </c>
      <c r="T1539" s="42">
        <f>DataSet!G114+DataSet!Q114+DataSet!S114</f>
        <v>4</v>
      </c>
      <c r="U1539" s="16" t="str">
        <f t="shared" si="223"/>
        <v>Low</v>
      </c>
      <c r="V1539" s="4">
        <v>2</v>
      </c>
      <c r="W1539" s="33">
        <f t="shared" si="224"/>
        <v>522.09660322108437</v>
      </c>
      <c r="X1539" s="2" t="s">
        <v>22</v>
      </c>
    </row>
    <row r="1540" spans="1:24" ht="14.25" customHeight="1" x14ac:dyDescent="0.25">
      <c r="A1540" s="2">
        <v>189</v>
      </c>
      <c r="B1540" s="2">
        <v>29</v>
      </c>
      <c r="C1540" s="2" t="str">
        <f t="shared" si="216"/>
        <v>Young Adults</v>
      </c>
      <c r="D1540" s="2" t="s">
        <v>12</v>
      </c>
      <c r="E1540" s="2" t="s">
        <v>29</v>
      </c>
      <c r="F1540" s="2">
        <v>150.28</v>
      </c>
      <c r="G1540" s="2">
        <f t="shared" si="217"/>
        <v>1</v>
      </c>
      <c r="H1540" s="6">
        <v>44385</v>
      </c>
      <c r="I1540" s="12" t="str">
        <f t="shared" si="218"/>
        <v>2021</v>
      </c>
      <c r="J1540" s="10" t="str">
        <f t="shared" si="219"/>
        <v>Jul</v>
      </c>
      <c r="K1540" s="12" t="str">
        <f t="shared" si="220"/>
        <v>08</v>
      </c>
      <c r="L1540" s="2" t="s">
        <v>24</v>
      </c>
      <c r="M1540" s="2" t="s">
        <v>25</v>
      </c>
      <c r="N1540" s="2">
        <v>1.42</v>
      </c>
      <c r="O1540" s="2" t="s">
        <v>21</v>
      </c>
      <c r="P1540" s="2">
        <v>14</v>
      </c>
      <c r="Q1540" s="2">
        <f t="shared" si="221"/>
        <v>2</v>
      </c>
      <c r="R1540" s="2">
        <v>10.73</v>
      </c>
      <c r="S1540" s="2">
        <f t="shared" si="222"/>
        <v>1</v>
      </c>
      <c r="T1540" s="42">
        <f>DataSet!G190+DataSet!Q190+DataSet!S190</f>
        <v>6</v>
      </c>
      <c r="U1540" s="16" t="str">
        <f t="shared" si="223"/>
        <v>Medium</v>
      </c>
      <c r="V1540" s="4">
        <v>5</v>
      </c>
      <c r="W1540" s="33">
        <f t="shared" si="224"/>
        <v>527.29759530791807</v>
      </c>
      <c r="X1540" s="2" t="s">
        <v>17</v>
      </c>
    </row>
    <row r="1541" spans="1:24" ht="14.25" customHeight="1" x14ac:dyDescent="0.25">
      <c r="A1541" s="2">
        <v>497</v>
      </c>
      <c r="B1541" s="2">
        <v>27</v>
      </c>
      <c r="C1541" s="2" t="str">
        <f t="shared" si="216"/>
        <v>Young Adults</v>
      </c>
      <c r="D1541" s="2" t="s">
        <v>12</v>
      </c>
      <c r="E1541" s="2" t="s">
        <v>27</v>
      </c>
      <c r="F1541" s="2">
        <v>524.14</v>
      </c>
      <c r="G1541" s="2">
        <f t="shared" si="217"/>
        <v>2</v>
      </c>
      <c r="H1541" s="6">
        <v>44693</v>
      </c>
      <c r="I1541" s="12" t="str">
        <f t="shared" si="218"/>
        <v>2022</v>
      </c>
      <c r="J1541" s="10" t="str">
        <f t="shared" si="219"/>
        <v>May</v>
      </c>
      <c r="K1541" s="12" t="str">
        <f t="shared" si="220"/>
        <v>12</v>
      </c>
      <c r="L1541" s="2" t="s">
        <v>20</v>
      </c>
      <c r="M1541" s="2" t="s">
        <v>25</v>
      </c>
      <c r="N1541" s="2">
        <v>1.42</v>
      </c>
      <c r="O1541" s="2" t="s">
        <v>21</v>
      </c>
      <c r="P1541" s="2">
        <v>10</v>
      </c>
      <c r="Q1541" s="2">
        <f t="shared" si="221"/>
        <v>2</v>
      </c>
      <c r="R1541" s="2">
        <v>52.41</v>
      </c>
      <c r="S1541" s="2">
        <f t="shared" si="222"/>
        <v>2</v>
      </c>
      <c r="T1541" s="42">
        <f>DataSet!G498+DataSet!Q498+DataSet!S498</f>
        <v>4</v>
      </c>
      <c r="U1541" s="16" t="str">
        <f t="shared" si="223"/>
        <v>Low</v>
      </c>
      <c r="V1541" s="4">
        <v>5</v>
      </c>
      <c r="W1541" s="33">
        <f t="shared" si="224"/>
        <v>527.8512187958886</v>
      </c>
      <c r="X1541" s="2" t="s">
        <v>22</v>
      </c>
    </row>
    <row r="1542" spans="1:24" ht="14.25" customHeight="1" x14ac:dyDescent="0.25">
      <c r="A1542" s="2">
        <v>917</v>
      </c>
      <c r="B1542" s="2">
        <v>47</v>
      </c>
      <c r="C1542" s="2" t="str">
        <f t="shared" si="216"/>
        <v>Mid Adults</v>
      </c>
      <c r="D1542" s="2" t="s">
        <v>23</v>
      </c>
      <c r="E1542" s="2" t="s">
        <v>19</v>
      </c>
      <c r="F1542" s="2">
        <v>667.13</v>
      </c>
      <c r="G1542" s="2">
        <f t="shared" si="217"/>
        <v>3</v>
      </c>
      <c r="H1542" s="6">
        <v>45113</v>
      </c>
      <c r="I1542" s="12" t="str">
        <f t="shared" si="218"/>
        <v>2023</v>
      </c>
      <c r="J1542" s="10" t="str">
        <f t="shared" si="219"/>
        <v>Jul</v>
      </c>
      <c r="K1542" s="12" t="str">
        <f t="shared" si="220"/>
        <v>06</v>
      </c>
      <c r="L1542" s="2" t="s">
        <v>14</v>
      </c>
      <c r="M1542" s="2" t="s">
        <v>25</v>
      </c>
      <c r="N1542" s="2">
        <v>1.42</v>
      </c>
      <c r="O1542" s="2" t="s">
        <v>21</v>
      </c>
      <c r="P1542" s="2">
        <v>9</v>
      </c>
      <c r="Q1542" s="2">
        <f t="shared" si="221"/>
        <v>2</v>
      </c>
      <c r="R1542" s="2">
        <v>74.13</v>
      </c>
      <c r="S1542" s="2">
        <f t="shared" si="222"/>
        <v>2</v>
      </c>
      <c r="T1542" s="42">
        <f>DataSet!G918+DataSet!Q918+DataSet!S918</f>
        <v>7</v>
      </c>
      <c r="U1542" s="16" t="str">
        <f t="shared" si="223"/>
        <v>High</v>
      </c>
      <c r="V1542" s="4">
        <v>2</v>
      </c>
      <c r="W1542" s="33">
        <f t="shared" si="224"/>
        <v>522.39444281525016</v>
      </c>
      <c r="X1542" s="2" t="s">
        <v>22</v>
      </c>
    </row>
    <row r="1543" spans="1:24" ht="14.25" customHeight="1" x14ac:dyDescent="0.25">
      <c r="A1543" s="2">
        <v>1065</v>
      </c>
      <c r="B1543" s="2">
        <v>54</v>
      </c>
      <c r="C1543" s="2" t="str">
        <f t="shared" si="216"/>
        <v>Late Adults</v>
      </c>
      <c r="D1543" s="2" t="s">
        <v>12</v>
      </c>
      <c r="E1543" s="2" t="s">
        <v>13</v>
      </c>
      <c r="F1543" s="2">
        <v>396.54</v>
      </c>
      <c r="G1543" s="2">
        <f t="shared" si="217"/>
        <v>2</v>
      </c>
      <c r="H1543" s="6">
        <v>45261</v>
      </c>
      <c r="I1543" s="12" t="str">
        <f t="shared" si="218"/>
        <v>2023</v>
      </c>
      <c r="J1543" s="10" t="str">
        <f t="shared" si="219"/>
        <v>Dec</v>
      </c>
      <c r="K1543" s="12" t="str">
        <f t="shared" si="220"/>
        <v>01</v>
      </c>
      <c r="L1543" s="2" t="s">
        <v>24</v>
      </c>
      <c r="M1543" s="2" t="s">
        <v>25</v>
      </c>
      <c r="N1543" s="2">
        <v>1.42</v>
      </c>
      <c r="O1543" s="2" t="s">
        <v>16</v>
      </c>
      <c r="P1543" s="2">
        <v>18</v>
      </c>
      <c r="Q1543" s="2">
        <f t="shared" si="221"/>
        <v>3</v>
      </c>
      <c r="R1543" s="2">
        <v>22.03</v>
      </c>
      <c r="S1543" s="2">
        <f t="shared" si="222"/>
        <v>1</v>
      </c>
      <c r="T1543" s="42">
        <f>DataSet!G1066+DataSet!Q1066+DataSet!S1066</f>
        <v>8</v>
      </c>
      <c r="U1543" s="16" t="str">
        <f t="shared" si="223"/>
        <v>High</v>
      </c>
      <c r="V1543" s="4">
        <v>3</v>
      </c>
      <c r="W1543" s="33">
        <f t="shared" si="224"/>
        <v>501.63568627450996</v>
      </c>
      <c r="X1543" s="2" t="s">
        <v>22</v>
      </c>
    </row>
    <row r="1544" spans="1:24" ht="14.25" customHeight="1" x14ac:dyDescent="0.25">
      <c r="A1544" s="2">
        <v>1553</v>
      </c>
      <c r="B1544" s="2">
        <v>52</v>
      </c>
      <c r="C1544" s="2" t="str">
        <f t="shared" si="216"/>
        <v>Late Adults</v>
      </c>
      <c r="D1544" s="2" t="s">
        <v>12</v>
      </c>
      <c r="E1544" s="2" t="s">
        <v>27</v>
      </c>
      <c r="F1544" s="2">
        <v>104.02</v>
      </c>
      <c r="G1544" s="2">
        <f t="shared" si="217"/>
        <v>1</v>
      </c>
      <c r="H1544" s="6">
        <v>45749</v>
      </c>
      <c r="I1544" s="12" t="str">
        <f t="shared" si="218"/>
        <v>2025</v>
      </c>
      <c r="J1544" s="10" t="str">
        <f t="shared" si="219"/>
        <v>Apr</v>
      </c>
      <c r="K1544" s="12" t="str">
        <f t="shared" si="220"/>
        <v>02</v>
      </c>
      <c r="L1544" s="2" t="s">
        <v>30</v>
      </c>
      <c r="M1544" s="2" t="s">
        <v>15</v>
      </c>
      <c r="N1544" s="2">
        <v>1.42</v>
      </c>
      <c r="O1544" s="2" t="s">
        <v>16</v>
      </c>
      <c r="P1544" s="2">
        <v>7</v>
      </c>
      <c r="Q1544" s="2">
        <f t="shared" si="221"/>
        <v>2</v>
      </c>
      <c r="R1544" s="2">
        <v>14.86</v>
      </c>
      <c r="S1544" s="2">
        <f t="shared" si="222"/>
        <v>1</v>
      </c>
      <c r="T1544" s="42">
        <f>DataSet!G1554+DataSet!Q1554+DataSet!S1554</f>
        <v>5</v>
      </c>
      <c r="U1544" s="16" t="str">
        <f t="shared" si="223"/>
        <v>Medium</v>
      </c>
      <c r="V1544" s="4">
        <v>5</v>
      </c>
      <c r="W1544" s="33">
        <f t="shared" si="224"/>
        <v>527.85667647058847</v>
      </c>
      <c r="X1544" s="2" t="s">
        <v>22</v>
      </c>
    </row>
    <row r="1545" spans="1:24" ht="14.25" customHeight="1" x14ac:dyDescent="0.25">
      <c r="A1545" s="2">
        <v>1597</v>
      </c>
      <c r="B1545" s="2">
        <v>66</v>
      </c>
      <c r="C1545" s="2" t="str">
        <f t="shared" si="216"/>
        <v>Seniors</v>
      </c>
      <c r="D1545" s="2" t="s">
        <v>26</v>
      </c>
      <c r="E1545" s="2" t="s">
        <v>29</v>
      </c>
      <c r="F1545" s="2">
        <v>95.55</v>
      </c>
      <c r="G1545" s="2">
        <f t="shared" si="217"/>
        <v>1</v>
      </c>
      <c r="H1545" s="6">
        <v>45793</v>
      </c>
      <c r="I1545" s="12" t="str">
        <f t="shared" si="218"/>
        <v>2025</v>
      </c>
      <c r="J1545" s="10" t="str">
        <f t="shared" si="219"/>
        <v>May</v>
      </c>
      <c r="K1545" s="12" t="str">
        <f t="shared" si="220"/>
        <v>16</v>
      </c>
      <c r="L1545" s="2" t="s">
        <v>14</v>
      </c>
      <c r="M1545" s="2" t="s">
        <v>15</v>
      </c>
      <c r="N1545" s="2">
        <v>1.42</v>
      </c>
      <c r="O1545" s="2" t="s">
        <v>21</v>
      </c>
      <c r="P1545" s="2">
        <v>11</v>
      </c>
      <c r="Q1545" s="2">
        <f t="shared" si="221"/>
        <v>2</v>
      </c>
      <c r="R1545" s="2">
        <v>8.69</v>
      </c>
      <c r="S1545" s="2">
        <f t="shared" si="222"/>
        <v>1</v>
      </c>
      <c r="T1545" s="42">
        <f>DataSet!G1598+DataSet!Q1598+DataSet!S1598</f>
        <v>4</v>
      </c>
      <c r="U1545" s="16" t="str">
        <f t="shared" si="223"/>
        <v>Low</v>
      </c>
      <c r="V1545" s="4">
        <v>4</v>
      </c>
      <c r="W1545" s="33">
        <f t="shared" si="224"/>
        <v>521.88706552706617</v>
      </c>
      <c r="X1545" s="2" t="s">
        <v>28</v>
      </c>
    </row>
    <row r="1546" spans="1:24" ht="14.25" customHeight="1" x14ac:dyDescent="0.25">
      <c r="A1546" s="2">
        <v>1714</v>
      </c>
      <c r="B1546" s="2">
        <v>53</v>
      </c>
      <c r="C1546" s="2" t="str">
        <f t="shared" si="216"/>
        <v>Late Adults</v>
      </c>
      <c r="D1546" s="2" t="s">
        <v>23</v>
      </c>
      <c r="E1546" s="2" t="s">
        <v>29</v>
      </c>
      <c r="F1546" s="2">
        <v>557.99</v>
      </c>
      <c r="G1546" s="2">
        <f t="shared" si="217"/>
        <v>2</v>
      </c>
      <c r="H1546" s="6">
        <v>45910</v>
      </c>
      <c r="I1546" s="12" t="str">
        <f t="shared" si="218"/>
        <v>2025</v>
      </c>
      <c r="J1546" s="10" t="str">
        <f t="shared" si="219"/>
        <v>Sep</v>
      </c>
      <c r="K1546" s="12" t="str">
        <f t="shared" si="220"/>
        <v>10</v>
      </c>
      <c r="L1546" s="2" t="s">
        <v>14</v>
      </c>
      <c r="M1546" s="2" t="s">
        <v>25</v>
      </c>
      <c r="N1546" s="2">
        <v>1.42</v>
      </c>
      <c r="O1546" s="2" t="s">
        <v>21</v>
      </c>
      <c r="P1546" s="2">
        <v>10</v>
      </c>
      <c r="Q1546" s="2">
        <f t="shared" si="221"/>
        <v>2</v>
      </c>
      <c r="R1546" s="2">
        <v>55.8</v>
      </c>
      <c r="S1546" s="2">
        <f t="shared" si="222"/>
        <v>2</v>
      </c>
      <c r="T1546" s="42">
        <f>DataSet!G1715+DataSet!Q1715+DataSet!S1715</f>
        <v>5</v>
      </c>
      <c r="U1546" s="16" t="str">
        <f t="shared" si="223"/>
        <v>Medium</v>
      </c>
      <c r="V1546" s="4">
        <v>4</v>
      </c>
      <c r="W1546" s="33">
        <f t="shared" si="224"/>
        <v>522.49524964336729</v>
      </c>
      <c r="X1546" s="2" t="s">
        <v>28</v>
      </c>
    </row>
    <row r="1547" spans="1:24" ht="14.25" customHeight="1" x14ac:dyDescent="0.25">
      <c r="A1547" s="2">
        <v>2020</v>
      </c>
      <c r="B1547" s="2">
        <v>58</v>
      </c>
      <c r="C1547" s="2" t="str">
        <f t="shared" si="216"/>
        <v>Late Adults</v>
      </c>
      <c r="D1547" s="2" t="s">
        <v>23</v>
      </c>
      <c r="E1547" s="2" t="s">
        <v>13</v>
      </c>
      <c r="F1547" s="2">
        <v>501.69</v>
      </c>
      <c r="G1547" s="2">
        <f t="shared" si="217"/>
        <v>2</v>
      </c>
      <c r="H1547" s="6">
        <v>46216</v>
      </c>
      <c r="I1547" s="12" t="str">
        <f t="shared" si="218"/>
        <v>2026</v>
      </c>
      <c r="J1547" s="10" t="str">
        <f t="shared" si="219"/>
        <v>Jul</v>
      </c>
      <c r="K1547" s="12" t="str">
        <f t="shared" si="220"/>
        <v>13</v>
      </c>
      <c r="L1547" s="2" t="s">
        <v>14</v>
      </c>
      <c r="M1547" s="2" t="s">
        <v>15</v>
      </c>
      <c r="N1547" s="2">
        <v>1.42</v>
      </c>
      <c r="O1547" s="2" t="s">
        <v>16</v>
      </c>
      <c r="P1547" s="2">
        <v>3</v>
      </c>
      <c r="Q1547" s="2">
        <f t="shared" si="221"/>
        <v>1</v>
      </c>
      <c r="R1547" s="2">
        <v>167.23</v>
      </c>
      <c r="S1547" s="2">
        <f t="shared" si="222"/>
        <v>3</v>
      </c>
      <c r="T1547" s="42">
        <f>DataSet!G2021+DataSet!Q2021+DataSet!S2021</f>
        <v>7</v>
      </c>
      <c r="U1547" s="16" t="str">
        <f t="shared" si="223"/>
        <v>High</v>
      </c>
      <c r="V1547" s="4">
        <v>4</v>
      </c>
      <c r="W1547" s="33">
        <f t="shared" si="224"/>
        <v>522.44454285714346</v>
      </c>
      <c r="X1547" s="2" t="s">
        <v>17</v>
      </c>
    </row>
    <row r="1548" spans="1:24" ht="14.25" customHeight="1" x14ac:dyDescent="0.25">
      <c r="A1548" s="2">
        <v>2290</v>
      </c>
      <c r="B1548" s="2">
        <v>41</v>
      </c>
      <c r="C1548" s="2" t="str">
        <f t="shared" si="216"/>
        <v>Mid Adults</v>
      </c>
      <c r="D1548" s="2" t="s">
        <v>12</v>
      </c>
      <c r="E1548" s="2" t="s">
        <v>29</v>
      </c>
      <c r="F1548" s="2">
        <v>718.82</v>
      </c>
      <c r="G1548" s="2">
        <f t="shared" si="217"/>
        <v>3</v>
      </c>
      <c r="H1548" s="6">
        <v>46486</v>
      </c>
      <c r="I1548" s="12" t="str">
        <f t="shared" si="218"/>
        <v>2027</v>
      </c>
      <c r="J1548" s="10" t="str">
        <f t="shared" si="219"/>
        <v>Apr</v>
      </c>
      <c r="K1548" s="12" t="str">
        <f t="shared" si="220"/>
        <v>09</v>
      </c>
      <c r="L1548" s="2" t="s">
        <v>14</v>
      </c>
      <c r="M1548" s="2" t="s">
        <v>15</v>
      </c>
      <c r="N1548" s="2">
        <v>1.42</v>
      </c>
      <c r="O1548" s="2" t="s">
        <v>16</v>
      </c>
      <c r="P1548" s="2">
        <v>10</v>
      </c>
      <c r="Q1548" s="2">
        <f t="shared" si="221"/>
        <v>2</v>
      </c>
      <c r="R1548" s="2">
        <v>71.88</v>
      </c>
      <c r="S1548" s="2">
        <f t="shared" si="222"/>
        <v>2</v>
      </c>
      <c r="T1548" s="42">
        <f>DataSet!G2291+DataSet!Q2291+DataSet!S2291</f>
        <v>4</v>
      </c>
      <c r="U1548" s="16" t="str">
        <f t="shared" si="223"/>
        <v>Low</v>
      </c>
      <c r="V1548" s="4">
        <v>2</v>
      </c>
      <c r="W1548" s="33">
        <f t="shared" si="224"/>
        <v>522.18190895741645</v>
      </c>
      <c r="X1548" s="2" t="s">
        <v>28</v>
      </c>
    </row>
    <row r="1549" spans="1:24" ht="14.25" customHeight="1" x14ac:dyDescent="0.25">
      <c r="A1549" s="2">
        <v>2297</v>
      </c>
      <c r="B1549" s="2">
        <v>28</v>
      </c>
      <c r="C1549" s="2" t="str">
        <f t="shared" si="216"/>
        <v>Young Adults</v>
      </c>
      <c r="D1549" s="2" t="s">
        <v>18</v>
      </c>
      <c r="E1549" s="2" t="s">
        <v>13</v>
      </c>
      <c r="F1549" s="2">
        <v>618.55999999999995</v>
      </c>
      <c r="G1549" s="2">
        <f t="shared" si="217"/>
        <v>2</v>
      </c>
      <c r="H1549" s="6">
        <v>46493</v>
      </c>
      <c r="I1549" s="12" t="str">
        <f t="shared" si="218"/>
        <v>2027</v>
      </c>
      <c r="J1549" s="10" t="str">
        <f t="shared" si="219"/>
        <v>Apr</v>
      </c>
      <c r="K1549" s="12" t="str">
        <f t="shared" si="220"/>
        <v>16</v>
      </c>
      <c r="L1549" s="2" t="s">
        <v>30</v>
      </c>
      <c r="M1549" s="2" t="s">
        <v>15</v>
      </c>
      <c r="N1549" s="2">
        <v>1.42</v>
      </c>
      <c r="O1549" s="2" t="s">
        <v>21</v>
      </c>
      <c r="P1549" s="2">
        <v>7</v>
      </c>
      <c r="Q1549" s="2">
        <f t="shared" si="221"/>
        <v>2</v>
      </c>
      <c r="R1549" s="2">
        <v>88.37</v>
      </c>
      <c r="S1549" s="2">
        <f t="shared" si="222"/>
        <v>2</v>
      </c>
      <c r="T1549" s="42">
        <f>DataSet!G2298+DataSet!Q2298+DataSet!S2298</f>
        <v>5</v>
      </c>
      <c r="U1549" s="16" t="str">
        <f t="shared" si="223"/>
        <v>Medium</v>
      </c>
      <c r="V1549" s="4">
        <v>3</v>
      </c>
      <c r="W1549" s="33">
        <f t="shared" si="224"/>
        <v>501.78308555399741</v>
      </c>
      <c r="X1549" s="2" t="s">
        <v>28</v>
      </c>
    </row>
    <row r="1550" spans="1:24" ht="14.25" customHeight="1" x14ac:dyDescent="0.25">
      <c r="A1550" s="2">
        <v>2401</v>
      </c>
      <c r="B1550" s="2">
        <v>54</v>
      </c>
      <c r="C1550" s="2" t="str">
        <f t="shared" si="216"/>
        <v>Late Adults</v>
      </c>
      <c r="D1550" s="2" t="s">
        <v>23</v>
      </c>
      <c r="E1550" s="2" t="s">
        <v>13</v>
      </c>
      <c r="F1550" s="2">
        <v>328.53</v>
      </c>
      <c r="G1550" s="2">
        <f t="shared" si="217"/>
        <v>1</v>
      </c>
      <c r="H1550" s="6">
        <v>46597</v>
      </c>
      <c r="I1550" s="12" t="str">
        <f t="shared" si="218"/>
        <v>2027</v>
      </c>
      <c r="J1550" s="10" t="str">
        <f t="shared" si="219"/>
        <v>Jul</v>
      </c>
      <c r="K1550" s="12" t="str">
        <f t="shared" si="220"/>
        <v>29</v>
      </c>
      <c r="L1550" s="2" t="s">
        <v>24</v>
      </c>
      <c r="M1550" s="2" t="s">
        <v>15</v>
      </c>
      <c r="N1550" s="2">
        <v>1.42</v>
      </c>
      <c r="O1550" s="2" t="s">
        <v>21</v>
      </c>
      <c r="P1550" s="2">
        <v>16</v>
      </c>
      <c r="Q1550" s="2">
        <f t="shared" si="221"/>
        <v>3</v>
      </c>
      <c r="R1550" s="2">
        <v>20.53</v>
      </c>
      <c r="S1550" s="2">
        <f t="shared" si="222"/>
        <v>1</v>
      </c>
      <c r="T1550" s="42">
        <f>DataSet!G2402+DataSet!Q2402+DataSet!S2402</f>
        <v>5</v>
      </c>
      <c r="U1550" s="16" t="str">
        <f t="shared" si="223"/>
        <v>Medium</v>
      </c>
      <c r="V1550" s="4">
        <v>3</v>
      </c>
      <c r="W1550" s="33">
        <f t="shared" si="224"/>
        <v>501.61907303370805</v>
      </c>
      <c r="X1550" s="2" t="s">
        <v>28</v>
      </c>
    </row>
    <row r="1551" spans="1:24" ht="14.25" customHeight="1" x14ac:dyDescent="0.25">
      <c r="A1551" s="2">
        <v>2442</v>
      </c>
      <c r="B1551" s="2">
        <v>22</v>
      </c>
      <c r="C1551" s="2" t="str">
        <f t="shared" si="216"/>
        <v>Young Adults</v>
      </c>
      <c r="D1551" s="2" t="s">
        <v>26</v>
      </c>
      <c r="E1551" s="2" t="s">
        <v>13</v>
      </c>
      <c r="F1551" s="2">
        <v>903.34</v>
      </c>
      <c r="G1551" s="2">
        <f t="shared" si="217"/>
        <v>3</v>
      </c>
      <c r="H1551" s="6">
        <v>46638</v>
      </c>
      <c r="I1551" s="12" t="str">
        <f t="shared" si="218"/>
        <v>2027</v>
      </c>
      <c r="J1551" s="10" t="str">
        <f t="shared" si="219"/>
        <v>Sep</v>
      </c>
      <c r="K1551" s="12" t="str">
        <f t="shared" si="220"/>
        <v>08</v>
      </c>
      <c r="L1551" s="2" t="s">
        <v>30</v>
      </c>
      <c r="M1551" s="2" t="s">
        <v>25</v>
      </c>
      <c r="N1551" s="2">
        <v>1.42</v>
      </c>
      <c r="O1551" s="2" t="s">
        <v>16</v>
      </c>
      <c r="P1551" s="2">
        <v>12</v>
      </c>
      <c r="Q1551" s="2">
        <f t="shared" si="221"/>
        <v>2</v>
      </c>
      <c r="R1551" s="2">
        <v>75.28</v>
      </c>
      <c r="S1551" s="2">
        <f t="shared" si="222"/>
        <v>2</v>
      </c>
      <c r="T1551" s="42">
        <f>DataSet!G2443+DataSet!Q2443+DataSet!S2443</f>
        <v>7</v>
      </c>
      <c r="U1551" s="16" t="str">
        <f t="shared" si="223"/>
        <v>High</v>
      </c>
      <c r="V1551" s="4">
        <v>2</v>
      </c>
      <c r="W1551" s="33">
        <f t="shared" si="224"/>
        <v>521.89273529411855</v>
      </c>
      <c r="X1551" s="2" t="s">
        <v>28</v>
      </c>
    </row>
    <row r="1552" spans="1:24" ht="14.25" customHeight="1" x14ac:dyDescent="0.25">
      <c r="A1552" s="2">
        <v>2910</v>
      </c>
      <c r="B1552" s="2">
        <v>68</v>
      </c>
      <c r="C1552" s="2" t="str">
        <f t="shared" si="216"/>
        <v>Seniors</v>
      </c>
      <c r="D1552" s="2" t="s">
        <v>26</v>
      </c>
      <c r="E1552" s="2" t="s">
        <v>29</v>
      </c>
      <c r="F1552" s="2">
        <v>296.83999999999997</v>
      </c>
      <c r="G1552" s="2">
        <f t="shared" si="217"/>
        <v>1</v>
      </c>
      <c r="H1552" s="6">
        <v>47106</v>
      </c>
      <c r="I1552" s="12" t="str">
        <f t="shared" si="218"/>
        <v>2028</v>
      </c>
      <c r="J1552" s="10" t="str">
        <f t="shared" si="219"/>
        <v>Dec</v>
      </c>
      <c r="K1552" s="12" t="str">
        <f t="shared" si="220"/>
        <v>19</v>
      </c>
      <c r="L1552" s="2" t="s">
        <v>20</v>
      </c>
      <c r="M1552" s="2" t="s">
        <v>15</v>
      </c>
      <c r="N1552" s="2">
        <v>1.42</v>
      </c>
      <c r="O1552" s="2" t="s">
        <v>16</v>
      </c>
      <c r="P1552" s="2">
        <v>3</v>
      </c>
      <c r="Q1552" s="2">
        <f t="shared" si="221"/>
        <v>1</v>
      </c>
      <c r="R1552" s="2">
        <v>98.95</v>
      </c>
      <c r="S1552" s="2">
        <f t="shared" si="222"/>
        <v>2</v>
      </c>
      <c r="T1552" s="42">
        <f>DataSet!G2911+DataSet!Q2911+DataSet!S2911</f>
        <v>7</v>
      </c>
      <c r="U1552" s="16" t="str">
        <f t="shared" si="223"/>
        <v>High</v>
      </c>
      <c r="V1552" s="4">
        <v>5</v>
      </c>
      <c r="W1552" s="33">
        <f t="shared" si="224"/>
        <v>528.48088365243029</v>
      </c>
      <c r="X1552" s="2" t="s">
        <v>17</v>
      </c>
    </row>
    <row r="1553" spans="1:24" ht="14.25" customHeight="1" x14ac:dyDescent="0.25">
      <c r="A1553" s="2">
        <v>2965</v>
      </c>
      <c r="B1553" s="2">
        <v>52</v>
      </c>
      <c r="C1553" s="2" t="str">
        <f t="shared" si="216"/>
        <v>Late Adults</v>
      </c>
      <c r="D1553" s="2" t="s">
        <v>23</v>
      </c>
      <c r="E1553" s="2" t="s">
        <v>19</v>
      </c>
      <c r="F1553" s="2">
        <v>919.12</v>
      </c>
      <c r="G1553" s="2">
        <f t="shared" si="217"/>
        <v>3</v>
      </c>
      <c r="H1553" s="6">
        <v>47161</v>
      </c>
      <c r="I1553" s="12" t="str">
        <f t="shared" si="218"/>
        <v>2029</v>
      </c>
      <c r="J1553" s="10" t="str">
        <f t="shared" si="219"/>
        <v>Feb</v>
      </c>
      <c r="K1553" s="12" t="str">
        <f t="shared" si="220"/>
        <v>12</v>
      </c>
      <c r="L1553" s="2" t="s">
        <v>14</v>
      </c>
      <c r="M1553" s="2" t="s">
        <v>25</v>
      </c>
      <c r="N1553" s="2">
        <v>1.42</v>
      </c>
      <c r="O1553" s="2" t="s">
        <v>21</v>
      </c>
      <c r="P1553" s="2">
        <v>6</v>
      </c>
      <c r="Q1553" s="2">
        <f t="shared" si="221"/>
        <v>2</v>
      </c>
      <c r="R1553" s="2">
        <v>153.19</v>
      </c>
      <c r="S1553" s="2">
        <f t="shared" si="222"/>
        <v>3</v>
      </c>
      <c r="T1553" s="42">
        <f>DataSet!G2966+DataSet!Q2966+DataSet!S2966</f>
        <v>7</v>
      </c>
      <c r="U1553" s="16" t="str">
        <f t="shared" si="223"/>
        <v>High</v>
      </c>
      <c r="V1553" s="4">
        <v>3</v>
      </c>
      <c r="W1553" s="33">
        <f t="shared" si="224"/>
        <v>501.86251758087218</v>
      </c>
      <c r="X1553" s="2" t="s">
        <v>28</v>
      </c>
    </row>
    <row r="1554" spans="1:24" ht="14.25" customHeight="1" x14ac:dyDescent="0.25">
      <c r="A1554" s="2">
        <v>3101</v>
      </c>
      <c r="B1554" s="2">
        <v>40</v>
      </c>
      <c r="C1554" s="2" t="str">
        <f t="shared" si="216"/>
        <v>Mid Adults</v>
      </c>
      <c r="D1554" s="2" t="s">
        <v>23</v>
      </c>
      <c r="E1554" s="2" t="s">
        <v>27</v>
      </c>
      <c r="F1554" s="2">
        <v>592.36</v>
      </c>
      <c r="G1554" s="2">
        <f t="shared" si="217"/>
        <v>2</v>
      </c>
      <c r="H1554" s="6">
        <v>47297</v>
      </c>
      <c r="I1554" s="12" t="str">
        <f t="shared" si="218"/>
        <v>2029</v>
      </c>
      <c r="J1554" s="10" t="str">
        <f t="shared" si="219"/>
        <v>Jun</v>
      </c>
      <c r="K1554" s="12" t="str">
        <f t="shared" si="220"/>
        <v>28</v>
      </c>
      <c r="L1554" s="2" t="s">
        <v>30</v>
      </c>
      <c r="M1554" s="2" t="s">
        <v>25</v>
      </c>
      <c r="N1554" s="2">
        <v>1.42</v>
      </c>
      <c r="O1554" s="2" t="s">
        <v>16</v>
      </c>
      <c r="P1554" s="2">
        <v>15</v>
      </c>
      <c r="Q1554" s="2">
        <f t="shared" si="221"/>
        <v>2</v>
      </c>
      <c r="R1554" s="2">
        <v>39.49</v>
      </c>
      <c r="S1554" s="2">
        <f t="shared" si="222"/>
        <v>1</v>
      </c>
      <c r="T1554" s="42">
        <f>DataSet!G3102+DataSet!Q3102+DataSet!S3102</f>
        <v>7</v>
      </c>
      <c r="U1554" s="16" t="str">
        <f t="shared" si="223"/>
        <v>High</v>
      </c>
      <c r="V1554" s="4">
        <v>5</v>
      </c>
      <c r="W1554" s="33">
        <f t="shared" si="224"/>
        <v>528.82253687315654</v>
      </c>
      <c r="X1554" s="2" t="s">
        <v>28</v>
      </c>
    </row>
    <row r="1555" spans="1:24" ht="14.25" customHeight="1" x14ac:dyDescent="0.25">
      <c r="A1555" s="2">
        <v>3277</v>
      </c>
      <c r="B1555" s="2">
        <v>31</v>
      </c>
      <c r="C1555" s="2" t="str">
        <f t="shared" si="216"/>
        <v>Early Adults</v>
      </c>
      <c r="D1555" s="2" t="s">
        <v>26</v>
      </c>
      <c r="E1555" s="2" t="s">
        <v>27</v>
      </c>
      <c r="F1555" s="2">
        <v>399.22</v>
      </c>
      <c r="G1555" s="2">
        <f t="shared" si="217"/>
        <v>2</v>
      </c>
      <c r="H1555" s="6">
        <v>47473</v>
      </c>
      <c r="I1555" s="12" t="str">
        <f t="shared" si="218"/>
        <v>2029</v>
      </c>
      <c r="J1555" s="10" t="str">
        <f t="shared" si="219"/>
        <v>Dec</v>
      </c>
      <c r="K1555" s="12" t="str">
        <f t="shared" si="220"/>
        <v>21</v>
      </c>
      <c r="L1555" s="2" t="s">
        <v>24</v>
      </c>
      <c r="M1555" s="2" t="s">
        <v>25</v>
      </c>
      <c r="N1555" s="2">
        <v>1.42</v>
      </c>
      <c r="O1555" s="2" t="s">
        <v>16</v>
      </c>
      <c r="P1555" s="2">
        <v>2</v>
      </c>
      <c r="Q1555" s="2">
        <f t="shared" si="221"/>
        <v>1</v>
      </c>
      <c r="R1555" s="2">
        <v>199.61</v>
      </c>
      <c r="S1555" s="2">
        <f t="shared" si="222"/>
        <v>3</v>
      </c>
      <c r="T1555" s="42">
        <f>DataSet!G3278+DataSet!Q3278+DataSet!S3278</f>
        <v>4</v>
      </c>
      <c r="U1555" s="16" t="str">
        <f t="shared" si="223"/>
        <v>Low</v>
      </c>
      <c r="V1555" s="4">
        <v>4</v>
      </c>
      <c r="W1555" s="33">
        <f t="shared" si="224"/>
        <v>522.4742346208875</v>
      </c>
      <c r="X1555" s="2" t="s">
        <v>17</v>
      </c>
    </row>
    <row r="1556" spans="1:24" ht="14.25" customHeight="1" x14ac:dyDescent="0.25">
      <c r="A1556" s="2">
        <v>3464</v>
      </c>
      <c r="B1556" s="2">
        <v>61</v>
      </c>
      <c r="C1556" s="2" t="str">
        <f t="shared" si="216"/>
        <v>Seniors</v>
      </c>
      <c r="D1556" s="2" t="s">
        <v>26</v>
      </c>
      <c r="E1556" s="2" t="s">
        <v>19</v>
      </c>
      <c r="F1556" s="2">
        <v>885.57</v>
      </c>
      <c r="G1556" s="2">
        <f t="shared" si="217"/>
        <v>3</v>
      </c>
      <c r="H1556" s="6">
        <v>47660</v>
      </c>
      <c r="I1556" s="12" t="str">
        <f t="shared" si="218"/>
        <v>2030</v>
      </c>
      <c r="J1556" s="10" t="str">
        <f t="shared" si="219"/>
        <v>Jun</v>
      </c>
      <c r="K1556" s="12" t="str">
        <f t="shared" si="220"/>
        <v>26</v>
      </c>
      <c r="L1556" s="2" t="s">
        <v>24</v>
      </c>
      <c r="M1556" s="2" t="s">
        <v>25</v>
      </c>
      <c r="N1556" s="2">
        <v>1.42</v>
      </c>
      <c r="O1556" s="2" t="s">
        <v>16</v>
      </c>
      <c r="P1556" s="2">
        <v>17</v>
      </c>
      <c r="Q1556" s="2">
        <f t="shared" si="221"/>
        <v>3</v>
      </c>
      <c r="R1556" s="2">
        <v>52.09</v>
      </c>
      <c r="S1556" s="2">
        <f t="shared" si="222"/>
        <v>2</v>
      </c>
      <c r="T1556" s="42">
        <f>DataSet!G3465+DataSet!Q3465+DataSet!S3465</f>
        <v>7</v>
      </c>
      <c r="U1556" s="16" t="str">
        <f t="shared" si="223"/>
        <v>High</v>
      </c>
      <c r="V1556" s="4">
        <v>5</v>
      </c>
      <c r="W1556" s="33">
        <f t="shared" si="224"/>
        <v>528.72868537666204</v>
      </c>
      <c r="X1556" s="2" t="s">
        <v>17</v>
      </c>
    </row>
    <row r="1557" spans="1:24" ht="14.25" customHeight="1" x14ac:dyDescent="0.25">
      <c r="A1557" s="2">
        <v>3863</v>
      </c>
      <c r="B1557" s="2">
        <v>21</v>
      </c>
      <c r="C1557" s="2" t="str">
        <f t="shared" si="216"/>
        <v>Young Adults</v>
      </c>
      <c r="D1557" s="2" t="s">
        <v>18</v>
      </c>
      <c r="E1557" s="2" t="s">
        <v>19</v>
      </c>
      <c r="F1557" s="2">
        <v>60.94</v>
      </c>
      <c r="G1557" s="2">
        <f t="shared" si="217"/>
        <v>1</v>
      </c>
      <c r="H1557" s="6">
        <v>48059</v>
      </c>
      <c r="I1557" s="12" t="str">
        <f t="shared" si="218"/>
        <v>2031</v>
      </c>
      <c r="J1557" s="10" t="str">
        <f t="shared" si="219"/>
        <v>Jul</v>
      </c>
      <c r="K1557" s="12" t="str">
        <f t="shared" si="220"/>
        <v>30</v>
      </c>
      <c r="L1557" s="2" t="s">
        <v>20</v>
      </c>
      <c r="M1557" s="2" t="s">
        <v>15</v>
      </c>
      <c r="N1557" s="2">
        <v>1.42</v>
      </c>
      <c r="O1557" s="2" t="s">
        <v>21</v>
      </c>
      <c r="P1557" s="2">
        <v>5</v>
      </c>
      <c r="Q1557" s="2">
        <f t="shared" si="221"/>
        <v>1</v>
      </c>
      <c r="R1557" s="2">
        <v>12.19</v>
      </c>
      <c r="S1557" s="2">
        <f t="shared" si="222"/>
        <v>1</v>
      </c>
      <c r="T1557" s="42">
        <f>DataSet!G3864+DataSet!Q3864+DataSet!S3864</f>
        <v>7</v>
      </c>
      <c r="U1557" s="16" t="str">
        <f t="shared" si="223"/>
        <v>High</v>
      </c>
      <c r="V1557" s="4">
        <v>3</v>
      </c>
      <c r="W1557" s="33">
        <f t="shared" si="224"/>
        <v>501.27483098591568</v>
      </c>
      <c r="X1557" s="2" t="s">
        <v>28</v>
      </c>
    </row>
    <row r="1558" spans="1:24" ht="14.25" customHeight="1" x14ac:dyDescent="0.25">
      <c r="A1558" s="2">
        <v>3959</v>
      </c>
      <c r="B1558" s="2">
        <v>56</v>
      </c>
      <c r="C1558" s="2" t="str">
        <f t="shared" si="216"/>
        <v>Late Adults</v>
      </c>
      <c r="D1558" s="2" t="s">
        <v>26</v>
      </c>
      <c r="E1558" s="2" t="s">
        <v>13</v>
      </c>
      <c r="F1558" s="2">
        <v>857.94</v>
      </c>
      <c r="G1558" s="2">
        <f t="shared" si="217"/>
        <v>3</v>
      </c>
      <c r="H1558" s="6">
        <v>48155</v>
      </c>
      <c r="I1558" s="12" t="str">
        <f t="shared" si="218"/>
        <v>2031</v>
      </c>
      <c r="J1558" s="10" t="str">
        <f t="shared" si="219"/>
        <v>Nov</v>
      </c>
      <c r="K1558" s="12" t="str">
        <f t="shared" si="220"/>
        <v>03</v>
      </c>
      <c r="L1558" s="2" t="s">
        <v>30</v>
      </c>
      <c r="M1558" s="2" t="s">
        <v>25</v>
      </c>
      <c r="N1558" s="2">
        <v>1.42</v>
      </c>
      <c r="O1558" s="2" t="s">
        <v>21</v>
      </c>
      <c r="P1558" s="2">
        <v>4</v>
      </c>
      <c r="Q1558" s="2">
        <f t="shared" si="221"/>
        <v>1</v>
      </c>
      <c r="R1558" s="2">
        <v>214.48</v>
      </c>
      <c r="S1558" s="2">
        <f t="shared" si="222"/>
        <v>3</v>
      </c>
      <c r="T1558" s="42">
        <f>DataSet!G3960+DataSet!Q3960+DataSet!S3960</f>
        <v>4</v>
      </c>
      <c r="U1558" s="16" t="str">
        <f t="shared" si="223"/>
        <v>Low</v>
      </c>
      <c r="V1558" s="4">
        <v>4</v>
      </c>
      <c r="W1558" s="33">
        <f t="shared" si="224"/>
        <v>522.65081661891179</v>
      </c>
      <c r="X1558" s="2" t="s">
        <v>22</v>
      </c>
    </row>
    <row r="1559" spans="1:24" ht="14.25" customHeight="1" x14ac:dyDescent="0.25">
      <c r="A1559" s="2">
        <v>4136</v>
      </c>
      <c r="B1559" s="2">
        <v>22</v>
      </c>
      <c r="C1559" s="2" t="str">
        <f t="shared" si="216"/>
        <v>Young Adults</v>
      </c>
      <c r="D1559" s="2" t="s">
        <v>18</v>
      </c>
      <c r="E1559" s="2" t="s">
        <v>27</v>
      </c>
      <c r="F1559" s="2">
        <v>895.71</v>
      </c>
      <c r="G1559" s="2">
        <f t="shared" si="217"/>
        <v>3</v>
      </c>
      <c r="H1559" s="6">
        <v>48332</v>
      </c>
      <c r="I1559" s="12" t="str">
        <f t="shared" si="218"/>
        <v>2032</v>
      </c>
      <c r="J1559" s="10" t="str">
        <f t="shared" si="219"/>
        <v>Apr</v>
      </c>
      <c r="K1559" s="12" t="str">
        <f t="shared" si="220"/>
        <v>28</v>
      </c>
      <c r="L1559" s="2" t="s">
        <v>24</v>
      </c>
      <c r="M1559" s="2" t="s">
        <v>25</v>
      </c>
      <c r="N1559" s="2">
        <v>1.42</v>
      </c>
      <c r="O1559" s="2" t="s">
        <v>16</v>
      </c>
      <c r="P1559" s="2">
        <v>18</v>
      </c>
      <c r="Q1559" s="2">
        <f t="shared" si="221"/>
        <v>3</v>
      </c>
      <c r="R1559" s="2">
        <v>49.76</v>
      </c>
      <c r="S1559" s="2">
        <f t="shared" si="222"/>
        <v>1</v>
      </c>
      <c r="T1559" s="42">
        <f>DataSet!G4137+DataSet!Q4137+DataSet!S4137</f>
        <v>5</v>
      </c>
      <c r="U1559" s="16" t="str">
        <f t="shared" si="223"/>
        <v>Medium</v>
      </c>
      <c r="V1559" s="4">
        <v>3</v>
      </c>
      <c r="W1559" s="33">
        <f t="shared" si="224"/>
        <v>501.89589562764473</v>
      </c>
      <c r="X1559" s="2" t="s">
        <v>17</v>
      </c>
    </row>
    <row r="1560" spans="1:24" ht="14.25" customHeight="1" x14ac:dyDescent="0.25">
      <c r="A1560" s="2">
        <v>4226</v>
      </c>
      <c r="B1560" s="2">
        <v>51</v>
      </c>
      <c r="C1560" s="2" t="str">
        <f t="shared" si="216"/>
        <v>Late Adults</v>
      </c>
      <c r="D1560" s="2" t="s">
        <v>18</v>
      </c>
      <c r="E1560" s="2" t="s">
        <v>19</v>
      </c>
      <c r="F1560" s="2">
        <v>715.78</v>
      </c>
      <c r="G1560" s="2">
        <f t="shared" si="217"/>
        <v>3</v>
      </c>
      <c r="H1560" s="6">
        <v>48422</v>
      </c>
      <c r="I1560" s="12" t="str">
        <f t="shared" si="218"/>
        <v>2032</v>
      </c>
      <c r="J1560" s="10" t="str">
        <f t="shared" si="219"/>
        <v>Jul</v>
      </c>
      <c r="K1560" s="12" t="str">
        <f t="shared" si="220"/>
        <v>27</v>
      </c>
      <c r="L1560" s="2" t="s">
        <v>20</v>
      </c>
      <c r="M1560" s="2" t="s">
        <v>25</v>
      </c>
      <c r="N1560" s="2">
        <v>1.42</v>
      </c>
      <c r="O1560" s="2" t="s">
        <v>16</v>
      </c>
      <c r="P1560" s="2">
        <v>5</v>
      </c>
      <c r="Q1560" s="2">
        <f t="shared" si="221"/>
        <v>1</v>
      </c>
      <c r="R1560" s="2">
        <v>143.16</v>
      </c>
      <c r="S1560" s="2">
        <f t="shared" si="222"/>
        <v>2</v>
      </c>
      <c r="T1560" s="42">
        <f>DataSet!G4227+DataSet!Q4227+DataSet!S4227</f>
        <v>7</v>
      </c>
      <c r="U1560" s="16" t="str">
        <f t="shared" si="223"/>
        <v>High</v>
      </c>
      <c r="V1560" s="4">
        <v>3</v>
      </c>
      <c r="W1560" s="33">
        <f t="shared" si="224"/>
        <v>501.33966101694926</v>
      </c>
      <c r="X1560" s="2" t="s">
        <v>22</v>
      </c>
    </row>
    <row r="1561" spans="1:24" ht="14.25" customHeight="1" x14ac:dyDescent="0.25">
      <c r="A1561" s="2">
        <v>4349</v>
      </c>
      <c r="B1561" s="2">
        <v>68</v>
      </c>
      <c r="C1561" s="2" t="str">
        <f t="shared" si="216"/>
        <v>Seniors</v>
      </c>
      <c r="D1561" s="2" t="s">
        <v>18</v>
      </c>
      <c r="E1561" s="2" t="s">
        <v>19</v>
      </c>
      <c r="F1561" s="2">
        <v>719.32</v>
      </c>
      <c r="G1561" s="2">
        <f t="shared" si="217"/>
        <v>3</v>
      </c>
      <c r="H1561" s="6">
        <v>48545</v>
      </c>
      <c r="I1561" s="12" t="str">
        <f t="shared" si="218"/>
        <v>2032</v>
      </c>
      <c r="J1561" s="10" t="str">
        <f t="shared" si="219"/>
        <v>Nov</v>
      </c>
      <c r="K1561" s="12" t="str">
        <f t="shared" si="220"/>
        <v>27</v>
      </c>
      <c r="L1561" s="2" t="s">
        <v>14</v>
      </c>
      <c r="M1561" s="2" t="s">
        <v>25</v>
      </c>
      <c r="N1561" s="2">
        <v>1.42</v>
      </c>
      <c r="O1561" s="2" t="s">
        <v>16</v>
      </c>
      <c r="P1561" s="2">
        <v>5</v>
      </c>
      <c r="Q1561" s="2">
        <f t="shared" si="221"/>
        <v>1</v>
      </c>
      <c r="R1561" s="2">
        <v>143.86000000000001</v>
      </c>
      <c r="S1561" s="2">
        <f t="shared" si="222"/>
        <v>2</v>
      </c>
      <c r="T1561" s="42">
        <f>DataSet!G4350+DataSet!Q4350+DataSet!S4350</f>
        <v>7</v>
      </c>
      <c r="U1561" s="16" t="str">
        <f t="shared" si="223"/>
        <v>High</v>
      </c>
      <c r="V1561" s="4">
        <v>4</v>
      </c>
      <c r="W1561" s="33">
        <f t="shared" si="224"/>
        <v>522.16977044476391</v>
      </c>
      <c r="X1561" s="2" t="s">
        <v>17</v>
      </c>
    </row>
    <row r="1562" spans="1:24" ht="14.25" customHeight="1" x14ac:dyDescent="0.25">
      <c r="A1562" s="2">
        <v>4443</v>
      </c>
      <c r="B1562" s="2">
        <v>59</v>
      </c>
      <c r="C1562" s="2" t="str">
        <f t="shared" si="216"/>
        <v>Late Adults</v>
      </c>
      <c r="D1562" s="2" t="s">
        <v>26</v>
      </c>
      <c r="E1562" s="2" t="s">
        <v>27</v>
      </c>
      <c r="F1562" s="2">
        <v>772.08</v>
      </c>
      <c r="G1562" s="2">
        <f t="shared" si="217"/>
        <v>3</v>
      </c>
      <c r="H1562" s="6">
        <v>48639</v>
      </c>
      <c r="I1562" s="12" t="str">
        <f t="shared" si="218"/>
        <v>2033</v>
      </c>
      <c r="J1562" s="10" t="str">
        <f t="shared" si="219"/>
        <v>Mar</v>
      </c>
      <c r="K1562" s="12" t="str">
        <f t="shared" si="220"/>
        <v>01</v>
      </c>
      <c r="L1562" s="2" t="s">
        <v>30</v>
      </c>
      <c r="M1562" s="2" t="s">
        <v>15</v>
      </c>
      <c r="N1562" s="2">
        <v>1.42</v>
      </c>
      <c r="O1562" s="2" t="s">
        <v>21</v>
      </c>
      <c r="P1562" s="2">
        <v>12</v>
      </c>
      <c r="Q1562" s="2">
        <f t="shared" si="221"/>
        <v>2</v>
      </c>
      <c r="R1562" s="2">
        <v>64.34</v>
      </c>
      <c r="S1562" s="2">
        <f t="shared" si="222"/>
        <v>2</v>
      </c>
      <c r="T1562" s="42">
        <f>DataSet!G4444+DataSet!Q4444+DataSet!S4444</f>
        <v>5</v>
      </c>
      <c r="U1562" s="16" t="str">
        <f t="shared" si="223"/>
        <v>Medium</v>
      </c>
      <c r="V1562" s="4">
        <v>3</v>
      </c>
      <c r="W1562" s="33">
        <f t="shared" si="224"/>
        <v>501.03635077793501</v>
      </c>
      <c r="X1562" s="2" t="s">
        <v>17</v>
      </c>
    </row>
    <row r="1563" spans="1:24" ht="14.25" customHeight="1" x14ac:dyDescent="0.25">
      <c r="A1563" s="2">
        <v>4756</v>
      </c>
      <c r="B1563" s="2">
        <v>51</v>
      </c>
      <c r="C1563" s="2" t="str">
        <f t="shared" si="216"/>
        <v>Late Adults</v>
      </c>
      <c r="D1563" s="2" t="s">
        <v>26</v>
      </c>
      <c r="E1563" s="2" t="s">
        <v>27</v>
      </c>
      <c r="F1563" s="2">
        <v>364.84</v>
      </c>
      <c r="G1563" s="2">
        <f t="shared" si="217"/>
        <v>2</v>
      </c>
      <c r="H1563" s="6">
        <v>48952</v>
      </c>
      <c r="I1563" s="12" t="str">
        <f t="shared" si="218"/>
        <v>2034</v>
      </c>
      <c r="J1563" s="10" t="str">
        <f t="shared" si="219"/>
        <v>Jan</v>
      </c>
      <c r="K1563" s="12" t="str">
        <f t="shared" si="220"/>
        <v>08</v>
      </c>
      <c r="L1563" s="2" t="s">
        <v>24</v>
      </c>
      <c r="M1563" s="2" t="s">
        <v>25</v>
      </c>
      <c r="N1563" s="2">
        <v>1.42</v>
      </c>
      <c r="O1563" s="2" t="s">
        <v>21</v>
      </c>
      <c r="P1563" s="2">
        <v>7</v>
      </c>
      <c r="Q1563" s="2">
        <f t="shared" si="221"/>
        <v>2</v>
      </c>
      <c r="R1563" s="2">
        <v>52.12</v>
      </c>
      <c r="S1563" s="2">
        <f t="shared" si="222"/>
        <v>2</v>
      </c>
      <c r="T1563" s="42">
        <f>DataSet!G4757+DataSet!Q4757+DataSet!S4757</f>
        <v>7</v>
      </c>
      <c r="U1563" s="16" t="str">
        <f t="shared" si="223"/>
        <v>High</v>
      </c>
      <c r="V1563" s="4">
        <v>3</v>
      </c>
      <c r="W1563" s="33">
        <f t="shared" si="224"/>
        <v>500.6524362606234</v>
      </c>
      <c r="X1563" s="2" t="s">
        <v>17</v>
      </c>
    </row>
    <row r="1564" spans="1:24" ht="14.25" customHeight="1" x14ac:dyDescent="0.25">
      <c r="A1564" s="2">
        <v>4798</v>
      </c>
      <c r="B1564" s="2">
        <v>54</v>
      </c>
      <c r="C1564" s="2" t="str">
        <f t="shared" si="216"/>
        <v>Late Adults</v>
      </c>
      <c r="D1564" s="2" t="s">
        <v>26</v>
      </c>
      <c r="E1564" s="2" t="s">
        <v>13</v>
      </c>
      <c r="F1564" s="2">
        <v>391.24</v>
      </c>
      <c r="G1564" s="2">
        <f t="shared" si="217"/>
        <v>2</v>
      </c>
      <c r="H1564" s="6">
        <v>48994</v>
      </c>
      <c r="I1564" s="12" t="str">
        <f t="shared" si="218"/>
        <v>2034</v>
      </c>
      <c r="J1564" s="10" t="str">
        <f t="shared" si="219"/>
        <v>Feb</v>
      </c>
      <c r="K1564" s="12" t="str">
        <f t="shared" si="220"/>
        <v>19</v>
      </c>
      <c r="L1564" s="2" t="s">
        <v>14</v>
      </c>
      <c r="M1564" s="2" t="s">
        <v>15</v>
      </c>
      <c r="N1564" s="2">
        <v>1.42</v>
      </c>
      <c r="O1564" s="2" t="s">
        <v>21</v>
      </c>
      <c r="P1564" s="2">
        <v>11</v>
      </c>
      <c r="Q1564" s="2">
        <f t="shared" si="221"/>
        <v>2</v>
      </c>
      <c r="R1564" s="2">
        <v>35.57</v>
      </c>
      <c r="S1564" s="2">
        <f t="shared" si="222"/>
        <v>1</v>
      </c>
      <c r="T1564" s="42">
        <f>DataSet!G4799+DataSet!Q4799+DataSet!S4799</f>
        <v>4</v>
      </c>
      <c r="U1564" s="16" t="str">
        <f t="shared" si="223"/>
        <v>Low</v>
      </c>
      <c r="V1564" s="4">
        <v>1</v>
      </c>
      <c r="W1564" s="33">
        <f t="shared" si="224"/>
        <v>536.42202346041006</v>
      </c>
      <c r="X1564" s="2" t="s">
        <v>28</v>
      </c>
    </row>
    <row r="1565" spans="1:24" ht="14.25" customHeight="1" x14ac:dyDescent="0.25">
      <c r="A1565" s="2">
        <v>4828</v>
      </c>
      <c r="B1565" s="2">
        <v>24</v>
      </c>
      <c r="C1565" s="2" t="str">
        <f t="shared" si="216"/>
        <v>Young Adults</v>
      </c>
      <c r="D1565" s="2" t="s">
        <v>26</v>
      </c>
      <c r="E1565" s="2" t="s">
        <v>13</v>
      </c>
      <c r="F1565" s="2">
        <v>679.78</v>
      </c>
      <c r="G1565" s="2">
        <f t="shared" si="217"/>
        <v>3</v>
      </c>
      <c r="H1565" s="6">
        <v>49024</v>
      </c>
      <c r="I1565" s="12" t="str">
        <f t="shared" si="218"/>
        <v>2034</v>
      </c>
      <c r="J1565" s="10" t="str">
        <f t="shared" si="219"/>
        <v>Mar</v>
      </c>
      <c r="K1565" s="12" t="str">
        <f t="shared" si="220"/>
        <v>21</v>
      </c>
      <c r="L1565" s="2" t="s">
        <v>20</v>
      </c>
      <c r="M1565" s="2" t="s">
        <v>25</v>
      </c>
      <c r="N1565" s="2">
        <v>1.42</v>
      </c>
      <c r="O1565" s="2" t="s">
        <v>21</v>
      </c>
      <c r="P1565" s="2">
        <v>2</v>
      </c>
      <c r="Q1565" s="2">
        <f t="shared" si="221"/>
        <v>1</v>
      </c>
      <c r="R1565" s="2">
        <v>339.89</v>
      </c>
      <c r="S1565" s="2">
        <f t="shared" si="222"/>
        <v>3</v>
      </c>
      <c r="T1565" s="42">
        <f>DataSet!G4829+DataSet!Q4829+DataSet!S4829</f>
        <v>6</v>
      </c>
      <c r="U1565" s="16" t="str">
        <f t="shared" si="223"/>
        <v>Medium</v>
      </c>
      <c r="V1565" s="4">
        <v>3</v>
      </c>
      <c r="W1565" s="33">
        <f t="shared" si="224"/>
        <v>500.84507801418459</v>
      </c>
      <c r="X1565" s="2" t="s">
        <v>22</v>
      </c>
    </row>
    <row r="1566" spans="1:24" ht="14.25" customHeight="1" x14ac:dyDescent="0.25">
      <c r="A1566" s="2">
        <v>348</v>
      </c>
      <c r="B1566" s="2">
        <v>35</v>
      </c>
      <c r="C1566" s="2" t="str">
        <f t="shared" si="216"/>
        <v>Early Adults</v>
      </c>
      <c r="D1566" s="2" t="s">
        <v>26</v>
      </c>
      <c r="E1566" s="2" t="s">
        <v>13</v>
      </c>
      <c r="F1566" s="2">
        <v>214.31</v>
      </c>
      <c r="G1566" s="2">
        <f t="shared" si="217"/>
        <v>1</v>
      </c>
      <c r="H1566" s="6">
        <v>44544</v>
      </c>
      <c r="I1566" s="12" t="str">
        <f t="shared" si="218"/>
        <v>2021</v>
      </c>
      <c r="J1566" s="10" t="str">
        <f t="shared" si="219"/>
        <v>Dec</v>
      </c>
      <c r="K1566" s="12" t="str">
        <f t="shared" si="220"/>
        <v>14</v>
      </c>
      <c r="L1566" s="2" t="s">
        <v>20</v>
      </c>
      <c r="M1566" s="2" t="s">
        <v>15</v>
      </c>
      <c r="N1566" s="2">
        <v>1.41</v>
      </c>
      <c r="O1566" s="2" t="s">
        <v>16</v>
      </c>
      <c r="P1566" s="2">
        <v>8</v>
      </c>
      <c r="Q1566" s="2">
        <f t="shared" si="221"/>
        <v>2</v>
      </c>
      <c r="R1566" s="2">
        <v>26.79</v>
      </c>
      <c r="S1566" s="2">
        <f t="shared" si="222"/>
        <v>1</v>
      </c>
      <c r="T1566" s="42">
        <f>DataSet!G349+DataSet!Q349+DataSet!S349</f>
        <v>7</v>
      </c>
      <c r="U1566" s="16" t="str">
        <f t="shared" si="223"/>
        <v>High</v>
      </c>
      <c r="V1566" s="4">
        <v>5</v>
      </c>
      <c r="W1566" s="33">
        <f t="shared" si="224"/>
        <v>528.20081360946767</v>
      </c>
      <c r="X1566" s="2" t="s">
        <v>28</v>
      </c>
    </row>
    <row r="1567" spans="1:24" ht="14.25" customHeight="1" x14ac:dyDescent="0.25">
      <c r="A1567" s="2">
        <v>577</v>
      </c>
      <c r="B1567" s="2">
        <v>69</v>
      </c>
      <c r="C1567" s="2" t="str">
        <f t="shared" si="216"/>
        <v>Seniors</v>
      </c>
      <c r="D1567" s="2" t="s">
        <v>23</v>
      </c>
      <c r="E1567" s="2" t="s">
        <v>13</v>
      </c>
      <c r="F1567" s="2">
        <v>218.05</v>
      </c>
      <c r="G1567" s="2">
        <f t="shared" si="217"/>
        <v>1</v>
      </c>
      <c r="H1567" s="6">
        <v>44773</v>
      </c>
      <c r="I1567" s="12" t="str">
        <f t="shared" si="218"/>
        <v>2022</v>
      </c>
      <c r="J1567" s="10" t="str">
        <f t="shared" si="219"/>
        <v>Jul</v>
      </c>
      <c r="K1567" s="12" t="str">
        <f t="shared" si="220"/>
        <v>31</v>
      </c>
      <c r="L1567" s="2" t="s">
        <v>20</v>
      </c>
      <c r="M1567" s="2" t="s">
        <v>15</v>
      </c>
      <c r="N1567" s="2">
        <v>1.41</v>
      </c>
      <c r="O1567" s="2" t="s">
        <v>16</v>
      </c>
      <c r="P1567" s="2">
        <v>18</v>
      </c>
      <c r="Q1567" s="2">
        <f t="shared" si="221"/>
        <v>3</v>
      </c>
      <c r="R1567" s="2">
        <v>12.11</v>
      </c>
      <c r="S1567" s="2">
        <f t="shared" si="222"/>
        <v>1</v>
      </c>
      <c r="T1567" s="42">
        <f>DataSet!G578+DataSet!Q578+DataSet!S578</f>
        <v>7</v>
      </c>
      <c r="U1567" s="16" t="str">
        <f t="shared" si="223"/>
        <v>High</v>
      </c>
      <c r="V1567" s="4">
        <v>5</v>
      </c>
      <c r="W1567" s="33">
        <f t="shared" si="224"/>
        <v>528.66583703703725</v>
      </c>
      <c r="X1567" s="2" t="s">
        <v>28</v>
      </c>
    </row>
    <row r="1568" spans="1:24" ht="14.25" customHeight="1" x14ac:dyDescent="0.25">
      <c r="A1568" s="2">
        <v>1117</v>
      </c>
      <c r="B1568" s="2">
        <v>51</v>
      </c>
      <c r="C1568" s="2" t="str">
        <f t="shared" si="216"/>
        <v>Late Adults</v>
      </c>
      <c r="D1568" s="2" t="s">
        <v>23</v>
      </c>
      <c r="E1568" s="2" t="s">
        <v>27</v>
      </c>
      <c r="F1568" s="2">
        <v>364.55</v>
      </c>
      <c r="G1568" s="2">
        <f t="shared" si="217"/>
        <v>2</v>
      </c>
      <c r="H1568" s="6">
        <v>45313</v>
      </c>
      <c r="I1568" s="12" t="str">
        <f t="shared" si="218"/>
        <v>2024</v>
      </c>
      <c r="J1568" s="10" t="str">
        <f t="shared" si="219"/>
        <v>Jan</v>
      </c>
      <c r="K1568" s="12" t="str">
        <f t="shared" si="220"/>
        <v>22</v>
      </c>
      <c r="L1568" s="2" t="s">
        <v>20</v>
      </c>
      <c r="M1568" s="2" t="s">
        <v>25</v>
      </c>
      <c r="N1568" s="2">
        <v>1.41</v>
      </c>
      <c r="O1568" s="2" t="s">
        <v>16</v>
      </c>
      <c r="P1568" s="2">
        <v>18</v>
      </c>
      <c r="Q1568" s="2">
        <f t="shared" si="221"/>
        <v>3</v>
      </c>
      <c r="R1568" s="2">
        <v>20.25</v>
      </c>
      <c r="S1568" s="2">
        <f t="shared" si="222"/>
        <v>1</v>
      </c>
      <c r="T1568" s="42">
        <f>DataSet!G1118+DataSet!Q1118+DataSet!S1118</f>
        <v>4</v>
      </c>
      <c r="U1568" s="16" t="str">
        <f t="shared" si="223"/>
        <v>Low</v>
      </c>
      <c r="V1568" s="4">
        <v>3</v>
      </c>
      <c r="W1568" s="33">
        <f t="shared" si="224"/>
        <v>500.59090909090918</v>
      </c>
      <c r="X1568" s="2" t="s">
        <v>17</v>
      </c>
    </row>
    <row r="1569" spans="1:24" ht="14.25" customHeight="1" x14ac:dyDescent="0.25">
      <c r="A1569" s="2">
        <v>1782</v>
      </c>
      <c r="B1569" s="2">
        <v>30</v>
      </c>
      <c r="C1569" s="2" t="str">
        <f t="shared" si="216"/>
        <v>Early Adults</v>
      </c>
      <c r="D1569" s="2" t="s">
        <v>23</v>
      </c>
      <c r="E1569" s="2" t="s">
        <v>19</v>
      </c>
      <c r="F1569" s="2">
        <v>727.41</v>
      </c>
      <c r="G1569" s="2">
        <f t="shared" si="217"/>
        <v>3</v>
      </c>
      <c r="H1569" s="6">
        <v>45978</v>
      </c>
      <c r="I1569" s="12" t="str">
        <f t="shared" si="218"/>
        <v>2025</v>
      </c>
      <c r="J1569" s="10" t="str">
        <f t="shared" si="219"/>
        <v>Nov</v>
      </c>
      <c r="K1569" s="12" t="str">
        <f t="shared" si="220"/>
        <v>17</v>
      </c>
      <c r="L1569" s="2" t="s">
        <v>20</v>
      </c>
      <c r="M1569" s="2" t="s">
        <v>15</v>
      </c>
      <c r="N1569" s="2">
        <v>1.41</v>
      </c>
      <c r="O1569" s="2" t="s">
        <v>21</v>
      </c>
      <c r="P1569" s="2">
        <v>17</v>
      </c>
      <c r="Q1569" s="2">
        <f t="shared" si="221"/>
        <v>3</v>
      </c>
      <c r="R1569" s="2">
        <v>42.79</v>
      </c>
      <c r="S1569" s="2">
        <f t="shared" si="222"/>
        <v>1</v>
      </c>
      <c r="T1569" s="42">
        <f>DataSet!G1783+DataSet!Q1783+DataSet!S1783</f>
        <v>4</v>
      </c>
      <c r="U1569" s="16" t="str">
        <f t="shared" si="223"/>
        <v>Low</v>
      </c>
      <c r="V1569" s="4">
        <v>4</v>
      </c>
      <c r="W1569" s="33">
        <f t="shared" si="224"/>
        <v>521.88650862069017</v>
      </c>
      <c r="X1569" s="2" t="s">
        <v>22</v>
      </c>
    </row>
    <row r="1570" spans="1:24" ht="14.25" customHeight="1" x14ac:dyDescent="0.25">
      <c r="A1570" s="2">
        <v>2112</v>
      </c>
      <c r="B1570" s="2">
        <v>18</v>
      </c>
      <c r="C1570" s="2" t="str">
        <f t="shared" si="216"/>
        <v>Young Adults</v>
      </c>
      <c r="D1570" s="2" t="s">
        <v>23</v>
      </c>
      <c r="E1570" s="2" t="s">
        <v>29</v>
      </c>
      <c r="F1570" s="2">
        <v>855.98</v>
      </c>
      <c r="G1570" s="2">
        <f t="shared" si="217"/>
        <v>3</v>
      </c>
      <c r="H1570" s="6">
        <v>46308</v>
      </c>
      <c r="I1570" s="12" t="str">
        <f t="shared" si="218"/>
        <v>2026</v>
      </c>
      <c r="J1570" s="10" t="str">
        <f t="shared" si="219"/>
        <v>Oct</v>
      </c>
      <c r="K1570" s="12" t="str">
        <f t="shared" si="220"/>
        <v>13</v>
      </c>
      <c r="L1570" s="2" t="s">
        <v>14</v>
      </c>
      <c r="M1570" s="2" t="s">
        <v>25</v>
      </c>
      <c r="N1570" s="2">
        <v>1.41</v>
      </c>
      <c r="O1570" s="2" t="s">
        <v>21</v>
      </c>
      <c r="P1570" s="2">
        <v>14</v>
      </c>
      <c r="Q1570" s="2">
        <f t="shared" si="221"/>
        <v>2</v>
      </c>
      <c r="R1570" s="2">
        <v>61.14</v>
      </c>
      <c r="S1570" s="2">
        <f t="shared" si="222"/>
        <v>2</v>
      </c>
      <c r="T1570" s="42">
        <f>DataSet!G2113+DataSet!Q2113+DataSet!S2113</f>
        <v>7</v>
      </c>
      <c r="U1570" s="16" t="str">
        <f t="shared" si="223"/>
        <v>High</v>
      </c>
      <c r="V1570" s="4">
        <v>3</v>
      </c>
      <c r="W1570" s="33">
        <f t="shared" si="224"/>
        <v>500.78442389758192</v>
      </c>
      <c r="X1570" s="2" t="s">
        <v>22</v>
      </c>
    </row>
    <row r="1571" spans="1:24" ht="14.25" customHeight="1" x14ac:dyDescent="0.25">
      <c r="A1571" s="2">
        <v>2131</v>
      </c>
      <c r="B1571" s="2">
        <v>24</v>
      </c>
      <c r="C1571" s="2" t="str">
        <f t="shared" si="216"/>
        <v>Young Adults</v>
      </c>
      <c r="D1571" s="2" t="s">
        <v>23</v>
      </c>
      <c r="E1571" s="2" t="s">
        <v>29</v>
      </c>
      <c r="F1571" s="2">
        <v>861.51</v>
      </c>
      <c r="G1571" s="2">
        <f t="shared" si="217"/>
        <v>3</v>
      </c>
      <c r="H1571" s="6">
        <v>46327</v>
      </c>
      <c r="I1571" s="12" t="str">
        <f t="shared" si="218"/>
        <v>2026</v>
      </c>
      <c r="J1571" s="10" t="str">
        <f t="shared" si="219"/>
        <v>Nov</v>
      </c>
      <c r="K1571" s="12" t="str">
        <f t="shared" si="220"/>
        <v>01</v>
      </c>
      <c r="L1571" s="2" t="s">
        <v>14</v>
      </c>
      <c r="M1571" s="2" t="s">
        <v>25</v>
      </c>
      <c r="N1571" s="2">
        <v>1.41</v>
      </c>
      <c r="O1571" s="2" t="s">
        <v>16</v>
      </c>
      <c r="P1571" s="2">
        <v>14</v>
      </c>
      <c r="Q1571" s="2">
        <f t="shared" si="221"/>
        <v>2</v>
      </c>
      <c r="R1571" s="2">
        <v>61.54</v>
      </c>
      <c r="S1571" s="2">
        <f t="shared" si="222"/>
        <v>2</v>
      </c>
      <c r="T1571" s="42">
        <f>DataSet!G2132+DataSet!Q2132+DataSet!S2132</f>
        <v>6</v>
      </c>
      <c r="U1571" s="16" t="str">
        <f t="shared" si="223"/>
        <v>Medium</v>
      </c>
      <c r="V1571" s="4">
        <v>2</v>
      </c>
      <c r="W1571" s="33">
        <f t="shared" si="224"/>
        <v>521.33095729013337</v>
      </c>
      <c r="X1571" s="2" t="s">
        <v>28</v>
      </c>
    </row>
    <row r="1572" spans="1:24" ht="14.25" customHeight="1" x14ac:dyDescent="0.25">
      <c r="A1572" s="2">
        <v>2170</v>
      </c>
      <c r="B1572" s="2">
        <v>46</v>
      </c>
      <c r="C1572" s="2" t="str">
        <f t="shared" si="216"/>
        <v>Mid Adults</v>
      </c>
      <c r="D1572" s="2" t="s">
        <v>26</v>
      </c>
      <c r="E1572" s="2" t="s">
        <v>27</v>
      </c>
      <c r="F1572" s="2">
        <v>298.91000000000003</v>
      </c>
      <c r="G1572" s="2">
        <f t="shared" si="217"/>
        <v>1</v>
      </c>
      <c r="H1572" s="6">
        <v>46366</v>
      </c>
      <c r="I1572" s="12" t="str">
        <f t="shared" si="218"/>
        <v>2026</v>
      </c>
      <c r="J1572" s="10" t="str">
        <f t="shared" si="219"/>
        <v>Dec</v>
      </c>
      <c r="K1572" s="12" t="str">
        <f t="shared" si="220"/>
        <v>10</v>
      </c>
      <c r="L1572" s="2" t="s">
        <v>20</v>
      </c>
      <c r="M1572" s="2" t="s">
        <v>25</v>
      </c>
      <c r="N1572" s="2">
        <v>1.41</v>
      </c>
      <c r="O1572" s="2" t="s">
        <v>16</v>
      </c>
      <c r="P1572" s="2">
        <v>18</v>
      </c>
      <c r="Q1572" s="2">
        <f t="shared" si="221"/>
        <v>3</v>
      </c>
      <c r="R1572" s="2">
        <v>16.61</v>
      </c>
      <c r="S1572" s="2">
        <f t="shared" si="222"/>
        <v>1</v>
      </c>
      <c r="T1572" s="42">
        <f>DataSet!G2171+DataSet!Q2171+DataSet!S2171</f>
        <v>6</v>
      </c>
      <c r="U1572" s="16" t="str">
        <f t="shared" si="223"/>
        <v>Medium</v>
      </c>
      <c r="V1572" s="4">
        <v>3</v>
      </c>
      <c r="W1572" s="33">
        <f t="shared" si="224"/>
        <v>500.27844729344736</v>
      </c>
      <c r="X1572" s="2" t="s">
        <v>28</v>
      </c>
    </row>
    <row r="1573" spans="1:24" ht="14.25" customHeight="1" x14ac:dyDescent="0.25">
      <c r="A1573" s="2">
        <v>2232</v>
      </c>
      <c r="B1573" s="2">
        <v>45</v>
      </c>
      <c r="C1573" s="2" t="str">
        <f t="shared" si="216"/>
        <v>Mid Adults</v>
      </c>
      <c r="D1573" s="2" t="s">
        <v>12</v>
      </c>
      <c r="E1573" s="2" t="s">
        <v>13</v>
      </c>
      <c r="F1573" s="2">
        <v>257.39</v>
      </c>
      <c r="G1573" s="2">
        <f t="shared" si="217"/>
        <v>1</v>
      </c>
      <c r="H1573" s="6">
        <v>46428</v>
      </c>
      <c r="I1573" s="12" t="str">
        <f t="shared" si="218"/>
        <v>2027</v>
      </c>
      <c r="J1573" s="10" t="str">
        <f t="shared" si="219"/>
        <v>Feb</v>
      </c>
      <c r="K1573" s="12" t="str">
        <f t="shared" si="220"/>
        <v>10</v>
      </c>
      <c r="L1573" s="2" t="s">
        <v>20</v>
      </c>
      <c r="M1573" s="2" t="s">
        <v>15</v>
      </c>
      <c r="N1573" s="2">
        <v>1.41</v>
      </c>
      <c r="O1573" s="2" t="s">
        <v>21</v>
      </c>
      <c r="P1573" s="2">
        <v>18</v>
      </c>
      <c r="Q1573" s="2">
        <f t="shared" si="221"/>
        <v>3</v>
      </c>
      <c r="R1573" s="2">
        <v>14.3</v>
      </c>
      <c r="S1573" s="2">
        <f t="shared" si="222"/>
        <v>1</v>
      </c>
      <c r="T1573" s="42">
        <f>DataSet!G2233+DataSet!Q2233+DataSet!S2233</f>
        <v>7</v>
      </c>
      <c r="U1573" s="16" t="str">
        <f t="shared" si="223"/>
        <v>High</v>
      </c>
      <c r="V1573" s="4">
        <v>1</v>
      </c>
      <c r="W1573" s="33">
        <f t="shared" si="224"/>
        <v>536.63521292217274</v>
      </c>
      <c r="X1573" s="2" t="s">
        <v>17</v>
      </c>
    </row>
    <row r="1574" spans="1:24" ht="14.25" customHeight="1" x14ac:dyDescent="0.25">
      <c r="A1574" s="2">
        <v>2504</v>
      </c>
      <c r="B1574" s="2">
        <v>54</v>
      </c>
      <c r="C1574" s="2" t="str">
        <f t="shared" si="216"/>
        <v>Late Adults</v>
      </c>
      <c r="D1574" s="2" t="s">
        <v>12</v>
      </c>
      <c r="E1574" s="2" t="s">
        <v>19</v>
      </c>
      <c r="F1574" s="2">
        <v>84.71</v>
      </c>
      <c r="G1574" s="2">
        <f t="shared" si="217"/>
        <v>1</v>
      </c>
      <c r="H1574" s="6">
        <v>46700</v>
      </c>
      <c r="I1574" s="12" t="str">
        <f t="shared" si="218"/>
        <v>2027</v>
      </c>
      <c r="J1574" s="10" t="str">
        <f t="shared" si="219"/>
        <v>Nov</v>
      </c>
      <c r="K1574" s="12" t="str">
        <f t="shared" si="220"/>
        <v>09</v>
      </c>
      <c r="L1574" s="2" t="s">
        <v>20</v>
      </c>
      <c r="M1574" s="2" t="s">
        <v>15</v>
      </c>
      <c r="N1574" s="2">
        <v>1.41</v>
      </c>
      <c r="O1574" s="2" t="s">
        <v>16</v>
      </c>
      <c r="P1574" s="2">
        <v>8</v>
      </c>
      <c r="Q1574" s="2">
        <f t="shared" si="221"/>
        <v>2</v>
      </c>
      <c r="R1574" s="2">
        <v>10.59</v>
      </c>
      <c r="S1574" s="2">
        <f t="shared" si="222"/>
        <v>1</v>
      </c>
      <c r="T1574" s="42">
        <f>DataSet!G2505+DataSet!Q2505+DataSet!S2505</f>
        <v>5</v>
      </c>
      <c r="U1574" s="16" t="str">
        <f t="shared" si="223"/>
        <v>Medium</v>
      </c>
      <c r="V1574" s="4">
        <v>3</v>
      </c>
      <c r="W1574" s="33">
        <f t="shared" si="224"/>
        <v>500.56570613409423</v>
      </c>
      <c r="X1574" s="2" t="s">
        <v>28</v>
      </c>
    </row>
    <row r="1575" spans="1:24" ht="14.25" customHeight="1" x14ac:dyDescent="0.25">
      <c r="A1575" s="2">
        <v>2615</v>
      </c>
      <c r="B1575" s="2">
        <v>36</v>
      </c>
      <c r="C1575" s="2" t="str">
        <f t="shared" si="216"/>
        <v>Early Adults</v>
      </c>
      <c r="D1575" s="2" t="s">
        <v>26</v>
      </c>
      <c r="E1575" s="2" t="s">
        <v>19</v>
      </c>
      <c r="F1575" s="2">
        <v>980.91</v>
      </c>
      <c r="G1575" s="2">
        <f t="shared" si="217"/>
        <v>3</v>
      </c>
      <c r="H1575" s="6">
        <v>46811</v>
      </c>
      <c r="I1575" s="12" t="str">
        <f t="shared" si="218"/>
        <v>2028</v>
      </c>
      <c r="J1575" s="10" t="str">
        <f t="shared" si="219"/>
        <v>Feb</v>
      </c>
      <c r="K1575" s="12" t="str">
        <f t="shared" si="220"/>
        <v>28</v>
      </c>
      <c r="L1575" s="2" t="s">
        <v>20</v>
      </c>
      <c r="M1575" s="2" t="s">
        <v>25</v>
      </c>
      <c r="N1575" s="2">
        <v>1.41</v>
      </c>
      <c r="O1575" s="2" t="s">
        <v>21</v>
      </c>
      <c r="P1575" s="2">
        <v>13</v>
      </c>
      <c r="Q1575" s="2">
        <f t="shared" si="221"/>
        <v>2</v>
      </c>
      <c r="R1575" s="2">
        <v>75.45</v>
      </c>
      <c r="S1575" s="2">
        <f t="shared" si="222"/>
        <v>2</v>
      </c>
      <c r="T1575" s="42">
        <f>DataSet!G2616+DataSet!Q2616+DataSet!S2616</f>
        <v>6</v>
      </c>
      <c r="U1575" s="16" t="str">
        <f t="shared" si="223"/>
        <v>Medium</v>
      </c>
      <c r="V1575" s="4">
        <v>2</v>
      </c>
      <c r="W1575" s="33">
        <f t="shared" si="224"/>
        <v>520.82921828908638</v>
      </c>
      <c r="X1575" s="2" t="s">
        <v>17</v>
      </c>
    </row>
    <row r="1576" spans="1:24" ht="14.25" customHeight="1" x14ac:dyDescent="0.25">
      <c r="A1576" s="2">
        <v>3044</v>
      </c>
      <c r="B1576" s="2">
        <v>52</v>
      </c>
      <c r="C1576" s="2" t="str">
        <f t="shared" si="216"/>
        <v>Late Adults</v>
      </c>
      <c r="D1576" s="2" t="s">
        <v>12</v>
      </c>
      <c r="E1576" s="2" t="s">
        <v>19</v>
      </c>
      <c r="F1576" s="2">
        <v>176.93</v>
      </c>
      <c r="G1576" s="2">
        <f t="shared" si="217"/>
        <v>1</v>
      </c>
      <c r="H1576" s="6">
        <v>47240</v>
      </c>
      <c r="I1576" s="12" t="str">
        <f t="shared" si="218"/>
        <v>2029</v>
      </c>
      <c r="J1576" s="10" t="str">
        <f t="shared" si="219"/>
        <v>May</v>
      </c>
      <c r="K1576" s="12" t="str">
        <f t="shared" si="220"/>
        <v>02</v>
      </c>
      <c r="L1576" s="2" t="s">
        <v>14</v>
      </c>
      <c r="M1576" s="2" t="s">
        <v>15</v>
      </c>
      <c r="N1576" s="2">
        <v>1.41</v>
      </c>
      <c r="O1576" s="2" t="s">
        <v>21</v>
      </c>
      <c r="P1576" s="2">
        <v>6</v>
      </c>
      <c r="Q1576" s="2">
        <f t="shared" si="221"/>
        <v>2</v>
      </c>
      <c r="R1576" s="2">
        <v>29.49</v>
      </c>
      <c r="S1576" s="2">
        <f t="shared" si="222"/>
        <v>1</v>
      </c>
      <c r="T1576" s="42">
        <f>DataSet!G3045+DataSet!Q3045+DataSet!S3045</f>
        <v>6</v>
      </c>
      <c r="U1576" s="16" t="str">
        <f t="shared" si="223"/>
        <v>Medium</v>
      </c>
      <c r="V1576" s="4">
        <v>3</v>
      </c>
      <c r="W1576" s="33">
        <f t="shared" si="224"/>
        <v>501.15978571428576</v>
      </c>
      <c r="X1576" s="2" t="s">
        <v>22</v>
      </c>
    </row>
    <row r="1577" spans="1:24" ht="14.25" customHeight="1" x14ac:dyDescent="0.25">
      <c r="A1577" s="2">
        <v>3145</v>
      </c>
      <c r="B1577" s="2">
        <v>45</v>
      </c>
      <c r="C1577" s="2" t="str">
        <f t="shared" si="216"/>
        <v>Mid Adults</v>
      </c>
      <c r="D1577" s="2" t="s">
        <v>23</v>
      </c>
      <c r="E1577" s="2" t="s">
        <v>29</v>
      </c>
      <c r="F1577" s="2">
        <v>392.08</v>
      </c>
      <c r="G1577" s="2">
        <f t="shared" si="217"/>
        <v>2</v>
      </c>
      <c r="H1577" s="6">
        <v>47341</v>
      </c>
      <c r="I1577" s="12" t="str">
        <f t="shared" si="218"/>
        <v>2029</v>
      </c>
      <c r="J1577" s="10" t="str">
        <f t="shared" si="219"/>
        <v>Aug</v>
      </c>
      <c r="K1577" s="12" t="str">
        <f t="shared" si="220"/>
        <v>11</v>
      </c>
      <c r="L1577" s="2" t="s">
        <v>30</v>
      </c>
      <c r="M1577" s="2" t="s">
        <v>15</v>
      </c>
      <c r="N1577" s="2">
        <v>1.41</v>
      </c>
      <c r="O1577" s="2" t="s">
        <v>16</v>
      </c>
      <c r="P1577" s="2">
        <v>19</v>
      </c>
      <c r="Q1577" s="2">
        <f t="shared" si="221"/>
        <v>3</v>
      </c>
      <c r="R1577" s="2">
        <v>20.64</v>
      </c>
      <c r="S1577" s="2">
        <f t="shared" si="222"/>
        <v>1</v>
      </c>
      <c r="T1577" s="42">
        <f>DataSet!G3146+DataSet!Q3146+DataSet!S3146</f>
        <v>5</v>
      </c>
      <c r="U1577" s="16" t="str">
        <f t="shared" si="223"/>
        <v>Medium</v>
      </c>
      <c r="V1577" s="4">
        <v>4</v>
      </c>
      <c r="W1577" s="33">
        <f t="shared" si="224"/>
        <v>521.59079136690707</v>
      </c>
      <c r="X1577" s="2" t="s">
        <v>28</v>
      </c>
    </row>
    <row r="1578" spans="1:24" ht="14.25" customHeight="1" x14ac:dyDescent="0.25">
      <c r="A1578" s="2">
        <v>3416</v>
      </c>
      <c r="B1578" s="2">
        <v>48</v>
      </c>
      <c r="C1578" s="2" t="str">
        <f t="shared" si="216"/>
        <v>Mid Adults</v>
      </c>
      <c r="D1578" s="2" t="s">
        <v>23</v>
      </c>
      <c r="E1578" s="2" t="s">
        <v>27</v>
      </c>
      <c r="F1578" s="2">
        <v>478.41</v>
      </c>
      <c r="G1578" s="2">
        <f t="shared" si="217"/>
        <v>2</v>
      </c>
      <c r="H1578" s="6">
        <v>47612</v>
      </c>
      <c r="I1578" s="12" t="str">
        <f t="shared" si="218"/>
        <v>2030</v>
      </c>
      <c r="J1578" s="10" t="str">
        <f t="shared" si="219"/>
        <v>May</v>
      </c>
      <c r="K1578" s="12" t="str">
        <f t="shared" si="220"/>
        <v>09</v>
      </c>
      <c r="L1578" s="2" t="s">
        <v>20</v>
      </c>
      <c r="M1578" s="2" t="s">
        <v>25</v>
      </c>
      <c r="N1578" s="2">
        <v>1.41</v>
      </c>
      <c r="O1578" s="2" t="s">
        <v>21</v>
      </c>
      <c r="P1578" s="2">
        <v>10</v>
      </c>
      <c r="Q1578" s="2">
        <f t="shared" si="221"/>
        <v>2</v>
      </c>
      <c r="R1578" s="2">
        <v>47.84</v>
      </c>
      <c r="S1578" s="2">
        <f t="shared" si="222"/>
        <v>1</v>
      </c>
      <c r="T1578" s="42">
        <f>DataSet!G3417+DataSet!Q3417+DataSet!S3417</f>
        <v>6</v>
      </c>
      <c r="U1578" s="16" t="str">
        <f t="shared" si="223"/>
        <v>Medium</v>
      </c>
      <c r="V1578" s="4">
        <v>1</v>
      </c>
      <c r="W1578" s="33">
        <f t="shared" si="224"/>
        <v>537.04586764705834</v>
      </c>
      <c r="X1578" s="2" t="s">
        <v>22</v>
      </c>
    </row>
    <row r="1579" spans="1:24" ht="14.25" customHeight="1" x14ac:dyDescent="0.25">
      <c r="A1579" s="2">
        <v>3533</v>
      </c>
      <c r="B1579" s="2">
        <v>19</v>
      </c>
      <c r="C1579" s="2" t="str">
        <f t="shared" si="216"/>
        <v>Young Adults</v>
      </c>
      <c r="D1579" s="2" t="s">
        <v>26</v>
      </c>
      <c r="E1579" s="2" t="s">
        <v>19</v>
      </c>
      <c r="F1579" s="2">
        <v>654.37</v>
      </c>
      <c r="G1579" s="2">
        <f t="shared" si="217"/>
        <v>3</v>
      </c>
      <c r="H1579" s="6">
        <v>47729</v>
      </c>
      <c r="I1579" s="12" t="str">
        <f t="shared" si="218"/>
        <v>2030</v>
      </c>
      <c r="J1579" s="10" t="str">
        <f t="shared" si="219"/>
        <v>Sep</v>
      </c>
      <c r="K1579" s="12" t="str">
        <f t="shared" si="220"/>
        <v>03</v>
      </c>
      <c r="L1579" s="2" t="s">
        <v>14</v>
      </c>
      <c r="M1579" s="2" t="s">
        <v>15</v>
      </c>
      <c r="N1579" s="2">
        <v>1.41</v>
      </c>
      <c r="O1579" s="2" t="s">
        <v>21</v>
      </c>
      <c r="P1579" s="2">
        <v>7</v>
      </c>
      <c r="Q1579" s="2">
        <f t="shared" si="221"/>
        <v>2</v>
      </c>
      <c r="R1579" s="2">
        <v>93.48</v>
      </c>
      <c r="S1579" s="2">
        <f t="shared" si="222"/>
        <v>2</v>
      </c>
      <c r="T1579" s="42">
        <f>DataSet!G3534+DataSet!Q3534+DataSet!S3534</f>
        <v>4</v>
      </c>
      <c r="U1579" s="16" t="str">
        <f t="shared" si="223"/>
        <v>Low</v>
      </c>
      <c r="V1579" s="4">
        <v>3</v>
      </c>
      <c r="W1579" s="33">
        <f t="shared" si="224"/>
        <v>501.62363376251795</v>
      </c>
      <c r="X1579" s="2" t="s">
        <v>28</v>
      </c>
    </row>
    <row r="1580" spans="1:24" ht="14.25" customHeight="1" x14ac:dyDescent="0.25">
      <c r="A1580" s="2">
        <v>3538</v>
      </c>
      <c r="B1580" s="2">
        <v>31</v>
      </c>
      <c r="C1580" s="2" t="str">
        <f t="shared" si="216"/>
        <v>Early Adults</v>
      </c>
      <c r="D1580" s="2" t="s">
        <v>18</v>
      </c>
      <c r="E1580" s="2" t="s">
        <v>13</v>
      </c>
      <c r="F1580" s="2">
        <v>622.5</v>
      </c>
      <c r="G1580" s="2">
        <f t="shared" si="217"/>
        <v>2</v>
      </c>
      <c r="H1580" s="6">
        <v>47734</v>
      </c>
      <c r="I1580" s="12" t="str">
        <f t="shared" si="218"/>
        <v>2030</v>
      </c>
      <c r="J1580" s="10" t="str">
        <f t="shared" si="219"/>
        <v>Sep</v>
      </c>
      <c r="K1580" s="12" t="str">
        <f t="shared" si="220"/>
        <v>08</v>
      </c>
      <c r="L1580" s="2" t="s">
        <v>30</v>
      </c>
      <c r="M1580" s="2" t="s">
        <v>25</v>
      </c>
      <c r="N1580" s="2">
        <v>1.41</v>
      </c>
      <c r="O1580" s="2" t="s">
        <v>21</v>
      </c>
      <c r="P1580" s="2">
        <v>8</v>
      </c>
      <c r="Q1580" s="2">
        <f t="shared" si="221"/>
        <v>2</v>
      </c>
      <c r="R1580" s="2">
        <v>77.81</v>
      </c>
      <c r="S1580" s="2">
        <f t="shared" si="222"/>
        <v>2</v>
      </c>
      <c r="T1580" s="42">
        <f>DataSet!G3539+DataSet!Q3539+DataSet!S3539</f>
        <v>4</v>
      </c>
      <c r="U1580" s="16" t="str">
        <f t="shared" si="223"/>
        <v>Low</v>
      </c>
      <c r="V1580" s="4">
        <v>5</v>
      </c>
      <c r="W1580" s="33">
        <f t="shared" si="224"/>
        <v>529.12669139465902</v>
      </c>
      <c r="X1580" s="2" t="s">
        <v>28</v>
      </c>
    </row>
    <row r="1581" spans="1:24" ht="14.25" customHeight="1" x14ac:dyDescent="0.25">
      <c r="A1581" s="2">
        <v>3568</v>
      </c>
      <c r="B1581" s="2">
        <v>49</v>
      </c>
      <c r="C1581" s="2" t="str">
        <f t="shared" si="216"/>
        <v>Mid Adults</v>
      </c>
      <c r="D1581" s="2" t="s">
        <v>26</v>
      </c>
      <c r="E1581" s="2" t="s">
        <v>13</v>
      </c>
      <c r="F1581" s="2">
        <v>277.41000000000003</v>
      </c>
      <c r="G1581" s="2">
        <f t="shared" si="217"/>
        <v>1</v>
      </c>
      <c r="H1581" s="6">
        <v>47764</v>
      </c>
      <c r="I1581" s="12" t="str">
        <f t="shared" si="218"/>
        <v>2030</v>
      </c>
      <c r="J1581" s="10" t="str">
        <f t="shared" si="219"/>
        <v>Oct</v>
      </c>
      <c r="K1581" s="12" t="str">
        <f t="shared" si="220"/>
        <v>08</v>
      </c>
      <c r="L1581" s="2" t="s">
        <v>20</v>
      </c>
      <c r="M1581" s="2" t="s">
        <v>15</v>
      </c>
      <c r="N1581" s="2">
        <v>1.41</v>
      </c>
      <c r="O1581" s="2" t="s">
        <v>16</v>
      </c>
      <c r="P1581" s="2">
        <v>4</v>
      </c>
      <c r="Q1581" s="2">
        <f t="shared" si="221"/>
        <v>1</v>
      </c>
      <c r="R1581" s="2">
        <v>69.349999999999994</v>
      </c>
      <c r="S1581" s="2">
        <f t="shared" si="222"/>
        <v>2</v>
      </c>
      <c r="T1581" s="42">
        <f>DataSet!G3569+DataSet!Q3569+DataSet!S3569</f>
        <v>4</v>
      </c>
      <c r="U1581" s="16" t="str">
        <f t="shared" si="223"/>
        <v>Low</v>
      </c>
      <c r="V1581" s="4">
        <v>5</v>
      </c>
      <c r="W1581" s="33">
        <f t="shared" si="224"/>
        <v>528.98794947994088</v>
      </c>
      <c r="X1581" s="2" t="s">
        <v>28</v>
      </c>
    </row>
    <row r="1582" spans="1:24" ht="14.25" customHeight="1" x14ac:dyDescent="0.25">
      <c r="A1582" s="2">
        <v>3581</v>
      </c>
      <c r="B1582" s="2">
        <v>53</v>
      </c>
      <c r="C1582" s="2" t="str">
        <f t="shared" si="216"/>
        <v>Late Adults</v>
      </c>
      <c r="D1582" s="2" t="s">
        <v>23</v>
      </c>
      <c r="E1582" s="2" t="s">
        <v>27</v>
      </c>
      <c r="F1582" s="2">
        <v>191.7</v>
      </c>
      <c r="G1582" s="2">
        <f t="shared" si="217"/>
        <v>1</v>
      </c>
      <c r="H1582" s="6">
        <v>47777</v>
      </c>
      <c r="I1582" s="12" t="str">
        <f t="shared" si="218"/>
        <v>2030</v>
      </c>
      <c r="J1582" s="10" t="str">
        <f t="shared" si="219"/>
        <v>Oct</v>
      </c>
      <c r="K1582" s="12" t="str">
        <f t="shared" si="220"/>
        <v>21</v>
      </c>
      <c r="L1582" s="2" t="s">
        <v>30</v>
      </c>
      <c r="M1582" s="2" t="s">
        <v>15</v>
      </c>
      <c r="N1582" s="2">
        <v>1.41</v>
      </c>
      <c r="O1582" s="2" t="s">
        <v>21</v>
      </c>
      <c r="P1582" s="2">
        <v>9</v>
      </c>
      <c r="Q1582" s="2">
        <f t="shared" si="221"/>
        <v>2</v>
      </c>
      <c r="R1582" s="2">
        <v>21.3</v>
      </c>
      <c r="S1582" s="2">
        <f t="shared" si="222"/>
        <v>1</v>
      </c>
      <c r="T1582" s="42">
        <f>DataSet!G3582+DataSet!Q3582+DataSet!S3582</f>
        <v>7</v>
      </c>
      <c r="U1582" s="16" t="str">
        <f t="shared" si="223"/>
        <v>High</v>
      </c>
      <c r="V1582" s="4">
        <v>3</v>
      </c>
      <c r="W1582" s="33">
        <f t="shared" si="224"/>
        <v>501.40479942693418</v>
      </c>
      <c r="X1582" s="2" t="s">
        <v>17</v>
      </c>
    </row>
    <row r="1583" spans="1:24" ht="14.25" customHeight="1" x14ac:dyDescent="0.25">
      <c r="A1583" s="2">
        <v>3594</v>
      </c>
      <c r="B1583" s="2">
        <v>62</v>
      </c>
      <c r="C1583" s="2" t="str">
        <f t="shared" si="216"/>
        <v>Seniors</v>
      </c>
      <c r="D1583" s="2" t="s">
        <v>12</v>
      </c>
      <c r="E1583" s="2" t="s">
        <v>19</v>
      </c>
      <c r="F1583" s="2">
        <v>783.98</v>
      </c>
      <c r="G1583" s="2">
        <f t="shared" si="217"/>
        <v>3</v>
      </c>
      <c r="H1583" s="6">
        <v>47790</v>
      </c>
      <c r="I1583" s="12" t="str">
        <f t="shared" si="218"/>
        <v>2030</v>
      </c>
      <c r="J1583" s="10" t="str">
        <f t="shared" si="219"/>
        <v>Nov</v>
      </c>
      <c r="K1583" s="12" t="str">
        <f t="shared" si="220"/>
        <v>03</v>
      </c>
      <c r="L1583" s="2" t="s">
        <v>24</v>
      </c>
      <c r="M1583" s="2" t="s">
        <v>15</v>
      </c>
      <c r="N1583" s="2">
        <v>1.41</v>
      </c>
      <c r="O1583" s="2" t="s">
        <v>21</v>
      </c>
      <c r="P1583" s="2">
        <v>19</v>
      </c>
      <c r="Q1583" s="2">
        <f t="shared" si="221"/>
        <v>3</v>
      </c>
      <c r="R1583" s="2">
        <v>41.26</v>
      </c>
      <c r="S1583" s="2">
        <f t="shared" si="222"/>
        <v>1</v>
      </c>
      <c r="T1583" s="42">
        <f>DataSet!G3595+DataSet!Q3595+DataSet!S3595</f>
        <v>7</v>
      </c>
      <c r="U1583" s="16" t="str">
        <f t="shared" si="223"/>
        <v>High</v>
      </c>
      <c r="V1583" s="4">
        <v>1</v>
      </c>
      <c r="W1583" s="33">
        <f t="shared" si="224"/>
        <v>537.13222385861502</v>
      </c>
      <c r="X1583" s="2" t="s">
        <v>28</v>
      </c>
    </row>
    <row r="1584" spans="1:24" ht="14.25" customHeight="1" x14ac:dyDescent="0.25">
      <c r="A1584" s="2">
        <v>3628</v>
      </c>
      <c r="B1584" s="2">
        <v>46</v>
      </c>
      <c r="C1584" s="2" t="str">
        <f t="shared" si="216"/>
        <v>Mid Adults</v>
      </c>
      <c r="D1584" s="2" t="s">
        <v>12</v>
      </c>
      <c r="E1584" s="2" t="s">
        <v>27</v>
      </c>
      <c r="F1584" s="2">
        <v>302.82</v>
      </c>
      <c r="G1584" s="2">
        <f t="shared" si="217"/>
        <v>1</v>
      </c>
      <c r="H1584" s="6">
        <v>47824</v>
      </c>
      <c r="I1584" s="12" t="str">
        <f t="shared" si="218"/>
        <v>2030</v>
      </c>
      <c r="J1584" s="10" t="str">
        <f t="shared" si="219"/>
        <v>Dec</v>
      </c>
      <c r="K1584" s="12" t="str">
        <f t="shared" si="220"/>
        <v>07</v>
      </c>
      <c r="L1584" s="2" t="s">
        <v>30</v>
      </c>
      <c r="M1584" s="2" t="s">
        <v>15</v>
      </c>
      <c r="N1584" s="2">
        <v>1.41</v>
      </c>
      <c r="O1584" s="2" t="s">
        <v>21</v>
      </c>
      <c r="P1584" s="2">
        <v>10</v>
      </c>
      <c r="Q1584" s="2">
        <f t="shared" si="221"/>
        <v>2</v>
      </c>
      <c r="R1584" s="2">
        <v>30.28</v>
      </c>
      <c r="S1584" s="2">
        <f t="shared" si="222"/>
        <v>1</v>
      </c>
      <c r="T1584" s="42">
        <f>DataSet!G3629+DataSet!Q3629+DataSet!S3629</f>
        <v>7</v>
      </c>
      <c r="U1584" s="16" t="str">
        <f t="shared" si="223"/>
        <v>High</v>
      </c>
      <c r="V1584" s="4">
        <v>5</v>
      </c>
      <c r="W1584" s="33">
        <f t="shared" si="224"/>
        <v>529.36232142857182</v>
      </c>
      <c r="X1584" s="2" t="s">
        <v>22</v>
      </c>
    </row>
    <row r="1585" spans="1:24" ht="14.25" customHeight="1" x14ac:dyDescent="0.25">
      <c r="A1585" s="2">
        <v>3900</v>
      </c>
      <c r="B1585" s="2">
        <v>63</v>
      </c>
      <c r="C1585" s="2" t="str">
        <f t="shared" si="216"/>
        <v>Seniors</v>
      </c>
      <c r="D1585" s="2" t="s">
        <v>23</v>
      </c>
      <c r="E1585" s="2" t="s">
        <v>29</v>
      </c>
      <c r="F1585" s="2">
        <v>224.98</v>
      </c>
      <c r="G1585" s="2">
        <f t="shared" si="217"/>
        <v>1</v>
      </c>
      <c r="H1585" s="6">
        <v>48096</v>
      </c>
      <c r="I1585" s="12" t="str">
        <f t="shared" si="218"/>
        <v>2031</v>
      </c>
      <c r="J1585" s="10" t="str">
        <f t="shared" si="219"/>
        <v>Sep</v>
      </c>
      <c r="K1585" s="12" t="str">
        <f t="shared" si="220"/>
        <v>05</v>
      </c>
      <c r="L1585" s="2" t="s">
        <v>20</v>
      </c>
      <c r="M1585" s="2" t="s">
        <v>15</v>
      </c>
      <c r="N1585" s="2">
        <v>1.41</v>
      </c>
      <c r="O1585" s="2" t="s">
        <v>21</v>
      </c>
      <c r="P1585" s="2">
        <v>18</v>
      </c>
      <c r="Q1585" s="2">
        <f t="shared" si="221"/>
        <v>3</v>
      </c>
      <c r="R1585" s="2">
        <v>12.5</v>
      </c>
      <c r="S1585" s="2">
        <f t="shared" si="222"/>
        <v>1</v>
      </c>
      <c r="T1585" s="42">
        <f>DataSet!G3901+DataSet!Q3901+DataSet!S3901</f>
        <v>6</v>
      </c>
      <c r="U1585" s="16" t="str">
        <f t="shared" si="223"/>
        <v>Medium</v>
      </c>
      <c r="V1585" s="4">
        <v>4</v>
      </c>
      <c r="W1585" s="33">
        <f t="shared" si="224"/>
        <v>521.77740634005818</v>
      </c>
      <c r="X1585" s="2" t="s">
        <v>28</v>
      </c>
    </row>
    <row r="1586" spans="1:24" ht="14.25" customHeight="1" x14ac:dyDescent="0.25">
      <c r="A1586" s="2">
        <v>3922</v>
      </c>
      <c r="B1586" s="2">
        <v>67</v>
      </c>
      <c r="C1586" s="2" t="str">
        <f t="shared" si="216"/>
        <v>Seniors</v>
      </c>
      <c r="D1586" s="2" t="s">
        <v>23</v>
      </c>
      <c r="E1586" s="2" t="s">
        <v>27</v>
      </c>
      <c r="F1586" s="2">
        <v>775.66</v>
      </c>
      <c r="G1586" s="2">
        <f t="shared" si="217"/>
        <v>3</v>
      </c>
      <c r="H1586" s="6">
        <v>48118</v>
      </c>
      <c r="I1586" s="12" t="str">
        <f t="shared" si="218"/>
        <v>2031</v>
      </c>
      <c r="J1586" s="10" t="str">
        <f t="shared" si="219"/>
        <v>Sep</v>
      </c>
      <c r="K1586" s="12" t="str">
        <f t="shared" si="220"/>
        <v>27</v>
      </c>
      <c r="L1586" s="2" t="s">
        <v>24</v>
      </c>
      <c r="M1586" s="2" t="s">
        <v>15</v>
      </c>
      <c r="N1586" s="2">
        <v>1.41</v>
      </c>
      <c r="O1586" s="2" t="s">
        <v>16</v>
      </c>
      <c r="P1586" s="2">
        <v>6</v>
      </c>
      <c r="Q1586" s="2">
        <f t="shared" si="221"/>
        <v>2</v>
      </c>
      <c r="R1586" s="2">
        <v>129.28</v>
      </c>
      <c r="S1586" s="2">
        <f t="shared" si="222"/>
        <v>2</v>
      </c>
      <c r="T1586" s="42">
        <f>DataSet!G3923+DataSet!Q3923+DataSet!S3923</f>
        <v>6</v>
      </c>
      <c r="U1586" s="16" t="str">
        <f t="shared" si="223"/>
        <v>Medium</v>
      </c>
      <c r="V1586" s="4">
        <v>1</v>
      </c>
      <c r="W1586" s="33">
        <f t="shared" si="224"/>
        <v>536.76814159291985</v>
      </c>
      <c r="X1586" s="2" t="s">
        <v>22</v>
      </c>
    </row>
    <row r="1587" spans="1:24" ht="14.25" customHeight="1" x14ac:dyDescent="0.25">
      <c r="A1587" s="2">
        <v>4030</v>
      </c>
      <c r="B1587" s="2">
        <v>25</v>
      </c>
      <c r="C1587" s="2" t="str">
        <f t="shared" si="216"/>
        <v>Young Adults</v>
      </c>
      <c r="D1587" s="2" t="s">
        <v>26</v>
      </c>
      <c r="E1587" s="2" t="s">
        <v>29</v>
      </c>
      <c r="F1587" s="2">
        <v>237.15</v>
      </c>
      <c r="G1587" s="2">
        <f t="shared" si="217"/>
        <v>1</v>
      </c>
      <c r="H1587" s="6">
        <v>48226</v>
      </c>
      <c r="I1587" s="12" t="str">
        <f t="shared" si="218"/>
        <v>2032</v>
      </c>
      <c r="J1587" s="10" t="str">
        <f t="shared" si="219"/>
        <v>Jan</v>
      </c>
      <c r="K1587" s="12" t="str">
        <f t="shared" si="220"/>
        <v>13</v>
      </c>
      <c r="L1587" s="2" t="s">
        <v>14</v>
      </c>
      <c r="M1587" s="2" t="s">
        <v>25</v>
      </c>
      <c r="N1587" s="2">
        <v>1.41</v>
      </c>
      <c r="O1587" s="2" t="s">
        <v>21</v>
      </c>
      <c r="P1587" s="2">
        <v>14</v>
      </c>
      <c r="Q1587" s="2">
        <f t="shared" si="221"/>
        <v>2</v>
      </c>
      <c r="R1587" s="2">
        <v>16.940000000000001</v>
      </c>
      <c r="S1587" s="2">
        <f t="shared" si="222"/>
        <v>1</v>
      </c>
      <c r="T1587" s="42">
        <f>DataSet!G4031+DataSet!Q4031+DataSet!S4031</f>
        <v>6</v>
      </c>
      <c r="U1587" s="16" t="str">
        <f t="shared" si="223"/>
        <v>Medium</v>
      </c>
      <c r="V1587" s="4">
        <v>2</v>
      </c>
      <c r="W1587" s="33">
        <f t="shared" si="224"/>
        <v>520.14963072378225</v>
      </c>
      <c r="X1587" s="2" t="s">
        <v>17</v>
      </c>
    </row>
    <row r="1588" spans="1:24" ht="14.25" customHeight="1" x14ac:dyDescent="0.25">
      <c r="A1588" s="2">
        <v>4292</v>
      </c>
      <c r="B1588" s="2">
        <v>19</v>
      </c>
      <c r="C1588" s="2" t="str">
        <f t="shared" si="216"/>
        <v>Young Adults</v>
      </c>
      <c r="D1588" s="2" t="s">
        <v>23</v>
      </c>
      <c r="E1588" s="2" t="s">
        <v>13</v>
      </c>
      <c r="F1588" s="2">
        <v>215.66</v>
      </c>
      <c r="G1588" s="2">
        <f t="shared" si="217"/>
        <v>1</v>
      </c>
      <c r="H1588" s="6">
        <v>48488</v>
      </c>
      <c r="I1588" s="12" t="str">
        <f t="shared" si="218"/>
        <v>2032</v>
      </c>
      <c r="J1588" s="10" t="str">
        <f t="shared" si="219"/>
        <v>Oct</v>
      </c>
      <c r="K1588" s="12" t="str">
        <f t="shared" si="220"/>
        <v>01</v>
      </c>
      <c r="L1588" s="2" t="s">
        <v>30</v>
      </c>
      <c r="M1588" s="2" t="s">
        <v>15</v>
      </c>
      <c r="N1588" s="2">
        <v>1.41</v>
      </c>
      <c r="O1588" s="2" t="s">
        <v>16</v>
      </c>
      <c r="P1588" s="2">
        <v>13</v>
      </c>
      <c r="Q1588" s="2">
        <f t="shared" si="221"/>
        <v>2</v>
      </c>
      <c r="R1588" s="2">
        <v>16.59</v>
      </c>
      <c r="S1588" s="2">
        <f t="shared" si="222"/>
        <v>1</v>
      </c>
      <c r="T1588" s="42">
        <f>DataSet!G4293+DataSet!Q4293+DataSet!S4293</f>
        <v>6</v>
      </c>
      <c r="U1588" s="16" t="str">
        <f t="shared" si="223"/>
        <v>Medium</v>
      </c>
      <c r="V1588" s="4">
        <v>4</v>
      </c>
      <c r="W1588" s="33">
        <f t="shared" si="224"/>
        <v>522.20568542568594</v>
      </c>
      <c r="X1588" s="2" t="s">
        <v>17</v>
      </c>
    </row>
    <row r="1589" spans="1:24" ht="14.25" customHeight="1" x14ac:dyDescent="0.25">
      <c r="A1589" s="2">
        <v>4303</v>
      </c>
      <c r="B1589" s="2">
        <v>41</v>
      </c>
      <c r="C1589" s="2" t="str">
        <f t="shared" si="216"/>
        <v>Mid Adults</v>
      </c>
      <c r="D1589" s="2" t="s">
        <v>18</v>
      </c>
      <c r="E1589" s="2" t="s">
        <v>13</v>
      </c>
      <c r="F1589" s="2">
        <v>645.46</v>
      </c>
      <c r="G1589" s="2">
        <f t="shared" si="217"/>
        <v>2</v>
      </c>
      <c r="H1589" s="6">
        <v>48499</v>
      </c>
      <c r="I1589" s="12" t="str">
        <f t="shared" si="218"/>
        <v>2032</v>
      </c>
      <c r="J1589" s="10" t="str">
        <f t="shared" si="219"/>
        <v>Oct</v>
      </c>
      <c r="K1589" s="12" t="str">
        <f t="shared" si="220"/>
        <v>12</v>
      </c>
      <c r="L1589" s="2" t="s">
        <v>24</v>
      </c>
      <c r="M1589" s="2" t="s">
        <v>15</v>
      </c>
      <c r="N1589" s="2">
        <v>1.41</v>
      </c>
      <c r="O1589" s="2" t="s">
        <v>21</v>
      </c>
      <c r="P1589" s="2">
        <v>1</v>
      </c>
      <c r="Q1589" s="2">
        <f t="shared" si="221"/>
        <v>1</v>
      </c>
      <c r="R1589" s="2">
        <v>645.46</v>
      </c>
      <c r="S1589" s="2">
        <f t="shared" si="222"/>
        <v>3</v>
      </c>
      <c r="T1589" s="42">
        <f>DataSet!G4304+DataSet!Q4304+DataSet!S4304</f>
        <v>6</v>
      </c>
      <c r="U1589" s="16" t="str">
        <f t="shared" si="223"/>
        <v>Medium</v>
      </c>
      <c r="V1589" s="4">
        <v>1</v>
      </c>
      <c r="W1589" s="33">
        <f t="shared" si="224"/>
        <v>536.41527326440121</v>
      </c>
      <c r="X1589" s="2" t="s">
        <v>22</v>
      </c>
    </row>
    <row r="1590" spans="1:24" ht="14.25" customHeight="1" x14ac:dyDescent="0.25">
      <c r="A1590" s="2">
        <v>4364</v>
      </c>
      <c r="B1590" s="2">
        <v>18</v>
      </c>
      <c r="C1590" s="2" t="str">
        <f t="shared" si="216"/>
        <v>Young Adults</v>
      </c>
      <c r="D1590" s="2" t="s">
        <v>12</v>
      </c>
      <c r="E1590" s="2" t="s">
        <v>27</v>
      </c>
      <c r="F1590" s="2">
        <v>418.09</v>
      </c>
      <c r="G1590" s="2">
        <f t="shared" si="217"/>
        <v>2</v>
      </c>
      <c r="H1590" s="6">
        <v>48560</v>
      </c>
      <c r="I1590" s="12" t="str">
        <f t="shared" si="218"/>
        <v>2032</v>
      </c>
      <c r="J1590" s="10" t="str">
        <f t="shared" si="219"/>
        <v>Dec</v>
      </c>
      <c r="K1590" s="12" t="str">
        <f t="shared" si="220"/>
        <v>12</v>
      </c>
      <c r="L1590" s="2" t="s">
        <v>14</v>
      </c>
      <c r="M1590" s="2" t="s">
        <v>15</v>
      </c>
      <c r="N1590" s="2">
        <v>1.41</v>
      </c>
      <c r="O1590" s="2" t="s">
        <v>16</v>
      </c>
      <c r="P1590" s="2">
        <v>15</v>
      </c>
      <c r="Q1590" s="2">
        <f t="shared" si="221"/>
        <v>2</v>
      </c>
      <c r="R1590" s="2">
        <v>27.87</v>
      </c>
      <c r="S1590" s="2">
        <f t="shared" si="222"/>
        <v>1</v>
      </c>
      <c r="T1590" s="42">
        <f>DataSet!G4365+DataSet!Q4365+DataSet!S4365</f>
        <v>5</v>
      </c>
      <c r="U1590" s="16" t="str">
        <f t="shared" si="223"/>
        <v>Medium</v>
      </c>
      <c r="V1590" s="4">
        <v>2</v>
      </c>
      <c r="W1590" s="33">
        <f t="shared" si="224"/>
        <v>520.56826923077017</v>
      </c>
      <c r="X1590" s="2" t="s">
        <v>28</v>
      </c>
    </row>
    <row r="1591" spans="1:24" ht="14.25" customHeight="1" x14ac:dyDescent="0.25">
      <c r="A1591" s="2">
        <v>4407</v>
      </c>
      <c r="B1591" s="2">
        <v>61</v>
      </c>
      <c r="C1591" s="2" t="str">
        <f t="shared" si="216"/>
        <v>Seniors</v>
      </c>
      <c r="D1591" s="2" t="s">
        <v>18</v>
      </c>
      <c r="E1591" s="2" t="s">
        <v>19</v>
      </c>
      <c r="F1591" s="2">
        <v>722.3</v>
      </c>
      <c r="G1591" s="2">
        <f t="shared" si="217"/>
        <v>3</v>
      </c>
      <c r="H1591" s="6">
        <v>48603</v>
      </c>
      <c r="I1591" s="12" t="str">
        <f t="shared" si="218"/>
        <v>2033</v>
      </c>
      <c r="J1591" s="10" t="str">
        <f t="shared" si="219"/>
        <v>Jan</v>
      </c>
      <c r="K1591" s="12" t="str">
        <f t="shared" si="220"/>
        <v>24</v>
      </c>
      <c r="L1591" s="2" t="s">
        <v>14</v>
      </c>
      <c r="M1591" s="2" t="s">
        <v>15</v>
      </c>
      <c r="N1591" s="2">
        <v>1.41</v>
      </c>
      <c r="O1591" s="2" t="s">
        <v>21</v>
      </c>
      <c r="P1591" s="2">
        <v>18</v>
      </c>
      <c r="Q1591" s="2">
        <f t="shared" si="221"/>
        <v>3</v>
      </c>
      <c r="R1591" s="2">
        <v>40.130000000000003</v>
      </c>
      <c r="S1591" s="2">
        <f t="shared" si="222"/>
        <v>1</v>
      </c>
      <c r="T1591" s="42">
        <f>DataSet!G4408+DataSet!Q4408+DataSet!S4408</f>
        <v>6</v>
      </c>
      <c r="U1591" s="16" t="str">
        <f t="shared" si="223"/>
        <v>Medium</v>
      </c>
      <c r="V1591" s="4">
        <v>3</v>
      </c>
      <c r="W1591" s="33">
        <f t="shared" si="224"/>
        <v>501.84913916786229</v>
      </c>
      <c r="X1591" s="2" t="s">
        <v>17</v>
      </c>
    </row>
    <row r="1592" spans="1:24" ht="14.25" customHeight="1" x14ac:dyDescent="0.25">
      <c r="A1592" s="2">
        <v>4518</v>
      </c>
      <c r="B1592" s="2">
        <v>52</v>
      </c>
      <c r="C1592" s="2" t="str">
        <f t="shared" si="216"/>
        <v>Late Adults</v>
      </c>
      <c r="D1592" s="2" t="s">
        <v>18</v>
      </c>
      <c r="E1592" s="2" t="s">
        <v>19</v>
      </c>
      <c r="F1592" s="2">
        <v>960.34</v>
      </c>
      <c r="G1592" s="2">
        <f t="shared" si="217"/>
        <v>3</v>
      </c>
      <c r="H1592" s="6">
        <v>48714</v>
      </c>
      <c r="I1592" s="12" t="str">
        <f t="shared" si="218"/>
        <v>2033</v>
      </c>
      <c r="J1592" s="10" t="str">
        <f t="shared" si="219"/>
        <v>May</v>
      </c>
      <c r="K1592" s="12" t="str">
        <f t="shared" si="220"/>
        <v>15</v>
      </c>
      <c r="L1592" s="2" t="s">
        <v>30</v>
      </c>
      <c r="M1592" s="2" t="s">
        <v>25</v>
      </c>
      <c r="N1592" s="2">
        <v>1.41</v>
      </c>
      <c r="O1592" s="2" t="s">
        <v>16</v>
      </c>
      <c r="P1592" s="2">
        <v>3</v>
      </c>
      <c r="Q1592" s="2">
        <f t="shared" si="221"/>
        <v>1</v>
      </c>
      <c r="R1592" s="2">
        <v>320.11</v>
      </c>
      <c r="S1592" s="2">
        <f t="shared" si="222"/>
        <v>3</v>
      </c>
      <c r="T1592" s="42">
        <f>DataSet!G4519+DataSet!Q4519+DataSet!S4519</f>
        <v>4</v>
      </c>
      <c r="U1592" s="16" t="str">
        <f t="shared" si="223"/>
        <v>Low</v>
      </c>
      <c r="V1592" s="4">
        <v>3</v>
      </c>
      <c r="W1592" s="33">
        <f t="shared" si="224"/>
        <v>501.53239942528745</v>
      </c>
      <c r="X1592" s="2" t="s">
        <v>28</v>
      </c>
    </row>
    <row r="1593" spans="1:24" ht="14.25" customHeight="1" x14ac:dyDescent="0.25">
      <c r="A1593" s="2">
        <v>4556</v>
      </c>
      <c r="B1593" s="2">
        <v>55</v>
      </c>
      <c r="C1593" s="2" t="str">
        <f t="shared" si="216"/>
        <v>Late Adults</v>
      </c>
      <c r="D1593" s="2" t="s">
        <v>26</v>
      </c>
      <c r="E1593" s="2" t="s">
        <v>29</v>
      </c>
      <c r="F1593" s="2">
        <v>309.99</v>
      </c>
      <c r="G1593" s="2">
        <f t="shared" si="217"/>
        <v>1</v>
      </c>
      <c r="H1593" s="6">
        <v>48752</v>
      </c>
      <c r="I1593" s="12" t="str">
        <f t="shared" si="218"/>
        <v>2033</v>
      </c>
      <c r="J1593" s="10" t="str">
        <f t="shared" si="219"/>
        <v>Jun</v>
      </c>
      <c r="K1593" s="12" t="str">
        <f t="shared" si="220"/>
        <v>22</v>
      </c>
      <c r="L1593" s="2" t="s">
        <v>30</v>
      </c>
      <c r="M1593" s="2" t="s">
        <v>15</v>
      </c>
      <c r="N1593" s="2">
        <v>1.41</v>
      </c>
      <c r="O1593" s="2" t="s">
        <v>16</v>
      </c>
      <c r="P1593" s="2">
        <v>17</v>
      </c>
      <c r="Q1593" s="2">
        <f t="shared" si="221"/>
        <v>3</v>
      </c>
      <c r="R1593" s="2">
        <v>18.23</v>
      </c>
      <c r="S1593" s="2">
        <f t="shared" si="222"/>
        <v>1</v>
      </c>
      <c r="T1593" s="42">
        <f>DataSet!G4557+DataSet!Q4557+DataSet!S4557</f>
        <v>6</v>
      </c>
      <c r="U1593" s="16" t="str">
        <f t="shared" si="223"/>
        <v>Medium</v>
      </c>
      <c r="V1593" s="4">
        <v>3</v>
      </c>
      <c r="W1593" s="33">
        <f t="shared" si="224"/>
        <v>500.87224460431656</v>
      </c>
      <c r="X1593" s="2" t="s">
        <v>28</v>
      </c>
    </row>
    <row r="1594" spans="1:24" ht="14.25" customHeight="1" x14ac:dyDescent="0.25">
      <c r="A1594" s="2">
        <v>47</v>
      </c>
      <c r="B1594" s="2">
        <v>50</v>
      </c>
      <c r="C1594" s="2" t="str">
        <f t="shared" si="216"/>
        <v>Late Adults</v>
      </c>
      <c r="D1594" s="2" t="s">
        <v>23</v>
      </c>
      <c r="E1594" s="2" t="s">
        <v>29</v>
      </c>
      <c r="F1594" s="2">
        <v>780.26</v>
      </c>
      <c r="G1594" s="2">
        <f t="shared" si="217"/>
        <v>3</v>
      </c>
      <c r="H1594" s="6">
        <v>44243</v>
      </c>
      <c r="I1594" s="12" t="str">
        <f t="shared" si="218"/>
        <v>2021</v>
      </c>
      <c r="J1594" s="10" t="str">
        <f t="shared" si="219"/>
        <v>Feb</v>
      </c>
      <c r="K1594" s="12" t="str">
        <f t="shared" si="220"/>
        <v>16</v>
      </c>
      <c r="L1594" s="2" t="s">
        <v>14</v>
      </c>
      <c r="M1594" s="2" t="s">
        <v>15</v>
      </c>
      <c r="N1594" s="2">
        <v>1.4</v>
      </c>
      <c r="O1594" s="2" t="s">
        <v>21</v>
      </c>
      <c r="P1594" s="2">
        <v>2</v>
      </c>
      <c r="Q1594" s="2">
        <f t="shared" si="221"/>
        <v>1</v>
      </c>
      <c r="R1594" s="2">
        <v>390.13</v>
      </c>
      <c r="S1594" s="2">
        <f t="shared" si="222"/>
        <v>3</v>
      </c>
      <c r="T1594" s="42">
        <f>DataSet!G48+DataSet!Q48+DataSet!S48</f>
        <v>6</v>
      </c>
      <c r="U1594" s="16" t="str">
        <f t="shared" si="223"/>
        <v>Medium</v>
      </c>
      <c r="V1594" s="4">
        <v>2</v>
      </c>
      <c r="W1594" s="33">
        <f t="shared" si="224"/>
        <v>520.72008888888979</v>
      </c>
      <c r="X1594" s="2" t="s">
        <v>22</v>
      </c>
    </row>
    <row r="1595" spans="1:24" ht="14.25" customHeight="1" x14ac:dyDescent="0.25">
      <c r="A1595" s="2">
        <v>71</v>
      </c>
      <c r="B1595" s="2">
        <v>19</v>
      </c>
      <c r="C1595" s="2" t="str">
        <f t="shared" si="216"/>
        <v>Young Adults</v>
      </c>
      <c r="D1595" s="2" t="s">
        <v>23</v>
      </c>
      <c r="E1595" s="2" t="s">
        <v>19</v>
      </c>
      <c r="F1595" s="2">
        <v>766.95</v>
      </c>
      <c r="G1595" s="2">
        <f t="shared" si="217"/>
        <v>3</v>
      </c>
      <c r="H1595" s="6">
        <v>44267</v>
      </c>
      <c r="I1595" s="12" t="str">
        <f t="shared" si="218"/>
        <v>2021</v>
      </c>
      <c r="J1595" s="10" t="str">
        <f t="shared" si="219"/>
        <v>Mar</v>
      </c>
      <c r="K1595" s="12" t="str">
        <f t="shared" si="220"/>
        <v>12</v>
      </c>
      <c r="L1595" s="2" t="s">
        <v>30</v>
      </c>
      <c r="M1595" s="2" t="s">
        <v>15</v>
      </c>
      <c r="N1595" s="2">
        <v>1.4</v>
      </c>
      <c r="O1595" s="2" t="s">
        <v>16</v>
      </c>
      <c r="P1595" s="2">
        <v>6</v>
      </c>
      <c r="Q1595" s="2">
        <f t="shared" si="221"/>
        <v>2</v>
      </c>
      <c r="R1595" s="2">
        <v>127.82</v>
      </c>
      <c r="S1595" s="2">
        <f t="shared" si="222"/>
        <v>2</v>
      </c>
      <c r="T1595" s="42">
        <f>DataSet!G72+DataSet!Q72+DataSet!S72</f>
        <v>7</v>
      </c>
      <c r="U1595" s="16" t="str">
        <f t="shared" si="223"/>
        <v>High</v>
      </c>
      <c r="V1595" s="4">
        <v>3</v>
      </c>
      <c r="W1595" s="33">
        <f t="shared" si="224"/>
        <v>501.14729106628249</v>
      </c>
      <c r="X1595" s="2" t="s">
        <v>17</v>
      </c>
    </row>
    <row r="1596" spans="1:24" ht="14.25" customHeight="1" x14ac:dyDescent="0.25">
      <c r="A1596" s="2">
        <v>617</v>
      </c>
      <c r="B1596" s="2">
        <v>58</v>
      </c>
      <c r="C1596" s="2" t="str">
        <f t="shared" si="216"/>
        <v>Late Adults</v>
      </c>
      <c r="D1596" s="2" t="s">
        <v>18</v>
      </c>
      <c r="E1596" s="2" t="s">
        <v>13</v>
      </c>
      <c r="F1596" s="2">
        <v>611.03</v>
      </c>
      <c r="G1596" s="2">
        <f t="shared" si="217"/>
        <v>2</v>
      </c>
      <c r="H1596" s="6">
        <v>44813</v>
      </c>
      <c r="I1596" s="12" t="str">
        <f t="shared" si="218"/>
        <v>2022</v>
      </c>
      <c r="J1596" s="10" t="str">
        <f t="shared" si="219"/>
        <v>Sep</v>
      </c>
      <c r="K1596" s="12" t="str">
        <f t="shared" si="220"/>
        <v>09</v>
      </c>
      <c r="L1596" s="2" t="s">
        <v>20</v>
      </c>
      <c r="M1596" s="2" t="s">
        <v>15</v>
      </c>
      <c r="N1596" s="2">
        <v>1.4</v>
      </c>
      <c r="O1596" s="2" t="s">
        <v>16</v>
      </c>
      <c r="P1596" s="2">
        <v>8</v>
      </c>
      <c r="Q1596" s="2">
        <f t="shared" si="221"/>
        <v>2</v>
      </c>
      <c r="R1596" s="2">
        <v>76.38</v>
      </c>
      <c r="S1596" s="2">
        <f t="shared" si="222"/>
        <v>2</v>
      </c>
      <c r="T1596" s="42">
        <f>DataSet!G618+DataSet!Q618+DataSet!S618</f>
        <v>8</v>
      </c>
      <c r="U1596" s="16" t="str">
        <f t="shared" si="223"/>
        <v>High</v>
      </c>
      <c r="V1596" s="4">
        <v>5</v>
      </c>
      <c r="W1596" s="33">
        <f t="shared" si="224"/>
        <v>529.69994038748177</v>
      </c>
      <c r="X1596" s="2" t="s">
        <v>22</v>
      </c>
    </row>
    <row r="1597" spans="1:24" ht="14.25" customHeight="1" x14ac:dyDescent="0.25">
      <c r="A1597" s="2">
        <v>1250</v>
      </c>
      <c r="B1597" s="2">
        <v>36</v>
      </c>
      <c r="C1597" s="2" t="str">
        <f t="shared" si="216"/>
        <v>Early Adults</v>
      </c>
      <c r="D1597" s="2" t="s">
        <v>18</v>
      </c>
      <c r="E1597" s="2" t="s">
        <v>27</v>
      </c>
      <c r="F1597" s="2">
        <v>301.12</v>
      </c>
      <c r="G1597" s="2">
        <f t="shared" si="217"/>
        <v>1</v>
      </c>
      <c r="H1597" s="6">
        <v>45446</v>
      </c>
      <c r="I1597" s="12" t="str">
        <f t="shared" si="218"/>
        <v>2024</v>
      </c>
      <c r="J1597" s="10" t="str">
        <f t="shared" si="219"/>
        <v>Jun</v>
      </c>
      <c r="K1597" s="12" t="str">
        <f t="shared" si="220"/>
        <v>03</v>
      </c>
      <c r="L1597" s="2" t="s">
        <v>24</v>
      </c>
      <c r="M1597" s="2" t="s">
        <v>15</v>
      </c>
      <c r="N1597" s="2">
        <v>1.4</v>
      </c>
      <c r="O1597" s="2" t="s">
        <v>21</v>
      </c>
      <c r="P1597" s="2">
        <v>16</v>
      </c>
      <c r="Q1597" s="2">
        <f t="shared" si="221"/>
        <v>3</v>
      </c>
      <c r="R1597" s="2">
        <v>18.82</v>
      </c>
      <c r="S1597" s="2">
        <f t="shared" si="222"/>
        <v>1</v>
      </c>
      <c r="T1597" s="42">
        <f>DataSet!G1251+DataSet!Q1251+DataSet!S1251</f>
        <v>4</v>
      </c>
      <c r="U1597" s="16" t="str">
        <f t="shared" si="223"/>
        <v>Low</v>
      </c>
      <c r="V1597" s="4">
        <v>1</v>
      </c>
      <c r="W1597" s="33">
        <f t="shared" si="224"/>
        <v>536.2539644970409</v>
      </c>
      <c r="X1597" s="2" t="s">
        <v>17</v>
      </c>
    </row>
    <row r="1598" spans="1:24" ht="14.25" customHeight="1" x14ac:dyDescent="0.25">
      <c r="A1598" s="2">
        <v>1311</v>
      </c>
      <c r="B1598" s="2">
        <v>66</v>
      </c>
      <c r="C1598" s="2" t="str">
        <f t="shared" si="216"/>
        <v>Seniors</v>
      </c>
      <c r="D1598" s="2" t="s">
        <v>12</v>
      </c>
      <c r="E1598" s="2" t="s">
        <v>27</v>
      </c>
      <c r="F1598" s="2">
        <v>143.91999999999999</v>
      </c>
      <c r="G1598" s="2">
        <f t="shared" si="217"/>
        <v>1</v>
      </c>
      <c r="H1598" s="6">
        <v>45507</v>
      </c>
      <c r="I1598" s="12" t="str">
        <f t="shared" si="218"/>
        <v>2024</v>
      </c>
      <c r="J1598" s="10" t="str">
        <f t="shared" si="219"/>
        <v>Aug</v>
      </c>
      <c r="K1598" s="12" t="str">
        <f t="shared" si="220"/>
        <v>03</v>
      </c>
      <c r="L1598" s="2" t="s">
        <v>14</v>
      </c>
      <c r="M1598" s="2" t="s">
        <v>25</v>
      </c>
      <c r="N1598" s="2">
        <v>1.4</v>
      </c>
      <c r="O1598" s="2" t="s">
        <v>16</v>
      </c>
      <c r="P1598" s="2">
        <v>7</v>
      </c>
      <c r="Q1598" s="2">
        <f t="shared" si="221"/>
        <v>2</v>
      </c>
      <c r="R1598" s="2">
        <v>20.56</v>
      </c>
      <c r="S1598" s="2">
        <f t="shared" si="222"/>
        <v>1</v>
      </c>
      <c r="T1598" s="42">
        <f>DataSet!G1312+DataSet!Q1312+DataSet!S1312</f>
        <v>4</v>
      </c>
      <c r="U1598" s="16" t="str">
        <f t="shared" si="223"/>
        <v>Low</v>
      </c>
      <c r="V1598" s="4">
        <v>3</v>
      </c>
      <c r="W1598" s="33">
        <f t="shared" si="224"/>
        <v>500.7637373737374</v>
      </c>
      <c r="X1598" s="2" t="s">
        <v>28</v>
      </c>
    </row>
    <row r="1599" spans="1:24" ht="14.25" customHeight="1" x14ac:dyDescent="0.25">
      <c r="A1599" s="2">
        <v>1345</v>
      </c>
      <c r="B1599" s="2">
        <v>47</v>
      </c>
      <c r="C1599" s="2" t="str">
        <f t="shared" si="216"/>
        <v>Mid Adults</v>
      </c>
      <c r="D1599" s="2" t="s">
        <v>18</v>
      </c>
      <c r="E1599" s="2" t="s">
        <v>27</v>
      </c>
      <c r="F1599" s="2">
        <v>397.3</v>
      </c>
      <c r="G1599" s="2">
        <f t="shared" si="217"/>
        <v>2</v>
      </c>
      <c r="H1599" s="6">
        <v>45541</v>
      </c>
      <c r="I1599" s="12" t="str">
        <f t="shared" si="218"/>
        <v>2024</v>
      </c>
      <c r="J1599" s="10" t="str">
        <f t="shared" si="219"/>
        <v>Sep</v>
      </c>
      <c r="K1599" s="12" t="str">
        <f t="shared" si="220"/>
        <v>06</v>
      </c>
      <c r="L1599" s="2" t="s">
        <v>24</v>
      </c>
      <c r="M1599" s="2" t="s">
        <v>15</v>
      </c>
      <c r="N1599" s="2">
        <v>1.4</v>
      </c>
      <c r="O1599" s="2" t="s">
        <v>21</v>
      </c>
      <c r="P1599" s="2">
        <v>3</v>
      </c>
      <c r="Q1599" s="2">
        <f t="shared" si="221"/>
        <v>1</v>
      </c>
      <c r="R1599" s="2">
        <v>132.43</v>
      </c>
      <c r="S1599" s="2">
        <f t="shared" si="222"/>
        <v>2</v>
      </c>
      <c r="T1599" s="42">
        <f>DataSet!G1346+DataSet!Q1346+DataSet!S1346</f>
        <v>6</v>
      </c>
      <c r="U1599" s="16" t="str">
        <f t="shared" si="223"/>
        <v>Medium</v>
      </c>
      <c r="V1599" s="4">
        <v>4</v>
      </c>
      <c r="W1599" s="33">
        <f t="shared" si="224"/>
        <v>522.64867052023169</v>
      </c>
      <c r="X1599" s="2" t="s">
        <v>28</v>
      </c>
    </row>
    <row r="1600" spans="1:24" ht="14.25" customHeight="1" x14ac:dyDescent="0.25">
      <c r="A1600" s="2">
        <v>1524</v>
      </c>
      <c r="B1600" s="2">
        <v>31</v>
      </c>
      <c r="C1600" s="2" t="str">
        <f t="shared" si="216"/>
        <v>Early Adults</v>
      </c>
      <c r="D1600" s="2" t="s">
        <v>18</v>
      </c>
      <c r="E1600" s="2" t="s">
        <v>19</v>
      </c>
      <c r="F1600" s="2">
        <v>792.15</v>
      </c>
      <c r="G1600" s="2">
        <f t="shared" si="217"/>
        <v>3</v>
      </c>
      <c r="H1600" s="6">
        <v>45720</v>
      </c>
      <c r="I1600" s="12" t="str">
        <f t="shared" si="218"/>
        <v>2025</v>
      </c>
      <c r="J1600" s="10" t="str">
        <f t="shared" si="219"/>
        <v>Mar</v>
      </c>
      <c r="K1600" s="12" t="str">
        <f t="shared" si="220"/>
        <v>04</v>
      </c>
      <c r="L1600" s="2" t="s">
        <v>30</v>
      </c>
      <c r="M1600" s="2" t="s">
        <v>25</v>
      </c>
      <c r="N1600" s="2">
        <v>1.4</v>
      </c>
      <c r="O1600" s="2" t="s">
        <v>21</v>
      </c>
      <c r="P1600" s="2">
        <v>11</v>
      </c>
      <c r="Q1600" s="2">
        <f t="shared" si="221"/>
        <v>2</v>
      </c>
      <c r="R1600" s="2">
        <v>72.010000000000005</v>
      </c>
      <c r="S1600" s="2">
        <f t="shared" si="222"/>
        <v>2</v>
      </c>
      <c r="T1600" s="42">
        <f>DataSet!G1525+DataSet!Q1525+DataSet!S1525</f>
        <v>4</v>
      </c>
      <c r="U1600" s="16" t="str">
        <f t="shared" si="223"/>
        <v>Low</v>
      </c>
      <c r="V1600" s="4">
        <v>4</v>
      </c>
      <c r="W1600" s="33">
        <f t="shared" si="224"/>
        <v>522.83007235890068</v>
      </c>
      <c r="X1600" s="2" t="s">
        <v>17</v>
      </c>
    </row>
    <row r="1601" spans="1:24" ht="14.25" customHeight="1" x14ac:dyDescent="0.25">
      <c r="A1601" s="2">
        <v>1639</v>
      </c>
      <c r="B1601" s="2">
        <v>51</v>
      </c>
      <c r="C1601" s="2" t="str">
        <f t="shared" si="216"/>
        <v>Late Adults</v>
      </c>
      <c r="D1601" s="2" t="s">
        <v>12</v>
      </c>
      <c r="E1601" s="2" t="s">
        <v>13</v>
      </c>
      <c r="F1601" s="2">
        <v>549.74</v>
      </c>
      <c r="G1601" s="2">
        <f t="shared" si="217"/>
        <v>2</v>
      </c>
      <c r="H1601" s="6">
        <v>45835</v>
      </c>
      <c r="I1601" s="12" t="str">
        <f t="shared" si="218"/>
        <v>2025</v>
      </c>
      <c r="J1601" s="10" t="str">
        <f t="shared" si="219"/>
        <v>Jun</v>
      </c>
      <c r="K1601" s="12" t="str">
        <f t="shared" si="220"/>
        <v>27</v>
      </c>
      <c r="L1601" s="2" t="s">
        <v>14</v>
      </c>
      <c r="M1601" s="2" t="s">
        <v>25</v>
      </c>
      <c r="N1601" s="2">
        <v>1.4</v>
      </c>
      <c r="O1601" s="2" t="s">
        <v>21</v>
      </c>
      <c r="P1601" s="2">
        <v>16</v>
      </c>
      <c r="Q1601" s="2">
        <f t="shared" si="221"/>
        <v>3</v>
      </c>
      <c r="R1601" s="2">
        <v>34.36</v>
      </c>
      <c r="S1601" s="2">
        <f t="shared" si="222"/>
        <v>1</v>
      </c>
      <c r="T1601" s="42">
        <f>DataSet!G1640+DataSet!Q1640+DataSet!S1640</f>
        <v>5</v>
      </c>
      <c r="U1601" s="16" t="str">
        <f t="shared" si="223"/>
        <v>Medium</v>
      </c>
      <c r="V1601" s="4">
        <v>3</v>
      </c>
      <c r="W1601" s="33">
        <f t="shared" si="224"/>
        <v>501.2794075144509</v>
      </c>
      <c r="X1601" s="2" t="s">
        <v>28</v>
      </c>
    </row>
    <row r="1602" spans="1:24" ht="14.25" customHeight="1" x14ac:dyDescent="0.25">
      <c r="A1602" s="2">
        <v>1893</v>
      </c>
      <c r="B1602" s="2">
        <v>46</v>
      </c>
      <c r="C1602" s="2" t="str">
        <f t="shared" ref="C1602:C1665" si="225">IF(AND(B1602&gt;=18, B1602&lt;=29), "Young Adults",
   IF(AND(B1602&gt;=30, B1602&lt;=39), "Early Adults",
      IF(AND(B1602&gt;=40, B1602&lt;=49), "Mid Adults",
         IF(AND(B1602&gt;=50, B1602&lt;=59), "Late Adults",
            IF(AND(B1602&gt;=60, B1602&lt;=69), "Seniors", "Out of Range")
         )
      )
   )
)</f>
        <v>Mid Adults</v>
      </c>
      <c r="D1602" s="2" t="s">
        <v>26</v>
      </c>
      <c r="E1602" s="2" t="s">
        <v>29</v>
      </c>
      <c r="F1602" s="2">
        <v>934</v>
      </c>
      <c r="G1602" s="2">
        <f t="shared" ref="G1602:G1665" si="226">IF(F1602 &lt;= 350, 1, IF(F1602&gt; 350, IF(F1602 &lt;= 650, 2, 3)))</f>
        <v>3</v>
      </c>
      <c r="H1602" s="6">
        <v>46089</v>
      </c>
      <c r="I1602" s="12" t="str">
        <f t="shared" ref="I1602:I1665" si="227">TEXT(H1602, "yyyy")</f>
        <v>2026</v>
      </c>
      <c r="J1602" s="10" t="str">
        <f t="shared" ref="J1602:J1665" si="228">TEXT(H1602, "mmm")</f>
        <v>Mar</v>
      </c>
      <c r="K1602" s="12" t="str">
        <f t="shared" ref="K1602:K1665" si="229">TEXT(H1602, "dd")</f>
        <v>08</v>
      </c>
      <c r="L1602" s="2" t="s">
        <v>20</v>
      </c>
      <c r="M1602" s="2" t="s">
        <v>25</v>
      </c>
      <c r="N1602" s="2">
        <v>1.4</v>
      </c>
      <c r="O1602" s="2" t="s">
        <v>21</v>
      </c>
      <c r="P1602" s="2">
        <v>1</v>
      </c>
      <c r="Q1602" s="2">
        <f t="shared" ref="Q1602:Q1665" si="230">IF(P1602 &lt;= 5, 1, IF(P1602&gt; 5, IF(P1602 &lt;= 15, 2, 3)))</f>
        <v>1</v>
      </c>
      <c r="R1602" s="2">
        <v>934</v>
      </c>
      <c r="S1602" s="2">
        <f t="shared" ref="S1602:S1665" si="231">IF(R1602 &lt;= 50, 1, IF(R1602&gt; 50, IF(R1602 &lt;= 150, 2, 3)))</f>
        <v>3</v>
      </c>
      <c r="T1602" s="42">
        <f>DataSet!G1894+DataSet!Q1894+DataSet!S1894</f>
        <v>7</v>
      </c>
      <c r="U1602" s="16" t="str">
        <f t="shared" ref="U1602:U1665" si="232">IF(T1602&lt;=4,"Low",IF(T1602&lt;=6,"Medium","High"))</f>
        <v>High</v>
      </c>
      <c r="V1602" s="4">
        <v>5</v>
      </c>
      <c r="W1602" s="33">
        <f t="shared" ref="W1602:W1665" si="233">AVERAGEIFS(F1602:F6601, V1602:V6601,V1602 )</f>
        <v>529.57855223880642</v>
      </c>
      <c r="X1602" s="2" t="s">
        <v>22</v>
      </c>
    </row>
    <row r="1603" spans="1:24" ht="14.25" customHeight="1" x14ac:dyDescent="0.25">
      <c r="A1603" s="2">
        <v>2802</v>
      </c>
      <c r="B1603" s="2">
        <v>61</v>
      </c>
      <c r="C1603" s="2" t="str">
        <f t="shared" si="225"/>
        <v>Seniors</v>
      </c>
      <c r="D1603" s="2" t="s">
        <v>23</v>
      </c>
      <c r="E1603" s="2" t="s">
        <v>29</v>
      </c>
      <c r="F1603" s="2">
        <v>951.13</v>
      </c>
      <c r="G1603" s="2">
        <f t="shared" si="226"/>
        <v>3</v>
      </c>
      <c r="H1603" s="6">
        <v>46998</v>
      </c>
      <c r="I1603" s="12" t="str">
        <f t="shared" si="227"/>
        <v>2028</v>
      </c>
      <c r="J1603" s="10" t="str">
        <f t="shared" si="228"/>
        <v>Sep</v>
      </c>
      <c r="K1603" s="12" t="str">
        <f t="shared" si="229"/>
        <v>02</v>
      </c>
      <c r="L1603" s="2" t="s">
        <v>30</v>
      </c>
      <c r="M1603" s="2" t="s">
        <v>15</v>
      </c>
      <c r="N1603" s="2">
        <v>1.4</v>
      </c>
      <c r="O1603" s="2" t="s">
        <v>21</v>
      </c>
      <c r="P1603" s="2">
        <v>17</v>
      </c>
      <c r="Q1603" s="2">
        <f t="shared" si="230"/>
        <v>3</v>
      </c>
      <c r="R1603" s="2">
        <v>55.95</v>
      </c>
      <c r="S1603" s="2">
        <f t="shared" si="231"/>
        <v>2</v>
      </c>
      <c r="T1603" s="42">
        <f>DataSet!G2803+DataSet!Q2803+DataSet!S2803</f>
        <v>7</v>
      </c>
      <c r="U1603" s="16" t="str">
        <f t="shared" si="232"/>
        <v>High</v>
      </c>
      <c r="V1603" s="4">
        <v>2</v>
      </c>
      <c r="W1603" s="33">
        <f t="shared" si="233"/>
        <v>520.33501483679606</v>
      </c>
      <c r="X1603" s="2" t="s">
        <v>17</v>
      </c>
    </row>
    <row r="1604" spans="1:24" ht="14.25" customHeight="1" x14ac:dyDescent="0.25">
      <c r="A1604" s="2">
        <v>3028</v>
      </c>
      <c r="B1604" s="2">
        <v>21</v>
      </c>
      <c r="C1604" s="2" t="str">
        <f t="shared" si="225"/>
        <v>Young Adults</v>
      </c>
      <c r="D1604" s="2" t="s">
        <v>12</v>
      </c>
      <c r="E1604" s="2" t="s">
        <v>27</v>
      </c>
      <c r="F1604" s="2">
        <v>552.25</v>
      </c>
      <c r="G1604" s="2">
        <f t="shared" si="226"/>
        <v>2</v>
      </c>
      <c r="H1604" s="6">
        <v>47224</v>
      </c>
      <c r="I1604" s="12" t="str">
        <f t="shared" si="227"/>
        <v>2029</v>
      </c>
      <c r="J1604" s="10" t="str">
        <f t="shared" si="228"/>
        <v>Apr</v>
      </c>
      <c r="K1604" s="12" t="str">
        <f t="shared" si="229"/>
        <v>16</v>
      </c>
      <c r="L1604" s="2" t="s">
        <v>24</v>
      </c>
      <c r="M1604" s="2" t="s">
        <v>25</v>
      </c>
      <c r="N1604" s="2">
        <v>1.4</v>
      </c>
      <c r="O1604" s="2" t="s">
        <v>21</v>
      </c>
      <c r="P1604" s="2">
        <v>3</v>
      </c>
      <c r="Q1604" s="2">
        <f t="shared" si="230"/>
        <v>1</v>
      </c>
      <c r="R1604" s="2">
        <v>184.08</v>
      </c>
      <c r="S1604" s="2">
        <f t="shared" si="231"/>
        <v>3</v>
      </c>
      <c r="T1604" s="42">
        <f>DataSet!G3029+DataSet!Q3029+DataSet!S3029</f>
        <v>4</v>
      </c>
      <c r="U1604" s="16" t="str">
        <f t="shared" si="232"/>
        <v>Low</v>
      </c>
      <c r="V1604" s="4">
        <v>5</v>
      </c>
      <c r="W1604" s="33">
        <f t="shared" si="233"/>
        <v>528.97403587443989</v>
      </c>
      <c r="X1604" s="2" t="s">
        <v>28</v>
      </c>
    </row>
    <row r="1605" spans="1:24" ht="14.25" customHeight="1" x14ac:dyDescent="0.25">
      <c r="A1605" s="2">
        <v>3105</v>
      </c>
      <c r="B1605" s="2">
        <v>69</v>
      </c>
      <c r="C1605" s="2" t="str">
        <f t="shared" si="225"/>
        <v>Seniors</v>
      </c>
      <c r="D1605" s="2" t="s">
        <v>23</v>
      </c>
      <c r="E1605" s="2" t="s">
        <v>19</v>
      </c>
      <c r="F1605" s="2">
        <v>695.44</v>
      </c>
      <c r="G1605" s="2">
        <f t="shared" si="226"/>
        <v>3</v>
      </c>
      <c r="H1605" s="6">
        <v>47301</v>
      </c>
      <c r="I1605" s="12" t="str">
        <f t="shared" si="227"/>
        <v>2029</v>
      </c>
      <c r="J1605" s="10" t="str">
        <f t="shared" si="228"/>
        <v>Jul</v>
      </c>
      <c r="K1605" s="12" t="str">
        <f t="shared" si="229"/>
        <v>02</v>
      </c>
      <c r="L1605" s="2" t="s">
        <v>24</v>
      </c>
      <c r="M1605" s="2" t="s">
        <v>15</v>
      </c>
      <c r="N1605" s="2">
        <v>1.4</v>
      </c>
      <c r="O1605" s="2" t="s">
        <v>16</v>
      </c>
      <c r="P1605" s="2">
        <v>4</v>
      </c>
      <c r="Q1605" s="2">
        <f t="shared" si="230"/>
        <v>1</v>
      </c>
      <c r="R1605" s="2">
        <v>173.86</v>
      </c>
      <c r="S1605" s="2">
        <f t="shared" si="231"/>
        <v>3</v>
      </c>
      <c r="T1605" s="42">
        <f>DataSet!G3106+DataSet!Q3106+DataSet!S3106</f>
        <v>6</v>
      </c>
      <c r="U1605" s="16" t="str">
        <f t="shared" si="232"/>
        <v>Medium</v>
      </c>
      <c r="V1605" s="4">
        <v>4</v>
      </c>
      <c r="W1605" s="33">
        <f t="shared" si="233"/>
        <v>522.43975362318895</v>
      </c>
      <c r="X1605" s="2" t="s">
        <v>17</v>
      </c>
    </row>
    <row r="1606" spans="1:24" ht="14.25" customHeight="1" x14ac:dyDescent="0.25">
      <c r="A1606" s="2">
        <v>3157</v>
      </c>
      <c r="B1606" s="2">
        <v>55</v>
      </c>
      <c r="C1606" s="2" t="str">
        <f t="shared" si="225"/>
        <v>Late Adults</v>
      </c>
      <c r="D1606" s="2" t="s">
        <v>12</v>
      </c>
      <c r="E1606" s="2" t="s">
        <v>29</v>
      </c>
      <c r="F1606" s="2">
        <v>998.33</v>
      </c>
      <c r="G1606" s="2">
        <f t="shared" si="226"/>
        <v>3</v>
      </c>
      <c r="H1606" s="6">
        <v>47353</v>
      </c>
      <c r="I1606" s="12" t="str">
        <f t="shared" si="227"/>
        <v>2029</v>
      </c>
      <c r="J1606" s="10" t="str">
        <f t="shared" si="228"/>
        <v>Aug</v>
      </c>
      <c r="K1606" s="12" t="str">
        <f t="shared" si="229"/>
        <v>23</v>
      </c>
      <c r="L1606" s="2" t="s">
        <v>24</v>
      </c>
      <c r="M1606" s="2" t="s">
        <v>15</v>
      </c>
      <c r="N1606" s="2">
        <v>1.4</v>
      </c>
      <c r="O1606" s="2" t="s">
        <v>21</v>
      </c>
      <c r="P1606" s="2">
        <v>4</v>
      </c>
      <c r="Q1606" s="2">
        <f t="shared" si="230"/>
        <v>1</v>
      </c>
      <c r="R1606" s="2">
        <v>249.58</v>
      </c>
      <c r="S1606" s="2">
        <f t="shared" si="231"/>
        <v>3</v>
      </c>
      <c r="T1606" s="42">
        <f>DataSet!G3158+DataSet!Q3158+DataSet!S3158</f>
        <v>7</v>
      </c>
      <c r="U1606" s="16" t="str">
        <f t="shared" si="232"/>
        <v>High</v>
      </c>
      <c r="V1606" s="4">
        <v>5</v>
      </c>
      <c r="W1606" s="33">
        <f t="shared" si="233"/>
        <v>528.93919161676695</v>
      </c>
      <c r="X1606" s="2" t="s">
        <v>28</v>
      </c>
    </row>
    <row r="1607" spans="1:24" ht="14.25" customHeight="1" x14ac:dyDescent="0.25">
      <c r="A1607" s="2">
        <v>3189</v>
      </c>
      <c r="B1607" s="2">
        <v>18</v>
      </c>
      <c r="C1607" s="2" t="str">
        <f t="shared" si="225"/>
        <v>Young Adults</v>
      </c>
      <c r="D1607" s="2" t="s">
        <v>12</v>
      </c>
      <c r="E1607" s="2" t="s">
        <v>27</v>
      </c>
      <c r="F1607" s="2">
        <v>754.47</v>
      </c>
      <c r="G1607" s="2">
        <f t="shared" si="226"/>
        <v>3</v>
      </c>
      <c r="H1607" s="6">
        <v>47385</v>
      </c>
      <c r="I1607" s="12" t="str">
        <f t="shared" si="227"/>
        <v>2029</v>
      </c>
      <c r="J1607" s="10" t="str">
        <f t="shared" si="228"/>
        <v>Sep</v>
      </c>
      <c r="K1607" s="12" t="str">
        <f t="shared" si="229"/>
        <v>24</v>
      </c>
      <c r="L1607" s="2" t="s">
        <v>30</v>
      </c>
      <c r="M1607" s="2" t="s">
        <v>25</v>
      </c>
      <c r="N1607" s="2">
        <v>1.4</v>
      </c>
      <c r="O1607" s="2" t="s">
        <v>21</v>
      </c>
      <c r="P1607" s="2">
        <v>4</v>
      </c>
      <c r="Q1607" s="2">
        <f t="shared" si="230"/>
        <v>1</v>
      </c>
      <c r="R1607" s="2">
        <v>188.62</v>
      </c>
      <c r="S1607" s="2">
        <f t="shared" si="231"/>
        <v>3</v>
      </c>
      <c r="T1607" s="42">
        <f>DataSet!G3190+DataSet!Q3190+DataSet!S3190</f>
        <v>4</v>
      </c>
      <c r="U1607" s="16" t="str">
        <f t="shared" si="232"/>
        <v>Low</v>
      </c>
      <c r="V1607" s="4">
        <v>4</v>
      </c>
      <c r="W1607" s="33">
        <f t="shared" si="233"/>
        <v>522.18866473149535</v>
      </c>
      <c r="X1607" s="2" t="s">
        <v>22</v>
      </c>
    </row>
    <row r="1608" spans="1:24" ht="14.25" customHeight="1" x14ac:dyDescent="0.25">
      <c r="A1608" s="2">
        <v>3364</v>
      </c>
      <c r="B1608" s="2">
        <v>68</v>
      </c>
      <c r="C1608" s="2" t="str">
        <f t="shared" si="225"/>
        <v>Seniors</v>
      </c>
      <c r="D1608" s="2" t="s">
        <v>12</v>
      </c>
      <c r="E1608" s="2" t="s">
        <v>13</v>
      </c>
      <c r="F1608" s="2">
        <v>202.14</v>
      </c>
      <c r="G1608" s="2">
        <f t="shared" si="226"/>
        <v>1</v>
      </c>
      <c r="H1608" s="6">
        <v>47560</v>
      </c>
      <c r="I1608" s="12" t="str">
        <f t="shared" si="227"/>
        <v>2030</v>
      </c>
      <c r="J1608" s="10" t="str">
        <f t="shared" si="228"/>
        <v>Mar</v>
      </c>
      <c r="K1608" s="12" t="str">
        <f t="shared" si="229"/>
        <v>18</v>
      </c>
      <c r="L1608" s="2" t="s">
        <v>20</v>
      </c>
      <c r="M1608" s="2" t="s">
        <v>25</v>
      </c>
      <c r="N1608" s="2">
        <v>1.4</v>
      </c>
      <c r="O1608" s="2" t="s">
        <v>21</v>
      </c>
      <c r="P1608" s="2">
        <v>13</v>
      </c>
      <c r="Q1608" s="2">
        <f t="shared" si="230"/>
        <v>2</v>
      </c>
      <c r="R1608" s="2">
        <v>15.55</v>
      </c>
      <c r="S1608" s="2">
        <f t="shared" si="231"/>
        <v>1</v>
      </c>
      <c r="T1608" s="42">
        <f>DataSet!G3365+DataSet!Q3365+DataSet!S3365</f>
        <v>7</v>
      </c>
      <c r="U1608" s="16" t="str">
        <f t="shared" si="232"/>
        <v>High</v>
      </c>
      <c r="V1608" s="4">
        <v>1</v>
      </c>
      <c r="W1608" s="33">
        <f t="shared" si="233"/>
        <v>536.60231111111057</v>
      </c>
      <c r="X1608" s="2" t="s">
        <v>28</v>
      </c>
    </row>
    <row r="1609" spans="1:24" ht="14.25" customHeight="1" x14ac:dyDescent="0.25">
      <c r="A1609" s="2">
        <v>3877</v>
      </c>
      <c r="B1609" s="2">
        <v>19</v>
      </c>
      <c r="C1609" s="2" t="str">
        <f t="shared" si="225"/>
        <v>Young Adults</v>
      </c>
      <c r="D1609" s="2" t="s">
        <v>23</v>
      </c>
      <c r="E1609" s="2" t="s">
        <v>29</v>
      </c>
      <c r="F1609" s="2">
        <v>640.28</v>
      </c>
      <c r="G1609" s="2">
        <f t="shared" si="226"/>
        <v>2</v>
      </c>
      <c r="H1609" s="6">
        <v>48073</v>
      </c>
      <c r="I1609" s="12" t="str">
        <f t="shared" si="227"/>
        <v>2031</v>
      </c>
      <c r="J1609" s="10" t="str">
        <f t="shared" si="228"/>
        <v>Aug</v>
      </c>
      <c r="K1609" s="12" t="str">
        <f t="shared" si="229"/>
        <v>13</v>
      </c>
      <c r="L1609" s="2" t="s">
        <v>20</v>
      </c>
      <c r="M1609" s="2" t="s">
        <v>25</v>
      </c>
      <c r="N1609" s="2">
        <v>1.4</v>
      </c>
      <c r="O1609" s="2" t="s">
        <v>16</v>
      </c>
      <c r="P1609" s="2">
        <v>8</v>
      </c>
      <c r="Q1609" s="2">
        <f t="shared" si="230"/>
        <v>2</v>
      </c>
      <c r="R1609" s="2">
        <v>80.040000000000006</v>
      </c>
      <c r="S1609" s="2">
        <f t="shared" si="231"/>
        <v>2</v>
      </c>
      <c r="T1609" s="42">
        <f>DataSet!G3878+DataSet!Q3878+DataSet!S3878</f>
        <v>4</v>
      </c>
      <c r="U1609" s="16" t="str">
        <f t="shared" si="232"/>
        <v>Low</v>
      </c>
      <c r="V1609" s="4">
        <v>2</v>
      </c>
      <c r="W1609" s="33">
        <f t="shared" si="233"/>
        <v>519.69490341753419</v>
      </c>
      <c r="X1609" s="2" t="s">
        <v>28</v>
      </c>
    </row>
    <row r="1610" spans="1:24" ht="14.25" customHeight="1" x14ac:dyDescent="0.25">
      <c r="A1610" s="2">
        <v>4455</v>
      </c>
      <c r="B1610" s="2">
        <v>19</v>
      </c>
      <c r="C1610" s="2" t="str">
        <f t="shared" si="225"/>
        <v>Young Adults</v>
      </c>
      <c r="D1610" s="2" t="s">
        <v>18</v>
      </c>
      <c r="E1610" s="2" t="s">
        <v>13</v>
      </c>
      <c r="F1610" s="2">
        <v>649.45000000000005</v>
      </c>
      <c r="G1610" s="2">
        <f t="shared" si="226"/>
        <v>2</v>
      </c>
      <c r="H1610" s="6">
        <v>48651</v>
      </c>
      <c r="I1610" s="12" t="str">
        <f t="shared" si="227"/>
        <v>2033</v>
      </c>
      <c r="J1610" s="10" t="str">
        <f t="shared" si="228"/>
        <v>Mar</v>
      </c>
      <c r="K1610" s="12" t="str">
        <f t="shared" si="229"/>
        <v>13</v>
      </c>
      <c r="L1610" s="2" t="s">
        <v>20</v>
      </c>
      <c r="M1610" s="2" t="s">
        <v>15</v>
      </c>
      <c r="N1610" s="2">
        <v>1.4</v>
      </c>
      <c r="O1610" s="2" t="s">
        <v>16</v>
      </c>
      <c r="P1610" s="2">
        <v>2</v>
      </c>
      <c r="Q1610" s="2">
        <f t="shared" si="230"/>
        <v>1</v>
      </c>
      <c r="R1610" s="2">
        <v>324.73</v>
      </c>
      <c r="S1610" s="2">
        <f t="shared" si="231"/>
        <v>3</v>
      </c>
      <c r="T1610" s="42">
        <f>DataSet!G4456+DataSet!Q4456+DataSet!S4456</f>
        <v>7</v>
      </c>
      <c r="U1610" s="16" t="str">
        <f t="shared" si="232"/>
        <v>High</v>
      </c>
      <c r="V1610" s="4">
        <v>5</v>
      </c>
      <c r="W1610" s="33">
        <f t="shared" si="233"/>
        <v>528.23545727136468</v>
      </c>
      <c r="X1610" s="2" t="s">
        <v>28</v>
      </c>
    </row>
    <row r="1611" spans="1:24" ht="14.25" customHeight="1" x14ac:dyDescent="0.25">
      <c r="A1611" s="2">
        <v>4516</v>
      </c>
      <c r="B1611" s="2">
        <v>35</v>
      </c>
      <c r="C1611" s="2" t="str">
        <f t="shared" si="225"/>
        <v>Early Adults</v>
      </c>
      <c r="D1611" s="2" t="s">
        <v>26</v>
      </c>
      <c r="E1611" s="2" t="s">
        <v>27</v>
      </c>
      <c r="F1611" s="2">
        <v>965.11</v>
      </c>
      <c r="G1611" s="2">
        <f t="shared" si="226"/>
        <v>3</v>
      </c>
      <c r="H1611" s="6">
        <v>48712</v>
      </c>
      <c r="I1611" s="12" t="str">
        <f t="shared" si="227"/>
        <v>2033</v>
      </c>
      <c r="J1611" s="10" t="str">
        <f t="shared" si="228"/>
        <v>May</v>
      </c>
      <c r="K1611" s="12" t="str">
        <f t="shared" si="229"/>
        <v>13</v>
      </c>
      <c r="L1611" s="2" t="s">
        <v>14</v>
      </c>
      <c r="M1611" s="2" t="s">
        <v>25</v>
      </c>
      <c r="N1611" s="2">
        <v>1.4</v>
      </c>
      <c r="O1611" s="2" t="s">
        <v>21</v>
      </c>
      <c r="P1611" s="2">
        <v>13</v>
      </c>
      <c r="Q1611" s="2">
        <f t="shared" si="230"/>
        <v>2</v>
      </c>
      <c r="R1611" s="2">
        <v>74.239999999999995</v>
      </c>
      <c r="S1611" s="2">
        <f t="shared" si="231"/>
        <v>2</v>
      </c>
      <c r="T1611" s="42">
        <f>DataSet!G4517+DataSet!Q4517+DataSet!S4517</f>
        <v>8</v>
      </c>
      <c r="U1611" s="16" t="str">
        <f t="shared" si="232"/>
        <v>High</v>
      </c>
      <c r="V1611" s="4">
        <v>2</v>
      </c>
      <c r="W1611" s="33">
        <f t="shared" si="233"/>
        <v>519.51546130952454</v>
      </c>
      <c r="X1611" s="2" t="s">
        <v>22</v>
      </c>
    </row>
    <row r="1612" spans="1:24" ht="14.25" customHeight="1" x14ac:dyDescent="0.25">
      <c r="A1612" s="2">
        <v>4546</v>
      </c>
      <c r="B1612" s="2">
        <v>26</v>
      </c>
      <c r="C1612" s="2" t="str">
        <f t="shared" si="225"/>
        <v>Young Adults</v>
      </c>
      <c r="D1612" s="2" t="s">
        <v>23</v>
      </c>
      <c r="E1612" s="2" t="s">
        <v>19</v>
      </c>
      <c r="F1612" s="2">
        <v>518.84</v>
      </c>
      <c r="G1612" s="2">
        <f t="shared" si="226"/>
        <v>2</v>
      </c>
      <c r="H1612" s="6">
        <v>48742</v>
      </c>
      <c r="I1612" s="12" t="str">
        <f t="shared" si="227"/>
        <v>2033</v>
      </c>
      <c r="J1612" s="10" t="str">
        <f t="shared" si="228"/>
        <v>Jun</v>
      </c>
      <c r="K1612" s="12" t="str">
        <f t="shared" si="229"/>
        <v>12</v>
      </c>
      <c r="L1612" s="2" t="s">
        <v>24</v>
      </c>
      <c r="M1612" s="2" t="s">
        <v>15</v>
      </c>
      <c r="N1612" s="2">
        <v>1.4</v>
      </c>
      <c r="O1612" s="2" t="s">
        <v>21</v>
      </c>
      <c r="P1612" s="2">
        <v>14</v>
      </c>
      <c r="Q1612" s="2">
        <f t="shared" si="230"/>
        <v>2</v>
      </c>
      <c r="R1612" s="2">
        <v>37.06</v>
      </c>
      <c r="S1612" s="2">
        <f t="shared" si="231"/>
        <v>1</v>
      </c>
      <c r="T1612" s="42">
        <f>DataSet!G4547+DataSet!Q4547+DataSet!S4547</f>
        <v>4</v>
      </c>
      <c r="U1612" s="16" t="str">
        <f t="shared" si="232"/>
        <v>Low</v>
      </c>
      <c r="V1612" s="4">
        <v>5</v>
      </c>
      <c r="W1612" s="33">
        <f t="shared" si="233"/>
        <v>528.05345345345381</v>
      </c>
      <c r="X1612" s="2" t="s">
        <v>28</v>
      </c>
    </row>
    <row r="1613" spans="1:24" ht="14.25" customHeight="1" x14ac:dyDescent="0.25">
      <c r="A1613" s="2">
        <v>4663</v>
      </c>
      <c r="B1613" s="2">
        <v>26</v>
      </c>
      <c r="C1613" s="2" t="str">
        <f t="shared" si="225"/>
        <v>Young Adults</v>
      </c>
      <c r="D1613" s="2" t="s">
        <v>26</v>
      </c>
      <c r="E1613" s="2" t="s">
        <v>27</v>
      </c>
      <c r="F1613" s="2">
        <v>259.54000000000002</v>
      </c>
      <c r="G1613" s="2">
        <f t="shared" si="226"/>
        <v>1</v>
      </c>
      <c r="H1613" s="6">
        <v>48859</v>
      </c>
      <c r="I1613" s="12" t="str">
        <f t="shared" si="227"/>
        <v>2033</v>
      </c>
      <c r="J1613" s="10" t="str">
        <f t="shared" si="228"/>
        <v>Oct</v>
      </c>
      <c r="K1613" s="12" t="str">
        <f t="shared" si="229"/>
        <v>07</v>
      </c>
      <c r="L1613" s="2" t="s">
        <v>14</v>
      </c>
      <c r="M1613" s="2" t="s">
        <v>25</v>
      </c>
      <c r="N1613" s="2">
        <v>1.4</v>
      </c>
      <c r="O1613" s="2" t="s">
        <v>21</v>
      </c>
      <c r="P1613" s="2">
        <v>13</v>
      </c>
      <c r="Q1613" s="2">
        <f t="shared" si="230"/>
        <v>2</v>
      </c>
      <c r="R1613" s="2">
        <v>19.96</v>
      </c>
      <c r="S1613" s="2">
        <f t="shared" si="231"/>
        <v>1</v>
      </c>
      <c r="T1613" s="42">
        <f>DataSet!G4664+DataSet!Q4664+DataSet!S4664</f>
        <v>4</v>
      </c>
      <c r="U1613" s="16" t="str">
        <f t="shared" si="232"/>
        <v>Low</v>
      </c>
      <c r="V1613" s="4">
        <v>1</v>
      </c>
      <c r="W1613" s="33">
        <f t="shared" si="233"/>
        <v>537.09854599406469</v>
      </c>
      <c r="X1613" s="2" t="s">
        <v>28</v>
      </c>
    </row>
    <row r="1614" spans="1:24" ht="14.25" customHeight="1" x14ac:dyDescent="0.25">
      <c r="A1614" s="2">
        <v>173</v>
      </c>
      <c r="B1614" s="2">
        <v>31</v>
      </c>
      <c r="C1614" s="2" t="str">
        <f t="shared" si="225"/>
        <v>Early Adults</v>
      </c>
      <c r="D1614" s="2" t="s">
        <v>18</v>
      </c>
      <c r="E1614" s="2" t="s">
        <v>13</v>
      </c>
      <c r="F1614" s="2">
        <v>164.51</v>
      </c>
      <c r="G1614" s="2">
        <f t="shared" si="226"/>
        <v>1</v>
      </c>
      <c r="H1614" s="6">
        <v>44369</v>
      </c>
      <c r="I1614" s="12" t="str">
        <f t="shared" si="227"/>
        <v>2021</v>
      </c>
      <c r="J1614" s="10" t="str">
        <f t="shared" si="228"/>
        <v>Jun</v>
      </c>
      <c r="K1614" s="12" t="str">
        <f t="shared" si="229"/>
        <v>22</v>
      </c>
      <c r="L1614" s="2" t="s">
        <v>14</v>
      </c>
      <c r="M1614" s="2" t="s">
        <v>25</v>
      </c>
      <c r="N1614" s="2">
        <v>1.39</v>
      </c>
      <c r="O1614" s="2" t="s">
        <v>21</v>
      </c>
      <c r="P1614" s="2">
        <v>4</v>
      </c>
      <c r="Q1614" s="2">
        <f t="shared" si="230"/>
        <v>1</v>
      </c>
      <c r="R1614" s="2">
        <v>41.13</v>
      </c>
      <c r="S1614" s="2">
        <f t="shared" si="231"/>
        <v>1</v>
      </c>
      <c r="T1614" s="42">
        <f>DataSet!G174+DataSet!Q174+DataSet!S174</f>
        <v>4</v>
      </c>
      <c r="U1614" s="16" t="str">
        <f t="shared" si="232"/>
        <v>Low</v>
      </c>
      <c r="V1614" s="4">
        <v>5</v>
      </c>
      <c r="W1614" s="33">
        <f t="shared" si="233"/>
        <v>528.06730827067702</v>
      </c>
      <c r="X1614" s="2" t="s">
        <v>17</v>
      </c>
    </row>
    <row r="1615" spans="1:24" ht="14.25" customHeight="1" x14ac:dyDescent="0.25">
      <c r="A1615" s="2">
        <v>703</v>
      </c>
      <c r="B1615" s="2">
        <v>64</v>
      </c>
      <c r="C1615" s="2" t="str">
        <f t="shared" si="225"/>
        <v>Seniors</v>
      </c>
      <c r="D1615" s="2" t="s">
        <v>18</v>
      </c>
      <c r="E1615" s="2" t="s">
        <v>13</v>
      </c>
      <c r="F1615" s="2">
        <v>688.3</v>
      </c>
      <c r="G1615" s="2">
        <f t="shared" si="226"/>
        <v>3</v>
      </c>
      <c r="H1615" s="6">
        <v>44899</v>
      </c>
      <c r="I1615" s="12" t="str">
        <f t="shared" si="227"/>
        <v>2022</v>
      </c>
      <c r="J1615" s="10" t="str">
        <f t="shared" si="228"/>
        <v>Dec</v>
      </c>
      <c r="K1615" s="12" t="str">
        <f t="shared" si="229"/>
        <v>04</v>
      </c>
      <c r="L1615" s="2" t="s">
        <v>14</v>
      </c>
      <c r="M1615" s="2" t="s">
        <v>25</v>
      </c>
      <c r="N1615" s="2">
        <v>1.39</v>
      </c>
      <c r="O1615" s="2" t="s">
        <v>21</v>
      </c>
      <c r="P1615" s="2">
        <v>18</v>
      </c>
      <c r="Q1615" s="2">
        <f t="shared" si="230"/>
        <v>3</v>
      </c>
      <c r="R1615" s="2">
        <v>38.24</v>
      </c>
      <c r="S1615" s="2">
        <f t="shared" si="231"/>
        <v>1</v>
      </c>
      <c r="T1615" s="42">
        <f>DataSet!G704+DataSet!Q704+DataSet!S704</f>
        <v>7</v>
      </c>
      <c r="U1615" s="16" t="str">
        <f t="shared" si="232"/>
        <v>High</v>
      </c>
      <c r="V1615" s="4">
        <v>3</v>
      </c>
      <c r="W1615" s="33">
        <f t="shared" si="233"/>
        <v>501.20927641099854</v>
      </c>
      <c r="X1615" s="2" t="s">
        <v>22</v>
      </c>
    </row>
    <row r="1616" spans="1:24" ht="14.25" customHeight="1" x14ac:dyDescent="0.25">
      <c r="A1616" s="2">
        <v>858</v>
      </c>
      <c r="B1616" s="2">
        <v>33</v>
      </c>
      <c r="C1616" s="2" t="str">
        <f t="shared" si="225"/>
        <v>Early Adults</v>
      </c>
      <c r="D1616" s="2" t="s">
        <v>26</v>
      </c>
      <c r="E1616" s="2" t="s">
        <v>19</v>
      </c>
      <c r="F1616" s="2">
        <v>448.44</v>
      </c>
      <c r="G1616" s="2">
        <f t="shared" si="226"/>
        <v>2</v>
      </c>
      <c r="H1616" s="6">
        <v>45054</v>
      </c>
      <c r="I1616" s="12" t="str">
        <f t="shared" si="227"/>
        <v>2023</v>
      </c>
      <c r="J1616" s="10" t="str">
        <f t="shared" si="228"/>
        <v>May</v>
      </c>
      <c r="K1616" s="12" t="str">
        <f t="shared" si="229"/>
        <v>08</v>
      </c>
      <c r="L1616" s="2" t="s">
        <v>24</v>
      </c>
      <c r="M1616" s="2" t="s">
        <v>15</v>
      </c>
      <c r="N1616" s="2">
        <v>1.39</v>
      </c>
      <c r="O1616" s="2" t="s">
        <v>21</v>
      </c>
      <c r="P1616" s="2">
        <v>18</v>
      </c>
      <c r="Q1616" s="2">
        <f t="shared" si="230"/>
        <v>3</v>
      </c>
      <c r="R1616" s="2">
        <v>24.91</v>
      </c>
      <c r="S1616" s="2">
        <f t="shared" si="231"/>
        <v>1</v>
      </c>
      <c r="T1616" s="42">
        <f>DataSet!G859+DataSet!Q859+DataSet!S859</f>
        <v>6</v>
      </c>
      <c r="U1616" s="16" t="str">
        <f t="shared" si="232"/>
        <v>Medium</v>
      </c>
      <c r="V1616" s="4">
        <v>5</v>
      </c>
      <c r="W1616" s="33">
        <f t="shared" si="233"/>
        <v>528.61483433734975</v>
      </c>
      <c r="X1616" s="2" t="s">
        <v>28</v>
      </c>
    </row>
    <row r="1617" spans="1:24" ht="14.25" customHeight="1" x14ac:dyDescent="0.25">
      <c r="A1617" s="2">
        <v>1214</v>
      </c>
      <c r="B1617" s="2">
        <v>62</v>
      </c>
      <c r="C1617" s="2" t="str">
        <f t="shared" si="225"/>
        <v>Seniors</v>
      </c>
      <c r="D1617" s="2" t="s">
        <v>18</v>
      </c>
      <c r="E1617" s="2" t="s">
        <v>13</v>
      </c>
      <c r="F1617" s="2">
        <v>364.55</v>
      </c>
      <c r="G1617" s="2">
        <f t="shared" si="226"/>
        <v>2</v>
      </c>
      <c r="H1617" s="6">
        <v>45410</v>
      </c>
      <c r="I1617" s="12" t="str">
        <f t="shared" si="227"/>
        <v>2024</v>
      </c>
      <c r="J1617" s="10" t="str">
        <f t="shared" si="228"/>
        <v>Apr</v>
      </c>
      <c r="K1617" s="12" t="str">
        <f t="shared" si="229"/>
        <v>28</v>
      </c>
      <c r="L1617" s="2" t="s">
        <v>20</v>
      </c>
      <c r="M1617" s="2" t="s">
        <v>25</v>
      </c>
      <c r="N1617" s="2">
        <v>1.39</v>
      </c>
      <c r="O1617" s="2" t="s">
        <v>16</v>
      </c>
      <c r="P1617" s="2">
        <v>13</v>
      </c>
      <c r="Q1617" s="2">
        <f t="shared" si="230"/>
        <v>2</v>
      </c>
      <c r="R1617" s="2">
        <v>28.04</v>
      </c>
      <c r="S1617" s="2">
        <f t="shared" si="231"/>
        <v>1</v>
      </c>
      <c r="T1617" s="42">
        <f>DataSet!G1215+DataSet!Q1215+DataSet!S1215</f>
        <v>7</v>
      </c>
      <c r="U1617" s="16" t="str">
        <f t="shared" si="232"/>
        <v>High</v>
      </c>
      <c r="V1617" s="4">
        <v>1</v>
      </c>
      <c r="W1617" s="33">
        <f t="shared" si="233"/>
        <v>537.51096582466505</v>
      </c>
      <c r="X1617" s="2" t="s">
        <v>17</v>
      </c>
    </row>
    <row r="1618" spans="1:24" ht="14.25" customHeight="1" x14ac:dyDescent="0.25">
      <c r="A1618" s="2">
        <v>1378</v>
      </c>
      <c r="B1618" s="2">
        <v>29</v>
      </c>
      <c r="C1618" s="2" t="str">
        <f t="shared" si="225"/>
        <v>Young Adults</v>
      </c>
      <c r="D1618" s="2" t="s">
        <v>26</v>
      </c>
      <c r="E1618" s="2" t="s">
        <v>29</v>
      </c>
      <c r="F1618" s="2">
        <v>278.24</v>
      </c>
      <c r="G1618" s="2">
        <f t="shared" si="226"/>
        <v>1</v>
      </c>
      <c r="H1618" s="6">
        <v>45574</v>
      </c>
      <c r="I1618" s="12" t="str">
        <f t="shared" si="227"/>
        <v>2024</v>
      </c>
      <c r="J1618" s="10" t="str">
        <f t="shared" si="228"/>
        <v>Oct</v>
      </c>
      <c r="K1618" s="12" t="str">
        <f t="shared" si="229"/>
        <v>09</v>
      </c>
      <c r="L1618" s="2" t="s">
        <v>20</v>
      </c>
      <c r="M1618" s="2" t="s">
        <v>15</v>
      </c>
      <c r="N1618" s="2">
        <v>1.39</v>
      </c>
      <c r="O1618" s="2" t="s">
        <v>21</v>
      </c>
      <c r="P1618" s="2">
        <v>1</v>
      </c>
      <c r="Q1618" s="2">
        <f t="shared" si="230"/>
        <v>1</v>
      </c>
      <c r="R1618" s="2">
        <v>278.24</v>
      </c>
      <c r="S1618" s="2">
        <f t="shared" si="231"/>
        <v>3</v>
      </c>
      <c r="T1618" s="42">
        <f>DataSet!G1379+DataSet!Q1379+DataSet!S1379</f>
        <v>4</v>
      </c>
      <c r="U1618" s="16" t="str">
        <f t="shared" si="232"/>
        <v>Low</v>
      </c>
      <c r="V1618" s="4">
        <v>1</v>
      </c>
      <c r="W1618" s="33">
        <f t="shared" si="233"/>
        <v>537.76834821428508</v>
      </c>
      <c r="X1618" s="2" t="s">
        <v>17</v>
      </c>
    </row>
    <row r="1619" spans="1:24" ht="14.25" customHeight="1" x14ac:dyDescent="0.25">
      <c r="A1619" s="2">
        <v>1633</v>
      </c>
      <c r="B1619" s="2">
        <v>37</v>
      </c>
      <c r="C1619" s="2" t="str">
        <f t="shared" si="225"/>
        <v>Early Adults</v>
      </c>
      <c r="D1619" s="2" t="s">
        <v>18</v>
      </c>
      <c r="E1619" s="2" t="s">
        <v>19</v>
      </c>
      <c r="F1619" s="2">
        <v>79.400000000000006</v>
      </c>
      <c r="G1619" s="2">
        <f t="shared" si="226"/>
        <v>1</v>
      </c>
      <c r="H1619" s="6">
        <v>45829</v>
      </c>
      <c r="I1619" s="12" t="str">
        <f t="shared" si="227"/>
        <v>2025</v>
      </c>
      <c r="J1619" s="10" t="str">
        <f t="shared" si="228"/>
        <v>Jun</v>
      </c>
      <c r="K1619" s="12" t="str">
        <f t="shared" si="229"/>
        <v>21</v>
      </c>
      <c r="L1619" s="2" t="s">
        <v>24</v>
      </c>
      <c r="M1619" s="2" t="s">
        <v>25</v>
      </c>
      <c r="N1619" s="2">
        <v>1.39</v>
      </c>
      <c r="O1619" s="2" t="s">
        <v>21</v>
      </c>
      <c r="P1619" s="2">
        <v>4</v>
      </c>
      <c r="Q1619" s="2">
        <f t="shared" si="230"/>
        <v>1</v>
      </c>
      <c r="R1619" s="2">
        <v>19.850000000000001</v>
      </c>
      <c r="S1619" s="2">
        <f t="shared" si="231"/>
        <v>1</v>
      </c>
      <c r="T1619" s="42">
        <f>DataSet!G1634+DataSet!Q1634+DataSet!S1634</f>
        <v>3</v>
      </c>
      <c r="U1619" s="16" t="str">
        <f t="shared" si="232"/>
        <v>Low</v>
      </c>
      <c r="V1619" s="4">
        <v>2</v>
      </c>
      <c r="W1619" s="33">
        <f t="shared" si="233"/>
        <v>518.85138599105881</v>
      </c>
      <c r="X1619" s="2" t="s">
        <v>22</v>
      </c>
    </row>
    <row r="1620" spans="1:24" ht="14.25" customHeight="1" x14ac:dyDescent="0.25">
      <c r="A1620" s="2">
        <v>2243</v>
      </c>
      <c r="B1620" s="2">
        <v>63</v>
      </c>
      <c r="C1620" s="2" t="str">
        <f t="shared" si="225"/>
        <v>Seniors</v>
      </c>
      <c r="D1620" s="2" t="s">
        <v>23</v>
      </c>
      <c r="E1620" s="2" t="s">
        <v>19</v>
      </c>
      <c r="F1620" s="2">
        <v>250.08</v>
      </c>
      <c r="G1620" s="2">
        <f t="shared" si="226"/>
        <v>1</v>
      </c>
      <c r="H1620" s="6">
        <v>46439</v>
      </c>
      <c r="I1620" s="12" t="str">
        <f t="shared" si="227"/>
        <v>2027</v>
      </c>
      <c r="J1620" s="10" t="str">
        <f t="shared" si="228"/>
        <v>Feb</v>
      </c>
      <c r="K1620" s="12" t="str">
        <f t="shared" si="229"/>
        <v>21</v>
      </c>
      <c r="L1620" s="2" t="s">
        <v>14</v>
      </c>
      <c r="M1620" s="2" t="s">
        <v>25</v>
      </c>
      <c r="N1620" s="2">
        <v>1.39</v>
      </c>
      <c r="O1620" s="2" t="s">
        <v>16</v>
      </c>
      <c r="P1620" s="2">
        <v>8</v>
      </c>
      <c r="Q1620" s="2">
        <f t="shared" si="230"/>
        <v>2</v>
      </c>
      <c r="R1620" s="2">
        <v>31.26</v>
      </c>
      <c r="S1620" s="2">
        <f t="shared" si="231"/>
        <v>1</v>
      </c>
      <c r="T1620" s="42">
        <f>DataSet!G2244+DataSet!Q2244+DataSet!S2244</f>
        <v>3</v>
      </c>
      <c r="U1620" s="16" t="str">
        <f t="shared" si="232"/>
        <v>Low</v>
      </c>
      <c r="V1620" s="4">
        <v>3</v>
      </c>
      <c r="W1620" s="33">
        <f t="shared" si="233"/>
        <v>500.93813043478252</v>
      </c>
      <c r="X1620" s="2" t="s">
        <v>22</v>
      </c>
    </row>
    <row r="1621" spans="1:24" ht="14.25" customHeight="1" x14ac:dyDescent="0.25">
      <c r="A1621" s="2">
        <v>2352</v>
      </c>
      <c r="B1621" s="2">
        <v>33</v>
      </c>
      <c r="C1621" s="2" t="str">
        <f t="shared" si="225"/>
        <v>Early Adults</v>
      </c>
      <c r="D1621" s="2" t="s">
        <v>18</v>
      </c>
      <c r="E1621" s="2" t="s">
        <v>13</v>
      </c>
      <c r="F1621" s="2">
        <v>464.77</v>
      </c>
      <c r="G1621" s="2">
        <f t="shared" si="226"/>
        <v>2</v>
      </c>
      <c r="H1621" s="6">
        <v>46548</v>
      </c>
      <c r="I1621" s="12" t="str">
        <f t="shared" si="227"/>
        <v>2027</v>
      </c>
      <c r="J1621" s="10" t="str">
        <f t="shared" si="228"/>
        <v>Jun</v>
      </c>
      <c r="K1621" s="12" t="str">
        <f t="shared" si="229"/>
        <v>10</v>
      </c>
      <c r="L1621" s="2" t="s">
        <v>20</v>
      </c>
      <c r="M1621" s="2" t="s">
        <v>15</v>
      </c>
      <c r="N1621" s="2">
        <v>1.39</v>
      </c>
      <c r="O1621" s="2" t="s">
        <v>16</v>
      </c>
      <c r="P1621" s="2">
        <v>15</v>
      </c>
      <c r="Q1621" s="2">
        <f t="shared" si="230"/>
        <v>2</v>
      </c>
      <c r="R1621" s="2">
        <v>30.98</v>
      </c>
      <c r="S1621" s="2">
        <f t="shared" si="231"/>
        <v>1</v>
      </c>
      <c r="T1621" s="42">
        <f>DataSet!G2353+DataSet!Q2353+DataSet!S2353</f>
        <v>4</v>
      </c>
      <c r="U1621" s="16" t="str">
        <f t="shared" si="232"/>
        <v>Low</v>
      </c>
      <c r="V1621" s="4">
        <v>4</v>
      </c>
      <c r="W1621" s="33">
        <f t="shared" si="233"/>
        <v>521.8510465116284</v>
      </c>
      <c r="X1621" s="2" t="s">
        <v>17</v>
      </c>
    </row>
    <row r="1622" spans="1:24" ht="14.25" customHeight="1" x14ac:dyDescent="0.25">
      <c r="A1622" s="2">
        <v>2614</v>
      </c>
      <c r="B1622" s="2">
        <v>48</v>
      </c>
      <c r="C1622" s="2" t="str">
        <f t="shared" si="225"/>
        <v>Mid Adults</v>
      </c>
      <c r="D1622" s="2" t="s">
        <v>26</v>
      </c>
      <c r="E1622" s="2" t="s">
        <v>27</v>
      </c>
      <c r="F1622" s="2">
        <v>729.66</v>
      </c>
      <c r="G1622" s="2">
        <f t="shared" si="226"/>
        <v>3</v>
      </c>
      <c r="H1622" s="6">
        <v>46810</v>
      </c>
      <c r="I1622" s="12" t="str">
        <f t="shared" si="227"/>
        <v>2028</v>
      </c>
      <c r="J1622" s="10" t="str">
        <f t="shared" si="228"/>
        <v>Feb</v>
      </c>
      <c r="K1622" s="12" t="str">
        <f t="shared" si="229"/>
        <v>27</v>
      </c>
      <c r="L1622" s="2" t="s">
        <v>30</v>
      </c>
      <c r="M1622" s="2" t="s">
        <v>15</v>
      </c>
      <c r="N1622" s="2">
        <v>1.39</v>
      </c>
      <c r="O1622" s="2" t="s">
        <v>16</v>
      </c>
      <c r="P1622" s="2">
        <v>4</v>
      </c>
      <c r="Q1622" s="2">
        <f t="shared" si="230"/>
        <v>1</v>
      </c>
      <c r="R1622" s="2">
        <v>182.42</v>
      </c>
      <c r="S1622" s="2">
        <f t="shared" si="231"/>
        <v>3</v>
      </c>
      <c r="T1622" s="42">
        <f>DataSet!G2615+DataSet!Q2615+DataSet!S2615</f>
        <v>8</v>
      </c>
      <c r="U1622" s="16" t="str">
        <f t="shared" si="232"/>
        <v>High</v>
      </c>
      <c r="V1622" s="4">
        <v>1</v>
      </c>
      <c r="W1622" s="33">
        <f t="shared" si="233"/>
        <v>538.15512667660153</v>
      </c>
      <c r="X1622" s="2" t="s">
        <v>28</v>
      </c>
    </row>
    <row r="1623" spans="1:24" ht="14.25" customHeight="1" x14ac:dyDescent="0.25">
      <c r="A1623" s="2">
        <v>2625</v>
      </c>
      <c r="B1623" s="2">
        <v>25</v>
      </c>
      <c r="C1623" s="2" t="str">
        <f t="shared" si="225"/>
        <v>Young Adults</v>
      </c>
      <c r="D1623" s="2" t="s">
        <v>18</v>
      </c>
      <c r="E1623" s="2" t="s">
        <v>29</v>
      </c>
      <c r="F1623" s="2">
        <v>410.04</v>
      </c>
      <c r="G1623" s="2">
        <f t="shared" si="226"/>
        <v>2</v>
      </c>
      <c r="H1623" s="6">
        <v>46821</v>
      </c>
      <c r="I1623" s="12" t="str">
        <f t="shared" si="227"/>
        <v>2028</v>
      </c>
      <c r="J1623" s="10" t="str">
        <f t="shared" si="228"/>
        <v>Mar</v>
      </c>
      <c r="K1623" s="12" t="str">
        <f t="shared" si="229"/>
        <v>09</v>
      </c>
      <c r="L1623" s="2" t="s">
        <v>24</v>
      </c>
      <c r="M1623" s="2" t="s">
        <v>15</v>
      </c>
      <c r="N1623" s="2">
        <v>1.39</v>
      </c>
      <c r="O1623" s="2" t="s">
        <v>16</v>
      </c>
      <c r="P1623" s="2">
        <v>9</v>
      </c>
      <c r="Q1623" s="2">
        <f t="shared" si="230"/>
        <v>2</v>
      </c>
      <c r="R1623" s="2">
        <v>45.56</v>
      </c>
      <c r="S1623" s="2">
        <f t="shared" si="231"/>
        <v>1</v>
      </c>
      <c r="T1623" s="42">
        <f>DataSet!G2626+DataSet!Q2626+DataSet!S2626</f>
        <v>5</v>
      </c>
      <c r="U1623" s="16" t="str">
        <f t="shared" si="232"/>
        <v>Medium</v>
      </c>
      <c r="V1623" s="4">
        <v>3</v>
      </c>
      <c r="W1623" s="33">
        <f t="shared" si="233"/>
        <v>501.30222060957908</v>
      </c>
      <c r="X1623" s="2" t="s">
        <v>28</v>
      </c>
    </row>
    <row r="1624" spans="1:24" ht="14.25" customHeight="1" x14ac:dyDescent="0.25">
      <c r="A1624" s="2">
        <v>3479</v>
      </c>
      <c r="B1624" s="2">
        <v>67</v>
      </c>
      <c r="C1624" s="2" t="str">
        <f t="shared" si="225"/>
        <v>Seniors</v>
      </c>
      <c r="D1624" s="2" t="s">
        <v>12</v>
      </c>
      <c r="E1624" s="2" t="s">
        <v>19</v>
      </c>
      <c r="F1624" s="2">
        <v>621.03</v>
      </c>
      <c r="G1624" s="2">
        <f t="shared" si="226"/>
        <v>2</v>
      </c>
      <c r="H1624" s="6">
        <v>47675</v>
      </c>
      <c r="I1624" s="12" t="str">
        <f t="shared" si="227"/>
        <v>2030</v>
      </c>
      <c r="J1624" s="10" t="str">
        <f t="shared" si="228"/>
        <v>Jul</v>
      </c>
      <c r="K1624" s="12" t="str">
        <f t="shared" si="229"/>
        <v>11</v>
      </c>
      <c r="L1624" s="2" t="s">
        <v>20</v>
      </c>
      <c r="M1624" s="2" t="s">
        <v>25</v>
      </c>
      <c r="N1624" s="2">
        <v>1.39</v>
      </c>
      <c r="O1624" s="2" t="s">
        <v>16</v>
      </c>
      <c r="P1624" s="2">
        <v>8</v>
      </c>
      <c r="Q1624" s="2">
        <f t="shared" si="230"/>
        <v>2</v>
      </c>
      <c r="R1624" s="2">
        <v>77.63</v>
      </c>
      <c r="S1624" s="2">
        <f t="shared" si="231"/>
        <v>2</v>
      </c>
      <c r="T1624" s="42">
        <f>DataSet!G3480+DataSet!Q3480+DataSet!S3480</f>
        <v>4</v>
      </c>
      <c r="U1624" s="16" t="str">
        <f t="shared" si="232"/>
        <v>Low</v>
      </c>
      <c r="V1624" s="4">
        <v>5</v>
      </c>
      <c r="W1624" s="33">
        <f t="shared" si="233"/>
        <v>528.73576168929139</v>
      </c>
      <c r="X1624" s="2" t="s">
        <v>22</v>
      </c>
    </row>
    <row r="1625" spans="1:24" ht="14.25" customHeight="1" x14ac:dyDescent="0.25">
      <c r="A1625" s="2">
        <v>3687</v>
      </c>
      <c r="B1625" s="2">
        <v>51</v>
      </c>
      <c r="C1625" s="2" t="str">
        <f t="shared" si="225"/>
        <v>Late Adults</v>
      </c>
      <c r="D1625" s="2" t="s">
        <v>23</v>
      </c>
      <c r="E1625" s="2" t="s">
        <v>27</v>
      </c>
      <c r="F1625" s="2">
        <v>270.39</v>
      </c>
      <c r="G1625" s="2">
        <f t="shared" si="226"/>
        <v>1</v>
      </c>
      <c r="H1625" s="6">
        <v>47883</v>
      </c>
      <c r="I1625" s="12" t="str">
        <f t="shared" si="227"/>
        <v>2031</v>
      </c>
      <c r="J1625" s="10" t="str">
        <f t="shared" si="228"/>
        <v>Feb</v>
      </c>
      <c r="K1625" s="12" t="str">
        <f t="shared" si="229"/>
        <v>04</v>
      </c>
      <c r="L1625" s="2" t="s">
        <v>24</v>
      </c>
      <c r="M1625" s="2" t="s">
        <v>25</v>
      </c>
      <c r="N1625" s="2">
        <v>1.39</v>
      </c>
      <c r="O1625" s="2" t="s">
        <v>21</v>
      </c>
      <c r="P1625" s="2">
        <v>10</v>
      </c>
      <c r="Q1625" s="2">
        <f t="shared" si="230"/>
        <v>2</v>
      </c>
      <c r="R1625" s="2">
        <v>27.04</v>
      </c>
      <c r="S1625" s="2">
        <f t="shared" si="231"/>
        <v>1</v>
      </c>
      <c r="T1625" s="42">
        <f>DataSet!G3688+DataSet!Q3688+DataSet!S3688</f>
        <v>6</v>
      </c>
      <c r="U1625" s="16" t="str">
        <f t="shared" si="232"/>
        <v>Medium</v>
      </c>
      <c r="V1625" s="4">
        <v>3</v>
      </c>
      <c r="W1625" s="33">
        <f t="shared" si="233"/>
        <v>501.43486918604651</v>
      </c>
      <c r="X1625" s="2" t="s">
        <v>22</v>
      </c>
    </row>
    <row r="1626" spans="1:24" ht="14.25" customHeight="1" x14ac:dyDescent="0.25">
      <c r="A1626" s="2">
        <v>3873</v>
      </c>
      <c r="B1626" s="2">
        <v>23</v>
      </c>
      <c r="C1626" s="2" t="str">
        <f t="shared" si="225"/>
        <v>Young Adults</v>
      </c>
      <c r="D1626" s="2" t="s">
        <v>12</v>
      </c>
      <c r="E1626" s="2" t="s">
        <v>27</v>
      </c>
      <c r="F1626" s="2">
        <v>809.3</v>
      </c>
      <c r="G1626" s="2">
        <f t="shared" si="226"/>
        <v>3</v>
      </c>
      <c r="H1626" s="6">
        <v>48069</v>
      </c>
      <c r="I1626" s="12" t="str">
        <f t="shared" si="227"/>
        <v>2031</v>
      </c>
      <c r="J1626" s="10" t="str">
        <f t="shared" si="228"/>
        <v>Aug</v>
      </c>
      <c r="K1626" s="12" t="str">
        <f t="shared" si="229"/>
        <v>09</v>
      </c>
      <c r="L1626" s="2" t="s">
        <v>14</v>
      </c>
      <c r="M1626" s="2" t="s">
        <v>25</v>
      </c>
      <c r="N1626" s="2">
        <v>1.39</v>
      </c>
      <c r="O1626" s="2" t="s">
        <v>21</v>
      </c>
      <c r="P1626" s="2">
        <v>19</v>
      </c>
      <c r="Q1626" s="2">
        <f t="shared" si="230"/>
        <v>3</v>
      </c>
      <c r="R1626" s="2">
        <v>42.59</v>
      </c>
      <c r="S1626" s="2">
        <f t="shared" si="231"/>
        <v>1</v>
      </c>
      <c r="T1626" s="42">
        <f>DataSet!G3874+DataSet!Q3874+DataSet!S3874</f>
        <v>7</v>
      </c>
      <c r="U1626" s="16" t="str">
        <f t="shared" si="232"/>
        <v>High</v>
      </c>
      <c r="V1626" s="4">
        <v>2</v>
      </c>
      <c r="W1626" s="33">
        <f t="shared" si="233"/>
        <v>519.50728358209028</v>
      </c>
      <c r="X1626" s="2" t="s">
        <v>22</v>
      </c>
    </row>
    <row r="1627" spans="1:24" ht="14.25" customHeight="1" x14ac:dyDescent="0.25">
      <c r="A1627" s="2">
        <v>4024</v>
      </c>
      <c r="B1627" s="2">
        <v>46</v>
      </c>
      <c r="C1627" s="2" t="str">
        <f t="shared" si="225"/>
        <v>Mid Adults</v>
      </c>
      <c r="D1627" s="2" t="s">
        <v>18</v>
      </c>
      <c r="E1627" s="2" t="s">
        <v>29</v>
      </c>
      <c r="F1627" s="2">
        <v>258.45</v>
      </c>
      <c r="G1627" s="2">
        <f t="shared" si="226"/>
        <v>1</v>
      </c>
      <c r="H1627" s="6">
        <v>48220</v>
      </c>
      <c r="I1627" s="12" t="str">
        <f t="shared" si="227"/>
        <v>2032</v>
      </c>
      <c r="J1627" s="10" t="str">
        <f t="shared" si="228"/>
        <v>Jan</v>
      </c>
      <c r="K1627" s="12" t="str">
        <f t="shared" si="229"/>
        <v>07</v>
      </c>
      <c r="L1627" s="2" t="s">
        <v>30</v>
      </c>
      <c r="M1627" s="2" t="s">
        <v>15</v>
      </c>
      <c r="N1627" s="2">
        <v>1.39</v>
      </c>
      <c r="O1627" s="2" t="s">
        <v>16</v>
      </c>
      <c r="P1627" s="2">
        <v>11</v>
      </c>
      <c r="Q1627" s="2">
        <f t="shared" si="230"/>
        <v>2</v>
      </c>
      <c r="R1627" s="2">
        <v>23.5</v>
      </c>
      <c r="S1627" s="2">
        <f t="shared" si="231"/>
        <v>1</v>
      </c>
      <c r="T1627" s="42">
        <f>DataSet!G4025+DataSet!Q4025+DataSet!S4025</f>
        <v>7</v>
      </c>
      <c r="U1627" s="16" t="str">
        <f t="shared" si="232"/>
        <v>High</v>
      </c>
      <c r="V1627" s="4">
        <v>3</v>
      </c>
      <c r="W1627" s="33">
        <f t="shared" si="233"/>
        <v>501.77117903930127</v>
      </c>
      <c r="X1627" s="2" t="s">
        <v>17</v>
      </c>
    </row>
    <row r="1628" spans="1:24" ht="14.25" customHeight="1" x14ac:dyDescent="0.25">
      <c r="A1628" s="2">
        <v>4089</v>
      </c>
      <c r="B1628" s="2">
        <v>65</v>
      </c>
      <c r="C1628" s="2" t="str">
        <f t="shared" si="225"/>
        <v>Seniors</v>
      </c>
      <c r="D1628" s="2" t="s">
        <v>18</v>
      </c>
      <c r="E1628" s="2" t="s">
        <v>29</v>
      </c>
      <c r="F1628" s="2">
        <v>311.61</v>
      </c>
      <c r="G1628" s="2">
        <f t="shared" si="226"/>
        <v>1</v>
      </c>
      <c r="H1628" s="6">
        <v>48285</v>
      </c>
      <c r="I1628" s="12" t="str">
        <f t="shared" si="227"/>
        <v>2032</v>
      </c>
      <c r="J1628" s="10" t="str">
        <f t="shared" si="228"/>
        <v>Mar</v>
      </c>
      <c r="K1628" s="12" t="str">
        <f t="shared" si="229"/>
        <v>12</v>
      </c>
      <c r="L1628" s="2" t="s">
        <v>24</v>
      </c>
      <c r="M1628" s="2" t="s">
        <v>25</v>
      </c>
      <c r="N1628" s="2">
        <v>1.39</v>
      </c>
      <c r="O1628" s="2" t="s">
        <v>21</v>
      </c>
      <c r="P1628" s="2">
        <v>4</v>
      </c>
      <c r="Q1628" s="2">
        <f t="shared" si="230"/>
        <v>1</v>
      </c>
      <c r="R1628" s="2">
        <v>77.900000000000006</v>
      </c>
      <c r="S1628" s="2">
        <f t="shared" si="231"/>
        <v>2</v>
      </c>
      <c r="T1628" s="42">
        <f>DataSet!G4090+DataSet!Q4090+DataSet!S4090</f>
        <v>5</v>
      </c>
      <c r="U1628" s="16" t="str">
        <f t="shared" si="232"/>
        <v>Medium</v>
      </c>
      <c r="V1628" s="4">
        <v>5</v>
      </c>
      <c r="W1628" s="33">
        <f t="shared" si="233"/>
        <v>528.59634441087655</v>
      </c>
      <c r="X1628" s="2" t="s">
        <v>28</v>
      </c>
    </row>
    <row r="1629" spans="1:24" ht="14.25" customHeight="1" x14ac:dyDescent="0.25">
      <c r="A1629" s="2">
        <v>4418</v>
      </c>
      <c r="B1629" s="2">
        <v>25</v>
      </c>
      <c r="C1629" s="2" t="str">
        <f t="shared" si="225"/>
        <v>Young Adults</v>
      </c>
      <c r="D1629" s="2" t="s">
        <v>18</v>
      </c>
      <c r="E1629" s="2" t="s">
        <v>13</v>
      </c>
      <c r="F1629" s="2">
        <v>70.27</v>
      </c>
      <c r="G1629" s="2">
        <f t="shared" si="226"/>
        <v>1</v>
      </c>
      <c r="H1629" s="6">
        <v>48614</v>
      </c>
      <c r="I1629" s="12" t="str">
        <f t="shared" si="227"/>
        <v>2033</v>
      </c>
      <c r="J1629" s="10" t="str">
        <f t="shared" si="228"/>
        <v>Feb</v>
      </c>
      <c r="K1629" s="12" t="str">
        <f t="shared" si="229"/>
        <v>04</v>
      </c>
      <c r="L1629" s="2" t="s">
        <v>24</v>
      </c>
      <c r="M1629" s="2" t="s">
        <v>25</v>
      </c>
      <c r="N1629" s="2">
        <v>1.39</v>
      </c>
      <c r="O1629" s="2" t="s">
        <v>16</v>
      </c>
      <c r="P1629" s="2">
        <v>18</v>
      </c>
      <c r="Q1629" s="2">
        <f t="shared" si="230"/>
        <v>3</v>
      </c>
      <c r="R1629" s="2">
        <v>3.9</v>
      </c>
      <c r="S1629" s="2">
        <f t="shared" si="231"/>
        <v>1</v>
      </c>
      <c r="T1629" s="42">
        <f>DataSet!G4419+DataSet!Q4419+DataSet!S4419</f>
        <v>7</v>
      </c>
      <c r="U1629" s="16" t="str">
        <f t="shared" si="232"/>
        <v>High</v>
      </c>
      <c r="V1629" s="4">
        <v>2</v>
      </c>
      <c r="W1629" s="33">
        <f t="shared" si="233"/>
        <v>519.07411061285563</v>
      </c>
      <c r="X1629" s="2" t="s">
        <v>17</v>
      </c>
    </row>
    <row r="1630" spans="1:24" ht="14.25" customHeight="1" x14ac:dyDescent="0.25">
      <c r="A1630" s="2">
        <v>4528</v>
      </c>
      <c r="B1630" s="2">
        <v>36</v>
      </c>
      <c r="C1630" s="2" t="str">
        <f t="shared" si="225"/>
        <v>Early Adults</v>
      </c>
      <c r="D1630" s="2" t="s">
        <v>18</v>
      </c>
      <c r="E1630" s="2" t="s">
        <v>19</v>
      </c>
      <c r="F1630" s="2">
        <v>260.27</v>
      </c>
      <c r="G1630" s="2">
        <f t="shared" si="226"/>
        <v>1</v>
      </c>
      <c r="H1630" s="6">
        <v>48724</v>
      </c>
      <c r="I1630" s="12" t="str">
        <f t="shared" si="227"/>
        <v>2033</v>
      </c>
      <c r="J1630" s="10" t="str">
        <f t="shared" si="228"/>
        <v>May</v>
      </c>
      <c r="K1630" s="12" t="str">
        <f t="shared" si="229"/>
        <v>25</v>
      </c>
      <c r="L1630" s="2" t="s">
        <v>20</v>
      </c>
      <c r="M1630" s="2" t="s">
        <v>15</v>
      </c>
      <c r="N1630" s="2">
        <v>1.39</v>
      </c>
      <c r="O1630" s="2" t="s">
        <v>21</v>
      </c>
      <c r="P1630" s="2">
        <v>6</v>
      </c>
      <c r="Q1630" s="2">
        <f t="shared" si="230"/>
        <v>2</v>
      </c>
      <c r="R1630" s="2">
        <v>43.38</v>
      </c>
      <c r="S1630" s="2">
        <f t="shared" si="231"/>
        <v>1</v>
      </c>
      <c r="T1630" s="42">
        <f>DataSet!G4529+DataSet!Q4529+DataSet!S4529</f>
        <v>4</v>
      </c>
      <c r="U1630" s="16" t="str">
        <f t="shared" si="232"/>
        <v>Low</v>
      </c>
      <c r="V1630" s="4">
        <v>4</v>
      </c>
      <c r="W1630" s="33">
        <f t="shared" si="233"/>
        <v>521.93413391557544</v>
      </c>
      <c r="X1630" s="2" t="s">
        <v>17</v>
      </c>
    </row>
    <row r="1631" spans="1:24" ht="14.25" customHeight="1" x14ac:dyDescent="0.25">
      <c r="A1631" s="2">
        <v>4926</v>
      </c>
      <c r="B1631" s="2">
        <v>60</v>
      </c>
      <c r="C1631" s="2" t="str">
        <f t="shared" si="225"/>
        <v>Seniors</v>
      </c>
      <c r="D1631" s="2" t="s">
        <v>18</v>
      </c>
      <c r="E1631" s="2" t="s">
        <v>29</v>
      </c>
      <c r="F1631" s="2">
        <v>754.25</v>
      </c>
      <c r="G1631" s="2">
        <f t="shared" si="226"/>
        <v>3</v>
      </c>
      <c r="H1631" s="6">
        <v>49122</v>
      </c>
      <c r="I1631" s="12" t="str">
        <f t="shared" si="227"/>
        <v>2034</v>
      </c>
      <c r="J1631" s="10" t="str">
        <f t="shared" si="228"/>
        <v>Jun</v>
      </c>
      <c r="K1631" s="12" t="str">
        <f t="shared" si="229"/>
        <v>27</v>
      </c>
      <c r="L1631" s="2" t="s">
        <v>14</v>
      </c>
      <c r="M1631" s="2" t="s">
        <v>25</v>
      </c>
      <c r="N1631" s="2">
        <v>1.39</v>
      </c>
      <c r="O1631" s="2" t="s">
        <v>16</v>
      </c>
      <c r="P1631" s="2">
        <v>4</v>
      </c>
      <c r="Q1631" s="2">
        <f t="shared" si="230"/>
        <v>1</v>
      </c>
      <c r="R1631" s="2">
        <v>188.56</v>
      </c>
      <c r="S1631" s="2">
        <f t="shared" si="231"/>
        <v>3</v>
      </c>
      <c r="T1631" s="42">
        <f>DataSet!G4927+DataSet!Q4927+DataSet!S4927</f>
        <v>6</v>
      </c>
      <c r="U1631" s="16" t="str">
        <f t="shared" si="232"/>
        <v>Medium</v>
      </c>
      <c r="V1631" s="4">
        <v>1</v>
      </c>
      <c r="W1631" s="33">
        <f t="shared" si="233"/>
        <v>537.86929850746219</v>
      </c>
      <c r="X1631" s="2" t="s">
        <v>28</v>
      </c>
    </row>
    <row r="1632" spans="1:24" ht="14.25" customHeight="1" x14ac:dyDescent="0.25">
      <c r="A1632" s="2">
        <v>102</v>
      </c>
      <c r="B1632" s="2">
        <v>31</v>
      </c>
      <c r="C1632" s="2" t="str">
        <f t="shared" si="225"/>
        <v>Early Adults</v>
      </c>
      <c r="D1632" s="2" t="s">
        <v>18</v>
      </c>
      <c r="E1632" s="2" t="s">
        <v>29</v>
      </c>
      <c r="F1632" s="2">
        <v>227</v>
      </c>
      <c r="G1632" s="2">
        <f t="shared" si="226"/>
        <v>1</v>
      </c>
      <c r="H1632" s="6">
        <v>44298</v>
      </c>
      <c r="I1632" s="12" t="str">
        <f t="shared" si="227"/>
        <v>2021</v>
      </c>
      <c r="J1632" s="10" t="str">
        <f t="shared" si="228"/>
        <v>Apr</v>
      </c>
      <c r="K1632" s="12" t="str">
        <f t="shared" si="229"/>
        <v>12</v>
      </c>
      <c r="L1632" s="2" t="s">
        <v>24</v>
      </c>
      <c r="M1632" s="2" t="s">
        <v>15</v>
      </c>
      <c r="N1632" s="2">
        <v>1.38</v>
      </c>
      <c r="O1632" s="2" t="s">
        <v>16</v>
      </c>
      <c r="P1632" s="2">
        <v>18</v>
      </c>
      <c r="Q1632" s="2">
        <f t="shared" si="230"/>
        <v>3</v>
      </c>
      <c r="R1632" s="2">
        <v>12.61</v>
      </c>
      <c r="S1632" s="2">
        <f t="shared" si="231"/>
        <v>1</v>
      </c>
      <c r="T1632" s="42">
        <f>DataSet!G103+DataSet!Q103+DataSet!S103</f>
        <v>7</v>
      </c>
      <c r="U1632" s="16" t="str">
        <f t="shared" si="232"/>
        <v>High</v>
      </c>
      <c r="V1632" s="4">
        <v>3</v>
      </c>
      <c r="W1632" s="33">
        <f t="shared" si="233"/>
        <v>502.12587463556855</v>
      </c>
      <c r="X1632" s="2" t="s">
        <v>17</v>
      </c>
    </row>
    <row r="1633" spans="1:24" ht="14.25" customHeight="1" x14ac:dyDescent="0.25">
      <c r="A1633" s="2">
        <v>225</v>
      </c>
      <c r="B1633" s="2">
        <v>42</v>
      </c>
      <c r="C1633" s="2" t="str">
        <f t="shared" si="225"/>
        <v>Mid Adults</v>
      </c>
      <c r="D1633" s="2" t="s">
        <v>26</v>
      </c>
      <c r="E1633" s="2" t="s">
        <v>27</v>
      </c>
      <c r="F1633" s="2">
        <v>965.93</v>
      </c>
      <c r="G1633" s="2">
        <f t="shared" si="226"/>
        <v>3</v>
      </c>
      <c r="H1633" s="6">
        <v>44421</v>
      </c>
      <c r="I1633" s="12" t="str">
        <f t="shared" si="227"/>
        <v>2021</v>
      </c>
      <c r="J1633" s="10" t="str">
        <f t="shared" si="228"/>
        <v>Aug</v>
      </c>
      <c r="K1633" s="12" t="str">
        <f t="shared" si="229"/>
        <v>13</v>
      </c>
      <c r="L1633" s="2" t="s">
        <v>24</v>
      </c>
      <c r="M1633" s="2" t="s">
        <v>25</v>
      </c>
      <c r="N1633" s="2">
        <v>1.38</v>
      </c>
      <c r="O1633" s="2" t="s">
        <v>21</v>
      </c>
      <c r="P1633" s="2">
        <v>15</v>
      </c>
      <c r="Q1633" s="2">
        <f t="shared" si="230"/>
        <v>2</v>
      </c>
      <c r="R1633" s="2">
        <v>64.400000000000006</v>
      </c>
      <c r="S1633" s="2">
        <f t="shared" si="231"/>
        <v>2</v>
      </c>
      <c r="T1633" s="42">
        <f>DataSet!G226+DataSet!Q226+DataSet!S226</f>
        <v>7</v>
      </c>
      <c r="U1633" s="16" t="str">
        <f t="shared" si="232"/>
        <v>High</v>
      </c>
      <c r="V1633" s="4">
        <v>1</v>
      </c>
      <c r="W1633" s="33">
        <f t="shared" si="233"/>
        <v>537.54585949177829</v>
      </c>
      <c r="X1633" s="2" t="s">
        <v>28</v>
      </c>
    </row>
    <row r="1634" spans="1:24" ht="14.25" customHeight="1" x14ac:dyDescent="0.25">
      <c r="A1634" s="2">
        <v>383</v>
      </c>
      <c r="B1634" s="2">
        <v>22</v>
      </c>
      <c r="C1634" s="2" t="str">
        <f t="shared" si="225"/>
        <v>Young Adults</v>
      </c>
      <c r="D1634" s="2" t="s">
        <v>18</v>
      </c>
      <c r="E1634" s="2" t="s">
        <v>13</v>
      </c>
      <c r="F1634" s="2">
        <v>199.94</v>
      </c>
      <c r="G1634" s="2">
        <f t="shared" si="226"/>
        <v>1</v>
      </c>
      <c r="H1634" s="6">
        <v>44579</v>
      </c>
      <c r="I1634" s="12" t="str">
        <f t="shared" si="227"/>
        <v>2022</v>
      </c>
      <c r="J1634" s="10" t="str">
        <f t="shared" si="228"/>
        <v>Jan</v>
      </c>
      <c r="K1634" s="12" t="str">
        <f t="shared" si="229"/>
        <v>18</v>
      </c>
      <c r="L1634" s="2" t="s">
        <v>14</v>
      </c>
      <c r="M1634" s="2" t="s">
        <v>15</v>
      </c>
      <c r="N1634" s="2">
        <v>1.38</v>
      </c>
      <c r="O1634" s="2" t="s">
        <v>16</v>
      </c>
      <c r="P1634" s="2">
        <v>4</v>
      </c>
      <c r="Q1634" s="2">
        <f t="shared" si="230"/>
        <v>1</v>
      </c>
      <c r="R1634" s="2">
        <v>49.98</v>
      </c>
      <c r="S1634" s="2">
        <f t="shared" si="231"/>
        <v>1</v>
      </c>
      <c r="T1634" s="42">
        <f>DataSet!G384+DataSet!Q384+DataSet!S384</f>
        <v>7</v>
      </c>
      <c r="U1634" s="16" t="str">
        <f t="shared" si="232"/>
        <v>High</v>
      </c>
      <c r="V1634" s="4">
        <v>1</v>
      </c>
      <c r="W1634" s="33">
        <f t="shared" si="233"/>
        <v>536.90456586826292</v>
      </c>
      <c r="X1634" s="2" t="s">
        <v>22</v>
      </c>
    </row>
    <row r="1635" spans="1:24" ht="14.25" customHeight="1" x14ac:dyDescent="0.25">
      <c r="A1635" s="2">
        <v>781</v>
      </c>
      <c r="B1635" s="2">
        <v>64</v>
      </c>
      <c r="C1635" s="2" t="str">
        <f t="shared" si="225"/>
        <v>Seniors</v>
      </c>
      <c r="D1635" s="2" t="s">
        <v>26</v>
      </c>
      <c r="E1635" s="2" t="s">
        <v>29</v>
      </c>
      <c r="F1635" s="2">
        <v>814.22</v>
      </c>
      <c r="G1635" s="2">
        <f t="shared" si="226"/>
        <v>3</v>
      </c>
      <c r="H1635" s="6">
        <v>44977</v>
      </c>
      <c r="I1635" s="12" t="str">
        <f t="shared" si="227"/>
        <v>2023</v>
      </c>
      <c r="J1635" s="10" t="str">
        <f t="shared" si="228"/>
        <v>Feb</v>
      </c>
      <c r="K1635" s="12" t="str">
        <f t="shared" si="229"/>
        <v>20</v>
      </c>
      <c r="L1635" s="2" t="s">
        <v>14</v>
      </c>
      <c r="M1635" s="2" t="s">
        <v>25</v>
      </c>
      <c r="N1635" s="2">
        <v>1.38</v>
      </c>
      <c r="O1635" s="2" t="s">
        <v>21</v>
      </c>
      <c r="P1635" s="2">
        <v>13</v>
      </c>
      <c r="Q1635" s="2">
        <f t="shared" si="230"/>
        <v>2</v>
      </c>
      <c r="R1635" s="2">
        <v>62.63</v>
      </c>
      <c r="S1635" s="2">
        <f t="shared" si="231"/>
        <v>2</v>
      </c>
      <c r="T1635" s="42">
        <f>DataSet!G782+DataSet!Q782+DataSet!S782</f>
        <v>6</v>
      </c>
      <c r="U1635" s="16" t="str">
        <f t="shared" si="232"/>
        <v>Medium</v>
      </c>
      <c r="V1635" s="4">
        <v>5</v>
      </c>
      <c r="W1635" s="33">
        <f t="shared" si="233"/>
        <v>528.92461422087786</v>
      </c>
      <c r="X1635" s="2" t="s">
        <v>22</v>
      </c>
    </row>
    <row r="1636" spans="1:24" ht="14.25" customHeight="1" x14ac:dyDescent="0.25">
      <c r="A1636" s="2">
        <v>817</v>
      </c>
      <c r="B1636" s="2">
        <v>43</v>
      </c>
      <c r="C1636" s="2" t="str">
        <f t="shared" si="225"/>
        <v>Mid Adults</v>
      </c>
      <c r="D1636" s="2" t="s">
        <v>26</v>
      </c>
      <c r="E1636" s="2" t="s">
        <v>29</v>
      </c>
      <c r="F1636" s="2">
        <v>453.88</v>
      </c>
      <c r="G1636" s="2">
        <f t="shared" si="226"/>
        <v>2</v>
      </c>
      <c r="H1636" s="6">
        <v>45013</v>
      </c>
      <c r="I1636" s="12" t="str">
        <f t="shared" si="227"/>
        <v>2023</v>
      </c>
      <c r="J1636" s="10" t="str">
        <f t="shared" si="228"/>
        <v>Mar</v>
      </c>
      <c r="K1636" s="12" t="str">
        <f t="shared" si="229"/>
        <v>28</v>
      </c>
      <c r="L1636" s="2" t="s">
        <v>20</v>
      </c>
      <c r="M1636" s="2" t="s">
        <v>25</v>
      </c>
      <c r="N1636" s="2">
        <v>1.38</v>
      </c>
      <c r="O1636" s="2" t="s">
        <v>21</v>
      </c>
      <c r="P1636" s="2">
        <v>15</v>
      </c>
      <c r="Q1636" s="2">
        <f t="shared" si="230"/>
        <v>2</v>
      </c>
      <c r="R1636" s="2">
        <v>30.26</v>
      </c>
      <c r="S1636" s="2">
        <f t="shared" si="231"/>
        <v>1</v>
      </c>
      <c r="T1636" s="42">
        <f>DataSet!G818+DataSet!Q818+DataSet!S818</f>
        <v>5</v>
      </c>
      <c r="U1636" s="16" t="str">
        <f t="shared" si="232"/>
        <v>Medium</v>
      </c>
      <c r="V1636" s="4">
        <v>4</v>
      </c>
      <c r="W1636" s="33">
        <f t="shared" si="233"/>
        <v>522.31556851312007</v>
      </c>
      <c r="X1636" s="2" t="s">
        <v>17</v>
      </c>
    </row>
    <row r="1637" spans="1:24" ht="14.25" customHeight="1" x14ac:dyDescent="0.25">
      <c r="A1637" s="2">
        <v>819</v>
      </c>
      <c r="B1637" s="2">
        <v>42</v>
      </c>
      <c r="C1637" s="2" t="str">
        <f t="shared" si="225"/>
        <v>Mid Adults</v>
      </c>
      <c r="D1637" s="2" t="s">
        <v>12</v>
      </c>
      <c r="E1637" s="2" t="s">
        <v>29</v>
      </c>
      <c r="F1637" s="2">
        <v>99.88</v>
      </c>
      <c r="G1637" s="2">
        <f t="shared" si="226"/>
        <v>1</v>
      </c>
      <c r="H1637" s="6">
        <v>45015</v>
      </c>
      <c r="I1637" s="12" t="str">
        <f t="shared" si="227"/>
        <v>2023</v>
      </c>
      <c r="J1637" s="10" t="str">
        <f t="shared" si="228"/>
        <v>Mar</v>
      </c>
      <c r="K1637" s="12" t="str">
        <f t="shared" si="229"/>
        <v>30</v>
      </c>
      <c r="L1637" s="2" t="s">
        <v>14</v>
      </c>
      <c r="M1637" s="2" t="s">
        <v>25</v>
      </c>
      <c r="N1637" s="2">
        <v>1.38</v>
      </c>
      <c r="O1637" s="2" t="s">
        <v>16</v>
      </c>
      <c r="P1637" s="2">
        <v>4</v>
      </c>
      <c r="Q1637" s="2">
        <f t="shared" si="230"/>
        <v>1</v>
      </c>
      <c r="R1637" s="2">
        <v>24.97</v>
      </c>
      <c r="S1637" s="2">
        <f t="shared" si="231"/>
        <v>1</v>
      </c>
      <c r="T1637" s="42">
        <f>DataSet!G820+DataSet!Q820+DataSet!S820</f>
        <v>7</v>
      </c>
      <c r="U1637" s="16" t="str">
        <f t="shared" si="232"/>
        <v>High</v>
      </c>
      <c r="V1637" s="4">
        <v>4</v>
      </c>
      <c r="W1637" s="33">
        <f t="shared" si="233"/>
        <v>522.41547445255526</v>
      </c>
      <c r="X1637" s="2" t="s">
        <v>22</v>
      </c>
    </row>
    <row r="1638" spans="1:24" ht="14.25" customHeight="1" x14ac:dyDescent="0.25">
      <c r="A1638" s="2">
        <v>999</v>
      </c>
      <c r="B1638" s="2">
        <v>23</v>
      </c>
      <c r="C1638" s="2" t="str">
        <f t="shared" si="225"/>
        <v>Young Adults</v>
      </c>
      <c r="D1638" s="2" t="s">
        <v>18</v>
      </c>
      <c r="E1638" s="2" t="s">
        <v>19</v>
      </c>
      <c r="F1638" s="2">
        <v>165.62</v>
      </c>
      <c r="G1638" s="2">
        <f t="shared" si="226"/>
        <v>1</v>
      </c>
      <c r="H1638" s="6">
        <v>45195</v>
      </c>
      <c r="I1638" s="12" t="str">
        <f t="shared" si="227"/>
        <v>2023</v>
      </c>
      <c r="J1638" s="10" t="str">
        <f t="shared" si="228"/>
        <v>Sep</v>
      </c>
      <c r="K1638" s="12" t="str">
        <f t="shared" si="229"/>
        <v>26</v>
      </c>
      <c r="L1638" s="2" t="s">
        <v>30</v>
      </c>
      <c r="M1638" s="2" t="s">
        <v>25</v>
      </c>
      <c r="N1638" s="2">
        <v>1.38</v>
      </c>
      <c r="O1638" s="2" t="s">
        <v>16</v>
      </c>
      <c r="P1638" s="2">
        <v>9</v>
      </c>
      <c r="Q1638" s="2">
        <f t="shared" si="230"/>
        <v>2</v>
      </c>
      <c r="R1638" s="2">
        <v>18.399999999999999</v>
      </c>
      <c r="S1638" s="2">
        <f t="shared" si="231"/>
        <v>1</v>
      </c>
      <c r="T1638" s="42">
        <f>DataSet!G1000+DataSet!Q1000+DataSet!S1000</f>
        <v>7</v>
      </c>
      <c r="U1638" s="16" t="str">
        <f t="shared" si="232"/>
        <v>High</v>
      </c>
      <c r="V1638" s="4">
        <v>5</v>
      </c>
      <c r="W1638" s="33">
        <f t="shared" si="233"/>
        <v>528.49234848484889</v>
      </c>
      <c r="X1638" s="2" t="s">
        <v>22</v>
      </c>
    </row>
    <row r="1639" spans="1:24" ht="14.25" customHeight="1" x14ac:dyDescent="0.25">
      <c r="A1639" s="2">
        <v>1218</v>
      </c>
      <c r="B1639" s="2">
        <v>31</v>
      </c>
      <c r="C1639" s="2" t="str">
        <f t="shared" si="225"/>
        <v>Early Adults</v>
      </c>
      <c r="D1639" s="2" t="s">
        <v>18</v>
      </c>
      <c r="E1639" s="2" t="s">
        <v>13</v>
      </c>
      <c r="F1639" s="2">
        <v>730.6</v>
      </c>
      <c r="G1639" s="2">
        <f t="shared" si="226"/>
        <v>3</v>
      </c>
      <c r="H1639" s="6">
        <v>45414</v>
      </c>
      <c r="I1639" s="12" t="str">
        <f t="shared" si="227"/>
        <v>2024</v>
      </c>
      <c r="J1639" s="10" t="str">
        <f t="shared" si="228"/>
        <v>May</v>
      </c>
      <c r="K1639" s="12" t="str">
        <f t="shared" si="229"/>
        <v>02</v>
      </c>
      <c r="L1639" s="2" t="s">
        <v>20</v>
      </c>
      <c r="M1639" s="2" t="s">
        <v>15</v>
      </c>
      <c r="N1639" s="2">
        <v>1.38</v>
      </c>
      <c r="O1639" s="2" t="s">
        <v>21</v>
      </c>
      <c r="P1639" s="2">
        <v>9</v>
      </c>
      <c r="Q1639" s="2">
        <f t="shared" si="230"/>
        <v>2</v>
      </c>
      <c r="R1639" s="2">
        <v>81.180000000000007</v>
      </c>
      <c r="S1639" s="2">
        <f t="shared" si="231"/>
        <v>2</v>
      </c>
      <c r="T1639" s="42">
        <f>DataSet!G1219+DataSet!Q1219+DataSet!S1219</f>
        <v>7</v>
      </c>
      <c r="U1639" s="16" t="str">
        <f t="shared" si="232"/>
        <v>High</v>
      </c>
      <c r="V1639" s="4">
        <v>3</v>
      </c>
      <c r="W1639" s="33">
        <f t="shared" si="233"/>
        <v>502.52751824817523</v>
      </c>
      <c r="X1639" s="2" t="s">
        <v>17</v>
      </c>
    </row>
    <row r="1640" spans="1:24" ht="14.25" customHeight="1" x14ac:dyDescent="0.25">
      <c r="A1640" s="2">
        <v>1623</v>
      </c>
      <c r="B1640" s="2">
        <v>32</v>
      </c>
      <c r="C1640" s="2" t="str">
        <f t="shared" si="225"/>
        <v>Early Adults</v>
      </c>
      <c r="D1640" s="2" t="s">
        <v>18</v>
      </c>
      <c r="E1640" s="2" t="s">
        <v>29</v>
      </c>
      <c r="F1640" s="2">
        <v>435.36</v>
      </c>
      <c r="G1640" s="2">
        <f t="shared" si="226"/>
        <v>2</v>
      </c>
      <c r="H1640" s="6">
        <v>45819</v>
      </c>
      <c r="I1640" s="12" t="str">
        <f t="shared" si="227"/>
        <v>2025</v>
      </c>
      <c r="J1640" s="10" t="str">
        <f t="shared" si="228"/>
        <v>Jun</v>
      </c>
      <c r="K1640" s="12" t="str">
        <f t="shared" si="229"/>
        <v>11</v>
      </c>
      <c r="L1640" s="2" t="s">
        <v>24</v>
      </c>
      <c r="M1640" s="2" t="s">
        <v>15</v>
      </c>
      <c r="N1640" s="2">
        <v>1.38</v>
      </c>
      <c r="O1640" s="2" t="s">
        <v>21</v>
      </c>
      <c r="P1640" s="2">
        <v>15</v>
      </c>
      <c r="Q1640" s="2">
        <f t="shared" si="230"/>
        <v>2</v>
      </c>
      <c r="R1640" s="2">
        <v>29.02</v>
      </c>
      <c r="S1640" s="2">
        <f t="shared" si="231"/>
        <v>1</v>
      </c>
      <c r="T1640" s="42">
        <f>DataSet!G1624+DataSet!Q1624+DataSet!S1624</f>
        <v>6</v>
      </c>
      <c r="U1640" s="16" t="str">
        <f t="shared" si="232"/>
        <v>Medium</v>
      </c>
      <c r="V1640" s="4">
        <v>4</v>
      </c>
      <c r="W1640" s="33">
        <f t="shared" si="233"/>
        <v>523.03321637426961</v>
      </c>
      <c r="X1640" s="2" t="s">
        <v>22</v>
      </c>
    </row>
    <row r="1641" spans="1:24" ht="14.25" customHeight="1" x14ac:dyDescent="0.25">
      <c r="A1641" s="2">
        <v>1631</v>
      </c>
      <c r="B1641" s="2">
        <v>45</v>
      </c>
      <c r="C1641" s="2" t="str">
        <f t="shared" si="225"/>
        <v>Mid Adults</v>
      </c>
      <c r="D1641" s="2" t="s">
        <v>23</v>
      </c>
      <c r="E1641" s="2" t="s">
        <v>19</v>
      </c>
      <c r="F1641" s="2">
        <v>792.65</v>
      </c>
      <c r="G1641" s="2">
        <f t="shared" si="226"/>
        <v>3</v>
      </c>
      <c r="H1641" s="6">
        <v>45827</v>
      </c>
      <c r="I1641" s="12" t="str">
        <f t="shared" si="227"/>
        <v>2025</v>
      </c>
      <c r="J1641" s="10" t="str">
        <f t="shared" si="228"/>
        <v>Jun</v>
      </c>
      <c r="K1641" s="12" t="str">
        <f t="shared" si="229"/>
        <v>19</v>
      </c>
      <c r="L1641" s="2" t="s">
        <v>20</v>
      </c>
      <c r="M1641" s="2" t="s">
        <v>25</v>
      </c>
      <c r="N1641" s="2">
        <v>1.38</v>
      </c>
      <c r="O1641" s="2" t="s">
        <v>16</v>
      </c>
      <c r="P1641" s="2">
        <v>2</v>
      </c>
      <c r="Q1641" s="2">
        <f t="shared" si="230"/>
        <v>1</v>
      </c>
      <c r="R1641" s="2">
        <v>396.32</v>
      </c>
      <c r="S1641" s="2">
        <f t="shared" si="231"/>
        <v>3</v>
      </c>
      <c r="T1641" s="42">
        <f>DataSet!G1632+DataSet!Q1632+DataSet!S1632</f>
        <v>5</v>
      </c>
      <c r="U1641" s="16" t="str">
        <f t="shared" si="232"/>
        <v>Medium</v>
      </c>
      <c r="V1641" s="4">
        <v>1</v>
      </c>
      <c r="W1641" s="33">
        <f t="shared" si="233"/>
        <v>537.40976011993951</v>
      </c>
      <c r="X1641" s="2" t="s">
        <v>22</v>
      </c>
    </row>
    <row r="1642" spans="1:24" ht="14.25" customHeight="1" x14ac:dyDescent="0.25">
      <c r="A1642" s="2">
        <v>1646</v>
      </c>
      <c r="B1642" s="2">
        <v>60</v>
      </c>
      <c r="C1642" s="2" t="str">
        <f t="shared" si="225"/>
        <v>Seniors</v>
      </c>
      <c r="D1642" s="2" t="s">
        <v>18</v>
      </c>
      <c r="E1642" s="2" t="s">
        <v>29</v>
      </c>
      <c r="F1642" s="2">
        <v>292.95999999999998</v>
      </c>
      <c r="G1642" s="2">
        <f t="shared" si="226"/>
        <v>1</v>
      </c>
      <c r="H1642" s="6">
        <v>45842</v>
      </c>
      <c r="I1642" s="12" t="str">
        <f t="shared" si="227"/>
        <v>2025</v>
      </c>
      <c r="J1642" s="10" t="str">
        <f t="shared" si="228"/>
        <v>Jul</v>
      </c>
      <c r="K1642" s="12" t="str">
        <f t="shared" si="229"/>
        <v>04</v>
      </c>
      <c r="L1642" s="2" t="s">
        <v>30</v>
      </c>
      <c r="M1642" s="2" t="s">
        <v>25</v>
      </c>
      <c r="N1642" s="2">
        <v>1.38</v>
      </c>
      <c r="O1642" s="2" t="s">
        <v>21</v>
      </c>
      <c r="P1642" s="2">
        <v>11</v>
      </c>
      <c r="Q1642" s="2">
        <f t="shared" si="230"/>
        <v>2</v>
      </c>
      <c r="R1642" s="2">
        <v>26.63</v>
      </c>
      <c r="S1642" s="2">
        <f t="shared" si="231"/>
        <v>1</v>
      </c>
      <c r="T1642" s="42">
        <f>DataSet!G1647+DataSet!Q1647+DataSet!S1647</f>
        <v>5</v>
      </c>
      <c r="U1642" s="16" t="str">
        <f t="shared" si="232"/>
        <v>Medium</v>
      </c>
      <c r="V1642" s="4">
        <v>3</v>
      </c>
      <c r="W1642" s="33">
        <f t="shared" si="233"/>
        <v>502.19407894736833</v>
      </c>
      <c r="X1642" s="2" t="s">
        <v>28</v>
      </c>
    </row>
    <row r="1643" spans="1:24" ht="14.25" customHeight="1" x14ac:dyDescent="0.25">
      <c r="A1643" s="2">
        <v>1686</v>
      </c>
      <c r="B1643" s="2">
        <v>33</v>
      </c>
      <c r="C1643" s="2" t="str">
        <f t="shared" si="225"/>
        <v>Early Adults</v>
      </c>
      <c r="D1643" s="2" t="s">
        <v>23</v>
      </c>
      <c r="E1643" s="2" t="s">
        <v>19</v>
      </c>
      <c r="F1643" s="2">
        <v>815.14</v>
      </c>
      <c r="G1643" s="2">
        <f t="shared" si="226"/>
        <v>3</v>
      </c>
      <c r="H1643" s="6">
        <v>45882</v>
      </c>
      <c r="I1643" s="12" t="str">
        <f t="shared" si="227"/>
        <v>2025</v>
      </c>
      <c r="J1643" s="10" t="str">
        <f t="shared" si="228"/>
        <v>Aug</v>
      </c>
      <c r="K1643" s="12" t="str">
        <f t="shared" si="229"/>
        <v>13</v>
      </c>
      <c r="L1643" s="2" t="s">
        <v>24</v>
      </c>
      <c r="M1643" s="2" t="s">
        <v>25</v>
      </c>
      <c r="N1643" s="2">
        <v>1.38</v>
      </c>
      <c r="O1643" s="2" t="s">
        <v>21</v>
      </c>
      <c r="P1643" s="2">
        <v>10</v>
      </c>
      <c r="Q1643" s="2">
        <f t="shared" si="230"/>
        <v>2</v>
      </c>
      <c r="R1643" s="2">
        <v>81.510000000000005</v>
      </c>
      <c r="S1643" s="2">
        <f t="shared" si="231"/>
        <v>2</v>
      </c>
      <c r="T1643" s="42">
        <f>DataSet!G1687+DataSet!Q1687+DataSet!S1687</f>
        <v>7</v>
      </c>
      <c r="U1643" s="16" t="str">
        <f t="shared" si="232"/>
        <v>High</v>
      </c>
      <c r="V1643" s="4">
        <v>5</v>
      </c>
      <c r="W1643" s="33">
        <f t="shared" si="233"/>
        <v>529.04298937784574</v>
      </c>
      <c r="X1643" s="2" t="s">
        <v>28</v>
      </c>
    </row>
    <row r="1644" spans="1:24" ht="14.25" customHeight="1" x14ac:dyDescent="0.25">
      <c r="A1644" s="2">
        <v>2070</v>
      </c>
      <c r="B1644" s="2">
        <v>69</v>
      </c>
      <c r="C1644" s="2" t="str">
        <f t="shared" si="225"/>
        <v>Seniors</v>
      </c>
      <c r="D1644" s="2" t="s">
        <v>18</v>
      </c>
      <c r="E1644" s="2" t="s">
        <v>13</v>
      </c>
      <c r="F1644" s="2">
        <v>721.03</v>
      </c>
      <c r="G1644" s="2">
        <f t="shared" si="226"/>
        <v>3</v>
      </c>
      <c r="H1644" s="6">
        <v>46266</v>
      </c>
      <c r="I1644" s="12" t="str">
        <f t="shared" si="227"/>
        <v>2026</v>
      </c>
      <c r="J1644" s="10" t="str">
        <f t="shared" si="228"/>
        <v>Sep</v>
      </c>
      <c r="K1644" s="12" t="str">
        <f t="shared" si="229"/>
        <v>01</v>
      </c>
      <c r="L1644" s="2" t="s">
        <v>14</v>
      </c>
      <c r="M1644" s="2" t="s">
        <v>15</v>
      </c>
      <c r="N1644" s="2">
        <v>1.38</v>
      </c>
      <c r="O1644" s="2" t="s">
        <v>16</v>
      </c>
      <c r="P1644" s="2">
        <v>15</v>
      </c>
      <c r="Q1644" s="2">
        <f t="shared" si="230"/>
        <v>2</v>
      </c>
      <c r="R1644" s="2">
        <v>48.07</v>
      </c>
      <c r="S1644" s="2">
        <f t="shared" si="231"/>
        <v>1</v>
      </c>
      <c r="T1644" s="42">
        <f>DataSet!G2071+DataSet!Q2071+DataSet!S2071</f>
        <v>7</v>
      </c>
      <c r="U1644" s="16" t="str">
        <f t="shared" si="232"/>
        <v>High</v>
      </c>
      <c r="V1644" s="4">
        <v>5</v>
      </c>
      <c r="W1644" s="33">
        <f t="shared" si="233"/>
        <v>528.60819148936218</v>
      </c>
      <c r="X1644" s="2" t="s">
        <v>22</v>
      </c>
    </row>
    <row r="1645" spans="1:24" ht="14.25" customHeight="1" x14ac:dyDescent="0.25">
      <c r="A1645" s="2">
        <v>2098</v>
      </c>
      <c r="B1645" s="2">
        <v>19</v>
      </c>
      <c r="C1645" s="2" t="str">
        <f t="shared" si="225"/>
        <v>Young Adults</v>
      </c>
      <c r="D1645" s="2" t="s">
        <v>26</v>
      </c>
      <c r="E1645" s="2" t="s">
        <v>13</v>
      </c>
      <c r="F1645" s="2">
        <v>259.24</v>
      </c>
      <c r="G1645" s="2">
        <f t="shared" si="226"/>
        <v>1</v>
      </c>
      <c r="H1645" s="6">
        <v>46294</v>
      </c>
      <c r="I1645" s="12" t="str">
        <f t="shared" si="227"/>
        <v>2026</v>
      </c>
      <c r="J1645" s="10" t="str">
        <f t="shared" si="228"/>
        <v>Sep</v>
      </c>
      <c r="K1645" s="12" t="str">
        <f t="shared" si="229"/>
        <v>29</v>
      </c>
      <c r="L1645" s="2" t="s">
        <v>20</v>
      </c>
      <c r="M1645" s="2" t="s">
        <v>15</v>
      </c>
      <c r="N1645" s="2">
        <v>1.38</v>
      </c>
      <c r="O1645" s="2" t="s">
        <v>21</v>
      </c>
      <c r="P1645" s="2">
        <v>5</v>
      </c>
      <c r="Q1645" s="2">
        <f t="shared" si="230"/>
        <v>1</v>
      </c>
      <c r="R1645" s="2">
        <v>51.85</v>
      </c>
      <c r="S1645" s="2">
        <f t="shared" si="231"/>
        <v>2</v>
      </c>
      <c r="T1645" s="42">
        <f>DataSet!G2099+DataSet!Q2099+DataSet!S2099</f>
        <v>7</v>
      </c>
      <c r="U1645" s="16" t="str">
        <f t="shared" si="232"/>
        <v>High</v>
      </c>
      <c r="V1645" s="4">
        <v>4</v>
      </c>
      <c r="W1645" s="33">
        <f t="shared" si="233"/>
        <v>523.16158125915138</v>
      </c>
      <c r="X1645" s="2" t="s">
        <v>22</v>
      </c>
    </row>
    <row r="1646" spans="1:24" ht="14.25" customHeight="1" x14ac:dyDescent="0.25">
      <c r="A1646" s="2">
        <v>2296</v>
      </c>
      <c r="B1646" s="2">
        <v>42</v>
      </c>
      <c r="C1646" s="2" t="str">
        <f t="shared" si="225"/>
        <v>Mid Adults</v>
      </c>
      <c r="D1646" s="2" t="s">
        <v>26</v>
      </c>
      <c r="E1646" s="2" t="s">
        <v>29</v>
      </c>
      <c r="F1646" s="2">
        <v>516.75</v>
      </c>
      <c r="G1646" s="2">
        <f t="shared" si="226"/>
        <v>2</v>
      </c>
      <c r="H1646" s="6">
        <v>46492</v>
      </c>
      <c r="I1646" s="12" t="str">
        <f t="shared" si="227"/>
        <v>2027</v>
      </c>
      <c r="J1646" s="10" t="str">
        <f t="shared" si="228"/>
        <v>Apr</v>
      </c>
      <c r="K1646" s="12" t="str">
        <f t="shared" si="229"/>
        <v>15</v>
      </c>
      <c r="L1646" s="2" t="s">
        <v>14</v>
      </c>
      <c r="M1646" s="2" t="s">
        <v>25</v>
      </c>
      <c r="N1646" s="2">
        <v>1.38</v>
      </c>
      <c r="O1646" s="2" t="s">
        <v>16</v>
      </c>
      <c r="P1646" s="2">
        <v>15</v>
      </c>
      <c r="Q1646" s="2">
        <f t="shared" si="230"/>
        <v>2</v>
      </c>
      <c r="R1646" s="2">
        <v>34.450000000000003</v>
      </c>
      <c r="S1646" s="2">
        <f t="shared" si="231"/>
        <v>1</v>
      </c>
      <c r="T1646" s="42">
        <f>DataSet!G2297+DataSet!Q2297+DataSet!S2297</f>
        <v>5</v>
      </c>
      <c r="U1646" s="16" t="str">
        <f t="shared" si="232"/>
        <v>Medium</v>
      </c>
      <c r="V1646" s="4">
        <v>1</v>
      </c>
      <c r="W1646" s="33">
        <f t="shared" si="233"/>
        <v>537.02651651651593</v>
      </c>
      <c r="X1646" s="2" t="s">
        <v>17</v>
      </c>
    </row>
    <row r="1647" spans="1:24" ht="14.25" customHeight="1" x14ac:dyDescent="0.25">
      <c r="A1647" s="2">
        <v>2364</v>
      </c>
      <c r="B1647" s="2">
        <v>20</v>
      </c>
      <c r="C1647" s="2" t="str">
        <f t="shared" si="225"/>
        <v>Young Adults</v>
      </c>
      <c r="D1647" s="2" t="s">
        <v>26</v>
      </c>
      <c r="E1647" s="2" t="s">
        <v>29</v>
      </c>
      <c r="F1647" s="2">
        <v>612.5</v>
      </c>
      <c r="G1647" s="2">
        <f t="shared" si="226"/>
        <v>2</v>
      </c>
      <c r="H1647" s="6">
        <v>46560</v>
      </c>
      <c r="I1647" s="12" t="str">
        <f t="shared" si="227"/>
        <v>2027</v>
      </c>
      <c r="J1647" s="10" t="str">
        <f t="shared" si="228"/>
        <v>Jun</v>
      </c>
      <c r="K1647" s="12" t="str">
        <f t="shared" si="229"/>
        <v>22</v>
      </c>
      <c r="L1647" s="2" t="s">
        <v>14</v>
      </c>
      <c r="M1647" s="2" t="s">
        <v>15</v>
      </c>
      <c r="N1647" s="2">
        <v>1.38</v>
      </c>
      <c r="O1647" s="2" t="s">
        <v>21</v>
      </c>
      <c r="P1647" s="2">
        <v>5</v>
      </c>
      <c r="Q1647" s="2">
        <f t="shared" si="230"/>
        <v>1</v>
      </c>
      <c r="R1647" s="2">
        <v>122.5</v>
      </c>
      <c r="S1647" s="2">
        <f t="shared" si="231"/>
        <v>2</v>
      </c>
      <c r="T1647" s="42">
        <f>DataSet!G2365+DataSet!Q2365+DataSet!S2365</f>
        <v>7</v>
      </c>
      <c r="U1647" s="16" t="str">
        <f t="shared" si="232"/>
        <v>High</v>
      </c>
      <c r="V1647" s="4">
        <v>2</v>
      </c>
      <c r="W1647" s="33">
        <f t="shared" si="233"/>
        <v>519.74597305389295</v>
      </c>
      <c r="X1647" s="2" t="s">
        <v>22</v>
      </c>
    </row>
    <row r="1648" spans="1:24" ht="14.25" customHeight="1" x14ac:dyDescent="0.25">
      <c r="A1648" s="2">
        <v>2369</v>
      </c>
      <c r="B1648" s="2">
        <v>69</v>
      </c>
      <c r="C1648" s="2" t="str">
        <f t="shared" si="225"/>
        <v>Seniors</v>
      </c>
      <c r="D1648" s="2" t="s">
        <v>12</v>
      </c>
      <c r="E1648" s="2" t="s">
        <v>27</v>
      </c>
      <c r="F1648" s="2">
        <v>159.18</v>
      </c>
      <c r="G1648" s="2">
        <f t="shared" si="226"/>
        <v>1</v>
      </c>
      <c r="H1648" s="6">
        <v>46565</v>
      </c>
      <c r="I1648" s="12" t="str">
        <f t="shared" si="227"/>
        <v>2027</v>
      </c>
      <c r="J1648" s="10" t="str">
        <f t="shared" si="228"/>
        <v>Jun</v>
      </c>
      <c r="K1648" s="12" t="str">
        <f t="shared" si="229"/>
        <v>27</v>
      </c>
      <c r="L1648" s="2" t="s">
        <v>30</v>
      </c>
      <c r="M1648" s="2" t="s">
        <v>15</v>
      </c>
      <c r="N1648" s="2">
        <v>1.38</v>
      </c>
      <c r="O1648" s="2" t="s">
        <v>21</v>
      </c>
      <c r="P1648" s="2">
        <v>16</v>
      </c>
      <c r="Q1648" s="2">
        <f t="shared" si="230"/>
        <v>3</v>
      </c>
      <c r="R1648" s="2">
        <v>9.9499999999999993</v>
      </c>
      <c r="S1648" s="2">
        <f t="shared" si="231"/>
        <v>1</v>
      </c>
      <c r="T1648" s="42">
        <f>DataSet!G2370+DataSet!Q2370+DataSet!S2370</f>
        <v>6</v>
      </c>
      <c r="U1648" s="16" t="str">
        <f t="shared" si="232"/>
        <v>Medium</v>
      </c>
      <c r="V1648" s="4">
        <v>5</v>
      </c>
      <c r="W1648" s="33">
        <f t="shared" si="233"/>
        <v>528.3153120243536</v>
      </c>
      <c r="X1648" s="2" t="s">
        <v>22</v>
      </c>
    </row>
    <row r="1649" spans="1:24" ht="14.25" customHeight="1" x14ac:dyDescent="0.25">
      <c r="A1649" s="2">
        <v>2481</v>
      </c>
      <c r="B1649" s="2">
        <v>49</v>
      </c>
      <c r="C1649" s="2" t="str">
        <f t="shared" si="225"/>
        <v>Mid Adults</v>
      </c>
      <c r="D1649" s="2" t="s">
        <v>26</v>
      </c>
      <c r="E1649" s="2" t="s">
        <v>27</v>
      </c>
      <c r="F1649" s="2">
        <v>895.9</v>
      </c>
      <c r="G1649" s="2">
        <f t="shared" si="226"/>
        <v>3</v>
      </c>
      <c r="H1649" s="6">
        <v>46677</v>
      </c>
      <c r="I1649" s="12" t="str">
        <f t="shared" si="227"/>
        <v>2027</v>
      </c>
      <c r="J1649" s="10" t="str">
        <f t="shared" si="228"/>
        <v>Oct</v>
      </c>
      <c r="K1649" s="12" t="str">
        <f t="shared" si="229"/>
        <v>17</v>
      </c>
      <c r="L1649" s="2" t="s">
        <v>30</v>
      </c>
      <c r="M1649" s="2" t="s">
        <v>25</v>
      </c>
      <c r="N1649" s="2">
        <v>1.38</v>
      </c>
      <c r="O1649" s="2" t="s">
        <v>16</v>
      </c>
      <c r="P1649" s="2">
        <v>16</v>
      </c>
      <c r="Q1649" s="2">
        <f t="shared" si="230"/>
        <v>3</v>
      </c>
      <c r="R1649" s="2">
        <v>55.99</v>
      </c>
      <c r="S1649" s="2">
        <f t="shared" si="231"/>
        <v>2</v>
      </c>
      <c r="T1649" s="42">
        <f>DataSet!G2482+DataSet!Q2482+DataSet!S2482</f>
        <v>6</v>
      </c>
      <c r="U1649" s="16" t="str">
        <f t="shared" si="232"/>
        <v>Medium</v>
      </c>
      <c r="V1649" s="4">
        <v>4</v>
      </c>
      <c r="W1649" s="33">
        <f t="shared" si="233"/>
        <v>523.5485630498539</v>
      </c>
      <c r="X1649" s="2" t="s">
        <v>22</v>
      </c>
    </row>
    <row r="1650" spans="1:24" ht="14.25" customHeight="1" x14ac:dyDescent="0.25">
      <c r="A1650" s="2">
        <v>3086</v>
      </c>
      <c r="B1650" s="2">
        <v>27</v>
      </c>
      <c r="C1650" s="2" t="str">
        <f t="shared" si="225"/>
        <v>Young Adults</v>
      </c>
      <c r="D1650" s="2" t="s">
        <v>23</v>
      </c>
      <c r="E1650" s="2" t="s">
        <v>13</v>
      </c>
      <c r="F1650" s="2">
        <v>320.87</v>
      </c>
      <c r="G1650" s="2">
        <f t="shared" si="226"/>
        <v>1</v>
      </c>
      <c r="H1650" s="6">
        <v>47282</v>
      </c>
      <c r="I1650" s="12" t="str">
        <f t="shared" si="227"/>
        <v>2029</v>
      </c>
      <c r="J1650" s="10" t="str">
        <f t="shared" si="228"/>
        <v>Jun</v>
      </c>
      <c r="K1650" s="12" t="str">
        <f t="shared" si="229"/>
        <v>13</v>
      </c>
      <c r="L1650" s="2" t="s">
        <v>20</v>
      </c>
      <c r="M1650" s="2" t="s">
        <v>15</v>
      </c>
      <c r="N1650" s="2">
        <v>1.38</v>
      </c>
      <c r="O1650" s="2" t="s">
        <v>16</v>
      </c>
      <c r="P1650" s="2">
        <v>9</v>
      </c>
      <c r="Q1650" s="2">
        <f t="shared" si="230"/>
        <v>2</v>
      </c>
      <c r="R1650" s="2">
        <v>35.65</v>
      </c>
      <c r="S1650" s="2">
        <f t="shared" si="231"/>
        <v>1</v>
      </c>
      <c r="T1650" s="42">
        <f>DataSet!G3087+DataSet!Q3087+DataSet!S3087</f>
        <v>7</v>
      </c>
      <c r="U1650" s="16" t="str">
        <f t="shared" si="232"/>
        <v>High</v>
      </c>
      <c r="V1650" s="4">
        <v>4</v>
      </c>
      <c r="W1650" s="33">
        <f t="shared" si="233"/>
        <v>523.00179148311361</v>
      </c>
      <c r="X1650" s="2" t="s">
        <v>22</v>
      </c>
    </row>
    <row r="1651" spans="1:24" ht="14.25" customHeight="1" x14ac:dyDescent="0.25">
      <c r="A1651" s="2">
        <v>3198</v>
      </c>
      <c r="B1651" s="2">
        <v>58</v>
      </c>
      <c r="C1651" s="2" t="str">
        <f t="shared" si="225"/>
        <v>Late Adults</v>
      </c>
      <c r="D1651" s="2" t="s">
        <v>18</v>
      </c>
      <c r="E1651" s="2" t="s">
        <v>19</v>
      </c>
      <c r="F1651" s="2">
        <v>881</v>
      </c>
      <c r="G1651" s="2">
        <f t="shared" si="226"/>
        <v>3</v>
      </c>
      <c r="H1651" s="6">
        <v>47394</v>
      </c>
      <c r="I1651" s="12" t="str">
        <f t="shared" si="227"/>
        <v>2029</v>
      </c>
      <c r="J1651" s="10" t="str">
        <f t="shared" si="228"/>
        <v>Oct</v>
      </c>
      <c r="K1651" s="12" t="str">
        <f t="shared" si="229"/>
        <v>03</v>
      </c>
      <c r="L1651" s="2" t="s">
        <v>24</v>
      </c>
      <c r="M1651" s="2" t="s">
        <v>25</v>
      </c>
      <c r="N1651" s="2">
        <v>1.38</v>
      </c>
      <c r="O1651" s="2" t="s">
        <v>21</v>
      </c>
      <c r="P1651" s="2">
        <v>7</v>
      </c>
      <c r="Q1651" s="2">
        <f t="shared" si="230"/>
        <v>2</v>
      </c>
      <c r="R1651" s="2">
        <v>125.86</v>
      </c>
      <c r="S1651" s="2">
        <f t="shared" si="231"/>
        <v>2</v>
      </c>
      <c r="T1651" s="42">
        <f>DataSet!G3199+DataSet!Q3199+DataSet!S3199</f>
        <v>5</v>
      </c>
      <c r="U1651" s="16" t="str">
        <f t="shared" si="232"/>
        <v>Medium</v>
      </c>
      <c r="V1651" s="4">
        <v>3</v>
      </c>
      <c r="W1651" s="33">
        <f t="shared" si="233"/>
        <v>502.50042459736443</v>
      </c>
      <c r="X1651" s="2" t="s">
        <v>22</v>
      </c>
    </row>
    <row r="1652" spans="1:24" ht="14.25" customHeight="1" x14ac:dyDescent="0.25">
      <c r="A1652" s="2">
        <v>3225</v>
      </c>
      <c r="B1652" s="2">
        <v>57</v>
      </c>
      <c r="C1652" s="2" t="str">
        <f t="shared" si="225"/>
        <v>Late Adults</v>
      </c>
      <c r="D1652" s="2" t="s">
        <v>12</v>
      </c>
      <c r="E1652" s="2" t="s">
        <v>19</v>
      </c>
      <c r="F1652" s="2">
        <v>661.74</v>
      </c>
      <c r="G1652" s="2">
        <f t="shared" si="226"/>
        <v>3</v>
      </c>
      <c r="H1652" s="6">
        <v>47421</v>
      </c>
      <c r="I1652" s="12" t="str">
        <f t="shared" si="227"/>
        <v>2029</v>
      </c>
      <c r="J1652" s="10" t="str">
        <f t="shared" si="228"/>
        <v>Oct</v>
      </c>
      <c r="K1652" s="12" t="str">
        <f t="shared" si="229"/>
        <v>30</v>
      </c>
      <c r="L1652" s="2" t="s">
        <v>14</v>
      </c>
      <c r="M1652" s="2" t="s">
        <v>25</v>
      </c>
      <c r="N1652" s="2">
        <v>1.38</v>
      </c>
      <c r="O1652" s="2" t="s">
        <v>16</v>
      </c>
      <c r="P1652" s="2">
        <v>14</v>
      </c>
      <c r="Q1652" s="2">
        <f t="shared" si="230"/>
        <v>2</v>
      </c>
      <c r="R1652" s="2">
        <v>47.27</v>
      </c>
      <c r="S1652" s="2">
        <f t="shared" si="231"/>
        <v>1</v>
      </c>
      <c r="T1652" s="42">
        <f>DataSet!G3226+DataSet!Q3226+DataSet!S3226</f>
        <v>7</v>
      </c>
      <c r="U1652" s="16" t="str">
        <f t="shared" si="232"/>
        <v>High</v>
      </c>
      <c r="V1652" s="4">
        <v>1</v>
      </c>
      <c r="W1652" s="33">
        <f t="shared" si="233"/>
        <v>537.05700751879647</v>
      </c>
      <c r="X1652" s="2" t="s">
        <v>22</v>
      </c>
    </row>
    <row r="1653" spans="1:24" ht="14.25" customHeight="1" x14ac:dyDescent="0.25">
      <c r="A1653" s="2">
        <v>3369</v>
      </c>
      <c r="B1653" s="2">
        <v>22</v>
      </c>
      <c r="C1653" s="2" t="str">
        <f t="shared" si="225"/>
        <v>Young Adults</v>
      </c>
      <c r="D1653" s="2" t="s">
        <v>23</v>
      </c>
      <c r="E1653" s="2" t="s">
        <v>27</v>
      </c>
      <c r="F1653" s="2">
        <v>424.8</v>
      </c>
      <c r="G1653" s="2">
        <f t="shared" si="226"/>
        <v>2</v>
      </c>
      <c r="H1653" s="6">
        <v>47565</v>
      </c>
      <c r="I1653" s="12" t="str">
        <f t="shared" si="227"/>
        <v>2030</v>
      </c>
      <c r="J1653" s="10" t="str">
        <f t="shared" si="228"/>
        <v>Mar</v>
      </c>
      <c r="K1653" s="12" t="str">
        <f t="shared" si="229"/>
        <v>23</v>
      </c>
      <c r="L1653" s="2" t="s">
        <v>30</v>
      </c>
      <c r="M1653" s="2" t="s">
        <v>25</v>
      </c>
      <c r="N1653" s="2">
        <v>1.38</v>
      </c>
      <c r="O1653" s="2" t="s">
        <v>16</v>
      </c>
      <c r="P1653" s="2">
        <v>6</v>
      </c>
      <c r="Q1653" s="2">
        <f t="shared" si="230"/>
        <v>2</v>
      </c>
      <c r="R1653" s="2">
        <v>70.8</v>
      </c>
      <c r="S1653" s="2">
        <f t="shared" si="231"/>
        <v>2</v>
      </c>
      <c r="T1653" s="42">
        <f>DataSet!G3370+DataSet!Q3370+DataSet!S3370</f>
        <v>7</v>
      </c>
      <c r="U1653" s="16" t="str">
        <f t="shared" si="232"/>
        <v>High</v>
      </c>
      <c r="V1653" s="4">
        <v>3</v>
      </c>
      <c r="W1653" s="33">
        <f t="shared" si="233"/>
        <v>501.94543988269783</v>
      </c>
      <c r="X1653" s="2" t="s">
        <v>22</v>
      </c>
    </row>
    <row r="1654" spans="1:24" ht="14.25" customHeight="1" x14ac:dyDescent="0.25">
      <c r="A1654" s="2">
        <v>3424</v>
      </c>
      <c r="B1654" s="2">
        <v>45</v>
      </c>
      <c r="C1654" s="2" t="str">
        <f t="shared" si="225"/>
        <v>Mid Adults</v>
      </c>
      <c r="D1654" s="2" t="s">
        <v>12</v>
      </c>
      <c r="E1654" s="2" t="s">
        <v>29</v>
      </c>
      <c r="F1654" s="2">
        <v>472.56</v>
      </c>
      <c r="G1654" s="2">
        <f t="shared" si="226"/>
        <v>2</v>
      </c>
      <c r="H1654" s="6">
        <v>47620</v>
      </c>
      <c r="I1654" s="12" t="str">
        <f t="shared" si="227"/>
        <v>2030</v>
      </c>
      <c r="J1654" s="10" t="str">
        <f t="shared" si="228"/>
        <v>May</v>
      </c>
      <c r="K1654" s="12" t="str">
        <f t="shared" si="229"/>
        <v>17</v>
      </c>
      <c r="L1654" s="2" t="s">
        <v>24</v>
      </c>
      <c r="M1654" s="2" t="s">
        <v>15</v>
      </c>
      <c r="N1654" s="2">
        <v>1.38</v>
      </c>
      <c r="O1654" s="2" t="s">
        <v>16</v>
      </c>
      <c r="P1654" s="2">
        <v>19</v>
      </c>
      <c r="Q1654" s="2">
        <f t="shared" si="230"/>
        <v>3</v>
      </c>
      <c r="R1654" s="2">
        <v>24.87</v>
      </c>
      <c r="S1654" s="2">
        <f t="shared" si="231"/>
        <v>1</v>
      </c>
      <c r="T1654" s="42">
        <f>DataSet!G3425+DataSet!Q3425+DataSet!S3425</f>
        <v>3</v>
      </c>
      <c r="U1654" s="16" t="str">
        <f t="shared" si="232"/>
        <v>Low</v>
      </c>
      <c r="V1654" s="4">
        <v>3</v>
      </c>
      <c r="W1654" s="33">
        <f t="shared" si="233"/>
        <v>502.05872246696026</v>
      </c>
      <c r="X1654" s="2" t="s">
        <v>28</v>
      </c>
    </row>
    <row r="1655" spans="1:24" ht="14.25" customHeight="1" x14ac:dyDescent="0.25">
      <c r="A1655" s="2">
        <v>3453</v>
      </c>
      <c r="B1655" s="2">
        <v>21</v>
      </c>
      <c r="C1655" s="2" t="str">
        <f t="shared" si="225"/>
        <v>Young Adults</v>
      </c>
      <c r="D1655" s="2" t="s">
        <v>26</v>
      </c>
      <c r="E1655" s="2" t="s">
        <v>19</v>
      </c>
      <c r="F1655" s="2">
        <v>463.37</v>
      </c>
      <c r="G1655" s="2">
        <f t="shared" si="226"/>
        <v>2</v>
      </c>
      <c r="H1655" s="6">
        <v>47649</v>
      </c>
      <c r="I1655" s="12" t="str">
        <f t="shared" si="227"/>
        <v>2030</v>
      </c>
      <c r="J1655" s="10" t="str">
        <f t="shared" si="228"/>
        <v>Jun</v>
      </c>
      <c r="K1655" s="12" t="str">
        <f t="shared" si="229"/>
        <v>15</v>
      </c>
      <c r="L1655" s="2" t="s">
        <v>30</v>
      </c>
      <c r="M1655" s="2" t="s">
        <v>25</v>
      </c>
      <c r="N1655" s="2">
        <v>1.38</v>
      </c>
      <c r="O1655" s="2" t="s">
        <v>21</v>
      </c>
      <c r="P1655" s="2">
        <v>15</v>
      </c>
      <c r="Q1655" s="2">
        <f t="shared" si="230"/>
        <v>2</v>
      </c>
      <c r="R1655" s="2">
        <v>30.89</v>
      </c>
      <c r="S1655" s="2">
        <f t="shared" si="231"/>
        <v>1</v>
      </c>
      <c r="T1655" s="42">
        <f>DataSet!G3454+DataSet!Q3454+DataSet!S3454</f>
        <v>4</v>
      </c>
      <c r="U1655" s="16" t="str">
        <f t="shared" si="232"/>
        <v>Low</v>
      </c>
      <c r="V1655" s="4">
        <v>4</v>
      </c>
      <c r="W1655" s="33">
        <f t="shared" si="233"/>
        <v>523.29904411764767</v>
      </c>
      <c r="X1655" s="2" t="s">
        <v>22</v>
      </c>
    </row>
    <row r="1656" spans="1:24" ht="14.25" customHeight="1" x14ac:dyDescent="0.25">
      <c r="A1656" s="2">
        <v>3481</v>
      </c>
      <c r="B1656" s="2">
        <v>50</v>
      </c>
      <c r="C1656" s="2" t="str">
        <f t="shared" si="225"/>
        <v>Late Adults</v>
      </c>
      <c r="D1656" s="2" t="s">
        <v>18</v>
      </c>
      <c r="E1656" s="2" t="s">
        <v>19</v>
      </c>
      <c r="F1656" s="2">
        <v>753.3</v>
      </c>
      <c r="G1656" s="2">
        <f t="shared" si="226"/>
        <v>3</v>
      </c>
      <c r="H1656" s="6">
        <v>47677</v>
      </c>
      <c r="I1656" s="12" t="str">
        <f t="shared" si="227"/>
        <v>2030</v>
      </c>
      <c r="J1656" s="10" t="str">
        <f t="shared" si="228"/>
        <v>Jul</v>
      </c>
      <c r="K1656" s="12" t="str">
        <f t="shared" si="229"/>
        <v>13</v>
      </c>
      <c r="L1656" s="2" t="s">
        <v>30</v>
      </c>
      <c r="M1656" s="2" t="s">
        <v>15</v>
      </c>
      <c r="N1656" s="2">
        <v>1.38</v>
      </c>
      <c r="O1656" s="2" t="s">
        <v>21</v>
      </c>
      <c r="P1656" s="2">
        <v>18</v>
      </c>
      <c r="Q1656" s="2">
        <f t="shared" si="230"/>
        <v>3</v>
      </c>
      <c r="R1656" s="2">
        <v>41.85</v>
      </c>
      <c r="S1656" s="2">
        <f t="shared" si="231"/>
        <v>1</v>
      </c>
      <c r="T1656" s="42">
        <f>DataSet!G3482+DataSet!Q3482+DataSet!S3482</f>
        <v>7</v>
      </c>
      <c r="U1656" s="16" t="str">
        <f t="shared" si="232"/>
        <v>High</v>
      </c>
      <c r="V1656" s="4">
        <v>3</v>
      </c>
      <c r="W1656" s="33">
        <f t="shared" si="233"/>
        <v>502.10210294117638</v>
      </c>
      <c r="X1656" s="2" t="s">
        <v>17</v>
      </c>
    </row>
    <row r="1657" spans="1:24" ht="14.25" customHeight="1" x14ac:dyDescent="0.25">
      <c r="A1657" s="2">
        <v>3566</v>
      </c>
      <c r="B1657" s="2">
        <v>23</v>
      </c>
      <c r="C1657" s="2" t="str">
        <f t="shared" si="225"/>
        <v>Young Adults</v>
      </c>
      <c r="D1657" s="2" t="s">
        <v>18</v>
      </c>
      <c r="E1657" s="2" t="s">
        <v>19</v>
      </c>
      <c r="F1657" s="2">
        <v>129.08000000000001</v>
      </c>
      <c r="G1657" s="2">
        <f t="shared" si="226"/>
        <v>1</v>
      </c>
      <c r="H1657" s="6">
        <v>47762</v>
      </c>
      <c r="I1657" s="12" t="str">
        <f t="shared" si="227"/>
        <v>2030</v>
      </c>
      <c r="J1657" s="10" t="str">
        <f t="shared" si="228"/>
        <v>Oct</v>
      </c>
      <c r="K1657" s="12" t="str">
        <f t="shared" si="229"/>
        <v>06</v>
      </c>
      <c r="L1657" s="2" t="s">
        <v>24</v>
      </c>
      <c r="M1657" s="2" t="s">
        <v>25</v>
      </c>
      <c r="N1657" s="2">
        <v>1.38</v>
      </c>
      <c r="O1657" s="2" t="s">
        <v>21</v>
      </c>
      <c r="P1657" s="2">
        <v>4</v>
      </c>
      <c r="Q1657" s="2">
        <f t="shared" si="230"/>
        <v>1</v>
      </c>
      <c r="R1657" s="2">
        <v>32.270000000000003</v>
      </c>
      <c r="S1657" s="2">
        <f t="shared" si="231"/>
        <v>1</v>
      </c>
      <c r="T1657" s="42">
        <f>DataSet!G3567+DataSet!Q3567+DataSet!S3567</f>
        <v>4</v>
      </c>
      <c r="U1657" s="16" t="str">
        <f t="shared" si="232"/>
        <v>Low</v>
      </c>
      <c r="V1657" s="4">
        <v>5</v>
      </c>
      <c r="W1657" s="33">
        <f t="shared" si="233"/>
        <v>528.87801829268335</v>
      </c>
      <c r="X1657" s="2" t="s">
        <v>28</v>
      </c>
    </row>
    <row r="1658" spans="1:24" ht="14.25" customHeight="1" x14ac:dyDescent="0.25">
      <c r="A1658" s="2">
        <v>3966</v>
      </c>
      <c r="B1658" s="2">
        <v>66</v>
      </c>
      <c r="C1658" s="2" t="str">
        <f t="shared" si="225"/>
        <v>Seniors</v>
      </c>
      <c r="D1658" s="2" t="s">
        <v>23</v>
      </c>
      <c r="E1658" s="2" t="s">
        <v>29</v>
      </c>
      <c r="F1658" s="2">
        <v>393.27</v>
      </c>
      <c r="G1658" s="2">
        <f t="shared" si="226"/>
        <v>2</v>
      </c>
      <c r="H1658" s="6">
        <v>48162</v>
      </c>
      <c r="I1658" s="12" t="str">
        <f t="shared" si="227"/>
        <v>2031</v>
      </c>
      <c r="J1658" s="10" t="str">
        <f t="shared" si="228"/>
        <v>Nov</v>
      </c>
      <c r="K1658" s="12" t="str">
        <f t="shared" si="229"/>
        <v>10</v>
      </c>
      <c r="L1658" s="2" t="s">
        <v>24</v>
      </c>
      <c r="M1658" s="2" t="s">
        <v>15</v>
      </c>
      <c r="N1658" s="2">
        <v>1.38</v>
      </c>
      <c r="O1658" s="2" t="s">
        <v>16</v>
      </c>
      <c r="P1658" s="2">
        <v>15</v>
      </c>
      <c r="Q1658" s="2">
        <f t="shared" si="230"/>
        <v>2</v>
      </c>
      <c r="R1658" s="2">
        <v>26.22</v>
      </c>
      <c r="S1658" s="2">
        <f t="shared" si="231"/>
        <v>1</v>
      </c>
      <c r="T1658" s="42">
        <f>DataSet!G3967+DataSet!Q3967+DataSet!S3967</f>
        <v>6</v>
      </c>
      <c r="U1658" s="16" t="str">
        <f t="shared" si="232"/>
        <v>Medium</v>
      </c>
      <c r="V1658" s="4">
        <v>5</v>
      </c>
      <c r="W1658" s="33">
        <f t="shared" si="233"/>
        <v>529.48839694656533</v>
      </c>
      <c r="X1658" s="2" t="s">
        <v>17</v>
      </c>
    </row>
    <row r="1659" spans="1:24" ht="14.25" customHeight="1" x14ac:dyDescent="0.25">
      <c r="A1659" s="2">
        <v>4013</v>
      </c>
      <c r="B1659" s="2">
        <v>35</v>
      </c>
      <c r="C1659" s="2" t="str">
        <f t="shared" si="225"/>
        <v>Early Adults</v>
      </c>
      <c r="D1659" s="2" t="s">
        <v>18</v>
      </c>
      <c r="E1659" s="2" t="s">
        <v>13</v>
      </c>
      <c r="F1659" s="2">
        <v>638.37</v>
      </c>
      <c r="G1659" s="2">
        <f t="shared" si="226"/>
        <v>2</v>
      </c>
      <c r="H1659" s="6">
        <v>48209</v>
      </c>
      <c r="I1659" s="12" t="str">
        <f t="shared" si="227"/>
        <v>2031</v>
      </c>
      <c r="J1659" s="10" t="str">
        <f t="shared" si="228"/>
        <v>Dec</v>
      </c>
      <c r="K1659" s="12" t="str">
        <f t="shared" si="229"/>
        <v>27</v>
      </c>
      <c r="L1659" s="2" t="s">
        <v>20</v>
      </c>
      <c r="M1659" s="2" t="s">
        <v>25</v>
      </c>
      <c r="N1659" s="2">
        <v>1.38</v>
      </c>
      <c r="O1659" s="2" t="s">
        <v>21</v>
      </c>
      <c r="P1659" s="2">
        <v>10</v>
      </c>
      <c r="Q1659" s="2">
        <f t="shared" si="230"/>
        <v>2</v>
      </c>
      <c r="R1659" s="2">
        <v>63.84</v>
      </c>
      <c r="S1659" s="2">
        <f t="shared" si="231"/>
        <v>2</v>
      </c>
      <c r="T1659" s="42">
        <f>DataSet!G4014+DataSet!Q4014+DataSet!S4014</f>
        <v>7</v>
      </c>
      <c r="U1659" s="16" t="str">
        <f t="shared" si="232"/>
        <v>High</v>
      </c>
      <c r="V1659" s="4">
        <v>2</v>
      </c>
      <c r="W1659" s="33">
        <f t="shared" si="233"/>
        <v>519.60691154422864</v>
      </c>
      <c r="X1659" s="2" t="s">
        <v>22</v>
      </c>
    </row>
    <row r="1660" spans="1:24" ht="14.25" customHeight="1" x14ac:dyDescent="0.25">
      <c r="A1660" s="2">
        <v>4320</v>
      </c>
      <c r="B1660" s="2">
        <v>42</v>
      </c>
      <c r="C1660" s="2" t="str">
        <f t="shared" si="225"/>
        <v>Mid Adults</v>
      </c>
      <c r="D1660" s="2" t="s">
        <v>26</v>
      </c>
      <c r="E1660" s="2" t="s">
        <v>27</v>
      </c>
      <c r="F1660" s="2">
        <v>284.70999999999998</v>
      </c>
      <c r="G1660" s="2">
        <f t="shared" si="226"/>
        <v>1</v>
      </c>
      <c r="H1660" s="6">
        <v>48516</v>
      </c>
      <c r="I1660" s="12" t="str">
        <f t="shared" si="227"/>
        <v>2032</v>
      </c>
      <c r="J1660" s="10" t="str">
        <f t="shared" si="228"/>
        <v>Oct</v>
      </c>
      <c r="K1660" s="12" t="str">
        <f t="shared" si="229"/>
        <v>29</v>
      </c>
      <c r="L1660" s="2" t="s">
        <v>14</v>
      </c>
      <c r="M1660" s="2" t="s">
        <v>15</v>
      </c>
      <c r="N1660" s="2">
        <v>1.38</v>
      </c>
      <c r="O1660" s="2" t="s">
        <v>16</v>
      </c>
      <c r="P1660" s="2">
        <v>9</v>
      </c>
      <c r="Q1660" s="2">
        <f t="shared" si="230"/>
        <v>2</v>
      </c>
      <c r="R1660" s="2">
        <v>31.63</v>
      </c>
      <c r="S1660" s="2">
        <f t="shared" si="231"/>
        <v>1</v>
      </c>
      <c r="T1660" s="42">
        <f>DataSet!G4321+DataSet!Q4321+DataSet!S4321</f>
        <v>5</v>
      </c>
      <c r="U1660" s="16" t="str">
        <f t="shared" si="232"/>
        <v>Medium</v>
      </c>
      <c r="V1660" s="4">
        <v>5</v>
      </c>
      <c r="W1660" s="33">
        <f t="shared" si="233"/>
        <v>529.69668195718691</v>
      </c>
      <c r="X1660" s="2" t="s">
        <v>28</v>
      </c>
    </row>
    <row r="1661" spans="1:24" ht="14.25" customHeight="1" x14ac:dyDescent="0.25">
      <c r="A1661" s="2">
        <v>4429</v>
      </c>
      <c r="B1661" s="2">
        <v>26</v>
      </c>
      <c r="C1661" s="2" t="str">
        <f t="shared" si="225"/>
        <v>Young Adults</v>
      </c>
      <c r="D1661" s="2" t="s">
        <v>23</v>
      </c>
      <c r="E1661" s="2" t="s">
        <v>19</v>
      </c>
      <c r="F1661" s="2">
        <v>88.35</v>
      </c>
      <c r="G1661" s="2">
        <f t="shared" si="226"/>
        <v>1</v>
      </c>
      <c r="H1661" s="6">
        <v>48625</v>
      </c>
      <c r="I1661" s="12" t="str">
        <f t="shared" si="227"/>
        <v>2033</v>
      </c>
      <c r="J1661" s="10" t="str">
        <f t="shared" si="228"/>
        <v>Feb</v>
      </c>
      <c r="K1661" s="12" t="str">
        <f t="shared" si="229"/>
        <v>15</v>
      </c>
      <c r="L1661" s="2" t="s">
        <v>20</v>
      </c>
      <c r="M1661" s="2" t="s">
        <v>15</v>
      </c>
      <c r="N1661" s="2">
        <v>1.38</v>
      </c>
      <c r="O1661" s="2" t="s">
        <v>21</v>
      </c>
      <c r="P1661" s="2">
        <v>18</v>
      </c>
      <c r="Q1661" s="2">
        <f t="shared" si="230"/>
        <v>3</v>
      </c>
      <c r="R1661" s="2">
        <v>4.91</v>
      </c>
      <c r="S1661" s="2">
        <f t="shared" si="231"/>
        <v>1</v>
      </c>
      <c r="T1661" s="42">
        <f>DataSet!G4430+DataSet!Q4430+DataSet!S4430</f>
        <v>5</v>
      </c>
      <c r="U1661" s="16" t="str">
        <f t="shared" si="232"/>
        <v>Medium</v>
      </c>
      <c r="V1661" s="4">
        <v>3</v>
      </c>
      <c r="W1661" s="33">
        <f t="shared" si="233"/>
        <v>501.73215022091301</v>
      </c>
      <c r="X1661" s="2" t="s">
        <v>17</v>
      </c>
    </row>
    <row r="1662" spans="1:24" ht="14.25" customHeight="1" x14ac:dyDescent="0.25">
      <c r="A1662" s="2">
        <v>4608</v>
      </c>
      <c r="B1662" s="2">
        <v>68</v>
      </c>
      <c r="C1662" s="2" t="str">
        <f t="shared" si="225"/>
        <v>Seniors</v>
      </c>
      <c r="D1662" s="2" t="s">
        <v>18</v>
      </c>
      <c r="E1662" s="2" t="s">
        <v>13</v>
      </c>
      <c r="F1662" s="2">
        <v>475.48</v>
      </c>
      <c r="G1662" s="2">
        <f t="shared" si="226"/>
        <v>2</v>
      </c>
      <c r="H1662" s="6">
        <v>48804</v>
      </c>
      <c r="I1662" s="12" t="str">
        <f t="shared" si="227"/>
        <v>2033</v>
      </c>
      <c r="J1662" s="10" t="str">
        <f t="shared" si="228"/>
        <v>Aug</v>
      </c>
      <c r="K1662" s="12" t="str">
        <f t="shared" si="229"/>
        <v>13</v>
      </c>
      <c r="L1662" s="2" t="s">
        <v>14</v>
      </c>
      <c r="M1662" s="2" t="s">
        <v>15</v>
      </c>
      <c r="N1662" s="2">
        <v>1.38</v>
      </c>
      <c r="O1662" s="2" t="s">
        <v>21</v>
      </c>
      <c r="P1662" s="2">
        <v>10</v>
      </c>
      <c r="Q1662" s="2">
        <f t="shared" si="230"/>
        <v>2</v>
      </c>
      <c r="R1662" s="2">
        <v>47.55</v>
      </c>
      <c r="S1662" s="2">
        <f t="shared" si="231"/>
        <v>1</v>
      </c>
      <c r="T1662" s="42">
        <f>DataSet!G4609+DataSet!Q4609+DataSet!S4609</f>
        <v>5</v>
      </c>
      <c r="U1662" s="16" t="str">
        <f t="shared" si="232"/>
        <v>Medium</v>
      </c>
      <c r="V1662" s="4">
        <v>3</v>
      </c>
      <c r="W1662" s="33">
        <f t="shared" si="233"/>
        <v>502.3418584070796</v>
      </c>
      <c r="X1662" s="2" t="s">
        <v>17</v>
      </c>
    </row>
    <row r="1663" spans="1:24" ht="14.25" customHeight="1" x14ac:dyDescent="0.25">
      <c r="A1663" s="2">
        <v>4815</v>
      </c>
      <c r="B1663" s="2">
        <v>33</v>
      </c>
      <c r="C1663" s="2" t="str">
        <f t="shared" si="225"/>
        <v>Early Adults</v>
      </c>
      <c r="D1663" s="2" t="s">
        <v>12</v>
      </c>
      <c r="E1663" s="2" t="s">
        <v>13</v>
      </c>
      <c r="F1663" s="2">
        <v>67.8</v>
      </c>
      <c r="G1663" s="2">
        <f t="shared" si="226"/>
        <v>1</v>
      </c>
      <c r="H1663" s="6">
        <v>49011</v>
      </c>
      <c r="I1663" s="12" t="str">
        <f t="shared" si="227"/>
        <v>2034</v>
      </c>
      <c r="J1663" s="10" t="str">
        <f t="shared" si="228"/>
        <v>Mar</v>
      </c>
      <c r="K1663" s="12" t="str">
        <f t="shared" si="229"/>
        <v>08</v>
      </c>
      <c r="L1663" s="2" t="s">
        <v>14</v>
      </c>
      <c r="M1663" s="2" t="s">
        <v>25</v>
      </c>
      <c r="N1663" s="2">
        <v>1.38</v>
      </c>
      <c r="O1663" s="2" t="s">
        <v>21</v>
      </c>
      <c r="P1663" s="2">
        <v>12</v>
      </c>
      <c r="Q1663" s="2">
        <f t="shared" si="230"/>
        <v>2</v>
      </c>
      <c r="R1663" s="2">
        <v>5.65</v>
      </c>
      <c r="S1663" s="2">
        <f t="shared" si="231"/>
        <v>1</v>
      </c>
      <c r="T1663" s="42">
        <f>DataSet!G4816+DataSet!Q4816+DataSet!S4816</f>
        <v>4</v>
      </c>
      <c r="U1663" s="16" t="str">
        <f t="shared" si="232"/>
        <v>Low</v>
      </c>
      <c r="V1663" s="4">
        <v>1</v>
      </c>
      <c r="W1663" s="33">
        <f t="shared" si="233"/>
        <v>536.8692319277103</v>
      </c>
      <c r="X1663" s="2" t="s">
        <v>17</v>
      </c>
    </row>
    <row r="1664" spans="1:24" ht="14.25" customHeight="1" x14ac:dyDescent="0.25">
      <c r="A1664" s="2">
        <v>4875</v>
      </c>
      <c r="B1664" s="2">
        <v>47</v>
      </c>
      <c r="C1664" s="2" t="str">
        <f t="shared" si="225"/>
        <v>Mid Adults</v>
      </c>
      <c r="D1664" s="2" t="s">
        <v>26</v>
      </c>
      <c r="E1664" s="2" t="s">
        <v>13</v>
      </c>
      <c r="F1664" s="2">
        <v>778.96</v>
      </c>
      <c r="G1664" s="2">
        <f t="shared" si="226"/>
        <v>3</v>
      </c>
      <c r="H1664" s="6">
        <v>49071</v>
      </c>
      <c r="I1664" s="12" t="str">
        <f t="shared" si="227"/>
        <v>2034</v>
      </c>
      <c r="J1664" s="10" t="str">
        <f t="shared" si="228"/>
        <v>May</v>
      </c>
      <c r="K1664" s="12" t="str">
        <f t="shared" si="229"/>
        <v>07</v>
      </c>
      <c r="L1664" s="2" t="s">
        <v>20</v>
      </c>
      <c r="M1664" s="2" t="s">
        <v>25</v>
      </c>
      <c r="N1664" s="2">
        <v>1.38</v>
      </c>
      <c r="O1664" s="2" t="s">
        <v>16</v>
      </c>
      <c r="P1664" s="2">
        <v>8</v>
      </c>
      <c r="Q1664" s="2">
        <f t="shared" si="230"/>
        <v>2</v>
      </c>
      <c r="R1664" s="2">
        <v>97.37</v>
      </c>
      <c r="S1664" s="2">
        <f t="shared" si="231"/>
        <v>2</v>
      </c>
      <c r="T1664" s="42">
        <f>DataSet!G4876+DataSet!Q4876+DataSet!S4876</f>
        <v>6</v>
      </c>
      <c r="U1664" s="16" t="str">
        <f t="shared" si="232"/>
        <v>Medium</v>
      </c>
      <c r="V1664" s="4">
        <v>3</v>
      </c>
      <c r="W1664" s="33">
        <f t="shared" si="233"/>
        <v>502.38153618906932</v>
      </c>
      <c r="X1664" s="2" t="s">
        <v>22</v>
      </c>
    </row>
    <row r="1665" spans="1:24" ht="14.25" customHeight="1" x14ac:dyDescent="0.25">
      <c r="A1665" s="2">
        <v>4999</v>
      </c>
      <c r="B1665" s="2">
        <v>20</v>
      </c>
      <c r="C1665" s="2" t="str">
        <f t="shared" si="225"/>
        <v>Young Adults</v>
      </c>
      <c r="D1665" s="2" t="s">
        <v>12</v>
      </c>
      <c r="E1665" s="2" t="s">
        <v>27</v>
      </c>
      <c r="F1665" s="2">
        <v>282.74</v>
      </c>
      <c r="G1665" s="2">
        <f t="shared" si="226"/>
        <v>1</v>
      </c>
      <c r="H1665" s="6">
        <v>49195</v>
      </c>
      <c r="I1665" s="12" t="str">
        <f t="shared" si="227"/>
        <v>2034</v>
      </c>
      <c r="J1665" s="10" t="str">
        <f t="shared" si="228"/>
        <v>Sep</v>
      </c>
      <c r="K1665" s="12" t="str">
        <f t="shared" si="229"/>
        <v>08</v>
      </c>
      <c r="L1665" s="2" t="s">
        <v>14</v>
      </c>
      <c r="M1665" s="2" t="s">
        <v>25</v>
      </c>
      <c r="N1665" s="2">
        <v>1.38</v>
      </c>
      <c r="O1665" s="2" t="s">
        <v>21</v>
      </c>
      <c r="P1665" s="2">
        <v>19</v>
      </c>
      <c r="Q1665" s="2">
        <f t="shared" si="230"/>
        <v>3</v>
      </c>
      <c r="R1665" s="2">
        <v>14.88</v>
      </c>
      <c r="S1665" s="2">
        <f t="shared" si="231"/>
        <v>1</v>
      </c>
      <c r="T1665" s="42">
        <f>DataSet!G5000+DataSet!Q5000+DataSet!S5000</f>
        <v>6</v>
      </c>
      <c r="U1665" s="16" t="str">
        <f t="shared" si="232"/>
        <v>Medium</v>
      </c>
      <c r="V1665" s="4">
        <v>2</v>
      </c>
      <c r="W1665" s="33">
        <f t="shared" si="233"/>
        <v>519.42858858858926</v>
      </c>
      <c r="X1665" s="2" t="s">
        <v>17</v>
      </c>
    </row>
    <row r="1666" spans="1:24" ht="14.25" customHeight="1" x14ac:dyDescent="0.25">
      <c r="A1666" s="2">
        <v>131</v>
      </c>
      <c r="B1666" s="2">
        <v>61</v>
      </c>
      <c r="C1666" s="2" t="str">
        <f t="shared" ref="C1666:C1729" si="234">IF(AND(B1666&gt;=18, B1666&lt;=29), "Young Adults",
   IF(AND(B1666&gt;=30, B1666&lt;=39), "Early Adults",
      IF(AND(B1666&gt;=40, B1666&lt;=49), "Mid Adults",
         IF(AND(B1666&gt;=50, B1666&lt;=59), "Late Adults",
            IF(AND(B1666&gt;=60, B1666&lt;=69), "Seniors", "Out of Range")
         )
      )
   )
)</f>
        <v>Seniors</v>
      </c>
      <c r="D1666" s="2" t="s">
        <v>12</v>
      </c>
      <c r="E1666" s="2" t="s">
        <v>27</v>
      </c>
      <c r="F1666" s="2">
        <v>843.44</v>
      </c>
      <c r="G1666" s="2">
        <f t="shared" ref="G1666:G1729" si="235">IF(F1666 &lt;= 350, 1, IF(F1666&gt; 350, IF(F1666 &lt;= 650, 2, 3)))</f>
        <v>3</v>
      </c>
      <c r="H1666" s="6">
        <v>44327</v>
      </c>
      <c r="I1666" s="12" t="str">
        <f t="shared" ref="I1666:I1729" si="236">TEXT(H1666, "yyyy")</f>
        <v>2021</v>
      </c>
      <c r="J1666" s="10" t="str">
        <f t="shared" ref="J1666:J1729" si="237">TEXT(H1666, "mmm")</f>
        <v>May</v>
      </c>
      <c r="K1666" s="12" t="str">
        <f t="shared" ref="K1666:K1729" si="238">TEXT(H1666, "dd")</f>
        <v>11</v>
      </c>
      <c r="L1666" s="2" t="s">
        <v>24</v>
      </c>
      <c r="M1666" s="2" t="s">
        <v>25</v>
      </c>
      <c r="N1666" s="2">
        <v>1.37</v>
      </c>
      <c r="O1666" s="2" t="s">
        <v>21</v>
      </c>
      <c r="P1666" s="2">
        <v>10</v>
      </c>
      <c r="Q1666" s="2">
        <f t="shared" ref="Q1666:Q1729" si="239">IF(P1666 &lt;= 5, 1, IF(P1666&gt; 5, IF(P1666 &lt;= 15, 2, 3)))</f>
        <v>2</v>
      </c>
      <c r="R1666" s="2">
        <v>84.34</v>
      </c>
      <c r="S1666" s="2">
        <f t="shared" ref="S1666:S1729" si="240">IF(R1666 &lt;= 50, 1, IF(R1666&gt; 50, IF(R1666 &lt;= 150, 2, 3)))</f>
        <v>2</v>
      </c>
      <c r="T1666" s="42">
        <f>DataSet!G132+DataSet!Q132+DataSet!S132</f>
        <v>7</v>
      </c>
      <c r="U1666" s="16" t="str">
        <f t="shared" ref="U1666:U1729" si="241">IF(T1666&lt;=4,"Low",IF(T1666&lt;=6,"Medium","High"))</f>
        <v>High</v>
      </c>
      <c r="V1666" s="4">
        <v>3</v>
      </c>
      <c r="W1666" s="33">
        <f t="shared" ref="W1666:W1729" si="242">AVERAGEIFS(F1666:F6665, V1666:V6665,V1666 )</f>
        <v>501.97239644970404</v>
      </c>
      <c r="X1666" s="2" t="s">
        <v>17</v>
      </c>
    </row>
    <row r="1667" spans="1:24" ht="14.25" customHeight="1" x14ac:dyDescent="0.25">
      <c r="A1667" s="2">
        <v>213</v>
      </c>
      <c r="B1667" s="2">
        <v>59</v>
      </c>
      <c r="C1667" s="2" t="str">
        <f t="shared" si="234"/>
        <v>Late Adults</v>
      </c>
      <c r="D1667" s="2" t="s">
        <v>18</v>
      </c>
      <c r="E1667" s="2" t="s">
        <v>19</v>
      </c>
      <c r="F1667" s="2">
        <v>301.52999999999997</v>
      </c>
      <c r="G1667" s="2">
        <f t="shared" si="235"/>
        <v>1</v>
      </c>
      <c r="H1667" s="6">
        <v>44409</v>
      </c>
      <c r="I1667" s="12" t="str">
        <f t="shared" si="236"/>
        <v>2021</v>
      </c>
      <c r="J1667" s="10" t="str">
        <f t="shared" si="237"/>
        <v>Aug</v>
      </c>
      <c r="K1667" s="12" t="str">
        <f t="shared" si="238"/>
        <v>01</v>
      </c>
      <c r="L1667" s="2" t="s">
        <v>20</v>
      </c>
      <c r="M1667" s="2" t="s">
        <v>25</v>
      </c>
      <c r="N1667" s="2">
        <v>1.37</v>
      </c>
      <c r="O1667" s="2" t="s">
        <v>21</v>
      </c>
      <c r="P1667" s="2">
        <v>7</v>
      </c>
      <c r="Q1667" s="2">
        <f t="shared" si="239"/>
        <v>2</v>
      </c>
      <c r="R1667" s="2">
        <v>43.08</v>
      </c>
      <c r="S1667" s="2">
        <f t="shared" si="240"/>
        <v>1</v>
      </c>
      <c r="T1667" s="42">
        <f>DataSet!G214+DataSet!Q214+DataSet!S214</f>
        <v>5</v>
      </c>
      <c r="U1667" s="16" t="str">
        <f t="shared" si="241"/>
        <v>Medium</v>
      </c>
      <c r="V1667" s="4">
        <v>2</v>
      </c>
      <c r="W1667" s="33">
        <f t="shared" si="242"/>
        <v>519.78451127819619</v>
      </c>
      <c r="X1667" s="2" t="s">
        <v>22</v>
      </c>
    </row>
    <row r="1668" spans="1:24" ht="14.25" customHeight="1" x14ac:dyDescent="0.25">
      <c r="A1668" s="2">
        <v>237</v>
      </c>
      <c r="B1668" s="2">
        <v>61</v>
      </c>
      <c r="C1668" s="2" t="str">
        <f t="shared" si="234"/>
        <v>Seniors</v>
      </c>
      <c r="D1668" s="2" t="s">
        <v>18</v>
      </c>
      <c r="E1668" s="2" t="s">
        <v>13</v>
      </c>
      <c r="F1668" s="2">
        <v>850.12</v>
      </c>
      <c r="G1668" s="2">
        <f t="shared" si="235"/>
        <v>3</v>
      </c>
      <c r="H1668" s="6">
        <v>44433</v>
      </c>
      <c r="I1668" s="12" t="str">
        <f t="shared" si="236"/>
        <v>2021</v>
      </c>
      <c r="J1668" s="10" t="str">
        <f t="shared" si="237"/>
        <v>Aug</v>
      </c>
      <c r="K1668" s="12" t="str">
        <f t="shared" si="238"/>
        <v>25</v>
      </c>
      <c r="L1668" s="2" t="s">
        <v>24</v>
      </c>
      <c r="M1668" s="2" t="s">
        <v>15</v>
      </c>
      <c r="N1668" s="2">
        <v>1.37</v>
      </c>
      <c r="O1668" s="2" t="s">
        <v>16</v>
      </c>
      <c r="P1668" s="2">
        <v>6</v>
      </c>
      <c r="Q1668" s="2">
        <f t="shared" si="239"/>
        <v>2</v>
      </c>
      <c r="R1668" s="2">
        <v>141.69</v>
      </c>
      <c r="S1668" s="2">
        <f t="shared" si="240"/>
        <v>2</v>
      </c>
      <c r="T1668" s="42">
        <f>DataSet!G238+DataSet!Q238+DataSet!S238</f>
        <v>5</v>
      </c>
      <c r="U1668" s="16" t="str">
        <f t="shared" si="241"/>
        <v>Medium</v>
      </c>
      <c r="V1668" s="4">
        <v>4</v>
      </c>
      <c r="W1668" s="33">
        <f t="shared" si="242"/>
        <v>523.38730486008888</v>
      </c>
      <c r="X1668" s="2" t="s">
        <v>22</v>
      </c>
    </row>
    <row r="1669" spans="1:24" ht="14.25" customHeight="1" x14ac:dyDescent="0.25">
      <c r="A1669" s="2">
        <v>409</v>
      </c>
      <c r="B1669" s="2">
        <v>52</v>
      </c>
      <c r="C1669" s="2" t="str">
        <f t="shared" si="234"/>
        <v>Late Adults</v>
      </c>
      <c r="D1669" s="2" t="s">
        <v>26</v>
      </c>
      <c r="E1669" s="2" t="s">
        <v>13</v>
      </c>
      <c r="F1669" s="2">
        <v>723.66</v>
      </c>
      <c r="G1669" s="2">
        <f t="shared" si="235"/>
        <v>3</v>
      </c>
      <c r="H1669" s="6">
        <v>44605</v>
      </c>
      <c r="I1669" s="12" t="str">
        <f t="shared" si="236"/>
        <v>2022</v>
      </c>
      <c r="J1669" s="10" t="str">
        <f t="shared" si="237"/>
        <v>Feb</v>
      </c>
      <c r="K1669" s="12" t="str">
        <f t="shared" si="238"/>
        <v>13</v>
      </c>
      <c r="L1669" s="2" t="s">
        <v>30</v>
      </c>
      <c r="M1669" s="2" t="s">
        <v>25</v>
      </c>
      <c r="N1669" s="2">
        <v>1.37</v>
      </c>
      <c r="O1669" s="2" t="s">
        <v>16</v>
      </c>
      <c r="P1669" s="2">
        <v>4</v>
      </c>
      <c r="Q1669" s="2">
        <f t="shared" si="239"/>
        <v>1</v>
      </c>
      <c r="R1669" s="2">
        <v>180.92</v>
      </c>
      <c r="S1669" s="2">
        <f t="shared" si="240"/>
        <v>3</v>
      </c>
      <c r="T1669" s="42">
        <f>DataSet!G410+DataSet!Q410+DataSet!S410</f>
        <v>4</v>
      </c>
      <c r="U1669" s="16" t="str">
        <f t="shared" si="241"/>
        <v>Low</v>
      </c>
      <c r="V1669" s="4">
        <v>4</v>
      </c>
      <c r="W1669" s="33">
        <f t="shared" si="242"/>
        <v>522.90539823008896</v>
      </c>
      <c r="X1669" s="2" t="s">
        <v>28</v>
      </c>
    </row>
    <row r="1670" spans="1:24" ht="14.25" customHeight="1" x14ac:dyDescent="0.25">
      <c r="A1670" s="2">
        <v>635</v>
      </c>
      <c r="B1670" s="2">
        <v>59</v>
      </c>
      <c r="C1670" s="2" t="str">
        <f t="shared" si="234"/>
        <v>Late Adults</v>
      </c>
      <c r="D1670" s="2" t="s">
        <v>12</v>
      </c>
      <c r="E1670" s="2" t="s">
        <v>19</v>
      </c>
      <c r="F1670" s="2">
        <v>692.65</v>
      </c>
      <c r="G1670" s="2">
        <f t="shared" si="235"/>
        <v>3</v>
      </c>
      <c r="H1670" s="6">
        <v>44831</v>
      </c>
      <c r="I1670" s="12" t="str">
        <f t="shared" si="236"/>
        <v>2022</v>
      </c>
      <c r="J1670" s="10" t="str">
        <f t="shared" si="237"/>
        <v>Sep</v>
      </c>
      <c r="K1670" s="12" t="str">
        <f t="shared" si="238"/>
        <v>27</v>
      </c>
      <c r="L1670" s="2" t="s">
        <v>14</v>
      </c>
      <c r="M1670" s="2" t="s">
        <v>15</v>
      </c>
      <c r="N1670" s="2">
        <v>1.37</v>
      </c>
      <c r="O1670" s="2" t="s">
        <v>21</v>
      </c>
      <c r="P1670" s="2">
        <v>19</v>
      </c>
      <c r="Q1670" s="2">
        <f t="shared" si="239"/>
        <v>3</v>
      </c>
      <c r="R1670" s="2">
        <v>36.46</v>
      </c>
      <c r="S1670" s="2">
        <f t="shared" si="240"/>
        <v>1</v>
      </c>
      <c r="T1670" s="42">
        <f>DataSet!G636+DataSet!Q636+DataSet!S636</f>
        <v>7</v>
      </c>
      <c r="U1670" s="16" t="str">
        <f t="shared" si="241"/>
        <v>High</v>
      </c>
      <c r="V1670" s="4">
        <v>5</v>
      </c>
      <c r="W1670" s="33">
        <f t="shared" si="242"/>
        <v>530.07185298621789</v>
      </c>
      <c r="X1670" s="2" t="s">
        <v>22</v>
      </c>
    </row>
    <row r="1671" spans="1:24" ht="14.25" customHeight="1" x14ac:dyDescent="0.25">
      <c r="A1671" s="2">
        <v>662</v>
      </c>
      <c r="B1671" s="2">
        <v>18</v>
      </c>
      <c r="C1671" s="2" t="str">
        <f t="shared" si="234"/>
        <v>Young Adults</v>
      </c>
      <c r="D1671" s="2" t="s">
        <v>12</v>
      </c>
      <c r="E1671" s="2" t="s">
        <v>27</v>
      </c>
      <c r="F1671" s="2">
        <v>189.48</v>
      </c>
      <c r="G1671" s="2">
        <f t="shared" si="235"/>
        <v>1</v>
      </c>
      <c r="H1671" s="6">
        <v>44858</v>
      </c>
      <c r="I1671" s="12" t="str">
        <f t="shared" si="236"/>
        <v>2022</v>
      </c>
      <c r="J1671" s="10" t="str">
        <f t="shared" si="237"/>
        <v>Oct</v>
      </c>
      <c r="K1671" s="12" t="str">
        <f t="shared" si="238"/>
        <v>24</v>
      </c>
      <c r="L1671" s="2" t="s">
        <v>14</v>
      </c>
      <c r="M1671" s="2" t="s">
        <v>15</v>
      </c>
      <c r="N1671" s="2">
        <v>1.37</v>
      </c>
      <c r="O1671" s="2" t="s">
        <v>16</v>
      </c>
      <c r="P1671" s="2">
        <v>17</v>
      </c>
      <c r="Q1671" s="2">
        <f t="shared" si="239"/>
        <v>3</v>
      </c>
      <c r="R1671" s="2">
        <v>11.15</v>
      </c>
      <c r="S1671" s="2">
        <f t="shared" si="240"/>
        <v>1</v>
      </c>
      <c r="T1671" s="42">
        <f>DataSet!G663+DataSet!Q663+DataSet!S663</f>
        <v>7</v>
      </c>
      <c r="U1671" s="16" t="str">
        <f t="shared" si="241"/>
        <v>High</v>
      </c>
      <c r="V1671" s="4">
        <v>5</v>
      </c>
      <c r="W1671" s="33">
        <f t="shared" si="242"/>
        <v>529.82250000000033</v>
      </c>
      <c r="X1671" s="2" t="s">
        <v>17</v>
      </c>
    </row>
    <row r="1672" spans="1:24" ht="14.25" customHeight="1" x14ac:dyDescent="0.25">
      <c r="A1672" s="2">
        <v>1104</v>
      </c>
      <c r="B1672" s="2">
        <v>39</v>
      </c>
      <c r="C1672" s="2" t="str">
        <f t="shared" si="234"/>
        <v>Early Adults</v>
      </c>
      <c r="D1672" s="2" t="s">
        <v>12</v>
      </c>
      <c r="E1672" s="2" t="s">
        <v>13</v>
      </c>
      <c r="F1672" s="2">
        <v>322.56</v>
      </c>
      <c r="G1672" s="2">
        <f t="shared" si="235"/>
        <v>1</v>
      </c>
      <c r="H1672" s="6">
        <v>45300</v>
      </c>
      <c r="I1672" s="12" t="str">
        <f t="shared" si="236"/>
        <v>2024</v>
      </c>
      <c r="J1672" s="10" t="str">
        <f t="shared" si="237"/>
        <v>Jan</v>
      </c>
      <c r="K1672" s="12" t="str">
        <f t="shared" si="238"/>
        <v>09</v>
      </c>
      <c r="L1672" s="2" t="s">
        <v>24</v>
      </c>
      <c r="M1672" s="2" t="s">
        <v>25</v>
      </c>
      <c r="N1672" s="2">
        <v>1.37</v>
      </c>
      <c r="O1672" s="2" t="s">
        <v>21</v>
      </c>
      <c r="P1672" s="2">
        <v>14</v>
      </c>
      <c r="Q1672" s="2">
        <f t="shared" si="239"/>
        <v>2</v>
      </c>
      <c r="R1672" s="2">
        <v>23.04</v>
      </c>
      <c r="S1672" s="2">
        <f t="shared" si="240"/>
        <v>1</v>
      </c>
      <c r="T1672" s="42">
        <f>DataSet!G1105+DataSet!Q1105+DataSet!S1105</f>
        <v>4</v>
      </c>
      <c r="U1672" s="16" t="str">
        <f t="shared" si="241"/>
        <v>Low</v>
      </c>
      <c r="V1672" s="4">
        <v>1</v>
      </c>
      <c r="W1672" s="33">
        <f t="shared" si="242"/>
        <v>537.57672699849115</v>
      </c>
      <c r="X1672" s="2" t="s">
        <v>28</v>
      </c>
    </row>
    <row r="1673" spans="1:24" ht="14.25" customHeight="1" x14ac:dyDescent="0.25">
      <c r="A1673" s="2">
        <v>1215</v>
      </c>
      <c r="B1673" s="2">
        <v>56</v>
      </c>
      <c r="C1673" s="2" t="str">
        <f t="shared" si="234"/>
        <v>Late Adults</v>
      </c>
      <c r="D1673" s="2" t="s">
        <v>12</v>
      </c>
      <c r="E1673" s="2" t="s">
        <v>27</v>
      </c>
      <c r="F1673" s="2">
        <v>598.53</v>
      </c>
      <c r="G1673" s="2">
        <f t="shared" si="235"/>
        <v>2</v>
      </c>
      <c r="H1673" s="6">
        <v>45411</v>
      </c>
      <c r="I1673" s="12" t="str">
        <f t="shared" si="236"/>
        <v>2024</v>
      </c>
      <c r="J1673" s="10" t="str">
        <f t="shared" si="237"/>
        <v>Apr</v>
      </c>
      <c r="K1673" s="12" t="str">
        <f t="shared" si="238"/>
        <v>29</v>
      </c>
      <c r="L1673" s="2" t="s">
        <v>14</v>
      </c>
      <c r="M1673" s="2" t="s">
        <v>15</v>
      </c>
      <c r="N1673" s="2">
        <v>1.37</v>
      </c>
      <c r="O1673" s="2" t="s">
        <v>21</v>
      </c>
      <c r="P1673" s="2">
        <v>12</v>
      </c>
      <c r="Q1673" s="2">
        <f t="shared" si="239"/>
        <v>2</v>
      </c>
      <c r="R1673" s="2">
        <v>49.88</v>
      </c>
      <c r="S1673" s="2">
        <f t="shared" si="240"/>
        <v>1</v>
      </c>
      <c r="T1673" s="42">
        <f>DataSet!G1216+DataSet!Q1216+DataSet!S1216</f>
        <v>4</v>
      </c>
      <c r="U1673" s="16" t="str">
        <f t="shared" si="241"/>
        <v>Low</v>
      </c>
      <c r="V1673" s="4">
        <v>5</v>
      </c>
      <c r="W1673" s="33">
        <f t="shared" si="242"/>
        <v>530.34529953917092</v>
      </c>
      <c r="X1673" s="2" t="s">
        <v>28</v>
      </c>
    </row>
    <row r="1674" spans="1:24" ht="14.25" customHeight="1" x14ac:dyDescent="0.25">
      <c r="A1674" s="2">
        <v>1245</v>
      </c>
      <c r="B1674" s="2">
        <v>19</v>
      </c>
      <c r="C1674" s="2" t="str">
        <f t="shared" si="234"/>
        <v>Young Adults</v>
      </c>
      <c r="D1674" s="2" t="s">
        <v>23</v>
      </c>
      <c r="E1674" s="2" t="s">
        <v>27</v>
      </c>
      <c r="F1674" s="2">
        <v>241.59</v>
      </c>
      <c r="G1674" s="2">
        <f t="shared" si="235"/>
        <v>1</v>
      </c>
      <c r="H1674" s="6">
        <v>45441</v>
      </c>
      <c r="I1674" s="12" t="str">
        <f t="shared" si="236"/>
        <v>2024</v>
      </c>
      <c r="J1674" s="10" t="str">
        <f t="shared" si="237"/>
        <v>May</v>
      </c>
      <c r="K1674" s="12" t="str">
        <f t="shared" si="238"/>
        <v>29</v>
      </c>
      <c r="L1674" s="2" t="s">
        <v>24</v>
      </c>
      <c r="M1674" s="2" t="s">
        <v>15</v>
      </c>
      <c r="N1674" s="2">
        <v>1.37</v>
      </c>
      <c r="O1674" s="2" t="s">
        <v>21</v>
      </c>
      <c r="P1674" s="2">
        <v>14</v>
      </c>
      <c r="Q1674" s="2">
        <f t="shared" si="239"/>
        <v>2</v>
      </c>
      <c r="R1674" s="2">
        <v>17.260000000000002</v>
      </c>
      <c r="S1674" s="2">
        <f t="shared" si="240"/>
        <v>1</v>
      </c>
      <c r="T1674" s="42">
        <f>DataSet!G1246+DataSet!Q1246+DataSet!S1246</f>
        <v>6</v>
      </c>
      <c r="U1674" s="16" t="str">
        <f t="shared" si="241"/>
        <v>Medium</v>
      </c>
      <c r="V1674" s="4">
        <v>2</v>
      </c>
      <c r="W1674" s="33">
        <f t="shared" si="242"/>
        <v>520.11320783132612</v>
      </c>
      <c r="X1674" s="2" t="s">
        <v>17</v>
      </c>
    </row>
    <row r="1675" spans="1:24" ht="14.25" customHeight="1" x14ac:dyDescent="0.25">
      <c r="A1675" s="2">
        <v>1756</v>
      </c>
      <c r="B1675" s="2">
        <v>21</v>
      </c>
      <c r="C1675" s="2" t="str">
        <f t="shared" si="234"/>
        <v>Young Adults</v>
      </c>
      <c r="D1675" s="2" t="s">
        <v>18</v>
      </c>
      <c r="E1675" s="2" t="s">
        <v>13</v>
      </c>
      <c r="F1675" s="2">
        <v>118.9</v>
      </c>
      <c r="G1675" s="2">
        <f t="shared" si="235"/>
        <v>1</v>
      </c>
      <c r="H1675" s="6">
        <v>45952</v>
      </c>
      <c r="I1675" s="12" t="str">
        <f t="shared" si="236"/>
        <v>2025</v>
      </c>
      <c r="J1675" s="10" t="str">
        <f t="shared" si="237"/>
        <v>Oct</v>
      </c>
      <c r="K1675" s="12" t="str">
        <f t="shared" si="238"/>
        <v>22</v>
      </c>
      <c r="L1675" s="2" t="s">
        <v>24</v>
      </c>
      <c r="M1675" s="2" t="s">
        <v>25</v>
      </c>
      <c r="N1675" s="2">
        <v>1.37</v>
      </c>
      <c r="O1675" s="2" t="s">
        <v>21</v>
      </c>
      <c r="P1675" s="2">
        <v>19</v>
      </c>
      <c r="Q1675" s="2">
        <f t="shared" si="239"/>
        <v>3</v>
      </c>
      <c r="R1675" s="2">
        <v>6.26</v>
      </c>
      <c r="S1675" s="2">
        <f t="shared" si="240"/>
        <v>1</v>
      </c>
      <c r="T1675" s="42">
        <f>DataSet!G1757+DataSet!Q1757+DataSet!S1757</f>
        <v>5</v>
      </c>
      <c r="U1675" s="16" t="str">
        <f t="shared" si="241"/>
        <v>Medium</v>
      </c>
      <c r="V1675" s="4">
        <v>5</v>
      </c>
      <c r="W1675" s="33">
        <f t="shared" si="242"/>
        <v>530.24040000000036</v>
      </c>
      <c r="X1675" s="2" t="s">
        <v>17</v>
      </c>
    </row>
    <row r="1676" spans="1:24" ht="14.25" customHeight="1" x14ac:dyDescent="0.25">
      <c r="A1676" s="2">
        <v>2220</v>
      </c>
      <c r="B1676" s="2">
        <v>35</v>
      </c>
      <c r="C1676" s="2" t="str">
        <f t="shared" si="234"/>
        <v>Early Adults</v>
      </c>
      <c r="D1676" s="2" t="s">
        <v>18</v>
      </c>
      <c r="E1676" s="2" t="s">
        <v>13</v>
      </c>
      <c r="F1676" s="2">
        <v>76.959999999999994</v>
      </c>
      <c r="G1676" s="2">
        <f t="shared" si="235"/>
        <v>1</v>
      </c>
      <c r="H1676" s="6">
        <v>46416</v>
      </c>
      <c r="I1676" s="12" t="str">
        <f t="shared" si="236"/>
        <v>2027</v>
      </c>
      <c r="J1676" s="10" t="str">
        <f t="shared" si="237"/>
        <v>Jan</v>
      </c>
      <c r="K1676" s="12" t="str">
        <f t="shared" si="238"/>
        <v>29</v>
      </c>
      <c r="L1676" s="2" t="s">
        <v>24</v>
      </c>
      <c r="M1676" s="2" t="s">
        <v>25</v>
      </c>
      <c r="N1676" s="2">
        <v>1.37</v>
      </c>
      <c r="O1676" s="2" t="s">
        <v>16</v>
      </c>
      <c r="P1676" s="2">
        <v>11</v>
      </c>
      <c r="Q1676" s="2">
        <f t="shared" si="239"/>
        <v>2</v>
      </c>
      <c r="R1676" s="2">
        <v>7</v>
      </c>
      <c r="S1676" s="2">
        <f t="shared" si="240"/>
        <v>1</v>
      </c>
      <c r="T1676" s="42">
        <f>DataSet!G2221+DataSet!Q2221+DataSet!S2221</f>
        <v>7</v>
      </c>
      <c r="U1676" s="16" t="str">
        <f t="shared" si="241"/>
        <v>High</v>
      </c>
      <c r="V1676" s="4">
        <v>1</v>
      </c>
      <c r="W1676" s="33">
        <f t="shared" si="242"/>
        <v>537.90152567975781</v>
      </c>
      <c r="X1676" s="2" t="s">
        <v>28</v>
      </c>
    </row>
    <row r="1677" spans="1:24" ht="14.25" customHeight="1" x14ac:dyDescent="0.25">
      <c r="A1677" s="2">
        <v>2252</v>
      </c>
      <c r="B1677" s="2">
        <v>51</v>
      </c>
      <c r="C1677" s="2" t="str">
        <f t="shared" si="234"/>
        <v>Late Adults</v>
      </c>
      <c r="D1677" s="2" t="s">
        <v>12</v>
      </c>
      <c r="E1677" s="2" t="s">
        <v>13</v>
      </c>
      <c r="F1677" s="2">
        <v>123.8</v>
      </c>
      <c r="G1677" s="2">
        <f t="shared" si="235"/>
        <v>1</v>
      </c>
      <c r="H1677" s="6">
        <v>46448</v>
      </c>
      <c r="I1677" s="12" t="str">
        <f t="shared" si="236"/>
        <v>2027</v>
      </c>
      <c r="J1677" s="10" t="str">
        <f t="shared" si="237"/>
        <v>Mar</v>
      </c>
      <c r="K1677" s="12" t="str">
        <f t="shared" si="238"/>
        <v>02</v>
      </c>
      <c r="L1677" s="2" t="s">
        <v>14</v>
      </c>
      <c r="M1677" s="2" t="s">
        <v>25</v>
      </c>
      <c r="N1677" s="2">
        <v>1.37</v>
      </c>
      <c r="O1677" s="2" t="s">
        <v>21</v>
      </c>
      <c r="P1677" s="2">
        <v>14</v>
      </c>
      <c r="Q1677" s="2">
        <f t="shared" si="239"/>
        <v>2</v>
      </c>
      <c r="R1677" s="2">
        <v>8.84</v>
      </c>
      <c r="S1677" s="2">
        <f t="shared" si="240"/>
        <v>1</v>
      </c>
      <c r="T1677" s="42">
        <f>DataSet!G2253+DataSet!Q2253+DataSet!S2253</f>
        <v>4</v>
      </c>
      <c r="U1677" s="16" t="str">
        <f t="shared" si="241"/>
        <v>Low</v>
      </c>
      <c r="V1677" s="4">
        <v>1</v>
      </c>
      <c r="W1677" s="33">
        <f t="shared" si="242"/>
        <v>538.59886535552141</v>
      </c>
      <c r="X1677" s="2" t="s">
        <v>22</v>
      </c>
    </row>
    <row r="1678" spans="1:24" ht="14.25" customHeight="1" x14ac:dyDescent="0.25">
      <c r="A1678" s="2">
        <v>2895</v>
      </c>
      <c r="B1678" s="2">
        <v>47</v>
      </c>
      <c r="C1678" s="2" t="str">
        <f t="shared" si="234"/>
        <v>Mid Adults</v>
      </c>
      <c r="D1678" s="2" t="s">
        <v>26</v>
      </c>
      <c r="E1678" s="2" t="s">
        <v>13</v>
      </c>
      <c r="F1678" s="2">
        <v>743.62</v>
      </c>
      <c r="G1678" s="2">
        <f t="shared" si="235"/>
        <v>3</v>
      </c>
      <c r="H1678" s="6">
        <v>47091</v>
      </c>
      <c r="I1678" s="12" t="str">
        <f t="shared" si="236"/>
        <v>2028</v>
      </c>
      <c r="J1678" s="10" t="str">
        <f t="shared" si="237"/>
        <v>Dec</v>
      </c>
      <c r="K1678" s="12" t="str">
        <f t="shared" si="238"/>
        <v>04</v>
      </c>
      <c r="L1678" s="2" t="s">
        <v>30</v>
      </c>
      <c r="M1678" s="2" t="s">
        <v>15</v>
      </c>
      <c r="N1678" s="2">
        <v>1.37</v>
      </c>
      <c r="O1678" s="2" t="s">
        <v>16</v>
      </c>
      <c r="P1678" s="2">
        <v>3</v>
      </c>
      <c r="Q1678" s="2">
        <f t="shared" si="239"/>
        <v>1</v>
      </c>
      <c r="R1678" s="2">
        <v>247.87</v>
      </c>
      <c r="S1678" s="2">
        <f t="shared" si="240"/>
        <v>3</v>
      </c>
      <c r="T1678" s="42">
        <f>DataSet!G2896+DataSet!Q2896+DataSet!S2896</f>
        <v>4</v>
      </c>
      <c r="U1678" s="16" t="str">
        <f t="shared" si="241"/>
        <v>Low</v>
      </c>
      <c r="V1678" s="4">
        <v>3</v>
      </c>
      <c r="W1678" s="33">
        <f t="shared" si="242"/>
        <v>501.4665185185184</v>
      </c>
      <c r="X1678" s="2" t="s">
        <v>28</v>
      </c>
    </row>
    <row r="1679" spans="1:24" ht="14.25" customHeight="1" x14ac:dyDescent="0.25">
      <c r="A1679" s="2">
        <v>2916</v>
      </c>
      <c r="B1679" s="2">
        <v>40</v>
      </c>
      <c r="C1679" s="2" t="str">
        <f t="shared" si="234"/>
        <v>Mid Adults</v>
      </c>
      <c r="D1679" s="2" t="s">
        <v>18</v>
      </c>
      <c r="E1679" s="2" t="s">
        <v>27</v>
      </c>
      <c r="F1679" s="2">
        <v>720.34</v>
      </c>
      <c r="G1679" s="2">
        <f t="shared" si="235"/>
        <v>3</v>
      </c>
      <c r="H1679" s="6">
        <v>47112</v>
      </c>
      <c r="I1679" s="12" t="str">
        <f t="shared" si="236"/>
        <v>2028</v>
      </c>
      <c r="J1679" s="10" t="str">
        <f t="shared" si="237"/>
        <v>Dec</v>
      </c>
      <c r="K1679" s="12" t="str">
        <f t="shared" si="238"/>
        <v>25</v>
      </c>
      <c r="L1679" s="2" t="s">
        <v>24</v>
      </c>
      <c r="M1679" s="2" t="s">
        <v>15</v>
      </c>
      <c r="N1679" s="2">
        <v>1.37</v>
      </c>
      <c r="O1679" s="2" t="s">
        <v>16</v>
      </c>
      <c r="P1679" s="2">
        <v>19</v>
      </c>
      <c r="Q1679" s="2">
        <f t="shared" si="239"/>
        <v>3</v>
      </c>
      <c r="R1679" s="2">
        <v>37.909999999999997</v>
      </c>
      <c r="S1679" s="2">
        <f t="shared" si="240"/>
        <v>1</v>
      </c>
      <c r="T1679" s="42">
        <f>DataSet!G2917+DataSet!Q2917+DataSet!S2917</f>
        <v>6</v>
      </c>
      <c r="U1679" s="16" t="str">
        <f t="shared" si="241"/>
        <v>Medium</v>
      </c>
      <c r="V1679" s="4">
        <v>1</v>
      </c>
      <c r="W1679" s="33">
        <f t="shared" si="242"/>
        <v>539.22734848484799</v>
      </c>
      <c r="X1679" s="2" t="s">
        <v>22</v>
      </c>
    </row>
    <row r="1680" spans="1:24" ht="14.25" customHeight="1" x14ac:dyDescent="0.25">
      <c r="A1680" s="2">
        <v>2939</v>
      </c>
      <c r="B1680" s="2">
        <v>29</v>
      </c>
      <c r="C1680" s="2" t="str">
        <f t="shared" si="234"/>
        <v>Young Adults</v>
      </c>
      <c r="D1680" s="2" t="s">
        <v>12</v>
      </c>
      <c r="E1680" s="2" t="s">
        <v>29</v>
      </c>
      <c r="F1680" s="2">
        <v>55.66</v>
      </c>
      <c r="G1680" s="2">
        <f t="shared" si="235"/>
        <v>1</v>
      </c>
      <c r="H1680" s="6">
        <v>47135</v>
      </c>
      <c r="I1680" s="12" t="str">
        <f t="shared" si="236"/>
        <v>2029</v>
      </c>
      <c r="J1680" s="10" t="str">
        <f t="shared" si="237"/>
        <v>Jan</v>
      </c>
      <c r="K1680" s="12" t="str">
        <f t="shared" si="238"/>
        <v>17</v>
      </c>
      <c r="L1680" s="2" t="s">
        <v>20</v>
      </c>
      <c r="M1680" s="2" t="s">
        <v>25</v>
      </c>
      <c r="N1680" s="2">
        <v>1.37</v>
      </c>
      <c r="O1680" s="2" t="s">
        <v>16</v>
      </c>
      <c r="P1680" s="2">
        <v>16</v>
      </c>
      <c r="Q1680" s="2">
        <f t="shared" si="239"/>
        <v>3</v>
      </c>
      <c r="R1680" s="2">
        <v>3.48</v>
      </c>
      <c r="S1680" s="2">
        <f t="shared" si="240"/>
        <v>1</v>
      </c>
      <c r="T1680" s="42">
        <f>DataSet!G2940+DataSet!Q2940+DataSet!S2940</f>
        <v>3</v>
      </c>
      <c r="U1680" s="16" t="str">
        <f t="shared" si="241"/>
        <v>Low</v>
      </c>
      <c r="V1680" s="4">
        <v>2</v>
      </c>
      <c r="W1680" s="33">
        <f t="shared" si="242"/>
        <v>520.53330316742154</v>
      </c>
      <c r="X1680" s="2" t="s">
        <v>22</v>
      </c>
    </row>
    <row r="1681" spans="1:24" ht="14.25" customHeight="1" x14ac:dyDescent="0.25">
      <c r="A1681" s="2">
        <v>2971</v>
      </c>
      <c r="B1681" s="2">
        <v>48</v>
      </c>
      <c r="C1681" s="2" t="str">
        <f t="shared" si="234"/>
        <v>Mid Adults</v>
      </c>
      <c r="D1681" s="2" t="s">
        <v>18</v>
      </c>
      <c r="E1681" s="2" t="s">
        <v>29</v>
      </c>
      <c r="F1681" s="2">
        <v>650.36</v>
      </c>
      <c r="G1681" s="2">
        <f t="shared" si="235"/>
        <v>3</v>
      </c>
      <c r="H1681" s="6">
        <v>47167</v>
      </c>
      <c r="I1681" s="12" t="str">
        <f t="shared" si="236"/>
        <v>2029</v>
      </c>
      <c r="J1681" s="10" t="str">
        <f t="shared" si="237"/>
        <v>Feb</v>
      </c>
      <c r="K1681" s="12" t="str">
        <f t="shared" si="238"/>
        <v>18</v>
      </c>
      <c r="L1681" s="2" t="s">
        <v>20</v>
      </c>
      <c r="M1681" s="2" t="s">
        <v>25</v>
      </c>
      <c r="N1681" s="2">
        <v>1.37</v>
      </c>
      <c r="O1681" s="2" t="s">
        <v>16</v>
      </c>
      <c r="P1681" s="2">
        <v>7</v>
      </c>
      <c r="Q1681" s="2">
        <f t="shared" si="239"/>
        <v>2</v>
      </c>
      <c r="R1681" s="2">
        <v>92.91</v>
      </c>
      <c r="S1681" s="2">
        <f t="shared" si="240"/>
        <v>2</v>
      </c>
      <c r="T1681" s="42">
        <f>DataSet!G2972+DataSet!Q2972+DataSet!S2972</f>
        <v>5</v>
      </c>
      <c r="U1681" s="16" t="str">
        <f t="shared" si="241"/>
        <v>Medium</v>
      </c>
      <c r="V1681" s="4">
        <v>2</v>
      </c>
      <c r="W1681" s="33">
        <f t="shared" si="242"/>
        <v>521.23552870090714</v>
      </c>
      <c r="X1681" s="2" t="s">
        <v>22</v>
      </c>
    </row>
    <row r="1682" spans="1:24" ht="14.25" customHeight="1" x14ac:dyDescent="0.25">
      <c r="A1682" s="2">
        <v>3010</v>
      </c>
      <c r="B1682" s="2">
        <v>58</v>
      </c>
      <c r="C1682" s="2" t="str">
        <f t="shared" si="234"/>
        <v>Late Adults</v>
      </c>
      <c r="D1682" s="2" t="s">
        <v>18</v>
      </c>
      <c r="E1682" s="2" t="s">
        <v>29</v>
      </c>
      <c r="F1682" s="2">
        <v>65.47</v>
      </c>
      <c r="G1682" s="2">
        <f t="shared" si="235"/>
        <v>1</v>
      </c>
      <c r="H1682" s="6">
        <v>47206</v>
      </c>
      <c r="I1682" s="12" t="str">
        <f t="shared" si="236"/>
        <v>2029</v>
      </c>
      <c r="J1682" s="10" t="str">
        <f t="shared" si="237"/>
        <v>Mar</v>
      </c>
      <c r="K1682" s="12" t="str">
        <f t="shared" si="238"/>
        <v>29</v>
      </c>
      <c r="L1682" s="2" t="s">
        <v>30</v>
      </c>
      <c r="M1682" s="2" t="s">
        <v>25</v>
      </c>
      <c r="N1682" s="2">
        <v>1.37</v>
      </c>
      <c r="O1682" s="2" t="s">
        <v>21</v>
      </c>
      <c r="P1682" s="2">
        <v>14</v>
      </c>
      <c r="Q1682" s="2">
        <f t="shared" si="239"/>
        <v>2</v>
      </c>
      <c r="R1682" s="2">
        <v>4.68</v>
      </c>
      <c r="S1682" s="2">
        <f t="shared" si="240"/>
        <v>1</v>
      </c>
      <c r="T1682" s="42">
        <f>DataSet!G3011+DataSet!Q3011+DataSet!S3011</f>
        <v>5</v>
      </c>
      <c r="U1682" s="16" t="str">
        <f t="shared" si="241"/>
        <v>Medium</v>
      </c>
      <c r="V1682" s="4">
        <v>5</v>
      </c>
      <c r="W1682" s="33">
        <f t="shared" si="242"/>
        <v>530.87420647149509</v>
      </c>
      <c r="X1682" s="2" t="s">
        <v>28</v>
      </c>
    </row>
    <row r="1683" spans="1:24" ht="14.25" customHeight="1" x14ac:dyDescent="0.25">
      <c r="A1683" s="2">
        <v>3147</v>
      </c>
      <c r="B1683" s="2">
        <v>39</v>
      </c>
      <c r="C1683" s="2" t="str">
        <f t="shared" si="234"/>
        <v>Early Adults</v>
      </c>
      <c r="D1683" s="2" t="s">
        <v>12</v>
      </c>
      <c r="E1683" s="2" t="s">
        <v>29</v>
      </c>
      <c r="F1683" s="2">
        <v>391.89</v>
      </c>
      <c r="G1683" s="2">
        <f t="shared" si="235"/>
        <v>2</v>
      </c>
      <c r="H1683" s="6">
        <v>47343</v>
      </c>
      <c r="I1683" s="12" t="str">
        <f t="shared" si="236"/>
        <v>2029</v>
      </c>
      <c r="J1683" s="10" t="str">
        <f t="shared" si="237"/>
        <v>Aug</v>
      </c>
      <c r="K1683" s="12" t="str">
        <f t="shared" si="238"/>
        <v>13</v>
      </c>
      <c r="L1683" s="2" t="s">
        <v>20</v>
      </c>
      <c r="M1683" s="2" t="s">
        <v>25</v>
      </c>
      <c r="N1683" s="2">
        <v>1.37</v>
      </c>
      <c r="O1683" s="2" t="s">
        <v>16</v>
      </c>
      <c r="P1683" s="2">
        <v>10</v>
      </c>
      <c r="Q1683" s="2">
        <f t="shared" si="239"/>
        <v>2</v>
      </c>
      <c r="R1683" s="2">
        <v>39.19</v>
      </c>
      <c r="S1683" s="2">
        <f t="shared" si="240"/>
        <v>1</v>
      </c>
      <c r="T1683" s="42">
        <f>DataSet!G3148+DataSet!Q3148+DataSet!S3148</f>
        <v>4</v>
      </c>
      <c r="U1683" s="16" t="str">
        <f t="shared" si="241"/>
        <v>Low</v>
      </c>
      <c r="V1683" s="4">
        <v>4</v>
      </c>
      <c r="W1683" s="33">
        <f t="shared" si="242"/>
        <v>522.60886262924726</v>
      </c>
      <c r="X1683" s="2" t="s">
        <v>28</v>
      </c>
    </row>
    <row r="1684" spans="1:24" ht="14.25" customHeight="1" x14ac:dyDescent="0.25">
      <c r="A1684" s="2">
        <v>3178</v>
      </c>
      <c r="B1684" s="2">
        <v>68</v>
      </c>
      <c r="C1684" s="2" t="str">
        <f t="shared" si="234"/>
        <v>Seniors</v>
      </c>
      <c r="D1684" s="2" t="s">
        <v>26</v>
      </c>
      <c r="E1684" s="2" t="s">
        <v>19</v>
      </c>
      <c r="F1684" s="2">
        <v>956.03</v>
      </c>
      <c r="G1684" s="2">
        <f t="shared" si="235"/>
        <v>3</v>
      </c>
      <c r="H1684" s="6">
        <v>47374</v>
      </c>
      <c r="I1684" s="12" t="str">
        <f t="shared" si="236"/>
        <v>2029</v>
      </c>
      <c r="J1684" s="10" t="str">
        <f t="shared" si="237"/>
        <v>Sep</v>
      </c>
      <c r="K1684" s="12" t="str">
        <f t="shared" si="238"/>
        <v>13</v>
      </c>
      <c r="L1684" s="2" t="s">
        <v>30</v>
      </c>
      <c r="M1684" s="2" t="s">
        <v>15</v>
      </c>
      <c r="N1684" s="2">
        <v>1.37</v>
      </c>
      <c r="O1684" s="2" t="s">
        <v>21</v>
      </c>
      <c r="P1684" s="2">
        <v>16</v>
      </c>
      <c r="Q1684" s="2">
        <f t="shared" si="239"/>
        <v>3</v>
      </c>
      <c r="R1684" s="2">
        <v>59.75</v>
      </c>
      <c r="S1684" s="2">
        <f t="shared" si="240"/>
        <v>2</v>
      </c>
      <c r="T1684" s="42">
        <f>DataSet!G3179+DataSet!Q3179+DataSet!S3179</f>
        <v>4</v>
      </c>
      <c r="U1684" s="16" t="str">
        <f t="shared" si="241"/>
        <v>Low</v>
      </c>
      <c r="V1684" s="4">
        <v>3</v>
      </c>
      <c r="W1684" s="33">
        <f t="shared" si="242"/>
        <v>501.10724035608285</v>
      </c>
      <c r="X1684" s="2" t="s">
        <v>17</v>
      </c>
    </row>
    <row r="1685" spans="1:24" ht="14.25" customHeight="1" x14ac:dyDescent="0.25">
      <c r="A1685" s="2">
        <v>3180</v>
      </c>
      <c r="B1685" s="2">
        <v>26</v>
      </c>
      <c r="C1685" s="2" t="str">
        <f t="shared" si="234"/>
        <v>Young Adults</v>
      </c>
      <c r="D1685" s="2" t="s">
        <v>23</v>
      </c>
      <c r="E1685" s="2" t="s">
        <v>19</v>
      </c>
      <c r="F1685" s="2">
        <v>237.46</v>
      </c>
      <c r="G1685" s="2">
        <f t="shared" si="235"/>
        <v>1</v>
      </c>
      <c r="H1685" s="6">
        <v>47376</v>
      </c>
      <c r="I1685" s="12" t="str">
        <f t="shared" si="236"/>
        <v>2029</v>
      </c>
      <c r="J1685" s="10" t="str">
        <f t="shared" si="237"/>
        <v>Sep</v>
      </c>
      <c r="K1685" s="12" t="str">
        <f t="shared" si="238"/>
        <v>15</v>
      </c>
      <c r="L1685" s="2" t="s">
        <v>20</v>
      </c>
      <c r="M1685" s="2" t="s">
        <v>15</v>
      </c>
      <c r="N1685" s="2">
        <v>1.37</v>
      </c>
      <c r="O1685" s="2" t="s">
        <v>21</v>
      </c>
      <c r="P1685" s="2">
        <v>12</v>
      </c>
      <c r="Q1685" s="2">
        <f t="shared" si="239"/>
        <v>2</v>
      </c>
      <c r="R1685" s="2">
        <v>19.79</v>
      </c>
      <c r="S1685" s="2">
        <f t="shared" si="240"/>
        <v>1</v>
      </c>
      <c r="T1685" s="42">
        <f>DataSet!G3181+DataSet!Q3181+DataSet!S3181</f>
        <v>4</v>
      </c>
      <c r="U1685" s="16" t="str">
        <f t="shared" si="241"/>
        <v>Low</v>
      </c>
      <c r="V1685" s="4">
        <v>2</v>
      </c>
      <c r="W1685" s="33">
        <f t="shared" si="242"/>
        <v>521.04018154311723</v>
      </c>
      <c r="X1685" s="2" t="s">
        <v>28</v>
      </c>
    </row>
    <row r="1686" spans="1:24" ht="14.25" customHeight="1" x14ac:dyDescent="0.25">
      <c r="A1686" s="2">
        <v>3249</v>
      </c>
      <c r="B1686" s="2">
        <v>54</v>
      </c>
      <c r="C1686" s="2" t="str">
        <f t="shared" si="234"/>
        <v>Late Adults</v>
      </c>
      <c r="D1686" s="2" t="s">
        <v>18</v>
      </c>
      <c r="E1686" s="2" t="s">
        <v>27</v>
      </c>
      <c r="F1686" s="2">
        <v>289.32</v>
      </c>
      <c r="G1686" s="2">
        <f t="shared" si="235"/>
        <v>1</v>
      </c>
      <c r="H1686" s="6">
        <v>47445</v>
      </c>
      <c r="I1686" s="12" t="str">
        <f t="shared" si="236"/>
        <v>2029</v>
      </c>
      <c r="J1686" s="10" t="str">
        <f t="shared" si="237"/>
        <v>Nov</v>
      </c>
      <c r="K1686" s="12" t="str">
        <f t="shared" si="238"/>
        <v>23</v>
      </c>
      <c r="L1686" s="2" t="s">
        <v>14</v>
      </c>
      <c r="M1686" s="2" t="s">
        <v>25</v>
      </c>
      <c r="N1686" s="2">
        <v>1.37</v>
      </c>
      <c r="O1686" s="2" t="s">
        <v>21</v>
      </c>
      <c r="P1686" s="2">
        <v>4</v>
      </c>
      <c r="Q1686" s="2">
        <f t="shared" si="239"/>
        <v>1</v>
      </c>
      <c r="R1686" s="2">
        <v>72.33</v>
      </c>
      <c r="S1686" s="2">
        <f t="shared" si="240"/>
        <v>2</v>
      </c>
      <c r="T1686" s="42">
        <f>DataSet!G3250+DataSet!Q3250+DataSet!S3250</f>
        <v>5</v>
      </c>
      <c r="U1686" s="16" t="str">
        <f t="shared" si="241"/>
        <v>Medium</v>
      </c>
      <c r="V1686" s="4">
        <v>3</v>
      </c>
      <c r="W1686" s="33">
        <f t="shared" si="242"/>
        <v>500.43127786032665</v>
      </c>
      <c r="X1686" s="2" t="s">
        <v>22</v>
      </c>
    </row>
    <row r="1687" spans="1:24" ht="14.25" customHeight="1" x14ac:dyDescent="0.25">
      <c r="A1687" s="2">
        <v>3311</v>
      </c>
      <c r="B1687" s="2">
        <v>65</v>
      </c>
      <c r="C1687" s="2" t="str">
        <f t="shared" si="234"/>
        <v>Seniors</v>
      </c>
      <c r="D1687" s="2" t="s">
        <v>12</v>
      </c>
      <c r="E1687" s="2" t="s">
        <v>19</v>
      </c>
      <c r="F1687" s="2">
        <v>987.32</v>
      </c>
      <c r="G1687" s="2">
        <f t="shared" si="235"/>
        <v>3</v>
      </c>
      <c r="H1687" s="6">
        <v>47507</v>
      </c>
      <c r="I1687" s="12" t="str">
        <f t="shared" si="236"/>
        <v>2030</v>
      </c>
      <c r="J1687" s="10" t="str">
        <f t="shared" si="237"/>
        <v>Jan</v>
      </c>
      <c r="K1687" s="12" t="str">
        <f t="shared" si="238"/>
        <v>24</v>
      </c>
      <c r="L1687" s="2" t="s">
        <v>20</v>
      </c>
      <c r="M1687" s="2" t="s">
        <v>15</v>
      </c>
      <c r="N1687" s="2">
        <v>1.37</v>
      </c>
      <c r="O1687" s="2" t="s">
        <v>16</v>
      </c>
      <c r="P1687" s="2">
        <v>5</v>
      </c>
      <c r="Q1687" s="2">
        <f t="shared" si="239"/>
        <v>1</v>
      </c>
      <c r="R1687" s="2">
        <v>197.46</v>
      </c>
      <c r="S1687" s="2">
        <f t="shared" si="240"/>
        <v>3</v>
      </c>
      <c r="T1687" s="42">
        <f>DataSet!G3312+DataSet!Q3312+DataSet!S3312</f>
        <v>4</v>
      </c>
      <c r="U1687" s="16" t="str">
        <f t="shared" si="241"/>
        <v>Low</v>
      </c>
      <c r="V1687" s="4">
        <v>3</v>
      </c>
      <c r="W1687" s="33">
        <f t="shared" si="242"/>
        <v>500.74543154761886</v>
      </c>
      <c r="X1687" s="2" t="s">
        <v>22</v>
      </c>
    </row>
    <row r="1688" spans="1:24" ht="14.25" customHeight="1" x14ac:dyDescent="0.25">
      <c r="A1688" s="2">
        <v>3514</v>
      </c>
      <c r="B1688" s="2">
        <v>61</v>
      </c>
      <c r="C1688" s="2" t="str">
        <f t="shared" si="234"/>
        <v>Seniors</v>
      </c>
      <c r="D1688" s="2" t="s">
        <v>23</v>
      </c>
      <c r="E1688" s="2" t="s">
        <v>29</v>
      </c>
      <c r="F1688" s="2">
        <v>371.65</v>
      </c>
      <c r="G1688" s="2">
        <f t="shared" si="235"/>
        <v>2</v>
      </c>
      <c r="H1688" s="6">
        <v>47710</v>
      </c>
      <c r="I1688" s="12" t="str">
        <f t="shared" si="236"/>
        <v>2030</v>
      </c>
      <c r="J1688" s="10" t="str">
        <f t="shared" si="237"/>
        <v>Aug</v>
      </c>
      <c r="K1688" s="12" t="str">
        <f t="shared" si="238"/>
        <v>15</v>
      </c>
      <c r="L1688" s="2" t="s">
        <v>20</v>
      </c>
      <c r="M1688" s="2" t="s">
        <v>25</v>
      </c>
      <c r="N1688" s="2">
        <v>1.37</v>
      </c>
      <c r="O1688" s="2" t="s">
        <v>16</v>
      </c>
      <c r="P1688" s="2">
        <v>9</v>
      </c>
      <c r="Q1688" s="2">
        <f t="shared" si="239"/>
        <v>2</v>
      </c>
      <c r="R1688" s="2">
        <v>41.29</v>
      </c>
      <c r="S1688" s="2">
        <f t="shared" si="240"/>
        <v>1</v>
      </c>
      <c r="T1688" s="42">
        <f>DataSet!G3515+DataSet!Q3515+DataSet!S3515</f>
        <v>5</v>
      </c>
      <c r="U1688" s="16" t="str">
        <f t="shared" si="241"/>
        <v>Medium</v>
      </c>
      <c r="V1688" s="4">
        <v>4</v>
      </c>
      <c r="W1688" s="33">
        <f t="shared" si="242"/>
        <v>522.8022337278112</v>
      </c>
      <c r="X1688" s="2" t="s">
        <v>17</v>
      </c>
    </row>
    <row r="1689" spans="1:24" ht="14.25" customHeight="1" x14ac:dyDescent="0.25">
      <c r="A1689" s="2">
        <v>3831</v>
      </c>
      <c r="B1689" s="2">
        <v>40</v>
      </c>
      <c r="C1689" s="2" t="str">
        <f t="shared" si="234"/>
        <v>Mid Adults</v>
      </c>
      <c r="D1689" s="2" t="s">
        <v>12</v>
      </c>
      <c r="E1689" s="2" t="s">
        <v>13</v>
      </c>
      <c r="F1689" s="2">
        <v>161.78</v>
      </c>
      <c r="G1689" s="2">
        <f t="shared" si="235"/>
        <v>1</v>
      </c>
      <c r="H1689" s="6">
        <v>48027</v>
      </c>
      <c r="I1689" s="12" t="str">
        <f t="shared" si="236"/>
        <v>2031</v>
      </c>
      <c r="J1689" s="10" t="str">
        <f t="shared" si="237"/>
        <v>Jun</v>
      </c>
      <c r="K1689" s="12" t="str">
        <f t="shared" si="238"/>
        <v>28</v>
      </c>
      <c r="L1689" s="2" t="s">
        <v>20</v>
      </c>
      <c r="M1689" s="2" t="s">
        <v>25</v>
      </c>
      <c r="N1689" s="2">
        <v>1.37</v>
      </c>
      <c r="O1689" s="2" t="s">
        <v>21</v>
      </c>
      <c r="P1689" s="2">
        <v>10</v>
      </c>
      <c r="Q1689" s="2">
        <f t="shared" si="239"/>
        <v>2</v>
      </c>
      <c r="R1689" s="2">
        <v>16.18</v>
      </c>
      <c r="S1689" s="2">
        <f t="shared" si="240"/>
        <v>1</v>
      </c>
      <c r="T1689" s="42">
        <f>DataSet!G3832+DataSet!Q3832+DataSet!S3832</f>
        <v>4</v>
      </c>
      <c r="U1689" s="16" t="str">
        <f t="shared" si="241"/>
        <v>Low</v>
      </c>
      <c r="V1689" s="4">
        <v>4</v>
      </c>
      <c r="W1689" s="33">
        <f t="shared" si="242"/>
        <v>523.02616296296355</v>
      </c>
      <c r="X1689" s="2" t="s">
        <v>28</v>
      </c>
    </row>
    <row r="1690" spans="1:24" ht="14.25" customHeight="1" x14ac:dyDescent="0.25">
      <c r="A1690" s="2">
        <v>4378</v>
      </c>
      <c r="B1690" s="2">
        <v>67</v>
      </c>
      <c r="C1690" s="2" t="str">
        <f t="shared" si="234"/>
        <v>Seniors</v>
      </c>
      <c r="D1690" s="2" t="s">
        <v>18</v>
      </c>
      <c r="E1690" s="2" t="s">
        <v>19</v>
      </c>
      <c r="F1690" s="2">
        <v>654.01</v>
      </c>
      <c r="G1690" s="2">
        <f t="shared" si="235"/>
        <v>3</v>
      </c>
      <c r="H1690" s="6">
        <v>48574</v>
      </c>
      <c r="I1690" s="12" t="str">
        <f t="shared" si="236"/>
        <v>2032</v>
      </c>
      <c r="J1690" s="10" t="str">
        <f t="shared" si="237"/>
        <v>Dec</v>
      </c>
      <c r="K1690" s="12" t="str">
        <f t="shared" si="238"/>
        <v>26</v>
      </c>
      <c r="L1690" s="2" t="s">
        <v>14</v>
      </c>
      <c r="M1690" s="2" t="s">
        <v>25</v>
      </c>
      <c r="N1690" s="2">
        <v>1.37</v>
      </c>
      <c r="O1690" s="2" t="s">
        <v>16</v>
      </c>
      <c r="P1690" s="2">
        <v>13</v>
      </c>
      <c r="Q1690" s="2">
        <f t="shared" si="239"/>
        <v>2</v>
      </c>
      <c r="R1690" s="2">
        <v>50.31</v>
      </c>
      <c r="S1690" s="2">
        <f t="shared" si="240"/>
        <v>2</v>
      </c>
      <c r="T1690" s="42">
        <f>DataSet!G4379+DataSet!Q4379+DataSet!S4379</f>
        <v>5</v>
      </c>
      <c r="U1690" s="16" t="str">
        <f t="shared" si="241"/>
        <v>Medium</v>
      </c>
      <c r="V1690" s="4">
        <v>1</v>
      </c>
      <c r="W1690" s="33">
        <f t="shared" si="242"/>
        <v>538.95251896813306</v>
      </c>
      <c r="X1690" s="2" t="s">
        <v>17</v>
      </c>
    </row>
    <row r="1691" spans="1:24" ht="14.25" customHeight="1" x14ac:dyDescent="0.25">
      <c r="A1691" s="2">
        <v>4539</v>
      </c>
      <c r="B1691" s="2">
        <v>43</v>
      </c>
      <c r="C1691" s="2" t="str">
        <f t="shared" si="234"/>
        <v>Mid Adults</v>
      </c>
      <c r="D1691" s="2" t="s">
        <v>12</v>
      </c>
      <c r="E1691" s="2" t="s">
        <v>13</v>
      </c>
      <c r="F1691" s="2">
        <v>567.08000000000004</v>
      </c>
      <c r="G1691" s="2">
        <f t="shared" si="235"/>
        <v>2</v>
      </c>
      <c r="H1691" s="6">
        <v>48735</v>
      </c>
      <c r="I1691" s="12" t="str">
        <f t="shared" si="236"/>
        <v>2033</v>
      </c>
      <c r="J1691" s="10" t="str">
        <f t="shared" si="237"/>
        <v>Jun</v>
      </c>
      <c r="K1691" s="12" t="str">
        <f t="shared" si="238"/>
        <v>05</v>
      </c>
      <c r="L1691" s="2" t="s">
        <v>24</v>
      </c>
      <c r="M1691" s="2" t="s">
        <v>25</v>
      </c>
      <c r="N1691" s="2">
        <v>1.37</v>
      </c>
      <c r="O1691" s="2" t="s">
        <v>16</v>
      </c>
      <c r="P1691" s="2">
        <v>16</v>
      </c>
      <c r="Q1691" s="2">
        <f t="shared" si="239"/>
        <v>3</v>
      </c>
      <c r="R1691" s="2">
        <v>35.44</v>
      </c>
      <c r="S1691" s="2">
        <f t="shared" si="240"/>
        <v>1</v>
      </c>
      <c r="T1691" s="42">
        <f>DataSet!G4540+DataSet!Q4540+DataSet!S4540</f>
        <v>7</v>
      </c>
      <c r="U1691" s="16" t="str">
        <f t="shared" si="241"/>
        <v>High</v>
      </c>
      <c r="V1691" s="4">
        <v>1</v>
      </c>
      <c r="W1691" s="33">
        <f t="shared" si="242"/>
        <v>538.77765957446752</v>
      </c>
      <c r="X1691" s="2" t="s">
        <v>28</v>
      </c>
    </row>
    <row r="1692" spans="1:24" ht="14.25" customHeight="1" x14ac:dyDescent="0.25">
      <c r="A1692" s="2">
        <v>4955</v>
      </c>
      <c r="B1692" s="2">
        <v>59</v>
      </c>
      <c r="C1692" s="2" t="str">
        <f t="shared" si="234"/>
        <v>Late Adults</v>
      </c>
      <c r="D1692" s="2" t="s">
        <v>23</v>
      </c>
      <c r="E1692" s="2" t="s">
        <v>13</v>
      </c>
      <c r="F1692" s="2">
        <v>267.49</v>
      </c>
      <c r="G1692" s="2">
        <f t="shared" si="235"/>
        <v>1</v>
      </c>
      <c r="H1692" s="6">
        <v>49151</v>
      </c>
      <c r="I1692" s="12" t="str">
        <f t="shared" si="236"/>
        <v>2034</v>
      </c>
      <c r="J1692" s="10" t="str">
        <f t="shared" si="237"/>
        <v>Jul</v>
      </c>
      <c r="K1692" s="12" t="str">
        <f t="shared" si="238"/>
        <v>26</v>
      </c>
      <c r="L1692" s="2" t="s">
        <v>20</v>
      </c>
      <c r="M1692" s="2" t="s">
        <v>25</v>
      </c>
      <c r="N1692" s="2">
        <v>1.37</v>
      </c>
      <c r="O1692" s="2" t="s">
        <v>16</v>
      </c>
      <c r="P1692" s="2">
        <v>19</v>
      </c>
      <c r="Q1692" s="2">
        <f t="shared" si="239"/>
        <v>3</v>
      </c>
      <c r="R1692" s="2">
        <v>14.08</v>
      </c>
      <c r="S1692" s="2">
        <f t="shared" si="240"/>
        <v>1</v>
      </c>
      <c r="T1692" s="42">
        <f>DataSet!G4956+DataSet!Q4956+DataSet!S4956</f>
        <v>6</v>
      </c>
      <c r="U1692" s="16" t="str">
        <f t="shared" si="241"/>
        <v>Medium</v>
      </c>
      <c r="V1692" s="4">
        <v>3</v>
      </c>
      <c r="W1692" s="33">
        <f t="shared" si="242"/>
        <v>500.0202831594633</v>
      </c>
      <c r="X1692" s="2" t="s">
        <v>22</v>
      </c>
    </row>
    <row r="1693" spans="1:24" ht="14.25" customHeight="1" x14ac:dyDescent="0.25">
      <c r="A1693" s="2">
        <v>4986</v>
      </c>
      <c r="B1693" s="2">
        <v>44</v>
      </c>
      <c r="C1693" s="2" t="str">
        <f t="shared" si="234"/>
        <v>Mid Adults</v>
      </c>
      <c r="D1693" s="3" t="s">
        <v>23</v>
      </c>
      <c r="E1693" s="2" t="s">
        <v>29</v>
      </c>
      <c r="F1693" s="2">
        <v>179.35</v>
      </c>
      <c r="G1693" s="2">
        <f t="shared" si="235"/>
        <v>1</v>
      </c>
      <c r="H1693" s="6">
        <v>49182</v>
      </c>
      <c r="I1693" s="12" t="str">
        <f t="shared" si="236"/>
        <v>2034</v>
      </c>
      <c r="J1693" s="10" t="str">
        <f t="shared" si="237"/>
        <v>Aug</v>
      </c>
      <c r="K1693" s="12" t="str">
        <f t="shared" si="238"/>
        <v>26</v>
      </c>
      <c r="L1693" s="2" t="s">
        <v>20</v>
      </c>
      <c r="M1693" s="2" t="s">
        <v>25</v>
      </c>
      <c r="N1693" s="2">
        <v>1.37</v>
      </c>
      <c r="O1693" s="2" t="s">
        <v>21</v>
      </c>
      <c r="P1693" s="2">
        <v>3</v>
      </c>
      <c r="Q1693" s="2">
        <f t="shared" si="239"/>
        <v>1</v>
      </c>
      <c r="R1693" s="2">
        <v>59.78</v>
      </c>
      <c r="S1693" s="2">
        <f t="shared" si="240"/>
        <v>2</v>
      </c>
      <c r="T1693" s="42">
        <f>DataSet!G4987+DataSet!Q4987+DataSet!S4987</f>
        <v>7</v>
      </c>
      <c r="U1693" s="16" t="str">
        <f t="shared" si="241"/>
        <v>High</v>
      </c>
      <c r="V1693" s="4">
        <v>3</v>
      </c>
      <c r="W1693" s="33">
        <f t="shared" si="242"/>
        <v>500.36734328358193</v>
      </c>
      <c r="X1693" s="2" t="s">
        <v>28</v>
      </c>
    </row>
    <row r="1694" spans="1:24" ht="14.25" customHeight="1" x14ac:dyDescent="0.25">
      <c r="A1694" s="2">
        <v>92</v>
      </c>
      <c r="B1694" s="2">
        <v>21</v>
      </c>
      <c r="C1694" s="2" t="str">
        <f t="shared" si="234"/>
        <v>Young Adults</v>
      </c>
      <c r="D1694" s="2" t="s">
        <v>26</v>
      </c>
      <c r="E1694" s="2" t="s">
        <v>29</v>
      </c>
      <c r="F1694" s="2">
        <v>539.72</v>
      </c>
      <c r="G1694" s="2">
        <f t="shared" si="235"/>
        <v>2</v>
      </c>
      <c r="H1694" s="6">
        <v>44288</v>
      </c>
      <c r="I1694" s="12" t="str">
        <f t="shared" si="236"/>
        <v>2021</v>
      </c>
      <c r="J1694" s="10" t="str">
        <f t="shared" si="237"/>
        <v>Apr</v>
      </c>
      <c r="K1694" s="12" t="str">
        <f t="shared" si="238"/>
        <v>02</v>
      </c>
      <c r="L1694" s="2" t="s">
        <v>14</v>
      </c>
      <c r="M1694" s="2" t="s">
        <v>25</v>
      </c>
      <c r="N1694" s="2">
        <v>1.36</v>
      </c>
      <c r="O1694" s="2" t="s">
        <v>16</v>
      </c>
      <c r="P1694" s="2">
        <v>12</v>
      </c>
      <c r="Q1694" s="2">
        <f t="shared" si="239"/>
        <v>2</v>
      </c>
      <c r="R1694" s="2">
        <v>44.98</v>
      </c>
      <c r="S1694" s="2">
        <f t="shared" si="240"/>
        <v>1</v>
      </c>
      <c r="T1694" s="42">
        <f>DataSet!G93+DataSet!Q93+DataSet!S93</f>
        <v>7</v>
      </c>
      <c r="U1694" s="16" t="str">
        <f t="shared" si="241"/>
        <v>High</v>
      </c>
      <c r="V1694" s="4">
        <v>5</v>
      </c>
      <c r="W1694" s="33">
        <f t="shared" si="242"/>
        <v>531.59242283950653</v>
      </c>
      <c r="X1694" s="2" t="s">
        <v>17</v>
      </c>
    </row>
    <row r="1695" spans="1:24" ht="14.25" customHeight="1" x14ac:dyDescent="0.25">
      <c r="A1695" s="2">
        <v>200</v>
      </c>
      <c r="B1695" s="2">
        <v>34</v>
      </c>
      <c r="C1695" s="2" t="str">
        <f t="shared" si="234"/>
        <v>Early Adults</v>
      </c>
      <c r="D1695" s="2" t="s">
        <v>23</v>
      </c>
      <c r="E1695" s="2" t="s">
        <v>13</v>
      </c>
      <c r="F1695" s="2">
        <v>754.58</v>
      </c>
      <c r="G1695" s="2">
        <f t="shared" si="235"/>
        <v>3</v>
      </c>
      <c r="H1695" s="6">
        <v>44396</v>
      </c>
      <c r="I1695" s="12" t="str">
        <f t="shared" si="236"/>
        <v>2021</v>
      </c>
      <c r="J1695" s="10" t="str">
        <f t="shared" si="237"/>
        <v>Jul</v>
      </c>
      <c r="K1695" s="12" t="str">
        <f t="shared" si="238"/>
        <v>19</v>
      </c>
      <c r="L1695" s="2" t="s">
        <v>14</v>
      </c>
      <c r="M1695" s="2" t="s">
        <v>15</v>
      </c>
      <c r="N1695" s="2">
        <v>1.36</v>
      </c>
      <c r="O1695" s="2" t="s">
        <v>16</v>
      </c>
      <c r="P1695" s="2">
        <v>4</v>
      </c>
      <c r="Q1695" s="2">
        <f t="shared" si="239"/>
        <v>1</v>
      </c>
      <c r="R1695" s="2">
        <v>188.64</v>
      </c>
      <c r="S1695" s="2">
        <f t="shared" si="240"/>
        <v>3</v>
      </c>
      <c r="T1695" s="42">
        <f>DataSet!G201+DataSet!Q201+DataSet!S201</f>
        <v>5</v>
      </c>
      <c r="U1695" s="16" t="str">
        <f t="shared" si="241"/>
        <v>Medium</v>
      </c>
      <c r="V1695" s="4">
        <v>3</v>
      </c>
      <c r="W1695" s="33">
        <f t="shared" si="242"/>
        <v>500.84718983557525</v>
      </c>
      <c r="X1695" s="2" t="s">
        <v>28</v>
      </c>
    </row>
    <row r="1696" spans="1:24" ht="14.25" customHeight="1" x14ac:dyDescent="0.25">
      <c r="A1696" s="2">
        <v>446</v>
      </c>
      <c r="B1696" s="2">
        <v>20</v>
      </c>
      <c r="C1696" s="2" t="str">
        <f t="shared" si="234"/>
        <v>Young Adults</v>
      </c>
      <c r="D1696" s="2" t="s">
        <v>12</v>
      </c>
      <c r="E1696" s="2" t="s">
        <v>29</v>
      </c>
      <c r="F1696" s="2">
        <v>793.96</v>
      </c>
      <c r="G1696" s="2">
        <f t="shared" si="235"/>
        <v>3</v>
      </c>
      <c r="H1696" s="6">
        <v>44642</v>
      </c>
      <c r="I1696" s="12" t="str">
        <f t="shared" si="236"/>
        <v>2022</v>
      </c>
      <c r="J1696" s="10" t="str">
        <f t="shared" si="237"/>
        <v>Mar</v>
      </c>
      <c r="K1696" s="12" t="str">
        <f t="shared" si="238"/>
        <v>22</v>
      </c>
      <c r="L1696" s="2" t="s">
        <v>30</v>
      </c>
      <c r="M1696" s="2" t="s">
        <v>25</v>
      </c>
      <c r="N1696" s="2">
        <v>1.36</v>
      </c>
      <c r="O1696" s="2" t="s">
        <v>21</v>
      </c>
      <c r="P1696" s="2">
        <v>19</v>
      </c>
      <c r="Q1696" s="2">
        <f t="shared" si="239"/>
        <v>3</v>
      </c>
      <c r="R1696" s="2">
        <v>41.79</v>
      </c>
      <c r="S1696" s="2">
        <f t="shared" si="240"/>
        <v>1</v>
      </c>
      <c r="T1696" s="42">
        <f>DataSet!G447+DataSet!Q447+DataSet!S447</f>
        <v>4</v>
      </c>
      <c r="U1696" s="16" t="str">
        <f t="shared" si="241"/>
        <v>Low</v>
      </c>
      <c r="V1696" s="4">
        <v>2</v>
      </c>
      <c r="W1696" s="33">
        <f t="shared" si="242"/>
        <v>521.46984848484919</v>
      </c>
      <c r="X1696" s="2" t="s">
        <v>17</v>
      </c>
    </row>
    <row r="1697" spans="1:24" ht="14.25" customHeight="1" x14ac:dyDescent="0.25">
      <c r="A1697" s="2">
        <v>478</v>
      </c>
      <c r="B1697" s="2">
        <v>66</v>
      </c>
      <c r="C1697" s="2" t="str">
        <f t="shared" si="234"/>
        <v>Seniors</v>
      </c>
      <c r="D1697" s="2" t="s">
        <v>12</v>
      </c>
      <c r="E1697" s="2" t="s">
        <v>27</v>
      </c>
      <c r="F1697" s="2">
        <v>865.64</v>
      </c>
      <c r="G1697" s="2">
        <f t="shared" si="235"/>
        <v>3</v>
      </c>
      <c r="H1697" s="6">
        <v>44674</v>
      </c>
      <c r="I1697" s="12" t="str">
        <f t="shared" si="236"/>
        <v>2022</v>
      </c>
      <c r="J1697" s="10" t="str">
        <f t="shared" si="237"/>
        <v>Apr</v>
      </c>
      <c r="K1697" s="12" t="str">
        <f t="shared" si="238"/>
        <v>23</v>
      </c>
      <c r="L1697" s="2" t="s">
        <v>20</v>
      </c>
      <c r="M1697" s="2" t="s">
        <v>15</v>
      </c>
      <c r="N1697" s="2">
        <v>1.36</v>
      </c>
      <c r="O1697" s="2" t="s">
        <v>21</v>
      </c>
      <c r="P1697" s="2">
        <v>14</v>
      </c>
      <c r="Q1697" s="2">
        <f t="shared" si="239"/>
        <v>2</v>
      </c>
      <c r="R1697" s="2">
        <v>61.83</v>
      </c>
      <c r="S1697" s="2">
        <f t="shared" si="240"/>
        <v>2</v>
      </c>
      <c r="T1697" s="42">
        <f>DataSet!G479+DataSet!Q479+DataSet!S479</f>
        <v>5</v>
      </c>
      <c r="U1697" s="16" t="str">
        <f t="shared" si="241"/>
        <v>Medium</v>
      </c>
      <c r="V1697" s="4">
        <v>1</v>
      </c>
      <c r="W1697" s="33">
        <f t="shared" si="242"/>
        <v>538.73458143074527</v>
      </c>
      <c r="X1697" s="2" t="s">
        <v>22</v>
      </c>
    </row>
    <row r="1698" spans="1:24" ht="14.25" customHeight="1" x14ac:dyDescent="0.25">
      <c r="A1698" s="2">
        <v>569</v>
      </c>
      <c r="B1698" s="2">
        <v>69</v>
      </c>
      <c r="C1698" s="2" t="str">
        <f t="shared" si="234"/>
        <v>Seniors</v>
      </c>
      <c r="D1698" s="2" t="s">
        <v>23</v>
      </c>
      <c r="E1698" s="2" t="s">
        <v>29</v>
      </c>
      <c r="F1698" s="2">
        <v>563.92999999999995</v>
      </c>
      <c r="G1698" s="2">
        <f t="shared" si="235"/>
        <v>2</v>
      </c>
      <c r="H1698" s="6">
        <v>44765</v>
      </c>
      <c r="I1698" s="12" t="str">
        <f t="shared" si="236"/>
        <v>2022</v>
      </c>
      <c r="J1698" s="10" t="str">
        <f t="shared" si="237"/>
        <v>Jul</v>
      </c>
      <c r="K1698" s="12" t="str">
        <f t="shared" si="238"/>
        <v>23</v>
      </c>
      <c r="L1698" s="2" t="s">
        <v>24</v>
      </c>
      <c r="M1698" s="2" t="s">
        <v>25</v>
      </c>
      <c r="N1698" s="2">
        <v>1.36</v>
      </c>
      <c r="O1698" s="2" t="s">
        <v>21</v>
      </c>
      <c r="P1698" s="2">
        <v>14</v>
      </c>
      <c r="Q1698" s="2">
        <f t="shared" si="239"/>
        <v>2</v>
      </c>
      <c r="R1698" s="2">
        <v>40.28</v>
      </c>
      <c r="S1698" s="2">
        <f t="shared" si="240"/>
        <v>1</v>
      </c>
      <c r="T1698" s="42">
        <f>DataSet!G570+DataSet!Q570+DataSet!S570</f>
        <v>5</v>
      </c>
      <c r="U1698" s="16" t="str">
        <f t="shared" si="241"/>
        <v>Medium</v>
      </c>
      <c r="V1698" s="4">
        <v>4</v>
      </c>
      <c r="W1698" s="33">
        <f t="shared" si="242"/>
        <v>523.56213649851679</v>
      </c>
      <c r="X1698" s="2" t="s">
        <v>22</v>
      </c>
    </row>
    <row r="1699" spans="1:24" ht="14.25" customHeight="1" x14ac:dyDescent="0.25">
      <c r="A1699" s="2">
        <v>976</v>
      </c>
      <c r="B1699" s="2">
        <v>32</v>
      </c>
      <c r="C1699" s="2" t="str">
        <f t="shared" si="234"/>
        <v>Early Adults</v>
      </c>
      <c r="D1699" s="2" t="s">
        <v>18</v>
      </c>
      <c r="E1699" s="2" t="s">
        <v>29</v>
      </c>
      <c r="F1699" s="2">
        <v>337.71</v>
      </c>
      <c r="G1699" s="2">
        <f t="shared" si="235"/>
        <v>1</v>
      </c>
      <c r="H1699" s="6">
        <v>45172</v>
      </c>
      <c r="I1699" s="12" t="str">
        <f t="shared" si="236"/>
        <v>2023</v>
      </c>
      <c r="J1699" s="10" t="str">
        <f t="shared" si="237"/>
        <v>Sep</v>
      </c>
      <c r="K1699" s="12" t="str">
        <f t="shared" si="238"/>
        <v>03</v>
      </c>
      <c r="L1699" s="2" t="s">
        <v>30</v>
      </c>
      <c r="M1699" s="2" t="s">
        <v>25</v>
      </c>
      <c r="N1699" s="2">
        <v>1.36</v>
      </c>
      <c r="O1699" s="2" t="s">
        <v>21</v>
      </c>
      <c r="P1699" s="2">
        <v>4</v>
      </c>
      <c r="Q1699" s="2">
        <f t="shared" si="239"/>
        <v>1</v>
      </c>
      <c r="R1699" s="2">
        <v>84.43</v>
      </c>
      <c r="S1699" s="2">
        <f t="shared" si="240"/>
        <v>2</v>
      </c>
      <c r="T1699" s="42">
        <f>DataSet!G977+DataSet!Q977+DataSet!S977</f>
        <v>5</v>
      </c>
      <c r="U1699" s="16" t="str">
        <f t="shared" si="241"/>
        <v>Medium</v>
      </c>
      <c r="V1699" s="4">
        <v>2</v>
      </c>
      <c r="W1699" s="33">
        <f t="shared" si="242"/>
        <v>521.05635811836191</v>
      </c>
      <c r="X1699" s="2" t="s">
        <v>28</v>
      </c>
    </row>
    <row r="1700" spans="1:24" ht="14.25" customHeight="1" x14ac:dyDescent="0.25">
      <c r="A1700" s="2">
        <v>1322</v>
      </c>
      <c r="B1700" s="2">
        <v>29</v>
      </c>
      <c r="C1700" s="2" t="str">
        <f t="shared" si="234"/>
        <v>Young Adults</v>
      </c>
      <c r="D1700" s="2" t="s">
        <v>18</v>
      </c>
      <c r="E1700" s="2" t="s">
        <v>29</v>
      </c>
      <c r="F1700" s="2">
        <v>437.06</v>
      </c>
      <c r="G1700" s="2">
        <f t="shared" si="235"/>
        <v>2</v>
      </c>
      <c r="H1700" s="6">
        <v>45518</v>
      </c>
      <c r="I1700" s="12" t="str">
        <f t="shared" si="236"/>
        <v>2024</v>
      </c>
      <c r="J1700" s="10" t="str">
        <f t="shared" si="237"/>
        <v>Aug</v>
      </c>
      <c r="K1700" s="12" t="str">
        <f t="shared" si="238"/>
        <v>14</v>
      </c>
      <c r="L1700" s="2" t="s">
        <v>20</v>
      </c>
      <c r="M1700" s="2" t="s">
        <v>25</v>
      </c>
      <c r="N1700" s="2">
        <v>1.36</v>
      </c>
      <c r="O1700" s="2" t="s">
        <v>21</v>
      </c>
      <c r="P1700" s="2">
        <v>6</v>
      </c>
      <c r="Q1700" s="2">
        <f t="shared" si="239"/>
        <v>2</v>
      </c>
      <c r="R1700" s="2">
        <v>72.84</v>
      </c>
      <c r="S1700" s="2">
        <f t="shared" si="240"/>
        <v>2</v>
      </c>
      <c r="T1700" s="42">
        <f>DataSet!G1323+DataSet!Q1323+DataSet!S1323</f>
        <v>6</v>
      </c>
      <c r="U1700" s="16" t="str">
        <f t="shared" si="241"/>
        <v>Medium</v>
      </c>
      <c r="V1700" s="4">
        <v>5</v>
      </c>
      <c r="W1700" s="33">
        <f t="shared" si="242"/>
        <v>531.57986089644544</v>
      </c>
      <c r="X1700" s="2" t="s">
        <v>28</v>
      </c>
    </row>
    <row r="1701" spans="1:24" ht="14.25" customHeight="1" x14ac:dyDescent="0.25">
      <c r="A1701" s="2">
        <v>1656</v>
      </c>
      <c r="B1701" s="2">
        <v>30</v>
      </c>
      <c r="C1701" s="2" t="str">
        <f t="shared" si="234"/>
        <v>Early Adults</v>
      </c>
      <c r="D1701" s="2" t="s">
        <v>26</v>
      </c>
      <c r="E1701" s="2" t="s">
        <v>27</v>
      </c>
      <c r="F1701" s="2">
        <v>283.42</v>
      </c>
      <c r="G1701" s="2">
        <f t="shared" si="235"/>
        <v>1</v>
      </c>
      <c r="H1701" s="6">
        <v>45852</v>
      </c>
      <c r="I1701" s="12" t="str">
        <f t="shared" si="236"/>
        <v>2025</v>
      </c>
      <c r="J1701" s="10" t="str">
        <f t="shared" si="237"/>
        <v>Jul</v>
      </c>
      <c r="K1701" s="12" t="str">
        <f t="shared" si="238"/>
        <v>14</v>
      </c>
      <c r="L1701" s="2" t="s">
        <v>24</v>
      </c>
      <c r="M1701" s="2" t="s">
        <v>25</v>
      </c>
      <c r="N1701" s="2">
        <v>1.36</v>
      </c>
      <c r="O1701" s="2" t="s">
        <v>16</v>
      </c>
      <c r="P1701" s="2">
        <v>3</v>
      </c>
      <c r="Q1701" s="2">
        <f t="shared" si="239"/>
        <v>1</v>
      </c>
      <c r="R1701" s="2">
        <v>94.47</v>
      </c>
      <c r="S1701" s="2">
        <f t="shared" si="240"/>
        <v>2</v>
      </c>
      <c r="T1701" s="42">
        <f>DataSet!G1657+DataSet!Q1657+DataSet!S1657</f>
        <v>3</v>
      </c>
      <c r="U1701" s="16" t="str">
        <f t="shared" si="241"/>
        <v>Low</v>
      </c>
      <c r="V1701" s="4">
        <v>4</v>
      </c>
      <c r="W1701" s="33">
        <f t="shared" si="242"/>
        <v>523.5021545319471</v>
      </c>
      <c r="X1701" s="2" t="s">
        <v>17</v>
      </c>
    </row>
    <row r="1702" spans="1:24" ht="14.25" customHeight="1" x14ac:dyDescent="0.25">
      <c r="A1702" s="2">
        <v>1752</v>
      </c>
      <c r="B1702" s="2">
        <v>54</v>
      </c>
      <c r="C1702" s="2" t="str">
        <f t="shared" si="234"/>
        <v>Late Adults</v>
      </c>
      <c r="D1702" s="2" t="s">
        <v>23</v>
      </c>
      <c r="E1702" s="2" t="s">
        <v>29</v>
      </c>
      <c r="F1702" s="2">
        <v>737.6</v>
      </c>
      <c r="G1702" s="2">
        <f t="shared" si="235"/>
        <v>3</v>
      </c>
      <c r="H1702" s="6">
        <v>45948</v>
      </c>
      <c r="I1702" s="12" t="str">
        <f t="shared" si="236"/>
        <v>2025</v>
      </c>
      <c r="J1702" s="10" t="str">
        <f t="shared" si="237"/>
        <v>Oct</v>
      </c>
      <c r="K1702" s="12" t="str">
        <f t="shared" si="238"/>
        <v>18</v>
      </c>
      <c r="L1702" s="2" t="s">
        <v>24</v>
      </c>
      <c r="M1702" s="2" t="s">
        <v>15</v>
      </c>
      <c r="N1702" s="2">
        <v>1.36</v>
      </c>
      <c r="O1702" s="2" t="s">
        <v>16</v>
      </c>
      <c r="P1702" s="2">
        <v>9</v>
      </c>
      <c r="Q1702" s="2">
        <f t="shared" si="239"/>
        <v>2</v>
      </c>
      <c r="R1702" s="2">
        <v>81.96</v>
      </c>
      <c r="S1702" s="2">
        <f t="shared" si="240"/>
        <v>2</v>
      </c>
      <c r="T1702" s="42">
        <f>DataSet!G1753+DataSet!Q1753+DataSet!S1753</f>
        <v>6</v>
      </c>
      <c r="U1702" s="16" t="str">
        <f t="shared" si="241"/>
        <v>Medium</v>
      </c>
      <c r="V1702" s="4">
        <v>5</v>
      </c>
      <c r="W1702" s="33">
        <f t="shared" si="242"/>
        <v>531.72617647058848</v>
      </c>
      <c r="X1702" s="2" t="s">
        <v>22</v>
      </c>
    </row>
    <row r="1703" spans="1:24" ht="14.25" customHeight="1" x14ac:dyDescent="0.25">
      <c r="A1703" s="2">
        <v>1822</v>
      </c>
      <c r="B1703" s="2">
        <v>37</v>
      </c>
      <c r="C1703" s="2" t="str">
        <f t="shared" si="234"/>
        <v>Early Adults</v>
      </c>
      <c r="D1703" s="2" t="s">
        <v>18</v>
      </c>
      <c r="E1703" s="2" t="s">
        <v>27</v>
      </c>
      <c r="F1703" s="2">
        <v>699.97</v>
      </c>
      <c r="G1703" s="2">
        <f t="shared" si="235"/>
        <v>3</v>
      </c>
      <c r="H1703" s="6">
        <v>46018</v>
      </c>
      <c r="I1703" s="12" t="str">
        <f t="shared" si="236"/>
        <v>2025</v>
      </c>
      <c r="J1703" s="10" t="str">
        <f t="shared" si="237"/>
        <v>Dec</v>
      </c>
      <c r="K1703" s="12" t="str">
        <f t="shared" si="238"/>
        <v>27</v>
      </c>
      <c r="L1703" s="2" t="s">
        <v>24</v>
      </c>
      <c r="M1703" s="2" t="s">
        <v>15</v>
      </c>
      <c r="N1703" s="2">
        <v>1.36</v>
      </c>
      <c r="O1703" s="2" t="s">
        <v>21</v>
      </c>
      <c r="P1703" s="2">
        <v>13</v>
      </c>
      <c r="Q1703" s="2">
        <f t="shared" si="239"/>
        <v>2</v>
      </c>
      <c r="R1703" s="2">
        <v>53.84</v>
      </c>
      <c r="S1703" s="2">
        <f t="shared" si="240"/>
        <v>2</v>
      </c>
      <c r="T1703" s="42">
        <f>DataSet!G1823+DataSet!Q1823+DataSet!S1823</f>
        <v>4</v>
      </c>
      <c r="U1703" s="16" t="str">
        <f t="shared" si="241"/>
        <v>Low</v>
      </c>
      <c r="V1703" s="4">
        <v>1</v>
      </c>
      <c r="W1703" s="33">
        <f t="shared" si="242"/>
        <v>538.23624999999947</v>
      </c>
      <c r="X1703" s="2" t="s">
        <v>28</v>
      </c>
    </row>
    <row r="1704" spans="1:24" ht="14.25" customHeight="1" x14ac:dyDescent="0.25">
      <c r="A1704" s="2">
        <v>2019</v>
      </c>
      <c r="B1704" s="2">
        <v>29</v>
      </c>
      <c r="C1704" s="2" t="str">
        <f t="shared" si="234"/>
        <v>Young Adults</v>
      </c>
      <c r="D1704" s="2" t="s">
        <v>26</v>
      </c>
      <c r="E1704" s="2" t="s">
        <v>27</v>
      </c>
      <c r="F1704" s="2">
        <v>333.35</v>
      </c>
      <c r="G1704" s="2">
        <f t="shared" si="235"/>
        <v>1</v>
      </c>
      <c r="H1704" s="6">
        <v>46215</v>
      </c>
      <c r="I1704" s="12" t="str">
        <f t="shared" si="236"/>
        <v>2026</v>
      </c>
      <c r="J1704" s="10" t="str">
        <f t="shared" si="237"/>
        <v>Jul</v>
      </c>
      <c r="K1704" s="12" t="str">
        <f t="shared" si="238"/>
        <v>12</v>
      </c>
      <c r="L1704" s="2" t="s">
        <v>24</v>
      </c>
      <c r="M1704" s="2" t="s">
        <v>15</v>
      </c>
      <c r="N1704" s="2">
        <v>1.36</v>
      </c>
      <c r="O1704" s="2" t="s">
        <v>16</v>
      </c>
      <c r="P1704" s="2">
        <v>16</v>
      </c>
      <c r="Q1704" s="2">
        <f t="shared" si="239"/>
        <v>3</v>
      </c>
      <c r="R1704" s="2">
        <v>20.83</v>
      </c>
      <c r="S1704" s="2">
        <f t="shared" si="240"/>
        <v>1</v>
      </c>
      <c r="T1704" s="42">
        <f>DataSet!G2020+DataSet!Q2020+DataSet!S2020</f>
        <v>5</v>
      </c>
      <c r="U1704" s="16" t="str">
        <f t="shared" si="241"/>
        <v>Medium</v>
      </c>
      <c r="V1704" s="4">
        <v>4</v>
      </c>
      <c r="W1704" s="33">
        <f t="shared" si="242"/>
        <v>523.85941964285757</v>
      </c>
      <c r="X1704" s="2" t="s">
        <v>28</v>
      </c>
    </row>
    <row r="1705" spans="1:24" ht="14.25" customHeight="1" x14ac:dyDescent="0.25">
      <c r="A1705" s="2">
        <v>2476</v>
      </c>
      <c r="B1705" s="2">
        <v>19</v>
      </c>
      <c r="C1705" s="2" t="str">
        <f t="shared" si="234"/>
        <v>Young Adults</v>
      </c>
      <c r="D1705" s="2" t="s">
        <v>18</v>
      </c>
      <c r="E1705" s="2" t="s">
        <v>13</v>
      </c>
      <c r="F1705" s="2">
        <v>572.87</v>
      </c>
      <c r="G1705" s="2">
        <f t="shared" si="235"/>
        <v>2</v>
      </c>
      <c r="H1705" s="6">
        <v>46672</v>
      </c>
      <c r="I1705" s="12" t="str">
        <f t="shared" si="236"/>
        <v>2027</v>
      </c>
      <c r="J1705" s="10" t="str">
        <f t="shared" si="237"/>
        <v>Oct</v>
      </c>
      <c r="K1705" s="12" t="str">
        <f t="shared" si="238"/>
        <v>12</v>
      </c>
      <c r="L1705" s="2" t="s">
        <v>14</v>
      </c>
      <c r="M1705" s="2" t="s">
        <v>15</v>
      </c>
      <c r="N1705" s="2">
        <v>1.36</v>
      </c>
      <c r="O1705" s="2" t="s">
        <v>16</v>
      </c>
      <c r="P1705" s="2">
        <v>14</v>
      </c>
      <c r="Q1705" s="2">
        <f t="shared" si="239"/>
        <v>2</v>
      </c>
      <c r="R1705" s="2">
        <v>40.92</v>
      </c>
      <c r="S1705" s="2">
        <f t="shared" si="240"/>
        <v>1</v>
      </c>
      <c r="T1705" s="42">
        <f>DataSet!G2477+DataSet!Q2477+DataSet!S2477</f>
        <v>6</v>
      </c>
      <c r="U1705" s="16" t="str">
        <f t="shared" si="241"/>
        <v>Medium</v>
      </c>
      <c r="V1705" s="4">
        <v>5</v>
      </c>
      <c r="W1705" s="33">
        <f t="shared" si="242"/>
        <v>531.40699224806235</v>
      </c>
      <c r="X1705" s="2" t="s">
        <v>17</v>
      </c>
    </row>
    <row r="1706" spans="1:24" ht="14.25" customHeight="1" x14ac:dyDescent="0.25">
      <c r="A1706" s="2">
        <v>2824</v>
      </c>
      <c r="B1706" s="2">
        <v>44</v>
      </c>
      <c r="C1706" s="2" t="str">
        <f t="shared" si="234"/>
        <v>Mid Adults</v>
      </c>
      <c r="D1706" s="2" t="s">
        <v>12</v>
      </c>
      <c r="E1706" s="2" t="s">
        <v>27</v>
      </c>
      <c r="F1706" s="2">
        <v>215.08</v>
      </c>
      <c r="G1706" s="2">
        <f t="shared" si="235"/>
        <v>1</v>
      </c>
      <c r="H1706" s="6">
        <v>47020</v>
      </c>
      <c r="I1706" s="12" t="str">
        <f t="shared" si="236"/>
        <v>2028</v>
      </c>
      <c r="J1706" s="10" t="str">
        <f t="shared" si="237"/>
        <v>Sep</v>
      </c>
      <c r="K1706" s="12" t="str">
        <f t="shared" si="238"/>
        <v>24</v>
      </c>
      <c r="L1706" s="2" t="s">
        <v>14</v>
      </c>
      <c r="M1706" s="2" t="s">
        <v>15</v>
      </c>
      <c r="N1706" s="2">
        <v>1.36</v>
      </c>
      <c r="O1706" s="2" t="s">
        <v>16</v>
      </c>
      <c r="P1706" s="2">
        <v>3</v>
      </c>
      <c r="Q1706" s="2">
        <f t="shared" si="239"/>
        <v>1</v>
      </c>
      <c r="R1706" s="2">
        <v>71.69</v>
      </c>
      <c r="S1706" s="2">
        <f t="shared" si="240"/>
        <v>2</v>
      </c>
      <c r="T1706" s="42">
        <f>DataSet!G2825+DataSet!Q2825+DataSet!S2825</f>
        <v>7</v>
      </c>
      <c r="U1706" s="16" t="str">
        <f t="shared" si="241"/>
        <v>High</v>
      </c>
      <c r="V1706" s="4">
        <v>2</v>
      </c>
      <c r="W1706" s="33">
        <f t="shared" si="242"/>
        <v>521.33500000000072</v>
      </c>
      <c r="X1706" s="2" t="s">
        <v>22</v>
      </c>
    </row>
    <row r="1707" spans="1:24" ht="14.25" customHeight="1" x14ac:dyDescent="0.25">
      <c r="A1707" s="2">
        <v>3001</v>
      </c>
      <c r="B1707" s="2">
        <v>27</v>
      </c>
      <c r="C1707" s="2" t="str">
        <f t="shared" si="234"/>
        <v>Young Adults</v>
      </c>
      <c r="D1707" s="2" t="s">
        <v>26</v>
      </c>
      <c r="E1707" s="2" t="s">
        <v>27</v>
      </c>
      <c r="F1707" s="2">
        <v>565.55999999999995</v>
      </c>
      <c r="G1707" s="2">
        <f t="shared" si="235"/>
        <v>2</v>
      </c>
      <c r="H1707" s="6">
        <v>47197</v>
      </c>
      <c r="I1707" s="12" t="str">
        <f t="shared" si="236"/>
        <v>2029</v>
      </c>
      <c r="J1707" s="10" t="str">
        <f t="shared" si="237"/>
        <v>Mar</v>
      </c>
      <c r="K1707" s="12" t="str">
        <f t="shared" si="238"/>
        <v>20</v>
      </c>
      <c r="L1707" s="2" t="s">
        <v>30</v>
      </c>
      <c r="M1707" s="2" t="s">
        <v>15</v>
      </c>
      <c r="N1707" s="2">
        <v>1.36</v>
      </c>
      <c r="O1707" s="2" t="s">
        <v>21</v>
      </c>
      <c r="P1707" s="2">
        <v>10</v>
      </c>
      <c r="Q1707" s="2">
        <f t="shared" si="239"/>
        <v>2</v>
      </c>
      <c r="R1707" s="2">
        <v>56.56</v>
      </c>
      <c r="S1707" s="2">
        <f t="shared" si="240"/>
        <v>2</v>
      </c>
      <c r="T1707" s="42">
        <f>DataSet!G3002+DataSet!Q3002+DataSet!S3002</f>
        <v>7</v>
      </c>
      <c r="U1707" s="16" t="str">
        <f t="shared" si="241"/>
        <v>High</v>
      </c>
      <c r="V1707" s="4">
        <v>4</v>
      </c>
      <c r="W1707" s="33">
        <f t="shared" si="242"/>
        <v>524.14333830104374</v>
      </c>
      <c r="X1707" s="2" t="s">
        <v>28</v>
      </c>
    </row>
    <row r="1708" spans="1:24" ht="14.25" customHeight="1" x14ac:dyDescent="0.25">
      <c r="A1708" s="2">
        <v>3071</v>
      </c>
      <c r="B1708" s="2">
        <v>62</v>
      </c>
      <c r="C1708" s="2" t="str">
        <f t="shared" si="234"/>
        <v>Seniors</v>
      </c>
      <c r="D1708" s="2" t="s">
        <v>12</v>
      </c>
      <c r="E1708" s="2" t="s">
        <v>29</v>
      </c>
      <c r="F1708" s="2">
        <v>251.6</v>
      </c>
      <c r="G1708" s="2">
        <f t="shared" si="235"/>
        <v>1</v>
      </c>
      <c r="H1708" s="6">
        <v>47267</v>
      </c>
      <c r="I1708" s="12" t="str">
        <f t="shared" si="236"/>
        <v>2029</v>
      </c>
      <c r="J1708" s="10" t="str">
        <f t="shared" si="237"/>
        <v>May</v>
      </c>
      <c r="K1708" s="12" t="str">
        <f t="shared" si="238"/>
        <v>29</v>
      </c>
      <c r="L1708" s="2" t="s">
        <v>24</v>
      </c>
      <c r="M1708" s="2" t="s">
        <v>15</v>
      </c>
      <c r="N1708" s="2">
        <v>1.36</v>
      </c>
      <c r="O1708" s="2" t="s">
        <v>21</v>
      </c>
      <c r="P1708" s="2">
        <v>6</v>
      </c>
      <c r="Q1708" s="2">
        <f t="shared" si="239"/>
        <v>2</v>
      </c>
      <c r="R1708" s="2">
        <v>41.93</v>
      </c>
      <c r="S1708" s="2">
        <f t="shared" si="240"/>
        <v>1</v>
      </c>
      <c r="T1708" s="42">
        <f>DataSet!G3072+DataSet!Q3072+DataSet!S3072</f>
        <v>7</v>
      </c>
      <c r="U1708" s="16" t="str">
        <f t="shared" si="241"/>
        <v>High</v>
      </c>
      <c r="V1708" s="4">
        <v>5</v>
      </c>
      <c r="W1708" s="33">
        <f t="shared" si="242"/>
        <v>531.34260869565242</v>
      </c>
      <c r="X1708" s="2" t="s">
        <v>17</v>
      </c>
    </row>
    <row r="1709" spans="1:24" ht="14.25" customHeight="1" x14ac:dyDescent="0.25">
      <c r="A1709" s="2">
        <v>3357</v>
      </c>
      <c r="B1709" s="2">
        <v>46</v>
      </c>
      <c r="C1709" s="2" t="str">
        <f t="shared" si="234"/>
        <v>Mid Adults</v>
      </c>
      <c r="D1709" s="2" t="s">
        <v>26</v>
      </c>
      <c r="E1709" s="2" t="s">
        <v>27</v>
      </c>
      <c r="F1709" s="2">
        <v>338.63</v>
      </c>
      <c r="G1709" s="2">
        <f t="shared" si="235"/>
        <v>1</v>
      </c>
      <c r="H1709" s="6">
        <v>47553</v>
      </c>
      <c r="I1709" s="12" t="str">
        <f t="shared" si="236"/>
        <v>2030</v>
      </c>
      <c r="J1709" s="10" t="str">
        <f t="shared" si="237"/>
        <v>Mar</v>
      </c>
      <c r="K1709" s="12" t="str">
        <f t="shared" si="238"/>
        <v>11</v>
      </c>
      <c r="L1709" s="2" t="s">
        <v>30</v>
      </c>
      <c r="M1709" s="2" t="s">
        <v>25</v>
      </c>
      <c r="N1709" s="2">
        <v>1.36</v>
      </c>
      <c r="O1709" s="2" t="s">
        <v>21</v>
      </c>
      <c r="P1709" s="2">
        <v>4</v>
      </c>
      <c r="Q1709" s="2">
        <f t="shared" si="239"/>
        <v>1</v>
      </c>
      <c r="R1709" s="2">
        <v>84.66</v>
      </c>
      <c r="S1709" s="2">
        <f t="shared" si="240"/>
        <v>2</v>
      </c>
      <c r="T1709" s="42">
        <f>DataSet!G3358+DataSet!Q3358+DataSet!S3358</f>
        <v>7</v>
      </c>
      <c r="U1709" s="16" t="str">
        <f t="shared" si="241"/>
        <v>High</v>
      </c>
      <c r="V1709" s="4">
        <v>5</v>
      </c>
      <c r="W1709" s="33">
        <f t="shared" si="242"/>
        <v>531.77766718507019</v>
      </c>
      <c r="X1709" s="2" t="s">
        <v>28</v>
      </c>
    </row>
    <row r="1710" spans="1:24" ht="14.25" customHeight="1" x14ac:dyDescent="0.25">
      <c r="A1710" s="2">
        <v>3618</v>
      </c>
      <c r="B1710" s="2">
        <v>39</v>
      </c>
      <c r="C1710" s="2" t="str">
        <f t="shared" si="234"/>
        <v>Early Adults</v>
      </c>
      <c r="D1710" s="2" t="s">
        <v>26</v>
      </c>
      <c r="E1710" s="2" t="s">
        <v>27</v>
      </c>
      <c r="F1710" s="2">
        <v>701.1</v>
      </c>
      <c r="G1710" s="2">
        <f t="shared" si="235"/>
        <v>3</v>
      </c>
      <c r="H1710" s="6">
        <v>47814</v>
      </c>
      <c r="I1710" s="12" t="str">
        <f t="shared" si="236"/>
        <v>2030</v>
      </c>
      <c r="J1710" s="10" t="str">
        <f t="shared" si="237"/>
        <v>Nov</v>
      </c>
      <c r="K1710" s="12" t="str">
        <f t="shared" si="238"/>
        <v>27</v>
      </c>
      <c r="L1710" s="2" t="s">
        <v>14</v>
      </c>
      <c r="M1710" s="2" t="s">
        <v>15</v>
      </c>
      <c r="N1710" s="2">
        <v>1.36</v>
      </c>
      <c r="O1710" s="2" t="s">
        <v>21</v>
      </c>
      <c r="P1710" s="2">
        <v>4</v>
      </c>
      <c r="Q1710" s="2">
        <f t="shared" si="239"/>
        <v>1</v>
      </c>
      <c r="R1710" s="2">
        <v>175.28</v>
      </c>
      <c r="S1710" s="2">
        <f t="shared" si="240"/>
        <v>3</v>
      </c>
      <c r="T1710" s="42">
        <f>DataSet!G3619+DataSet!Q3619+DataSet!S3619</f>
        <v>7</v>
      </c>
      <c r="U1710" s="16" t="str">
        <f t="shared" si="241"/>
        <v>High</v>
      </c>
      <c r="V1710" s="4">
        <v>5</v>
      </c>
      <c r="W1710" s="33">
        <f t="shared" si="242"/>
        <v>532.07852024922147</v>
      </c>
      <c r="X1710" s="2" t="s">
        <v>17</v>
      </c>
    </row>
    <row r="1711" spans="1:24" ht="14.25" customHeight="1" x14ac:dyDescent="0.25">
      <c r="A1711" s="2">
        <v>3668</v>
      </c>
      <c r="B1711" s="2">
        <v>43</v>
      </c>
      <c r="C1711" s="2" t="str">
        <f t="shared" si="234"/>
        <v>Mid Adults</v>
      </c>
      <c r="D1711" s="2" t="s">
        <v>23</v>
      </c>
      <c r="E1711" s="2" t="s">
        <v>27</v>
      </c>
      <c r="F1711" s="2">
        <v>780.55</v>
      </c>
      <c r="G1711" s="2">
        <f t="shared" si="235"/>
        <v>3</v>
      </c>
      <c r="H1711" s="6">
        <v>47864</v>
      </c>
      <c r="I1711" s="12" t="str">
        <f t="shared" si="236"/>
        <v>2031</v>
      </c>
      <c r="J1711" s="10" t="str">
        <f t="shared" si="237"/>
        <v>Jan</v>
      </c>
      <c r="K1711" s="12" t="str">
        <f t="shared" si="238"/>
        <v>16</v>
      </c>
      <c r="L1711" s="2" t="s">
        <v>24</v>
      </c>
      <c r="M1711" s="2" t="s">
        <v>25</v>
      </c>
      <c r="N1711" s="2">
        <v>1.36</v>
      </c>
      <c r="O1711" s="2" t="s">
        <v>21</v>
      </c>
      <c r="P1711" s="2">
        <v>10</v>
      </c>
      <c r="Q1711" s="2">
        <f t="shared" si="239"/>
        <v>2</v>
      </c>
      <c r="R1711" s="2">
        <v>78.05</v>
      </c>
      <c r="S1711" s="2">
        <f t="shared" si="240"/>
        <v>2</v>
      </c>
      <c r="T1711" s="42">
        <f>DataSet!G3669+DataSet!Q3669+DataSet!S3669</f>
        <v>7</v>
      </c>
      <c r="U1711" s="16" t="str">
        <f t="shared" si="241"/>
        <v>High</v>
      </c>
      <c r="V1711" s="4">
        <v>3</v>
      </c>
      <c r="W1711" s="33">
        <f t="shared" si="242"/>
        <v>500.46735029940101</v>
      </c>
      <c r="X1711" s="2" t="s">
        <v>22</v>
      </c>
    </row>
    <row r="1712" spans="1:24" ht="14.25" customHeight="1" x14ac:dyDescent="0.25">
      <c r="A1712" s="2">
        <v>3680</v>
      </c>
      <c r="B1712" s="2">
        <v>41</v>
      </c>
      <c r="C1712" s="2" t="str">
        <f t="shared" si="234"/>
        <v>Mid Adults</v>
      </c>
      <c r="D1712" s="2" t="s">
        <v>12</v>
      </c>
      <c r="E1712" s="2" t="s">
        <v>29</v>
      </c>
      <c r="F1712" s="2">
        <v>953.28</v>
      </c>
      <c r="G1712" s="2">
        <f t="shared" si="235"/>
        <v>3</v>
      </c>
      <c r="H1712" s="6">
        <v>47876</v>
      </c>
      <c r="I1712" s="12" t="str">
        <f t="shared" si="236"/>
        <v>2031</v>
      </c>
      <c r="J1712" s="10" t="str">
        <f t="shared" si="237"/>
        <v>Jan</v>
      </c>
      <c r="K1712" s="12" t="str">
        <f t="shared" si="238"/>
        <v>28</v>
      </c>
      <c r="L1712" s="2" t="s">
        <v>14</v>
      </c>
      <c r="M1712" s="2" t="s">
        <v>15</v>
      </c>
      <c r="N1712" s="2">
        <v>1.36</v>
      </c>
      <c r="O1712" s="2" t="s">
        <v>21</v>
      </c>
      <c r="P1712" s="2">
        <v>15</v>
      </c>
      <c r="Q1712" s="2">
        <f t="shared" si="239"/>
        <v>2</v>
      </c>
      <c r="R1712" s="2">
        <v>63.55</v>
      </c>
      <c r="S1712" s="2">
        <f t="shared" si="240"/>
        <v>2</v>
      </c>
      <c r="T1712" s="42">
        <f>DataSet!G3681+DataSet!Q3681+DataSet!S3681</f>
        <v>4</v>
      </c>
      <c r="U1712" s="16" t="str">
        <f t="shared" si="241"/>
        <v>Low</v>
      </c>
      <c r="V1712" s="4">
        <v>3</v>
      </c>
      <c r="W1712" s="33">
        <f t="shared" si="242"/>
        <v>500.04743628185889</v>
      </c>
      <c r="X1712" s="2" t="s">
        <v>28</v>
      </c>
    </row>
    <row r="1713" spans="1:24" ht="14.25" customHeight="1" x14ac:dyDescent="0.25">
      <c r="A1713" s="2">
        <v>4016</v>
      </c>
      <c r="B1713" s="2">
        <v>52</v>
      </c>
      <c r="C1713" s="2" t="str">
        <f t="shared" si="234"/>
        <v>Late Adults</v>
      </c>
      <c r="D1713" s="2" t="s">
        <v>26</v>
      </c>
      <c r="E1713" s="2" t="s">
        <v>29</v>
      </c>
      <c r="F1713" s="2">
        <v>977.66</v>
      </c>
      <c r="G1713" s="2">
        <f t="shared" si="235"/>
        <v>3</v>
      </c>
      <c r="H1713" s="6">
        <v>48212</v>
      </c>
      <c r="I1713" s="12" t="str">
        <f t="shared" si="236"/>
        <v>2031</v>
      </c>
      <c r="J1713" s="10" t="str">
        <f t="shared" si="237"/>
        <v>Dec</v>
      </c>
      <c r="K1713" s="12" t="str">
        <f t="shared" si="238"/>
        <v>30</v>
      </c>
      <c r="L1713" s="2" t="s">
        <v>20</v>
      </c>
      <c r="M1713" s="2" t="s">
        <v>25</v>
      </c>
      <c r="N1713" s="2">
        <v>1.36</v>
      </c>
      <c r="O1713" s="2" t="s">
        <v>16</v>
      </c>
      <c r="P1713" s="2">
        <v>13</v>
      </c>
      <c r="Q1713" s="2">
        <f t="shared" si="239"/>
        <v>2</v>
      </c>
      <c r="R1713" s="2">
        <v>75.2</v>
      </c>
      <c r="S1713" s="2">
        <f t="shared" si="240"/>
        <v>2</v>
      </c>
      <c r="T1713" s="42">
        <f>DataSet!G4017+DataSet!Q4017+DataSet!S4017</f>
        <v>7</v>
      </c>
      <c r="U1713" s="16" t="str">
        <f t="shared" si="241"/>
        <v>High</v>
      </c>
      <c r="V1713" s="4">
        <v>2</v>
      </c>
      <c r="W1713" s="33">
        <f t="shared" si="242"/>
        <v>521.80114155251215</v>
      </c>
      <c r="X1713" s="2" t="s">
        <v>22</v>
      </c>
    </row>
    <row r="1714" spans="1:24" ht="14.25" customHeight="1" x14ac:dyDescent="0.25">
      <c r="A1714" s="2">
        <v>4038</v>
      </c>
      <c r="B1714" s="2">
        <v>50</v>
      </c>
      <c r="C1714" s="2" t="str">
        <f t="shared" si="234"/>
        <v>Late Adults</v>
      </c>
      <c r="D1714" s="2" t="s">
        <v>26</v>
      </c>
      <c r="E1714" s="2" t="s">
        <v>13</v>
      </c>
      <c r="F1714" s="2">
        <v>863.4</v>
      </c>
      <c r="G1714" s="2">
        <f t="shared" si="235"/>
        <v>3</v>
      </c>
      <c r="H1714" s="6">
        <v>48234</v>
      </c>
      <c r="I1714" s="12" t="str">
        <f t="shared" si="236"/>
        <v>2032</v>
      </c>
      <c r="J1714" s="10" t="str">
        <f t="shared" si="237"/>
        <v>Jan</v>
      </c>
      <c r="K1714" s="12" t="str">
        <f t="shared" si="238"/>
        <v>21</v>
      </c>
      <c r="L1714" s="2" t="s">
        <v>24</v>
      </c>
      <c r="M1714" s="2" t="s">
        <v>15</v>
      </c>
      <c r="N1714" s="2">
        <v>1.36</v>
      </c>
      <c r="O1714" s="2" t="s">
        <v>16</v>
      </c>
      <c r="P1714" s="2">
        <v>10</v>
      </c>
      <c r="Q1714" s="2">
        <f t="shared" si="239"/>
        <v>2</v>
      </c>
      <c r="R1714" s="2">
        <v>86.34</v>
      </c>
      <c r="S1714" s="2">
        <f t="shared" si="240"/>
        <v>2</v>
      </c>
      <c r="T1714" s="42">
        <f>DataSet!G4039+DataSet!Q4039+DataSet!S4039</f>
        <v>4</v>
      </c>
      <c r="U1714" s="16" t="str">
        <f t="shared" si="241"/>
        <v>Low</v>
      </c>
      <c r="V1714" s="4">
        <v>3</v>
      </c>
      <c r="W1714" s="33">
        <f t="shared" si="242"/>
        <v>499.36690690690682</v>
      </c>
      <c r="X1714" s="2" t="s">
        <v>28</v>
      </c>
    </row>
    <row r="1715" spans="1:24" ht="14.25" customHeight="1" x14ac:dyDescent="0.25">
      <c r="A1715" s="2">
        <v>4138</v>
      </c>
      <c r="B1715" s="2">
        <v>67</v>
      </c>
      <c r="C1715" s="2" t="str">
        <f t="shared" si="234"/>
        <v>Seniors</v>
      </c>
      <c r="D1715" s="2" t="s">
        <v>18</v>
      </c>
      <c r="E1715" s="2" t="s">
        <v>13</v>
      </c>
      <c r="F1715" s="2">
        <v>185.26</v>
      </c>
      <c r="G1715" s="2">
        <f t="shared" si="235"/>
        <v>1</v>
      </c>
      <c r="H1715" s="6">
        <v>48334</v>
      </c>
      <c r="I1715" s="12" t="str">
        <f t="shared" si="236"/>
        <v>2032</v>
      </c>
      <c r="J1715" s="10" t="str">
        <f t="shared" si="237"/>
        <v>Apr</v>
      </c>
      <c r="K1715" s="12" t="str">
        <f t="shared" si="238"/>
        <v>30</v>
      </c>
      <c r="L1715" s="2" t="s">
        <v>14</v>
      </c>
      <c r="M1715" s="2" t="s">
        <v>15</v>
      </c>
      <c r="N1715" s="2">
        <v>1.36</v>
      </c>
      <c r="O1715" s="2" t="s">
        <v>21</v>
      </c>
      <c r="P1715" s="2">
        <v>19</v>
      </c>
      <c r="Q1715" s="2">
        <f t="shared" si="239"/>
        <v>3</v>
      </c>
      <c r="R1715" s="2">
        <v>9.75</v>
      </c>
      <c r="S1715" s="2">
        <f t="shared" si="240"/>
        <v>1</v>
      </c>
      <c r="T1715" s="42">
        <f>DataSet!G4139+DataSet!Q4139+DataSet!S4139</f>
        <v>6</v>
      </c>
      <c r="U1715" s="16" t="str">
        <f t="shared" si="241"/>
        <v>Medium</v>
      </c>
      <c r="V1715" s="4">
        <v>3</v>
      </c>
      <c r="W1715" s="33">
        <f t="shared" si="242"/>
        <v>498.81948872180436</v>
      </c>
      <c r="X1715" s="2" t="s">
        <v>22</v>
      </c>
    </row>
    <row r="1716" spans="1:24" ht="14.25" customHeight="1" x14ac:dyDescent="0.25">
      <c r="A1716" s="2">
        <v>4793</v>
      </c>
      <c r="B1716" s="2">
        <v>58</v>
      </c>
      <c r="C1716" s="2" t="str">
        <f t="shared" si="234"/>
        <v>Late Adults</v>
      </c>
      <c r="D1716" s="2" t="s">
        <v>26</v>
      </c>
      <c r="E1716" s="2" t="s">
        <v>13</v>
      </c>
      <c r="F1716" s="2">
        <v>467.57</v>
      </c>
      <c r="G1716" s="2">
        <f t="shared" si="235"/>
        <v>2</v>
      </c>
      <c r="H1716" s="6">
        <v>48989</v>
      </c>
      <c r="I1716" s="12" t="str">
        <f t="shared" si="236"/>
        <v>2034</v>
      </c>
      <c r="J1716" s="10" t="str">
        <f t="shared" si="237"/>
        <v>Feb</v>
      </c>
      <c r="K1716" s="12" t="str">
        <f t="shared" si="238"/>
        <v>14</v>
      </c>
      <c r="L1716" s="2" t="s">
        <v>20</v>
      </c>
      <c r="M1716" s="2" t="s">
        <v>15</v>
      </c>
      <c r="N1716" s="2">
        <v>1.36</v>
      </c>
      <c r="O1716" s="2" t="s">
        <v>21</v>
      </c>
      <c r="P1716" s="2">
        <v>8</v>
      </c>
      <c r="Q1716" s="2">
        <f t="shared" si="239"/>
        <v>2</v>
      </c>
      <c r="R1716" s="2">
        <v>58.45</v>
      </c>
      <c r="S1716" s="2">
        <f t="shared" si="240"/>
        <v>2</v>
      </c>
      <c r="T1716" s="42">
        <f>DataSet!G4794+DataSet!Q4794+DataSet!S4794</f>
        <v>4</v>
      </c>
      <c r="U1716" s="16" t="str">
        <f t="shared" si="241"/>
        <v>Low</v>
      </c>
      <c r="V1716" s="4">
        <v>4</v>
      </c>
      <c r="W1716" s="33">
        <f t="shared" si="242"/>
        <v>524.08152238806019</v>
      </c>
      <c r="X1716" s="2" t="s">
        <v>28</v>
      </c>
    </row>
    <row r="1717" spans="1:24" ht="14.25" customHeight="1" x14ac:dyDescent="0.25">
      <c r="A1717" s="2">
        <v>4873</v>
      </c>
      <c r="B1717" s="2">
        <v>25</v>
      </c>
      <c r="C1717" s="2" t="str">
        <f t="shared" si="234"/>
        <v>Young Adults</v>
      </c>
      <c r="D1717" s="2" t="s">
        <v>23</v>
      </c>
      <c r="E1717" s="2" t="s">
        <v>19</v>
      </c>
      <c r="F1717" s="2">
        <v>807.72</v>
      </c>
      <c r="G1717" s="2">
        <f t="shared" si="235"/>
        <v>3</v>
      </c>
      <c r="H1717" s="6">
        <v>49069</v>
      </c>
      <c r="I1717" s="12" t="str">
        <f t="shared" si="236"/>
        <v>2034</v>
      </c>
      <c r="J1717" s="10" t="str">
        <f t="shared" si="237"/>
        <v>May</v>
      </c>
      <c r="K1717" s="12" t="str">
        <f t="shared" si="238"/>
        <v>05</v>
      </c>
      <c r="L1717" s="2" t="s">
        <v>24</v>
      </c>
      <c r="M1717" s="2" t="s">
        <v>25</v>
      </c>
      <c r="N1717" s="2">
        <v>1.36</v>
      </c>
      <c r="O1717" s="2" t="s">
        <v>16</v>
      </c>
      <c r="P1717" s="2">
        <v>9</v>
      </c>
      <c r="Q1717" s="2">
        <f t="shared" si="239"/>
        <v>2</v>
      </c>
      <c r="R1717" s="2">
        <v>89.75</v>
      </c>
      <c r="S1717" s="2">
        <f t="shared" si="240"/>
        <v>2</v>
      </c>
      <c r="T1717" s="42">
        <f>DataSet!G4874+DataSet!Q4874+DataSet!S4874</f>
        <v>7</v>
      </c>
      <c r="U1717" s="16" t="str">
        <f t="shared" si="241"/>
        <v>High</v>
      </c>
      <c r="V1717" s="4">
        <v>5</v>
      </c>
      <c r="W1717" s="33">
        <f t="shared" si="242"/>
        <v>531.81483619344806</v>
      </c>
      <c r="X1717" s="2" t="s">
        <v>28</v>
      </c>
    </row>
    <row r="1718" spans="1:24" ht="14.25" customHeight="1" x14ac:dyDescent="0.25">
      <c r="A1718" s="2">
        <v>4886</v>
      </c>
      <c r="B1718" s="2">
        <v>42</v>
      </c>
      <c r="C1718" s="2" t="str">
        <f t="shared" si="234"/>
        <v>Mid Adults</v>
      </c>
      <c r="D1718" s="2" t="s">
        <v>12</v>
      </c>
      <c r="E1718" s="2" t="s">
        <v>19</v>
      </c>
      <c r="F1718" s="2">
        <v>509.27</v>
      </c>
      <c r="G1718" s="2">
        <f t="shared" si="235"/>
        <v>2</v>
      </c>
      <c r="H1718" s="6">
        <v>49082</v>
      </c>
      <c r="I1718" s="12" t="str">
        <f t="shared" si="236"/>
        <v>2034</v>
      </c>
      <c r="J1718" s="10" t="str">
        <f t="shared" si="237"/>
        <v>May</v>
      </c>
      <c r="K1718" s="12" t="str">
        <f t="shared" si="238"/>
        <v>18</v>
      </c>
      <c r="L1718" s="2" t="s">
        <v>20</v>
      </c>
      <c r="M1718" s="2" t="s">
        <v>15</v>
      </c>
      <c r="N1718" s="2">
        <v>1.36</v>
      </c>
      <c r="O1718" s="2" t="s">
        <v>16</v>
      </c>
      <c r="P1718" s="2">
        <v>10</v>
      </c>
      <c r="Q1718" s="2">
        <f t="shared" si="239"/>
        <v>2</v>
      </c>
      <c r="R1718" s="2">
        <v>50.93</v>
      </c>
      <c r="S1718" s="2">
        <f t="shared" si="240"/>
        <v>2</v>
      </c>
      <c r="T1718" s="42">
        <f>DataSet!G4887+DataSet!Q4887+DataSet!S4887</f>
        <v>5</v>
      </c>
      <c r="U1718" s="16" t="str">
        <f t="shared" si="241"/>
        <v>Medium</v>
      </c>
      <c r="V1718" s="4">
        <v>4</v>
      </c>
      <c r="W1718" s="33">
        <f t="shared" si="242"/>
        <v>524.16599402092731</v>
      </c>
      <c r="X1718" s="2" t="s">
        <v>17</v>
      </c>
    </row>
    <row r="1719" spans="1:24" ht="14.25" customHeight="1" x14ac:dyDescent="0.25">
      <c r="A1719" s="2">
        <v>4918</v>
      </c>
      <c r="B1719" s="2">
        <v>51</v>
      </c>
      <c r="C1719" s="2" t="str">
        <f t="shared" si="234"/>
        <v>Late Adults</v>
      </c>
      <c r="D1719" s="2" t="s">
        <v>23</v>
      </c>
      <c r="E1719" s="2" t="s">
        <v>29</v>
      </c>
      <c r="F1719" s="2">
        <v>749.06</v>
      </c>
      <c r="G1719" s="2">
        <f t="shared" si="235"/>
        <v>3</v>
      </c>
      <c r="H1719" s="6">
        <v>49114</v>
      </c>
      <c r="I1719" s="12" t="str">
        <f t="shared" si="236"/>
        <v>2034</v>
      </c>
      <c r="J1719" s="10" t="str">
        <f t="shared" si="237"/>
        <v>Jun</v>
      </c>
      <c r="K1719" s="12" t="str">
        <f t="shared" si="238"/>
        <v>19</v>
      </c>
      <c r="L1719" s="2" t="s">
        <v>30</v>
      </c>
      <c r="M1719" s="2" t="s">
        <v>25</v>
      </c>
      <c r="N1719" s="2">
        <v>1.36</v>
      </c>
      <c r="O1719" s="2" t="s">
        <v>21</v>
      </c>
      <c r="P1719" s="2">
        <v>16</v>
      </c>
      <c r="Q1719" s="2">
        <f t="shared" si="239"/>
        <v>3</v>
      </c>
      <c r="R1719" s="2">
        <v>46.82</v>
      </c>
      <c r="S1719" s="2">
        <f t="shared" si="240"/>
        <v>1</v>
      </c>
      <c r="T1719" s="42">
        <f>DataSet!G4919+DataSet!Q4919+DataSet!S4919</f>
        <v>4</v>
      </c>
      <c r="U1719" s="16" t="str">
        <f t="shared" si="241"/>
        <v>Low</v>
      </c>
      <c r="V1719" s="4">
        <v>2</v>
      </c>
      <c r="W1719" s="33">
        <f t="shared" si="242"/>
        <v>521.10623475609839</v>
      </c>
      <c r="X1719" s="2" t="s">
        <v>22</v>
      </c>
    </row>
    <row r="1720" spans="1:24" ht="14.25" customHeight="1" x14ac:dyDescent="0.25">
      <c r="A1720" s="2">
        <v>63</v>
      </c>
      <c r="B1720" s="2">
        <v>56</v>
      </c>
      <c r="C1720" s="2" t="str">
        <f t="shared" si="234"/>
        <v>Late Adults</v>
      </c>
      <c r="D1720" s="2" t="s">
        <v>18</v>
      </c>
      <c r="E1720" s="2" t="s">
        <v>13</v>
      </c>
      <c r="F1720" s="2">
        <v>652.44000000000005</v>
      </c>
      <c r="G1720" s="2">
        <f t="shared" si="235"/>
        <v>3</v>
      </c>
      <c r="H1720" s="6">
        <v>44259</v>
      </c>
      <c r="I1720" s="12" t="str">
        <f t="shared" si="236"/>
        <v>2021</v>
      </c>
      <c r="J1720" s="10" t="str">
        <f t="shared" si="237"/>
        <v>Mar</v>
      </c>
      <c r="K1720" s="12" t="str">
        <f t="shared" si="238"/>
        <v>04</v>
      </c>
      <c r="L1720" s="2" t="s">
        <v>14</v>
      </c>
      <c r="M1720" s="2" t="s">
        <v>15</v>
      </c>
      <c r="N1720" s="2">
        <v>1.35</v>
      </c>
      <c r="O1720" s="2" t="s">
        <v>21</v>
      </c>
      <c r="P1720" s="2">
        <v>15</v>
      </c>
      <c r="Q1720" s="2">
        <f t="shared" si="239"/>
        <v>2</v>
      </c>
      <c r="R1720" s="2">
        <v>43.5</v>
      </c>
      <c r="S1720" s="2">
        <f t="shared" si="240"/>
        <v>1</v>
      </c>
      <c r="T1720" s="42">
        <f>DataSet!G64+DataSet!Q64+DataSet!S64</f>
        <v>4</v>
      </c>
      <c r="U1720" s="16" t="str">
        <f t="shared" si="241"/>
        <v>Low</v>
      </c>
      <c r="V1720" s="4">
        <v>1</v>
      </c>
      <c r="W1720" s="33">
        <f t="shared" si="242"/>
        <v>537.98932824427425</v>
      </c>
      <c r="X1720" s="2" t="s">
        <v>17</v>
      </c>
    </row>
    <row r="1721" spans="1:24" ht="14.25" customHeight="1" x14ac:dyDescent="0.25">
      <c r="A1721" s="2">
        <v>434</v>
      </c>
      <c r="B1721" s="2">
        <v>25</v>
      </c>
      <c r="C1721" s="2" t="str">
        <f t="shared" si="234"/>
        <v>Young Adults</v>
      </c>
      <c r="D1721" s="2" t="s">
        <v>18</v>
      </c>
      <c r="E1721" s="2" t="s">
        <v>27</v>
      </c>
      <c r="F1721" s="2">
        <v>425.71</v>
      </c>
      <c r="G1721" s="2">
        <f t="shared" si="235"/>
        <v>2</v>
      </c>
      <c r="H1721" s="6">
        <v>44630</v>
      </c>
      <c r="I1721" s="12" t="str">
        <f t="shared" si="236"/>
        <v>2022</v>
      </c>
      <c r="J1721" s="10" t="str">
        <f t="shared" si="237"/>
        <v>Mar</v>
      </c>
      <c r="K1721" s="12" t="str">
        <f t="shared" si="238"/>
        <v>10</v>
      </c>
      <c r="L1721" s="2" t="s">
        <v>14</v>
      </c>
      <c r="M1721" s="2" t="s">
        <v>15</v>
      </c>
      <c r="N1721" s="2">
        <v>1.35</v>
      </c>
      <c r="O1721" s="2" t="s">
        <v>21</v>
      </c>
      <c r="P1721" s="2">
        <v>13</v>
      </c>
      <c r="Q1721" s="2">
        <f t="shared" si="239"/>
        <v>2</v>
      </c>
      <c r="R1721" s="2">
        <v>32.75</v>
      </c>
      <c r="S1721" s="2">
        <f t="shared" si="240"/>
        <v>1</v>
      </c>
      <c r="T1721" s="42">
        <f>DataSet!G435+DataSet!Q435+DataSet!S435</f>
        <v>5</v>
      </c>
      <c r="U1721" s="16" t="str">
        <f t="shared" si="241"/>
        <v>Medium</v>
      </c>
      <c r="V1721" s="4">
        <v>3</v>
      </c>
      <c r="W1721" s="33">
        <f t="shared" si="242"/>
        <v>499.29171686746963</v>
      </c>
      <c r="X1721" s="2" t="s">
        <v>28</v>
      </c>
    </row>
    <row r="1722" spans="1:24" ht="14.25" customHeight="1" x14ac:dyDescent="0.25">
      <c r="A1722" s="2">
        <v>441</v>
      </c>
      <c r="B1722" s="2">
        <v>24</v>
      </c>
      <c r="C1722" s="2" t="str">
        <f t="shared" si="234"/>
        <v>Young Adults</v>
      </c>
      <c r="D1722" s="2" t="s">
        <v>18</v>
      </c>
      <c r="E1722" s="2" t="s">
        <v>29</v>
      </c>
      <c r="F1722" s="2">
        <v>709.56</v>
      </c>
      <c r="G1722" s="2">
        <f t="shared" si="235"/>
        <v>3</v>
      </c>
      <c r="H1722" s="6">
        <v>44637</v>
      </c>
      <c r="I1722" s="12" t="str">
        <f t="shared" si="236"/>
        <v>2022</v>
      </c>
      <c r="J1722" s="10" t="str">
        <f t="shared" si="237"/>
        <v>Mar</v>
      </c>
      <c r="K1722" s="12" t="str">
        <f t="shared" si="238"/>
        <v>17</v>
      </c>
      <c r="L1722" s="2" t="s">
        <v>20</v>
      </c>
      <c r="M1722" s="2" t="s">
        <v>25</v>
      </c>
      <c r="N1722" s="2">
        <v>1.35</v>
      </c>
      <c r="O1722" s="2" t="s">
        <v>21</v>
      </c>
      <c r="P1722" s="2">
        <v>8</v>
      </c>
      <c r="Q1722" s="2">
        <f t="shared" si="239"/>
        <v>2</v>
      </c>
      <c r="R1722" s="2">
        <v>88.7</v>
      </c>
      <c r="S1722" s="2">
        <f t="shared" si="240"/>
        <v>2</v>
      </c>
      <c r="T1722" s="42">
        <f>DataSet!G442+DataSet!Q442+DataSet!S442</f>
        <v>8</v>
      </c>
      <c r="U1722" s="16" t="str">
        <f t="shared" si="241"/>
        <v>High</v>
      </c>
      <c r="V1722" s="4">
        <v>5</v>
      </c>
      <c r="W1722" s="33">
        <f t="shared" si="242"/>
        <v>531.38373437500024</v>
      </c>
      <c r="X1722" s="2" t="s">
        <v>28</v>
      </c>
    </row>
    <row r="1723" spans="1:24" ht="14.25" customHeight="1" x14ac:dyDescent="0.25">
      <c r="A1723" s="2">
        <v>640</v>
      </c>
      <c r="B1723" s="2">
        <v>55</v>
      </c>
      <c r="C1723" s="2" t="str">
        <f t="shared" si="234"/>
        <v>Late Adults</v>
      </c>
      <c r="D1723" s="2" t="s">
        <v>12</v>
      </c>
      <c r="E1723" s="2" t="s">
        <v>19</v>
      </c>
      <c r="F1723" s="2">
        <v>488.24</v>
      </c>
      <c r="G1723" s="2">
        <f t="shared" si="235"/>
        <v>2</v>
      </c>
      <c r="H1723" s="6">
        <v>44836</v>
      </c>
      <c r="I1723" s="12" t="str">
        <f t="shared" si="236"/>
        <v>2022</v>
      </c>
      <c r="J1723" s="10" t="str">
        <f t="shared" si="237"/>
        <v>Oct</v>
      </c>
      <c r="K1723" s="12" t="str">
        <f t="shared" si="238"/>
        <v>02</v>
      </c>
      <c r="L1723" s="2" t="s">
        <v>24</v>
      </c>
      <c r="M1723" s="2" t="s">
        <v>15</v>
      </c>
      <c r="N1723" s="2">
        <v>1.35</v>
      </c>
      <c r="O1723" s="2" t="s">
        <v>21</v>
      </c>
      <c r="P1723" s="2">
        <v>6</v>
      </c>
      <c r="Q1723" s="2">
        <f t="shared" si="239"/>
        <v>2</v>
      </c>
      <c r="R1723" s="2">
        <v>81.37</v>
      </c>
      <c r="S1723" s="2">
        <f t="shared" si="240"/>
        <v>2</v>
      </c>
      <c r="T1723" s="42">
        <f>DataSet!G641+DataSet!Q641+DataSet!S641</f>
        <v>4</v>
      </c>
      <c r="U1723" s="16" t="str">
        <f t="shared" si="241"/>
        <v>Low</v>
      </c>
      <c r="V1723" s="4">
        <v>4</v>
      </c>
      <c r="W1723" s="33">
        <f t="shared" si="242"/>
        <v>524.18829341317416</v>
      </c>
      <c r="X1723" s="2" t="s">
        <v>22</v>
      </c>
    </row>
    <row r="1724" spans="1:24" ht="14.25" customHeight="1" x14ac:dyDescent="0.25">
      <c r="A1724" s="2">
        <v>676</v>
      </c>
      <c r="B1724" s="2">
        <v>46</v>
      </c>
      <c r="C1724" s="2" t="str">
        <f t="shared" si="234"/>
        <v>Mid Adults</v>
      </c>
      <c r="D1724" s="2" t="s">
        <v>18</v>
      </c>
      <c r="E1724" s="2" t="s">
        <v>13</v>
      </c>
      <c r="F1724" s="2">
        <v>947.5</v>
      </c>
      <c r="G1724" s="2">
        <f t="shared" si="235"/>
        <v>3</v>
      </c>
      <c r="H1724" s="6">
        <v>44872</v>
      </c>
      <c r="I1724" s="12" t="str">
        <f t="shared" si="236"/>
        <v>2022</v>
      </c>
      <c r="J1724" s="10" t="str">
        <f t="shared" si="237"/>
        <v>Nov</v>
      </c>
      <c r="K1724" s="12" t="str">
        <f t="shared" si="238"/>
        <v>07</v>
      </c>
      <c r="L1724" s="2" t="s">
        <v>14</v>
      </c>
      <c r="M1724" s="2" t="s">
        <v>15</v>
      </c>
      <c r="N1724" s="2">
        <v>1.35</v>
      </c>
      <c r="O1724" s="2" t="s">
        <v>16</v>
      </c>
      <c r="P1724" s="2">
        <v>2</v>
      </c>
      <c r="Q1724" s="2">
        <f t="shared" si="239"/>
        <v>1</v>
      </c>
      <c r="R1724" s="2">
        <v>473.75</v>
      </c>
      <c r="S1724" s="2">
        <f t="shared" si="240"/>
        <v>3</v>
      </c>
      <c r="T1724" s="42">
        <f>DataSet!G677+DataSet!Q677+DataSet!S677</f>
        <v>5</v>
      </c>
      <c r="U1724" s="16" t="str">
        <f t="shared" si="241"/>
        <v>Medium</v>
      </c>
      <c r="V1724" s="4">
        <v>1</v>
      </c>
      <c r="W1724" s="33">
        <f t="shared" si="242"/>
        <v>537.81432721712486</v>
      </c>
      <c r="X1724" s="2" t="s">
        <v>28</v>
      </c>
    </row>
    <row r="1725" spans="1:24" ht="14.25" customHeight="1" x14ac:dyDescent="0.25">
      <c r="A1725" s="2">
        <v>682</v>
      </c>
      <c r="B1725" s="2">
        <v>56</v>
      </c>
      <c r="C1725" s="2" t="str">
        <f t="shared" si="234"/>
        <v>Late Adults</v>
      </c>
      <c r="D1725" s="2" t="s">
        <v>12</v>
      </c>
      <c r="E1725" s="2" t="s">
        <v>27</v>
      </c>
      <c r="F1725" s="2">
        <v>96.87</v>
      </c>
      <c r="G1725" s="2">
        <f t="shared" si="235"/>
        <v>1</v>
      </c>
      <c r="H1725" s="6">
        <v>44878</v>
      </c>
      <c r="I1725" s="12" t="str">
        <f t="shared" si="236"/>
        <v>2022</v>
      </c>
      <c r="J1725" s="10" t="str">
        <f t="shared" si="237"/>
        <v>Nov</v>
      </c>
      <c r="K1725" s="12" t="str">
        <f t="shared" si="238"/>
        <v>13</v>
      </c>
      <c r="L1725" s="2" t="s">
        <v>20</v>
      </c>
      <c r="M1725" s="2" t="s">
        <v>25</v>
      </c>
      <c r="N1725" s="2">
        <v>1.35</v>
      </c>
      <c r="O1725" s="2" t="s">
        <v>16</v>
      </c>
      <c r="P1725" s="2">
        <v>6</v>
      </c>
      <c r="Q1725" s="2">
        <f t="shared" si="239"/>
        <v>2</v>
      </c>
      <c r="R1725" s="2">
        <v>16.14</v>
      </c>
      <c r="S1725" s="2">
        <f t="shared" si="240"/>
        <v>1</v>
      </c>
      <c r="T1725" s="42">
        <f>DataSet!G683+DataSet!Q683+DataSet!S683</f>
        <v>5</v>
      </c>
      <c r="U1725" s="16" t="str">
        <f t="shared" si="241"/>
        <v>Medium</v>
      </c>
      <c r="V1725" s="4">
        <v>2</v>
      </c>
      <c r="W1725" s="33">
        <f t="shared" si="242"/>
        <v>520.7582137404587</v>
      </c>
      <c r="X1725" s="2" t="s">
        <v>28</v>
      </c>
    </row>
    <row r="1726" spans="1:24" ht="14.25" customHeight="1" x14ac:dyDescent="0.25">
      <c r="A1726" s="2">
        <v>982</v>
      </c>
      <c r="B1726" s="2">
        <v>53</v>
      </c>
      <c r="C1726" s="2" t="str">
        <f t="shared" si="234"/>
        <v>Late Adults</v>
      </c>
      <c r="D1726" s="2" t="s">
        <v>23</v>
      </c>
      <c r="E1726" s="2" t="s">
        <v>29</v>
      </c>
      <c r="F1726" s="2">
        <v>117.92</v>
      </c>
      <c r="G1726" s="2">
        <f t="shared" si="235"/>
        <v>1</v>
      </c>
      <c r="H1726" s="6">
        <v>45178</v>
      </c>
      <c r="I1726" s="12" t="str">
        <f t="shared" si="236"/>
        <v>2023</v>
      </c>
      <c r="J1726" s="10" t="str">
        <f t="shared" si="237"/>
        <v>Sep</v>
      </c>
      <c r="K1726" s="12" t="str">
        <f t="shared" si="238"/>
        <v>09</v>
      </c>
      <c r="L1726" s="2" t="s">
        <v>30</v>
      </c>
      <c r="M1726" s="2" t="s">
        <v>25</v>
      </c>
      <c r="N1726" s="2">
        <v>1.35</v>
      </c>
      <c r="O1726" s="2" t="s">
        <v>21</v>
      </c>
      <c r="P1726" s="2">
        <v>6</v>
      </c>
      <c r="Q1726" s="2">
        <f t="shared" si="239"/>
        <v>2</v>
      </c>
      <c r="R1726" s="2">
        <v>19.649999999999999</v>
      </c>
      <c r="S1726" s="2">
        <f t="shared" si="240"/>
        <v>1</v>
      </c>
      <c r="T1726" s="42">
        <f>DataSet!G983+DataSet!Q983+DataSet!S983</f>
        <v>5</v>
      </c>
      <c r="U1726" s="16" t="str">
        <f t="shared" si="241"/>
        <v>Medium</v>
      </c>
      <c r="V1726" s="4">
        <v>2</v>
      </c>
      <c r="W1726" s="33">
        <f t="shared" si="242"/>
        <v>521.40636085626988</v>
      </c>
      <c r="X1726" s="2" t="s">
        <v>22</v>
      </c>
    </row>
    <row r="1727" spans="1:24" ht="14.25" customHeight="1" x14ac:dyDescent="0.25">
      <c r="A1727" s="2">
        <v>1006</v>
      </c>
      <c r="B1727" s="2">
        <v>22</v>
      </c>
      <c r="C1727" s="2" t="str">
        <f t="shared" si="234"/>
        <v>Young Adults</v>
      </c>
      <c r="D1727" s="2" t="s">
        <v>18</v>
      </c>
      <c r="E1727" s="2" t="s">
        <v>19</v>
      </c>
      <c r="F1727" s="2">
        <v>468.27</v>
      </c>
      <c r="G1727" s="2">
        <f t="shared" si="235"/>
        <v>2</v>
      </c>
      <c r="H1727" s="6">
        <v>45202</v>
      </c>
      <c r="I1727" s="12" t="str">
        <f t="shared" si="236"/>
        <v>2023</v>
      </c>
      <c r="J1727" s="10" t="str">
        <f t="shared" si="237"/>
        <v>Oct</v>
      </c>
      <c r="K1727" s="12" t="str">
        <f t="shared" si="238"/>
        <v>03</v>
      </c>
      <c r="L1727" s="2" t="s">
        <v>14</v>
      </c>
      <c r="M1727" s="2" t="s">
        <v>25</v>
      </c>
      <c r="N1727" s="2">
        <v>1.35</v>
      </c>
      <c r="O1727" s="2" t="s">
        <v>21</v>
      </c>
      <c r="P1727" s="2">
        <v>14</v>
      </c>
      <c r="Q1727" s="2">
        <f t="shared" si="239"/>
        <v>2</v>
      </c>
      <c r="R1727" s="2">
        <v>33.450000000000003</v>
      </c>
      <c r="S1727" s="2">
        <f t="shared" si="240"/>
        <v>1</v>
      </c>
      <c r="T1727" s="42">
        <f>DataSet!G1007+DataSet!Q1007+DataSet!S1007</f>
        <v>6</v>
      </c>
      <c r="U1727" s="16" t="str">
        <f t="shared" si="241"/>
        <v>Medium</v>
      </c>
      <c r="V1727" s="4">
        <v>1</v>
      </c>
      <c r="W1727" s="33">
        <f t="shared" si="242"/>
        <v>537.1869372128632</v>
      </c>
      <c r="X1727" s="2" t="s">
        <v>28</v>
      </c>
    </row>
    <row r="1728" spans="1:24" ht="14.25" customHeight="1" x14ac:dyDescent="0.25">
      <c r="A1728" s="2">
        <v>1110</v>
      </c>
      <c r="B1728" s="2">
        <v>39</v>
      </c>
      <c r="C1728" s="2" t="str">
        <f t="shared" si="234"/>
        <v>Early Adults</v>
      </c>
      <c r="D1728" s="2" t="s">
        <v>23</v>
      </c>
      <c r="E1728" s="2" t="s">
        <v>19</v>
      </c>
      <c r="F1728" s="2">
        <v>257.17</v>
      </c>
      <c r="G1728" s="2">
        <f t="shared" si="235"/>
        <v>1</v>
      </c>
      <c r="H1728" s="6">
        <v>45306</v>
      </c>
      <c r="I1728" s="12" t="str">
        <f t="shared" si="236"/>
        <v>2024</v>
      </c>
      <c r="J1728" s="10" t="str">
        <f t="shared" si="237"/>
        <v>Jan</v>
      </c>
      <c r="K1728" s="12" t="str">
        <f t="shared" si="238"/>
        <v>15</v>
      </c>
      <c r="L1728" s="2" t="s">
        <v>24</v>
      </c>
      <c r="M1728" s="2" t="s">
        <v>25</v>
      </c>
      <c r="N1728" s="2">
        <v>1.35</v>
      </c>
      <c r="O1728" s="2" t="s">
        <v>21</v>
      </c>
      <c r="P1728" s="2">
        <v>6</v>
      </c>
      <c r="Q1728" s="2">
        <f t="shared" si="239"/>
        <v>2</v>
      </c>
      <c r="R1728" s="2">
        <v>42.86</v>
      </c>
      <c r="S1728" s="2">
        <f t="shared" si="240"/>
        <v>1</v>
      </c>
      <c r="T1728" s="42">
        <f>DataSet!G1111+DataSet!Q1111+DataSet!S1111</f>
        <v>8</v>
      </c>
      <c r="U1728" s="16" t="str">
        <f t="shared" si="241"/>
        <v>High</v>
      </c>
      <c r="V1728" s="4">
        <v>3</v>
      </c>
      <c r="W1728" s="33">
        <f t="shared" si="242"/>
        <v>499.40269984917018</v>
      </c>
      <c r="X1728" s="2" t="s">
        <v>22</v>
      </c>
    </row>
    <row r="1729" spans="1:24" ht="14.25" customHeight="1" x14ac:dyDescent="0.25">
      <c r="A1729" s="2">
        <v>1254</v>
      </c>
      <c r="B1729" s="2">
        <v>46</v>
      </c>
      <c r="C1729" s="2" t="str">
        <f t="shared" si="234"/>
        <v>Mid Adults</v>
      </c>
      <c r="D1729" s="2" t="s">
        <v>18</v>
      </c>
      <c r="E1729" s="2" t="s">
        <v>29</v>
      </c>
      <c r="F1729" s="2">
        <v>168.28</v>
      </c>
      <c r="G1729" s="2">
        <f t="shared" si="235"/>
        <v>1</v>
      </c>
      <c r="H1729" s="6">
        <v>45450</v>
      </c>
      <c r="I1729" s="12" t="str">
        <f t="shared" si="236"/>
        <v>2024</v>
      </c>
      <c r="J1729" s="10" t="str">
        <f t="shared" si="237"/>
        <v>Jun</v>
      </c>
      <c r="K1729" s="12" t="str">
        <f t="shared" si="238"/>
        <v>07</v>
      </c>
      <c r="L1729" s="2" t="s">
        <v>14</v>
      </c>
      <c r="M1729" s="2" t="s">
        <v>15</v>
      </c>
      <c r="N1729" s="2">
        <v>1.35</v>
      </c>
      <c r="O1729" s="2" t="s">
        <v>16</v>
      </c>
      <c r="P1729" s="2">
        <v>7</v>
      </c>
      <c r="Q1729" s="2">
        <f t="shared" si="239"/>
        <v>2</v>
      </c>
      <c r="R1729" s="2">
        <v>24.04</v>
      </c>
      <c r="S1729" s="2">
        <f t="shared" si="240"/>
        <v>1</v>
      </c>
      <c r="T1729" s="42">
        <f>DataSet!G1255+DataSet!Q1255+DataSet!S1255</f>
        <v>4</v>
      </c>
      <c r="U1729" s="16" t="str">
        <f t="shared" si="241"/>
        <v>Low</v>
      </c>
      <c r="V1729" s="4">
        <v>2</v>
      </c>
      <c r="W1729" s="33">
        <f t="shared" si="242"/>
        <v>522.02425727412015</v>
      </c>
      <c r="X1729" s="2" t="s">
        <v>22</v>
      </c>
    </row>
    <row r="1730" spans="1:24" ht="14.25" customHeight="1" x14ac:dyDescent="0.25">
      <c r="A1730" s="2">
        <v>1321</v>
      </c>
      <c r="B1730" s="2">
        <v>48</v>
      </c>
      <c r="C1730" s="2" t="str">
        <f t="shared" ref="C1730:C1793" si="243">IF(AND(B1730&gt;=18, B1730&lt;=29), "Young Adults",
   IF(AND(B1730&gt;=30, B1730&lt;=39), "Early Adults",
      IF(AND(B1730&gt;=40, B1730&lt;=49), "Mid Adults",
         IF(AND(B1730&gt;=50, B1730&lt;=59), "Late Adults",
            IF(AND(B1730&gt;=60, B1730&lt;=69), "Seniors", "Out of Range")
         )
      )
   )
)</f>
        <v>Mid Adults</v>
      </c>
      <c r="D1730" s="2" t="s">
        <v>26</v>
      </c>
      <c r="E1730" s="2" t="s">
        <v>29</v>
      </c>
      <c r="F1730" s="2">
        <v>681.84</v>
      </c>
      <c r="G1730" s="2">
        <f t="shared" ref="G1730:G1793" si="244">IF(F1730 &lt;= 350, 1, IF(F1730&gt; 350, IF(F1730 &lt;= 650, 2, 3)))</f>
        <v>3</v>
      </c>
      <c r="H1730" s="6">
        <v>45517</v>
      </c>
      <c r="I1730" s="12" t="str">
        <f t="shared" ref="I1730:I1793" si="245">TEXT(H1730, "yyyy")</f>
        <v>2024</v>
      </c>
      <c r="J1730" s="10" t="str">
        <f t="shared" ref="J1730:J1793" si="246">TEXT(H1730, "mmm")</f>
        <v>Aug</v>
      </c>
      <c r="K1730" s="12" t="str">
        <f t="shared" ref="K1730:K1793" si="247">TEXT(H1730, "dd")</f>
        <v>13</v>
      </c>
      <c r="L1730" s="2" t="s">
        <v>14</v>
      </c>
      <c r="M1730" s="2" t="s">
        <v>25</v>
      </c>
      <c r="N1730" s="2">
        <v>1.35</v>
      </c>
      <c r="O1730" s="2" t="s">
        <v>16</v>
      </c>
      <c r="P1730" s="2">
        <v>3</v>
      </c>
      <c r="Q1730" s="2">
        <f t="shared" ref="Q1730:Q1793" si="248">IF(P1730 &lt;= 5, 1, IF(P1730&gt; 5, IF(P1730 &lt;= 15, 2, 3)))</f>
        <v>1</v>
      </c>
      <c r="R1730" s="2">
        <v>227.28</v>
      </c>
      <c r="S1730" s="2">
        <f t="shared" ref="S1730:S1793" si="249">IF(R1730 &lt;= 50, 1, IF(R1730&gt; 50, IF(R1730 &lt;= 150, 2, 3)))</f>
        <v>3</v>
      </c>
      <c r="T1730" s="42">
        <f>DataSet!G1322+DataSet!Q1322+DataSet!S1322</f>
        <v>6</v>
      </c>
      <c r="U1730" s="16" t="str">
        <f t="shared" ref="U1730:U1793" si="250">IF(T1730&lt;=4,"Low",IF(T1730&lt;=6,"Medium","High"))</f>
        <v>Medium</v>
      </c>
      <c r="V1730" s="4">
        <v>3</v>
      </c>
      <c r="W1730" s="33">
        <f t="shared" ref="W1730:W1793" si="251">AVERAGEIFS(F1730:F6729, V1730:V6729,V1730 )</f>
        <v>499.76861027190307</v>
      </c>
      <c r="X1730" s="2" t="s">
        <v>17</v>
      </c>
    </row>
    <row r="1731" spans="1:24" ht="14.25" customHeight="1" x14ac:dyDescent="0.25">
      <c r="A1731" s="2">
        <v>1618</v>
      </c>
      <c r="B1731" s="2">
        <v>49</v>
      </c>
      <c r="C1731" s="2" t="str">
        <f t="shared" si="243"/>
        <v>Mid Adults</v>
      </c>
      <c r="D1731" s="2" t="s">
        <v>18</v>
      </c>
      <c r="E1731" s="2" t="s">
        <v>29</v>
      </c>
      <c r="F1731" s="2">
        <v>582.52</v>
      </c>
      <c r="G1731" s="2">
        <f t="shared" si="244"/>
        <v>2</v>
      </c>
      <c r="H1731" s="6">
        <v>45814</v>
      </c>
      <c r="I1731" s="12" t="str">
        <f t="shared" si="245"/>
        <v>2025</v>
      </c>
      <c r="J1731" s="10" t="str">
        <f t="shared" si="246"/>
        <v>Jun</v>
      </c>
      <c r="K1731" s="12" t="str">
        <f t="shared" si="247"/>
        <v>06</v>
      </c>
      <c r="L1731" s="2" t="s">
        <v>24</v>
      </c>
      <c r="M1731" s="2" t="s">
        <v>15</v>
      </c>
      <c r="N1731" s="2">
        <v>1.35</v>
      </c>
      <c r="O1731" s="2" t="s">
        <v>21</v>
      </c>
      <c r="P1731" s="2">
        <v>18</v>
      </c>
      <c r="Q1731" s="2">
        <f t="shared" si="248"/>
        <v>3</v>
      </c>
      <c r="R1731" s="2">
        <v>32.36</v>
      </c>
      <c r="S1731" s="2">
        <f t="shared" si="249"/>
        <v>1</v>
      </c>
      <c r="T1731" s="42">
        <f>DataSet!G1619+DataSet!Q1619+DataSet!S1619</f>
        <v>3</v>
      </c>
      <c r="U1731" s="16" t="str">
        <f t="shared" si="250"/>
        <v>Low</v>
      </c>
      <c r="V1731" s="4">
        <v>3</v>
      </c>
      <c r="W1731" s="33">
        <f t="shared" si="251"/>
        <v>499.4931618759453</v>
      </c>
      <c r="X1731" s="2" t="s">
        <v>17</v>
      </c>
    </row>
    <row r="1732" spans="1:24" ht="14.25" customHeight="1" x14ac:dyDescent="0.25">
      <c r="A1732" s="2">
        <v>1809</v>
      </c>
      <c r="B1732" s="2">
        <v>20</v>
      </c>
      <c r="C1732" s="2" t="str">
        <f t="shared" si="243"/>
        <v>Young Adults</v>
      </c>
      <c r="D1732" s="2" t="s">
        <v>23</v>
      </c>
      <c r="E1732" s="2" t="s">
        <v>13</v>
      </c>
      <c r="F1732" s="2">
        <v>585.67999999999995</v>
      </c>
      <c r="G1732" s="2">
        <f t="shared" si="244"/>
        <v>2</v>
      </c>
      <c r="H1732" s="6">
        <v>46005</v>
      </c>
      <c r="I1732" s="12" t="str">
        <f t="shared" si="245"/>
        <v>2025</v>
      </c>
      <c r="J1732" s="10" t="str">
        <f t="shared" si="246"/>
        <v>Dec</v>
      </c>
      <c r="K1732" s="12" t="str">
        <f t="shared" si="247"/>
        <v>14</v>
      </c>
      <c r="L1732" s="2" t="s">
        <v>24</v>
      </c>
      <c r="M1732" s="2" t="s">
        <v>15</v>
      </c>
      <c r="N1732" s="2">
        <v>1.35</v>
      </c>
      <c r="O1732" s="2" t="s">
        <v>16</v>
      </c>
      <c r="P1732" s="2">
        <v>12</v>
      </c>
      <c r="Q1732" s="2">
        <f t="shared" si="248"/>
        <v>2</v>
      </c>
      <c r="R1732" s="2">
        <v>48.81</v>
      </c>
      <c r="S1732" s="2">
        <f t="shared" si="249"/>
        <v>1</v>
      </c>
      <c r="T1732" s="42">
        <f>DataSet!G1810+DataSet!Q1810+DataSet!S1810</f>
        <v>7</v>
      </c>
      <c r="U1732" s="16" t="str">
        <f t="shared" si="250"/>
        <v>High</v>
      </c>
      <c r="V1732" s="4">
        <v>2</v>
      </c>
      <c r="W1732" s="33">
        <f t="shared" si="251"/>
        <v>522.56680981595161</v>
      </c>
      <c r="X1732" s="2" t="s">
        <v>28</v>
      </c>
    </row>
    <row r="1733" spans="1:24" ht="14.25" customHeight="1" x14ac:dyDescent="0.25">
      <c r="A1733" s="2">
        <v>2448</v>
      </c>
      <c r="B1733" s="2">
        <v>37</v>
      </c>
      <c r="C1733" s="2" t="str">
        <f t="shared" si="243"/>
        <v>Early Adults</v>
      </c>
      <c r="D1733" s="2" t="s">
        <v>26</v>
      </c>
      <c r="E1733" s="2" t="s">
        <v>13</v>
      </c>
      <c r="F1733" s="2">
        <v>578.38</v>
      </c>
      <c r="G1733" s="2">
        <f t="shared" si="244"/>
        <v>2</v>
      </c>
      <c r="H1733" s="6">
        <v>46644</v>
      </c>
      <c r="I1733" s="12" t="str">
        <f t="shared" si="245"/>
        <v>2027</v>
      </c>
      <c r="J1733" s="10" t="str">
        <f t="shared" si="246"/>
        <v>Sep</v>
      </c>
      <c r="K1733" s="12" t="str">
        <f t="shared" si="247"/>
        <v>14</v>
      </c>
      <c r="L1733" s="2" t="s">
        <v>20</v>
      </c>
      <c r="M1733" s="2" t="s">
        <v>15</v>
      </c>
      <c r="N1733" s="2">
        <v>1.35</v>
      </c>
      <c r="O1733" s="2" t="s">
        <v>16</v>
      </c>
      <c r="P1733" s="2">
        <v>7</v>
      </c>
      <c r="Q1733" s="2">
        <f t="shared" si="248"/>
        <v>2</v>
      </c>
      <c r="R1733" s="2">
        <v>82.63</v>
      </c>
      <c r="S1733" s="2">
        <f t="shared" si="249"/>
        <v>2</v>
      </c>
      <c r="T1733" s="42">
        <f>DataSet!G2449+DataSet!Q2449+DataSet!S2449</f>
        <v>7</v>
      </c>
      <c r="U1733" s="16" t="str">
        <f t="shared" si="250"/>
        <v>High</v>
      </c>
      <c r="V1733" s="4">
        <v>5</v>
      </c>
      <c r="W1733" s="33">
        <f t="shared" si="251"/>
        <v>531.10489827856043</v>
      </c>
      <c r="X1733" s="2" t="s">
        <v>22</v>
      </c>
    </row>
    <row r="1734" spans="1:24" ht="14.25" customHeight="1" x14ac:dyDescent="0.25">
      <c r="A1734" s="2">
        <v>2728</v>
      </c>
      <c r="B1734" s="2">
        <v>37</v>
      </c>
      <c r="C1734" s="2" t="str">
        <f t="shared" si="243"/>
        <v>Early Adults</v>
      </c>
      <c r="D1734" s="2" t="s">
        <v>18</v>
      </c>
      <c r="E1734" s="2" t="s">
        <v>29</v>
      </c>
      <c r="F1734" s="2">
        <v>223.18</v>
      </c>
      <c r="G1734" s="2">
        <f t="shared" si="244"/>
        <v>1</v>
      </c>
      <c r="H1734" s="6">
        <v>46924</v>
      </c>
      <c r="I1734" s="12" t="str">
        <f t="shared" si="245"/>
        <v>2028</v>
      </c>
      <c r="J1734" s="10" t="str">
        <f t="shared" si="246"/>
        <v>Jun</v>
      </c>
      <c r="K1734" s="12" t="str">
        <f t="shared" si="247"/>
        <v>20</v>
      </c>
      <c r="L1734" s="2" t="s">
        <v>24</v>
      </c>
      <c r="M1734" s="2" t="s">
        <v>25</v>
      </c>
      <c r="N1734" s="2">
        <v>1.35</v>
      </c>
      <c r="O1734" s="2" t="s">
        <v>16</v>
      </c>
      <c r="P1734" s="2">
        <v>14</v>
      </c>
      <c r="Q1734" s="2">
        <f t="shared" si="248"/>
        <v>2</v>
      </c>
      <c r="R1734" s="2">
        <v>15.94</v>
      </c>
      <c r="S1734" s="2">
        <f t="shared" si="249"/>
        <v>1</v>
      </c>
      <c r="T1734" s="42">
        <f>DataSet!G2729+DataSet!Q2729+DataSet!S2729</f>
        <v>7</v>
      </c>
      <c r="U1734" s="16" t="str">
        <f t="shared" si="250"/>
        <v>High</v>
      </c>
      <c r="V1734" s="4">
        <v>5</v>
      </c>
      <c r="W1734" s="33">
        <f t="shared" si="251"/>
        <v>531.03079937304096</v>
      </c>
      <c r="X1734" s="2" t="s">
        <v>28</v>
      </c>
    </row>
    <row r="1735" spans="1:24" ht="14.25" customHeight="1" x14ac:dyDescent="0.25">
      <c r="A1735" s="2">
        <v>2903</v>
      </c>
      <c r="B1735" s="2">
        <v>33</v>
      </c>
      <c r="C1735" s="2" t="str">
        <f t="shared" si="243"/>
        <v>Early Adults</v>
      </c>
      <c r="D1735" s="2" t="s">
        <v>23</v>
      </c>
      <c r="E1735" s="2" t="s">
        <v>27</v>
      </c>
      <c r="F1735" s="2">
        <v>71.05</v>
      </c>
      <c r="G1735" s="2">
        <f t="shared" si="244"/>
        <v>1</v>
      </c>
      <c r="H1735" s="6">
        <v>47099</v>
      </c>
      <c r="I1735" s="12" t="str">
        <f t="shared" si="245"/>
        <v>2028</v>
      </c>
      <c r="J1735" s="10" t="str">
        <f t="shared" si="246"/>
        <v>Dec</v>
      </c>
      <c r="K1735" s="12" t="str">
        <f t="shared" si="247"/>
        <v>12</v>
      </c>
      <c r="L1735" s="2" t="s">
        <v>24</v>
      </c>
      <c r="M1735" s="2" t="s">
        <v>25</v>
      </c>
      <c r="N1735" s="2">
        <v>1.35</v>
      </c>
      <c r="O1735" s="2" t="s">
        <v>16</v>
      </c>
      <c r="P1735" s="2">
        <v>6</v>
      </c>
      <c r="Q1735" s="2">
        <f t="shared" si="248"/>
        <v>2</v>
      </c>
      <c r="R1735" s="2">
        <v>11.84</v>
      </c>
      <c r="S1735" s="2">
        <f t="shared" si="249"/>
        <v>1</v>
      </c>
      <c r="T1735" s="42">
        <f>DataSet!G2904+DataSet!Q2904+DataSet!S2904</f>
        <v>5</v>
      </c>
      <c r="U1735" s="16" t="str">
        <f t="shared" si="250"/>
        <v>Medium</v>
      </c>
      <c r="V1735" s="4">
        <v>4</v>
      </c>
      <c r="W1735" s="33">
        <f t="shared" si="251"/>
        <v>524.24218890554766</v>
      </c>
      <c r="X1735" s="2" t="s">
        <v>17</v>
      </c>
    </row>
    <row r="1736" spans="1:24" ht="14.25" customHeight="1" x14ac:dyDescent="0.25">
      <c r="A1736" s="2">
        <v>3118</v>
      </c>
      <c r="B1736" s="2">
        <v>60</v>
      </c>
      <c r="C1736" s="2" t="str">
        <f t="shared" si="243"/>
        <v>Seniors</v>
      </c>
      <c r="D1736" s="2" t="s">
        <v>12</v>
      </c>
      <c r="E1736" s="2" t="s">
        <v>19</v>
      </c>
      <c r="F1736" s="2">
        <v>436.28</v>
      </c>
      <c r="G1736" s="2">
        <f t="shared" si="244"/>
        <v>2</v>
      </c>
      <c r="H1736" s="6">
        <v>47314</v>
      </c>
      <c r="I1736" s="12" t="str">
        <f t="shared" si="245"/>
        <v>2029</v>
      </c>
      <c r="J1736" s="10" t="str">
        <f t="shared" si="246"/>
        <v>Jul</v>
      </c>
      <c r="K1736" s="12" t="str">
        <f t="shared" si="247"/>
        <v>15</v>
      </c>
      <c r="L1736" s="2" t="s">
        <v>24</v>
      </c>
      <c r="M1736" s="2" t="s">
        <v>25</v>
      </c>
      <c r="N1736" s="2">
        <v>1.35</v>
      </c>
      <c r="O1736" s="2" t="s">
        <v>16</v>
      </c>
      <c r="P1736" s="2">
        <v>10</v>
      </c>
      <c r="Q1736" s="2">
        <f t="shared" si="248"/>
        <v>2</v>
      </c>
      <c r="R1736" s="2">
        <v>43.63</v>
      </c>
      <c r="S1736" s="2">
        <f t="shared" si="249"/>
        <v>1</v>
      </c>
      <c r="T1736" s="42">
        <f>DataSet!G3119+DataSet!Q3119+DataSet!S3119</f>
        <v>7</v>
      </c>
      <c r="U1736" s="16" t="str">
        <f t="shared" si="250"/>
        <v>High</v>
      </c>
      <c r="V1736" s="4">
        <v>3</v>
      </c>
      <c r="W1736" s="33">
        <f t="shared" si="251"/>
        <v>499.36736363636339</v>
      </c>
      <c r="X1736" s="2" t="s">
        <v>22</v>
      </c>
    </row>
    <row r="1737" spans="1:24" ht="14.25" customHeight="1" x14ac:dyDescent="0.25">
      <c r="A1737" s="2">
        <v>3482</v>
      </c>
      <c r="B1737" s="2">
        <v>69</v>
      </c>
      <c r="C1737" s="2" t="str">
        <f t="shared" si="243"/>
        <v>Seniors</v>
      </c>
      <c r="D1737" s="2" t="s">
        <v>12</v>
      </c>
      <c r="E1737" s="2" t="s">
        <v>13</v>
      </c>
      <c r="F1737" s="2">
        <v>855.9</v>
      </c>
      <c r="G1737" s="2">
        <f t="shared" si="244"/>
        <v>3</v>
      </c>
      <c r="H1737" s="6">
        <v>47678</v>
      </c>
      <c r="I1737" s="12" t="str">
        <f t="shared" si="245"/>
        <v>2030</v>
      </c>
      <c r="J1737" s="10" t="str">
        <f t="shared" si="246"/>
        <v>Jul</v>
      </c>
      <c r="K1737" s="12" t="str">
        <f t="shared" si="247"/>
        <v>14</v>
      </c>
      <c r="L1737" s="2" t="s">
        <v>20</v>
      </c>
      <c r="M1737" s="2" t="s">
        <v>15</v>
      </c>
      <c r="N1737" s="2">
        <v>1.35</v>
      </c>
      <c r="O1737" s="2" t="s">
        <v>16</v>
      </c>
      <c r="P1737" s="2">
        <v>4</v>
      </c>
      <c r="Q1737" s="2">
        <f t="shared" si="248"/>
        <v>1</v>
      </c>
      <c r="R1737" s="2">
        <v>213.98</v>
      </c>
      <c r="S1737" s="2">
        <f t="shared" si="249"/>
        <v>3</v>
      </c>
      <c r="T1737" s="42">
        <f>DataSet!G3483+DataSet!Q3483+DataSet!S3483</f>
        <v>5</v>
      </c>
      <c r="U1737" s="16" t="str">
        <f t="shared" si="250"/>
        <v>Medium</v>
      </c>
      <c r="V1737" s="4">
        <v>2</v>
      </c>
      <c r="W1737" s="33">
        <f t="shared" si="251"/>
        <v>522.46986175115285</v>
      </c>
      <c r="X1737" s="2" t="s">
        <v>22</v>
      </c>
    </row>
    <row r="1738" spans="1:24" ht="14.25" customHeight="1" x14ac:dyDescent="0.25">
      <c r="A1738" s="2">
        <v>3768</v>
      </c>
      <c r="B1738" s="2">
        <v>65</v>
      </c>
      <c r="C1738" s="2" t="str">
        <f t="shared" si="243"/>
        <v>Seniors</v>
      </c>
      <c r="D1738" s="2" t="s">
        <v>26</v>
      </c>
      <c r="E1738" s="2" t="s">
        <v>13</v>
      </c>
      <c r="F1738" s="2">
        <v>497.17</v>
      </c>
      <c r="G1738" s="2">
        <f t="shared" si="244"/>
        <v>2</v>
      </c>
      <c r="H1738" s="6">
        <v>47964</v>
      </c>
      <c r="I1738" s="12" t="str">
        <f t="shared" si="245"/>
        <v>2031</v>
      </c>
      <c r="J1738" s="10" t="str">
        <f t="shared" si="246"/>
        <v>Apr</v>
      </c>
      <c r="K1738" s="12" t="str">
        <f t="shared" si="247"/>
        <v>26</v>
      </c>
      <c r="L1738" s="2" t="s">
        <v>20</v>
      </c>
      <c r="M1738" s="2" t="s">
        <v>25</v>
      </c>
      <c r="N1738" s="2">
        <v>1.35</v>
      </c>
      <c r="O1738" s="2" t="s">
        <v>16</v>
      </c>
      <c r="P1738" s="2">
        <v>12</v>
      </c>
      <c r="Q1738" s="2">
        <f t="shared" si="248"/>
        <v>2</v>
      </c>
      <c r="R1738" s="2">
        <v>41.43</v>
      </c>
      <c r="S1738" s="2">
        <f t="shared" si="249"/>
        <v>1</v>
      </c>
      <c r="T1738" s="42">
        <f>DataSet!G3769+DataSet!Q3769+DataSet!S3769</f>
        <v>5</v>
      </c>
      <c r="U1738" s="16" t="str">
        <f t="shared" si="250"/>
        <v>Medium</v>
      </c>
      <c r="V1738" s="4">
        <v>3</v>
      </c>
      <c r="W1738" s="33">
        <f t="shared" si="251"/>
        <v>499.46309559939283</v>
      </c>
      <c r="X1738" s="2" t="s">
        <v>22</v>
      </c>
    </row>
    <row r="1739" spans="1:24" ht="14.25" customHeight="1" x14ac:dyDescent="0.25">
      <c r="A1739" s="2">
        <v>4103</v>
      </c>
      <c r="B1739" s="2">
        <v>57</v>
      </c>
      <c r="C1739" s="2" t="str">
        <f t="shared" si="243"/>
        <v>Late Adults</v>
      </c>
      <c r="D1739" s="2" t="s">
        <v>23</v>
      </c>
      <c r="E1739" s="2" t="s">
        <v>29</v>
      </c>
      <c r="F1739" s="2">
        <v>464.58</v>
      </c>
      <c r="G1739" s="2">
        <f t="shared" si="244"/>
        <v>2</v>
      </c>
      <c r="H1739" s="6">
        <v>48299</v>
      </c>
      <c r="I1739" s="12" t="str">
        <f t="shared" si="245"/>
        <v>2032</v>
      </c>
      <c r="J1739" s="10" t="str">
        <f t="shared" si="246"/>
        <v>Mar</v>
      </c>
      <c r="K1739" s="12" t="str">
        <f t="shared" si="247"/>
        <v>26</v>
      </c>
      <c r="L1739" s="2" t="s">
        <v>14</v>
      </c>
      <c r="M1739" s="2" t="s">
        <v>15</v>
      </c>
      <c r="N1739" s="2">
        <v>1.35</v>
      </c>
      <c r="O1739" s="2" t="s">
        <v>16</v>
      </c>
      <c r="P1739" s="2">
        <v>9</v>
      </c>
      <c r="Q1739" s="2">
        <f t="shared" si="248"/>
        <v>2</v>
      </c>
      <c r="R1739" s="2">
        <v>51.62</v>
      </c>
      <c r="S1739" s="2">
        <f t="shared" si="249"/>
        <v>2</v>
      </c>
      <c r="T1739" s="42">
        <f>DataSet!G4104+DataSet!Q4104+DataSet!S4104</f>
        <v>6</v>
      </c>
      <c r="U1739" s="16" t="str">
        <f t="shared" si="250"/>
        <v>Medium</v>
      </c>
      <c r="V1739" s="4">
        <v>2</v>
      </c>
      <c r="W1739" s="33">
        <f t="shared" si="251"/>
        <v>521.95689230769312</v>
      </c>
      <c r="X1739" s="2" t="s">
        <v>17</v>
      </c>
    </row>
    <row r="1740" spans="1:24" ht="14.25" customHeight="1" x14ac:dyDescent="0.25">
      <c r="A1740" s="2">
        <v>4164</v>
      </c>
      <c r="B1740" s="2">
        <v>60</v>
      </c>
      <c r="C1740" s="2" t="str">
        <f t="shared" si="243"/>
        <v>Seniors</v>
      </c>
      <c r="D1740" s="2" t="s">
        <v>12</v>
      </c>
      <c r="E1740" s="2" t="s">
        <v>13</v>
      </c>
      <c r="F1740" s="2">
        <v>119.09</v>
      </c>
      <c r="G1740" s="2">
        <f t="shared" si="244"/>
        <v>1</v>
      </c>
      <c r="H1740" s="6">
        <v>48360</v>
      </c>
      <c r="I1740" s="12" t="str">
        <f t="shared" si="245"/>
        <v>2032</v>
      </c>
      <c r="J1740" s="10" t="str">
        <f t="shared" si="246"/>
        <v>May</v>
      </c>
      <c r="K1740" s="12" t="str">
        <f t="shared" si="247"/>
        <v>26</v>
      </c>
      <c r="L1740" s="2" t="s">
        <v>20</v>
      </c>
      <c r="M1740" s="2" t="s">
        <v>15</v>
      </c>
      <c r="N1740" s="2">
        <v>1.35</v>
      </c>
      <c r="O1740" s="2" t="s">
        <v>16</v>
      </c>
      <c r="P1740" s="2">
        <v>9</v>
      </c>
      <c r="Q1740" s="2">
        <f t="shared" si="248"/>
        <v>2</v>
      </c>
      <c r="R1740" s="2">
        <v>13.23</v>
      </c>
      <c r="S1740" s="2">
        <f t="shared" si="249"/>
        <v>1</v>
      </c>
      <c r="T1740" s="42">
        <f>DataSet!G4165+DataSet!Q4165+DataSet!S4165</f>
        <v>4</v>
      </c>
      <c r="U1740" s="16" t="str">
        <f t="shared" si="250"/>
        <v>Low</v>
      </c>
      <c r="V1740" s="4">
        <v>1</v>
      </c>
      <c r="W1740" s="33">
        <f t="shared" si="251"/>
        <v>537.29263803680931</v>
      </c>
      <c r="X1740" s="2" t="s">
        <v>28</v>
      </c>
    </row>
    <row r="1741" spans="1:24" ht="14.25" customHeight="1" x14ac:dyDescent="0.25">
      <c r="A1741" s="2">
        <v>4299</v>
      </c>
      <c r="B1741" s="2">
        <v>57</v>
      </c>
      <c r="C1741" s="2" t="str">
        <f t="shared" si="243"/>
        <v>Late Adults</v>
      </c>
      <c r="D1741" s="2" t="s">
        <v>18</v>
      </c>
      <c r="E1741" s="2" t="s">
        <v>27</v>
      </c>
      <c r="F1741" s="2">
        <v>987.24</v>
      </c>
      <c r="G1741" s="2">
        <f t="shared" si="244"/>
        <v>3</v>
      </c>
      <c r="H1741" s="6">
        <v>48495</v>
      </c>
      <c r="I1741" s="12" t="str">
        <f t="shared" si="245"/>
        <v>2032</v>
      </c>
      <c r="J1741" s="10" t="str">
        <f t="shared" si="246"/>
        <v>Oct</v>
      </c>
      <c r="K1741" s="12" t="str">
        <f t="shared" si="247"/>
        <v>08</v>
      </c>
      <c r="L1741" s="2" t="s">
        <v>30</v>
      </c>
      <c r="M1741" s="2" t="s">
        <v>25</v>
      </c>
      <c r="N1741" s="2">
        <v>1.35</v>
      </c>
      <c r="O1741" s="2" t="s">
        <v>16</v>
      </c>
      <c r="P1741" s="2">
        <v>1</v>
      </c>
      <c r="Q1741" s="2">
        <f t="shared" si="248"/>
        <v>1</v>
      </c>
      <c r="R1741" s="2">
        <v>987.24</v>
      </c>
      <c r="S1741" s="2">
        <f t="shared" si="249"/>
        <v>3</v>
      </c>
      <c r="T1741" s="42">
        <f>DataSet!G4300+DataSet!Q4300+DataSet!S4300</f>
        <v>7</v>
      </c>
      <c r="U1741" s="16" t="str">
        <f t="shared" si="250"/>
        <v>High</v>
      </c>
      <c r="V1741" s="4">
        <v>3</v>
      </c>
      <c r="W1741" s="33">
        <f t="shared" si="251"/>
        <v>499.46658054711219</v>
      </c>
      <c r="X1741" s="2" t="s">
        <v>22</v>
      </c>
    </row>
    <row r="1742" spans="1:24" ht="14.25" customHeight="1" x14ac:dyDescent="0.25">
      <c r="A1742" s="2">
        <v>4616</v>
      </c>
      <c r="B1742" s="2">
        <v>40</v>
      </c>
      <c r="C1742" s="2" t="str">
        <f t="shared" si="243"/>
        <v>Mid Adults</v>
      </c>
      <c r="D1742" s="2" t="s">
        <v>23</v>
      </c>
      <c r="E1742" s="2" t="s">
        <v>27</v>
      </c>
      <c r="F1742" s="2">
        <v>521.04999999999995</v>
      </c>
      <c r="G1742" s="2">
        <f t="shared" si="244"/>
        <v>2</v>
      </c>
      <c r="H1742" s="6">
        <v>48812</v>
      </c>
      <c r="I1742" s="12" t="str">
        <f t="shared" si="245"/>
        <v>2033</v>
      </c>
      <c r="J1742" s="10" t="str">
        <f t="shared" si="246"/>
        <v>Aug</v>
      </c>
      <c r="K1742" s="12" t="str">
        <f t="shared" si="247"/>
        <v>21</v>
      </c>
      <c r="L1742" s="2" t="s">
        <v>24</v>
      </c>
      <c r="M1742" s="2" t="s">
        <v>15</v>
      </c>
      <c r="N1742" s="2">
        <v>1.35</v>
      </c>
      <c r="O1742" s="2" t="s">
        <v>16</v>
      </c>
      <c r="P1742" s="2">
        <v>9</v>
      </c>
      <c r="Q1742" s="2">
        <f t="shared" si="248"/>
        <v>2</v>
      </c>
      <c r="R1742" s="2">
        <v>57.89</v>
      </c>
      <c r="S1742" s="2">
        <f t="shared" si="249"/>
        <v>2</v>
      </c>
      <c r="T1742" s="42">
        <f>DataSet!G4617+DataSet!Q4617+DataSet!S4617</f>
        <v>6</v>
      </c>
      <c r="U1742" s="16" t="str">
        <f t="shared" si="250"/>
        <v>Medium</v>
      </c>
      <c r="V1742" s="4">
        <v>3</v>
      </c>
      <c r="W1742" s="33">
        <f t="shared" si="251"/>
        <v>498.72415525114138</v>
      </c>
      <c r="X1742" s="2" t="s">
        <v>22</v>
      </c>
    </row>
    <row r="1743" spans="1:24" ht="14.25" customHeight="1" x14ac:dyDescent="0.25">
      <c r="A1743" s="2">
        <v>4800</v>
      </c>
      <c r="B1743" s="2">
        <v>48</v>
      </c>
      <c r="C1743" s="2" t="str">
        <f t="shared" si="243"/>
        <v>Mid Adults</v>
      </c>
      <c r="D1743" s="2" t="s">
        <v>18</v>
      </c>
      <c r="E1743" s="2" t="s">
        <v>27</v>
      </c>
      <c r="F1743" s="2">
        <v>399.8</v>
      </c>
      <c r="G1743" s="2">
        <f t="shared" si="244"/>
        <v>2</v>
      </c>
      <c r="H1743" s="6">
        <v>48996</v>
      </c>
      <c r="I1743" s="12" t="str">
        <f t="shared" si="245"/>
        <v>2034</v>
      </c>
      <c r="J1743" s="10" t="str">
        <f t="shared" si="246"/>
        <v>Feb</v>
      </c>
      <c r="K1743" s="12" t="str">
        <f t="shared" si="247"/>
        <v>21</v>
      </c>
      <c r="L1743" s="2" t="s">
        <v>14</v>
      </c>
      <c r="M1743" s="2" t="s">
        <v>25</v>
      </c>
      <c r="N1743" s="2">
        <v>1.35</v>
      </c>
      <c r="O1743" s="2" t="s">
        <v>16</v>
      </c>
      <c r="P1743" s="2">
        <v>12</v>
      </c>
      <c r="Q1743" s="2">
        <f t="shared" si="248"/>
        <v>2</v>
      </c>
      <c r="R1743" s="2">
        <v>33.32</v>
      </c>
      <c r="S1743" s="2">
        <f t="shared" si="249"/>
        <v>1</v>
      </c>
      <c r="T1743" s="42">
        <f>DataSet!G4801+DataSet!Q4801+DataSet!S4801</f>
        <v>6</v>
      </c>
      <c r="U1743" s="16" t="str">
        <f t="shared" si="250"/>
        <v>Medium</v>
      </c>
      <c r="V1743" s="4">
        <v>3</v>
      </c>
      <c r="W1743" s="33">
        <f t="shared" si="251"/>
        <v>498.69012195121928</v>
      </c>
      <c r="X1743" s="2" t="s">
        <v>17</v>
      </c>
    </row>
    <row r="1744" spans="1:24" ht="14.25" customHeight="1" x14ac:dyDescent="0.25">
      <c r="A1744" s="2">
        <v>14</v>
      </c>
      <c r="B1744" s="2">
        <v>42</v>
      </c>
      <c r="C1744" s="2" t="str">
        <f t="shared" si="243"/>
        <v>Mid Adults</v>
      </c>
      <c r="D1744" s="2" t="s">
        <v>26</v>
      </c>
      <c r="E1744" s="2" t="s">
        <v>19</v>
      </c>
      <c r="F1744" s="2">
        <v>107.66</v>
      </c>
      <c r="G1744" s="2">
        <f t="shared" si="244"/>
        <v>1</v>
      </c>
      <c r="H1744" s="6">
        <v>44210</v>
      </c>
      <c r="I1744" s="12" t="str">
        <f t="shared" si="245"/>
        <v>2021</v>
      </c>
      <c r="J1744" s="10" t="str">
        <f t="shared" si="246"/>
        <v>Jan</v>
      </c>
      <c r="K1744" s="12" t="str">
        <f t="shared" si="247"/>
        <v>14</v>
      </c>
      <c r="L1744" s="2" t="s">
        <v>24</v>
      </c>
      <c r="M1744" s="2" t="s">
        <v>25</v>
      </c>
      <c r="N1744" s="2">
        <v>1.34</v>
      </c>
      <c r="O1744" s="2" t="s">
        <v>16</v>
      </c>
      <c r="P1744" s="2">
        <v>2</v>
      </c>
      <c r="Q1744" s="2">
        <f t="shared" si="248"/>
        <v>1</v>
      </c>
      <c r="R1744" s="2">
        <v>53.83</v>
      </c>
      <c r="S1744" s="2">
        <f t="shared" si="249"/>
        <v>2</v>
      </c>
      <c r="T1744" s="42">
        <f>DataSet!G15+DataSet!Q15+DataSet!S15</f>
        <v>4</v>
      </c>
      <c r="U1744" s="16" t="str">
        <f t="shared" si="250"/>
        <v>Low</v>
      </c>
      <c r="V1744" s="4">
        <v>5</v>
      </c>
      <c r="W1744" s="33">
        <f t="shared" si="251"/>
        <v>531.5140816326533</v>
      </c>
      <c r="X1744" s="2" t="s">
        <v>22</v>
      </c>
    </row>
    <row r="1745" spans="1:24" ht="14.25" customHeight="1" x14ac:dyDescent="0.25">
      <c r="A1745" s="2">
        <v>315</v>
      </c>
      <c r="B1745" s="2">
        <v>23</v>
      </c>
      <c r="C1745" s="2" t="str">
        <f t="shared" si="243"/>
        <v>Young Adults</v>
      </c>
      <c r="D1745" s="2" t="s">
        <v>23</v>
      </c>
      <c r="E1745" s="2" t="s">
        <v>27</v>
      </c>
      <c r="F1745" s="2">
        <v>894.59</v>
      </c>
      <c r="G1745" s="2">
        <f t="shared" si="244"/>
        <v>3</v>
      </c>
      <c r="H1745" s="6">
        <v>44511</v>
      </c>
      <c r="I1745" s="12" t="str">
        <f t="shared" si="245"/>
        <v>2021</v>
      </c>
      <c r="J1745" s="10" t="str">
        <f t="shared" si="246"/>
        <v>Nov</v>
      </c>
      <c r="K1745" s="12" t="str">
        <f t="shared" si="247"/>
        <v>11</v>
      </c>
      <c r="L1745" s="2" t="s">
        <v>30</v>
      </c>
      <c r="M1745" s="2" t="s">
        <v>15</v>
      </c>
      <c r="N1745" s="2">
        <v>1.34</v>
      </c>
      <c r="O1745" s="2" t="s">
        <v>21</v>
      </c>
      <c r="P1745" s="2">
        <v>3</v>
      </c>
      <c r="Q1745" s="2">
        <f t="shared" si="248"/>
        <v>1</v>
      </c>
      <c r="R1745" s="2">
        <v>298.2</v>
      </c>
      <c r="S1745" s="2">
        <f t="shared" si="249"/>
        <v>3</v>
      </c>
      <c r="T1745" s="42">
        <f>DataSet!G316+DataSet!Q316+DataSet!S316</f>
        <v>5</v>
      </c>
      <c r="U1745" s="16" t="str">
        <f t="shared" si="250"/>
        <v>Medium</v>
      </c>
      <c r="V1745" s="4">
        <v>4</v>
      </c>
      <c r="W1745" s="33">
        <f t="shared" si="251"/>
        <v>524.92265765765808</v>
      </c>
      <c r="X1745" s="2" t="s">
        <v>17</v>
      </c>
    </row>
    <row r="1746" spans="1:24" ht="14.25" customHeight="1" x14ac:dyDescent="0.25">
      <c r="A1746" s="2">
        <v>893</v>
      </c>
      <c r="B1746" s="2">
        <v>31</v>
      </c>
      <c r="C1746" s="2" t="str">
        <f t="shared" si="243"/>
        <v>Early Adults</v>
      </c>
      <c r="D1746" s="2" t="s">
        <v>18</v>
      </c>
      <c r="E1746" s="2" t="s">
        <v>27</v>
      </c>
      <c r="F1746" s="2">
        <v>762.38</v>
      </c>
      <c r="G1746" s="2">
        <f t="shared" si="244"/>
        <v>3</v>
      </c>
      <c r="H1746" s="6">
        <v>45089</v>
      </c>
      <c r="I1746" s="12" t="str">
        <f t="shared" si="245"/>
        <v>2023</v>
      </c>
      <c r="J1746" s="10" t="str">
        <f t="shared" si="246"/>
        <v>Jun</v>
      </c>
      <c r="K1746" s="12" t="str">
        <f t="shared" si="247"/>
        <v>12</v>
      </c>
      <c r="L1746" s="2" t="s">
        <v>14</v>
      </c>
      <c r="M1746" s="2" t="s">
        <v>25</v>
      </c>
      <c r="N1746" s="2">
        <v>1.34</v>
      </c>
      <c r="O1746" s="2" t="s">
        <v>21</v>
      </c>
      <c r="P1746" s="2">
        <v>13</v>
      </c>
      <c r="Q1746" s="2">
        <f t="shared" si="248"/>
        <v>2</v>
      </c>
      <c r="R1746" s="2">
        <v>58.64</v>
      </c>
      <c r="S1746" s="2">
        <f t="shared" si="249"/>
        <v>2</v>
      </c>
      <c r="T1746" s="42">
        <f>DataSet!G894+DataSet!Q894+DataSet!S894</f>
        <v>7</v>
      </c>
      <c r="U1746" s="16" t="str">
        <f t="shared" si="250"/>
        <v>High</v>
      </c>
      <c r="V1746" s="4">
        <v>3</v>
      </c>
      <c r="W1746" s="33">
        <f t="shared" si="251"/>
        <v>498.84109923664101</v>
      </c>
      <c r="X1746" s="2" t="s">
        <v>22</v>
      </c>
    </row>
    <row r="1747" spans="1:24" ht="14.25" customHeight="1" x14ac:dyDescent="0.25">
      <c r="A1747" s="2">
        <v>984</v>
      </c>
      <c r="B1747" s="2">
        <v>63</v>
      </c>
      <c r="C1747" s="2" t="str">
        <f t="shared" si="243"/>
        <v>Seniors</v>
      </c>
      <c r="D1747" s="2" t="s">
        <v>23</v>
      </c>
      <c r="E1747" s="2" t="s">
        <v>13</v>
      </c>
      <c r="F1747" s="2">
        <v>564.11</v>
      </c>
      <c r="G1747" s="2">
        <f t="shared" si="244"/>
        <v>2</v>
      </c>
      <c r="H1747" s="6">
        <v>45180</v>
      </c>
      <c r="I1747" s="12" t="str">
        <f t="shared" si="245"/>
        <v>2023</v>
      </c>
      <c r="J1747" s="10" t="str">
        <f t="shared" si="246"/>
        <v>Sep</v>
      </c>
      <c r="K1747" s="12" t="str">
        <f t="shared" si="247"/>
        <v>11</v>
      </c>
      <c r="L1747" s="2" t="s">
        <v>20</v>
      </c>
      <c r="M1747" s="2" t="s">
        <v>25</v>
      </c>
      <c r="N1747" s="2">
        <v>1.34</v>
      </c>
      <c r="O1747" s="2" t="s">
        <v>16</v>
      </c>
      <c r="P1747" s="2">
        <v>5</v>
      </c>
      <c r="Q1747" s="2">
        <f t="shared" si="248"/>
        <v>1</v>
      </c>
      <c r="R1747" s="2">
        <v>112.82</v>
      </c>
      <c r="S1747" s="2">
        <f t="shared" si="249"/>
        <v>2</v>
      </c>
      <c r="T1747" s="42">
        <f>DataSet!G985+DataSet!Q985+DataSet!S985</f>
        <v>5</v>
      </c>
      <c r="U1747" s="16" t="str">
        <f t="shared" si="250"/>
        <v>Medium</v>
      </c>
      <c r="V1747" s="4">
        <v>5</v>
      </c>
      <c r="W1747" s="33">
        <f t="shared" si="251"/>
        <v>532.18051886792477</v>
      </c>
      <c r="X1747" s="2" t="s">
        <v>22</v>
      </c>
    </row>
    <row r="1748" spans="1:24" ht="14.25" customHeight="1" x14ac:dyDescent="0.25">
      <c r="A1748" s="2">
        <v>1000</v>
      </c>
      <c r="B1748" s="2">
        <v>34</v>
      </c>
      <c r="C1748" s="2" t="str">
        <f t="shared" si="243"/>
        <v>Early Adults</v>
      </c>
      <c r="D1748" s="2" t="s">
        <v>23</v>
      </c>
      <c r="E1748" s="2" t="s">
        <v>27</v>
      </c>
      <c r="F1748" s="2">
        <v>516.80999999999995</v>
      </c>
      <c r="G1748" s="2">
        <f t="shared" si="244"/>
        <v>2</v>
      </c>
      <c r="H1748" s="6">
        <v>45196</v>
      </c>
      <c r="I1748" s="12" t="str">
        <f t="shared" si="245"/>
        <v>2023</v>
      </c>
      <c r="J1748" s="10" t="str">
        <f t="shared" si="246"/>
        <v>Sep</v>
      </c>
      <c r="K1748" s="12" t="str">
        <f t="shared" si="247"/>
        <v>27</v>
      </c>
      <c r="L1748" s="2" t="s">
        <v>20</v>
      </c>
      <c r="M1748" s="2" t="s">
        <v>15</v>
      </c>
      <c r="N1748" s="2">
        <v>1.34</v>
      </c>
      <c r="O1748" s="2" t="s">
        <v>16</v>
      </c>
      <c r="P1748" s="2">
        <v>5</v>
      </c>
      <c r="Q1748" s="2">
        <f t="shared" si="248"/>
        <v>1</v>
      </c>
      <c r="R1748" s="2">
        <v>103.36</v>
      </c>
      <c r="S1748" s="2">
        <f t="shared" si="249"/>
        <v>2</v>
      </c>
      <c r="T1748" s="42">
        <f>DataSet!G1001+DataSet!Q1001+DataSet!S1001</f>
        <v>8</v>
      </c>
      <c r="U1748" s="16" t="str">
        <f t="shared" si="250"/>
        <v>High</v>
      </c>
      <c r="V1748" s="4">
        <v>1</v>
      </c>
      <c r="W1748" s="33">
        <f t="shared" si="251"/>
        <v>537.93503840245739</v>
      </c>
      <c r="X1748" s="2" t="s">
        <v>17</v>
      </c>
    </row>
    <row r="1749" spans="1:24" ht="14.25" customHeight="1" x14ac:dyDescent="0.25">
      <c r="A1749" s="2">
        <v>1188</v>
      </c>
      <c r="B1749" s="2">
        <v>69</v>
      </c>
      <c r="C1749" s="2" t="str">
        <f t="shared" si="243"/>
        <v>Seniors</v>
      </c>
      <c r="D1749" s="2" t="s">
        <v>26</v>
      </c>
      <c r="E1749" s="2" t="s">
        <v>29</v>
      </c>
      <c r="F1749" s="2">
        <v>512.75</v>
      </c>
      <c r="G1749" s="2">
        <f t="shared" si="244"/>
        <v>2</v>
      </c>
      <c r="H1749" s="6">
        <v>45384</v>
      </c>
      <c r="I1749" s="12" t="str">
        <f t="shared" si="245"/>
        <v>2024</v>
      </c>
      <c r="J1749" s="10" t="str">
        <f t="shared" si="246"/>
        <v>Apr</v>
      </c>
      <c r="K1749" s="12" t="str">
        <f t="shared" si="247"/>
        <v>02</v>
      </c>
      <c r="L1749" s="2" t="s">
        <v>30</v>
      </c>
      <c r="M1749" s="2" t="s">
        <v>15</v>
      </c>
      <c r="N1749" s="2">
        <v>1.34</v>
      </c>
      <c r="O1749" s="2" t="s">
        <v>16</v>
      </c>
      <c r="P1749" s="2">
        <v>17</v>
      </c>
      <c r="Q1749" s="2">
        <f t="shared" si="248"/>
        <v>3</v>
      </c>
      <c r="R1749" s="2">
        <v>30.16</v>
      </c>
      <c r="S1749" s="2">
        <f t="shared" si="249"/>
        <v>1</v>
      </c>
      <c r="T1749" s="42">
        <f>DataSet!G1189+DataSet!Q1189+DataSet!S1189</f>
        <v>5</v>
      </c>
      <c r="U1749" s="16" t="str">
        <f t="shared" si="250"/>
        <v>Medium</v>
      </c>
      <c r="V1749" s="4">
        <v>1</v>
      </c>
      <c r="W1749" s="33">
        <f t="shared" si="251"/>
        <v>537.96753846153808</v>
      </c>
      <c r="X1749" s="2" t="s">
        <v>22</v>
      </c>
    </row>
    <row r="1750" spans="1:24" ht="14.25" customHeight="1" x14ac:dyDescent="0.25">
      <c r="A1750" s="2">
        <v>1266</v>
      </c>
      <c r="B1750" s="2">
        <v>62</v>
      </c>
      <c r="C1750" s="2" t="str">
        <f t="shared" si="243"/>
        <v>Seniors</v>
      </c>
      <c r="D1750" s="2" t="s">
        <v>23</v>
      </c>
      <c r="E1750" s="2" t="s">
        <v>13</v>
      </c>
      <c r="F1750" s="2">
        <v>336.12</v>
      </c>
      <c r="G1750" s="2">
        <f t="shared" si="244"/>
        <v>1</v>
      </c>
      <c r="H1750" s="6">
        <v>45462</v>
      </c>
      <c r="I1750" s="12" t="str">
        <f t="shared" si="245"/>
        <v>2024</v>
      </c>
      <c r="J1750" s="10" t="str">
        <f t="shared" si="246"/>
        <v>Jun</v>
      </c>
      <c r="K1750" s="12" t="str">
        <f t="shared" si="247"/>
        <v>19</v>
      </c>
      <c r="L1750" s="2" t="s">
        <v>20</v>
      </c>
      <c r="M1750" s="2" t="s">
        <v>25</v>
      </c>
      <c r="N1750" s="2">
        <v>1.34</v>
      </c>
      <c r="O1750" s="2" t="s">
        <v>21</v>
      </c>
      <c r="P1750" s="2">
        <v>12</v>
      </c>
      <c r="Q1750" s="2">
        <f t="shared" si="248"/>
        <v>2</v>
      </c>
      <c r="R1750" s="2">
        <v>28.01</v>
      </c>
      <c r="S1750" s="2">
        <f t="shared" si="249"/>
        <v>1</v>
      </c>
      <c r="T1750" s="42">
        <f>DataSet!G1267+DataSet!Q1267+DataSet!S1267</f>
        <v>6</v>
      </c>
      <c r="U1750" s="16" t="str">
        <f t="shared" si="250"/>
        <v>Medium</v>
      </c>
      <c r="V1750" s="4">
        <v>3</v>
      </c>
      <c r="W1750" s="33">
        <f t="shared" si="251"/>
        <v>498.43813455657482</v>
      </c>
      <c r="X1750" s="2" t="s">
        <v>28</v>
      </c>
    </row>
    <row r="1751" spans="1:24" ht="14.25" customHeight="1" x14ac:dyDescent="0.25">
      <c r="A1751" s="2">
        <v>1312</v>
      </c>
      <c r="B1751" s="2">
        <v>28</v>
      </c>
      <c r="C1751" s="2" t="str">
        <f t="shared" si="243"/>
        <v>Young Adults</v>
      </c>
      <c r="D1751" s="2" t="s">
        <v>18</v>
      </c>
      <c r="E1751" s="2" t="s">
        <v>13</v>
      </c>
      <c r="F1751" s="2">
        <v>109.2</v>
      </c>
      <c r="G1751" s="2">
        <f t="shared" si="244"/>
        <v>1</v>
      </c>
      <c r="H1751" s="6">
        <v>45508</v>
      </c>
      <c r="I1751" s="12" t="str">
        <f t="shared" si="245"/>
        <v>2024</v>
      </c>
      <c r="J1751" s="10" t="str">
        <f t="shared" si="246"/>
        <v>Aug</v>
      </c>
      <c r="K1751" s="12" t="str">
        <f t="shared" si="247"/>
        <v>04</v>
      </c>
      <c r="L1751" s="2" t="s">
        <v>30</v>
      </c>
      <c r="M1751" s="2" t="s">
        <v>15</v>
      </c>
      <c r="N1751" s="2">
        <v>1.34</v>
      </c>
      <c r="O1751" s="2" t="s">
        <v>16</v>
      </c>
      <c r="P1751" s="2">
        <v>9</v>
      </c>
      <c r="Q1751" s="2">
        <f t="shared" si="248"/>
        <v>2</v>
      </c>
      <c r="R1751" s="2">
        <v>12.13</v>
      </c>
      <c r="S1751" s="2">
        <f t="shared" si="249"/>
        <v>1</v>
      </c>
      <c r="T1751" s="42">
        <f>DataSet!G1313+DataSet!Q1313+DataSet!S1313</f>
        <v>8</v>
      </c>
      <c r="U1751" s="16" t="str">
        <f t="shared" si="250"/>
        <v>High</v>
      </c>
      <c r="V1751" s="4">
        <v>3</v>
      </c>
      <c r="W1751" s="33">
        <f t="shared" si="251"/>
        <v>498.68670750382847</v>
      </c>
      <c r="X1751" s="2" t="s">
        <v>22</v>
      </c>
    </row>
    <row r="1752" spans="1:24" ht="14.25" customHeight="1" x14ac:dyDescent="0.25">
      <c r="A1752" s="2">
        <v>1556</v>
      </c>
      <c r="B1752" s="2">
        <v>45</v>
      </c>
      <c r="C1752" s="2" t="str">
        <f t="shared" si="243"/>
        <v>Mid Adults</v>
      </c>
      <c r="D1752" s="2" t="s">
        <v>26</v>
      </c>
      <c r="E1752" s="2" t="s">
        <v>13</v>
      </c>
      <c r="F1752" s="2">
        <v>228.55</v>
      </c>
      <c r="G1752" s="2">
        <f t="shared" si="244"/>
        <v>1</v>
      </c>
      <c r="H1752" s="6">
        <v>45752</v>
      </c>
      <c r="I1752" s="12" t="str">
        <f t="shared" si="245"/>
        <v>2025</v>
      </c>
      <c r="J1752" s="10" t="str">
        <f t="shared" si="246"/>
        <v>Apr</v>
      </c>
      <c r="K1752" s="12" t="str">
        <f t="shared" si="247"/>
        <v>05</v>
      </c>
      <c r="L1752" s="2" t="s">
        <v>24</v>
      </c>
      <c r="M1752" s="2" t="s">
        <v>15</v>
      </c>
      <c r="N1752" s="2">
        <v>1.34</v>
      </c>
      <c r="O1752" s="2" t="s">
        <v>16</v>
      </c>
      <c r="P1752" s="2">
        <v>4</v>
      </c>
      <c r="Q1752" s="2">
        <f t="shared" si="248"/>
        <v>1</v>
      </c>
      <c r="R1752" s="2">
        <v>57.14</v>
      </c>
      <c r="S1752" s="2">
        <f t="shared" si="249"/>
        <v>2</v>
      </c>
      <c r="T1752" s="42">
        <f>DataSet!G1557+DataSet!Q1557+DataSet!S1557</f>
        <v>3</v>
      </c>
      <c r="U1752" s="16" t="str">
        <f t="shared" si="250"/>
        <v>Low</v>
      </c>
      <c r="V1752" s="4">
        <v>3</v>
      </c>
      <c r="W1752" s="33">
        <f t="shared" si="251"/>
        <v>499.28407975460118</v>
      </c>
      <c r="X1752" s="2" t="s">
        <v>22</v>
      </c>
    </row>
    <row r="1753" spans="1:24" ht="14.25" customHeight="1" x14ac:dyDescent="0.25">
      <c r="A1753" s="2">
        <v>1972</v>
      </c>
      <c r="B1753" s="2">
        <v>29</v>
      </c>
      <c r="C1753" s="2" t="str">
        <f t="shared" si="243"/>
        <v>Young Adults</v>
      </c>
      <c r="D1753" s="2" t="s">
        <v>26</v>
      </c>
      <c r="E1753" s="2" t="s">
        <v>29</v>
      </c>
      <c r="F1753" s="2">
        <v>351.58</v>
      </c>
      <c r="G1753" s="2">
        <f t="shared" si="244"/>
        <v>2</v>
      </c>
      <c r="H1753" s="6">
        <v>46168</v>
      </c>
      <c r="I1753" s="12" t="str">
        <f t="shared" si="245"/>
        <v>2026</v>
      </c>
      <c r="J1753" s="10" t="str">
        <f t="shared" si="246"/>
        <v>May</v>
      </c>
      <c r="K1753" s="12" t="str">
        <f t="shared" si="247"/>
        <v>26</v>
      </c>
      <c r="L1753" s="2" t="s">
        <v>20</v>
      </c>
      <c r="M1753" s="2" t="s">
        <v>25</v>
      </c>
      <c r="N1753" s="2">
        <v>1.34</v>
      </c>
      <c r="O1753" s="2" t="s">
        <v>16</v>
      </c>
      <c r="P1753" s="2">
        <v>2</v>
      </c>
      <c r="Q1753" s="2">
        <f t="shared" si="248"/>
        <v>1</v>
      </c>
      <c r="R1753" s="2">
        <v>175.79</v>
      </c>
      <c r="S1753" s="2">
        <f t="shared" si="249"/>
        <v>3</v>
      </c>
      <c r="T1753" s="42">
        <f>DataSet!G1973+DataSet!Q1973+DataSet!S1973</f>
        <v>4</v>
      </c>
      <c r="U1753" s="16" t="str">
        <f t="shared" si="250"/>
        <v>Low</v>
      </c>
      <c r="V1753" s="4">
        <v>2</v>
      </c>
      <c r="W1753" s="33">
        <f t="shared" si="251"/>
        <v>522.04530046225045</v>
      </c>
      <c r="X1753" s="2" t="s">
        <v>17</v>
      </c>
    </row>
    <row r="1754" spans="1:24" ht="14.25" customHeight="1" x14ac:dyDescent="0.25">
      <c r="A1754" s="2">
        <v>1974</v>
      </c>
      <c r="B1754" s="2">
        <v>50</v>
      </c>
      <c r="C1754" s="2" t="str">
        <f t="shared" si="243"/>
        <v>Late Adults</v>
      </c>
      <c r="D1754" s="2" t="s">
        <v>12</v>
      </c>
      <c r="E1754" s="2" t="s">
        <v>13</v>
      </c>
      <c r="F1754" s="2">
        <v>301.20999999999998</v>
      </c>
      <c r="G1754" s="2">
        <f t="shared" si="244"/>
        <v>1</v>
      </c>
      <c r="H1754" s="6">
        <v>46170</v>
      </c>
      <c r="I1754" s="12" t="str">
        <f t="shared" si="245"/>
        <v>2026</v>
      </c>
      <c r="J1754" s="10" t="str">
        <f t="shared" si="246"/>
        <v>May</v>
      </c>
      <c r="K1754" s="12" t="str">
        <f t="shared" si="247"/>
        <v>28</v>
      </c>
      <c r="L1754" s="2" t="s">
        <v>30</v>
      </c>
      <c r="M1754" s="2" t="s">
        <v>15</v>
      </c>
      <c r="N1754" s="2">
        <v>1.34</v>
      </c>
      <c r="O1754" s="2" t="s">
        <v>16</v>
      </c>
      <c r="P1754" s="2">
        <v>4</v>
      </c>
      <c r="Q1754" s="2">
        <f t="shared" si="248"/>
        <v>1</v>
      </c>
      <c r="R1754" s="2">
        <v>75.3</v>
      </c>
      <c r="S1754" s="2">
        <f t="shared" si="249"/>
        <v>2</v>
      </c>
      <c r="T1754" s="42">
        <f>DataSet!G1975+DataSet!Q1975+DataSet!S1975</f>
        <v>6</v>
      </c>
      <c r="U1754" s="16" t="str">
        <f t="shared" si="250"/>
        <v>Medium</v>
      </c>
      <c r="V1754" s="4">
        <v>5</v>
      </c>
      <c r="W1754" s="33">
        <f t="shared" si="251"/>
        <v>532.13023622047263</v>
      </c>
      <c r="X1754" s="2" t="s">
        <v>28</v>
      </c>
    </row>
    <row r="1755" spans="1:24" ht="14.25" customHeight="1" x14ac:dyDescent="0.25">
      <c r="A1755" s="2">
        <v>2407</v>
      </c>
      <c r="B1755" s="2">
        <v>33</v>
      </c>
      <c r="C1755" s="2" t="str">
        <f t="shared" si="243"/>
        <v>Early Adults</v>
      </c>
      <c r="D1755" s="2" t="s">
        <v>26</v>
      </c>
      <c r="E1755" s="2" t="s">
        <v>13</v>
      </c>
      <c r="F1755" s="2">
        <v>905.3</v>
      </c>
      <c r="G1755" s="2">
        <f t="shared" si="244"/>
        <v>3</v>
      </c>
      <c r="H1755" s="6">
        <v>46603</v>
      </c>
      <c r="I1755" s="12" t="str">
        <f t="shared" si="245"/>
        <v>2027</v>
      </c>
      <c r="J1755" s="10" t="str">
        <f t="shared" si="246"/>
        <v>Aug</v>
      </c>
      <c r="K1755" s="12" t="str">
        <f t="shared" si="247"/>
        <v>04</v>
      </c>
      <c r="L1755" s="2" t="s">
        <v>24</v>
      </c>
      <c r="M1755" s="2" t="s">
        <v>25</v>
      </c>
      <c r="N1755" s="2">
        <v>1.34</v>
      </c>
      <c r="O1755" s="2" t="s">
        <v>16</v>
      </c>
      <c r="P1755" s="2">
        <v>15</v>
      </c>
      <c r="Q1755" s="2">
        <f t="shared" si="248"/>
        <v>2</v>
      </c>
      <c r="R1755" s="2">
        <v>60.35</v>
      </c>
      <c r="S1755" s="2">
        <f t="shared" si="249"/>
        <v>2</v>
      </c>
      <c r="T1755" s="42">
        <f>DataSet!G2408+DataSet!Q2408+DataSet!S2408</f>
        <v>5</v>
      </c>
      <c r="U1755" s="16" t="str">
        <f t="shared" si="250"/>
        <v>Medium</v>
      </c>
      <c r="V1755" s="4">
        <v>1</v>
      </c>
      <c r="W1755" s="33">
        <f t="shared" si="251"/>
        <v>538.00639445300408</v>
      </c>
      <c r="X1755" s="2" t="s">
        <v>28</v>
      </c>
    </row>
    <row r="1756" spans="1:24" ht="14.25" customHeight="1" x14ac:dyDescent="0.25">
      <c r="A1756" s="2">
        <v>2416</v>
      </c>
      <c r="B1756" s="2">
        <v>50</v>
      </c>
      <c r="C1756" s="2" t="str">
        <f t="shared" si="243"/>
        <v>Late Adults</v>
      </c>
      <c r="D1756" s="2" t="s">
        <v>12</v>
      </c>
      <c r="E1756" s="2" t="s">
        <v>29</v>
      </c>
      <c r="F1756" s="2">
        <v>628.1</v>
      </c>
      <c r="G1756" s="2">
        <f t="shared" si="244"/>
        <v>2</v>
      </c>
      <c r="H1756" s="6">
        <v>46612</v>
      </c>
      <c r="I1756" s="12" t="str">
        <f t="shared" si="245"/>
        <v>2027</v>
      </c>
      <c r="J1756" s="10" t="str">
        <f t="shared" si="246"/>
        <v>Aug</v>
      </c>
      <c r="K1756" s="12" t="str">
        <f t="shared" si="247"/>
        <v>13</v>
      </c>
      <c r="L1756" s="2" t="s">
        <v>14</v>
      </c>
      <c r="M1756" s="2" t="s">
        <v>25</v>
      </c>
      <c r="N1756" s="2">
        <v>1.34</v>
      </c>
      <c r="O1756" s="2" t="s">
        <v>21</v>
      </c>
      <c r="P1756" s="2">
        <v>17</v>
      </c>
      <c r="Q1756" s="2">
        <f t="shared" si="248"/>
        <v>3</v>
      </c>
      <c r="R1756" s="2">
        <v>36.950000000000003</v>
      </c>
      <c r="S1756" s="2">
        <f t="shared" si="249"/>
        <v>1</v>
      </c>
      <c r="T1756" s="42">
        <f>DataSet!G2417+DataSet!Q2417+DataSet!S2417</f>
        <v>7</v>
      </c>
      <c r="U1756" s="16" t="str">
        <f t="shared" si="250"/>
        <v>High</v>
      </c>
      <c r="V1756" s="4">
        <v>3</v>
      </c>
      <c r="W1756" s="33">
        <f t="shared" si="251"/>
        <v>499.69995391705066</v>
      </c>
      <c r="X1756" s="2" t="s">
        <v>17</v>
      </c>
    </row>
    <row r="1757" spans="1:24" ht="14.25" customHeight="1" x14ac:dyDescent="0.25">
      <c r="A1757" s="2">
        <v>2421</v>
      </c>
      <c r="B1757" s="2">
        <v>45</v>
      </c>
      <c r="C1757" s="2" t="str">
        <f t="shared" si="243"/>
        <v>Mid Adults</v>
      </c>
      <c r="D1757" s="2" t="s">
        <v>26</v>
      </c>
      <c r="E1757" s="2" t="s">
        <v>13</v>
      </c>
      <c r="F1757" s="2">
        <v>122.75</v>
      </c>
      <c r="G1757" s="2">
        <f t="shared" si="244"/>
        <v>1</v>
      </c>
      <c r="H1757" s="6">
        <v>46617</v>
      </c>
      <c r="I1757" s="12" t="str">
        <f t="shared" si="245"/>
        <v>2027</v>
      </c>
      <c r="J1757" s="10" t="str">
        <f t="shared" si="246"/>
        <v>Aug</v>
      </c>
      <c r="K1757" s="12" t="str">
        <f t="shared" si="247"/>
        <v>18</v>
      </c>
      <c r="L1757" s="2" t="s">
        <v>24</v>
      </c>
      <c r="M1757" s="2" t="s">
        <v>25</v>
      </c>
      <c r="N1757" s="2">
        <v>1.34</v>
      </c>
      <c r="O1757" s="2" t="s">
        <v>16</v>
      </c>
      <c r="P1757" s="2">
        <v>19</v>
      </c>
      <c r="Q1757" s="2">
        <f t="shared" si="248"/>
        <v>3</v>
      </c>
      <c r="R1757" s="2">
        <v>6.46</v>
      </c>
      <c r="S1757" s="2">
        <f t="shared" si="249"/>
        <v>1</v>
      </c>
      <c r="T1757" s="42">
        <f>DataSet!G2422+DataSet!Q2422+DataSet!S2422</f>
        <v>7</v>
      </c>
      <c r="U1757" s="16" t="str">
        <f t="shared" si="250"/>
        <v>High</v>
      </c>
      <c r="V1757" s="4">
        <v>3</v>
      </c>
      <c r="W1757" s="33">
        <f t="shared" si="251"/>
        <v>499.50241538461529</v>
      </c>
      <c r="X1757" s="2" t="s">
        <v>22</v>
      </c>
    </row>
    <row r="1758" spans="1:24" ht="14.25" customHeight="1" x14ac:dyDescent="0.25">
      <c r="A1758" s="2">
        <v>2602</v>
      </c>
      <c r="B1758" s="2">
        <v>34</v>
      </c>
      <c r="C1758" s="2" t="str">
        <f t="shared" si="243"/>
        <v>Early Adults</v>
      </c>
      <c r="D1758" s="2" t="s">
        <v>26</v>
      </c>
      <c r="E1758" s="2" t="s">
        <v>19</v>
      </c>
      <c r="F1758" s="2">
        <v>759.57</v>
      </c>
      <c r="G1758" s="2">
        <f t="shared" si="244"/>
        <v>3</v>
      </c>
      <c r="H1758" s="6">
        <v>46798</v>
      </c>
      <c r="I1758" s="12" t="str">
        <f t="shared" si="245"/>
        <v>2028</v>
      </c>
      <c r="J1758" s="10" t="str">
        <f t="shared" si="246"/>
        <v>Feb</v>
      </c>
      <c r="K1758" s="12" t="str">
        <f t="shared" si="247"/>
        <v>15</v>
      </c>
      <c r="L1758" s="2" t="s">
        <v>14</v>
      </c>
      <c r="M1758" s="2" t="s">
        <v>15</v>
      </c>
      <c r="N1758" s="2">
        <v>1.34</v>
      </c>
      <c r="O1758" s="2" t="s">
        <v>21</v>
      </c>
      <c r="P1758" s="2">
        <v>7</v>
      </c>
      <c r="Q1758" s="2">
        <f t="shared" si="248"/>
        <v>2</v>
      </c>
      <c r="R1758" s="2">
        <v>108.51</v>
      </c>
      <c r="S1758" s="2">
        <f t="shared" si="249"/>
        <v>2</v>
      </c>
      <c r="T1758" s="42">
        <f>DataSet!G2603+DataSet!Q2603+DataSet!S2603</f>
        <v>7</v>
      </c>
      <c r="U1758" s="16" t="str">
        <f t="shared" si="250"/>
        <v>High</v>
      </c>
      <c r="V1758" s="4">
        <v>1</v>
      </c>
      <c r="W1758" s="33">
        <f t="shared" si="251"/>
        <v>537.43958333333285</v>
      </c>
      <c r="X1758" s="2" t="s">
        <v>22</v>
      </c>
    </row>
    <row r="1759" spans="1:24" ht="14.25" customHeight="1" x14ac:dyDescent="0.25">
      <c r="A1759" s="2">
        <v>2847</v>
      </c>
      <c r="B1759" s="2">
        <v>61</v>
      </c>
      <c r="C1759" s="2" t="str">
        <f t="shared" si="243"/>
        <v>Seniors</v>
      </c>
      <c r="D1759" s="2" t="s">
        <v>23</v>
      </c>
      <c r="E1759" s="2" t="s">
        <v>27</v>
      </c>
      <c r="F1759" s="2">
        <v>798.63</v>
      </c>
      <c r="G1759" s="2">
        <f t="shared" si="244"/>
        <v>3</v>
      </c>
      <c r="H1759" s="6">
        <v>47043</v>
      </c>
      <c r="I1759" s="12" t="str">
        <f t="shared" si="245"/>
        <v>2028</v>
      </c>
      <c r="J1759" s="10" t="str">
        <f t="shared" si="246"/>
        <v>Oct</v>
      </c>
      <c r="K1759" s="12" t="str">
        <f t="shared" si="247"/>
        <v>17</v>
      </c>
      <c r="L1759" s="2" t="s">
        <v>30</v>
      </c>
      <c r="M1759" s="2" t="s">
        <v>25</v>
      </c>
      <c r="N1759" s="2">
        <v>1.34</v>
      </c>
      <c r="O1759" s="2" t="s">
        <v>16</v>
      </c>
      <c r="P1759" s="2">
        <v>14</v>
      </c>
      <c r="Q1759" s="2">
        <f t="shared" si="248"/>
        <v>2</v>
      </c>
      <c r="R1759" s="2">
        <v>57.04</v>
      </c>
      <c r="S1759" s="2">
        <f t="shared" si="249"/>
        <v>2</v>
      </c>
      <c r="T1759" s="42">
        <f>DataSet!G2848+DataSet!Q2848+DataSet!S2848</f>
        <v>5</v>
      </c>
      <c r="U1759" s="16" t="str">
        <f t="shared" si="250"/>
        <v>Medium</v>
      </c>
      <c r="V1759" s="4">
        <v>2</v>
      </c>
      <c r="W1759" s="33">
        <f t="shared" si="251"/>
        <v>522.30836419753166</v>
      </c>
      <c r="X1759" s="2" t="s">
        <v>28</v>
      </c>
    </row>
    <row r="1760" spans="1:24" ht="14.25" customHeight="1" x14ac:dyDescent="0.25">
      <c r="A1760" s="2">
        <v>3226</v>
      </c>
      <c r="B1760" s="2">
        <v>53</v>
      </c>
      <c r="C1760" s="2" t="str">
        <f t="shared" si="243"/>
        <v>Late Adults</v>
      </c>
      <c r="D1760" s="2" t="s">
        <v>23</v>
      </c>
      <c r="E1760" s="2" t="s">
        <v>19</v>
      </c>
      <c r="F1760" s="2">
        <v>312.76</v>
      </c>
      <c r="G1760" s="2">
        <f t="shared" si="244"/>
        <v>1</v>
      </c>
      <c r="H1760" s="6">
        <v>47422</v>
      </c>
      <c r="I1760" s="12" t="str">
        <f t="shared" si="245"/>
        <v>2029</v>
      </c>
      <c r="J1760" s="10" t="str">
        <f t="shared" si="246"/>
        <v>Oct</v>
      </c>
      <c r="K1760" s="12" t="str">
        <f t="shared" si="247"/>
        <v>31</v>
      </c>
      <c r="L1760" s="2" t="s">
        <v>20</v>
      </c>
      <c r="M1760" s="2" t="s">
        <v>15</v>
      </c>
      <c r="N1760" s="2">
        <v>1.34</v>
      </c>
      <c r="O1760" s="2" t="s">
        <v>16</v>
      </c>
      <c r="P1760" s="2">
        <v>14</v>
      </c>
      <c r="Q1760" s="2">
        <f t="shared" si="248"/>
        <v>2</v>
      </c>
      <c r="R1760" s="2">
        <v>22.34</v>
      </c>
      <c r="S1760" s="2">
        <f t="shared" si="249"/>
        <v>1</v>
      </c>
      <c r="T1760" s="42">
        <f>DataSet!G3227+DataSet!Q3227+DataSet!S3227</f>
        <v>7</v>
      </c>
      <c r="U1760" s="16" t="str">
        <f t="shared" si="250"/>
        <v>High</v>
      </c>
      <c r="V1760" s="4">
        <v>5</v>
      </c>
      <c r="W1760" s="33">
        <f t="shared" si="251"/>
        <v>532.49446372239777</v>
      </c>
      <c r="X1760" s="2" t="s">
        <v>28</v>
      </c>
    </row>
    <row r="1761" spans="1:24" ht="14.25" customHeight="1" x14ac:dyDescent="0.25">
      <c r="A1761" s="2">
        <v>3324</v>
      </c>
      <c r="B1761" s="2">
        <v>43</v>
      </c>
      <c r="C1761" s="2" t="str">
        <f t="shared" si="243"/>
        <v>Mid Adults</v>
      </c>
      <c r="D1761" s="2" t="s">
        <v>23</v>
      </c>
      <c r="E1761" s="2" t="s">
        <v>27</v>
      </c>
      <c r="F1761" s="2">
        <v>257.73</v>
      </c>
      <c r="G1761" s="2">
        <f t="shared" si="244"/>
        <v>1</v>
      </c>
      <c r="H1761" s="6">
        <v>47520</v>
      </c>
      <c r="I1761" s="12" t="str">
        <f t="shared" si="245"/>
        <v>2030</v>
      </c>
      <c r="J1761" s="10" t="str">
        <f t="shared" si="246"/>
        <v>Feb</v>
      </c>
      <c r="K1761" s="12" t="str">
        <f t="shared" si="247"/>
        <v>06</v>
      </c>
      <c r="L1761" s="2" t="s">
        <v>20</v>
      </c>
      <c r="M1761" s="2" t="s">
        <v>15</v>
      </c>
      <c r="N1761" s="2">
        <v>1.34</v>
      </c>
      <c r="O1761" s="2" t="s">
        <v>21</v>
      </c>
      <c r="P1761" s="2">
        <v>13</v>
      </c>
      <c r="Q1761" s="2">
        <f t="shared" si="248"/>
        <v>2</v>
      </c>
      <c r="R1761" s="2">
        <v>19.829999999999998</v>
      </c>
      <c r="S1761" s="2">
        <f t="shared" si="249"/>
        <v>1</v>
      </c>
      <c r="T1761" s="42">
        <f>DataSet!G3325+DataSet!Q3325+DataSet!S3325</f>
        <v>5</v>
      </c>
      <c r="U1761" s="16" t="str">
        <f t="shared" si="250"/>
        <v>Medium</v>
      </c>
      <c r="V1761" s="4">
        <v>5</v>
      </c>
      <c r="W1761" s="33">
        <f t="shared" si="251"/>
        <v>532.84159557661951</v>
      </c>
      <c r="X1761" s="2" t="s">
        <v>22</v>
      </c>
    </row>
    <row r="1762" spans="1:24" ht="14.25" customHeight="1" x14ac:dyDescent="0.25">
      <c r="A1762" s="2">
        <v>3359</v>
      </c>
      <c r="B1762" s="2">
        <v>34</v>
      </c>
      <c r="C1762" s="2" t="str">
        <f t="shared" si="243"/>
        <v>Early Adults</v>
      </c>
      <c r="D1762" s="2" t="s">
        <v>26</v>
      </c>
      <c r="E1762" s="2" t="s">
        <v>29</v>
      </c>
      <c r="F1762" s="2">
        <v>780.42</v>
      </c>
      <c r="G1762" s="2">
        <f t="shared" si="244"/>
        <v>3</v>
      </c>
      <c r="H1762" s="6">
        <v>47555</v>
      </c>
      <c r="I1762" s="12" t="str">
        <f t="shared" si="245"/>
        <v>2030</v>
      </c>
      <c r="J1762" s="10" t="str">
        <f t="shared" si="246"/>
        <v>Mar</v>
      </c>
      <c r="K1762" s="12" t="str">
        <f t="shared" si="247"/>
        <v>13</v>
      </c>
      <c r="L1762" s="2" t="s">
        <v>30</v>
      </c>
      <c r="M1762" s="2" t="s">
        <v>15</v>
      </c>
      <c r="N1762" s="2">
        <v>1.34</v>
      </c>
      <c r="O1762" s="2" t="s">
        <v>16</v>
      </c>
      <c r="P1762" s="2">
        <v>2</v>
      </c>
      <c r="Q1762" s="2">
        <f t="shared" si="248"/>
        <v>1</v>
      </c>
      <c r="R1762" s="2">
        <v>390.21</v>
      </c>
      <c r="S1762" s="2">
        <f t="shared" si="249"/>
        <v>3</v>
      </c>
      <c r="T1762" s="42">
        <f>DataSet!G3360+DataSet!Q3360+DataSet!S3360</f>
        <v>4</v>
      </c>
      <c r="U1762" s="16" t="str">
        <f t="shared" si="250"/>
        <v>Low</v>
      </c>
      <c r="V1762" s="4">
        <v>3</v>
      </c>
      <c r="W1762" s="33">
        <f t="shared" si="251"/>
        <v>500.08292758089362</v>
      </c>
      <c r="X1762" s="2" t="s">
        <v>17</v>
      </c>
    </row>
    <row r="1763" spans="1:24" ht="14.25" customHeight="1" x14ac:dyDescent="0.25">
      <c r="A1763" s="2">
        <v>3542</v>
      </c>
      <c r="B1763" s="2">
        <v>38</v>
      </c>
      <c r="C1763" s="2" t="str">
        <f t="shared" si="243"/>
        <v>Early Adults</v>
      </c>
      <c r="D1763" s="2" t="s">
        <v>18</v>
      </c>
      <c r="E1763" s="2" t="s">
        <v>27</v>
      </c>
      <c r="F1763" s="2">
        <v>988.89</v>
      </c>
      <c r="G1763" s="2">
        <f t="shared" si="244"/>
        <v>3</v>
      </c>
      <c r="H1763" s="6">
        <v>47738</v>
      </c>
      <c r="I1763" s="12" t="str">
        <f t="shared" si="245"/>
        <v>2030</v>
      </c>
      <c r="J1763" s="10" t="str">
        <f t="shared" si="246"/>
        <v>Sep</v>
      </c>
      <c r="K1763" s="12" t="str">
        <f t="shared" si="247"/>
        <v>12</v>
      </c>
      <c r="L1763" s="2" t="s">
        <v>30</v>
      </c>
      <c r="M1763" s="2" t="s">
        <v>15</v>
      </c>
      <c r="N1763" s="2">
        <v>1.34</v>
      </c>
      <c r="O1763" s="2" t="s">
        <v>21</v>
      </c>
      <c r="P1763" s="2">
        <v>2</v>
      </c>
      <c r="Q1763" s="2">
        <f t="shared" si="248"/>
        <v>1</v>
      </c>
      <c r="R1763" s="2">
        <v>494.44</v>
      </c>
      <c r="S1763" s="2">
        <f t="shared" si="249"/>
        <v>3</v>
      </c>
      <c r="T1763" s="42">
        <f>DataSet!G3543+DataSet!Q3543+DataSet!S3543</f>
        <v>7</v>
      </c>
      <c r="U1763" s="16" t="str">
        <f t="shared" si="250"/>
        <v>High</v>
      </c>
      <c r="V1763" s="4">
        <v>5</v>
      </c>
      <c r="W1763" s="33">
        <f t="shared" si="251"/>
        <v>533.27689873417751</v>
      </c>
      <c r="X1763" s="2" t="s">
        <v>22</v>
      </c>
    </row>
    <row r="1764" spans="1:24" ht="14.25" customHeight="1" x14ac:dyDescent="0.25">
      <c r="A1764" s="2">
        <v>3718</v>
      </c>
      <c r="B1764" s="2">
        <v>34</v>
      </c>
      <c r="C1764" s="2" t="str">
        <f t="shared" si="243"/>
        <v>Early Adults</v>
      </c>
      <c r="D1764" s="2" t="s">
        <v>18</v>
      </c>
      <c r="E1764" s="2" t="s">
        <v>29</v>
      </c>
      <c r="F1764" s="2">
        <v>473.18</v>
      </c>
      <c r="G1764" s="2">
        <f t="shared" si="244"/>
        <v>2</v>
      </c>
      <c r="H1764" s="6">
        <v>47914</v>
      </c>
      <c r="I1764" s="12" t="str">
        <f t="shared" si="245"/>
        <v>2031</v>
      </c>
      <c r="J1764" s="10" t="str">
        <f t="shared" si="246"/>
        <v>Mar</v>
      </c>
      <c r="K1764" s="12" t="str">
        <f t="shared" si="247"/>
        <v>07</v>
      </c>
      <c r="L1764" s="2" t="s">
        <v>20</v>
      </c>
      <c r="M1764" s="2" t="s">
        <v>15</v>
      </c>
      <c r="N1764" s="2">
        <v>1.34</v>
      </c>
      <c r="O1764" s="2" t="s">
        <v>16</v>
      </c>
      <c r="P1764" s="2">
        <v>5</v>
      </c>
      <c r="Q1764" s="2">
        <f t="shared" si="248"/>
        <v>1</v>
      </c>
      <c r="R1764" s="2">
        <v>94.64</v>
      </c>
      <c r="S1764" s="2">
        <f t="shared" si="249"/>
        <v>2</v>
      </c>
      <c r="T1764" s="42">
        <f>DataSet!G3719+DataSet!Q3719+DataSet!S3719</f>
        <v>6</v>
      </c>
      <c r="U1764" s="16" t="str">
        <f t="shared" si="250"/>
        <v>Medium</v>
      </c>
      <c r="V1764" s="4">
        <v>2</v>
      </c>
      <c r="W1764" s="33">
        <f t="shared" si="251"/>
        <v>521.88128284389563</v>
      </c>
      <c r="X1764" s="2" t="s">
        <v>22</v>
      </c>
    </row>
    <row r="1765" spans="1:24" ht="14.25" customHeight="1" x14ac:dyDescent="0.25">
      <c r="A1765" s="2">
        <v>3884</v>
      </c>
      <c r="B1765" s="2">
        <v>47</v>
      </c>
      <c r="C1765" s="2" t="str">
        <f t="shared" si="243"/>
        <v>Mid Adults</v>
      </c>
      <c r="D1765" s="2" t="s">
        <v>23</v>
      </c>
      <c r="E1765" s="2" t="s">
        <v>27</v>
      </c>
      <c r="F1765" s="2">
        <v>157.97</v>
      </c>
      <c r="G1765" s="2">
        <f t="shared" si="244"/>
        <v>1</v>
      </c>
      <c r="H1765" s="6">
        <v>48080</v>
      </c>
      <c r="I1765" s="12" t="str">
        <f t="shared" si="245"/>
        <v>2031</v>
      </c>
      <c r="J1765" s="10" t="str">
        <f t="shared" si="246"/>
        <v>Aug</v>
      </c>
      <c r="K1765" s="12" t="str">
        <f t="shared" si="247"/>
        <v>20</v>
      </c>
      <c r="L1765" s="2" t="s">
        <v>24</v>
      </c>
      <c r="M1765" s="2" t="s">
        <v>15</v>
      </c>
      <c r="N1765" s="2">
        <v>1.34</v>
      </c>
      <c r="O1765" s="2" t="s">
        <v>21</v>
      </c>
      <c r="P1765" s="2">
        <v>3</v>
      </c>
      <c r="Q1765" s="2">
        <f t="shared" si="248"/>
        <v>1</v>
      </c>
      <c r="R1765" s="2">
        <v>52.66</v>
      </c>
      <c r="S1765" s="2">
        <f t="shared" si="249"/>
        <v>2</v>
      </c>
      <c r="T1765" s="42">
        <f>DataSet!G3885+DataSet!Q3885+DataSet!S3885</f>
        <v>5</v>
      </c>
      <c r="U1765" s="16" t="str">
        <f t="shared" si="250"/>
        <v>Medium</v>
      </c>
      <c r="V1765" s="4">
        <v>5</v>
      </c>
      <c r="W1765" s="33">
        <f t="shared" si="251"/>
        <v>532.55484944532509</v>
      </c>
      <c r="X1765" s="2" t="s">
        <v>28</v>
      </c>
    </row>
    <row r="1766" spans="1:24" ht="14.25" customHeight="1" x14ac:dyDescent="0.25">
      <c r="A1766" s="2">
        <v>4055</v>
      </c>
      <c r="B1766" s="2">
        <v>60</v>
      </c>
      <c r="C1766" s="2" t="str">
        <f t="shared" si="243"/>
        <v>Seniors</v>
      </c>
      <c r="D1766" s="2" t="s">
        <v>12</v>
      </c>
      <c r="E1766" s="2" t="s">
        <v>27</v>
      </c>
      <c r="F1766" s="2">
        <v>529.28</v>
      </c>
      <c r="G1766" s="2">
        <f t="shared" si="244"/>
        <v>2</v>
      </c>
      <c r="H1766" s="6">
        <v>48251</v>
      </c>
      <c r="I1766" s="12" t="str">
        <f t="shared" si="245"/>
        <v>2032</v>
      </c>
      <c r="J1766" s="10" t="str">
        <f t="shared" si="246"/>
        <v>Feb</v>
      </c>
      <c r="K1766" s="12" t="str">
        <f t="shared" si="247"/>
        <v>07</v>
      </c>
      <c r="L1766" s="2" t="s">
        <v>20</v>
      </c>
      <c r="M1766" s="2" t="s">
        <v>15</v>
      </c>
      <c r="N1766" s="2">
        <v>1.34</v>
      </c>
      <c r="O1766" s="2" t="s">
        <v>21</v>
      </c>
      <c r="P1766" s="2">
        <v>5</v>
      </c>
      <c r="Q1766" s="2">
        <f t="shared" si="248"/>
        <v>1</v>
      </c>
      <c r="R1766" s="2">
        <v>105.86</v>
      </c>
      <c r="S1766" s="2">
        <f t="shared" si="249"/>
        <v>2</v>
      </c>
      <c r="T1766" s="42">
        <f>DataSet!G4056+DataSet!Q4056+DataSet!S4056</f>
        <v>5</v>
      </c>
      <c r="U1766" s="16" t="str">
        <f t="shared" si="250"/>
        <v>Medium</v>
      </c>
      <c r="V1766" s="4">
        <v>4</v>
      </c>
      <c r="W1766" s="33">
        <f t="shared" si="251"/>
        <v>524.36676691729372</v>
      </c>
      <c r="X1766" s="2" t="s">
        <v>28</v>
      </c>
    </row>
    <row r="1767" spans="1:24" ht="14.25" customHeight="1" x14ac:dyDescent="0.25">
      <c r="A1767" s="2">
        <v>4078</v>
      </c>
      <c r="B1767" s="2">
        <v>26</v>
      </c>
      <c r="C1767" s="2" t="str">
        <f t="shared" si="243"/>
        <v>Young Adults</v>
      </c>
      <c r="D1767" s="2" t="s">
        <v>23</v>
      </c>
      <c r="E1767" s="2" t="s">
        <v>19</v>
      </c>
      <c r="F1767" s="2">
        <v>762.09</v>
      </c>
      <c r="G1767" s="2">
        <f t="shared" si="244"/>
        <v>3</v>
      </c>
      <c r="H1767" s="6">
        <v>48274</v>
      </c>
      <c r="I1767" s="12" t="str">
        <f t="shared" si="245"/>
        <v>2032</v>
      </c>
      <c r="J1767" s="10" t="str">
        <f t="shared" si="246"/>
        <v>Mar</v>
      </c>
      <c r="K1767" s="12" t="str">
        <f t="shared" si="247"/>
        <v>01</v>
      </c>
      <c r="L1767" s="2" t="s">
        <v>20</v>
      </c>
      <c r="M1767" s="2" t="s">
        <v>15</v>
      </c>
      <c r="N1767" s="2">
        <v>1.34</v>
      </c>
      <c r="O1767" s="2" t="s">
        <v>21</v>
      </c>
      <c r="P1767" s="2">
        <v>17</v>
      </c>
      <c r="Q1767" s="2">
        <f t="shared" si="248"/>
        <v>3</v>
      </c>
      <c r="R1767" s="2">
        <v>44.83</v>
      </c>
      <c r="S1767" s="2">
        <f t="shared" si="249"/>
        <v>1</v>
      </c>
      <c r="T1767" s="42">
        <f>DataSet!G4079+DataSet!Q4079+DataSet!S4079</f>
        <v>7</v>
      </c>
      <c r="U1767" s="16" t="str">
        <f t="shared" si="250"/>
        <v>High</v>
      </c>
      <c r="V1767" s="4">
        <v>1</v>
      </c>
      <c r="W1767" s="33">
        <f t="shared" si="251"/>
        <v>537.09625965996861</v>
      </c>
      <c r="X1767" s="2" t="s">
        <v>28</v>
      </c>
    </row>
    <row r="1768" spans="1:24" ht="14.25" customHeight="1" x14ac:dyDescent="0.25">
      <c r="A1768" s="2">
        <v>4607</v>
      </c>
      <c r="B1768" s="2">
        <v>49</v>
      </c>
      <c r="C1768" s="2" t="str">
        <f t="shared" si="243"/>
        <v>Mid Adults</v>
      </c>
      <c r="D1768" s="2" t="s">
        <v>18</v>
      </c>
      <c r="E1768" s="2" t="s">
        <v>13</v>
      </c>
      <c r="F1768" s="2">
        <v>713.72</v>
      </c>
      <c r="G1768" s="2">
        <f t="shared" si="244"/>
        <v>3</v>
      </c>
      <c r="H1768" s="6">
        <v>48803</v>
      </c>
      <c r="I1768" s="12" t="str">
        <f t="shared" si="245"/>
        <v>2033</v>
      </c>
      <c r="J1768" s="10" t="str">
        <f t="shared" si="246"/>
        <v>Aug</v>
      </c>
      <c r="K1768" s="12" t="str">
        <f t="shared" si="247"/>
        <v>12</v>
      </c>
      <c r="L1768" s="2" t="s">
        <v>20</v>
      </c>
      <c r="M1768" s="2" t="s">
        <v>15</v>
      </c>
      <c r="N1768" s="2">
        <v>1.34</v>
      </c>
      <c r="O1768" s="2" t="s">
        <v>16</v>
      </c>
      <c r="P1768" s="2">
        <v>7</v>
      </c>
      <c r="Q1768" s="2">
        <f t="shared" si="248"/>
        <v>2</v>
      </c>
      <c r="R1768" s="2">
        <v>101.96</v>
      </c>
      <c r="S1768" s="2">
        <f t="shared" si="249"/>
        <v>2</v>
      </c>
      <c r="T1768" s="42">
        <f>DataSet!G4608+DataSet!Q4608+DataSet!S4608</f>
        <v>8</v>
      </c>
      <c r="U1768" s="16" t="str">
        <f t="shared" si="250"/>
        <v>High</v>
      </c>
      <c r="V1768" s="4">
        <v>5</v>
      </c>
      <c r="W1768" s="33">
        <f t="shared" si="251"/>
        <v>533.14942857142887</v>
      </c>
      <c r="X1768" s="2" t="s">
        <v>22</v>
      </c>
    </row>
    <row r="1769" spans="1:24" ht="14.25" customHeight="1" x14ac:dyDescent="0.25">
      <c r="A1769" s="2">
        <v>4631</v>
      </c>
      <c r="B1769" s="2">
        <v>52</v>
      </c>
      <c r="C1769" s="2" t="str">
        <f t="shared" si="243"/>
        <v>Late Adults</v>
      </c>
      <c r="D1769" s="2" t="s">
        <v>12</v>
      </c>
      <c r="E1769" s="2" t="s">
        <v>29</v>
      </c>
      <c r="F1769" s="2">
        <v>821.42</v>
      </c>
      <c r="G1769" s="2">
        <f t="shared" si="244"/>
        <v>3</v>
      </c>
      <c r="H1769" s="6">
        <v>48827</v>
      </c>
      <c r="I1769" s="12" t="str">
        <f t="shared" si="245"/>
        <v>2033</v>
      </c>
      <c r="J1769" s="10" t="str">
        <f t="shared" si="246"/>
        <v>Sep</v>
      </c>
      <c r="K1769" s="12" t="str">
        <f t="shared" si="247"/>
        <v>05</v>
      </c>
      <c r="L1769" s="2" t="s">
        <v>20</v>
      </c>
      <c r="M1769" s="2" t="s">
        <v>15</v>
      </c>
      <c r="N1769" s="2">
        <v>1.34</v>
      </c>
      <c r="O1769" s="2" t="s">
        <v>16</v>
      </c>
      <c r="P1769" s="2">
        <v>5</v>
      </c>
      <c r="Q1769" s="2">
        <f t="shared" si="248"/>
        <v>1</v>
      </c>
      <c r="R1769" s="2">
        <v>164.28</v>
      </c>
      <c r="S1769" s="2">
        <f t="shared" si="249"/>
        <v>3</v>
      </c>
      <c r="T1769" s="42">
        <f>DataSet!G4632+DataSet!Q4632+DataSet!S4632</f>
        <v>8</v>
      </c>
      <c r="U1769" s="16" t="str">
        <f t="shared" si="250"/>
        <v>High</v>
      </c>
      <c r="V1769" s="4">
        <v>1</v>
      </c>
      <c r="W1769" s="33">
        <f t="shared" si="251"/>
        <v>536.74797213622242</v>
      </c>
      <c r="X1769" s="2" t="s">
        <v>17</v>
      </c>
    </row>
    <row r="1770" spans="1:24" ht="14.25" customHeight="1" x14ac:dyDescent="0.25">
      <c r="A1770" s="2">
        <v>4685</v>
      </c>
      <c r="B1770" s="2">
        <v>18</v>
      </c>
      <c r="C1770" s="2" t="str">
        <f t="shared" si="243"/>
        <v>Young Adults</v>
      </c>
      <c r="D1770" s="2" t="s">
        <v>18</v>
      </c>
      <c r="E1770" s="2" t="s">
        <v>29</v>
      </c>
      <c r="F1770" s="2">
        <v>323.41000000000003</v>
      </c>
      <c r="G1770" s="2">
        <f t="shared" si="244"/>
        <v>1</v>
      </c>
      <c r="H1770" s="6">
        <v>48881</v>
      </c>
      <c r="I1770" s="12" t="str">
        <f t="shared" si="245"/>
        <v>2033</v>
      </c>
      <c r="J1770" s="10" t="str">
        <f t="shared" si="246"/>
        <v>Oct</v>
      </c>
      <c r="K1770" s="12" t="str">
        <f t="shared" si="247"/>
        <v>29</v>
      </c>
      <c r="L1770" s="2" t="s">
        <v>24</v>
      </c>
      <c r="M1770" s="2" t="s">
        <v>25</v>
      </c>
      <c r="N1770" s="2">
        <v>1.34</v>
      </c>
      <c r="O1770" s="2" t="s">
        <v>21</v>
      </c>
      <c r="P1770" s="2">
        <v>17</v>
      </c>
      <c r="Q1770" s="2">
        <f t="shared" si="248"/>
        <v>3</v>
      </c>
      <c r="R1770" s="2">
        <v>19.02</v>
      </c>
      <c r="S1770" s="2">
        <f t="shared" si="249"/>
        <v>1</v>
      </c>
      <c r="T1770" s="42">
        <f>DataSet!G4686+DataSet!Q4686+DataSet!S4686</f>
        <v>7</v>
      </c>
      <c r="U1770" s="16" t="str">
        <f t="shared" si="250"/>
        <v>High</v>
      </c>
      <c r="V1770" s="4">
        <v>5</v>
      </c>
      <c r="W1770" s="33">
        <f t="shared" si="251"/>
        <v>532.86235294117671</v>
      </c>
      <c r="X1770" s="2" t="s">
        <v>17</v>
      </c>
    </row>
    <row r="1771" spans="1:24" ht="14.25" customHeight="1" x14ac:dyDescent="0.25">
      <c r="A1771" s="2">
        <v>4908</v>
      </c>
      <c r="B1771" s="2">
        <v>23</v>
      </c>
      <c r="C1771" s="2" t="str">
        <f t="shared" si="243"/>
        <v>Young Adults</v>
      </c>
      <c r="D1771" s="2" t="s">
        <v>23</v>
      </c>
      <c r="E1771" s="2" t="s">
        <v>19</v>
      </c>
      <c r="F1771" s="2">
        <v>671.36</v>
      </c>
      <c r="G1771" s="2">
        <f t="shared" si="244"/>
        <v>3</v>
      </c>
      <c r="H1771" s="6">
        <v>49104</v>
      </c>
      <c r="I1771" s="12" t="str">
        <f t="shared" si="245"/>
        <v>2034</v>
      </c>
      <c r="J1771" s="10" t="str">
        <f t="shared" si="246"/>
        <v>Jun</v>
      </c>
      <c r="K1771" s="12" t="str">
        <f t="shared" si="247"/>
        <v>09</v>
      </c>
      <c r="L1771" s="2" t="s">
        <v>20</v>
      </c>
      <c r="M1771" s="2" t="s">
        <v>25</v>
      </c>
      <c r="N1771" s="2">
        <v>1.34</v>
      </c>
      <c r="O1771" s="2" t="s">
        <v>16</v>
      </c>
      <c r="P1771" s="2">
        <v>14</v>
      </c>
      <c r="Q1771" s="2">
        <f t="shared" si="248"/>
        <v>2</v>
      </c>
      <c r="R1771" s="2">
        <v>47.95</v>
      </c>
      <c r="S1771" s="2">
        <f t="shared" si="249"/>
        <v>1</v>
      </c>
      <c r="T1771" s="42">
        <f>DataSet!G4909+DataSet!Q4909+DataSet!S4909</f>
        <v>5</v>
      </c>
      <c r="U1771" s="16" t="str">
        <f t="shared" si="250"/>
        <v>Medium</v>
      </c>
      <c r="V1771" s="4">
        <v>4</v>
      </c>
      <c r="W1771" s="33">
        <f t="shared" si="251"/>
        <v>524.35936746988</v>
      </c>
      <c r="X1771" s="2" t="s">
        <v>22</v>
      </c>
    </row>
    <row r="1772" spans="1:24" ht="14.25" customHeight="1" x14ac:dyDescent="0.25">
      <c r="A1772" s="2">
        <v>19</v>
      </c>
      <c r="B1772" s="2">
        <v>57</v>
      </c>
      <c r="C1772" s="2" t="str">
        <f t="shared" si="243"/>
        <v>Late Adults</v>
      </c>
      <c r="D1772" s="2" t="s">
        <v>26</v>
      </c>
      <c r="E1772" s="2" t="s">
        <v>29</v>
      </c>
      <c r="F1772" s="2">
        <v>643.26</v>
      </c>
      <c r="G1772" s="2">
        <f t="shared" si="244"/>
        <v>2</v>
      </c>
      <c r="H1772" s="6">
        <v>44215</v>
      </c>
      <c r="I1772" s="12" t="str">
        <f t="shared" si="245"/>
        <v>2021</v>
      </c>
      <c r="J1772" s="10" t="str">
        <f t="shared" si="246"/>
        <v>Jan</v>
      </c>
      <c r="K1772" s="12" t="str">
        <f t="shared" si="247"/>
        <v>19</v>
      </c>
      <c r="L1772" s="2" t="s">
        <v>14</v>
      </c>
      <c r="M1772" s="2" t="s">
        <v>25</v>
      </c>
      <c r="N1772" s="2">
        <v>1.33</v>
      </c>
      <c r="O1772" s="2" t="s">
        <v>21</v>
      </c>
      <c r="P1772" s="2">
        <v>7</v>
      </c>
      <c r="Q1772" s="2">
        <f t="shared" si="248"/>
        <v>2</v>
      </c>
      <c r="R1772" s="2">
        <v>91.89</v>
      </c>
      <c r="S1772" s="2">
        <f t="shared" si="249"/>
        <v>2</v>
      </c>
      <c r="T1772" s="42">
        <f>DataSet!G20+DataSet!Q20+DataSet!S20</f>
        <v>4</v>
      </c>
      <c r="U1772" s="16" t="str">
        <f t="shared" si="250"/>
        <v>Low</v>
      </c>
      <c r="V1772" s="4">
        <v>3</v>
      </c>
      <c r="W1772" s="33">
        <f t="shared" si="251"/>
        <v>499.65030864197524</v>
      </c>
      <c r="X1772" s="2" t="s">
        <v>17</v>
      </c>
    </row>
    <row r="1773" spans="1:24" ht="14.25" customHeight="1" x14ac:dyDescent="0.25">
      <c r="A1773" s="2">
        <v>45</v>
      </c>
      <c r="B1773" s="2">
        <v>32</v>
      </c>
      <c r="C1773" s="2" t="str">
        <f t="shared" si="243"/>
        <v>Early Adults</v>
      </c>
      <c r="D1773" s="2" t="s">
        <v>23</v>
      </c>
      <c r="E1773" s="2" t="s">
        <v>19</v>
      </c>
      <c r="F1773" s="2">
        <v>926.56</v>
      </c>
      <c r="G1773" s="2">
        <f t="shared" si="244"/>
        <v>3</v>
      </c>
      <c r="H1773" s="6">
        <v>44241</v>
      </c>
      <c r="I1773" s="12" t="str">
        <f t="shared" si="245"/>
        <v>2021</v>
      </c>
      <c r="J1773" s="10" t="str">
        <f t="shared" si="246"/>
        <v>Feb</v>
      </c>
      <c r="K1773" s="12" t="str">
        <f t="shared" si="247"/>
        <v>14</v>
      </c>
      <c r="L1773" s="2" t="s">
        <v>14</v>
      </c>
      <c r="M1773" s="2" t="s">
        <v>25</v>
      </c>
      <c r="N1773" s="2">
        <v>1.33</v>
      </c>
      <c r="O1773" s="2" t="s">
        <v>21</v>
      </c>
      <c r="P1773" s="2">
        <v>9</v>
      </c>
      <c r="Q1773" s="2">
        <f t="shared" si="248"/>
        <v>2</v>
      </c>
      <c r="R1773" s="2">
        <v>102.95</v>
      </c>
      <c r="S1773" s="2">
        <f t="shared" si="249"/>
        <v>2</v>
      </c>
      <c r="T1773" s="42">
        <f>DataSet!G46+DataSet!Q46+DataSet!S46</f>
        <v>6</v>
      </c>
      <c r="U1773" s="16" t="str">
        <f t="shared" si="250"/>
        <v>Medium</v>
      </c>
      <c r="V1773" s="4">
        <v>4</v>
      </c>
      <c r="W1773" s="33">
        <f t="shared" si="251"/>
        <v>524.13764705882397</v>
      </c>
      <c r="X1773" s="2" t="s">
        <v>22</v>
      </c>
    </row>
    <row r="1774" spans="1:24" ht="14.25" customHeight="1" x14ac:dyDescent="0.25">
      <c r="A1774" s="2">
        <v>107</v>
      </c>
      <c r="B1774" s="2">
        <v>59</v>
      </c>
      <c r="C1774" s="2" t="str">
        <f t="shared" si="243"/>
        <v>Late Adults</v>
      </c>
      <c r="D1774" s="2" t="s">
        <v>12</v>
      </c>
      <c r="E1774" s="2" t="s">
        <v>29</v>
      </c>
      <c r="F1774" s="2">
        <v>76.77</v>
      </c>
      <c r="G1774" s="2">
        <f t="shared" si="244"/>
        <v>1</v>
      </c>
      <c r="H1774" s="6">
        <v>44303</v>
      </c>
      <c r="I1774" s="12" t="str">
        <f t="shared" si="245"/>
        <v>2021</v>
      </c>
      <c r="J1774" s="10" t="str">
        <f t="shared" si="246"/>
        <v>Apr</v>
      </c>
      <c r="K1774" s="12" t="str">
        <f t="shared" si="247"/>
        <v>17</v>
      </c>
      <c r="L1774" s="2" t="s">
        <v>14</v>
      </c>
      <c r="M1774" s="2" t="s">
        <v>15</v>
      </c>
      <c r="N1774" s="2">
        <v>1.33</v>
      </c>
      <c r="O1774" s="2" t="s">
        <v>21</v>
      </c>
      <c r="P1774" s="2">
        <v>2</v>
      </c>
      <c r="Q1774" s="2">
        <f t="shared" si="248"/>
        <v>1</v>
      </c>
      <c r="R1774" s="2">
        <v>38.380000000000003</v>
      </c>
      <c r="S1774" s="2">
        <f t="shared" si="249"/>
        <v>1</v>
      </c>
      <c r="T1774" s="42">
        <f>DataSet!G108+DataSet!Q108+DataSet!S108</f>
        <v>4</v>
      </c>
      <c r="U1774" s="16" t="str">
        <f t="shared" si="250"/>
        <v>Low</v>
      </c>
      <c r="V1774" s="4">
        <v>1</v>
      </c>
      <c r="W1774" s="33">
        <f t="shared" si="251"/>
        <v>536.30662015503822</v>
      </c>
      <c r="X1774" s="2" t="s">
        <v>17</v>
      </c>
    </row>
    <row r="1775" spans="1:24" ht="14.25" customHeight="1" x14ac:dyDescent="0.25">
      <c r="A1775" s="2">
        <v>1081</v>
      </c>
      <c r="B1775" s="2">
        <v>53</v>
      </c>
      <c r="C1775" s="2" t="str">
        <f t="shared" si="243"/>
        <v>Late Adults</v>
      </c>
      <c r="D1775" s="2" t="s">
        <v>12</v>
      </c>
      <c r="E1775" s="2" t="s">
        <v>19</v>
      </c>
      <c r="F1775" s="2">
        <v>754.72</v>
      </c>
      <c r="G1775" s="2">
        <f t="shared" si="244"/>
        <v>3</v>
      </c>
      <c r="H1775" s="6">
        <v>45277</v>
      </c>
      <c r="I1775" s="12" t="str">
        <f t="shared" si="245"/>
        <v>2023</v>
      </c>
      <c r="J1775" s="10" t="str">
        <f t="shared" si="246"/>
        <v>Dec</v>
      </c>
      <c r="K1775" s="12" t="str">
        <f t="shared" si="247"/>
        <v>17</v>
      </c>
      <c r="L1775" s="2" t="s">
        <v>14</v>
      </c>
      <c r="M1775" s="2" t="s">
        <v>15</v>
      </c>
      <c r="N1775" s="2">
        <v>1.33</v>
      </c>
      <c r="O1775" s="2" t="s">
        <v>16</v>
      </c>
      <c r="P1775" s="2">
        <v>15</v>
      </c>
      <c r="Q1775" s="2">
        <f t="shared" si="248"/>
        <v>2</v>
      </c>
      <c r="R1775" s="2">
        <v>50.31</v>
      </c>
      <c r="S1775" s="2">
        <f t="shared" si="249"/>
        <v>2</v>
      </c>
      <c r="T1775" s="42">
        <f>DataSet!G1082+DataSet!Q1082+DataSet!S1082</f>
        <v>7</v>
      </c>
      <c r="U1775" s="16" t="str">
        <f t="shared" si="250"/>
        <v>High</v>
      </c>
      <c r="V1775" s="4">
        <v>2</v>
      </c>
      <c r="W1775" s="33">
        <f t="shared" si="251"/>
        <v>521.95667182662612</v>
      </c>
      <c r="X1775" s="2" t="s">
        <v>22</v>
      </c>
    </row>
    <row r="1776" spans="1:24" ht="14.25" customHeight="1" x14ac:dyDescent="0.25">
      <c r="A1776" s="2">
        <v>1163</v>
      </c>
      <c r="B1776" s="2">
        <v>32</v>
      </c>
      <c r="C1776" s="2" t="str">
        <f t="shared" si="243"/>
        <v>Early Adults</v>
      </c>
      <c r="D1776" s="2" t="s">
        <v>26</v>
      </c>
      <c r="E1776" s="2" t="s">
        <v>27</v>
      </c>
      <c r="F1776" s="2">
        <v>663.01</v>
      </c>
      <c r="G1776" s="2">
        <f t="shared" si="244"/>
        <v>3</v>
      </c>
      <c r="H1776" s="6">
        <v>45359</v>
      </c>
      <c r="I1776" s="12" t="str">
        <f t="shared" si="245"/>
        <v>2024</v>
      </c>
      <c r="J1776" s="10" t="str">
        <f t="shared" si="246"/>
        <v>Mar</v>
      </c>
      <c r="K1776" s="12" t="str">
        <f t="shared" si="247"/>
        <v>08</v>
      </c>
      <c r="L1776" s="2" t="s">
        <v>14</v>
      </c>
      <c r="M1776" s="2" t="s">
        <v>15</v>
      </c>
      <c r="N1776" s="2">
        <v>1.33</v>
      </c>
      <c r="O1776" s="2" t="s">
        <v>21</v>
      </c>
      <c r="P1776" s="2">
        <v>8</v>
      </c>
      <c r="Q1776" s="2">
        <f t="shared" si="248"/>
        <v>2</v>
      </c>
      <c r="R1776" s="2">
        <v>82.88</v>
      </c>
      <c r="S1776" s="2">
        <f t="shared" si="249"/>
        <v>2</v>
      </c>
      <c r="T1776" s="42">
        <f>DataSet!G1164+DataSet!Q1164+DataSet!S1164</f>
        <v>5</v>
      </c>
      <c r="U1776" s="16" t="str">
        <f t="shared" si="250"/>
        <v>Medium</v>
      </c>
      <c r="V1776" s="4">
        <v>5</v>
      </c>
      <c r="W1776" s="33">
        <f t="shared" si="251"/>
        <v>533.1958757961786</v>
      </c>
      <c r="X1776" s="2" t="s">
        <v>17</v>
      </c>
    </row>
    <row r="1777" spans="1:24" ht="14.25" customHeight="1" x14ac:dyDescent="0.25">
      <c r="A1777" s="2">
        <v>1540</v>
      </c>
      <c r="B1777" s="2">
        <v>58</v>
      </c>
      <c r="C1777" s="2" t="str">
        <f t="shared" si="243"/>
        <v>Late Adults</v>
      </c>
      <c r="D1777" s="2" t="s">
        <v>12</v>
      </c>
      <c r="E1777" s="2" t="s">
        <v>19</v>
      </c>
      <c r="F1777" s="2">
        <v>327.67</v>
      </c>
      <c r="G1777" s="2">
        <f t="shared" si="244"/>
        <v>1</v>
      </c>
      <c r="H1777" s="6">
        <v>45736</v>
      </c>
      <c r="I1777" s="12" t="str">
        <f t="shared" si="245"/>
        <v>2025</v>
      </c>
      <c r="J1777" s="10" t="str">
        <f t="shared" si="246"/>
        <v>Mar</v>
      </c>
      <c r="K1777" s="12" t="str">
        <f t="shared" si="247"/>
        <v>20</v>
      </c>
      <c r="L1777" s="2" t="s">
        <v>20</v>
      </c>
      <c r="M1777" s="2" t="s">
        <v>15</v>
      </c>
      <c r="N1777" s="2">
        <v>1.33</v>
      </c>
      <c r="O1777" s="2" t="s">
        <v>16</v>
      </c>
      <c r="P1777" s="2">
        <v>2</v>
      </c>
      <c r="Q1777" s="2">
        <f t="shared" si="248"/>
        <v>1</v>
      </c>
      <c r="R1777" s="2">
        <v>163.84</v>
      </c>
      <c r="S1777" s="2">
        <f t="shared" si="249"/>
        <v>3</v>
      </c>
      <c r="T1777" s="42">
        <f>DataSet!G1541+DataSet!Q1541+DataSet!S1541</f>
        <v>6</v>
      </c>
      <c r="U1777" s="16" t="str">
        <f t="shared" si="250"/>
        <v>Medium</v>
      </c>
      <c r="V1777" s="4">
        <v>5</v>
      </c>
      <c r="W1777" s="33">
        <f t="shared" si="251"/>
        <v>532.9888357256782</v>
      </c>
      <c r="X1777" s="2" t="s">
        <v>28</v>
      </c>
    </row>
    <row r="1778" spans="1:24" ht="14.25" customHeight="1" x14ac:dyDescent="0.25">
      <c r="A1778" s="2">
        <v>1688</v>
      </c>
      <c r="B1778" s="2">
        <v>50</v>
      </c>
      <c r="C1778" s="2" t="str">
        <f t="shared" si="243"/>
        <v>Late Adults</v>
      </c>
      <c r="D1778" s="2" t="s">
        <v>12</v>
      </c>
      <c r="E1778" s="2" t="s">
        <v>13</v>
      </c>
      <c r="F1778" s="2">
        <v>276.58</v>
      </c>
      <c r="G1778" s="2">
        <f t="shared" si="244"/>
        <v>1</v>
      </c>
      <c r="H1778" s="6">
        <v>45884</v>
      </c>
      <c r="I1778" s="12" t="str">
        <f t="shared" si="245"/>
        <v>2025</v>
      </c>
      <c r="J1778" s="10" t="str">
        <f t="shared" si="246"/>
        <v>Aug</v>
      </c>
      <c r="K1778" s="12" t="str">
        <f t="shared" si="247"/>
        <v>15</v>
      </c>
      <c r="L1778" s="2" t="s">
        <v>14</v>
      </c>
      <c r="M1778" s="2" t="s">
        <v>25</v>
      </c>
      <c r="N1778" s="2">
        <v>1.33</v>
      </c>
      <c r="O1778" s="2" t="s">
        <v>21</v>
      </c>
      <c r="P1778" s="2">
        <v>12</v>
      </c>
      <c r="Q1778" s="2">
        <f t="shared" si="248"/>
        <v>2</v>
      </c>
      <c r="R1778" s="2">
        <v>23.05</v>
      </c>
      <c r="S1778" s="2">
        <f t="shared" si="249"/>
        <v>1</v>
      </c>
      <c r="T1778" s="42">
        <f>DataSet!G1689+DataSet!Q1689+DataSet!S1689</f>
        <v>4</v>
      </c>
      <c r="U1778" s="16" t="str">
        <f t="shared" si="250"/>
        <v>Low</v>
      </c>
      <c r="V1778" s="4">
        <v>3</v>
      </c>
      <c r="W1778" s="33">
        <f t="shared" si="251"/>
        <v>499.42834621329206</v>
      </c>
      <c r="X1778" s="2" t="s">
        <v>28</v>
      </c>
    </row>
    <row r="1779" spans="1:24" ht="14.25" customHeight="1" x14ac:dyDescent="0.25">
      <c r="A1779" s="2">
        <v>1919</v>
      </c>
      <c r="B1779" s="2">
        <v>57</v>
      </c>
      <c r="C1779" s="2" t="str">
        <f t="shared" si="243"/>
        <v>Late Adults</v>
      </c>
      <c r="D1779" s="2" t="s">
        <v>26</v>
      </c>
      <c r="E1779" s="2" t="s">
        <v>13</v>
      </c>
      <c r="F1779" s="2">
        <v>846.78</v>
      </c>
      <c r="G1779" s="2">
        <f t="shared" si="244"/>
        <v>3</v>
      </c>
      <c r="H1779" s="6">
        <v>46115</v>
      </c>
      <c r="I1779" s="12" t="str">
        <f t="shared" si="245"/>
        <v>2026</v>
      </c>
      <c r="J1779" s="10" t="str">
        <f t="shared" si="246"/>
        <v>Apr</v>
      </c>
      <c r="K1779" s="12" t="str">
        <f t="shared" si="247"/>
        <v>03</v>
      </c>
      <c r="L1779" s="2" t="s">
        <v>20</v>
      </c>
      <c r="M1779" s="2" t="s">
        <v>15</v>
      </c>
      <c r="N1779" s="2">
        <v>1.33</v>
      </c>
      <c r="O1779" s="2" t="s">
        <v>16</v>
      </c>
      <c r="P1779" s="2">
        <v>19</v>
      </c>
      <c r="Q1779" s="2">
        <f t="shared" si="248"/>
        <v>3</v>
      </c>
      <c r="R1779" s="2">
        <v>44.57</v>
      </c>
      <c r="S1779" s="2">
        <f t="shared" si="249"/>
        <v>1</v>
      </c>
      <c r="T1779" s="42">
        <f>DataSet!G1920+DataSet!Q1920+DataSet!S1920</f>
        <v>6</v>
      </c>
      <c r="U1779" s="16" t="str">
        <f t="shared" si="250"/>
        <v>Medium</v>
      </c>
      <c r="V1779" s="4">
        <v>2</v>
      </c>
      <c r="W1779" s="33">
        <f t="shared" si="251"/>
        <v>521.5957984496132</v>
      </c>
      <c r="X1779" s="2" t="s">
        <v>28</v>
      </c>
    </row>
    <row r="1780" spans="1:24" ht="14.25" customHeight="1" x14ac:dyDescent="0.25">
      <c r="A1780" s="2">
        <v>2001</v>
      </c>
      <c r="B1780" s="2">
        <v>57</v>
      </c>
      <c r="C1780" s="2" t="str">
        <f t="shared" si="243"/>
        <v>Late Adults</v>
      </c>
      <c r="D1780" s="2" t="s">
        <v>18</v>
      </c>
      <c r="E1780" s="2" t="s">
        <v>13</v>
      </c>
      <c r="F1780" s="2">
        <v>891</v>
      </c>
      <c r="G1780" s="2">
        <f t="shared" si="244"/>
        <v>3</v>
      </c>
      <c r="H1780" s="6">
        <v>46197</v>
      </c>
      <c r="I1780" s="12" t="str">
        <f t="shared" si="245"/>
        <v>2026</v>
      </c>
      <c r="J1780" s="10" t="str">
        <f t="shared" si="246"/>
        <v>Jun</v>
      </c>
      <c r="K1780" s="12" t="str">
        <f t="shared" si="247"/>
        <v>24</v>
      </c>
      <c r="L1780" s="2" t="s">
        <v>20</v>
      </c>
      <c r="M1780" s="2" t="s">
        <v>15</v>
      </c>
      <c r="N1780" s="2">
        <v>1.33</v>
      </c>
      <c r="O1780" s="2" t="s">
        <v>16</v>
      </c>
      <c r="P1780" s="2">
        <v>3</v>
      </c>
      <c r="Q1780" s="2">
        <f t="shared" si="248"/>
        <v>1</v>
      </c>
      <c r="R1780" s="2">
        <v>297</v>
      </c>
      <c r="S1780" s="2">
        <f t="shared" si="249"/>
        <v>3</v>
      </c>
      <c r="T1780" s="42">
        <f>DataSet!G2002+DataSet!Q2002+DataSet!S2002</f>
        <v>5</v>
      </c>
      <c r="U1780" s="16" t="str">
        <f t="shared" si="250"/>
        <v>Medium</v>
      </c>
      <c r="V1780" s="4">
        <v>5</v>
      </c>
      <c r="W1780" s="33">
        <f t="shared" si="251"/>
        <v>533.31682108626239</v>
      </c>
      <c r="X1780" s="2" t="s">
        <v>28</v>
      </c>
    </row>
    <row r="1781" spans="1:24" ht="14.25" customHeight="1" x14ac:dyDescent="0.25">
      <c r="A1781" s="2">
        <v>2068</v>
      </c>
      <c r="B1781" s="2">
        <v>22</v>
      </c>
      <c r="C1781" s="2" t="str">
        <f t="shared" si="243"/>
        <v>Young Adults</v>
      </c>
      <c r="D1781" s="2" t="s">
        <v>23</v>
      </c>
      <c r="E1781" s="2" t="s">
        <v>13</v>
      </c>
      <c r="F1781" s="2">
        <v>540.91999999999996</v>
      </c>
      <c r="G1781" s="2">
        <f t="shared" si="244"/>
        <v>2</v>
      </c>
      <c r="H1781" s="6">
        <v>46264</v>
      </c>
      <c r="I1781" s="12" t="str">
        <f t="shared" si="245"/>
        <v>2026</v>
      </c>
      <c r="J1781" s="10" t="str">
        <f t="shared" si="246"/>
        <v>Aug</v>
      </c>
      <c r="K1781" s="12" t="str">
        <f t="shared" si="247"/>
        <v>30</v>
      </c>
      <c r="L1781" s="2" t="s">
        <v>20</v>
      </c>
      <c r="M1781" s="2" t="s">
        <v>25</v>
      </c>
      <c r="N1781" s="2">
        <v>1.33</v>
      </c>
      <c r="O1781" s="2" t="s">
        <v>21</v>
      </c>
      <c r="P1781" s="2">
        <v>14</v>
      </c>
      <c r="Q1781" s="2">
        <f t="shared" si="248"/>
        <v>2</v>
      </c>
      <c r="R1781" s="2">
        <v>38.64</v>
      </c>
      <c r="S1781" s="2">
        <f t="shared" si="249"/>
        <v>1</v>
      </c>
      <c r="T1781" s="42">
        <f>DataSet!G2069+DataSet!Q2069+DataSet!S2069</f>
        <v>6</v>
      </c>
      <c r="U1781" s="16" t="str">
        <f t="shared" si="250"/>
        <v>Medium</v>
      </c>
      <c r="V1781" s="4">
        <v>3</v>
      </c>
      <c r="W1781" s="33">
        <f t="shared" si="251"/>
        <v>499.77331269349838</v>
      </c>
      <c r="X1781" s="2" t="s">
        <v>28</v>
      </c>
    </row>
    <row r="1782" spans="1:24" ht="14.25" customHeight="1" x14ac:dyDescent="0.25">
      <c r="A1782" s="2">
        <v>2178</v>
      </c>
      <c r="B1782" s="2">
        <v>29</v>
      </c>
      <c r="C1782" s="2" t="str">
        <f t="shared" si="243"/>
        <v>Young Adults</v>
      </c>
      <c r="D1782" s="2" t="s">
        <v>12</v>
      </c>
      <c r="E1782" s="2" t="s">
        <v>29</v>
      </c>
      <c r="F1782" s="2">
        <v>425.01</v>
      </c>
      <c r="G1782" s="2">
        <f t="shared" si="244"/>
        <v>2</v>
      </c>
      <c r="H1782" s="6">
        <v>46374</v>
      </c>
      <c r="I1782" s="12" t="str">
        <f t="shared" si="245"/>
        <v>2026</v>
      </c>
      <c r="J1782" s="10" t="str">
        <f t="shared" si="246"/>
        <v>Dec</v>
      </c>
      <c r="K1782" s="12" t="str">
        <f t="shared" si="247"/>
        <v>18</v>
      </c>
      <c r="L1782" s="2" t="s">
        <v>30</v>
      </c>
      <c r="M1782" s="2" t="s">
        <v>15</v>
      </c>
      <c r="N1782" s="2">
        <v>1.33</v>
      </c>
      <c r="O1782" s="2" t="s">
        <v>16</v>
      </c>
      <c r="P1782" s="2">
        <v>7</v>
      </c>
      <c r="Q1782" s="2">
        <f t="shared" si="248"/>
        <v>2</v>
      </c>
      <c r="R1782" s="2">
        <v>60.72</v>
      </c>
      <c r="S1782" s="2">
        <f t="shared" si="249"/>
        <v>2</v>
      </c>
      <c r="T1782" s="42">
        <f>DataSet!G2179+DataSet!Q2179+DataSet!S2179</f>
        <v>4</v>
      </c>
      <c r="U1782" s="16" t="str">
        <f t="shared" si="250"/>
        <v>Low</v>
      </c>
      <c r="V1782" s="4">
        <v>3</v>
      </c>
      <c r="W1782" s="33">
        <f t="shared" si="251"/>
        <v>499.70951937984489</v>
      </c>
      <c r="X1782" s="2" t="s">
        <v>28</v>
      </c>
    </row>
    <row r="1783" spans="1:24" ht="14.25" customHeight="1" x14ac:dyDescent="0.25">
      <c r="A1783" s="2">
        <v>2262</v>
      </c>
      <c r="B1783" s="2">
        <v>39</v>
      </c>
      <c r="C1783" s="2" t="str">
        <f t="shared" si="243"/>
        <v>Early Adults</v>
      </c>
      <c r="D1783" s="2" t="s">
        <v>23</v>
      </c>
      <c r="E1783" s="2" t="s">
        <v>19</v>
      </c>
      <c r="F1783" s="2">
        <v>201.81</v>
      </c>
      <c r="G1783" s="2">
        <f t="shared" si="244"/>
        <v>1</v>
      </c>
      <c r="H1783" s="6">
        <v>46458</v>
      </c>
      <c r="I1783" s="12" t="str">
        <f t="shared" si="245"/>
        <v>2027</v>
      </c>
      <c r="J1783" s="10" t="str">
        <f t="shared" si="246"/>
        <v>Mar</v>
      </c>
      <c r="K1783" s="12" t="str">
        <f t="shared" si="247"/>
        <v>12</v>
      </c>
      <c r="L1783" s="2" t="s">
        <v>20</v>
      </c>
      <c r="M1783" s="2" t="s">
        <v>15</v>
      </c>
      <c r="N1783" s="2">
        <v>1.33</v>
      </c>
      <c r="O1783" s="2" t="s">
        <v>16</v>
      </c>
      <c r="P1783" s="2">
        <v>13</v>
      </c>
      <c r="Q1783" s="2">
        <f t="shared" si="248"/>
        <v>2</v>
      </c>
      <c r="R1783" s="2">
        <v>15.52</v>
      </c>
      <c r="S1783" s="2">
        <f t="shared" si="249"/>
        <v>1</v>
      </c>
      <c r="T1783" s="42">
        <f>DataSet!G2263+DataSet!Q2263+DataSet!S2263</f>
        <v>4</v>
      </c>
      <c r="U1783" s="16" t="str">
        <f t="shared" si="250"/>
        <v>Low</v>
      </c>
      <c r="V1783" s="4">
        <v>1</v>
      </c>
      <c r="W1783" s="33">
        <f t="shared" si="251"/>
        <v>537.0201863354032</v>
      </c>
      <c r="X1783" s="2" t="s">
        <v>22</v>
      </c>
    </row>
    <row r="1784" spans="1:24" ht="14.25" customHeight="1" x14ac:dyDescent="0.25">
      <c r="A1784" s="2">
        <v>2736</v>
      </c>
      <c r="B1784" s="2">
        <v>30</v>
      </c>
      <c r="C1784" s="2" t="str">
        <f t="shared" si="243"/>
        <v>Early Adults</v>
      </c>
      <c r="D1784" s="2" t="s">
        <v>26</v>
      </c>
      <c r="E1784" s="2" t="s">
        <v>19</v>
      </c>
      <c r="F1784" s="2">
        <v>614.16999999999996</v>
      </c>
      <c r="G1784" s="2">
        <f t="shared" si="244"/>
        <v>2</v>
      </c>
      <c r="H1784" s="6">
        <v>46932</v>
      </c>
      <c r="I1784" s="12" t="str">
        <f t="shared" si="245"/>
        <v>2028</v>
      </c>
      <c r="J1784" s="10" t="str">
        <f t="shared" si="246"/>
        <v>Jun</v>
      </c>
      <c r="K1784" s="12" t="str">
        <f t="shared" si="247"/>
        <v>28</v>
      </c>
      <c r="L1784" s="2" t="s">
        <v>30</v>
      </c>
      <c r="M1784" s="2" t="s">
        <v>25</v>
      </c>
      <c r="N1784" s="2">
        <v>1.33</v>
      </c>
      <c r="O1784" s="2" t="s">
        <v>16</v>
      </c>
      <c r="P1784" s="2">
        <v>5</v>
      </c>
      <c r="Q1784" s="2">
        <f t="shared" si="248"/>
        <v>1</v>
      </c>
      <c r="R1784" s="2">
        <v>122.83</v>
      </c>
      <c r="S1784" s="2">
        <f t="shared" si="249"/>
        <v>2</v>
      </c>
      <c r="T1784" s="42">
        <f>DataSet!G2737+DataSet!Q2737+DataSet!S2737</f>
        <v>7</v>
      </c>
      <c r="U1784" s="16" t="str">
        <f t="shared" si="250"/>
        <v>High</v>
      </c>
      <c r="V1784" s="4">
        <v>2</v>
      </c>
      <c r="W1784" s="33">
        <f t="shared" si="251"/>
        <v>521.09085403726795</v>
      </c>
      <c r="X1784" s="2" t="s">
        <v>22</v>
      </c>
    </row>
    <row r="1785" spans="1:24" ht="14.25" customHeight="1" x14ac:dyDescent="0.25">
      <c r="A1785" s="2">
        <v>2923</v>
      </c>
      <c r="B1785" s="2">
        <v>46</v>
      </c>
      <c r="C1785" s="2" t="str">
        <f t="shared" si="243"/>
        <v>Mid Adults</v>
      </c>
      <c r="D1785" s="2" t="s">
        <v>26</v>
      </c>
      <c r="E1785" s="2" t="s">
        <v>13</v>
      </c>
      <c r="F1785" s="2">
        <v>728.85</v>
      </c>
      <c r="G1785" s="2">
        <f t="shared" si="244"/>
        <v>3</v>
      </c>
      <c r="H1785" s="6">
        <v>47119</v>
      </c>
      <c r="I1785" s="12" t="str">
        <f t="shared" si="245"/>
        <v>2029</v>
      </c>
      <c r="J1785" s="10" t="str">
        <f t="shared" si="246"/>
        <v>Jan</v>
      </c>
      <c r="K1785" s="12" t="str">
        <f t="shared" si="247"/>
        <v>01</v>
      </c>
      <c r="L1785" s="2" t="s">
        <v>20</v>
      </c>
      <c r="M1785" s="2" t="s">
        <v>25</v>
      </c>
      <c r="N1785" s="2">
        <v>1.33</v>
      </c>
      <c r="O1785" s="2" t="s">
        <v>16</v>
      </c>
      <c r="P1785" s="2">
        <v>7</v>
      </c>
      <c r="Q1785" s="2">
        <f t="shared" si="248"/>
        <v>2</v>
      </c>
      <c r="R1785" s="2">
        <v>104.12</v>
      </c>
      <c r="S1785" s="2">
        <f t="shared" si="249"/>
        <v>2</v>
      </c>
      <c r="T1785" s="42">
        <f>DataSet!G2924+DataSet!Q2924+DataSet!S2924</f>
        <v>7</v>
      </c>
      <c r="U1785" s="16" t="str">
        <f t="shared" si="250"/>
        <v>High</v>
      </c>
      <c r="V1785" s="4">
        <v>1</v>
      </c>
      <c r="W1785" s="33">
        <f t="shared" si="251"/>
        <v>537.54150855365424</v>
      </c>
      <c r="X1785" s="2" t="s">
        <v>22</v>
      </c>
    </row>
    <row r="1786" spans="1:24" ht="14.25" customHeight="1" x14ac:dyDescent="0.25">
      <c r="A1786" s="2">
        <v>3110</v>
      </c>
      <c r="B1786" s="2">
        <v>25</v>
      </c>
      <c r="C1786" s="2" t="str">
        <f t="shared" si="243"/>
        <v>Young Adults</v>
      </c>
      <c r="D1786" s="2" t="s">
        <v>23</v>
      </c>
      <c r="E1786" s="2" t="s">
        <v>29</v>
      </c>
      <c r="F1786" s="2">
        <v>413</v>
      </c>
      <c r="G1786" s="2">
        <f t="shared" si="244"/>
        <v>2</v>
      </c>
      <c r="H1786" s="6">
        <v>47306</v>
      </c>
      <c r="I1786" s="12" t="str">
        <f t="shared" si="245"/>
        <v>2029</v>
      </c>
      <c r="J1786" s="10" t="str">
        <f t="shared" si="246"/>
        <v>Jul</v>
      </c>
      <c r="K1786" s="12" t="str">
        <f t="shared" si="247"/>
        <v>07</v>
      </c>
      <c r="L1786" s="2" t="s">
        <v>30</v>
      </c>
      <c r="M1786" s="2" t="s">
        <v>25</v>
      </c>
      <c r="N1786" s="2">
        <v>1.33</v>
      </c>
      <c r="O1786" s="2" t="s">
        <v>16</v>
      </c>
      <c r="P1786" s="2">
        <v>15</v>
      </c>
      <c r="Q1786" s="2">
        <f t="shared" si="248"/>
        <v>2</v>
      </c>
      <c r="R1786" s="2">
        <v>27.53</v>
      </c>
      <c r="S1786" s="2">
        <f t="shared" si="249"/>
        <v>1</v>
      </c>
      <c r="T1786" s="42">
        <f>DataSet!G3111+DataSet!Q3111+DataSet!S3111</f>
        <v>6</v>
      </c>
      <c r="U1786" s="16" t="str">
        <f t="shared" si="250"/>
        <v>Medium</v>
      </c>
      <c r="V1786" s="4">
        <v>5</v>
      </c>
      <c r="W1786" s="33">
        <f t="shared" si="251"/>
        <v>532.74452800000029</v>
      </c>
      <c r="X1786" s="2" t="s">
        <v>28</v>
      </c>
    </row>
    <row r="1787" spans="1:24" ht="14.25" customHeight="1" x14ac:dyDescent="0.25">
      <c r="A1787" s="2">
        <v>3413</v>
      </c>
      <c r="B1787" s="2">
        <v>37</v>
      </c>
      <c r="C1787" s="2" t="str">
        <f t="shared" si="243"/>
        <v>Early Adults</v>
      </c>
      <c r="D1787" s="2" t="s">
        <v>26</v>
      </c>
      <c r="E1787" s="2" t="s">
        <v>19</v>
      </c>
      <c r="F1787" s="2">
        <v>657.81</v>
      </c>
      <c r="G1787" s="2">
        <f t="shared" si="244"/>
        <v>3</v>
      </c>
      <c r="H1787" s="6">
        <v>47609</v>
      </c>
      <c r="I1787" s="12" t="str">
        <f t="shared" si="245"/>
        <v>2030</v>
      </c>
      <c r="J1787" s="10" t="str">
        <f t="shared" si="246"/>
        <v>May</v>
      </c>
      <c r="K1787" s="12" t="str">
        <f t="shared" si="247"/>
        <v>06</v>
      </c>
      <c r="L1787" s="2" t="s">
        <v>14</v>
      </c>
      <c r="M1787" s="2" t="s">
        <v>15</v>
      </c>
      <c r="N1787" s="2">
        <v>1.33</v>
      </c>
      <c r="O1787" s="2" t="s">
        <v>21</v>
      </c>
      <c r="P1787" s="2">
        <v>3</v>
      </c>
      <c r="Q1787" s="2">
        <f t="shared" si="248"/>
        <v>1</v>
      </c>
      <c r="R1787" s="2">
        <v>219.27</v>
      </c>
      <c r="S1787" s="2">
        <f t="shared" si="249"/>
        <v>3</v>
      </c>
      <c r="T1787" s="42">
        <f>DataSet!G3414+DataSet!Q3414+DataSet!S3414</f>
        <v>7</v>
      </c>
      <c r="U1787" s="16" t="str">
        <f t="shared" si="250"/>
        <v>High</v>
      </c>
      <c r="V1787" s="4">
        <v>4</v>
      </c>
      <c r="W1787" s="33">
        <f t="shared" si="251"/>
        <v>523.52975830815751</v>
      </c>
      <c r="X1787" s="2" t="s">
        <v>28</v>
      </c>
    </row>
    <row r="1788" spans="1:24" ht="14.25" customHeight="1" x14ac:dyDescent="0.25">
      <c r="A1788" s="2">
        <v>3743</v>
      </c>
      <c r="B1788" s="2">
        <v>19</v>
      </c>
      <c r="C1788" s="2" t="str">
        <f t="shared" si="243"/>
        <v>Young Adults</v>
      </c>
      <c r="D1788" s="2" t="s">
        <v>18</v>
      </c>
      <c r="E1788" s="2" t="s">
        <v>27</v>
      </c>
      <c r="F1788" s="2">
        <v>623.21</v>
      </c>
      <c r="G1788" s="2">
        <f t="shared" si="244"/>
        <v>2</v>
      </c>
      <c r="H1788" s="6">
        <v>47939</v>
      </c>
      <c r="I1788" s="12" t="str">
        <f t="shared" si="245"/>
        <v>2031</v>
      </c>
      <c r="J1788" s="10" t="str">
        <f t="shared" si="246"/>
        <v>Apr</v>
      </c>
      <c r="K1788" s="12" t="str">
        <f t="shared" si="247"/>
        <v>01</v>
      </c>
      <c r="L1788" s="2" t="s">
        <v>14</v>
      </c>
      <c r="M1788" s="2" t="s">
        <v>25</v>
      </c>
      <c r="N1788" s="2">
        <v>1.33</v>
      </c>
      <c r="O1788" s="2" t="s">
        <v>16</v>
      </c>
      <c r="P1788" s="2">
        <v>2</v>
      </c>
      <c r="Q1788" s="2">
        <f t="shared" si="248"/>
        <v>1</v>
      </c>
      <c r="R1788" s="2">
        <v>311.60000000000002</v>
      </c>
      <c r="S1788" s="2">
        <f t="shared" si="249"/>
        <v>3</v>
      </c>
      <c r="T1788" s="42">
        <f>DataSet!G3744+DataSet!Q3744+DataSet!S3744</f>
        <v>5</v>
      </c>
      <c r="U1788" s="16" t="str">
        <f t="shared" si="250"/>
        <v>Medium</v>
      </c>
      <c r="V1788" s="4">
        <v>4</v>
      </c>
      <c r="W1788" s="33">
        <f t="shared" si="251"/>
        <v>523.32661119515922</v>
      </c>
      <c r="X1788" s="2" t="s">
        <v>28</v>
      </c>
    </row>
    <row r="1789" spans="1:24" ht="14.25" customHeight="1" x14ac:dyDescent="0.25">
      <c r="A1789" s="2">
        <v>3747</v>
      </c>
      <c r="B1789" s="2">
        <v>25</v>
      </c>
      <c r="C1789" s="2" t="str">
        <f t="shared" si="243"/>
        <v>Young Adults</v>
      </c>
      <c r="D1789" s="2" t="s">
        <v>12</v>
      </c>
      <c r="E1789" s="2" t="s">
        <v>29</v>
      </c>
      <c r="F1789" s="2">
        <v>663.98</v>
      </c>
      <c r="G1789" s="2">
        <f t="shared" si="244"/>
        <v>3</v>
      </c>
      <c r="H1789" s="6">
        <v>47943</v>
      </c>
      <c r="I1789" s="12" t="str">
        <f t="shared" si="245"/>
        <v>2031</v>
      </c>
      <c r="J1789" s="10" t="str">
        <f t="shared" si="246"/>
        <v>Apr</v>
      </c>
      <c r="K1789" s="12" t="str">
        <f t="shared" si="247"/>
        <v>05</v>
      </c>
      <c r="L1789" s="2" t="s">
        <v>30</v>
      </c>
      <c r="M1789" s="2" t="s">
        <v>25</v>
      </c>
      <c r="N1789" s="2">
        <v>1.33</v>
      </c>
      <c r="O1789" s="2" t="s">
        <v>16</v>
      </c>
      <c r="P1789" s="2">
        <v>10</v>
      </c>
      <c r="Q1789" s="2">
        <f t="shared" si="248"/>
        <v>2</v>
      </c>
      <c r="R1789" s="2">
        <v>66.400000000000006</v>
      </c>
      <c r="S1789" s="2">
        <f t="shared" si="249"/>
        <v>2</v>
      </c>
      <c r="T1789" s="42">
        <f>DataSet!G3748+DataSet!Q3748+DataSet!S3748</f>
        <v>7</v>
      </c>
      <c r="U1789" s="16" t="str">
        <f t="shared" si="250"/>
        <v>High</v>
      </c>
      <c r="V1789" s="4">
        <v>4</v>
      </c>
      <c r="W1789" s="33">
        <f t="shared" si="251"/>
        <v>523.17527272727307</v>
      </c>
      <c r="X1789" s="2" t="s">
        <v>28</v>
      </c>
    </row>
    <row r="1790" spans="1:24" ht="14.25" customHeight="1" x14ac:dyDescent="0.25">
      <c r="A1790" s="2">
        <v>3852</v>
      </c>
      <c r="B1790" s="2">
        <v>53</v>
      </c>
      <c r="C1790" s="2" t="str">
        <f t="shared" si="243"/>
        <v>Late Adults</v>
      </c>
      <c r="D1790" s="2" t="s">
        <v>12</v>
      </c>
      <c r="E1790" s="2" t="s">
        <v>13</v>
      </c>
      <c r="F1790" s="2">
        <v>715.53</v>
      </c>
      <c r="G1790" s="2">
        <f t="shared" si="244"/>
        <v>3</v>
      </c>
      <c r="H1790" s="6">
        <v>48048</v>
      </c>
      <c r="I1790" s="12" t="str">
        <f t="shared" si="245"/>
        <v>2031</v>
      </c>
      <c r="J1790" s="10" t="str">
        <f t="shared" si="246"/>
        <v>Jul</v>
      </c>
      <c r="K1790" s="12" t="str">
        <f t="shared" si="247"/>
        <v>19</v>
      </c>
      <c r="L1790" s="2" t="s">
        <v>30</v>
      </c>
      <c r="M1790" s="2" t="s">
        <v>25</v>
      </c>
      <c r="N1790" s="2">
        <v>1.33</v>
      </c>
      <c r="O1790" s="2" t="s">
        <v>16</v>
      </c>
      <c r="P1790" s="2">
        <v>18</v>
      </c>
      <c r="Q1790" s="2">
        <f t="shared" si="248"/>
        <v>3</v>
      </c>
      <c r="R1790" s="2">
        <v>39.75</v>
      </c>
      <c r="S1790" s="2">
        <f t="shared" si="249"/>
        <v>1</v>
      </c>
      <c r="T1790" s="42">
        <f>DataSet!G3853+DataSet!Q3853+DataSet!S3853</f>
        <v>6</v>
      </c>
      <c r="U1790" s="16" t="str">
        <f t="shared" si="250"/>
        <v>Medium</v>
      </c>
      <c r="V1790" s="4">
        <v>2</v>
      </c>
      <c r="W1790" s="33">
        <f t="shared" si="251"/>
        <v>520.94609642301793</v>
      </c>
      <c r="X1790" s="2" t="s">
        <v>17</v>
      </c>
    </row>
    <row r="1791" spans="1:24" ht="14.25" customHeight="1" x14ac:dyDescent="0.25">
      <c r="A1791" s="2">
        <v>3905</v>
      </c>
      <c r="B1791" s="2">
        <v>39</v>
      </c>
      <c r="C1791" s="2" t="str">
        <f t="shared" si="243"/>
        <v>Early Adults</v>
      </c>
      <c r="D1791" s="2" t="s">
        <v>26</v>
      </c>
      <c r="E1791" s="2" t="s">
        <v>27</v>
      </c>
      <c r="F1791" s="2">
        <v>655.37</v>
      </c>
      <c r="G1791" s="2">
        <f t="shared" si="244"/>
        <v>3</v>
      </c>
      <c r="H1791" s="6">
        <v>48101</v>
      </c>
      <c r="I1791" s="12" t="str">
        <f t="shared" si="245"/>
        <v>2031</v>
      </c>
      <c r="J1791" s="10" t="str">
        <f t="shared" si="246"/>
        <v>Sep</v>
      </c>
      <c r="K1791" s="12" t="str">
        <f t="shared" si="247"/>
        <v>10</v>
      </c>
      <c r="L1791" s="2" t="s">
        <v>24</v>
      </c>
      <c r="M1791" s="2" t="s">
        <v>25</v>
      </c>
      <c r="N1791" s="2">
        <v>1.33</v>
      </c>
      <c r="O1791" s="2" t="s">
        <v>21</v>
      </c>
      <c r="P1791" s="2">
        <v>11</v>
      </c>
      <c r="Q1791" s="2">
        <f t="shared" si="248"/>
        <v>2</v>
      </c>
      <c r="R1791" s="2">
        <v>59.58</v>
      </c>
      <c r="S1791" s="2">
        <f t="shared" si="249"/>
        <v>2</v>
      </c>
      <c r="T1791" s="42">
        <f>DataSet!G3906+DataSet!Q3906+DataSet!S3906</f>
        <v>7</v>
      </c>
      <c r="U1791" s="16" t="str">
        <f t="shared" si="250"/>
        <v>High</v>
      </c>
      <c r="V1791" s="4">
        <v>2</v>
      </c>
      <c r="W1791" s="33">
        <f t="shared" si="251"/>
        <v>520.64300623053055</v>
      </c>
      <c r="X1791" s="2" t="s">
        <v>17</v>
      </c>
    </row>
    <row r="1792" spans="1:24" ht="14.25" customHeight="1" x14ac:dyDescent="0.25">
      <c r="A1792" s="2">
        <v>4079</v>
      </c>
      <c r="B1792" s="2">
        <v>35</v>
      </c>
      <c r="C1792" s="2" t="str">
        <f t="shared" si="243"/>
        <v>Early Adults</v>
      </c>
      <c r="D1792" s="2" t="s">
        <v>12</v>
      </c>
      <c r="E1792" s="2" t="s">
        <v>27</v>
      </c>
      <c r="F1792" s="2">
        <v>804.08</v>
      </c>
      <c r="G1792" s="2">
        <f t="shared" si="244"/>
        <v>3</v>
      </c>
      <c r="H1792" s="6">
        <v>48275</v>
      </c>
      <c r="I1792" s="12" t="str">
        <f t="shared" si="245"/>
        <v>2032</v>
      </c>
      <c r="J1792" s="10" t="str">
        <f t="shared" si="246"/>
        <v>Mar</v>
      </c>
      <c r="K1792" s="12" t="str">
        <f t="shared" si="247"/>
        <v>02</v>
      </c>
      <c r="L1792" s="2" t="s">
        <v>24</v>
      </c>
      <c r="M1792" s="2" t="s">
        <v>25</v>
      </c>
      <c r="N1792" s="2">
        <v>1.33</v>
      </c>
      <c r="O1792" s="2" t="s">
        <v>21</v>
      </c>
      <c r="P1792" s="2">
        <v>4</v>
      </c>
      <c r="Q1792" s="2">
        <f t="shared" si="248"/>
        <v>1</v>
      </c>
      <c r="R1792" s="2">
        <v>201.02</v>
      </c>
      <c r="S1792" s="2">
        <f t="shared" si="249"/>
        <v>3</v>
      </c>
      <c r="T1792" s="42">
        <f>DataSet!G4080+DataSet!Q4080+DataSet!S4080</f>
        <v>7</v>
      </c>
      <c r="U1792" s="16" t="str">
        <f t="shared" si="250"/>
        <v>High</v>
      </c>
      <c r="V1792" s="4">
        <v>1</v>
      </c>
      <c r="W1792" s="33">
        <f t="shared" si="251"/>
        <v>537.24352024922075</v>
      </c>
      <c r="X1792" s="2" t="s">
        <v>28</v>
      </c>
    </row>
    <row r="1793" spans="1:24" ht="14.25" customHeight="1" x14ac:dyDescent="0.25">
      <c r="A1793" s="2">
        <v>4118</v>
      </c>
      <c r="B1793" s="2">
        <v>68</v>
      </c>
      <c r="C1793" s="2" t="str">
        <f t="shared" si="243"/>
        <v>Seniors</v>
      </c>
      <c r="D1793" s="2" t="s">
        <v>23</v>
      </c>
      <c r="E1793" s="2" t="s">
        <v>27</v>
      </c>
      <c r="F1793" s="2">
        <v>725.72</v>
      </c>
      <c r="G1793" s="2">
        <f t="shared" si="244"/>
        <v>3</v>
      </c>
      <c r="H1793" s="6">
        <v>48314</v>
      </c>
      <c r="I1793" s="12" t="str">
        <f t="shared" si="245"/>
        <v>2032</v>
      </c>
      <c r="J1793" s="10" t="str">
        <f t="shared" si="246"/>
        <v>Apr</v>
      </c>
      <c r="K1793" s="12" t="str">
        <f t="shared" si="247"/>
        <v>10</v>
      </c>
      <c r="L1793" s="2" t="s">
        <v>14</v>
      </c>
      <c r="M1793" s="2" t="s">
        <v>15</v>
      </c>
      <c r="N1793" s="2">
        <v>1.33</v>
      </c>
      <c r="O1793" s="2" t="s">
        <v>16</v>
      </c>
      <c r="P1793" s="2">
        <v>15</v>
      </c>
      <c r="Q1793" s="2">
        <f t="shared" si="248"/>
        <v>2</v>
      </c>
      <c r="R1793" s="2">
        <v>48.38</v>
      </c>
      <c r="S1793" s="2">
        <f t="shared" si="249"/>
        <v>1</v>
      </c>
      <c r="T1793" s="42">
        <f>DataSet!G4119+DataSet!Q4119+DataSet!S4119</f>
        <v>4</v>
      </c>
      <c r="U1793" s="16" t="str">
        <f t="shared" si="250"/>
        <v>Low</v>
      </c>
      <c r="V1793" s="4">
        <v>1</v>
      </c>
      <c r="W1793" s="33">
        <f t="shared" si="251"/>
        <v>536.82723868954713</v>
      </c>
      <c r="X1793" s="2" t="s">
        <v>22</v>
      </c>
    </row>
    <row r="1794" spans="1:24" ht="14.25" customHeight="1" x14ac:dyDescent="0.25">
      <c r="A1794" s="2">
        <v>4162</v>
      </c>
      <c r="B1794" s="2">
        <v>37</v>
      </c>
      <c r="C1794" s="2" t="str">
        <f t="shared" ref="C1794:C1857" si="252">IF(AND(B1794&gt;=18, B1794&lt;=29), "Young Adults",
   IF(AND(B1794&gt;=30, B1794&lt;=39), "Early Adults",
      IF(AND(B1794&gt;=40, B1794&lt;=49), "Mid Adults",
         IF(AND(B1794&gt;=50, B1794&lt;=59), "Late Adults",
            IF(AND(B1794&gt;=60, B1794&lt;=69), "Seniors", "Out of Range")
         )
      )
   )
)</f>
        <v>Early Adults</v>
      </c>
      <c r="D1794" s="2" t="s">
        <v>26</v>
      </c>
      <c r="E1794" s="2" t="s">
        <v>27</v>
      </c>
      <c r="F1794" s="2">
        <v>393.58</v>
      </c>
      <c r="G1794" s="2">
        <f t="shared" ref="G1794:G1857" si="253">IF(F1794 &lt;= 350, 1, IF(F1794&gt; 350, IF(F1794 &lt;= 650, 2, 3)))</f>
        <v>2</v>
      </c>
      <c r="H1794" s="6">
        <v>48358</v>
      </c>
      <c r="I1794" s="12" t="str">
        <f t="shared" ref="I1794:I1857" si="254">TEXT(H1794, "yyyy")</f>
        <v>2032</v>
      </c>
      <c r="J1794" s="10" t="str">
        <f t="shared" ref="J1794:J1857" si="255">TEXT(H1794, "mmm")</f>
        <v>May</v>
      </c>
      <c r="K1794" s="12" t="str">
        <f t="shared" ref="K1794:K1857" si="256">TEXT(H1794, "dd")</f>
        <v>24</v>
      </c>
      <c r="L1794" s="2" t="s">
        <v>14</v>
      </c>
      <c r="M1794" s="2" t="s">
        <v>15</v>
      </c>
      <c r="N1794" s="2">
        <v>1.33</v>
      </c>
      <c r="O1794" s="2" t="s">
        <v>16</v>
      </c>
      <c r="P1794" s="2">
        <v>5</v>
      </c>
      <c r="Q1794" s="2">
        <f t="shared" ref="Q1794:Q1857" si="257">IF(P1794 &lt;= 5, 1, IF(P1794&gt; 5, IF(P1794 &lt;= 15, 2, 3)))</f>
        <v>1</v>
      </c>
      <c r="R1794" s="2">
        <v>78.72</v>
      </c>
      <c r="S1794" s="2">
        <f t="shared" ref="S1794:S1857" si="258">IF(R1794 &lt;= 50, 1, IF(R1794&gt; 50, IF(R1794 &lt;= 150, 2, 3)))</f>
        <v>2</v>
      </c>
      <c r="T1794" s="42">
        <f>DataSet!G4163+DataSet!Q4163+DataSet!S4163</f>
        <v>6</v>
      </c>
      <c r="U1794" s="16" t="str">
        <f t="shared" ref="U1794:U1857" si="259">IF(T1794&lt;=4,"Low",IF(T1794&lt;=6,"Medium","High"))</f>
        <v>Medium</v>
      </c>
      <c r="V1794" s="4">
        <v>5</v>
      </c>
      <c r="W1794" s="33">
        <f t="shared" ref="W1794:W1857" si="260">AVERAGEIFS(F1794:F6793, V1794:V6793,V1794 )</f>
        <v>532.93642628205168</v>
      </c>
      <c r="X1794" s="2" t="s">
        <v>28</v>
      </c>
    </row>
    <row r="1795" spans="1:24" ht="14.25" customHeight="1" x14ac:dyDescent="0.25">
      <c r="A1795" s="2">
        <v>4424</v>
      </c>
      <c r="B1795" s="2">
        <v>28</v>
      </c>
      <c r="C1795" s="2" t="str">
        <f t="shared" si="252"/>
        <v>Young Adults</v>
      </c>
      <c r="D1795" s="2" t="s">
        <v>12</v>
      </c>
      <c r="E1795" s="2" t="s">
        <v>19</v>
      </c>
      <c r="F1795" s="2">
        <v>895.72</v>
      </c>
      <c r="G1795" s="2">
        <f t="shared" si="253"/>
        <v>3</v>
      </c>
      <c r="H1795" s="6">
        <v>48620</v>
      </c>
      <c r="I1795" s="12" t="str">
        <f t="shared" si="254"/>
        <v>2033</v>
      </c>
      <c r="J1795" s="10" t="str">
        <f t="shared" si="255"/>
        <v>Feb</v>
      </c>
      <c r="K1795" s="12" t="str">
        <f t="shared" si="256"/>
        <v>10</v>
      </c>
      <c r="L1795" s="2" t="s">
        <v>30</v>
      </c>
      <c r="M1795" s="2" t="s">
        <v>15</v>
      </c>
      <c r="N1795" s="2">
        <v>1.33</v>
      </c>
      <c r="O1795" s="2" t="s">
        <v>21</v>
      </c>
      <c r="P1795" s="2">
        <v>1</v>
      </c>
      <c r="Q1795" s="2">
        <f t="shared" si="257"/>
        <v>1</v>
      </c>
      <c r="R1795" s="2">
        <v>895.72</v>
      </c>
      <c r="S1795" s="2">
        <f t="shared" si="258"/>
        <v>3</v>
      </c>
      <c r="T1795" s="42">
        <f>DataSet!G4425+DataSet!Q4425+DataSet!S4425</f>
        <v>4</v>
      </c>
      <c r="U1795" s="16" t="str">
        <f t="shared" si="259"/>
        <v>Low</v>
      </c>
      <c r="V1795" s="4">
        <v>3</v>
      </c>
      <c r="W1795" s="33">
        <f t="shared" si="260"/>
        <v>499.82551242236019</v>
      </c>
      <c r="X1795" s="2" t="s">
        <v>28</v>
      </c>
    </row>
    <row r="1796" spans="1:24" ht="14.25" customHeight="1" x14ac:dyDescent="0.25">
      <c r="A1796" s="2">
        <v>4696</v>
      </c>
      <c r="B1796" s="2">
        <v>64</v>
      </c>
      <c r="C1796" s="2" t="str">
        <f t="shared" si="252"/>
        <v>Seniors</v>
      </c>
      <c r="D1796" s="2" t="s">
        <v>12</v>
      </c>
      <c r="E1796" s="2" t="s">
        <v>29</v>
      </c>
      <c r="F1796" s="2">
        <v>898.07</v>
      </c>
      <c r="G1796" s="2">
        <f t="shared" si="253"/>
        <v>3</v>
      </c>
      <c r="H1796" s="6">
        <v>48892</v>
      </c>
      <c r="I1796" s="12" t="str">
        <f t="shared" si="254"/>
        <v>2033</v>
      </c>
      <c r="J1796" s="10" t="str">
        <f t="shared" si="255"/>
        <v>Nov</v>
      </c>
      <c r="K1796" s="12" t="str">
        <f t="shared" si="256"/>
        <v>09</v>
      </c>
      <c r="L1796" s="2" t="s">
        <v>20</v>
      </c>
      <c r="M1796" s="2" t="s">
        <v>15</v>
      </c>
      <c r="N1796" s="2">
        <v>1.33</v>
      </c>
      <c r="O1796" s="2" t="s">
        <v>16</v>
      </c>
      <c r="P1796" s="2">
        <v>19</v>
      </c>
      <c r="Q1796" s="2">
        <f t="shared" si="257"/>
        <v>3</v>
      </c>
      <c r="R1796" s="2">
        <v>47.27</v>
      </c>
      <c r="S1796" s="2">
        <f t="shared" si="258"/>
        <v>1</v>
      </c>
      <c r="T1796" s="42">
        <f>DataSet!G4697+DataSet!Q4697+DataSet!S4697</f>
        <v>6</v>
      </c>
      <c r="U1796" s="16" t="str">
        <f t="shared" si="259"/>
        <v>Medium</v>
      </c>
      <c r="V1796" s="4">
        <v>3</v>
      </c>
      <c r="W1796" s="33">
        <f t="shared" si="260"/>
        <v>499.20981337480566</v>
      </c>
      <c r="X1796" s="2" t="s">
        <v>22</v>
      </c>
    </row>
    <row r="1797" spans="1:24" ht="14.25" customHeight="1" x14ac:dyDescent="0.25">
      <c r="A1797" s="2">
        <v>4968</v>
      </c>
      <c r="B1797" s="2">
        <v>40</v>
      </c>
      <c r="C1797" s="2" t="str">
        <f t="shared" si="252"/>
        <v>Mid Adults</v>
      </c>
      <c r="D1797" s="2" t="s">
        <v>12</v>
      </c>
      <c r="E1797" s="2" t="s">
        <v>19</v>
      </c>
      <c r="F1797" s="2">
        <v>360.46</v>
      </c>
      <c r="G1797" s="2">
        <f t="shared" si="253"/>
        <v>2</v>
      </c>
      <c r="H1797" s="6">
        <v>49164</v>
      </c>
      <c r="I1797" s="12" t="str">
        <f t="shared" si="254"/>
        <v>2034</v>
      </c>
      <c r="J1797" s="10" t="str">
        <f t="shared" si="255"/>
        <v>Aug</v>
      </c>
      <c r="K1797" s="12" t="str">
        <f t="shared" si="256"/>
        <v>08</v>
      </c>
      <c r="L1797" s="2" t="s">
        <v>30</v>
      </c>
      <c r="M1797" s="2" t="s">
        <v>25</v>
      </c>
      <c r="N1797" s="2">
        <v>1.33</v>
      </c>
      <c r="O1797" s="2" t="s">
        <v>16</v>
      </c>
      <c r="P1797" s="2">
        <v>15</v>
      </c>
      <c r="Q1797" s="2">
        <f t="shared" si="257"/>
        <v>2</v>
      </c>
      <c r="R1797" s="2">
        <v>24.03</v>
      </c>
      <c r="S1797" s="2">
        <f t="shared" si="258"/>
        <v>1</v>
      </c>
      <c r="T1797" s="42">
        <f>DataSet!G4969+DataSet!Q4969+DataSet!S4969</f>
        <v>6</v>
      </c>
      <c r="U1797" s="16" t="str">
        <f t="shared" si="259"/>
        <v>Medium</v>
      </c>
      <c r="V1797" s="4">
        <v>4</v>
      </c>
      <c r="W1797" s="33">
        <f t="shared" si="260"/>
        <v>522.96160849772423</v>
      </c>
      <c r="X1797" s="2" t="s">
        <v>28</v>
      </c>
    </row>
    <row r="1798" spans="1:24" ht="14.25" customHeight="1" x14ac:dyDescent="0.25">
      <c r="A1798" s="2">
        <v>288</v>
      </c>
      <c r="B1798" s="2">
        <v>29</v>
      </c>
      <c r="C1798" s="2" t="str">
        <f t="shared" si="252"/>
        <v>Young Adults</v>
      </c>
      <c r="D1798" s="2" t="s">
        <v>12</v>
      </c>
      <c r="E1798" s="2" t="s">
        <v>27</v>
      </c>
      <c r="F1798" s="2">
        <v>861.91</v>
      </c>
      <c r="G1798" s="2">
        <f t="shared" si="253"/>
        <v>3</v>
      </c>
      <c r="H1798" s="6">
        <v>44484</v>
      </c>
      <c r="I1798" s="12" t="str">
        <f t="shared" si="254"/>
        <v>2021</v>
      </c>
      <c r="J1798" s="10" t="str">
        <f t="shared" si="255"/>
        <v>Oct</v>
      </c>
      <c r="K1798" s="12" t="str">
        <f t="shared" si="256"/>
        <v>15</v>
      </c>
      <c r="L1798" s="2" t="s">
        <v>24</v>
      </c>
      <c r="M1798" s="2" t="s">
        <v>15</v>
      </c>
      <c r="N1798" s="2">
        <v>1.32</v>
      </c>
      <c r="O1798" s="2" t="s">
        <v>21</v>
      </c>
      <c r="P1798" s="2">
        <v>14</v>
      </c>
      <c r="Q1798" s="2">
        <f t="shared" si="257"/>
        <v>2</v>
      </c>
      <c r="R1798" s="2">
        <v>61.56</v>
      </c>
      <c r="S1798" s="2">
        <f t="shared" si="258"/>
        <v>2</v>
      </c>
      <c r="T1798" s="42">
        <f>DataSet!G289+DataSet!Q289+DataSet!S289</f>
        <v>5</v>
      </c>
      <c r="U1798" s="16" t="str">
        <f t="shared" si="259"/>
        <v>Medium</v>
      </c>
      <c r="V1798" s="4">
        <v>3</v>
      </c>
      <c r="W1798" s="33">
        <f t="shared" si="260"/>
        <v>498.58853582554519</v>
      </c>
      <c r="X1798" s="2" t="s">
        <v>22</v>
      </c>
    </row>
    <row r="1799" spans="1:24" ht="14.25" customHeight="1" x14ac:dyDescent="0.25">
      <c r="A1799" s="2">
        <v>358</v>
      </c>
      <c r="B1799" s="2">
        <v>69</v>
      </c>
      <c r="C1799" s="2" t="str">
        <f t="shared" si="252"/>
        <v>Seniors</v>
      </c>
      <c r="D1799" s="2" t="s">
        <v>12</v>
      </c>
      <c r="E1799" s="2" t="s">
        <v>27</v>
      </c>
      <c r="F1799" s="2">
        <v>247.38</v>
      </c>
      <c r="G1799" s="2">
        <f t="shared" si="253"/>
        <v>1</v>
      </c>
      <c r="H1799" s="6">
        <v>44554</v>
      </c>
      <c r="I1799" s="12" t="str">
        <f t="shared" si="254"/>
        <v>2021</v>
      </c>
      <c r="J1799" s="10" t="str">
        <f t="shared" si="255"/>
        <v>Dec</v>
      </c>
      <c r="K1799" s="12" t="str">
        <f t="shared" si="256"/>
        <v>24</v>
      </c>
      <c r="L1799" s="2" t="s">
        <v>20</v>
      </c>
      <c r="M1799" s="2" t="s">
        <v>15</v>
      </c>
      <c r="N1799" s="2">
        <v>1.32</v>
      </c>
      <c r="O1799" s="2" t="s">
        <v>16</v>
      </c>
      <c r="P1799" s="2">
        <v>2</v>
      </c>
      <c r="Q1799" s="2">
        <f t="shared" si="257"/>
        <v>1</v>
      </c>
      <c r="R1799" s="2">
        <v>123.69</v>
      </c>
      <c r="S1799" s="2">
        <f t="shared" si="258"/>
        <v>2</v>
      </c>
      <c r="T1799" s="42">
        <f>DataSet!G359+DataSet!Q359+DataSet!S359</f>
        <v>6</v>
      </c>
      <c r="U1799" s="16" t="str">
        <f t="shared" si="259"/>
        <v>Medium</v>
      </c>
      <c r="V1799" s="4">
        <v>4</v>
      </c>
      <c r="W1799" s="33">
        <f t="shared" si="260"/>
        <v>523.20857142857176</v>
      </c>
      <c r="X1799" s="2" t="s">
        <v>28</v>
      </c>
    </row>
    <row r="1800" spans="1:24" ht="14.25" customHeight="1" x14ac:dyDescent="0.25">
      <c r="A1800" s="2">
        <v>385</v>
      </c>
      <c r="B1800" s="2">
        <v>53</v>
      </c>
      <c r="C1800" s="2" t="str">
        <f t="shared" si="252"/>
        <v>Late Adults</v>
      </c>
      <c r="D1800" s="2" t="s">
        <v>18</v>
      </c>
      <c r="E1800" s="2" t="s">
        <v>13</v>
      </c>
      <c r="F1800" s="2">
        <v>382.25</v>
      </c>
      <c r="G1800" s="2">
        <f t="shared" si="253"/>
        <v>2</v>
      </c>
      <c r="H1800" s="6">
        <v>44581</v>
      </c>
      <c r="I1800" s="12" t="str">
        <f t="shared" si="254"/>
        <v>2022</v>
      </c>
      <c r="J1800" s="10" t="str">
        <f t="shared" si="255"/>
        <v>Jan</v>
      </c>
      <c r="K1800" s="12" t="str">
        <f t="shared" si="256"/>
        <v>20</v>
      </c>
      <c r="L1800" s="2" t="s">
        <v>20</v>
      </c>
      <c r="M1800" s="2" t="s">
        <v>15</v>
      </c>
      <c r="N1800" s="2">
        <v>1.32</v>
      </c>
      <c r="O1800" s="2" t="s">
        <v>21</v>
      </c>
      <c r="P1800" s="2">
        <v>2</v>
      </c>
      <c r="Q1800" s="2">
        <f t="shared" si="257"/>
        <v>1</v>
      </c>
      <c r="R1800" s="2">
        <v>191.12</v>
      </c>
      <c r="S1800" s="2">
        <f t="shared" si="258"/>
        <v>3</v>
      </c>
      <c r="T1800" s="42">
        <f>DataSet!G386+DataSet!Q386+DataSet!S386</f>
        <v>7</v>
      </c>
      <c r="U1800" s="16" t="str">
        <f t="shared" si="259"/>
        <v>High</v>
      </c>
      <c r="V1800" s="4">
        <v>2</v>
      </c>
      <c r="W1800" s="33">
        <f t="shared" si="260"/>
        <v>520.43282371294947</v>
      </c>
      <c r="X1800" s="2" t="s">
        <v>28</v>
      </c>
    </row>
    <row r="1801" spans="1:24" ht="14.25" customHeight="1" x14ac:dyDescent="0.25">
      <c r="A1801" s="2">
        <v>393</v>
      </c>
      <c r="B1801" s="2">
        <v>33</v>
      </c>
      <c r="C1801" s="2" t="str">
        <f t="shared" si="252"/>
        <v>Early Adults</v>
      </c>
      <c r="D1801" s="2" t="s">
        <v>18</v>
      </c>
      <c r="E1801" s="2" t="s">
        <v>19</v>
      </c>
      <c r="F1801" s="2">
        <v>807.87</v>
      </c>
      <c r="G1801" s="2">
        <f t="shared" si="253"/>
        <v>3</v>
      </c>
      <c r="H1801" s="6">
        <v>44589</v>
      </c>
      <c r="I1801" s="12" t="str">
        <f t="shared" si="254"/>
        <v>2022</v>
      </c>
      <c r="J1801" s="10" t="str">
        <f t="shared" si="255"/>
        <v>Jan</v>
      </c>
      <c r="K1801" s="12" t="str">
        <f t="shared" si="256"/>
        <v>28</v>
      </c>
      <c r="L1801" s="2" t="s">
        <v>30</v>
      </c>
      <c r="M1801" s="2" t="s">
        <v>15</v>
      </c>
      <c r="N1801" s="2">
        <v>1.32</v>
      </c>
      <c r="O1801" s="2" t="s">
        <v>21</v>
      </c>
      <c r="P1801" s="2">
        <v>3</v>
      </c>
      <c r="Q1801" s="2">
        <f t="shared" si="257"/>
        <v>1</v>
      </c>
      <c r="R1801" s="2">
        <v>269.29000000000002</v>
      </c>
      <c r="S1801" s="2">
        <f t="shared" si="258"/>
        <v>3</v>
      </c>
      <c r="T1801" s="42">
        <f>DataSet!G394+DataSet!Q394+DataSet!S394</f>
        <v>7</v>
      </c>
      <c r="U1801" s="16" t="str">
        <f t="shared" si="259"/>
        <v>High</v>
      </c>
      <c r="V1801" s="4">
        <v>2</v>
      </c>
      <c r="W1801" s="33">
        <f t="shared" si="260"/>
        <v>520.64873437500091</v>
      </c>
      <c r="X1801" s="2" t="s">
        <v>22</v>
      </c>
    </row>
    <row r="1802" spans="1:24" ht="14.25" customHeight="1" x14ac:dyDescent="0.25">
      <c r="A1802" s="2">
        <v>474</v>
      </c>
      <c r="B1802" s="2">
        <v>37</v>
      </c>
      <c r="C1802" s="2" t="str">
        <f t="shared" si="252"/>
        <v>Early Adults</v>
      </c>
      <c r="D1802" s="2" t="s">
        <v>12</v>
      </c>
      <c r="E1802" s="2" t="s">
        <v>27</v>
      </c>
      <c r="F1802" s="2">
        <v>928.44</v>
      </c>
      <c r="G1802" s="2">
        <f t="shared" si="253"/>
        <v>3</v>
      </c>
      <c r="H1802" s="6">
        <v>44670</v>
      </c>
      <c r="I1802" s="12" t="str">
        <f t="shared" si="254"/>
        <v>2022</v>
      </c>
      <c r="J1802" s="10" t="str">
        <f t="shared" si="255"/>
        <v>Apr</v>
      </c>
      <c r="K1802" s="12" t="str">
        <f t="shared" si="256"/>
        <v>19</v>
      </c>
      <c r="L1802" s="2" t="s">
        <v>24</v>
      </c>
      <c r="M1802" s="2" t="s">
        <v>15</v>
      </c>
      <c r="N1802" s="2">
        <v>1.32</v>
      </c>
      <c r="O1802" s="2" t="s">
        <v>21</v>
      </c>
      <c r="P1802" s="2">
        <v>14</v>
      </c>
      <c r="Q1802" s="2">
        <f t="shared" si="257"/>
        <v>2</v>
      </c>
      <c r="R1802" s="2">
        <v>66.319999999999993</v>
      </c>
      <c r="S1802" s="2">
        <f t="shared" si="258"/>
        <v>2</v>
      </c>
      <c r="T1802" s="42">
        <f>DataSet!G475+DataSet!Q475+DataSet!S475</f>
        <v>7</v>
      </c>
      <c r="U1802" s="16" t="str">
        <f t="shared" si="259"/>
        <v>High</v>
      </c>
      <c r="V1802" s="4">
        <v>5</v>
      </c>
      <c r="W1802" s="33">
        <f t="shared" si="260"/>
        <v>533.16011235955091</v>
      </c>
      <c r="X1802" s="2" t="s">
        <v>17</v>
      </c>
    </row>
    <row r="1803" spans="1:24" ht="14.25" customHeight="1" x14ac:dyDescent="0.25">
      <c r="A1803" s="2">
        <v>614</v>
      </c>
      <c r="B1803" s="2">
        <v>64</v>
      </c>
      <c r="C1803" s="2" t="str">
        <f t="shared" si="252"/>
        <v>Seniors</v>
      </c>
      <c r="D1803" s="2" t="s">
        <v>26</v>
      </c>
      <c r="E1803" s="2" t="s">
        <v>13</v>
      </c>
      <c r="F1803" s="2">
        <v>100.8</v>
      </c>
      <c r="G1803" s="2">
        <f t="shared" si="253"/>
        <v>1</v>
      </c>
      <c r="H1803" s="6">
        <v>44810</v>
      </c>
      <c r="I1803" s="12" t="str">
        <f t="shared" si="254"/>
        <v>2022</v>
      </c>
      <c r="J1803" s="10" t="str">
        <f t="shared" si="255"/>
        <v>Sep</v>
      </c>
      <c r="K1803" s="12" t="str">
        <f t="shared" si="256"/>
        <v>06</v>
      </c>
      <c r="L1803" s="2" t="s">
        <v>14</v>
      </c>
      <c r="M1803" s="2" t="s">
        <v>15</v>
      </c>
      <c r="N1803" s="2">
        <v>1.32</v>
      </c>
      <c r="O1803" s="2" t="s">
        <v>16</v>
      </c>
      <c r="P1803" s="2">
        <v>10</v>
      </c>
      <c r="Q1803" s="2">
        <f t="shared" si="257"/>
        <v>2</v>
      </c>
      <c r="R1803" s="2">
        <v>10.08</v>
      </c>
      <c r="S1803" s="2">
        <f t="shared" si="258"/>
        <v>1</v>
      </c>
      <c r="T1803" s="42">
        <f>DataSet!G615+DataSet!Q615+DataSet!S615</f>
        <v>5</v>
      </c>
      <c r="U1803" s="16" t="str">
        <f t="shared" si="259"/>
        <v>Medium</v>
      </c>
      <c r="V1803" s="4">
        <v>4</v>
      </c>
      <c r="W1803" s="33">
        <f t="shared" si="260"/>
        <v>523.62840182648438</v>
      </c>
      <c r="X1803" s="2" t="s">
        <v>28</v>
      </c>
    </row>
    <row r="1804" spans="1:24" ht="14.25" customHeight="1" x14ac:dyDescent="0.25">
      <c r="A1804" s="2">
        <v>719</v>
      </c>
      <c r="B1804" s="2">
        <v>28</v>
      </c>
      <c r="C1804" s="2" t="str">
        <f t="shared" si="252"/>
        <v>Young Adults</v>
      </c>
      <c r="D1804" s="2" t="s">
        <v>26</v>
      </c>
      <c r="E1804" s="2" t="s">
        <v>29</v>
      </c>
      <c r="F1804" s="2">
        <v>553.74</v>
      </c>
      <c r="G1804" s="2">
        <f t="shared" si="253"/>
        <v>2</v>
      </c>
      <c r="H1804" s="6">
        <v>44915</v>
      </c>
      <c r="I1804" s="12" t="str">
        <f t="shared" si="254"/>
        <v>2022</v>
      </c>
      <c r="J1804" s="10" t="str">
        <f t="shared" si="255"/>
        <v>Dec</v>
      </c>
      <c r="K1804" s="12" t="str">
        <f t="shared" si="256"/>
        <v>20</v>
      </c>
      <c r="L1804" s="2" t="s">
        <v>20</v>
      </c>
      <c r="M1804" s="2" t="s">
        <v>15</v>
      </c>
      <c r="N1804" s="2">
        <v>1.32</v>
      </c>
      <c r="O1804" s="2" t="s">
        <v>21</v>
      </c>
      <c r="P1804" s="2">
        <v>19</v>
      </c>
      <c r="Q1804" s="2">
        <f t="shared" si="257"/>
        <v>3</v>
      </c>
      <c r="R1804" s="2">
        <v>29.14</v>
      </c>
      <c r="S1804" s="2">
        <f t="shared" si="258"/>
        <v>1</v>
      </c>
      <c r="T1804" s="42">
        <f>DataSet!G720+DataSet!Q720+DataSet!S720</f>
        <v>4</v>
      </c>
      <c r="U1804" s="16" t="str">
        <f t="shared" si="259"/>
        <v>Low</v>
      </c>
      <c r="V1804" s="4">
        <v>4</v>
      </c>
      <c r="W1804" s="33">
        <f t="shared" si="260"/>
        <v>524.27295731707352</v>
      </c>
      <c r="X1804" s="2" t="s">
        <v>28</v>
      </c>
    </row>
    <row r="1805" spans="1:24" ht="14.25" customHeight="1" x14ac:dyDescent="0.25">
      <c r="A1805" s="2">
        <v>739</v>
      </c>
      <c r="B1805" s="2">
        <v>36</v>
      </c>
      <c r="C1805" s="2" t="str">
        <f t="shared" si="252"/>
        <v>Early Adults</v>
      </c>
      <c r="D1805" s="2" t="s">
        <v>18</v>
      </c>
      <c r="E1805" s="2" t="s">
        <v>19</v>
      </c>
      <c r="F1805" s="2">
        <v>169.87</v>
      </c>
      <c r="G1805" s="2">
        <f t="shared" si="253"/>
        <v>1</v>
      </c>
      <c r="H1805" s="6">
        <v>44935</v>
      </c>
      <c r="I1805" s="12" t="str">
        <f t="shared" si="254"/>
        <v>2023</v>
      </c>
      <c r="J1805" s="10" t="str">
        <f t="shared" si="255"/>
        <v>Jan</v>
      </c>
      <c r="K1805" s="12" t="str">
        <f t="shared" si="256"/>
        <v>09</v>
      </c>
      <c r="L1805" s="2" t="s">
        <v>20</v>
      </c>
      <c r="M1805" s="2" t="s">
        <v>15</v>
      </c>
      <c r="N1805" s="2">
        <v>1.32</v>
      </c>
      <c r="O1805" s="2" t="s">
        <v>16</v>
      </c>
      <c r="P1805" s="2">
        <v>18</v>
      </c>
      <c r="Q1805" s="2">
        <f t="shared" si="257"/>
        <v>3</v>
      </c>
      <c r="R1805" s="2">
        <v>9.44</v>
      </c>
      <c r="S1805" s="2">
        <f t="shared" si="258"/>
        <v>1</v>
      </c>
      <c r="T1805" s="42">
        <f>DataSet!G740+DataSet!Q740+DataSet!S740</f>
        <v>5</v>
      </c>
      <c r="U1805" s="16" t="str">
        <f t="shared" si="259"/>
        <v>Medium</v>
      </c>
      <c r="V1805" s="4">
        <v>3</v>
      </c>
      <c r="W1805" s="33">
        <f t="shared" si="260"/>
        <v>498.02173166926679</v>
      </c>
      <c r="X1805" s="2" t="s">
        <v>22</v>
      </c>
    </row>
    <row r="1806" spans="1:24" ht="14.25" customHeight="1" x14ac:dyDescent="0.25">
      <c r="A1806" s="2">
        <v>814</v>
      </c>
      <c r="B1806" s="2">
        <v>51</v>
      </c>
      <c r="C1806" s="2" t="str">
        <f t="shared" si="252"/>
        <v>Late Adults</v>
      </c>
      <c r="D1806" s="2" t="s">
        <v>18</v>
      </c>
      <c r="E1806" s="2" t="s">
        <v>19</v>
      </c>
      <c r="F1806" s="2">
        <v>202.03</v>
      </c>
      <c r="G1806" s="2">
        <f t="shared" si="253"/>
        <v>1</v>
      </c>
      <c r="H1806" s="6">
        <v>45010</v>
      </c>
      <c r="I1806" s="12" t="str">
        <f t="shared" si="254"/>
        <v>2023</v>
      </c>
      <c r="J1806" s="10" t="str">
        <f t="shared" si="255"/>
        <v>Mar</v>
      </c>
      <c r="K1806" s="12" t="str">
        <f t="shared" si="256"/>
        <v>25</v>
      </c>
      <c r="L1806" s="2" t="s">
        <v>24</v>
      </c>
      <c r="M1806" s="2" t="s">
        <v>25</v>
      </c>
      <c r="N1806" s="2">
        <v>1.32</v>
      </c>
      <c r="O1806" s="2" t="s">
        <v>21</v>
      </c>
      <c r="P1806" s="2">
        <v>15</v>
      </c>
      <c r="Q1806" s="2">
        <f t="shared" si="257"/>
        <v>2</v>
      </c>
      <c r="R1806" s="2">
        <v>13.47</v>
      </c>
      <c r="S1806" s="2">
        <f t="shared" si="258"/>
        <v>1</v>
      </c>
      <c r="T1806" s="42">
        <f>DataSet!G815+DataSet!Q815+DataSet!S815</f>
        <v>6</v>
      </c>
      <c r="U1806" s="16" t="str">
        <f t="shared" si="259"/>
        <v>Medium</v>
      </c>
      <c r="V1806" s="4">
        <v>1</v>
      </c>
      <c r="W1806" s="33">
        <f t="shared" si="260"/>
        <v>536.53209374999949</v>
      </c>
      <c r="X1806" s="2" t="s">
        <v>17</v>
      </c>
    </row>
    <row r="1807" spans="1:24" ht="14.25" customHeight="1" x14ac:dyDescent="0.25">
      <c r="A1807" s="2">
        <v>840</v>
      </c>
      <c r="B1807" s="2">
        <v>24</v>
      </c>
      <c r="C1807" s="2" t="str">
        <f t="shared" si="252"/>
        <v>Young Adults</v>
      </c>
      <c r="D1807" s="2" t="s">
        <v>18</v>
      </c>
      <c r="E1807" s="2" t="s">
        <v>29</v>
      </c>
      <c r="F1807" s="2">
        <v>240.02</v>
      </c>
      <c r="G1807" s="2">
        <f t="shared" si="253"/>
        <v>1</v>
      </c>
      <c r="H1807" s="6">
        <v>45036</v>
      </c>
      <c r="I1807" s="12" t="str">
        <f t="shared" si="254"/>
        <v>2023</v>
      </c>
      <c r="J1807" s="10" t="str">
        <f t="shared" si="255"/>
        <v>Apr</v>
      </c>
      <c r="K1807" s="12" t="str">
        <f t="shared" si="256"/>
        <v>20</v>
      </c>
      <c r="L1807" s="2" t="s">
        <v>20</v>
      </c>
      <c r="M1807" s="2" t="s">
        <v>25</v>
      </c>
      <c r="N1807" s="2">
        <v>1.32</v>
      </c>
      <c r="O1807" s="2" t="s">
        <v>21</v>
      </c>
      <c r="P1807" s="2">
        <v>5</v>
      </c>
      <c r="Q1807" s="2">
        <f t="shared" si="257"/>
        <v>1</v>
      </c>
      <c r="R1807" s="2">
        <v>48</v>
      </c>
      <c r="S1807" s="2">
        <f t="shared" si="258"/>
        <v>1</v>
      </c>
      <c r="T1807" s="42">
        <f>DataSet!G841+DataSet!Q841+DataSet!S841</f>
        <v>5</v>
      </c>
      <c r="U1807" s="16" t="str">
        <f t="shared" si="259"/>
        <v>Medium</v>
      </c>
      <c r="V1807" s="4">
        <v>2</v>
      </c>
      <c r="W1807" s="33">
        <f t="shared" si="260"/>
        <v>520.19924882629198</v>
      </c>
      <c r="X1807" s="2" t="s">
        <v>17</v>
      </c>
    </row>
    <row r="1808" spans="1:24" ht="14.25" customHeight="1" x14ac:dyDescent="0.25">
      <c r="A1808" s="2">
        <v>848</v>
      </c>
      <c r="B1808" s="2">
        <v>56</v>
      </c>
      <c r="C1808" s="2" t="str">
        <f t="shared" si="252"/>
        <v>Late Adults</v>
      </c>
      <c r="D1808" s="2" t="s">
        <v>23</v>
      </c>
      <c r="E1808" s="2" t="s">
        <v>13</v>
      </c>
      <c r="F1808" s="2">
        <v>628.04999999999995</v>
      </c>
      <c r="G1808" s="2">
        <f t="shared" si="253"/>
        <v>2</v>
      </c>
      <c r="H1808" s="6">
        <v>45044</v>
      </c>
      <c r="I1808" s="12" t="str">
        <f t="shared" si="254"/>
        <v>2023</v>
      </c>
      <c r="J1808" s="10" t="str">
        <f t="shared" si="255"/>
        <v>Apr</v>
      </c>
      <c r="K1808" s="12" t="str">
        <f t="shared" si="256"/>
        <v>28</v>
      </c>
      <c r="L1808" s="2" t="s">
        <v>14</v>
      </c>
      <c r="M1808" s="2" t="s">
        <v>15</v>
      </c>
      <c r="N1808" s="2">
        <v>1.32</v>
      </c>
      <c r="O1808" s="2" t="s">
        <v>21</v>
      </c>
      <c r="P1808" s="2">
        <v>8</v>
      </c>
      <c r="Q1808" s="2">
        <f t="shared" si="257"/>
        <v>2</v>
      </c>
      <c r="R1808" s="2">
        <v>78.510000000000005</v>
      </c>
      <c r="S1808" s="2">
        <f t="shared" si="258"/>
        <v>2</v>
      </c>
      <c r="T1808" s="42">
        <f>DataSet!G849+DataSet!Q849+DataSet!S849</f>
        <v>5</v>
      </c>
      <c r="U1808" s="16" t="str">
        <f t="shared" si="259"/>
        <v>Medium</v>
      </c>
      <c r="V1808" s="4">
        <v>4</v>
      </c>
      <c r="W1808" s="33">
        <f t="shared" si="260"/>
        <v>524.22796946564927</v>
      </c>
      <c r="X1808" s="2" t="s">
        <v>17</v>
      </c>
    </row>
    <row r="1809" spans="1:24" ht="14.25" customHeight="1" x14ac:dyDescent="0.25">
      <c r="A1809" s="2">
        <v>1397</v>
      </c>
      <c r="B1809" s="2">
        <v>54</v>
      </c>
      <c r="C1809" s="2" t="str">
        <f t="shared" si="252"/>
        <v>Late Adults</v>
      </c>
      <c r="D1809" s="2" t="s">
        <v>12</v>
      </c>
      <c r="E1809" s="2" t="s">
        <v>29</v>
      </c>
      <c r="F1809" s="2">
        <v>712.31</v>
      </c>
      <c r="G1809" s="2">
        <f t="shared" si="253"/>
        <v>3</v>
      </c>
      <c r="H1809" s="6">
        <v>45593</v>
      </c>
      <c r="I1809" s="12" t="str">
        <f t="shared" si="254"/>
        <v>2024</v>
      </c>
      <c r="J1809" s="10" t="str">
        <f t="shared" si="255"/>
        <v>Oct</v>
      </c>
      <c r="K1809" s="12" t="str">
        <f t="shared" si="256"/>
        <v>28</v>
      </c>
      <c r="L1809" s="2" t="s">
        <v>24</v>
      </c>
      <c r="M1809" s="2" t="s">
        <v>15</v>
      </c>
      <c r="N1809" s="2">
        <v>1.32</v>
      </c>
      <c r="O1809" s="2" t="s">
        <v>16</v>
      </c>
      <c r="P1809" s="2">
        <v>6</v>
      </c>
      <c r="Q1809" s="2">
        <f t="shared" si="257"/>
        <v>2</v>
      </c>
      <c r="R1809" s="2">
        <v>118.72</v>
      </c>
      <c r="S1809" s="2">
        <f t="shared" si="258"/>
        <v>2</v>
      </c>
      <c r="T1809" s="42">
        <f>DataSet!G1398+DataSet!Q1398+DataSet!S1398</f>
        <v>6</v>
      </c>
      <c r="U1809" s="16" t="str">
        <f t="shared" si="259"/>
        <v>Medium</v>
      </c>
      <c r="V1809" s="4">
        <v>3</v>
      </c>
      <c r="W1809" s="33">
        <f t="shared" si="260"/>
        <v>498.53446874999997</v>
      </c>
      <c r="X1809" s="2" t="s">
        <v>22</v>
      </c>
    </row>
    <row r="1810" spans="1:24" ht="14.25" customHeight="1" x14ac:dyDescent="0.25">
      <c r="A1810" s="2">
        <v>1450</v>
      </c>
      <c r="B1810" s="2">
        <v>31</v>
      </c>
      <c r="C1810" s="2" t="str">
        <f t="shared" si="252"/>
        <v>Early Adults</v>
      </c>
      <c r="D1810" s="2" t="s">
        <v>12</v>
      </c>
      <c r="E1810" s="2" t="s">
        <v>29</v>
      </c>
      <c r="F1810" s="2">
        <v>742.81</v>
      </c>
      <c r="G1810" s="2">
        <f t="shared" si="253"/>
        <v>3</v>
      </c>
      <c r="H1810" s="6">
        <v>45646</v>
      </c>
      <c r="I1810" s="12" t="str">
        <f t="shared" si="254"/>
        <v>2024</v>
      </c>
      <c r="J1810" s="10" t="str">
        <f t="shared" si="255"/>
        <v>Dec</v>
      </c>
      <c r="K1810" s="12" t="str">
        <f t="shared" si="256"/>
        <v>20</v>
      </c>
      <c r="L1810" s="2" t="s">
        <v>30</v>
      </c>
      <c r="M1810" s="2" t="s">
        <v>25</v>
      </c>
      <c r="N1810" s="2">
        <v>1.32</v>
      </c>
      <c r="O1810" s="2" t="s">
        <v>16</v>
      </c>
      <c r="P1810" s="2">
        <v>6</v>
      </c>
      <c r="Q1810" s="2">
        <f t="shared" si="257"/>
        <v>2</v>
      </c>
      <c r="R1810" s="2">
        <v>123.8</v>
      </c>
      <c r="S1810" s="2">
        <f t="shared" si="258"/>
        <v>2</v>
      </c>
      <c r="T1810" s="42">
        <f>DataSet!G1451+DataSet!Q1451+DataSet!S1451</f>
        <v>4</v>
      </c>
      <c r="U1810" s="16" t="str">
        <f t="shared" si="259"/>
        <v>Low</v>
      </c>
      <c r="V1810" s="4">
        <v>4</v>
      </c>
      <c r="W1810" s="33">
        <f t="shared" si="260"/>
        <v>524.06922018348666</v>
      </c>
      <c r="X1810" s="2" t="s">
        <v>28</v>
      </c>
    </row>
    <row r="1811" spans="1:24" ht="14.25" customHeight="1" x14ac:dyDescent="0.25">
      <c r="A1811" s="2">
        <v>1501</v>
      </c>
      <c r="B1811" s="2">
        <v>35</v>
      </c>
      <c r="C1811" s="2" t="str">
        <f t="shared" si="252"/>
        <v>Early Adults</v>
      </c>
      <c r="D1811" s="2" t="s">
        <v>26</v>
      </c>
      <c r="E1811" s="2" t="s">
        <v>13</v>
      </c>
      <c r="F1811" s="2">
        <v>239.72</v>
      </c>
      <c r="G1811" s="2">
        <f t="shared" si="253"/>
        <v>1</v>
      </c>
      <c r="H1811" s="6">
        <v>45697</v>
      </c>
      <c r="I1811" s="12" t="str">
        <f t="shared" si="254"/>
        <v>2025</v>
      </c>
      <c r="J1811" s="10" t="str">
        <f t="shared" si="255"/>
        <v>Feb</v>
      </c>
      <c r="K1811" s="12" t="str">
        <f t="shared" si="256"/>
        <v>09</v>
      </c>
      <c r="L1811" s="2" t="s">
        <v>20</v>
      </c>
      <c r="M1811" s="2" t="s">
        <v>15</v>
      </c>
      <c r="N1811" s="2">
        <v>1.32</v>
      </c>
      <c r="O1811" s="2" t="s">
        <v>16</v>
      </c>
      <c r="P1811" s="2">
        <v>11</v>
      </c>
      <c r="Q1811" s="2">
        <f t="shared" si="257"/>
        <v>2</v>
      </c>
      <c r="R1811" s="2">
        <v>21.79</v>
      </c>
      <c r="S1811" s="2">
        <f t="shared" si="258"/>
        <v>1</v>
      </c>
      <c r="T1811" s="42">
        <f>DataSet!G1502+DataSet!Q1502+DataSet!S1502</f>
        <v>7</v>
      </c>
      <c r="U1811" s="16" t="str">
        <f t="shared" si="259"/>
        <v>High</v>
      </c>
      <c r="V1811" s="4">
        <v>3</v>
      </c>
      <c r="W1811" s="33">
        <f t="shared" si="260"/>
        <v>498.19992175273865</v>
      </c>
      <c r="X1811" s="2" t="s">
        <v>17</v>
      </c>
    </row>
    <row r="1812" spans="1:24" ht="14.25" customHeight="1" x14ac:dyDescent="0.25">
      <c r="A1812" s="2">
        <v>1603</v>
      </c>
      <c r="B1812" s="2">
        <v>64</v>
      </c>
      <c r="C1812" s="2" t="str">
        <f t="shared" si="252"/>
        <v>Seniors</v>
      </c>
      <c r="D1812" s="2" t="s">
        <v>23</v>
      </c>
      <c r="E1812" s="2" t="s">
        <v>13</v>
      </c>
      <c r="F1812" s="2">
        <v>287.57</v>
      </c>
      <c r="G1812" s="2">
        <f t="shared" si="253"/>
        <v>1</v>
      </c>
      <c r="H1812" s="6">
        <v>45799</v>
      </c>
      <c r="I1812" s="12" t="str">
        <f t="shared" si="254"/>
        <v>2025</v>
      </c>
      <c r="J1812" s="10" t="str">
        <f t="shared" si="255"/>
        <v>May</v>
      </c>
      <c r="K1812" s="12" t="str">
        <f t="shared" si="256"/>
        <v>22</v>
      </c>
      <c r="L1812" s="2" t="s">
        <v>30</v>
      </c>
      <c r="M1812" s="2" t="s">
        <v>25</v>
      </c>
      <c r="N1812" s="2">
        <v>1.32</v>
      </c>
      <c r="O1812" s="2" t="s">
        <v>21</v>
      </c>
      <c r="P1812" s="2">
        <v>14</v>
      </c>
      <c r="Q1812" s="2">
        <f t="shared" si="257"/>
        <v>2</v>
      </c>
      <c r="R1812" s="2">
        <v>20.54</v>
      </c>
      <c r="S1812" s="2">
        <f t="shared" si="258"/>
        <v>1</v>
      </c>
      <c r="T1812" s="42">
        <f>DataSet!G1604+DataSet!Q1604+DataSet!S1604</f>
        <v>6</v>
      </c>
      <c r="U1812" s="16" t="str">
        <f t="shared" si="259"/>
        <v>Medium</v>
      </c>
      <c r="V1812" s="4">
        <v>3</v>
      </c>
      <c r="W1812" s="33">
        <f t="shared" si="260"/>
        <v>498.60506269592474</v>
      </c>
      <c r="X1812" s="2" t="s">
        <v>22</v>
      </c>
    </row>
    <row r="1813" spans="1:24" ht="14.25" customHeight="1" x14ac:dyDescent="0.25">
      <c r="A1813" s="2">
        <v>1617</v>
      </c>
      <c r="B1813" s="2">
        <v>46</v>
      </c>
      <c r="C1813" s="2" t="str">
        <f t="shared" si="252"/>
        <v>Mid Adults</v>
      </c>
      <c r="D1813" s="2" t="s">
        <v>12</v>
      </c>
      <c r="E1813" s="2" t="s">
        <v>19</v>
      </c>
      <c r="F1813" s="2">
        <v>65.7</v>
      </c>
      <c r="G1813" s="2">
        <f t="shared" si="253"/>
        <v>1</v>
      </c>
      <c r="H1813" s="6">
        <v>45813</v>
      </c>
      <c r="I1813" s="12" t="str">
        <f t="shared" si="254"/>
        <v>2025</v>
      </c>
      <c r="J1813" s="10" t="str">
        <f t="shared" si="255"/>
        <v>Jun</v>
      </c>
      <c r="K1813" s="12" t="str">
        <f t="shared" si="256"/>
        <v>05</v>
      </c>
      <c r="L1813" s="2" t="s">
        <v>30</v>
      </c>
      <c r="M1813" s="2" t="s">
        <v>25</v>
      </c>
      <c r="N1813" s="2">
        <v>1.32</v>
      </c>
      <c r="O1813" s="2" t="s">
        <v>21</v>
      </c>
      <c r="P1813" s="2">
        <v>9</v>
      </c>
      <c r="Q1813" s="2">
        <f t="shared" si="257"/>
        <v>2</v>
      </c>
      <c r="R1813" s="2">
        <v>7.3</v>
      </c>
      <c r="S1813" s="2">
        <f t="shared" si="258"/>
        <v>1</v>
      </c>
      <c r="T1813" s="42">
        <f>DataSet!G1618+DataSet!Q1618+DataSet!S1618</f>
        <v>5</v>
      </c>
      <c r="U1813" s="16" t="str">
        <f t="shared" si="259"/>
        <v>Medium</v>
      </c>
      <c r="V1813" s="4">
        <v>5</v>
      </c>
      <c r="W1813" s="33">
        <f t="shared" si="260"/>
        <v>532.52461414791026</v>
      </c>
      <c r="X1813" s="2" t="s">
        <v>28</v>
      </c>
    </row>
    <row r="1814" spans="1:24" ht="14.25" customHeight="1" x14ac:dyDescent="0.25">
      <c r="A1814" s="2">
        <v>1836</v>
      </c>
      <c r="B1814" s="2">
        <v>18</v>
      </c>
      <c r="C1814" s="2" t="str">
        <f t="shared" si="252"/>
        <v>Young Adults</v>
      </c>
      <c r="D1814" s="2" t="s">
        <v>23</v>
      </c>
      <c r="E1814" s="2" t="s">
        <v>27</v>
      </c>
      <c r="F1814" s="2">
        <v>179.03</v>
      </c>
      <c r="G1814" s="2">
        <f t="shared" si="253"/>
        <v>1</v>
      </c>
      <c r="H1814" s="6">
        <v>46032</v>
      </c>
      <c r="I1814" s="12" t="str">
        <f t="shared" si="254"/>
        <v>2026</v>
      </c>
      <c r="J1814" s="10" t="str">
        <f t="shared" si="255"/>
        <v>Jan</v>
      </c>
      <c r="K1814" s="12" t="str">
        <f t="shared" si="256"/>
        <v>10</v>
      </c>
      <c r="L1814" s="2" t="s">
        <v>24</v>
      </c>
      <c r="M1814" s="2" t="s">
        <v>15</v>
      </c>
      <c r="N1814" s="2">
        <v>1.32</v>
      </c>
      <c r="O1814" s="2" t="s">
        <v>16</v>
      </c>
      <c r="P1814" s="2">
        <v>14</v>
      </c>
      <c r="Q1814" s="2">
        <f t="shared" si="257"/>
        <v>2</v>
      </c>
      <c r="R1814" s="2">
        <v>12.79</v>
      </c>
      <c r="S1814" s="2">
        <f t="shared" si="258"/>
        <v>1</v>
      </c>
      <c r="T1814" s="42">
        <f>DataSet!G1837+DataSet!Q1837+DataSet!S1837</f>
        <v>7</v>
      </c>
      <c r="U1814" s="16" t="str">
        <f t="shared" si="259"/>
        <v>High</v>
      </c>
      <c r="V1814" s="4">
        <v>2</v>
      </c>
      <c r="W1814" s="33">
        <f t="shared" si="260"/>
        <v>520.63840125391948</v>
      </c>
      <c r="X1814" s="2" t="s">
        <v>22</v>
      </c>
    </row>
    <row r="1815" spans="1:24" ht="14.25" customHeight="1" x14ac:dyDescent="0.25">
      <c r="A1815" s="2">
        <v>2039</v>
      </c>
      <c r="B1815" s="2">
        <v>65</v>
      </c>
      <c r="C1815" s="2" t="str">
        <f t="shared" si="252"/>
        <v>Seniors</v>
      </c>
      <c r="D1815" s="2" t="s">
        <v>23</v>
      </c>
      <c r="E1815" s="2" t="s">
        <v>27</v>
      </c>
      <c r="F1815" s="2">
        <v>825.18</v>
      </c>
      <c r="G1815" s="2">
        <f t="shared" si="253"/>
        <v>3</v>
      </c>
      <c r="H1815" s="6">
        <v>46235</v>
      </c>
      <c r="I1815" s="12" t="str">
        <f t="shared" si="254"/>
        <v>2026</v>
      </c>
      <c r="J1815" s="10" t="str">
        <f t="shared" si="255"/>
        <v>Aug</v>
      </c>
      <c r="K1815" s="12" t="str">
        <f t="shared" si="256"/>
        <v>01</v>
      </c>
      <c r="L1815" s="2" t="s">
        <v>20</v>
      </c>
      <c r="M1815" s="2" t="s">
        <v>25</v>
      </c>
      <c r="N1815" s="2">
        <v>1.32</v>
      </c>
      <c r="O1815" s="2" t="s">
        <v>16</v>
      </c>
      <c r="P1815" s="2">
        <v>1</v>
      </c>
      <c r="Q1815" s="2">
        <f t="shared" si="257"/>
        <v>1</v>
      </c>
      <c r="R1815" s="2">
        <v>825.18</v>
      </c>
      <c r="S1815" s="2">
        <f t="shared" si="258"/>
        <v>3</v>
      </c>
      <c r="T1815" s="42">
        <f>DataSet!G2040+DataSet!Q2040+DataSet!S2040</f>
        <v>4</v>
      </c>
      <c r="U1815" s="16" t="str">
        <f t="shared" si="259"/>
        <v>Low</v>
      </c>
      <c r="V1815" s="4">
        <v>4</v>
      </c>
      <c r="W1815" s="33">
        <f t="shared" si="260"/>
        <v>523.73424196018425</v>
      </c>
      <c r="X1815" s="2" t="s">
        <v>17</v>
      </c>
    </row>
    <row r="1816" spans="1:24" ht="14.25" customHeight="1" x14ac:dyDescent="0.25">
      <c r="A1816" s="2">
        <v>2856</v>
      </c>
      <c r="B1816" s="2">
        <v>58</v>
      </c>
      <c r="C1816" s="2" t="str">
        <f t="shared" si="252"/>
        <v>Late Adults</v>
      </c>
      <c r="D1816" s="2" t="s">
        <v>26</v>
      </c>
      <c r="E1816" s="2" t="s">
        <v>27</v>
      </c>
      <c r="F1816" s="2">
        <v>950.92</v>
      </c>
      <c r="G1816" s="2">
        <f t="shared" si="253"/>
        <v>3</v>
      </c>
      <c r="H1816" s="6">
        <v>47052</v>
      </c>
      <c r="I1816" s="12" t="str">
        <f t="shared" si="254"/>
        <v>2028</v>
      </c>
      <c r="J1816" s="10" t="str">
        <f t="shared" si="255"/>
        <v>Oct</v>
      </c>
      <c r="K1816" s="12" t="str">
        <f t="shared" si="256"/>
        <v>26</v>
      </c>
      <c r="L1816" s="2" t="s">
        <v>24</v>
      </c>
      <c r="M1816" s="2" t="s">
        <v>25</v>
      </c>
      <c r="N1816" s="2">
        <v>1.32</v>
      </c>
      <c r="O1816" s="2" t="s">
        <v>16</v>
      </c>
      <c r="P1816" s="2">
        <v>19</v>
      </c>
      <c r="Q1816" s="2">
        <f t="shared" si="257"/>
        <v>3</v>
      </c>
      <c r="R1816" s="2">
        <v>50.05</v>
      </c>
      <c r="S1816" s="2">
        <f t="shared" si="258"/>
        <v>2</v>
      </c>
      <c r="T1816" s="42">
        <f>DataSet!G2857+DataSet!Q2857+DataSet!S2857</f>
        <v>6</v>
      </c>
      <c r="U1816" s="16" t="str">
        <f t="shared" si="259"/>
        <v>Medium</v>
      </c>
      <c r="V1816" s="4">
        <v>5</v>
      </c>
      <c r="W1816" s="33">
        <f t="shared" si="260"/>
        <v>533.27634460547529</v>
      </c>
      <c r="X1816" s="2" t="s">
        <v>17</v>
      </c>
    </row>
    <row r="1817" spans="1:24" ht="14.25" customHeight="1" x14ac:dyDescent="0.25">
      <c r="A1817" s="2">
        <v>3288</v>
      </c>
      <c r="B1817" s="2">
        <v>52</v>
      </c>
      <c r="C1817" s="2" t="str">
        <f t="shared" si="252"/>
        <v>Late Adults</v>
      </c>
      <c r="D1817" s="2" t="s">
        <v>18</v>
      </c>
      <c r="E1817" s="2" t="s">
        <v>29</v>
      </c>
      <c r="F1817" s="2">
        <v>533.57000000000005</v>
      </c>
      <c r="G1817" s="2">
        <f t="shared" si="253"/>
        <v>2</v>
      </c>
      <c r="H1817" s="6">
        <v>47484</v>
      </c>
      <c r="I1817" s="12" t="str">
        <f t="shared" si="254"/>
        <v>2030</v>
      </c>
      <c r="J1817" s="10" t="str">
        <f t="shared" si="255"/>
        <v>Jan</v>
      </c>
      <c r="K1817" s="12" t="str">
        <f t="shared" si="256"/>
        <v>01</v>
      </c>
      <c r="L1817" s="2" t="s">
        <v>30</v>
      </c>
      <c r="M1817" s="2" t="s">
        <v>25</v>
      </c>
      <c r="N1817" s="2">
        <v>1.32</v>
      </c>
      <c r="O1817" s="2" t="s">
        <v>16</v>
      </c>
      <c r="P1817" s="2">
        <v>18</v>
      </c>
      <c r="Q1817" s="2">
        <f t="shared" si="257"/>
        <v>3</v>
      </c>
      <c r="R1817" s="2">
        <v>29.64</v>
      </c>
      <c r="S1817" s="2">
        <f t="shared" si="258"/>
        <v>1</v>
      </c>
      <c r="T1817" s="42">
        <f>DataSet!G3289+DataSet!Q3289+DataSet!S3289</f>
        <v>7</v>
      </c>
      <c r="U1817" s="16" t="str">
        <f t="shared" si="259"/>
        <v>High</v>
      </c>
      <c r="V1817" s="4">
        <v>2</v>
      </c>
      <c r="W1817" s="33">
        <f t="shared" si="260"/>
        <v>521.17467817896488</v>
      </c>
      <c r="X1817" s="2" t="s">
        <v>17</v>
      </c>
    </row>
    <row r="1818" spans="1:24" ht="14.25" customHeight="1" x14ac:dyDescent="0.25">
      <c r="A1818" s="2">
        <v>3681</v>
      </c>
      <c r="B1818" s="2">
        <v>42</v>
      </c>
      <c r="C1818" s="2" t="str">
        <f t="shared" si="252"/>
        <v>Mid Adults</v>
      </c>
      <c r="D1818" s="2" t="s">
        <v>26</v>
      </c>
      <c r="E1818" s="2" t="s">
        <v>13</v>
      </c>
      <c r="F1818" s="2">
        <v>57.19</v>
      </c>
      <c r="G1818" s="2">
        <f t="shared" si="253"/>
        <v>1</v>
      </c>
      <c r="H1818" s="6">
        <v>47877</v>
      </c>
      <c r="I1818" s="12" t="str">
        <f t="shared" si="254"/>
        <v>2031</v>
      </c>
      <c r="J1818" s="10" t="str">
        <f t="shared" si="255"/>
        <v>Jan</v>
      </c>
      <c r="K1818" s="12" t="str">
        <f t="shared" si="256"/>
        <v>29</v>
      </c>
      <c r="L1818" s="2" t="s">
        <v>20</v>
      </c>
      <c r="M1818" s="2" t="s">
        <v>25</v>
      </c>
      <c r="N1818" s="2">
        <v>1.32</v>
      </c>
      <c r="O1818" s="2" t="s">
        <v>16</v>
      </c>
      <c r="P1818" s="2">
        <v>1</v>
      </c>
      <c r="Q1818" s="2">
        <f t="shared" si="257"/>
        <v>1</v>
      </c>
      <c r="R1818" s="2">
        <v>57.19</v>
      </c>
      <c r="S1818" s="2">
        <f t="shared" si="258"/>
        <v>2</v>
      </c>
      <c r="T1818" s="42">
        <f>DataSet!G3682+DataSet!Q3682+DataSet!S3682</f>
        <v>7</v>
      </c>
      <c r="U1818" s="16" t="str">
        <f t="shared" si="259"/>
        <v>High</v>
      </c>
      <c r="V1818" s="4">
        <v>4</v>
      </c>
      <c r="W1818" s="33">
        <f t="shared" si="260"/>
        <v>523.27190184049118</v>
      </c>
      <c r="X1818" s="2" t="s">
        <v>28</v>
      </c>
    </row>
    <row r="1819" spans="1:24" ht="14.25" customHeight="1" x14ac:dyDescent="0.25">
      <c r="A1819" s="2">
        <v>3825</v>
      </c>
      <c r="B1819" s="2">
        <v>20</v>
      </c>
      <c r="C1819" s="2" t="str">
        <f t="shared" si="252"/>
        <v>Young Adults</v>
      </c>
      <c r="D1819" s="2" t="s">
        <v>26</v>
      </c>
      <c r="E1819" s="2" t="s">
        <v>13</v>
      </c>
      <c r="F1819" s="2">
        <v>811.96</v>
      </c>
      <c r="G1819" s="2">
        <f t="shared" si="253"/>
        <v>3</v>
      </c>
      <c r="H1819" s="6">
        <v>48021</v>
      </c>
      <c r="I1819" s="12" t="str">
        <f t="shared" si="254"/>
        <v>2031</v>
      </c>
      <c r="J1819" s="10" t="str">
        <f t="shared" si="255"/>
        <v>Jun</v>
      </c>
      <c r="K1819" s="12" t="str">
        <f t="shared" si="256"/>
        <v>22</v>
      </c>
      <c r="L1819" s="2" t="s">
        <v>14</v>
      </c>
      <c r="M1819" s="2" t="s">
        <v>15</v>
      </c>
      <c r="N1819" s="2">
        <v>1.32</v>
      </c>
      <c r="O1819" s="2" t="s">
        <v>21</v>
      </c>
      <c r="P1819" s="2">
        <v>3</v>
      </c>
      <c r="Q1819" s="2">
        <f t="shared" si="257"/>
        <v>1</v>
      </c>
      <c r="R1819" s="2">
        <v>270.64999999999998</v>
      </c>
      <c r="S1819" s="2">
        <f t="shared" si="258"/>
        <v>3</v>
      </c>
      <c r="T1819" s="42">
        <f>DataSet!G3826+DataSet!Q3826+DataSet!S3826</f>
        <v>7</v>
      </c>
      <c r="U1819" s="16" t="str">
        <f t="shared" si="259"/>
        <v>High</v>
      </c>
      <c r="V1819" s="4">
        <v>2</v>
      </c>
      <c r="W1819" s="33">
        <f t="shared" si="260"/>
        <v>521.15518867924618</v>
      </c>
      <c r="X1819" s="2" t="s">
        <v>22</v>
      </c>
    </row>
    <row r="1820" spans="1:24" ht="14.25" customHeight="1" x14ac:dyDescent="0.25">
      <c r="A1820" s="2">
        <v>3983</v>
      </c>
      <c r="B1820" s="2">
        <v>66</v>
      </c>
      <c r="C1820" s="2" t="str">
        <f t="shared" si="252"/>
        <v>Seniors</v>
      </c>
      <c r="D1820" s="2" t="s">
        <v>26</v>
      </c>
      <c r="E1820" s="2" t="s">
        <v>19</v>
      </c>
      <c r="F1820" s="2">
        <v>409.29</v>
      </c>
      <c r="G1820" s="2">
        <f t="shared" si="253"/>
        <v>2</v>
      </c>
      <c r="H1820" s="6">
        <v>48179</v>
      </c>
      <c r="I1820" s="12" t="str">
        <f t="shared" si="254"/>
        <v>2031</v>
      </c>
      <c r="J1820" s="10" t="str">
        <f t="shared" si="255"/>
        <v>Nov</v>
      </c>
      <c r="K1820" s="12" t="str">
        <f t="shared" si="256"/>
        <v>27</v>
      </c>
      <c r="L1820" s="2" t="s">
        <v>20</v>
      </c>
      <c r="M1820" s="2" t="s">
        <v>25</v>
      </c>
      <c r="N1820" s="2">
        <v>1.32</v>
      </c>
      <c r="O1820" s="2" t="s">
        <v>21</v>
      </c>
      <c r="P1820" s="2">
        <v>15</v>
      </c>
      <c r="Q1820" s="2">
        <f t="shared" si="257"/>
        <v>2</v>
      </c>
      <c r="R1820" s="2">
        <v>27.29</v>
      </c>
      <c r="S1820" s="2">
        <f t="shared" si="258"/>
        <v>1</v>
      </c>
      <c r="T1820" s="42">
        <f>DataSet!G3984+DataSet!Q3984+DataSet!S3984</f>
        <v>8</v>
      </c>
      <c r="U1820" s="16" t="str">
        <f t="shared" si="259"/>
        <v>High</v>
      </c>
      <c r="V1820" s="4">
        <v>2</v>
      </c>
      <c r="W1820" s="33">
        <f t="shared" si="260"/>
        <v>520.69722834645745</v>
      </c>
      <c r="X1820" s="2" t="s">
        <v>22</v>
      </c>
    </row>
    <row r="1821" spans="1:24" ht="14.25" customHeight="1" x14ac:dyDescent="0.25">
      <c r="A1821" s="2">
        <v>4281</v>
      </c>
      <c r="B1821" s="2">
        <v>27</v>
      </c>
      <c r="C1821" s="2" t="str">
        <f t="shared" si="252"/>
        <v>Young Adults</v>
      </c>
      <c r="D1821" s="2" t="s">
        <v>12</v>
      </c>
      <c r="E1821" s="2" t="s">
        <v>27</v>
      </c>
      <c r="F1821" s="2">
        <v>344.57</v>
      </c>
      <c r="G1821" s="2">
        <f t="shared" si="253"/>
        <v>1</v>
      </c>
      <c r="H1821" s="6">
        <v>48477</v>
      </c>
      <c r="I1821" s="12" t="str">
        <f t="shared" si="254"/>
        <v>2032</v>
      </c>
      <c r="J1821" s="10" t="str">
        <f t="shared" si="255"/>
        <v>Sep</v>
      </c>
      <c r="K1821" s="12" t="str">
        <f t="shared" si="256"/>
        <v>20</v>
      </c>
      <c r="L1821" s="2" t="s">
        <v>30</v>
      </c>
      <c r="M1821" s="2" t="s">
        <v>15</v>
      </c>
      <c r="N1821" s="2">
        <v>1.32</v>
      </c>
      <c r="O1821" s="2" t="s">
        <v>16</v>
      </c>
      <c r="P1821" s="2">
        <v>19</v>
      </c>
      <c r="Q1821" s="2">
        <f t="shared" si="257"/>
        <v>3</v>
      </c>
      <c r="R1821" s="2">
        <v>18.14</v>
      </c>
      <c r="S1821" s="2">
        <f t="shared" si="258"/>
        <v>1</v>
      </c>
      <c r="T1821" s="42">
        <f>DataSet!G4282+DataSet!Q4282+DataSet!S4282</f>
        <v>7</v>
      </c>
      <c r="U1821" s="16" t="str">
        <f t="shared" si="259"/>
        <v>High</v>
      </c>
      <c r="V1821" s="4">
        <v>2</v>
      </c>
      <c r="W1821" s="33">
        <f t="shared" si="260"/>
        <v>520.87294952681475</v>
      </c>
      <c r="X1821" s="2" t="s">
        <v>22</v>
      </c>
    </row>
    <row r="1822" spans="1:24" ht="14.25" customHeight="1" x14ac:dyDescent="0.25">
      <c r="A1822" s="2">
        <v>4300</v>
      </c>
      <c r="B1822" s="2">
        <v>68</v>
      </c>
      <c r="C1822" s="2" t="str">
        <f t="shared" si="252"/>
        <v>Seniors</v>
      </c>
      <c r="D1822" s="2" t="s">
        <v>18</v>
      </c>
      <c r="E1822" s="2" t="s">
        <v>27</v>
      </c>
      <c r="F1822" s="2">
        <v>398.22</v>
      </c>
      <c r="G1822" s="2">
        <f t="shared" si="253"/>
        <v>2</v>
      </c>
      <c r="H1822" s="6">
        <v>48496</v>
      </c>
      <c r="I1822" s="12" t="str">
        <f t="shared" si="254"/>
        <v>2032</v>
      </c>
      <c r="J1822" s="10" t="str">
        <f t="shared" si="255"/>
        <v>Oct</v>
      </c>
      <c r="K1822" s="12" t="str">
        <f t="shared" si="256"/>
        <v>09</v>
      </c>
      <c r="L1822" s="2" t="s">
        <v>14</v>
      </c>
      <c r="M1822" s="2" t="s">
        <v>25</v>
      </c>
      <c r="N1822" s="2">
        <v>1.32</v>
      </c>
      <c r="O1822" s="2" t="s">
        <v>21</v>
      </c>
      <c r="P1822" s="2">
        <v>17</v>
      </c>
      <c r="Q1822" s="2">
        <f t="shared" si="257"/>
        <v>3</v>
      </c>
      <c r="R1822" s="2">
        <v>23.42</v>
      </c>
      <c r="S1822" s="2">
        <f t="shared" si="258"/>
        <v>1</v>
      </c>
      <c r="T1822" s="42">
        <f>DataSet!G4301+DataSet!Q4301+DataSet!S4301</f>
        <v>7</v>
      </c>
      <c r="U1822" s="16" t="str">
        <f t="shared" si="259"/>
        <v>High</v>
      </c>
      <c r="V1822" s="4">
        <v>3</v>
      </c>
      <c r="W1822" s="33">
        <f t="shared" si="260"/>
        <v>498.93635792778645</v>
      </c>
      <c r="X1822" s="2" t="s">
        <v>17</v>
      </c>
    </row>
    <row r="1823" spans="1:24" ht="14.25" customHeight="1" x14ac:dyDescent="0.25">
      <c r="A1823" s="2">
        <v>4368</v>
      </c>
      <c r="B1823" s="2">
        <v>35</v>
      </c>
      <c r="C1823" s="2" t="str">
        <f t="shared" si="252"/>
        <v>Early Adults</v>
      </c>
      <c r="D1823" s="2" t="s">
        <v>12</v>
      </c>
      <c r="E1823" s="2" t="s">
        <v>19</v>
      </c>
      <c r="F1823" s="2">
        <v>316.68</v>
      </c>
      <c r="G1823" s="2">
        <f t="shared" si="253"/>
        <v>1</v>
      </c>
      <c r="H1823" s="6">
        <v>48564</v>
      </c>
      <c r="I1823" s="12" t="str">
        <f t="shared" si="254"/>
        <v>2032</v>
      </c>
      <c r="J1823" s="10" t="str">
        <f t="shared" si="255"/>
        <v>Dec</v>
      </c>
      <c r="K1823" s="12" t="str">
        <f t="shared" si="256"/>
        <v>16</v>
      </c>
      <c r="L1823" s="2" t="s">
        <v>20</v>
      </c>
      <c r="M1823" s="2" t="s">
        <v>15</v>
      </c>
      <c r="N1823" s="2">
        <v>1.32</v>
      </c>
      <c r="O1823" s="2" t="s">
        <v>21</v>
      </c>
      <c r="P1823" s="2">
        <v>5</v>
      </c>
      <c r="Q1823" s="2">
        <f t="shared" si="257"/>
        <v>1</v>
      </c>
      <c r="R1823" s="2">
        <v>63.34</v>
      </c>
      <c r="S1823" s="2">
        <f t="shared" si="258"/>
        <v>2</v>
      </c>
      <c r="T1823" s="42">
        <f>DataSet!G4369+DataSet!Q4369+DataSet!S4369</f>
        <v>7</v>
      </c>
      <c r="U1823" s="16" t="str">
        <f t="shared" si="259"/>
        <v>High</v>
      </c>
      <c r="V1823" s="4">
        <v>5</v>
      </c>
      <c r="W1823" s="33">
        <f t="shared" si="260"/>
        <v>532.60272580645176</v>
      </c>
      <c r="X1823" s="2" t="s">
        <v>28</v>
      </c>
    </row>
    <row r="1824" spans="1:24" ht="14.25" customHeight="1" x14ac:dyDescent="0.25">
      <c r="A1824" s="2">
        <v>4808</v>
      </c>
      <c r="B1824" s="2">
        <v>54</v>
      </c>
      <c r="C1824" s="2" t="str">
        <f t="shared" si="252"/>
        <v>Late Adults</v>
      </c>
      <c r="D1824" s="2" t="s">
        <v>12</v>
      </c>
      <c r="E1824" s="2" t="s">
        <v>27</v>
      </c>
      <c r="F1824" s="2">
        <v>206.49</v>
      </c>
      <c r="G1824" s="2">
        <f t="shared" si="253"/>
        <v>1</v>
      </c>
      <c r="H1824" s="6">
        <v>49004</v>
      </c>
      <c r="I1824" s="12" t="str">
        <f t="shared" si="254"/>
        <v>2034</v>
      </c>
      <c r="J1824" s="10" t="str">
        <f t="shared" si="255"/>
        <v>Mar</v>
      </c>
      <c r="K1824" s="12" t="str">
        <f t="shared" si="256"/>
        <v>01</v>
      </c>
      <c r="L1824" s="2" t="s">
        <v>14</v>
      </c>
      <c r="M1824" s="2" t="s">
        <v>25</v>
      </c>
      <c r="N1824" s="2">
        <v>1.32</v>
      </c>
      <c r="O1824" s="2" t="s">
        <v>21</v>
      </c>
      <c r="P1824" s="2">
        <v>1</v>
      </c>
      <c r="Q1824" s="2">
        <f t="shared" si="257"/>
        <v>1</v>
      </c>
      <c r="R1824" s="2">
        <v>206.49</v>
      </c>
      <c r="S1824" s="2">
        <f t="shared" si="258"/>
        <v>3</v>
      </c>
      <c r="T1824" s="42">
        <f>DataSet!G4809+DataSet!Q4809+DataSet!S4809</f>
        <v>7</v>
      </c>
      <c r="U1824" s="16" t="str">
        <f t="shared" si="259"/>
        <v>High</v>
      </c>
      <c r="V1824" s="4">
        <v>3</v>
      </c>
      <c r="W1824" s="33">
        <f t="shared" si="260"/>
        <v>499.09471698113208</v>
      </c>
      <c r="X1824" s="2" t="s">
        <v>22</v>
      </c>
    </row>
    <row r="1825" spans="1:24" ht="14.25" customHeight="1" x14ac:dyDescent="0.25">
      <c r="A1825" s="2">
        <v>116</v>
      </c>
      <c r="B1825" s="2">
        <v>54</v>
      </c>
      <c r="C1825" s="2" t="str">
        <f t="shared" si="252"/>
        <v>Late Adults</v>
      </c>
      <c r="D1825" s="2" t="s">
        <v>18</v>
      </c>
      <c r="E1825" s="2" t="s">
        <v>27</v>
      </c>
      <c r="F1825" s="2">
        <v>629.91999999999996</v>
      </c>
      <c r="G1825" s="2">
        <f t="shared" si="253"/>
        <v>2</v>
      </c>
      <c r="H1825" s="6">
        <v>44312</v>
      </c>
      <c r="I1825" s="12" t="str">
        <f t="shared" si="254"/>
        <v>2021</v>
      </c>
      <c r="J1825" s="10" t="str">
        <f t="shared" si="255"/>
        <v>Apr</v>
      </c>
      <c r="K1825" s="12" t="str">
        <f t="shared" si="256"/>
        <v>26</v>
      </c>
      <c r="L1825" s="2" t="s">
        <v>20</v>
      </c>
      <c r="M1825" s="2" t="s">
        <v>25</v>
      </c>
      <c r="N1825" s="2">
        <v>1.31</v>
      </c>
      <c r="O1825" s="2" t="s">
        <v>16</v>
      </c>
      <c r="P1825" s="2">
        <v>19</v>
      </c>
      <c r="Q1825" s="2">
        <f t="shared" si="257"/>
        <v>3</v>
      </c>
      <c r="R1825" s="2">
        <v>33.15</v>
      </c>
      <c r="S1825" s="2">
        <f t="shared" si="258"/>
        <v>1</v>
      </c>
      <c r="T1825" s="42">
        <f>DataSet!G117+DataSet!Q117+DataSet!S117</f>
        <v>7</v>
      </c>
      <c r="U1825" s="16" t="str">
        <f t="shared" si="259"/>
        <v>High</v>
      </c>
      <c r="V1825" s="4">
        <v>2</v>
      </c>
      <c r="W1825" s="33">
        <f t="shared" si="260"/>
        <v>521.15146919431368</v>
      </c>
      <c r="X1825" s="2" t="s">
        <v>22</v>
      </c>
    </row>
    <row r="1826" spans="1:24" ht="14.25" customHeight="1" x14ac:dyDescent="0.25">
      <c r="A1826" s="2">
        <v>294</v>
      </c>
      <c r="B1826" s="2">
        <v>35</v>
      </c>
      <c r="C1826" s="2" t="str">
        <f t="shared" si="252"/>
        <v>Early Adults</v>
      </c>
      <c r="D1826" s="2" t="s">
        <v>12</v>
      </c>
      <c r="E1826" s="2" t="s">
        <v>13</v>
      </c>
      <c r="F1826" s="2">
        <v>771.71</v>
      </c>
      <c r="G1826" s="2">
        <f t="shared" si="253"/>
        <v>3</v>
      </c>
      <c r="H1826" s="6">
        <v>44490</v>
      </c>
      <c r="I1826" s="12" t="str">
        <f t="shared" si="254"/>
        <v>2021</v>
      </c>
      <c r="J1826" s="10" t="str">
        <f t="shared" si="255"/>
        <v>Oct</v>
      </c>
      <c r="K1826" s="12" t="str">
        <f t="shared" si="256"/>
        <v>21</v>
      </c>
      <c r="L1826" s="2" t="s">
        <v>24</v>
      </c>
      <c r="M1826" s="2" t="s">
        <v>15</v>
      </c>
      <c r="N1826" s="2">
        <v>1.31</v>
      </c>
      <c r="O1826" s="2" t="s">
        <v>21</v>
      </c>
      <c r="P1826" s="2">
        <v>8</v>
      </c>
      <c r="Q1826" s="2">
        <f t="shared" si="257"/>
        <v>2</v>
      </c>
      <c r="R1826" s="2">
        <v>96.46</v>
      </c>
      <c r="S1826" s="2">
        <f t="shared" si="258"/>
        <v>2</v>
      </c>
      <c r="T1826" s="42">
        <f>DataSet!G295+DataSet!Q295+DataSet!S295</f>
        <v>7</v>
      </c>
      <c r="U1826" s="16" t="str">
        <f t="shared" si="259"/>
        <v>High</v>
      </c>
      <c r="V1826" s="4">
        <v>3</v>
      </c>
      <c r="W1826" s="33">
        <f t="shared" si="260"/>
        <v>499.55551181102362</v>
      </c>
      <c r="X1826" s="2" t="s">
        <v>17</v>
      </c>
    </row>
    <row r="1827" spans="1:24" ht="14.25" customHeight="1" x14ac:dyDescent="0.25">
      <c r="A1827" s="2">
        <v>340</v>
      </c>
      <c r="B1827" s="2">
        <v>27</v>
      </c>
      <c r="C1827" s="2" t="str">
        <f t="shared" si="252"/>
        <v>Young Adults</v>
      </c>
      <c r="D1827" s="2" t="s">
        <v>23</v>
      </c>
      <c r="E1827" s="2" t="s">
        <v>27</v>
      </c>
      <c r="F1827" s="2">
        <v>627.85</v>
      </c>
      <c r="G1827" s="2">
        <f t="shared" si="253"/>
        <v>2</v>
      </c>
      <c r="H1827" s="6">
        <v>44536</v>
      </c>
      <c r="I1827" s="12" t="str">
        <f t="shared" si="254"/>
        <v>2021</v>
      </c>
      <c r="J1827" s="10" t="str">
        <f t="shared" si="255"/>
        <v>Dec</v>
      </c>
      <c r="K1827" s="12" t="str">
        <f t="shared" si="256"/>
        <v>06</v>
      </c>
      <c r="L1827" s="2" t="s">
        <v>20</v>
      </c>
      <c r="M1827" s="2" t="s">
        <v>25</v>
      </c>
      <c r="N1827" s="2">
        <v>1.31</v>
      </c>
      <c r="O1827" s="2" t="s">
        <v>16</v>
      </c>
      <c r="P1827" s="2">
        <v>13</v>
      </c>
      <c r="Q1827" s="2">
        <f t="shared" si="257"/>
        <v>2</v>
      </c>
      <c r="R1827" s="2">
        <v>48.3</v>
      </c>
      <c r="S1827" s="2">
        <f t="shared" si="258"/>
        <v>1</v>
      </c>
      <c r="T1827" s="42">
        <f>DataSet!G341+DataSet!Q341+DataSet!S341</f>
        <v>5</v>
      </c>
      <c r="U1827" s="16" t="str">
        <f t="shared" si="259"/>
        <v>Medium</v>
      </c>
      <c r="V1827" s="4">
        <v>1</v>
      </c>
      <c r="W1827" s="33">
        <f t="shared" si="260"/>
        <v>537.05557120500725</v>
      </c>
      <c r="X1827" s="2" t="s">
        <v>28</v>
      </c>
    </row>
    <row r="1828" spans="1:24" ht="14.25" customHeight="1" x14ac:dyDescent="0.25">
      <c r="A1828" s="2">
        <v>479</v>
      </c>
      <c r="B1828" s="2">
        <v>21</v>
      </c>
      <c r="C1828" s="2" t="str">
        <f t="shared" si="252"/>
        <v>Young Adults</v>
      </c>
      <c r="D1828" s="2" t="s">
        <v>12</v>
      </c>
      <c r="E1828" s="2" t="s">
        <v>27</v>
      </c>
      <c r="F1828" s="2">
        <v>611.11</v>
      </c>
      <c r="G1828" s="2">
        <f t="shared" si="253"/>
        <v>2</v>
      </c>
      <c r="H1828" s="6">
        <v>44675</v>
      </c>
      <c r="I1828" s="12" t="str">
        <f t="shared" si="254"/>
        <v>2022</v>
      </c>
      <c r="J1828" s="10" t="str">
        <f t="shared" si="255"/>
        <v>Apr</v>
      </c>
      <c r="K1828" s="12" t="str">
        <f t="shared" si="256"/>
        <v>24</v>
      </c>
      <c r="L1828" s="2" t="s">
        <v>14</v>
      </c>
      <c r="M1828" s="2" t="s">
        <v>25</v>
      </c>
      <c r="N1828" s="2">
        <v>1.31</v>
      </c>
      <c r="O1828" s="2" t="s">
        <v>21</v>
      </c>
      <c r="P1828" s="2">
        <v>10</v>
      </c>
      <c r="Q1828" s="2">
        <f t="shared" si="257"/>
        <v>2</v>
      </c>
      <c r="R1828" s="2">
        <v>61.11</v>
      </c>
      <c r="S1828" s="2">
        <f t="shared" si="258"/>
        <v>2</v>
      </c>
      <c r="T1828" s="42">
        <f>DataSet!G480+DataSet!Q480+DataSet!S480</f>
        <v>6</v>
      </c>
      <c r="U1828" s="16" t="str">
        <f t="shared" si="259"/>
        <v>Medium</v>
      </c>
      <c r="V1828" s="4">
        <v>4</v>
      </c>
      <c r="W1828" s="33">
        <f t="shared" si="260"/>
        <v>523.98784946236606</v>
      </c>
      <c r="X1828" s="2" t="s">
        <v>28</v>
      </c>
    </row>
    <row r="1829" spans="1:24" ht="14.25" customHeight="1" x14ac:dyDescent="0.25">
      <c r="A1829" s="2">
        <v>544</v>
      </c>
      <c r="B1829" s="2">
        <v>56</v>
      </c>
      <c r="C1829" s="2" t="str">
        <f t="shared" si="252"/>
        <v>Late Adults</v>
      </c>
      <c r="D1829" s="2" t="s">
        <v>26</v>
      </c>
      <c r="E1829" s="2" t="s">
        <v>19</v>
      </c>
      <c r="F1829" s="2">
        <v>895.5</v>
      </c>
      <c r="G1829" s="2">
        <f t="shared" si="253"/>
        <v>3</v>
      </c>
      <c r="H1829" s="6">
        <v>44740</v>
      </c>
      <c r="I1829" s="12" t="str">
        <f t="shared" si="254"/>
        <v>2022</v>
      </c>
      <c r="J1829" s="10" t="str">
        <f t="shared" si="255"/>
        <v>Jun</v>
      </c>
      <c r="K1829" s="12" t="str">
        <f t="shared" si="256"/>
        <v>28</v>
      </c>
      <c r="L1829" s="2" t="s">
        <v>20</v>
      </c>
      <c r="M1829" s="2" t="s">
        <v>15</v>
      </c>
      <c r="N1829" s="2">
        <v>1.31</v>
      </c>
      <c r="O1829" s="2" t="s">
        <v>21</v>
      </c>
      <c r="P1829" s="2">
        <v>6</v>
      </c>
      <c r="Q1829" s="2">
        <f t="shared" si="257"/>
        <v>2</v>
      </c>
      <c r="R1829" s="2">
        <v>149.25</v>
      </c>
      <c r="S1829" s="2">
        <f t="shared" si="258"/>
        <v>2</v>
      </c>
      <c r="T1829" s="42">
        <f>DataSet!G545+DataSet!Q545+DataSet!S545</f>
        <v>4</v>
      </c>
      <c r="U1829" s="16" t="str">
        <f t="shared" si="259"/>
        <v>Low</v>
      </c>
      <c r="V1829" s="4">
        <v>2</v>
      </c>
      <c r="W1829" s="33">
        <f t="shared" si="260"/>
        <v>520.97936708860834</v>
      </c>
      <c r="X1829" s="2" t="s">
        <v>28</v>
      </c>
    </row>
    <row r="1830" spans="1:24" ht="14.25" customHeight="1" x14ac:dyDescent="0.25">
      <c r="A1830" s="2">
        <v>563</v>
      </c>
      <c r="B1830" s="2">
        <v>18</v>
      </c>
      <c r="C1830" s="2" t="str">
        <f t="shared" si="252"/>
        <v>Young Adults</v>
      </c>
      <c r="D1830" s="2" t="s">
        <v>12</v>
      </c>
      <c r="E1830" s="2" t="s">
        <v>27</v>
      </c>
      <c r="F1830" s="2">
        <v>151.68</v>
      </c>
      <c r="G1830" s="2">
        <f t="shared" si="253"/>
        <v>1</v>
      </c>
      <c r="H1830" s="6">
        <v>44759</v>
      </c>
      <c r="I1830" s="12" t="str">
        <f t="shared" si="254"/>
        <v>2022</v>
      </c>
      <c r="J1830" s="10" t="str">
        <f t="shared" si="255"/>
        <v>Jul</v>
      </c>
      <c r="K1830" s="12" t="str">
        <f t="shared" si="256"/>
        <v>17</v>
      </c>
      <c r="L1830" s="2" t="s">
        <v>24</v>
      </c>
      <c r="M1830" s="2" t="s">
        <v>15</v>
      </c>
      <c r="N1830" s="2">
        <v>1.31</v>
      </c>
      <c r="O1830" s="2" t="s">
        <v>21</v>
      </c>
      <c r="P1830" s="2">
        <v>3</v>
      </c>
      <c r="Q1830" s="2">
        <f t="shared" si="257"/>
        <v>1</v>
      </c>
      <c r="R1830" s="2">
        <v>50.56</v>
      </c>
      <c r="S1830" s="2">
        <f t="shared" si="258"/>
        <v>2</v>
      </c>
      <c r="T1830" s="42">
        <f>DataSet!G564+DataSet!Q564+DataSet!S564</f>
        <v>7</v>
      </c>
      <c r="U1830" s="16" t="str">
        <f t="shared" si="259"/>
        <v>High</v>
      </c>
      <c r="V1830" s="4">
        <v>1</v>
      </c>
      <c r="W1830" s="33">
        <f t="shared" si="260"/>
        <v>536.91326018808729</v>
      </c>
      <c r="X1830" s="2" t="s">
        <v>17</v>
      </c>
    </row>
    <row r="1831" spans="1:24" ht="14.25" customHeight="1" x14ac:dyDescent="0.25">
      <c r="A1831" s="2">
        <v>606</v>
      </c>
      <c r="B1831" s="2">
        <v>44</v>
      </c>
      <c r="C1831" s="2" t="str">
        <f t="shared" si="252"/>
        <v>Mid Adults</v>
      </c>
      <c r="D1831" s="2" t="s">
        <v>23</v>
      </c>
      <c r="E1831" s="2" t="s">
        <v>29</v>
      </c>
      <c r="F1831" s="2">
        <v>990.68</v>
      </c>
      <c r="G1831" s="2">
        <f t="shared" si="253"/>
        <v>3</v>
      </c>
      <c r="H1831" s="6">
        <v>44802</v>
      </c>
      <c r="I1831" s="12" t="str">
        <f t="shared" si="254"/>
        <v>2022</v>
      </c>
      <c r="J1831" s="10" t="str">
        <f t="shared" si="255"/>
        <v>Aug</v>
      </c>
      <c r="K1831" s="12" t="str">
        <f t="shared" si="256"/>
        <v>29</v>
      </c>
      <c r="L1831" s="2" t="s">
        <v>30</v>
      </c>
      <c r="M1831" s="2" t="s">
        <v>25</v>
      </c>
      <c r="N1831" s="2">
        <v>1.31</v>
      </c>
      <c r="O1831" s="2" t="s">
        <v>21</v>
      </c>
      <c r="P1831" s="2">
        <v>7</v>
      </c>
      <c r="Q1831" s="2">
        <f t="shared" si="257"/>
        <v>2</v>
      </c>
      <c r="R1831" s="2">
        <v>141.53</v>
      </c>
      <c r="S1831" s="2">
        <f t="shared" si="258"/>
        <v>2</v>
      </c>
      <c r="T1831" s="42">
        <f>DataSet!G607+DataSet!Q607+DataSet!S607</f>
        <v>5</v>
      </c>
      <c r="U1831" s="16" t="str">
        <f t="shared" si="259"/>
        <v>Medium</v>
      </c>
      <c r="V1831" s="4">
        <v>3</v>
      </c>
      <c r="W1831" s="33">
        <f t="shared" si="260"/>
        <v>499.12624605678229</v>
      </c>
      <c r="X1831" s="2" t="s">
        <v>28</v>
      </c>
    </row>
    <row r="1832" spans="1:24" ht="14.25" customHeight="1" x14ac:dyDescent="0.25">
      <c r="A1832" s="2">
        <v>645</v>
      </c>
      <c r="B1832" s="2">
        <v>68</v>
      </c>
      <c r="C1832" s="2" t="str">
        <f t="shared" si="252"/>
        <v>Seniors</v>
      </c>
      <c r="D1832" s="2" t="s">
        <v>26</v>
      </c>
      <c r="E1832" s="2" t="s">
        <v>27</v>
      </c>
      <c r="F1832" s="2">
        <v>831.54</v>
      </c>
      <c r="G1832" s="2">
        <f t="shared" si="253"/>
        <v>3</v>
      </c>
      <c r="H1832" s="6">
        <v>44841</v>
      </c>
      <c r="I1832" s="12" t="str">
        <f t="shared" si="254"/>
        <v>2022</v>
      </c>
      <c r="J1832" s="10" t="str">
        <f t="shared" si="255"/>
        <v>Oct</v>
      </c>
      <c r="K1832" s="12" t="str">
        <f t="shared" si="256"/>
        <v>07</v>
      </c>
      <c r="L1832" s="2" t="s">
        <v>30</v>
      </c>
      <c r="M1832" s="2" t="s">
        <v>25</v>
      </c>
      <c r="N1832" s="2">
        <v>1.31</v>
      </c>
      <c r="O1832" s="2" t="s">
        <v>16</v>
      </c>
      <c r="P1832" s="2">
        <v>14</v>
      </c>
      <c r="Q1832" s="2">
        <f t="shared" si="257"/>
        <v>2</v>
      </c>
      <c r="R1832" s="2">
        <v>59.4</v>
      </c>
      <c r="S1832" s="2">
        <f t="shared" si="258"/>
        <v>2</v>
      </c>
      <c r="T1832" s="42">
        <f>DataSet!G646+DataSet!Q646+DataSet!S646</f>
        <v>7</v>
      </c>
      <c r="U1832" s="16" t="str">
        <f t="shared" si="259"/>
        <v>High</v>
      </c>
      <c r="V1832" s="4">
        <v>2</v>
      </c>
      <c r="W1832" s="33">
        <f t="shared" si="260"/>
        <v>520.38583201267909</v>
      </c>
      <c r="X1832" s="2" t="s">
        <v>17</v>
      </c>
    </row>
    <row r="1833" spans="1:24" ht="14.25" customHeight="1" x14ac:dyDescent="0.25">
      <c r="A1833" s="2">
        <v>890</v>
      </c>
      <c r="B1833" s="2">
        <v>39</v>
      </c>
      <c r="C1833" s="2" t="str">
        <f t="shared" si="252"/>
        <v>Early Adults</v>
      </c>
      <c r="D1833" s="2" t="s">
        <v>23</v>
      </c>
      <c r="E1833" s="2" t="s">
        <v>19</v>
      </c>
      <c r="F1833" s="2">
        <v>390.13</v>
      </c>
      <c r="G1833" s="2">
        <f t="shared" si="253"/>
        <v>2</v>
      </c>
      <c r="H1833" s="6">
        <v>45086</v>
      </c>
      <c r="I1833" s="12" t="str">
        <f t="shared" si="254"/>
        <v>2023</v>
      </c>
      <c r="J1833" s="10" t="str">
        <f t="shared" si="255"/>
        <v>Jun</v>
      </c>
      <c r="K1833" s="12" t="str">
        <f t="shared" si="256"/>
        <v>09</v>
      </c>
      <c r="L1833" s="2" t="s">
        <v>30</v>
      </c>
      <c r="M1833" s="2" t="s">
        <v>25</v>
      </c>
      <c r="N1833" s="2">
        <v>1.31</v>
      </c>
      <c r="O1833" s="2" t="s">
        <v>21</v>
      </c>
      <c r="P1833" s="2">
        <v>13</v>
      </c>
      <c r="Q1833" s="2">
        <f t="shared" si="257"/>
        <v>2</v>
      </c>
      <c r="R1833" s="2">
        <v>30.01</v>
      </c>
      <c r="S1833" s="2">
        <f t="shared" si="258"/>
        <v>1</v>
      </c>
      <c r="T1833" s="42">
        <f>DataSet!G891+DataSet!Q891+DataSet!S891</f>
        <v>5</v>
      </c>
      <c r="U1833" s="16" t="str">
        <f t="shared" si="259"/>
        <v>Medium</v>
      </c>
      <c r="V1833" s="4">
        <v>1</v>
      </c>
      <c r="W1833" s="33">
        <f t="shared" si="260"/>
        <v>537.51802197802147</v>
      </c>
      <c r="X1833" s="2" t="s">
        <v>17</v>
      </c>
    </row>
    <row r="1834" spans="1:24" ht="14.25" customHeight="1" x14ac:dyDescent="0.25">
      <c r="A1834" s="2">
        <v>1233</v>
      </c>
      <c r="B1834" s="2">
        <v>69</v>
      </c>
      <c r="C1834" s="2" t="str">
        <f t="shared" si="252"/>
        <v>Seniors</v>
      </c>
      <c r="D1834" s="2" t="s">
        <v>23</v>
      </c>
      <c r="E1834" s="2" t="s">
        <v>13</v>
      </c>
      <c r="F1834" s="2">
        <v>459.59</v>
      </c>
      <c r="G1834" s="2">
        <f t="shared" si="253"/>
        <v>2</v>
      </c>
      <c r="H1834" s="6">
        <v>45429</v>
      </c>
      <c r="I1834" s="12" t="str">
        <f t="shared" si="254"/>
        <v>2024</v>
      </c>
      <c r="J1834" s="10" t="str">
        <f t="shared" si="255"/>
        <v>May</v>
      </c>
      <c r="K1834" s="12" t="str">
        <f t="shared" si="256"/>
        <v>17</v>
      </c>
      <c r="L1834" s="2" t="s">
        <v>30</v>
      </c>
      <c r="M1834" s="2" t="s">
        <v>15</v>
      </c>
      <c r="N1834" s="2">
        <v>1.31</v>
      </c>
      <c r="O1834" s="2" t="s">
        <v>16</v>
      </c>
      <c r="P1834" s="2">
        <v>10</v>
      </c>
      <c r="Q1834" s="2">
        <f t="shared" si="257"/>
        <v>2</v>
      </c>
      <c r="R1834" s="2">
        <v>45.96</v>
      </c>
      <c r="S1834" s="2">
        <f t="shared" si="258"/>
        <v>1</v>
      </c>
      <c r="T1834" s="42">
        <f>DataSet!G1234+DataSet!Q1234+DataSet!S1234</f>
        <v>7</v>
      </c>
      <c r="U1834" s="16" t="str">
        <f t="shared" si="259"/>
        <v>High</v>
      </c>
      <c r="V1834" s="4">
        <v>5</v>
      </c>
      <c r="W1834" s="33">
        <f t="shared" si="260"/>
        <v>532.95155088853016</v>
      </c>
      <c r="X1834" s="2" t="s">
        <v>28</v>
      </c>
    </row>
    <row r="1835" spans="1:24" ht="14.25" customHeight="1" x14ac:dyDescent="0.25">
      <c r="A1835" s="2">
        <v>1351</v>
      </c>
      <c r="B1835" s="2">
        <v>44</v>
      </c>
      <c r="C1835" s="2" t="str">
        <f t="shared" si="252"/>
        <v>Mid Adults</v>
      </c>
      <c r="D1835" s="2" t="s">
        <v>23</v>
      </c>
      <c r="E1835" s="2" t="s">
        <v>19</v>
      </c>
      <c r="F1835" s="2">
        <v>342.07</v>
      </c>
      <c r="G1835" s="2">
        <f t="shared" si="253"/>
        <v>1</v>
      </c>
      <c r="H1835" s="6">
        <v>45547</v>
      </c>
      <c r="I1835" s="12" t="str">
        <f t="shared" si="254"/>
        <v>2024</v>
      </c>
      <c r="J1835" s="10" t="str">
        <f t="shared" si="255"/>
        <v>Sep</v>
      </c>
      <c r="K1835" s="12" t="str">
        <f t="shared" si="256"/>
        <v>12</v>
      </c>
      <c r="L1835" s="2" t="s">
        <v>24</v>
      </c>
      <c r="M1835" s="2" t="s">
        <v>15</v>
      </c>
      <c r="N1835" s="2">
        <v>1.31</v>
      </c>
      <c r="O1835" s="2" t="s">
        <v>21</v>
      </c>
      <c r="P1835" s="2">
        <v>10</v>
      </c>
      <c r="Q1835" s="2">
        <f t="shared" si="257"/>
        <v>2</v>
      </c>
      <c r="R1835" s="2">
        <v>34.21</v>
      </c>
      <c r="S1835" s="2">
        <f t="shared" si="258"/>
        <v>1</v>
      </c>
      <c r="T1835" s="42">
        <f>DataSet!G1352+DataSet!Q1352+DataSet!S1352</f>
        <v>4</v>
      </c>
      <c r="U1835" s="16" t="str">
        <f t="shared" si="259"/>
        <v>Low</v>
      </c>
      <c r="V1835" s="4">
        <v>2</v>
      </c>
      <c r="W1835" s="33">
        <f t="shared" si="260"/>
        <v>519.89193650793732</v>
      </c>
      <c r="X1835" s="2" t="s">
        <v>17</v>
      </c>
    </row>
    <row r="1836" spans="1:24" ht="14.25" customHeight="1" x14ac:dyDescent="0.25">
      <c r="A1836" s="2">
        <v>1414</v>
      </c>
      <c r="B1836" s="2">
        <v>69</v>
      </c>
      <c r="C1836" s="2" t="str">
        <f t="shared" si="252"/>
        <v>Seniors</v>
      </c>
      <c r="D1836" s="2" t="s">
        <v>26</v>
      </c>
      <c r="E1836" s="2" t="s">
        <v>29</v>
      </c>
      <c r="F1836" s="2">
        <v>759.63</v>
      </c>
      <c r="G1836" s="2">
        <f t="shared" si="253"/>
        <v>3</v>
      </c>
      <c r="H1836" s="6">
        <v>45610</v>
      </c>
      <c r="I1836" s="12" t="str">
        <f t="shared" si="254"/>
        <v>2024</v>
      </c>
      <c r="J1836" s="10" t="str">
        <f t="shared" si="255"/>
        <v>Nov</v>
      </c>
      <c r="K1836" s="12" t="str">
        <f t="shared" si="256"/>
        <v>14</v>
      </c>
      <c r="L1836" s="2" t="s">
        <v>24</v>
      </c>
      <c r="M1836" s="2" t="s">
        <v>15</v>
      </c>
      <c r="N1836" s="2">
        <v>1.31</v>
      </c>
      <c r="O1836" s="2" t="s">
        <v>16</v>
      </c>
      <c r="P1836" s="2">
        <v>17</v>
      </c>
      <c r="Q1836" s="2">
        <f t="shared" si="257"/>
        <v>3</v>
      </c>
      <c r="R1836" s="2">
        <v>44.68</v>
      </c>
      <c r="S1836" s="2">
        <f t="shared" si="258"/>
        <v>1</v>
      </c>
      <c r="T1836" s="42">
        <f>DataSet!G1415+DataSet!Q1415+DataSet!S1415</f>
        <v>6</v>
      </c>
      <c r="U1836" s="16" t="str">
        <f t="shared" si="259"/>
        <v>Medium</v>
      </c>
      <c r="V1836" s="4">
        <v>4</v>
      </c>
      <c r="W1836" s="33">
        <f t="shared" si="260"/>
        <v>523.85381538461581</v>
      </c>
      <c r="X1836" s="2" t="s">
        <v>17</v>
      </c>
    </row>
    <row r="1837" spans="1:24" ht="14.25" customHeight="1" x14ac:dyDescent="0.25">
      <c r="A1837" s="2">
        <v>1790</v>
      </c>
      <c r="B1837" s="2">
        <v>28</v>
      </c>
      <c r="C1837" s="2" t="str">
        <f t="shared" si="252"/>
        <v>Young Adults</v>
      </c>
      <c r="D1837" s="2" t="s">
        <v>23</v>
      </c>
      <c r="E1837" s="2" t="s">
        <v>19</v>
      </c>
      <c r="F1837" s="2">
        <v>752.44</v>
      </c>
      <c r="G1837" s="2">
        <f t="shared" si="253"/>
        <v>3</v>
      </c>
      <c r="H1837" s="6">
        <v>45986</v>
      </c>
      <c r="I1837" s="12" t="str">
        <f t="shared" si="254"/>
        <v>2025</v>
      </c>
      <c r="J1837" s="10" t="str">
        <f t="shared" si="255"/>
        <v>Nov</v>
      </c>
      <c r="K1837" s="12" t="str">
        <f t="shared" si="256"/>
        <v>25</v>
      </c>
      <c r="L1837" s="2" t="s">
        <v>20</v>
      </c>
      <c r="M1837" s="2" t="s">
        <v>25</v>
      </c>
      <c r="N1837" s="2">
        <v>1.31</v>
      </c>
      <c r="O1837" s="2" t="s">
        <v>21</v>
      </c>
      <c r="P1837" s="2">
        <v>2</v>
      </c>
      <c r="Q1837" s="2">
        <f t="shared" si="257"/>
        <v>1</v>
      </c>
      <c r="R1837" s="2">
        <v>376.22</v>
      </c>
      <c r="S1837" s="2">
        <f t="shared" si="258"/>
        <v>3</v>
      </c>
      <c r="T1837" s="42">
        <f>DataSet!G1791+DataSet!Q1791+DataSet!S1791</f>
        <v>7</v>
      </c>
      <c r="U1837" s="16" t="str">
        <f t="shared" si="259"/>
        <v>High</v>
      </c>
      <c r="V1837" s="4">
        <v>1</v>
      </c>
      <c r="W1837" s="33">
        <f t="shared" si="260"/>
        <v>537.74976415094295</v>
      </c>
      <c r="X1837" s="2" t="s">
        <v>22</v>
      </c>
    </row>
    <row r="1838" spans="1:24" ht="14.25" customHeight="1" x14ac:dyDescent="0.25">
      <c r="A1838" s="2">
        <v>2276</v>
      </c>
      <c r="B1838" s="2">
        <v>62</v>
      </c>
      <c r="C1838" s="2" t="str">
        <f t="shared" si="252"/>
        <v>Seniors</v>
      </c>
      <c r="D1838" s="2" t="s">
        <v>23</v>
      </c>
      <c r="E1838" s="2" t="s">
        <v>13</v>
      </c>
      <c r="F1838" s="2">
        <v>907.9</v>
      </c>
      <c r="G1838" s="2">
        <f t="shared" si="253"/>
        <v>3</v>
      </c>
      <c r="H1838" s="6">
        <v>46472</v>
      </c>
      <c r="I1838" s="12" t="str">
        <f t="shared" si="254"/>
        <v>2027</v>
      </c>
      <c r="J1838" s="10" t="str">
        <f t="shared" si="255"/>
        <v>Mar</v>
      </c>
      <c r="K1838" s="12" t="str">
        <f t="shared" si="256"/>
        <v>26</v>
      </c>
      <c r="L1838" s="2" t="s">
        <v>20</v>
      </c>
      <c r="M1838" s="2" t="s">
        <v>15</v>
      </c>
      <c r="N1838" s="2">
        <v>1.31</v>
      </c>
      <c r="O1838" s="2" t="s">
        <v>16</v>
      </c>
      <c r="P1838" s="2">
        <v>14</v>
      </c>
      <c r="Q1838" s="2">
        <f t="shared" si="257"/>
        <v>2</v>
      </c>
      <c r="R1838" s="2">
        <v>64.849999999999994</v>
      </c>
      <c r="S1838" s="2">
        <f t="shared" si="258"/>
        <v>2</v>
      </c>
      <c r="T1838" s="42">
        <f>DataSet!G2277+DataSet!Q2277+DataSet!S2277</f>
        <v>7</v>
      </c>
      <c r="U1838" s="16" t="str">
        <f t="shared" si="259"/>
        <v>High</v>
      </c>
      <c r="V1838" s="4">
        <v>4</v>
      </c>
      <c r="W1838" s="33">
        <f t="shared" si="260"/>
        <v>523.49052388289726</v>
      </c>
      <c r="X1838" s="2" t="s">
        <v>28</v>
      </c>
    </row>
    <row r="1839" spans="1:24" ht="14.25" customHeight="1" x14ac:dyDescent="0.25">
      <c r="A1839" s="2">
        <v>2979</v>
      </c>
      <c r="B1839" s="2">
        <v>47</v>
      </c>
      <c r="C1839" s="2" t="str">
        <f t="shared" si="252"/>
        <v>Mid Adults</v>
      </c>
      <c r="D1839" s="2" t="s">
        <v>12</v>
      </c>
      <c r="E1839" s="2" t="s">
        <v>13</v>
      </c>
      <c r="F1839" s="2">
        <v>871.44</v>
      </c>
      <c r="G1839" s="2">
        <f t="shared" si="253"/>
        <v>3</v>
      </c>
      <c r="H1839" s="6">
        <v>47175</v>
      </c>
      <c r="I1839" s="12" t="str">
        <f t="shared" si="254"/>
        <v>2029</v>
      </c>
      <c r="J1839" s="10" t="str">
        <f t="shared" si="255"/>
        <v>Feb</v>
      </c>
      <c r="K1839" s="12" t="str">
        <f t="shared" si="256"/>
        <v>26</v>
      </c>
      <c r="L1839" s="2" t="s">
        <v>24</v>
      </c>
      <c r="M1839" s="2" t="s">
        <v>15</v>
      </c>
      <c r="N1839" s="2">
        <v>1.31</v>
      </c>
      <c r="O1839" s="2" t="s">
        <v>16</v>
      </c>
      <c r="P1839" s="2">
        <v>5</v>
      </c>
      <c r="Q1839" s="2">
        <f t="shared" si="257"/>
        <v>1</v>
      </c>
      <c r="R1839" s="2">
        <v>174.29</v>
      </c>
      <c r="S1839" s="2">
        <f t="shared" si="258"/>
        <v>3</v>
      </c>
      <c r="T1839" s="42">
        <f>DataSet!G2980+DataSet!Q2980+DataSet!S2980</f>
        <v>7</v>
      </c>
      <c r="U1839" s="16" t="str">
        <f t="shared" si="259"/>
        <v>High</v>
      </c>
      <c r="V1839" s="4">
        <v>5</v>
      </c>
      <c r="W1839" s="33">
        <f t="shared" si="260"/>
        <v>533.07025889967667</v>
      </c>
      <c r="X1839" s="2" t="s">
        <v>28</v>
      </c>
    </row>
    <row r="1840" spans="1:24" ht="14.25" customHeight="1" x14ac:dyDescent="0.25">
      <c r="A1840" s="2">
        <v>3083</v>
      </c>
      <c r="B1840" s="2">
        <v>34</v>
      </c>
      <c r="C1840" s="2" t="str">
        <f t="shared" si="252"/>
        <v>Early Adults</v>
      </c>
      <c r="D1840" s="2" t="s">
        <v>23</v>
      </c>
      <c r="E1840" s="2" t="s">
        <v>19</v>
      </c>
      <c r="F1840" s="2">
        <v>911.07</v>
      </c>
      <c r="G1840" s="2">
        <f t="shared" si="253"/>
        <v>3</v>
      </c>
      <c r="H1840" s="6">
        <v>47279</v>
      </c>
      <c r="I1840" s="12" t="str">
        <f t="shared" si="254"/>
        <v>2029</v>
      </c>
      <c r="J1840" s="10" t="str">
        <f t="shared" si="255"/>
        <v>Jun</v>
      </c>
      <c r="K1840" s="12" t="str">
        <f t="shared" si="256"/>
        <v>10</v>
      </c>
      <c r="L1840" s="2" t="s">
        <v>20</v>
      </c>
      <c r="M1840" s="2" t="s">
        <v>25</v>
      </c>
      <c r="N1840" s="2">
        <v>1.31</v>
      </c>
      <c r="O1840" s="2" t="s">
        <v>21</v>
      </c>
      <c r="P1840" s="2">
        <v>17</v>
      </c>
      <c r="Q1840" s="2">
        <f t="shared" si="257"/>
        <v>3</v>
      </c>
      <c r="R1840" s="2">
        <v>53.59</v>
      </c>
      <c r="S1840" s="2">
        <f t="shared" si="258"/>
        <v>2</v>
      </c>
      <c r="T1840" s="42">
        <f>DataSet!G3084+DataSet!Q3084+DataSet!S3084</f>
        <v>7</v>
      </c>
      <c r="U1840" s="16" t="str">
        <f t="shared" si="259"/>
        <v>High</v>
      </c>
      <c r="V1840" s="4">
        <v>3</v>
      </c>
      <c r="W1840" s="33">
        <f t="shared" si="260"/>
        <v>498.34969984202218</v>
      </c>
      <c r="X1840" s="2" t="s">
        <v>17</v>
      </c>
    </row>
    <row r="1841" spans="1:24" ht="14.25" customHeight="1" x14ac:dyDescent="0.25">
      <c r="A1841" s="2">
        <v>3556</v>
      </c>
      <c r="B1841" s="2">
        <v>21</v>
      </c>
      <c r="C1841" s="2" t="str">
        <f t="shared" si="252"/>
        <v>Young Adults</v>
      </c>
      <c r="D1841" s="2" t="s">
        <v>12</v>
      </c>
      <c r="E1841" s="2" t="s">
        <v>19</v>
      </c>
      <c r="F1841" s="2">
        <v>901.57</v>
      </c>
      <c r="G1841" s="2">
        <f t="shared" si="253"/>
        <v>3</v>
      </c>
      <c r="H1841" s="6">
        <v>47752</v>
      </c>
      <c r="I1841" s="12" t="str">
        <f t="shared" si="254"/>
        <v>2030</v>
      </c>
      <c r="J1841" s="10" t="str">
        <f t="shared" si="255"/>
        <v>Sep</v>
      </c>
      <c r="K1841" s="12" t="str">
        <f t="shared" si="256"/>
        <v>26</v>
      </c>
      <c r="L1841" s="2" t="s">
        <v>24</v>
      </c>
      <c r="M1841" s="2" t="s">
        <v>15</v>
      </c>
      <c r="N1841" s="2">
        <v>1.31</v>
      </c>
      <c r="O1841" s="2" t="s">
        <v>16</v>
      </c>
      <c r="P1841" s="2">
        <v>5</v>
      </c>
      <c r="Q1841" s="2">
        <f t="shared" si="257"/>
        <v>1</v>
      </c>
      <c r="R1841" s="2">
        <v>180.31</v>
      </c>
      <c r="S1841" s="2">
        <f t="shared" si="258"/>
        <v>3</v>
      </c>
      <c r="T1841" s="42">
        <f>DataSet!G3557+DataSet!Q3557+DataSet!S3557</f>
        <v>6</v>
      </c>
      <c r="U1841" s="16" t="str">
        <f t="shared" si="259"/>
        <v>Medium</v>
      </c>
      <c r="V1841" s="4">
        <v>5</v>
      </c>
      <c r="W1841" s="33">
        <f t="shared" si="260"/>
        <v>532.52184764991921</v>
      </c>
      <c r="X1841" s="2" t="s">
        <v>17</v>
      </c>
    </row>
    <row r="1842" spans="1:24" ht="14.25" customHeight="1" x14ac:dyDescent="0.25">
      <c r="A1842" s="2">
        <v>3582</v>
      </c>
      <c r="B1842" s="2">
        <v>64</v>
      </c>
      <c r="C1842" s="2" t="str">
        <f t="shared" si="252"/>
        <v>Seniors</v>
      </c>
      <c r="D1842" s="2" t="s">
        <v>26</v>
      </c>
      <c r="E1842" s="2" t="s">
        <v>19</v>
      </c>
      <c r="F1842" s="2">
        <v>236.94</v>
      </c>
      <c r="G1842" s="2">
        <f t="shared" si="253"/>
        <v>1</v>
      </c>
      <c r="H1842" s="6">
        <v>47778</v>
      </c>
      <c r="I1842" s="12" t="str">
        <f t="shared" si="254"/>
        <v>2030</v>
      </c>
      <c r="J1842" s="10" t="str">
        <f t="shared" si="255"/>
        <v>Oct</v>
      </c>
      <c r="K1842" s="12" t="str">
        <f t="shared" si="256"/>
        <v>22</v>
      </c>
      <c r="L1842" s="2" t="s">
        <v>24</v>
      </c>
      <c r="M1842" s="2" t="s">
        <v>15</v>
      </c>
      <c r="N1842" s="2">
        <v>1.31</v>
      </c>
      <c r="O1842" s="2" t="s">
        <v>16</v>
      </c>
      <c r="P1842" s="2">
        <v>12</v>
      </c>
      <c r="Q1842" s="2">
        <f t="shared" si="257"/>
        <v>2</v>
      </c>
      <c r="R1842" s="2">
        <v>19.739999999999998</v>
      </c>
      <c r="S1842" s="2">
        <f t="shared" si="258"/>
        <v>1</v>
      </c>
      <c r="T1842" s="42">
        <f>DataSet!G3583+DataSet!Q3583+DataSet!S3583</f>
        <v>5</v>
      </c>
      <c r="U1842" s="16" t="str">
        <f t="shared" si="259"/>
        <v>Medium</v>
      </c>
      <c r="V1842" s="4">
        <v>5</v>
      </c>
      <c r="W1842" s="33">
        <f t="shared" si="260"/>
        <v>531.9227435064937</v>
      </c>
      <c r="X1842" s="2" t="s">
        <v>22</v>
      </c>
    </row>
    <row r="1843" spans="1:24" ht="14.25" customHeight="1" x14ac:dyDescent="0.25">
      <c r="A1843" s="2">
        <v>3707</v>
      </c>
      <c r="B1843" s="2">
        <v>57</v>
      </c>
      <c r="C1843" s="2" t="str">
        <f t="shared" si="252"/>
        <v>Late Adults</v>
      </c>
      <c r="D1843" s="2" t="s">
        <v>26</v>
      </c>
      <c r="E1843" s="2" t="s">
        <v>29</v>
      </c>
      <c r="F1843" s="2">
        <v>981.88</v>
      </c>
      <c r="G1843" s="2">
        <f t="shared" si="253"/>
        <v>3</v>
      </c>
      <c r="H1843" s="6">
        <v>47903</v>
      </c>
      <c r="I1843" s="12" t="str">
        <f t="shared" si="254"/>
        <v>2031</v>
      </c>
      <c r="J1843" s="10" t="str">
        <f t="shared" si="255"/>
        <v>Feb</v>
      </c>
      <c r="K1843" s="12" t="str">
        <f t="shared" si="256"/>
        <v>24</v>
      </c>
      <c r="L1843" s="2" t="s">
        <v>24</v>
      </c>
      <c r="M1843" s="2" t="s">
        <v>15</v>
      </c>
      <c r="N1843" s="2">
        <v>1.31</v>
      </c>
      <c r="O1843" s="2" t="s">
        <v>16</v>
      </c>
      <c r="P1843" s="2">
        <v>5</v>
      </c>
      <c r="Q1843" s="2">
        <f t="shared" si="257"/>
        <v>1</v>
      </c>
      <c r="R1843" s="2">
        <v>196.38</v>
      </c>
      <c r="S1843" s="2">
        <f t="shared" si="258"/>
        <v>3</v>
      </c>
      <c r="T1843" s="42">
        <f>DataSet!G3708+DataSet!Q3708+DataSet!S3708</f>
        <v>7</v>
      </c>
      <c r="U1843" s="16" t="str">
        <f t="shared" si="259"/>
        <v>High</v>
      </c>
      <c r="V1843" s="4">
        <v>2</v>
      </c>
      <c r="W1843" s="33">
        <f t="shared" si="260"/>
        <v>520.17464228934898</v>
      </c>
      <c r="X1843" s="2" t="s">
        <v>22</v>
      </c>
    </row>
    <row r="1844" spans="1:24" ht="14.25" customHeight="1" x14ac:dyDescent="0.25">
      <c r="A1844" s="2">
        <v>4498</v>
      </c>
      <c r="B1844" s="2">
        <v>49</v>
      </c>
      <c r="C1844" s="2" t="str">
        <f t="shared" si="252"/>
        <v>Mid Adults</v>
      </c>
      <c r="D1844" s="2" t="s">
        <v>18</v>
      </c>
      <c r="E1844" s="2" t="s">
        <v>13</v>
      </c>
      <c r="F1844" s="2">
        <v>699.84</v>
      </c>
      <c r="G1844" s="2">
        <f t="shared" si="253"/>
        <v>3</v>
      </c>
      <c r="H1844" s="6">
        <v>48694</v>
      </c>
      <c r="I1844" s="12" t="str">
        <f t="shared" si="254"/>
        <v>2033</v>
      </c>
      <c r="J1844" s="10" t="str">
        <f t="shared" si="255"/>
        <v>Apr</v>
      </c>
      <c r="K1844" s="12" t="str">
        <f t="shared" si="256"/>
        <v>25</v>
      </c>
      <c r="L1844" s="2" t="s">
        <v>14</v>
      </c>
      <c r="M1844" s="2" t="s">
        <v>25</v>
      </c>
      <c r="N1844" s="2">
        <v>1.31</v>
      </c>
      <c r="O1844" s="2" t="s">
        <v>16</v>
      </c>
      <c r="P1844" s="2">
        <v>7</v>
      </c>
      <c r="Q1844" s="2">
        <f t="shared" si="257"/>
        <v>2</v>
      </c>
      <c r="R1844" s="2">
        <v>99.98</v>
      </c>
      <c r="S1844" s="2">
        <f t="shared" si="258"/>
        <v>2</v>
      </c>
      <c r="T1844" s="42">
        <f>DataSet!G4499+DataSet!Q4499+DataSet!S4499</f>
        <v>4</v>
      </c>
      <c r="U1844" s="16" t="str">
        <f t="shared" si="259"/>
        <v>Low</v>
      </c>
      <c r="V1844" s="4">
        <v>3</v>
      </c>
      <c r="W1844" s="33">
        <f t="shared" si="260"/>
        <v>497.69666139240502</v>
      </c>
      <c r="X1844" s="2" t="s">
        <v>28</v>
      </c>
    </row>
    <row r="1845" spans="1:24" ht="14.25" customHeight="1" x14ac:dyDescent="0.25">
      <c r="A1845" s="2">
        <v>4901</v>
      </c>
      <c r="B1845" s="2">
        <v>42</v>
      </c>
      <c r="C1845" s="2" t="str">
        <f t="shared" si="252"/>
        <v>Mid Adults</v>
      </c>
      <c r="D1845" s="2" t="s">
        <v>18</v>
      </c>
      <c r="E1845" s="2" t="s">
        <v>29</v>
      </c>
      <c r="F1845" s="2">
        <v>539.46</v>
      </c>
      <c r="G1845" s="2">
        <f t="shared" si="253"/>
        <v>2</v>
      </c>
      <c r="H1845" s="6">
        <v>49097</v>
      </c>
      <c r="I1845" s="12" t="str">
        <f t="shared" si="254"/>
        <v>2034</v>
      </c>
      <c r="J1845" s="10" t="str">
        <f t="shared" si="255"/>
        <v>Jun</v>
      </c>
      <c r="K1845" s="12" t="str">
        <f t="shared" si="256"/>
        <v>02</v>
      </c>
      <c r="L1845" s="2" t="s">
        <v>20</v>
      </c>
      <c r="M1845" s="2" t="s">
        <v>25</v>
      </c>
      <c r="N1845" s="2">
        <v>1.31</v>
      </c>
      <c r="O1845" s="2" t="s">
        <v>16</v>
      </c>
      <c r="P1845" s="2">
        <v>5</v>
      </c>
      <c r="Q1845" s="2">
        <f t="shared" si="257"/>
        <v>1</v>
      </c>
      <c r="R1845" s="2">
        <v>107.89</v>
      </c>
      <c r="S1845" s="2">
        <f t="shared" si="258"/>
        <v>2</v>
      </c>
      <c r="T1845" s="42">
        <f>DataSet!G4902+DataSet!Q4902+DataSet!S4902</f>
        <v>5</v>
      </c>
      <c r="U1845" s="16" t="str">
        <f t="shared" si="259"/>
        <v>Medium</v>
      </c>
      <c r="V1845" s="4">
        <v>2</v>
      </c>
      <c r="W1845" s="33">
        <f t="shared" si="260"/>
        <v>519.43944267516008</v>
      </c>
      <c r="X1845" s="2" t="s">
        <v>28</v>
      </c>
    </row>
    <row r="1846" spans="1:24" ht="14.25" customHeight="1" x14ac:dyDescent="0.25">
      <c r="A1846" s="2">
        <v>4903</v>
      </c>
      <c r="B1846" s="2">
        <v>38</v>
      </c>
      <c r="C1846" s="2" t="str">
        <f t="shared" si="252"/>
        <v>Early Adults</v>
      </c>
      <c r="D1846" s="2" t="s">
        <v>26</v>
      </c>
      <c r="E1846" s="2" t="s">
        <v>29</v>
      </c>
      <c r="F1846" s="2">
        <v>616.69000000000005</v>
      </c>
      <c r="G1846" s="2">
        <f t="shared" si="253"/>
        <v>2</v>
      </c>
      <c r="H1846" s="6">
        <v>49099</v>
      </c>
      <c r="I1846" s="12" t="str">
        <f t="shared" si="254"/>
        <v>2034</v>
      </c>
      <c r="J1846" s="10" t="str">
        <f t="shared" si="255"/>
        <v>Jun</v>
      </c>
      <c r="K1846" s="12" t="str">
        <f t="shared" si="256"/>
        <v>04</v>
      </c>
      <c r="L1846" s="2" t="s">
        <v>20</v>
      </c>
      <c r="M1846" s="2" t="s">
        <v>25</v>
      </c>
      <c r="N1846" s="2">
        <v>1.31</v>
      </c>
      <c r="O1846" s="2" t="s">
        <v>21</v>
      </c>
      <c r="P1846" s="2">
        <v>17</v>
      </c>
      <c r="Q1846" s="2">
        <f t="shared" si="257"/>
        <v>3</v>
      </c>
      <c r="R1846" s="2">
        <v>36.28</v>
      </c>
      <c r="S1846" s="2">
        <f t="shared" si="258"/>
        <v>1</v>
      </c>
      <c r="T1846" s="42">
        <f>DataSet!G4904+DataSet!Q4904+DataSet!S4904</f>
        <v>6</v>
      </c>
      <c r="U1846" s="16" t="str">
        <f t="shared" si="259"/>
        <v>Medium</v>
      </c>
      <c r="V1846" s="4">
        <v>3</v>
      </c>
      <c r="W1846" s="33">
        <f t="shared" si="260"/>
        <v>497.37630744849446</v>
      </c>
      <c r="X1846" s="2" t="s">
        <v>28</v>
      </c>
    </row>
    <row r="1847" spans="1:24" ht="14.25" customHeight="1" x14ac:dyDescent="0.25">
      <c r="A1847" s="2">
        <v>54</v>
      </c>
      <c r="B1847" s="2">
        <v>53</v>
      </c>
      <c r="C1847" s="2" t="str">
        <f t="shared" si="252"/>
        <v>Late Adults</v>
      </c>
      <c r="D1847" s="2" t="s">
        <v>23</v>
      </c>
      <c r="E1847" s="2" t="s">
        <v>13</v>
      </c>
      <c r="F1847" s="2">
        <v>159.26</v>
      </c>
      <c r="G1847" s="2">
        <f t="shared" si="253"/>
        <v>1</v>
      </c>
      <c r="H1847" s="6">
        <v>44250</v>
      </c>
      <c r="I1847" s="12" t="str">
        <f t="shared" si="254"/>
        <v>2021</v>
      </c>
      <c r="J1847" s="10" t="str">
        <f t="shared" si="255"/>
        <v>Feb</v>
      </c>
      <c r="K1847" s="12" t="str">
        <f t="shared" si="256"/>
        <v>23</v>
      </c>
      <c r="L1847" s="2" t="s">
        <v>30</v>
      </c>
      <c r="M1847" s="2" t="s">
        <v>15</v>
      </c>
      <c r="N1847" s="2">
        <v>1.3</v>
      </c>
      <c r="O1847" s="2" t="s">
        <v>21</v>
      </c>
      <c r="P1847" s="2">
        <v>1</v>
      </c>
      <c r="Q1847" s="2">
        <f t="shared" si="257"/>
        <v>1</v>
      </c>
      <c r="R1847" s="2">
        <v>159.26</v>
      </c>
      <c r="S1847" s="2">
        <f t="shared" si="258"/>
        <v>3</v>
      </c>
      <c r="T1847" s="42">
        <f>DataSet!G55+DataSet!Q55+DataSet!S55</f>
        <v>4</v>
      </c>
      <c r="U1847" s="16" t="str">
        <f t="shared" si="259"/>
        <v>Low</v>
      </c>
      <c r="V1847" s="4">
        <v>3</v>
      </c>
      <c r="W1847" s="33">
        <f t="shared" si="260"/>
        <v>497.18692063492063</v>
      </c>
      <c r="X1847" s="2" t="s">
        <v>28</v>
      </c>
    </row>
    <row r="1848" spans="1:24" ht="14.25" customHeight="1" x14ac:dyDescent="0.25">
      <c r="A1848" s="2">
        <v>362</v>
      </c>
      <c r="B1848" s="2">
        <v>64</v>
      </c>
      <c r="C1848" s="2" t="str">
        <f t="shared" si="252"/>
        <v>Seniors</v>
      </c>
      <c r="D1848" s="2" t="s">
        <v>12</v>
      </c>
      <c r="E1848" s="2" t="s">
        <v>13</v>
      </c>
      <c r="F1848" s="2">
        <v>314.38</v>
      </c>
      <c r="G1848" s="2">
        <f t="shared" si="253"/>
        <v>1</v>
      </c>
      <c r="H1848" s="6">
        <v>44558</v>
      </c>
      <c r="I1848" s="12" t="str">
        <f t="shared" si="254"/>
        <v>2021</v>
      </c>
      <c r="J1848" s="10" t="str">
        <f t="shared" si="255"/>
        <v>Dec</v>
      </c>
      <c r="K1848" s="12" t="str">
        <f t="shared" si="256"/>
        <v>28</v>
      </c>
      <c r="L1848" s="2" t="s">
        <v>20</v>
      </c>
      <c r="M1848" s="2" t="s">
        <v>15</v>
      </c>
      <c r="N1848" s="2">
        <v>1.3</v>
      </c>
      <c r="O1848" s="2" t="s">
        <v>16</v>
      </c>
      <c r="P1848" s="2">
        <v>7</v>
      </c>
      <c r="Q1848" s="2">
        <f t="shared" si="257"/>
        <v>2</v>
      </c>
      <c r="R1848" s="2">
        <v>44.91</v>
      </c>
      <c r="S1848" s="2">
        <f t="shared" si="258"/>
        <v>1</v>
      </c>
      <c r="T1848" s="42">
        <f>DataSet!G363+DataSet!Q363+DataSet!S363</f>
        <v>7</v>
      </c>
      <c r="U1848" s="16" t="str">
        <f t="shared" si="259"/>
        <v>High</v>
      </c>
      <c r="V1848" s="4">
        <v>3</v>
      </c>
      <c r="W1848" s="33">
        <f t="shared" si="260"/>
        <v>497.72416534181241</v>
      </c>
      <c r="X1848" s="2" t="s">
        <v>17</v>
      </c>
    </row>
    <row r="1849" spans="1:24" ht="14.25" customHeight="1" x14ac:dyDescent="0.25">
      <c r="A1849" s="2">
        <v>1241</v>
      </c>
      <c r="B1849" s="2">
        <v>48</v>
      </c>
      <c r="C1849" s="2" t="str">
        <f t="shared" si="252"/>
        <v>Mid Adults</v>
      </c>
      <c r="D1849" s="2" t="s">
        <v>12</v>
      </c>
      <c r="E1849" s="2" t="s">
        <v>19</v>
      </c>
      <c r="F1849" s="2">
        <v>697.82</v>
      </c>
      <c r="G1849" s="2">
        <f t="shared" si="253"/>
        <v>3</v>
      </c>
      <c r="H1849" s="6">
        <v>45437</v>
      </c>
      <c r="I1849" s="12" t="str">
        <f t="shared" si="254"/>
        <v>2024</v>
      </c>
      <c r="J1849" s="10" t="str">
        <f t="shared" si="255"/>
        <v>May</v>
      </c>
      <c r="K1849" s="12" t="str">
        <f t="shared" si="256"/>
        <v>25</v>
      </c>
      <c r="L1849" s="2" t="s">
        <v>24</v>
      </c>
      <c r="M1849" s="2" t="s">
        <v>25</v>
      </c>
      <c r="N1849" s="2">
        <v>1.3</v>
      </c>
      <c r="O1849" s="2" t="s">
        <v>16</v>
      </c>
      <c r="P1849" s="2">
        <v>17</v>
      </c>
      <c r="Q1849" s="2">
        <f t="shared" si="257"/>
        <v>3</v>
      </c>
      <c r="R1849" s="2">
        <v>41.05</v>
      </c>
      <c r="S1849" s="2">
        <f t="shared" si="258"/>
        <v>1</v>
      </c>
      <c r="T1849" s="42">
        <f>DataSet!G1242+DataSet!Q1242+DataSet!S1242</f>
        <v>6</v>
      </c>
      <c r="U1849" s="16" t="str">
        <f t="shared" si="259"/>
        <v>Medium</v>
      </c>
      <c r="V1849" s="4">
        <v>2</v>
      </c>
      <c r="W1849" s="33">
        <f t="shared" si="260"/>
        <v>519.40751196172323</v>
      </c>
      <c r="X1849" s="2" t="s">
        <v>17</v>
      </c>
    </row>
    <row r="1850" spans="1:24" ht="14.25" customHeight="1" x14ac:dyDescent="0.25">
      <c r="A1850" s="2">
        <v>1458</v>
      </c>
      <c r="B1850" s="2">
        <v>39</v>
      </c>
      <c r="C1850" s="2" t="str">
        <f t="shared" si="252"/>
        <v>Early Adults</v>
      </c>
      <c r="D1850" s="2" t="s">
        <v>18</v>
      </c>
      <c r="E1850" s="2" t="s">
        <v>29</v>
      </c>
      <c r="F1850" s="2">
        <v>646</v>
      </c>
      <c r="G1850" s="2">
        <f t="shared" si="253"/>
        <v>2</v>
      </c>
      <c r="H1850" s="6">
        <v>45654</v>
      </c>
      <c r="I1850" s="12" t="str">
        <f t="shared" si="254"/>
        <v>2024</v>
      </c>
      <c r="J1850" s="10" t="str">
        <f t="shared" si="255"/>
        <v>Dec</v>
      </c>
      <c r="K1850" s="12" t="str">
        <f t="shared" si="256"/>
        <v>28</v>
      </c>
      <c r="L1850" s="2" t="s">
        <v>14</v>
      </c>
      <c r="M1850" s="2" t="s">
        <v>25</v>
      </c>
      <c r="N1850" s="2">
        <v>1.3</v>
      </c>
      <c r="O1850" s="2" t="s">
        <v>21</v>
      </c>
      <c r="P1850" s="2">
        <v>4</v>
      </c>
      <c r="Q1850" s="2">
        <f t="shared" si="257"/>
        <v>1</v>
      </c>
      <c r="R1850" s="2">
        <v>161.5</v>
      </c>
      <c r="S1850" s="2">
        <f t="shared" si="258"/>
        <v>3</v>
      </c>
      <c r="T1850" s="42">
        <f>DataSet!G1459+DataSet!Q1459+DataSet!S1459</f>
        <v>7</v>
      </c>
      <c r="U1850" s="16" t="str">
        <f t="shared" si="259"/>
        <v>High</v>
      </c>
      <c r="V1850" s="4">
        <v>3</v>
      </c>
      <c r="W1850" s="33">
        <f t="shared" si="260"/>
        <v>498.01611464968153</v>
      </c>
      <c r="X1850" s="2" t="s">
        <v>17</v>
      </c>
    </row>
    <row r="1851" spans="1:24" ht="14.25" customHeight="1" x14ac:dyDescent="0.25">
      <c r="A1851" s="2">
        <v>1626</v>
      </c>
      <c r="B1851" s="2">
        <v>65</v>
      </c>
      <c r="C1851" s="2" t="str">
        <f t="shared" si="252"/>
        <v>Seniors</v>
      </c>
      <c r="D1851" s="2" t="s">
        <v>18</v>
      </c>
      <c r="E1851" s="2" t="s">
        <v>19</v>
      </c>
      <c r="F1851" s="2">
        <v>538.22</v>
      </c>
      <c r="G1851" s="2">
        <f t="shared" si="253"/>
        <v>2</v>
      </c>
      <c r="H1851" s="6">
        <v>45822</v>
      </c>
      <c r="I1851" s="12" t="str">
        <f t="shared" si="254"/>
        <v>2025</v>
      </c>
      <c r="J1851" s="10" t="str">
        <f t="shared" si="255"/>
        <v>Jun</v>
      </c>
      <c r="K1851" s="12" t="str">
        <f t="shared" si="256"/>
        <v>14</v>
      </c>
      <c r="L1851" s="2" t="s">
        <v>24</v>
      </c>
      <c r="M1851" s="2" t="s">
        <v>25</v>
      </c>
      <c r="N1851" s="2">
        <v>1.3</v>
      </c>
      <c r="O1851" s="2" t="s">
        <v>16</v>
      </c>
      <c r="P1851" s="2">
        <v>1</v>
      </c>
      <c r="Q1851" s="2">
        <f t="shared" si="257"/>
        <v>1</v>
      </c>
      <c r="R1851" s="2">
        <v>538.22</v>
      </c>
      <c r="S1851" s="2">
        <f t="shared" si="258"/>
        <v>3</v>
      </c>
      <c r="T1851" s="42">
        <f>DataSet!G1627+DataSet!Q1627+DataSet!S1627</f>
        <v>4</v>
      </c>
      <c r="U1851" s="16" t="str">
        <f t="shared" si="259"/>
        <v>Low</v>
      </c>
      <c r="V1851" s="4">
        <v>3</v>
      </c>
      <c r="W1851" s="33">
        <f t="shared" si="260"/>
        <v>497.7800956937798</v>
      </c>
      <c r="X1851" s="2" t="s">
        <v>17</v>
      </c>
    </row>
    <row r="1852" spans="1:24" ht="14.25" customHeight="1" x14ac:dyDescent="0.25">
      <c r="A1852" s="2">
        <v>1968</v>
      </c>
      <c r="B1852" s="2">
        <v>67</v>
      </c>
      <c r="C1852" s="2" t="str">
        <f t="shared" si="252"/>
        <v>Seniors</v>
      </c>
      <c r="D1852" s="2" t="s">
        <v>18</v>
      </c>
      <c r="E1852" s="2" t="s">
        <v>13</v>
      </c>
      <c r="F1852" s="2">
        <v>757.12</v>
      </c>
      <c r="G1852" s="2">
        <f t="shared" si="253"/>
        <v>3</v>
      </c>
      <c r="H1852" s="6">
        <v>46164</v>
      </c>
      <c r="I1852" s="12" t="str">
        <f t="shared" si="254"/>
        <v>2026</v>
      </c>
      <c r="J1852" s="10" t="str">
        <f t="shared" si="255"/>
        <v>May</v>
      </c>
      <c r="K1852" s="12" t="str">
        <f t="shared" si="256"/>
        <v>22</v>
      </c>
      <c r="L1852" s="2" t="s">
        <v>24</v>
      </c>
      <c r="M1852" s="2" t="s">
        <v>15</v>
      </c>
      <c r="N1852" s="2">
        <v>1.3</v>
      </c>
      <c r="O1852" s="2" t="s">
        <v>21</v>
      </c>
      <c r="P1852" s="2">
        <v>8</v>
      </c>
      <c r="Q1852" s="2">
        <f t="shared" si="257"/>
        <v>2</v>
      </c>
      <c r="R1852" s="2">
        <v>94.64</v>
      </c>
      <c r="S1852" s="2">
        <f t="shared" si="258"/>
        <v>2</v>
      </c>
      <c r="T1852" s="42">
        <f>DataSet!G1969+DataSet!Q1969+DataSet!S1969</f>
        <v>7</v>
      </c>
      <c r="U1852" s="16" t="str">
        <f t="shared" si="259"/>
        <v>High</v>
      </c>
      <c r="V1852" s="4">
        <v>1</v>
      </c>
      <c r="W1852" s="33">
        <f t="shared" si="260"/>
        <v>537.41166929133817</v>
      </c>
      <c r="X1852" s="2" t="s">
        <v>22</v>
      </c>
    </row>
    <row r="1853" spans="1:24" ht="14.25" customHeight="1" x14ac:dyDescent="0.25">
      <c r="A1853" s="2">
        <v>2142</v>
      </c>
      <c r="B1853" s="2">
        <v>46</v>
      </c>
      <c r="C1853" s="2" t="str">
        <f t="shared" si="252"/>
        <v>Mid Adults</v>
      </c>
      <c r="D1853" s="2" t="s">
        <v>12</v>
      </c>
      <c r="E1853" s="2" t="s">
        <v>19</v>
      </c>
      <c r="F1853" s="2">
        <v>843.13</v>
      </c>
      <c r="G1853" s="2">
        <f t="shared" si="253"/>
        <v>3</v>
      </c>
      <c r="H1853" s="6">
        <v>46338</v>
      </c>
      <c r="I1853" s="12" t="str">
        <f t="shared" si="254"/>
        <v>2026</v>
      </c>
      <c r="J1853" s="10" t="str">
        <f t="shared" si="255"/>
        <v>Nov</v>
      </c>
      <c r="K1853" s="12" t="str">
        <f t="shared" si="256"/>
        <v>12</v>
      </c>
      <c r="L1853" s="2" t="s">
        <v>30</v>
      </c>
      <c r="M1853" s="2" t="s">
        <v>15</v>
      </c>
      <c r="N1853" s="2">
        <v>1.3</v>
      </c>
      <c r="O1853" s="2" t="s">
        <v>21</v>
      </c>
      <c r="P1853" s="2">
        <v>13</v>
      </c>
      <c r="Q1853" s="2">
        <f t="shared" si="257"/>
        <v>2</v>
      </c>
      <c r="R1853" s="2">
        <v>64.86</v>
      </c>
      <c r="S1853" s="2">
        <f t="shared" si="258"/>
        <v>2</v>
      </c>
      <c r="T1853" s="42">
        <f>DataSet!G2143+DataSet!Q2143+DataSet!S2143</f>
        <v>5</v>
      </c>
      <c r="U1853" s="16" t="str">
        <f t="shared" si="259"/>
        <v>Medium</v>
      </c>
      <c r="V1853" s="4">
        <v>5</v>
      </c>
      <c r="W1853" s="33">
        <f t="shared" si="260"/>
        <v>532.40239024390269</v>
      </c>
      <c r="X1853" s="2" t="s">
        <v>17</v>
      </c>
    </row>
    <row r="1854" spans="1:24" ht="14.25" customHeight="1" x14ac:dyDescent="0.25">
      <c r="A1854" s="2">
        <v>2227</v>
      </c>
      <c r="B1854" s="2">
        <v>32</v>
      </c>
      <c r="C1854" s="2" t="str">
        <f t="shared" si="252"/>
        <v>Early Adults</v>
      </c>
      <c r="D1854" s="2" t="s">
        <v>18</v>
      </c>
      <c r="E1854" s="2" t="s">
        <v>29</v>
      </c>
      <c r="F1854" s="2">
        <v>636.29</v>
      </c>
      <c r="G1854" s="2">
        <f t="shared" si="253"/>
        <v>2</v>
      </c>
      <c r="H1854" s="6">
        <v>46423</v>
      </c>
      <c r="I1854" s="12" t="str">
        <f t="shared" si="254"/>
        <v>2027</v>
      </c>
      <c r="J1854" s="10" t="str">
        <f t="shared" si="255"/>
        <v>Feb</v>
      </c>
      <c r="K1854" s="12" t="str">
        <f t="shared" si="256"/>
        <v>05</v>
      </c>
      <c r="L1854" s="2" t="s">
        <v>20</v>
      </c>
      <c r="M1854" s="2" t="s">
        <v>15</v>
      </c>
      <c r="N1854" s="2">
        <v>1.3</v>
      </c>
      <c r="O1854" s="2" t="s">
        <v>21</v>
      </c>
      <c r="P1854" s="2">
        <v>9</v>
      </c>
      <c r="Q1854" s="2">
        <f t="shared" si="257"/>
        <v>2</v>
      </c>
      <c r="R1854" s="2">
        <v>70.7</v>
      </c>
      <c r="S1854" s="2">
        <f t="shared" si="258"/>
        <v>2</v>
      </c>
      <c r="T1854" s="42">
        <f>DataSet!G2228+DataSet!Q2228+DataSet!S2228</f>
        <v>6</v>
      </c>
      <c r="U1854" s="16" t="str">
        <f t="shared" si="259"/>
        <v>Medium</v>
      </c>
      <c r="V1854" s="4">
        <v>3</v>
      </c>
      <c r="W1854" s="33">
        <f t="shared" si="260"/>
        <v>497.71549520766769</v>
      </c>
      <c r="X1854" s="2" t="s">
        <v>22</v>
      </c>
    </row>
    <row r="1855" spans="1:24" ht="14.25" customHeight="1" x14ac:dyDescent="0.25">
      <c r="A1855" s="2">
        <v>2408</v>
      </c>
      <c r="B1855" s="2">
        <v>63</v>
      </c>
      <c r="C1855" s="2" t="str">
        <f t="shared" si="252"/>
        <v>Seniors</v>
      </c>
      <c r="D1855" s="2" t="s">
        <v>12</v>
      </c>
      <c r="E1855" s="2" t="s">
        <v>19</v>
      </c>
      <c r="F1855" s="2">
        <v>717.26</v>
      </c>
      <c r="G1855" s="2">
        <f t="shared" si="253"/>
        <v>3</v>
      </c>
      <c r="H1855" s="6">
        <v>46604</v>
      </c>
      <c r="I1855" s="12" t="str">
        <f t="shared" si="254"/>
        <v>2027</v>
      </c>
      <c r="J1855" s="10" t="str">
        <f t="shared" si="255"/>
        <v>Aug</v>
      </c>
      <c r="K1855" s="12" t="str">
        <f t="shared" si="256"/>
        <v>05</v>
      </c>
      <c r="L1855" s="2" t="s">
        <v>30</v>
      </c>
      <c r="M1855" s="2" t="s">
        <v>25</v>
      </c>
      <c r="N1855" s="2">
        <v>1.3</v>
      </c>
      <c r="O1855" s="2" t="s">
        <v>21</v>
      </c>
      <c r="P1855" s="2">
        <v>9</v>
      </c>
      <c r="Q1855" s="2">
        <f t="shared" si="257"/>
        <v>2</v>
      </c>
      <c r="R1855" s="2">
        <v>79.7</v>
      </c>
      <c r="S1855" s="2">
        <f t="shared" si="258"/>
        <v>2</v>
      </c>
      <c r="T1855" s="42">
        <f>DataSet!G2409+DataSet!Q2409+DataSet!S2409</f>
        <v>4</v>
      </c>
      <c r="U1855" s="16" t="str">
        <f t="shared" si="259"/>
        <v>Low</v>
      </c>
      <c r="V1855" s="4">
        <v>1</v>
      </c>
      <c r="W1855" s="33">
        <f t="shared" si="260"/>
        <v>537.06512618296495</v>
      </c>
      <c r="X1855" s="2" t="s">
        <v>17</v>
      </c>
    </row>
    <row r="1856" spans="1:24" ht="14.25" customHeight="1" x14ac:dyDescent="0.25">
      <c r="A1856" s="2">
        <v>2967</v>
      </c>
      <c r="B1856" s="2">
        <v>19</v>
      </c>
      <c r="C1856" s="2" t="str">
        <f t="shared" si="252"/>
        <v>Young Adults</v>
      </c>
      <c r="D1856" s="2" t="s">
        <v>26</v>
      </c>
      <c r="E1856" s="2" t="s">
        <v>29</v>
      </c>
      <c r="F1856" s="2">
        <v>122.56</v>
      </c>
      <c r="G1856" s="2">
        <f t="shared" si="253"/>
        <v>1</v>
      </c>
      <c r="H1856" s="6">
        <v>47163</v>
      </c>
      <c r="I1856" s="12" t="str">
        <f t="shared" si="254"/>
        <v>2029</v>
      </c>
      <c r="J1856" s="10" t="str">
        <f t="shared" si="255"/>
        <v>Feb</v>
      </c>
      <c r="K1856" s="12" t="str">
        <f t="shared" si="256"/>
        <v>14</v>
      </c>
      <c r="L1856" s="2" t="s">
        <v>20</v>
      </c>
      <c r="M1856" s="2" t="s">
        <v>15</v>
      </c>
      <c r="N1856" s="2">
        <v>1.3</v>
      </c>
      <c r="O1856" s="2" t="s">
        <v>21</v>
      </c>
      <c r="P1856" s="2">
        <v>13</v>
      </c>
      <c r="Q1856" s="2">
        <f t="shared" si="257"/>
        <v>2</v>
      </c>
      <c r="R1856" s="2">
        <v>9.43</v>
      </c>
      <c r="S1856" s="2">
        <f t="shared" si="258"/>
        <v>1</v>
      </c>
      <c r="T1856" s="42">
        <f>DataSet!G2968+DataSet!Q2968+DataSet!S2968</f>
        <v>7</v>
      </c>
      <c r="U1856" s="16" t="str">
        <f t="shared" si="259"/>
        <v>High</v>
      </c>
      <c r="V1856" s="4">
        <v>2</v>
      </c>
      <c r="W1856" s="33">
        <f t="shared" si="260"/>
        <v>519.12250798722107</v>
      </c>
      <c r="X1856" s="2" t="s">
        <v>28</v>
      </c>
    </row>
    <row r="1857" spans="1:24" ht="14.25" customHeight="1" x14ac:dyDescent="0.25">
      <c r="A1857" s="2">
        <v>3143</v>
      </c>
      <c r="B1857" s="2">
        <v>30</v>
      </c>
      <c r="C1857" s="2" t="str">
        <f t="shared" si="252"/>
        <v>Early Adults</v>
      </c>
      <c r="D1857" s="2" t="s">
        <v>26</v>
      </c>
      <c r="E1857" s="2" t="s">
        <v>19</v>
      </c>
      <c r="F1857" s="2">
        <v>242.78</v>
      </c>
      <c r="G1857" s="2">
        <f t="shared" si="253"/>
        <v>1</v>
      </c>
      <c r="H1857" s="6">
        <v>47339</v>
      </c>
      <c r="I1857" s="12" t="str">
        <f t="shared" si="254"/>
        <v>2029</v>
      </c>
      <c r="J1857" s="10" t="str">
        <f t="shared" si="255"/>
        <v>Aug</v>
      </c>
      <c r="K1857" s="12" t="str">
        <f t="shared" si="256"/>
        <v>09</v>
      </c>
      <c r="L1857" s="2" t="s">
        <v>14</v>
      </c>
      <c r="M1857" s="2" t="s">
        <v>25</v>
      </c>
      <c r="N1857" s="2">
        <v>1.3</v>
      </c>
      <c r="O1857" s="2" t="s">
        <v>16</v>
      </c>
      <c r="P1857" s="2">
        <v>2</v>
      </c>
      <c r="Q1857" s="2">
        <f t="shared" si="257"/>
        <v>1</v>
      </c>
      <c r="R1857" s="2">
        <v>121.39</v>
      </c>
      <c r="S1857" s="2">
        <f t="shared" si="258"/>
        <v>2</v>
      </c>
      <c r="T1857" s="42">
        <f>DataSet!G3144+DataSet!Q3144+DataSet!S3144</f>
        <v>6</v>
      </c>
      <c r="U1857" s="16" t="str">
        <f t="shared" si="259"/>
        <v>Medium</v>
      </c>
      <c r="V1857" s="4">
        <v>4</v>
      </c>
      <c r="W1857" s="33">
        <f t="shared" si="260"/>
        <v>522.89729938271648</v>
      </c>
      <c r="X1857" s="2" t="s">
        <v>22</v>
      </c>
    </row>
    <row r="1858" spans="1:24" ht="14.25" customHeight="1" x14ac:dyDescent="0.25">
      <c r="A1858" s="2">
        <v>3609</v>
      </c>
      <c r="B1858" s="2">
        <v>65</v>
      </c>
      <c r="C1858" s="2" t="str">
        <f t="shared" ref="C1858:C1921" si="261">IF(AND(B1858&gt;=18, B1858&lt;=29), "Young Adults",
   IF(AND(B1858&gt;=30, B1858&lt;=39), "Early Adults",
      IF(AND(B1858&gt;=40, B1858&lt;=49), "Mid Adults",
         IF(AND(B1858&gt;=50, B1858&lt;=59), "Late Adults",
            IF(AND(B1858&gt;=60, B1858&lt;=69), "Seniors", "Out of Range")
         )
      )
   )
)</f>
        <v>Seniors</v>
      </c>
      <c r="D1858" s="2" t="s">
        <v>18</v>
      </c>
      <c r="E1858" s="2" t="s">
        <v>13</v>
      </c>
      <c r="F1858" s="2">
        <v>696.95</v>
      </c>
      <c r="G1858" s="2">
        <f t="shared" ref="G1858:G1921" si="262">IF(F1858 &lt;= 350, 1, IF(F1858&gt; 350, IF(F1858 &lt;= 650, 2, 3)))</f>
        <v>3</v>
      </c>
      <c r="H1858" s="6">
        <v>47805</v>
      </c>
      <c r="I1858" s="12" t="str">
        <f t="shared" ref="I1858:I1921" si="263">TEXT(H1858, "yyyy")</f>
        <v>2030</v>
      </c>
      <c r="J1858" s="10" t="str">
        <f t="shared" ref="J1858:J1921" si="264">TEXT(H1858, "mmm")</f>
        <v>Nov</v>
      </c>
      <c r="K1858" s="12" t="str">
        <f t="shared" ref="K1858:K1921" si="265">TEXT(H1858, "dd")</f>
        <v>18</v>
      </c>
      <c r="L1858" s="2" t="s">
        <v>14</v>
      </c>
      <c r="M1858" s="2" t="s">
        <v>15</v>
      </c>
      <c r="N1858" s="2">
        <v>1.3</v>
      </c>
      <c r="O1858" s="2" t="s">
        <v>16</v>
      </c>
      <c r="P1858" s="2">
        <v>6</v>
      </c>
      <c r="Q1858" s="2">
        <f t="shared" ref="Q1858:Q1921" si="266">IF(P1858 &lt;= 5, 1, IF(P1858&gt; 5, IF(P1858 &lt;= 15, 2, 3)))</f>
        <v>2</v>
      </c>
      <c r="R1858" s="2">
        <v>116.16</v>
      </c>
      <c r="S1858" s="2">
        <f t="shared" ref="S1858:S1921" si="267">IF(R1858 &lt;= 50, 1, IF(R1858&gt; 50, IF(R1858 &lt;= 150, 2, 3)))</f>
        <v>2</v>
      </c>
      <c r="T1858" s="42">
        <f>DataSet!G3610+DataSet!Q3610+DataSet!S3610</f>
        <v>7</v>
      </c>
      <c r="U1858" s="16" t="str">
        <f t="shared" ref="U1858:U1921" si="268">IF(T1858&lt;=4,"Low",IF(T1858&lt;=6,"Medium","High"))</f>
        <v>High</v>
      </c>
      <c r="V1858" s="4">
        <v>4</v>
      </c>
      <c r="W1858" s="33">
        <f t="shared" ref="W1858:W1921" si="269">AVERAGEIFS(F1858:F6857, V1858:V6857,V1858 )</f>
        <v>523.33024729520912</v>
      </c>
      <c r="X1858" s="2" t="s">
        <v>22</v>
      </c>
    </row>
    <row r="1859" spans="1:24" ht="14.25" customHeight="1" x14ac:dyDescent="0.25">
      <c r="A1859" s="2">
        <v>3660</v>
      </c>
      <c r="B1859" s="2">
        <v>65</v>
      </c>
      <c r="C1859" s="2" t="str">
        <f t="shared" si="261"/>
        <v>Seniors</v>
      </c>
      <c r="D1859" s="2" t="s">
        <v>12</v>
      </c>
      <c r="E1859" s="2" t="s">
        <v>29</v>
      </c>
      <c r="F1859" s="2">
        <v>754.39</v>
      </c>
      <c r="G1859" s="2">
        <f t="shared" si="262"/>
        <v>3</v>
      </c>
      <c r="H1859" s="6">
        <v>47856</v>
      </c>
      <c r="I1859" s="12" t="str">
        <f t="shared" si="263"/>
        <v>2031</v>
      </c>
      <c r="J1859" s="10" t="str">
        <f t="shared" si="264"/>
        <v>Jan</v>
      </c>
      <c r="K1859" s="12" t="str">
        <f t="shared" si="265"/>
        <v>08</v>
      </c>
      <c r="L1859" s="2" t="s">
        <v>24</v>
      </c>
      <c r="M1859" s="2" t="s">
        <v>25</v>
      </c>
      <c r="N1859" s="2">
        <v>1.3</v>
      </c>
      <c r="O1859" s="2" t="s">
        <v>16</v>
      </c>
      <c r="P1859" s="2">
        <v>7</v>
      </c>
      <c r="Q1859" s="2">
        <f t="shared" si="266"/>
        <v>2</v>
      </c>
      <c r="R1859" s="2">
        <v>107.77</v>
      </c>
      <c r="S1859" s="2">
        <f t="shared" si="267"/>
        <v>2</v>
      </c>
      <c r="T1859" s="42">
        <f>DataSet!G3661+DataSet!Q3661+DataSet!S3661</f>
        <v>5</v>
      </c>
      <c r="U1859" s="16" t="str">
        <f t="shared" si="268"/>
        <v>Medium</v>
      </c>
      <c r="V1859" s="4">
        <v>4</v>
      </c>
      <c r="W1859" s="33">
        <f t="shared" si="269"/>
        <v>523.061486068112</v>
      </c>
      <c r="X1859" s="2" t="s">
        <v>28</v>
      </c>
    </row>
    <row r="1860" spans="1:24" ht="14.25" customHeight="1" x14ac:dyDescent="0.25">
      <c r="A1860" s="2">
        <v>3998</v>
      </c>
      <c r="B1860" s="2">
        <v>62</v>
      </c>
      <c r="C1860" s="2" t="str">
        <f t="shared" si="261"/>
        <v>Seniors</v>
      </c>
      <c r="D1860" s="2" t="s">
        <v>12</v>
      </c>
      <c r="E1860" s="2" t="s">
        <v>19</v>
      </c>
      <c r="F1860" s="2">
        <v>199.85</v>
      </c>
      <c r="G1860" s="2">
        <f t="shared" si="262"/>
        <v>1</v>
      </c>
      <c r="H1860" s="6">
        <v>48194</v>
      </c>
      <c r="I1860" s="12" t="str">
        <f t="shared" si="263"/>
        <v>2031</v>
      </c>
      <c r="J1860" s="10" t="str">
        <f t="shared" si="264"/>
        <v>Dec</v>
      </c>
      <c r="K1860" s="12" t="str">
        <f t="shared" si="265"/>
        <v>12</v>
      </c>
      <c r="L1860" s="2" t="s">
        <v>20</v>
      </c>
      <c r="M1860" s="2" t="s">
        <v>25</v>
      </c>
      <c r="N1860" s="2">
        <v>1.3</v>
      </c>
      <c r="O1860" s="2" t="s">
        <v>16</v>
      </c>
      <c r="P1860" s="2">
        <v>8</v>
      </c>
      <c r="Q1860" s="2">
        <f t="shared" si="266"/>
        <v>2</v>
      </c>
      <c r="R1860" s="2">
        <v>24.98</v>
      </c>
      <c r="S1860" s="2">
        <f t="shared" si="267"/>
        <v>1</v>
      </c>
      <c r="T1860" s="42">
        <f>DataSet!G3999+DataSet!Q3999+DataSet!S3999</f>
        <v>8</v>
      </c>
      <c r="U1860" s="16" t="str">
        <f t="shared" si="268"/>
        <v>High</v>
      </c>
      <c r="V1860" s="4">
        <v>5</v>
      </c>
      <c r="W1860" s="33">
        <f t="shared" si="269"/>
        <v>531.89631921824127</v>
      </c>
      <c r="X1860" s="2" t="s">
        <v>17</v>
      </c>
    </row>
    <row r="1861" spans="1:24" ht="14.25" customHeight="1" x14ac:dyDescent="0.25">
      <c r="A1861" s="2">
        <v>4116</v>
      </c>
      <c r="B1861" s="2">
        <v>58</v>
      </c>
      <c r="C1861" s="2" t="str">
        <f t="shared" si="261"/>
        <v>Late Adults</v>
      </c>
      <c r="D1861" s="2" t="s">
        <v>12</v>
      </c>
      <c r="E1861" s="2" t="s">
        <v>27</v>
      </c>
      <c r="F1861" s="2">
        <v>868.69</v>
      </c>
      <c r="G1861" s="2">
        <f t="shared" si="262"/>
        <v>3</v>
      </c>
      <c r="H1861" s="6">
        <v>48312</v>
      </c>
      <c r="I1861" s="12" t="str">
        <f t="shared" si="263"/>
        <v>2032</v>
      </c>
      <c r="J1861" s="10" t="str">
        <f t="shared" si="264"/>
        <v>Apr</v>
      </c>
      <c r="K1861" s="12" t="str">
        <f t="shared" si="265"/>
        <v>08</v>
      </c>
      <c r="L1861" s="2" t="s">
        <v>20</v>
      </c>
      <c r="M1861" s="2" t="s">
        <v>25</v>
      </c>
      <c r="N1861" s="2">
        <v>1.3</v>
      </c>
      <c r="O1861" s="2" t="s">
        <v>21</v>
      </c>
      <c r="P1861" s="2">
        <v>6</v>
      </c>
      <c r="Q1861" s="2">
        <f t="shared" si="266"/>
        <v>2</v>
      </c>
      <c r="R1861" s="2">
        <v>144.78</v>
      </c>
      <c r="S1861" s="2">
        <f t="shared" si="267"/>
        <v>2</v>
      </c>
      <c r="T1861" s="42">
        <f>DataSet!G4117+DataSet!Q4117+DataSet!S4117</f>
        <v>5</v>
      </c>
      <c r="U1861" s="16" t="str">
        <f t="shared" si="268"/>
        <v>Medium</v>
      </c>
      <c r="V1861" s="4">
        <v>2</v>
      </c>
      <c r="W1861" s="33">
        <f t="shared" si="269"/>
        <v>519.75700800000061</v>
      </c>
      <c r="X1861" s="2" t="s">
        <v>17</v>
      </c>
    </row>
    <row r="1862" spans="1:24" ht="14.25" customHeight="1" x14ac:dyDescent="0.25">
      <c r="A1862" s="2">
        <v>4182</v>
      </c>
      <c r="B1862" s="2">
        <v>65</v>
      </c>
      <c r="C1862" s="2" t="str">
        <f t="shared" si="261"/>
        <v>Seniors</v>
      </c>
      <c r="D1862" s="2" t="s">
        <v>18</v>
      </c>
      <c r="E1862" s="2" t="s">
        <v>19</v>
      </c>
      <c r="F1862" s="2">
        <v>756.16</v>
      </c>
      <c r="G1862" s="2">
        <f t="shared" si="262"/>
        <v>3</v>
      </c>
      <c r="H1862" s="6">
        <v>48378</v>
      </c>
      <c r="I1862" s="12" t="str">
        <f t="shared" si="263"/>
        <v>2032</v>
      </c>
      <c r="J1862" s="10" t="str">
        <f t="shared" si="264"/>
        <v>Jun</v>
      </c>
      <c r="K1862" s="12" t="str">
        <f t="shared" si="265"/>
        <v>13</v>
      </c>
      <c r="L1862" s="2" t="s">
        <v>14</v>
      </c>
      <c r="M1862" s="2" t="s">
        <v>15</v>
      </c>
      <c r="N1862" s="2">
        <v>1.3</v>
      </c>
      <c r="O1862" s="2" t="s">
        <v>16</v>
      </c>
      <c r="P1862" s="2">
        <v>15</v>
      </c>
      <c r="Q1862" s="2">
        <f t="shared" si="266"/>
        <v>2</v>
      </c>
      <c r="R1862" s="2">
        <v>50.41</v>
      </c>
      <c r="S1862" s="2">
        <f t="shared" si="267"/>
        <v>2</v>
      </c>
      <c r="T1862" s="42">
        <f>DataSet!G4183+DataSet!Q4183+DataSet!S4183</f>
        <v>7</v>
      </c>
      <c r="U1862" s="16" t="str">
        <f t="shared" si="268"/>
        <v>High</v>
      </c>
      <c r="V1862" s="4">
        <v>2</v>
      </c>
      <c r="W1862" s="33">
        <f t="shared" si="269"/>
        <v>519.19782051282118</v>
      </c>
      <c r="X1862" s="2" t="s">
        <v>17</v>
      </c>
    </row>
    <row r="1863" spans="1:24" ht="14.25" customHeight="1" x14ac:dyDescent="0.25">
      <c r="A1863" s="2">
        <v>4336</v>
      </c>
      <c r="B1863" s="2">
        <v>33</v>
      </c>
      <c r="C1863" s="2" t="str">
        <f t="shared" si="261"/>
        <v>Early Adults</v>
      </c>
      <c r="D1863" s="2" t="s">
        <v>18</v>
      </c>
      <c r="E1863" s="2" t="s">
        <v>27</v>
      </c>
      <c r="F1863" s="2">
        <v>463.36</v>
      </c>
      <c r="G1863" s="2">
        <f t="shared" si="262"/>
        <v>2</v>
      </c>
      <c r="H1863" s="6">
        <v>48532</v>
      </c>
      <c r="I1863" s="12" t="str">
        <f t="shared" si="263"/>
        <v>2032</v>
      </c>
      <c r="J1863" s="10" t="str">
        <f t="shared" si="264"/>
        <v>Nov</v>
      </c>
      <c r="K1863" s="12" t="str">
        <f t="shared" si="265"/>
        <v>14</v>
      </c>
      <c r="L1863" s="2" t="s">
        <v>30</v>
      </c>
      <c r="M1863" s="2" t="s">
        <v>15</v>
      </c>
      <c r="N1863" s="2">
        <v>1.3</v>
      </c>
      <c r="O1863" s="2" t="s">
        <v>21</v>
      </c>
      <c r="P1863" s="2">
        <v>11</v>
      </c>
      <c r="Q1863" s="2">
        <f t="shared" si="266"/>
        <v>2</v>
      </c>
      <c r="R1863" s="2">
        <v>42.12</v>
      </c>
      <c r="S1863" s="2">
        <f t="shared" si="267"/>
        <v>1</v>
      </c>
      <c r="T1863" s="42">
        <f>DataSet!G4337+DataSet!Q4337+DataSet!S4337</f>
        <v>7</v>
      </c>
      <c r="U1863" s="16" t="str">
        <f t="shared" si="268"/>
        <v>High</v>
      </c>
      <c r="V1863" s="4">
        <v>2</v>
      </c>
      <c r="W1863" s="33">
        <f t="shared" si="269"/>
        <v>518.81746388443082</v>
      </c>
      <c r="X1863" s="2" t="s">
        <v>17</v>
      </c>
    </row>
    <row r="1864" spans="1:24" ht="14.25" customHeight="1" x14ac:dyDescent="0.25">
      <c r="A1864" s="2">
        <v>193</v>
      </c>
      <c r="B1864" s="2">
        <v>29</v>
      </c>
      <c r="C1864" s="2" t="str">
        <f t="shared" si="261"/>
        <v>Young Adults</v>
      </c>
      <c r="D1864" s="2" t="s">
        <v>18</v>
      </c>
      <c r="E1864" s="2" t="s">
        <v>27</v>
      </c>
      <c r="F1864" s="2">
        <v>257.7</v>
      </c>
      <c r="G1864" s="2">
        <f t="shared" si="262"/>
        <v>1</v>
      </c>
      <c r="H1864" s="6">
        <v>44389</v>
      </c>
      <c r="I1864" s="12" t="str">
        <f t="shared" si="263"/>
        <v>2021</v>
      </c>
      <c r="J1864" s="10" t="str">
        <f t="shared" si="264"/>
        <v>Jul</v>
      </c>
      <c r="K1864" s="12" t="str">
        <f t="shared" si="265"/>
        <v>12</v>
      </c>
      <c r="L1864" s="2" t="s">
        <v>14</v>
      </c>
      <c r="M1864" s="2" t="s">
        <v>25</v>
      </c>
      <c r="N1864" s="2">
        <v>1.29</v>
      </c>
      <c r="O1864" s="2" t="s">
        <v>16</v>
      </c>
      <c r="P1864" s="2">
        <v>2</v>
      </c>
      <c r="Q1864" s="2">
        <f t="shared" si="266"/>
        <v>1</v>
      </c>
      <c r="R1864" s="2">
        <v>128.85</v>
      </c>
      <c r="S1864" s="2">
        <f t="shared" si="267"/>
        <v>2</v>
      </c>
      <c r="T1864" s="42">
        <f>DataSet!G194+DataSet!Q194+DataSet!S194</f>
        <v>4</v>
      </c>
      <c r="U1864" s="16" t="str">
        <f t="shared" si="268"/>
        <v>Low</v>
      </c>
      <c r="V1864" s="4">
        <v>1</v>
      </c>
      <c r="W1864" s="33">
        <f t="shared" si="269"/>
        <v>536.78045813586061</v>
      </c>
      <c r="X1864" s="2" t="s">
        <v>17</v>
      </c>
    </row>
    <row r="1865" spans="1:24" ht="14.25" customHeight="1" x14ac:dyDescent="0.25">
      <c r="A1865" s="2">
        <v>224</v>
      </c>
      <c r="B1865" s="2">
        <v>42</v>
      </c>
      <c r="C1865" s="2" t="str">
        <f t="shared" si="261"/>
        <v>Mid Adults</v>
      </c>
      <c r="D1865" s="2" t="s">
        <v>26</v>
      </c>
      <c r="E1865" s="2" t="s">
        <v>27</v>
      </c>
      <c r="F1865" s="2">
        <v>903.57</v>
      </c>
      <c r="G1865" s="2">
        <f t="shared" si="262"/>
        <v>3</v>
      </c>
      <c r="H1865" s="6">
        <v>44420</v>
      </c>
      <c r="I1865" s="12" t="str">
        <f t="shared" si="263"/>
        <v>2021</v>
      </c>
      <c r="J1865" s="10" t="str">
        <f t="shared" si="264"/>
        <v>Aug</v>
      </c>
      <c r="K1865" s="12" t="str">
        <f t="shared" si="265"/>
        <v>12</v>
      </c>
      <c r="L1865" s="2" t="s">
        <v>30</v>
      </c>
      <c r="M1865" s="2" t="s">
        <v>25</v>
      </c>
      <c r="N1865" s="2">
        <v>1.29</v>
      </c>
      <c r="O1865" s="2" t="s">
        <v>16</v>
      </c>
      <c r="P1865" s="2">
        <v>4</v>
      </c>
      <c r="Q1865" s="2">
        <f t="shared" si="266"/>
        <v>1</v>
      </c>
      <c r="R1865" s="2">
        <v>225.89</v>
      </c>
      <c r="S1865" s="2">
        <f t="shared" si="267"/>
        <v>3</v>
      </c>
      <c r="T1865" s="42">
        <f>DataSet!G225+DataSet!Q225+DataSet!S225</f>
        <v>5</v>
      </c>
      <c r="U1865" s="16" t="str">
        <f t="shared" si="268"/>
        <v>Medium</v>
      </c>
      <c r="V1865" s="4">
        <v>5</v>
      </c>
      <c r="W1865" s="33">
        <f t="shared" si="269"/>
        <v>532.43799347471474</v>
      </c>
      <c r="X1865" s="2" t="s">
        <v>22</v>
      </c>
    </row>
    <row r="1866" spans="1:24" ht="14.25" customHeight="1" x14ac:dyDescent="0.25">
      <c r="A1866" s="2">
        <v>472</v>
      </c>
      <c r="B1866" s="2">
        <v>27</v>
      </c>
      <c r="C1866" s="2" t="str">
        <f t="shared" si="261"/>
        <v>Young Adults</v>
      </c>
      <c r="D1866" s="2" t="s">
        <v>18</v>
      </c>
      <c r="E1866" s="2" t="s">
        <v>19</v>
      </c>
      <c r="F1866" s="2">
        <v>164.22</v>
      </c>
      <c r="G1866" s="2">
        <f t="shared" si="262"/>
        <v>1</v>
      </c>
      <c r="H1866" s="6">
        <v>44668</v>
      </c>
      <c r="I1866" s="12" t="str">
        <f t="shared" si="263"/>
        <v>2022</v>
      </c>
      <c r="J1866" s="10" t="str">
        <f t="shared" si="264"/>
        <v>Apr</v>
      </c>
      <c r="K1866" s="12" t="str">
        <f t="shared" si="265"/>
        <v>17</v>
      </c>
      <c r="L1866" s="2" t="s">
        <v>30</v>
      </c>
      <c r="M1866" s="2" t="s">
        <v>25</v>
      </c>
      <c r="N1866" s="2">
        <v>1.29</v>
      </c>
      <c r="O1866" s="2" t="s">
        <v>16</v>
      </c>
      <c r="P1866" s="2">
        <v>15</v>
      </c>
      <c r="Q1866" s="2">
        <f t="shared" si="266"/>
        <v>2</v>
      </c>
      <c r="R1866" s="2">
        <v>10.95</v>
      </c>
      <c r="S1866" s="2">
        <f t="shared" si="267"/>
        <v>1</v>
      </c>
      <c r="T1866" s="42">
        <f>DataSet!G473+DataSet!Q473+DataSet!S473</f>
        <v>5</v>
      </c>
      <c r="U1866" s="16" t="str">
        <f t="shared" si="268"/>
        <v>Medium</v>
      </c>
      <c r="V1866" s="4">
        <v>4</v>
      </c>
      <c r="W1866" s="33">
        <f t="shared" si="269"/>
        <v>522.70283720930286</v>
      </c>
      <c r="X1866" s="2" t="s">
        <v>28</v>
      </c>
    </row>
    <row r="1867" spans="1:24" ht="14.25" customHeight="1" x14ac:dyDescent="0.25">
      <c r="A1867" s="2">
        <v>487</v>
      </c>
      <c r="B1867" s="2">
        <v>65</v>
      </c>
      <c r="C1867" s="2" t="str">
        <f t="shared" si="261"/>
        <v>Seniors</v>
      </c>
      <c r="D1867" s="2" t="s">
        <v>23</v>
      </c>
      <c r="E1867" s="2" t="s">
        <v>29</v>
      </c>
      <c r="F1867" s="2">
        <v>380.26</v>
      </c>
      <c r="G1867" s="2">
        <f t="shared" si="262"/>
        <v>2</v>
      </c>
      <c r="H1867" s="6">
        <v>44683</v>
      </c>
      <c r="I1867" s="12" t="str">
        <f t="shared" si="263"/>
        <v>2022</v>
      </c>
      <c r="J1867" s="10" t="str">
        <f t="shared" si="264"/>
        <v>May</v>
      </c>
      <c r="K1867" s="12" t="str">
        <f t="shared" si="265"/>
        <v>02</v>
      </c>
      <c r="L1867" s="2" t="s">
        <v>14</v>
      </c>
      <c r="M1867" s="2" t="s">
        <v>25</v>
      </c>
      <c r="N1867" s="2">
        <v>1.29</v>
      </c>
      <c r="O1867" s="2" t="s">
        <v>16</v>
      </c>
      <c r="P1867" s="2">
        <v>5</v>
      </c>
      <c r="Q1867" s="2">
        <f t="shared" si="266"/>
        <v>1</v>
      </c>
      <c r="R1867" s="2">
        <v>76.05</v>
      </c>
      <c r="S1867" s="2">
        <f t="shared" si="267"/>
        <v>2</v>
      </c>
      <c r="T1867" s="42">
        <f>DataSet!G488+DataSet!Q488+DataSet!S488</f>
        <v>6</v>
      </c>
      <c r="U1867" s="16" t="str">
        <f t="shared" si="268"/>
        <v>Medium</v>
      </c>
      <c r="V1867" s="4">
        <v>3</v>
      </c>
      <c r="W1867" s="33">
        <f t="shared" si="269"/>
        <v>497.49377599999997</v>
      </c>
      <c r="X1867" s="2" t="s">
        <v>28</v>
      </c>
    </row>
    <row r="1868" spans="1:24" ht="14.25" customHeight="1" x14ac:dyDescent="0.25">
      <c r="A1868" s="2">
        <v>551</v>
      </c>
      <c r="B1868" s="2">
        <v>45</v>
      </c>
      <c r="C1868" s="2" t="str">
        <f t="shared" si="261"/>
        <v>Mid Adults</v>
      </c>
      <c r="D1868" s="2" t="s">
        <v>26</v>
      </c>
      <c r="E1868" s="2" t="s">
        <v>27</v>
      </c>
      <c r="F1868" s="2">
        <v>981.56</v>
      </c>
      <c r="G1868" s="2">
        <f t="shared" si="262"/>
        <v>3</v>
      </c>
      <c r="H1868" s="6">
        <v>44747</v>
      </c>
      <c r="I1868" s="12" t="str">
        <f t="shared" si="263"/>
        <v>2022</v>
      </c>
      <c r="J1868" s="10" t="str">
        <f t="shared" si="264"/>
        <v>Jul</v>
      </c>
      <c r="K1868" s="12" t="str">
        <f t="shared" si="265"/>
        <v>05</v>
      </c>
      <c r="L1868" s="2" t="s">
        <v>14</v>
      </c>
      <c r="M1868" s="2" t="s">
        <v>25</v>
      </c>
      <c r="N1868" s="2">
        <v>1.29</v>
      </c>
      <c r="O1868" s="2" t="s">
        <v>21</v>
      </c>
      <c r="P1868" s="2">
        <v>17</v>
      </c>
      <c r="Q1868" s="2">
        <f t="shared" si="266"/>
        <v>3</v>
      </c>
      <c r="R1868" s="2">
        <v>57.74</v>
      </c>
      <c r="S1868" s="2">
        <f t="shared" si="267"/>
        <v>2</v>
      </c>
      <c r="T1868" s="42">
        <f>DataSet!G552+DataSet!Q552+DataSet!S552</f>
        <v>4</v>
      </c>
      <c r="U1868" s="16" t="str">
        <f t="shared" si="268"/>
        <v>Low</v>
      </c>
      <c r="V1868" s="4">
        <v>4</v>
      </c>
      <c r="W1868" s="33">
        <f t="shared" si="269"/>
        <v>523.25948757764024</v>
      </c>
      <c r="X1868" s="2" t="s">
        <v>22</v>
      </c>
    </row>
    <row r="1869" spans="1:24" ht="14.25" customHeight="1" x14ac:dyDescent="0.25">
      <c r="A1869" s="2">
        <v>554</v>
      </c>
      <c r="B1869" s="2">
        <v>27</v>
      </c>
      <c r="C1869" s="2" t="str">
        <f t="shared" si="261"/>
        <v>Young Adults</v>
      </c>
      <c r="D1869" s="2" t="s">
        <v>26</v>
      </c>
      <c r="E1869" s="2" t="s">
        <v>27</v>
      </c>
      <c r="F1869" s="2">
        <v>703.7</v>
      </c>
      <c r="G1869" s="2">
        <f t="shared" si="262"/>
        <v>3</v>
      </c>
      <c r="H1869" s="6">
        <v>44750</v>
      </c>
      <c r="I1869" s="12" t="str">
        <f t="shared" si="263"/>
        <v>2022</v>
      </c>
      <c r="J1869" s="10" t="str">
        <f t="shared" si="264"/>
        <v>Jul</v>
      </c>
      <c r="K1869" s="12" t="str">
        <f t="shared" si="265"/>
        <v>08</v>
      </c>
      <c r="L1869" s="2" t="s">
        <v>20</v>
      </c>
      <c r="M1869" s="2" t="s">
        <v>25</v>
      </c>
      <c r="N1869" s="2">
        <v>1.29</v>
      </c>
      <c r="O1869" s="2" t="s">
        <v>21</v>
      </c>
      <c r="P1869" s="2">
        <v>5</v>
      </c>
      <c r="Q1869" s="2">
        <f t="shared" si="266"/>
        <v>1</v>
      </c>
      <c r="R1869" s="2">
        <v>140.74</v>
      </c>
      <c r="S1869" s="2">
        <f t="shared" si="267"/>
        <v>2</v>
      </c>
      <c r="T1869" s="42">
        <f>DataSet!G555+DataSet!Q555+DataSet!S555</f>
        <v>6</v>
      </c>
      <c r="U1869" s="16" t="str">
        <f t="shared" si="268"/>
        <v>Medium</v>
      </c>
      <c r="V1869" s="4">
        <v>4</v>
      </c>
      <c r="W1869" s="33">
        <f t="shared" si="269"/>
        <v>522.54673405909853</v>
      </c>
      <c r="X1869" s="2" t="s">
        <v>22</v>
      </c>
    </row>
    <row r="1870" spans="1:24" ht="14.25" customHeight="1" x14ac:dyDescent="0.25">
      <c r="A1870" s="2">
        <v>628</v>
      </c>
      <c r="B1870" s="2">
        <v>59</v>
      </c>
      <c r="C1870" s="2" t="str">
        <f t="shared" si="261"/>
        <v>Late Adults</v>
      </c>
      <c r="D1870" s="2" t="s">
        <v>12</v>
      </c>
      <c r="E1870" s="2" t="s">
        <v>19</v>
      </c>
      <c r="F1870" s="2">
        <v>357.08</v>
      </c>
      <c r="G1870" s="2">
        <f t="shared" si="262"/>
        <v>2</v>
      </c>
      <c r="H1870" s="6">
        <v>44824</v>
      </c>
      <c r="I1870" s="12" t="str">
        <f t="shared" si="263"/>
        <v>2022</v>
      </c>
      <c r="J1870" s="10" t="str">
        <f t="shared" si="264"/>
        <v>Sep</v>
      </c>
      <c r="K1870" s="12" t="str">
        <f t="shared" si="265"/>
        <v>20</v>
      </c>
      <c r="L1870" s="2" t="s">
        <v>24</v>
      </c>
      <c r="M1870" s="2" t="s">
        <v>15</v>
      </c>
      <c r="N1870" s="2">
        <v>1.29</v>
      </c>
      <c r="O1870" s="2" t="s">
        <v>21</v>
      </c>
      <c r="P1870" s="2">
        <v>2</v>
      </c>
      <c r="Q1870" s="2">
        <f t="shared" si="266"/>
        <v>1</v>
      </c>
      <c r="R1870" s="2">
        <v>178.54</v>
      </c>
      <c r="S1870" s="2">
        <f t="shared" si="267"/>
        <v>3</v>
      </c>
      <c r="T1870" s="42">
        <f>DataSet!G629+DataSet!Q629+DataSet!S629</f>
        <v>5</v>
      </c>
      <c r="U1870" s="16" t="str">
        <f t="shared" si="268"/>
        <v>Medium</v>
      </c>
      <c r="V1870" s="4">
        <v>4</v>
      </c>
      <c r="W1870" s="33">
        <f t="shared" si="269"/>
        <v>522.26456386292887</v>
      </c>
      <c r="X1870" s="2" t="s">
        <v>17</v>
      </c>
    </row>
    <row r="1871" spans="1:24" ht="14.25" customHeight="1" x14ac:dyDescent="0.25">
      <c r="A1871" s="2">
        <v>1522</v>
      </c>
      <c r="B1871" s="2">
        <v>28</v>
      </c>
      <c r="C1871" s="2" t="str">
        <f t="shared" si="261"/>
        <v>Young Adults</v>
      </c>
      <c r="D1871" s="2" t="s">
        <v>12</v>
      </c>
      <c r="E1871" s="2" t="s">
        <v>13</v>
      </c>
      <c r="F1871" s="2">
        <v>803.88</v>
      </c>
      <c r="G1871" s="2">
        <f t="shared" si="262"/>
        <v>3</v>
      </c>
      <c r="H1871" s="6">
        <v>45718</v>
      </c>
      <c r="I1871" s="12" t="str">
        <f t="shared" si="263"/>
        <v>2025</v>
      </c>
      <c r="J1871" s="10" t="str">
        <f t="shared" si="264"/>
        <v>Mar</v>
      </c>
      <c r="K1871" s="12" t="str">
        <f t="shared" si="265"/>
        <v>02</v>
      </c>
      <c r="L1871" s="2" t="s">
        <v>20</v>
      </c>
      <c r="M1871" s="2" t="s">
        <v>25</v>
      </c>
      <c r="N1871" s="2">
        <v>1.29</v>
      </c>
      <c r="O1871" s="2" t="s">
        <v>16</v>
      </c>
      <c r="P1871" s="2">
        <v>12</v>
      </c>
      <c r="Q1871" s="2">
        <f t="shared" si="266"/>
        <v>2</v>
      </c>
      <c r="R1871" s="2">
        <v>66.989999999999995</v>
      </c>
      <c r="S1871" s="2">
        <f t="shared" si="267"/>
        <v>2</v>
      </c>
      <c r="T1871" s="42">
        <f>DataSet!G1523+DataSet!Q1523+DataSet!S1523</f>
        <v>6</v>
      </c>
      <c r="U1871" s="16" t="str">
        <f t="shared" si="268"/>
        <v>Medium</v>
      </c>
      <c r="V1871" s="4">
        <v>1</v>
      </c>
      <c r="W1871" s="33">
        <f t="shared" si="269"/>
        <v>537.2220411392401</v>
      </c>
      <c r="X1871" s="2" t="s">
        <v>22</v>
      </c>
    </row>
    <row r="1872" spans="1:24" ht="14.25" customHeight="1" x14ac:dyDescent="0.25">
      <c r="A1872" s="2">
        <v>1815</v>
      </c>
      <c r="B1872" s="2">
        <v>36</v>
      </c>
      <c r="C1872" s="2" t="str">
        <f t="shared" si="261"/>
        <v>Early Adults</v>
      </c>
      <c r="D1872" s="2" t="s">
        <v>26</v>
      </c>
      <c r="E1872" s="2" t="s">
        <v>13</v>
      </c>
      <c r="F1872" s="2">
        <v>562.91999999999996</v>
      </c>
      <c r="G1872" s="2">
        <f t="shared" si="262"/>
        <v>2</v>
      </c>
      <c r="H1872" s="6">
        <v>46011</v>
      </c>
      <c r="I1872" s="12" t="str">
        <f t="shared" si="263"/>
        <v>2025</v>
      </c>
      <c r="J1872" s="10" t="str">
        <f t="shared" si="264"/>
        <v>Dec</v>
      </c>
      <c r="K1872" s="12" t="str">
        <f t="shared" si="265"/>
        <v>20</v>
      </c>
      <c r="L1872" s="2" t="s">
        <v>14</v>
      </c>
      <c r="M1872" s="2" t="s">
        <v>15</v>
      </c>
      <c r="N1872" s="2">
        <v>1.29</v>
      </c>
      <c r="O1872" s="2" t="s">
        <v>21</v>
      </c>
      <c r="P1872" s="2">
        <v>17</v>
      </c>
      <c r="Q1872" s="2">
        <f t="shared" si="266"/>
        <v>3</v>
      </c>
      <c r="R1872" s="2">
        <v>33.11</v>
      </c>
      <c r="S1872" s="2">
        <f t="shared" si="267"/>
        <v>1</v>
      </c>
      <c r="T1872" s="42">
        <f>DataSet!G1816+DataSet!Q1816+DataSet!S1816</f>
        <v>8</v>
      </c>
      <c r="U1872" s="16" t="str">
        <f t="shared" si="268"/>
        <v>High</v>
      </c>
      <c r="V1872" s="4">
        <v>1</v>
      </c>
      <c r="W1872" s="33">
        <f t="shared" si="269"/>
        <v>536.79944532488071</v>
      </c>
      <c r="X1872" s="2" t="s">
        <v>17</v>
      </c>
    </row>
    <row r="1873" spans="1:24" ht="14.25" customHeight="1" x14ac:dyDescent="0.25">
      <c r="A1873" s="2">
        <v>1928</v>
      </c>
      <c r="B1873" s="2">
        <v>47</v>
      </c>
      <c r="C1873" s="2" t="str">
        <f t="shared" si="261"/>
        <v>Mid Adults</v>
      </c>
      <c r="D1873" s="2" t="s">
        <v>12</v>
      </c>
      <c r="E1873" s="2" t="s">
        <v>13</v>
      </c>
      <c r="F1873" s="2">
        <v>514.5</v>
      </c>
      <c r="G1873" s="2">
        <f t="shared" si="262"/>
        <v>2</v>
      </c>
      <c r="H1873" s="6">
        <v>46124</v>
      </c>
      <c r="I1873" s="12" t="str">
        <f t="shared" si="263"/>
        <v>2026</v>
      </c>
      <c r="J1873" s="10" t="str">
        <f t="shared" si="264"/>
        <v>Apr</v>
      </c>
      <c r="K1873" s="12" t="str">
        <f t="shared" si="265"/>
        <v>12</v>
      </c>
      <c r="L1873" s="2" t="s">
        <v>14</v>
      </c>
      <c r="M1873" s="2" t="s">
        <v>15</v>
      </c>
      <c r="N1873" s="2">
        <v>1.29</v>
      </c>
      <c r="O1873" s="2" t="s">
        <v>21</v>
      </c>
      <c r="P1873" s="2">
        <v>3</v>
      </c>
      <c r="Q1873" s="2">
        <f t="shared" si="266"/>
        <v>1</v>
      </c>
      <c r="R1873" s="2">
        <v>171.5</v>
      </c>
      <c r="S1873" s="2">
        <f t="shared" si="267"/>
        <v>3</v>
      </c>
      <c r="T1873" s="42">
        <f>DataSet!G1929+DataSet!Q1929+DataSet!S1929</f>
        <v>4</v>
      </c>
      <c r="U1873" s="16" t="str">
        <f t="shared" si="268"/>
        <v>Low</v>
      </c>
      <c r="V1873" s="4">
        <v>2</v>
      </c>
      <c r="W1873" s="33">
        <f t="shared" si="269"/>
        <v>518.90662379421281</v>
      </c>
      <c r="X1873" s="2" t="s">
        <v>28</v>
      </c>
    </row>
    <row r="1874" spans="1:24" ht="14.25" customHeight="1" x14ac:dyDescent="0.25">
      <c r="A1874" s="2">
        <v>2152</v>
      </c>
      <c r="B1874" s="2">
        <v>35</v>
      </c>
      <c r="C1874" s="2" t="str">
        <f t="shared" si="261"/>
        <v>Early Adults</v>
      </c>
      <c r="D1874" s="2" t="s">
        <v>18</v>
      </c>
      <c r="E1874" s="2" t="s">
        <v>27</v>
      </c>
      <c r="F1874" s="2">
        <v>516.83000000000004</v>
      </c>
      <c r="G1874" s="2">
        <f t="shared" si="262"/>
        <v>2</v>
      </c>
      <c r="H1874" s="6">
        <v>46348</v>
      </c>
      <c r="I1874" s="12" t="str">
        <f t="shared" si="263"/>
        <v>2026</v>
      </c>
      <c r="J1874" s="10" t="str">
        <f t="shared" si="264"/>
        <v>Nov</v>
      </c>
      <c r="K1874" s="12" t="str">
        <f t="shared" si="265"/>
        <v>22</v>
      </c>
      <c r="L1874" s="2" t="s">
        <v>24</v>
      </c>
      <c r="M1874" s="2" t="s">
        <v>15</v>
      </c>
      <c r="N1874" s="2">
        <v>1.29</v>
      </c>
      <c r="O1874" s="2" t="s">
        <v>16</v>
      </c>
      <c r="P1874" s="2">
        <v>6</v>
      </c>
      <c r="Q1874" s="2">
        <f t="shared" si="266"/>
        <v>2</v>
      </c>
      <c r="R1874" s="2">
        <v>86.14</v>
      </c>
      <c r="S1874" s="2">
        <f t="shared" si="267"/>
        <v>2</v>
      </c>
      <c r="T1874" s="42">
        <f>DataSet!G2153+DataSet!Q2153+DataSet!S2153</f>
        <v>7</v>
      </c>
      <c r="U1874" s="16" t="str">
        <f t="shared" si="268"/>
        <v>High</v>
      </c>
      <c r="V1874" s="4">
        <v>3</v>
      </c>
      <c r="W1874" s="33">
        <f t="shared" si="269"/>
        <v>497.68165064102561</v>
      </c>
      <c r="X1874" s="2" t="s">
        <v>17</v>
      </c>
    </row>
    <row r="1875" spans="1:24" ht="14.25" customHeight="1" x14ac:dyDescent="0.25">
      <c r="A1875" s="2">
        <v>2291</v>
      </c>
      <c r="B1875" s="2">
        <v>22</v>
      </c>
      <c r="C1875" s="2" t="str">
        <f t="shared" si="261"/>
        <v>Young Adults</v>
      </c>
      <c r="D1875" s="2" t="s">
        <v>18</v>
      </c>
      <c r="E1875" s="2" t="s">
        <v>27</v>
      </c>
      <c r="F1875" s="2">
        <v>101.47</v>
      </c>
      <c r="G1875" s="2">
        <f t="shared" si="262"/>
        <v>1</v>
      </c>
      <c r="H1875" s="6">
        <v>46487</v>
      </c>
      <c r="I1875" s="12" t="str">
        <f t="shared" si="263"/>
        <v>2027</v>
      </c>
      <c r="J1875" s="10" t="str">
        <f t="shared" si="264"/>
        <v>Apr</v>
      </c>
      <c r="K1875" s="12" t="str">
        <f t="shared" si="265"/>
        <v>10</v>
      </c>
      <c r="L1875" s="2" t="s">
        <v>30</v>
      </c>
      <c r="M1875" s="2" t="s">
        <v>15</v>
      </c>
      <c r="N1875" s="2">
        <v>1.29</v>
      </c>
      <c r="O1875" s="2" t="s">
        <v>21</v>
      </c>
      <c r="P1875" s="2">
        <v>18</v>
      </c>
      <c r="Q1875" s="2">
        <f t="shared" si="266"/>
        <v>3</v>
      </c>
      <c r="R1875" s="2">
        <v>5.64</v>
      </c>
      <c r="S1875" s="2">
        <f t="shared" si="267"/>
        <v>1</v>
      </c>
      <c r="T1875" s="42">
        <f>DataSet!G2292+DataSet!Q2292+DataSet!S2292</f>
        <v>7</v>
      </c>
      <c r="U1875" s="16" t="str">
        <f t="shared" si="268"/>
        <v>High</v>
      </c>
      <c r="V1875" s="4">
        <v>4</v>
      </c>
      <c r="W1875" s="33">
        <f t="shared" si="269"/>
        <v>522.52226209048411</v>
      </c>
      <c r="X1875" s="2" t="s">
        <v>17</v>
      </c>
    </row>
    <row r="1876" spans="1:24" ht="14.25" customHeight="1" x14ac:dyDescent="0.25">
      <c r="A1876" s="2">
        <v>2299</v>
      </c>
      <c r="B1876" s="2">
        <v>65</v>
      </c>
      <c r="C1876" s="2" t="str">
        <f t="shared" si="261"/>
        <v>Seniors</v>
      </c>
      <c r="D1876" s="2" t="s">
        <v>12</v>
      </c>
      <c r="E1876" s="2" t="s">
        <v>19</v>
      </c>
      <c r="F1876" s="2">
        <v>285.95</v>
      </c>
      <c r="G1876" s="2">
        <f t="shared" si="262"/>
        <v>1</v>
      </c>
      <c r="H1876" s="6">
        <v>46495</v>
      </c>
      <c r="I1876" s="12" t="str">
        <f t="shared" si="263"/>
        <v>2027</v>
      </c>
      <c r="J1876" s="10" t="str">
        <f t="shared" si="264"/>
        <v>Apr</v>
      </c>
      <c r="K1876" s="12" t="str">
        <f t="shared" si="265"/>
        <v>18</v>
      </c>
      <c r="L1876" s="2" t="s">
        <v>30</v>
      </c>
      <c r="M1876" s="2" t="s">
        <v>25</v>
      </c>
      <c r="N1876" s="2">
        <v>1.29</v>
      </c>
      <c r="O1876" s="2" t="s">
        <v>16</v>
      </c>
      <c r="P1876" s="2">
        <v>15</v>
      </c>
      <c r="Q1876" s="2">
        <f t="shared" si="266"/>
        <v>2</v>
      </c>
      <c r="R1876" s="2">
        <v>19.059999999999999</v>
      </c>
      <c r="S1876" s="2">
        <f t="shared" si="267"/>
        <v>1</v>
      </c>
      <c r="T1876" s="42">
        <f>DataSet!G2300+DataSet!Q2300+DataSet!S2300</f>
        <v>7</v>
      </c>
      <c r="U1876" s="16" t="str">
        <f t="shared" si="268"/>
        <v>High</v>
      </c>
      <c r="V1876" s="4">
        <v>5</v>
      </c>
      <c r="W1876" s="33">
        <f t="shared" si="269"/>
        <v>531.83156862745136</v>
      </c>
      <c r="X1876" s="2" t="s">
        <v>17</v>
      </c>
    </row>
    <row r="1877" spans="1:24" ht="14.25" customHeight="1" x14ac:dyDescent="0.25">
      <c r="A1877" s="2">
        <v>2509</v>
      </c>
      <c r="B1877" s="2">
        <v>36</v>
      </c>
      <c r="C1877" s="2" t="str">
        <f t="shared" si="261"/>
        <v>Early Adults</v>
      </c>
      <c r="D1877" s="2" t="s">
        <v>12</v>
      </c>
      <c r="E1877" s="2" t="s">
        <v>13</v>
      </c>
      <c r="F1877" s="2">
        <v>490.4</v>
      </c>
      <c r="G1877" s="2">
        <f t="shared" si="262"/>
        <v>2</v>
      </c>
      <c r="H1877" s="6">
        <v>46705</v>
      </c>
      <c r="I1877" s="12" t="str">
        <f t="shared" si="263"/>
        <v>2027</v>
      </c>
      <c r="J1877" s="10" t="str">
        <f t="shared" si="264"/>
        <v>Nov</v>
      </c>
      <c r="K1877" s="12" t="str">
        <f t="shared" si="265"/>
        <v>14</v>
      </c>
      <c r="L1877" s="2" t="s">
        <v>14</v>
      </c>
      <c r="M1877" s="2" t="s">
        <v>15</v>
      </c>
      <c r="N1877" s="2">
        <v>1.29</v>
      </c>
      <c r="O1877" s="2" t="s">
        <v>16</v>
      </c>
      <c r="P1877" s="2">
        <v>2</v>
      </c>
      <c r="Q1877" s="2">
        <f t="shared" si="266"/>
        <v>1</v>
      </c>
      <c r="R1877" s="2">
        <v>245.2</v>
      </c>
      <c r="S1877" s="2">
        <f t="shared" si="267"/>
        <v>3</v>
      </c>
      <c r="T1877" s="42">
        <f>DataSet!G2510+DataSet!Q2510+DataSet!S2510</f>
        <v>7</v>
      </c>
      <c r="U1877" s="16" t="str">
        <f t="shared" si="268"/>
        <v>High</v>
      </c>
      <c r="V1877" s="4">
        <v>3</v>
      </c>
      <c r="W1877" s="33">
        <f t="shared" si="269"/>
        <v>497.65091492776889</v>
      </c>
      <c r="X1877" s="2" t="s">
        <v>22</v>
      </c>
    </row>
    <row r="1878" spans="1:24" ht="14.25" customHeight="1" x14ac:dyDescent="0.25">
      <c r="A1878" s="2">
        <v>2524</v>
      </c>
      <c r="B1878" s="2">
        <v>23</v>
      </c>
      <c r="C1878" s="2" t="str">
        <f t="shared" si="261"/>
        <v>Young Adults</v>
      </c>
      <c r="D1878" s="2" t="s">
        <v>12</v>
      </c>
      <c r="E1878" s="2" t="s">
        <v>13</v>
      </c>
      <c r="F1878" s="2">
        <v>864.37</v>
      </c>
      <c r="G1878" s="2">
        <f t="shared" si="262"/>
        <v>3</v>
      </c>
      <c r="H1878" s="6">
        <v>46720</v>
      </c>
      <c r="I1878" s="12" t="str">
        <f t="shared" si="263"/>
        <v>2027</v>
      </c>
      <c r="J1878" s="10" t="str">
        <f t="shared" si="264"/>
        <v>Nov</v>
      </c>
      <c r="K1878" s="12" t="str">
        <f t="shared" si="265"/>
        <v>29</v>
      </c>
      <c r="L1878" s="2" t="s">
        <v>20</v>
      </c>
      <c r="M1878" s="2" t="s">
        <v>25</v>
      </c>
      <c r="N1878" s="2">
        <v>1.29</v>
      </c>
      <c r="O1878" s="2" t="s">
        <v>16</v>
      </c>
      <c r="P1878" s="2">
        <v>18</v>
      </c>
      <c r="Q1878" s="2">
        <f t="shared" si="266"/>
        <v>3</v>
      </c>
      <c r="R1878" s="2">
        <v>48.02</v>
      </c>
      <c r="S1878" s="2">
        <f t="shared" si="267"/>
        <v>1</v>
      </c>
      <c r="T1878" s="42">
        <f>DataSet!G2525+DataSet!Q2525+DataSet!S2525</f>
        <v>5</v>
      </c>
      <c r="U1878" s="16" t="str">
        <f t="shared" si="268"/>
        <v>Medium</v>
      </c>
      <c r="V1878" s="4">
        <v>2</v>
      </c>
      <c r="W1878" s="33">
        <f t="shared" si="269"/>
        <v>518.91371980676399</v>
      </c>
      <c r="X1878" s="2" t="s">
        <v>17</v>
      </c>
    </row>
    <row r="1879" spans="1:24" ht="14.25" customHeight="1" x14ac:dyDescent="0.25">
      <c r="A1879" s="2">
        <v>2573</v>
      </c>
      <c r="B1879" s="2">
        <v>44</v>
      </c>
      <c r="C1879" s="2" t="str">
        <f t="shared" si="261"/>
        <v>Mid Adults</v>
      </c>
      <c r="D1879" s="2" t="s">
        <v>23</v>
      </c>
      <c r="E1879" s="2" t="s">
        <v>27</v>
      </c>
      <c r="F1879" s="2">
        <v>517.46</v>
      </c>
      <c r="G1879" s="2">
        <f t="shared" si="262"/>
        <v>2</v>
      </c>
      <c r="H1879" s="6">
        <v>46769</v>
      </c>
      <c r="I1879" s="12" t="str">
        <f t="shared" si="263"/>
        <v>2028</v>
      </c>
      <c r="J1879" s="10" t="str">
        <f t="shared" si="264"/>
        <v>Jan</v>
      </c>
      <c r="K1879" s="12" t="str">
        <f t="shared" si="265"/>
        <v>17</v>
      </c>
      <c r="L1879" s="2" t="s">
        <v>30</v>
      </c>
      <c r="M1879" s="2" t="s">
        <v>25</v>
      </c>
      <c r="N1879" s="2">
        <v>1.29</v>
      </c>
      <c r="O1879" s="2" t="s">
        <v>16</v>
      </c>
      <c r="P1879" s="2">
        <v>9</v>
      </c>
      <c r="Q1879" s="2">
        <f t="shared" si="266"/>
        <v>2</v>
      </c>
      <c r="R1879" s="2">
        <v>57.5</v>
      </c>
      <c r="S1879" s="2">
        <f t="shared" si="267"/>
        <v>2</v>
      </c>
      <c r="T1879" s="42">
        <f>DataSet!G2574+DataSet!Q2574+DataSet!S2574</f>
        <v>7</v>
      </c>
      <c r="U1879" s="16" t="str">
        <f t="shared" si="268"/>
        <v>High</v>
      </c>
      <c r="V1879" s="4">
        <v>3</v>
      </c>
      <c r="W1879" s="33">
        <f t="shared" si="269"/>
        <v>497.66257234726697</v>
      </c>
      <c r="X1879" s="2" t="s">
        <v>28</v>
      </c>
    </row>
    <row r="1880" spans="1:24" ht="14.25" customHeight="1" x14ac:dyDescent="0.25">
      <c r="A1880" s="2">
        <v>2828</v>
      </c>
      <c r="B1880" s="2">
        <v>35</v>
      </c>
      <c r="C1880" s="2" t="str">
        <f t="shared" si="261"/>
        <v>Early Adults</v>
      </c>
      <c r="D1880" s="2" t="s">
        <v>18</v>
      </c>
      <c r="E1880" s="2" t="s">
        <v>29</v>
      </c>
      <c r="F1880" s="2">
        <v>334.96</v>
      </c>
      <c r="G1880" s="2">
        <f t="shared" si="262"/>
        <v>1</v>
      </c>
      <c r="H1880" s="6">
        <v>47024</v>
      </c>
      <c r="I1880" s="12" t="str">
        <f t="shared" si="263"/>
        <v>2028</v>
      </c>
      <c r="J1880" s="10" t="str">
        <f t="shared" si="264"/>
        <v>Sep</v>
      </c>
      <c r="K1880" s="12" t="str">
        <f t="shared" si="265"/>
        <v>28</v>
      </c>
      <c r="L1880" s="2" t="s">
        <v>14</v>
      </c>
      <c r="M1880" s="2" t="s">
        <v>25</v>
      </c>
      <c r="N1880" s="2">
        <v>1.29</v>
      </c>
      <c r="O1880" s="2" t="s">
        <v>21</v>
      </c>
      <c r="P1880" s="2">
        <v>9</v>
      </c>
      <c r="Q1880" s="2">
        <f t="shared" si="266"/>
        <v>2</v>
      </c>
      <c r="R1880" s="2">
        <v>37.22</v>
      </c>
      <c r="S1880" s="2">
        <f t="shared" si="267"/>
        <v>1</v>
      </c>
      <c r="T1880" s="42">
        <f>DataSet!G2829+DataSet!Q2829+DataSet!S2829</f>
        <v>7</v>
      </c>
      <c r="U1880" s="16" t="str">
        <f t="shared" si="268"/>
        <v>High</v>
      </c>
      <c r="V1880" s="4">
        <v>1</v>
      </c>
      <c r="W1880" s="33">
        <f t="shared" si="269"/>
        <v>536.75798412698384</v>
      </c>
      <c r="X1880" s="2" t="s">
        <v>22</v>
      </c>
    </row>
    <row r="1881" spans="1:24" ht="14.25" customHeight="1" x14ac:dyDescent="0.25">
      <c r="A1881" s="2">
        <v>2871</v>
      </c>
      <c r="B1881" s="2">
        <v>46</v>
      </c>
      <c r="C1881" s="2" t="str">
        <f t="shared" si="261"/>
        <v>Mid Adults</v>
      </c>
      <c r="D1881" s="2" t="s">
        <v>18</v>
      </c>
      <c r="E1881" s="2" t="s">
        <v>13</v>
      </c>
      <c r="F1881" s="2">
        <v>882.34</v>
      </c>
      <c r="G1881" s="2">
        <f t="shared" si="262"/>
        <v>3</v>
      </c>
      <c r="H1881" s="6">
        <v>47067</v>
      </c>
      <c r="I1881" s="12" t="str">
        <f t="shared" si="263"/>
        <v>2028</v>
      </c>
      <c r="J1881" s="10" t="str">
        <f t="shared" si="264"/>
        <v>Nov</v>
      </c>
      <c r="K1881" s="12" t="str">
        <f t="shared" si="265"/>
        <v>10</v>
      </c>
      <c r="L1881" s="2" t="s">
        <v>30</v>
      </c>
      <c r="M1881" s="2" t="s">
        <v>25</v>
      </c>
      <c r="N1881" s="2">
        <v>1.29</v>
      </c>
      <c r="O1881" s="2" t="s">
        <v>16</v>
      </c>
      <c r="P1881" s="2">
        <v>8</v>
      </c>
      <c r="Q1881" s="2">
        <f t="shared" si="266"/>
        <v>2</v>
      </c>
      <c r="R1881" s="2">
        <v>110.29</v>
      </c>
      <c r="S1881" s="2">
        <f t="shared" si="267"/>
        <v>2</v>
      </c>
      <c r="T1881" s="42">
        <f>DataSet!G2872+DataSet!Q2872+DataSet!S2872</f>
        <v>6</v>
      </c>
      <c r="U1881" s="16" t="str">
        <f t="shared" si="268"/>
        <v>Medium</v>
      </c>
      <c r="V1881" s="4">
        <v>3</v>
      </c>
      <c r="W1881" s="33">
        <f t="shared" si="269"/>
        <v>497.63069243156207</v>
      </c>
      <c r="X1881" s="2" t="s">
        <v>17</v>
      </c>
    </row>
    <row r="1882" spans="1:24" ht="14.25" customHeight="1" x14ac:dyDescent="0.25">
      <c r="A1882" s="2">
        <v>2927</v>
      </c>
      <c r="B1882" s="2">
        <v>53</v>
      </c>
      <c r="C1882" s="2" t="str">
        <f t="shared" si="261"/>
        <v>Late Adults</v>
      </c>
      <c r="D1882" s="2" t="s">
        <v>23</v>
      </c>
      <c r="E1882" s="2" t="s">
        <v>29</v>
      </c>
      <c r="F1882" s="2">
        <v>211.26</v>
      </c>
      <c r="G1882" s="2">
        <f t="shared" si="262"/>
        <v>1</v>
      </c>
      <c r="H1882" s="6">
        <v>47123</v>
      </c>
      <c r="I1882" s="12" t="str">
        <f t="shared" si="263"/>
        <v>2029</v>
      </c>
      <c r="J1882" s="10" t="str">
        <f t="shared" si="264"/>
        <v>Jan</v>
      </c>
      <c r="K1882" s="12" t="str">
        <f t="shared" si="265"/>
        <v>05</v>
      </c>
      <c r="L1882" s="2" t="s">
        <v>30</v>
      </c>
      <c r="M1882" s="2" t="s">
        <v>15</v>
      </c>
      <c r="N1882" s="2">
        <v>1.29</v>
      </c>
      <c r="O1882" s="2" t="s">
        <v>16</v>
      </c>
      <c r="P1882" s="2">
        <v>3</v>
      </c>
      <c r="Q1882" s="2">
        <f t="shared" si="266"/>
        <v>1</v>
      </c>
      <c r="R1882" s="2">
        <v>70.42</v>
      </c>
      <c r="S1882" s="2">
        <f t="shared" si="267"/>
        <v>2</v>
      </c>
      <c r="T1882" s="42">
        <f>DataSet!G2928+DataSet!Q2928+DataSet!S2928</f>
        <v>5</v>
      </c>
      <c r="U1882" s="16" t="str">
        <f t="shared" si="268"/>
        <v>Medium</v>
      </c>
      <c r="V1882" s="4">
        <v>4</v>
      </c>
      <c r="W1882" s="33">
        <f t="shared" si="269"/>
        <v>523.18015625000044</v>
      </c>
      <c r="X1882" s="2" t="s">
        <v>17</v>
      </c>
    </row>
    <row r="1883" spans="1:24" ht="14.25" customHeight="1" x14ac:dyDescent="0.25">
      <c r="A1883" s="2">
        <v>3354</v>
      </c>
      <c r="B1883" s="2">
        <v>44</v>
      </c>
      <c r="C1883" s="2" t="str">
        <f t="shared" si="261"/>
        <v>Mid Adults</v>
      </c>
      <c r="D1883" s="2" t="s">
        <v>23</v>
      </c>
      <c r="E1883" s="2" t="s">
        <v>29</v>
      </c>
      <c r="F1883" s="2">
        <v>317.95999999999998</v>
      </c>
      <c r="G1883" s="2">
        <f t="shared" si="262"/>
        <v>1</v>
      </c>
      <c r="H1883" s="6">
        <v>47550</v>
      </c>
      <c r="I1883" s="12" t="str">
        <f t="shared" si="263"/>
        <v>2030</v>
      </c>
      <c r="J1883" s="10" t="str">
        <f t="shared" si="264"/>
        <v>Mar</v>
      </c>
      <c r="K1883" s="12" t="str">
        <f t="shared" si="265"/>
        <v>08</v>
      </c>
      <c r="L1883" s="2" t="s">
        <v>24</v>
      </c>
      <c r="M1883" s="2" t="s">
        <v>25</v>
      </c>
      <c r="N1883" s="2">
        <v>1.29</v>
      </c>
      <c r="O1883" s="2" t="s">
        <v>16</v>
      </c>
      <c r="P1883" s="2">
        <v>7</v>
      </c>
      <c r="Q1883" s="2">
        <f t="shared" si="266"/>
        <v>2</v>
      </c>
      <c r="R1883" s="2">
        <v>45.42</v>
      </c>
      <c r="S1883" s="2">
        <f t="shared" si="267"/>
        <v>1</v>
      </c>
      <c r="T1883" s="42">
        <f>DataSet!G3355+DataSet!Q3355+DataSet!S3355</f>
        <v>7</v>
      </c>
      <c r="U1883" s="16" t="str">
        <f t="shared" si="268"/>
        <v>High</v>
      </c>
      <c r="V1883" s="4">
        <v>1</v>
      </c>
      <c r="W1883" s="33">
        <f t="shared" si="269"/>
        <v>537.0788076311602</v>
      </c>
      <c r="X1883" s="2" t="s">
        <v>28</v>
      </c>
    </row>
    <row r="1884" spans="1:24" ht="14.25" customHeight="1" x14ac:dyDescent="0.25">
      <c r="A1884" s="2">
        <v>3436</v>
      </c>
      <c r="B1884" s="2">
        <v>69</v>
      </c>
      <c r="C1884" s="2" t="str">
        <f t="shared" si="261"/>
        <v>Seniors</v>
      </c>
      <c r="D1884" s="2" t="s">
        <v>12</v>
      </c>
      <c r="E1884" s="2" t="s">
        <v>29</v>
      </c>
      <c r="F1884" s="2">
        <v>543.64</v>
      </c>
      <c r="G1884" s="2">
        <f t="shared" si="262"/>
        <v>2</v>
      </c>
      <c r="H1884" s="6">
        <v>47632</v>
      </c>
      <c r="I1884" s="12" t="str">
        <f t="shared" si="263"/>
        <v>2030</v>
      </c>
      <c r="J1884" s="10" t="str">
        <f t="shared" si="264"/>
        <v>May</v>
      </c>
      <c r="K1884" s="12" t="str">
        <f t="shared" si="265"/>
        <v>29</v>
      </c>
      <c r="L1884" s="2" t="s">
        <v>30</v>
      </c>
      <c r="M1884" s="2" t="s">
        <v>15</v>
      </c>
      <c r="N1884" s="2">
        <v>1.29</v>
      </c>
      <c r="O1884" s="2" t="s">
        <v>16</v>
      </c>
      <c r="P1884" s="2">
        <v>18</v>
      </c>
      <c r="Q1884" s="2">
        <f t="shared" si="266"/>
        <v>3</v>
      </c>
      <c r="R1884" s="2">
        <v>30.2</v>
      </c>
      <c r="S1884" s="2">
        <f t="shared" si="267"/>
        <v>1</v>
      </c>
      <c r="T1884" s="42">
        <f>DataSet!G3437+DataSet!Q3437+DataSet!S3437</f>
        <v>6</v>
      </c>
      <c r="U1884" s="16" t="str">
        <f t="shared" si="268"/>
        <v>Medium</v>
      </c>
      <c r="V1884" s="4">
        <v>2</v>
      </c>
      <c r="W1884" s="33">
        <f t="shared" si="269"/>
        <v>518.35653225806527</v>
      </c>
      <c r="X1884" s="2" t="s">
        <v>28</v>
      </c>
    </row>
    <row r="1885" spans="1:24" ht="14.25" customHeight="1" x14ac:dyDescent="0.25">
      <c r="A1885" s="2">
        <v>3595</v>
      </c>
      <c r="B1885" s="2">
        <v>64</v>
      </c>
      <c r="C1885" s="2" t="str">
        <f t="shared" si="261"/>
        <v>Seniors</v>
      </c>
      <c r="D1885" s="2" t="s">
        <v>23</v>
      </c>
      <c r="E1885" s="2" t="s">
        <v>27</v>
      </c>
      <c r="F1885" s="2">
        <v>415.62</v>
      </c>
      <c r="G1885" s="2">
        <f t="shared" si="262"/>
        <v>2</v>
      </c>
      <c r="H1885" s="6">
        <v>47791</v>
      </c>
      <c r="I1885" s="12" t="str">
        <f t="shared" si="263"/>
        <v>2030</v>
      </c>
      <c r="J1885" s="10" t="str">
        <f t="shared" si="264"/>
        <v>Nov</v>
      </c>
      <c r="K1885" s="12" t="str">
        <f t="shared" si="265"/>
        <v>04</v>
      </c>
      <c r="L1885" s="2" t="s">
        <v>20</v>
      </c>
      <c r="M1885" s="2" t="s">
        <v>15</v>
      </c>
      <c r="N1885" s="2">
        <v>1.29</v>
      </c>
      <c r="O1885" s="2" t="s">
        <v>21</v>
      </c>
      <c r="P1885" s="2">
        <v>1</v>
      </c>
      <c r="Q1885" s="2">
        <f t="shared" si="266"/>
        <v>1</v>
      </c>
      <c r="R1885" s="2">
        <v>415.62</v>
      </c>
      <c r="S1885" s="2">
        <f t="shared" si="267"/>
        <v>3</v>
      </c>
      <c r="T1885" s="42">
        <f>DataSet!G3596+DataSet!Q3596+DataSet!S3596</f>
        <v>5</v>
      </c>
      <c r="U1885" s="16" t="str">
        <f t="shared" si="268"/>
        <v>Medium</v>
      </c>
      <c r="V1885" s="4">
        <v>5</v>
      </c>
      <c r="W1885" s="33">
        <f t="shared" si="269"/>
        <v>532.23399345335554</v>
      </c>
      <c r="X1885" s="2" t="s">
        <v>22</v>
      </c>
    </row>
    <row r="1886" spans="1:24" ht="14.25" customHeight="1" x14ac:dyDescent="0.25">
      <c r="A1886" s="2">
        <v>3671</v>
      </c>
      <c r="B1886" s="2">
        <v>25</v>
      </c>
      <c r="C1886" s="2" t="str">
        <f t="shared" si="261"/>
        <v>Young Adults</v>
      </c>
      <c r="D1886" s="2" t="s">
        <v>18</v>
      </c>
      <c r="E1886" s="2" t="s">
        <v>27</v>
      </c>
      <c r="F1886" s="2">
        <v>168.16</v>
      </c>
      <c r="G1886" s="2">
        <f t="shared" si="262"/>
        <v>1</v>
      </c>
      <c r="H1886" s="6">
        <v>47867</v>
      </c>
      <c r="I1886" s="12" t="str">
        <f t="shared" si="263"/>
        <v>2031</v>
      </c>
      <c r="J1886" s="10" t="str">
        <f t="shared" si="264"/>
        <v>Jan</v>
      </c>
      <c r="K1886" s="12" t="str">
        <f t="shared" si="265"/>
        <v>19</v>
      </c>
      <c r="L1886" s="2" t="s">
        <v>14</v>
      </c>
      <c r="M1886" s="2" t="s">
        <v>25</v>
      </c>
      <c r="N1886" s="2">
        <v>1.29</v>
      </c>
      <c r="O1886" s="2" t="s">
        <v>21</v>
      </c>
      <c r="P1886" s="2">
        <v>8</v>
      </c>
      <c r="Q1886" s="2">
        <f t="shared" si="266"/>
        <v>2</v>
      </c>
      <c r="R1886" s="2">
        <v>21.02</v>
      </c>
      <c r="S1886" s="2">
        <f t="shared" si="267"/>
        <v>1</v>
      </c>
      <c r="T1886" s="42">
        <f>DataSet!G3672+DataSet!Q3672+DataSet!S3672</f>
        <v>4</v>
      </c>
      <c r="U1886" s="16" t="str">
        <f t="shared" si="268"/>
        <v>Low</v>
      </c>
      <c r="V1886" s="4">
        <v>5</v>
      </c>
      <c r="W1886" s="33">
        <f t="shared" si="269"/>
        <v>532.42516393442656</v>
      </c>
      <c r="X1886" s="2" t="s">
        <v>22</v>
      </c>
    </row>
    <row r="1887" spans="1:24" ht="14.25" customHeight="1" x14ac:dyDescent="0.25">
      <c r="A1887" s="2">
        <v>4012</v>
      </c>
      <c r="B1887" s="2">
        <v>31</v>
      </c>
      <c r="C1887" s="2" t="str">
        <f t="shared" si="261"/>
        <v>Early Adults</v>
      </c>
      <c r="D1887" s="2" t="s">
        <v>26</v>
      </c>
      <c r="E1887" s="2" t="s">
        <v>13</v>
      </c>
      <c r="F1887" s="2">
        <v>135.11000000000001</v>
      </c>
      <c r="G1887" s="2">
        <f t="shared" si="262"/>
        <v>1</v>
      </c>
      <c r="H1887" s="6">
        <v>48208</v>
      </c>
      <c r="I1887" s="12" t="str">
        <f t="shared" si="263"/>
        <v>2031</v>
      </c>
      <c r="J1887" s="10" t="str">
        <f t="shared" si="264"/>
        <v>Dec</v>
      </c>
      <c r="K1887" s="12" t="str">
        <f t="shared" si="265"/>
        <v>26</v>
      </c>
      <c r="L1887" s="2" t="s">
        <v>24</v>
      </c>
      <c r="M1887" s="2" t="s">
        <v>25</v>
      </c>
      <c r="N1887" s="2">
        <v>1.29</v>
      </c>
      <c r="O1887" s="2" t="s">
        <v>21</v>
      </c>
      <c r="P1887" s="2">
        <v>15</v>
      </c>
      <c r="Q1887" s="2">
        <f t="shared" si="266"/>
        <v>2</v>
      </c>
      <c r="R1887" s="2">
        <v>9.01</v>
      </c>
      <c r="S1887" s="2">
        <f t="shared" si="267"/>
        <v>1</v>
      </c>
      <c r="T1887" s="42">
        <f>DataSet!G4013+DataSet!Q4013+DataSet!S4013</f>
        <v>7</v>
      </c>
      <c r="U1887" s="16" t="str">
        <f t="shared" si="268"/>
        <v>High</v>
      </c>
      <c r="V1887" s="4">
        <v>3</v>
      </c>
      <c r="W1887" s="33">
        <f t="shared" si="269"/>
        <v>497.01019354838712</v>
      </c>
      <c r="X1887" s="2" t="s">
        <v>28</v>
      </c>
    </row>
    <row r="1888" spans="1:24" ht="14.25" customHeight="1" x14ac:dyDescent="0.25">
      <c r="A1888" s="2">
        <v>4384</v>
      </c>
      <c r="B1888" s="2">
        <v>29</v>
      </c>
      <c r="C1888" s="2" t="str">
        <f t="shared" si="261"/>
        <v>Young Adults</v>
      </c>
      <c r="D1888" s="2" t="s">
        <v>26</v>
      </c>
      <c r="E1888" s="2" t="s">
        <v>27</v>
      </c>
      <c r="F1888" s="2">
        <v>612.32000000000005</v>
      </c>
      <c r="G1888" s="2">
        <f t="shared" si="262"/>
        <v>2</v>
      </c>
      <c r="H1888" s="6">
        <v>48580</v>
      </c>
      <c r="I1888" s="12" t="str">
        <f t="shared" si="263"/>
        <v>2033</v>
      </c>
      <c r="J1888" s="10" t="str">
        <f t="shared" si="264"/>
        <v>Jan</v>
      </c>
      <c r="K1888" s="12" t="str">
        <f t="shared" si="265"/>
        <v>01</v>
      </c>
      <c r="L1888" s="2" t="s">
        <v>14</v>
      </c>
      <c r="M1888" s="2" t="s">
        <v>25</v>
      </c>
      <c r="N1888" s="2">
        <v>1.29</v>
      </c>
      <c r="O1888" s="2" t="s">
        <v>21</v>
      </c>
      <c r="P1888" s="2">
        <v>12</v>
      </c>
      <c r="Q1888" s="2">
        <f t="shared" si="266"/>
        <v>2</v>
      </c>
      <c r="R1888" s="2">
        <v>51.03</v>
      </c>
      <c r="S1888" s="2">
        <f t="shared" si="267"/>
        <v>2</v>
      </c>
      <c r="T1888" s="42">
        <f>DataSet!G4385+DataSet!Q4385+DataSet!S4385</f>
        <v>6</v>
      </c>
      <c r="U1888" s="16" t="str">
        <f t="shared" si="268"/>
        <v>Medium</v>
      </c>
      <c r="V1888" s="4">
        <v>2</v>
      </c>
      <c r="W1888" s="33">
        <f t="shared" si="269"/>
        <v>518.31568659127697</v>
      </c>
      <c r="X1888" s="2" t="s">
        <v>28</v>
      </c>
    </row>
    <row r="1889" spans="1:24" ht="14.25" customHeight="1" x14ac:dyDescent="0.25">
      <c r="A1889" s="2">
        <v>4646</v>
      </c>
      <c r="B1889" s="2">
        <v>41</v>
      </c>
      <c r="C1889" s="2" t="str">
        <f t="shared" si="261"/>
        <v>Mid Adults</v>
      </c>
      <c r="D1889" s="2" t="s">
        <v>23</v>
      </c>
      <c r="E1889" s="2" t="s">
        <v>29</v>
      </c>
      <c r="F1889" s="2">
        <v>968.35</v>
      </c>
      <c r="G1889" s="2">
        <f t="shared" si="262"/>
        <v>3</v>
      </c>
      <c r="H1889" s="6">
        <v>48842</v>
      </c>
      <c r="I1889" s="12" t="str">
        <f t="shared" si="263"/>
        <v>2033</v>
      </c>
      <c r="J1889" s="10" t="str">
        <f t="shared" si="264"/>
        <v>Sep</v>
      </c>
      <c r="K1889" s="12" t="str">
        <f t="shared" si="265"/>
        <v>20</v>
      </c>
      <c r="L1889" s="2" t="s">
        <v>30</v>
      </c>
      <c r="M1889" s="2" t="s">
        <v>25</v>
      </c>
      <c r="N1889" s="2">
        <v>1.29</v>
      </c>
      <c r="O1889" s="2" t="s">
        <v>16</v>
      </c>
      <c r="P1889" s="2">
        <v>14</v>
      </c>
      <c r="Q1889" s="2">
        <f t="shared" si="266"/>
        <v>2</v>
      </c>
      <c r="R1889" s="2">
        <v>69.17</v>
      </c>
      <c r="S1889" s="2">
        <f t="shared" si="267"/>
        <v>2</v>
      </c>
      <c r="T1889" s="42">
        <f>DataSet!G4647+DataSet!Q4647+DataSet!S4647</f>
        <v>7</v>
      </c>
      <c r="U1889" s="16" t="str">
        <f t="shared" si="268"/>
        <v>High</v>
      </c>
      <c r="V1889" s="4">
        <v>3</v>
      </c>
      <c r="W1889" s="33">
        <f t="shared" si="269"/>
        <v>497.59484652665583</v>
      </c>
      <c r="X1889" s="2" t="s">
        <v>17</v>
      </c>
    </row>
    <row r="1890" spans="1:24" ht="14.25" customHeight="1" x14ac:dyDescent="0.25">
      <c r="A1890" s="2">
        <v>4659</v>
      </c>
      <c r="B1890" s="2">
        <v>51</v>
      </c>
      <c r="C1890" s="2" t="str">
        <f t="shared" si="261"/>
        <v>Late Adults</v>
      </c>
      <c r="D1890" s="2" t="s">
        <v>26</v>
      </c>
      <c r="E1890" s="2" t="s">
        <v>13</v>
      </c>
      <c r="F1890" s="2">
        <v>240.08</v>
      </c>
      <c r="G1890" s="2">
        <f t="shared" si="262"/>
        <v>1</v>
      </c>
      <c r="H1890" s="6">
        <v>48855</v>
      </c>
      <c r="I1890" s="12" t="str">
        <f t="shared" si="263"/>
        <v>2033</v>
      </c>
      <c r="J1890" s="10" t="str">
        <f t="shared" si="264"/>
        <v>Oct</v>
      </c>
      <c r="K1890" s="12" t="str">
        <f t="shared" si="265"/>
        <v>03</v>
      </c>
      <c r="L1890" s="2" t="s">
        <v>30</v>
      </c>
      <c r="M1890" s="2" t="s">
        <v>15</v>
      </c>
      <c r="N1890" s="2">
        <v>1.29</v>
      </c>
      <c r="O1890" s="2" t="s">
        <v>21</v>
      </c>
      <c r="P1890" s="2">
        <v>10</v>
      </c>
      <c r="Q1890" s="2">
        <f t="shared" si="266"/>
        <v>2</v>
      </c>
      <c r="R1890" s="2">
        <v>24.01</v>
      </c>
      <c r="S1890" s="2">
        <f t="shared" si="267"/>
        <v>1</v>
      </c>
      <c r="T1890" s="42">
        <f>DataSet!G4660+DataSet!Q4660+DataSet!S4660</f>
        <v>4</v>
      </c>
      <c r="U1890" s="16" t="str">
        <f t="shared" si="268"/>
        <v>Low</v>
      </c>
      <c r="V1890" s="4">
        <v>5</v>
      </c>
      <c r="W1890" s="33">
        <f t="shared" si="269"/>
        <v>533.02330049261127</v>
      </c>
      <c r="X1890" s="2" t="s">
        <v>22</v>
      </c>
    </row>
    <row r="1891" spans="1:24" ht="14.25" customHeight="1" x14ac:dyDescent="0.25">
      <c r="A1891" s="2">
        <v>4766</v>
      </c>
      <c r="B1891" s="2">
        <v>57</v>
      </c>
      <c r="C1891" s="2" t="str">
        <f t="shared" si="261"/>
        <v>Late Adults</v>
      </c>
      <c r="D1891" s="2" t="s">
        <v>26</v>
      </c>
      <c r="E1891" s="2" t="s">
        <v>13</v>
      </c>
      <c r="F1891" s="2">
        <v>400.8</v>
      </c>
      <c r="G1891" s="2">
        <f t="shared" si="262"/>
        <v>2</v>
      </c>
      <c r="H1891" s="6">
        <v>48962</v>
      </c>
      <c r="I1891" s="12" t="str">
        <f t="shared" si="263"/>
        <v>2034</v>
      </c>
      <c r="J1891" s="10" t="str">
        <f t="shared" si="264"/>
        <v>Jan</v>
      </c>
      <c r="K1891" s="12" t="str">
        <f t="shared" si="265"/>
        <v>18</v>
      </c>
      <c r="L1891" s="2" t="s">
        <v>30</v>
      </c>
      <c r="M1891" s="2" t="s">
        <v>15</v>
      </c>
      <c r="N1891" s="2">
        <v>1.29</v>
      </c>
      <c r="O1891" s="2" t="s">
        <v>21</v>
      </c>
      <c r="P1891" s="2">
        <v>3</v>
      </c>
      <c r="Q1891" s="2">
        <f t="shared" si="266"/>
        <v>1</v>
      </c>
      <c r="R1891" s="2">
        <v>133.6</v>
      </c>
      <c r="S1891" s="2">
        <f t="shared" si="267"/>
        <v>2</v>
      </c>
      <c r="T1891" s="42">
        <f>DataSet!G4767+DataSet!Q4767+DataSet!S4767</f>
        <v>5</v>
      </c>
      <c r="U1891" s="16" t="str">
        <f t="shared" si="268"/>
        <v>Medium</v>
      </c>
      <c r="V1891" s="4">
        <v>3</v>
      </c>
      <c r="W1891" s="33">
        <f t="shared" si="269"/>
        <v>496.83310679611651</v>
      </c>
      <c r="X1891" s="2" t="s">
        <v>17</v>
      </c>
    </row>
    <row r="1892" spans="1:24" ht="14.25" customHeight="1" x14ac:dyDescent="0.25">
      <c r="A1892" s="2">
        <v>4837</v>
      </c>
      <c r="B1892" s="2">
        <v>27</v>
      </c>
      <c r="C1892" s="2" t="str">
        <f t="shared" si="261"/>
        <v>Young Adults</v>
      </c>
      <c r="D1892" s="2" t="s">
        <v>26</v>
      </c>
      <c r="E1892" s="2" t="s">
        <v>29</v>
      </c>
      <c r="F1892" s="2">
        <v>820.57</v>
      </c>
      <c r="G1892" s="2">
        <f t="shared" si="262"/>
        <v>3</v>
      </c>
      <c r="H1892" s="6">
        <v>49033</v>
      </c>
      <c r="I1892" s="12" t="str">
        <f t="shared" si="263"/>
        <v>2034</v>
      </c>
      <c r="J1892" s="10" t="str">
        <f t="shared" si="264"/>
        <v>Mar</v>
      </c>
      <c r="K1892" s="12" t="str">
        <f t="shared" si="265"/>
        <v>30</v>
      </c>
      <c r="L1892" s="2" t="s">
        <v>24</v>
      </c>
      <c r="M1892" s="2" t="s">
        <v>15</v>
      </c>
      <c r="N1892" s="2">
        <v>1.29</v>
      </c>
      <c r="O1892" s="2" t="s">
        <v>16</v>
      </c>
      <c r="P1892" s="2">
        <v>13</v>
      </c>
      <c r="Q1892" s="2">
        <f t="shared" si="266"/>
        <v>2</v>
      </c>
      <c r="R1892" s="2">
        <v>63.12</v>
      </c>
      <c r="S1892" s="2">
        <f t="shared" si="267"/>
        <v>2</v>
      </c>
      <c r="T1892" s="42">
        <f>DataSet!G4838+DataSet!Q4838+DataSet!S4838</f>
        <v>6</v>
      </c>
      <c r="U1892" s="16" t="str">
        <f t="shared" si="268"/>
        <v>Medium</v>
      </c>
      <c r="V1892" s="4">
        <v>1</v>
      </c>
      <c r="W1892" s="33">
        <f t="shared" si="269"/>
        <v>537.42772292993595</v>
      </c>
      <c r="X1892" s="2" t="s">
        <v>17</v>
      </c>
    </row>
    <row r="1893" spans="1:24" ht="14.25" customHeight="1" x14ac:dyDescent="0.25">
      <c r="A1893" s="2">
        <v>4868</v>
      </c>
      <c r="B1893" s="2">
        <v>28</v>
      </c>
      <c r="C1893" s="2" t="str">
        <f t="shared" si="261"/>
        <v>Young Adults</v>
      </c>
      <c r="D1893" s="2" t="s">
        <v>26</v>
      </c>
      <c r="E1893" s="2" t="s">
        <v>13</v>
      </c>
      <c r="F1893" s="2">
        <v>218.02</v>
      </c>
      <c r="G1893" s="2">
        <f t="shared" si="262"/>
        <v>1</v>
      </c>
      <c r="H1893" s="6">
        <v>49064</v>
      </c>
      <c r="I1893" s="12" t="str">
        <f t="shared" si="263"/>
        <v>2034</v>
      </c>
      <c r="J1893" s="10" t="str">
        <f t="shared" si="264"/>
        <v>Apr</v>
      </c>
      <c r="K1893" s="12" t="str">
        <f t="shared" si="265"/>
        <v>30</v>
      </c>
      <c r="L1893" s="2" t="s">
        <v>14</v>
      </c>
      <c r="M1893" s="2" t="s">
        <v>25</v>
      </c>
      <c r="N1893" s="2">
        <v>1.29</v>
      </c>
      <c r="O1893" s="2" t="s">
        <v>21</v>
      </c>
      <c r="P1893" s="2">
        <v>1</v>
      </c>
      <c r="Q1893" s="2">
        <f t="shared" si="266"/>
        <v>1</v>
      </c>
      <c r="R1893" s="2">
        <v>218.02</v>
      </c>
      <c r="S1893" s="2">
        <f t="shared" si="267"/>
        <v>3</v>
      </c>
      <c r="T1893" s="42">
        <f>DataSet!G4869+DataSet!Q4869+DataSet!S4869</f>
        <v>5</v>
      </c>
      <c r="U1893" s="16" t="str">
        <f t="shared" si="268"/>
        <v>Medium</v>
      </c>
      <c r="V1893" s="4">
        <v>5</v>
      </c>
      <c r="W1893" s="33">
        <f t="shared" si="269"/>
        <v>533.50511513157926</v>
      </c>
      <c r="X1893" s="2" t="s">
        <v>17</v>
      </c>
    </row>
    <row r="1894" spans="1:24" ht="14.25" customHeight="1" x14ac:dyDescent="0.25">
      <c r="A1894" s="2">
        <v>70</v>
      </c>
      <c r="B1894" s="2">
        <v>49</v>
      </c>
      <c r="C1894" s="2" t="str">
        <f t="shared" si="261"/>
        <v>Mid Adults</v>
      </c>
      <c r="D1894" s="2" t="s">
        <v>23</v>
      </c>
      <c r="E1894" s="2" t="s">
        <v>29</v>
      </c>
      <c r="F1894" s="2">
        <v>672.99</v>
      </c>
      <c r="G1894" s="2">
        <f t="shared" si="262"/>
        <v>3</v>
      </c>
      <c r="H1894" s="6">
        <v>44266</v>
      </c>
      <c r="I1894" s="12" t="str">
        <f t="shared" si="263"/>
        <v>2021</v>
      </c>
      <c r="J1894" s="10" t="str">
        <f t="shared" si="264"/>
        <v>Mar</v>
      </c>
      <c r="K1894" s="12" t="str">
        <f t="shared" si="265"/>
        <v>11</v>
      </c>
      <c r="L1894" s="2" t="s">
        <v>20</v>
      </c>
      <c r="M1894" s="2" t="s">
        <v>15</v>
      </c>
      <c r="N1894" s="2">
        <v>1.28</v>
      </c>
      <c r="O1894" s="2" t="s">
        <v>16</v>
      </c>
      <c r="P1894" s="2">
        <v>2</v>
      </c>
      <c r="Q1894" s="2">
        <f t="shared" si="266"/>
        <v>1</v>
      </c>
      <c r="R1894" s="2">
        <v>336.5</v>
      </c>
      <c r="S1894" s="2">
        <f t="shared" si="267"/>
        <v>3</v>
      </c>
      <c r="T1894" s="42">
        <f>DataSet!G71+DataSet!Q71+DataSet!S71</f>
        <v>7</v>
      </c>
      <c r="U1894" s="16" t="str">
        <f t="shared" si="268"/>
        <v>High</v>
      </c>
      <c r="V1894" s="4">
        <v>5</v>
      </c>
      <c r="W1894" s="33">
        <f t="shared" si="269"/>
        <v>534.02485996705138</v>
      </c>
      <c r="X1894" s="2" t="s">
        <v>17</v>
      </c>
    </row>
    <row r="1895" spans="1:24" ht="14.25" customHeight="1" x14ac:dyDescent="0.25">
      <c r="A1895" s="2">
        <v>174</v>
      </c>
      <c r="B1895" s="2">
        <v>66</v>
      </c>
      <c r="C1895" s="2" t="str">
        <f t="shared" si="261"/>
        <v>Seniors</v>
      </c>
      <c r="D1895" s="2" t="s">
        <v>23</v>
      </c>
      <c r="E1895" s="2" t="s">
        <v>19</v>
      </c>
      <c r="F1895" s="2">
        <v>666.04</v>
      </c>
      <c r="G1895" s="2">
        <f t="shared" si="262"/>
        <v>3</v>
      </c>
      <c r="H1895" s="6">
        <v>44370</v>
      </c>
      <c r="I1895" s="12" t="str">
        <f t="shared" si="263"/>
        <v>2021</v>
      </c>
      <c r="J1895" s="10" t="str">
        <f t="shared" si="264"/>
        <v>Jun</v>
      </c>
      <c r="K1895" s="12" t="str">
        <f t="shared" si="265"/>
        <v>23</v>
      </c>
      <c r="L1895" s="2" t="s">
        <v>24</v>
      </c>
      <c r="M1895" s="2" t="s">
        <v>25</v>
      </c>
      <c r="N1895" s="2">
        <v>1.28</v>
      </c>
      <c r="O1895" s="2" t="s">
        <v>16</v>
      </c>
      <c r="P1895" s="2">
        <v>1</v>
      </c>
      <c r="Q1895" s="2">
        <f t="shared" si="266"/>
        <v>1</v>
      </c>
      <c r="R1895" s="2">
        <v>666.04</v>
      </c>
      <c r="S1895" s="2">
        <f t="shared" si="267"/>
        <v>3</v>
      </c>
      <c r="T1895" s="42">
        <f>DataSet!G175+DataSet!Q175+DataSet!S175</f>
        <v>7</v>
      </c>
      <c r="U1895" s="16" t="str">
        <f t="shared" si="268"/>
        <v>High</v>
      </c>
      <c r="V1895" s="4">
        <v>1</v>
      </c>
      <c r="W1895" s="33">
        <f t="shared" si="269"/>
        <v>536.9761403508769</v>
      </c>
      <c r="X1895" s="2" t="s">
        <v>17</v>
      </c>
    </row>
    <row r="1896" spans="1:24" ht="14.25" customHeight="1" x14ac:dyDescent="0.25">
      <c r="A1896" s="2">
        <v>526</v>
      </c>
      <c r="B1896" s="2">
        <v>22</v>
      </c>
      <c r="C1896" s="2" t="str">
        <f t="shared" si="261"/>
        <v>Young Adults</v>
      </c>
      <c r="D1896" s="2" t="s">
        <v>18</v>
      </c>
      <c r="E1896" s="2" t="s">
        <v>27</v>
      </c>
      <c r="F1896" s="2">
        <v>341.47</v>
      </c>
      <c r="G1896" s="2">
        <f t="shared" si="262"/>
        <v>1</v>
      </c>
      <c r="H1896" s="6">
        <v>44722</v>
      </c>
      <c r="I1896" s="12" t="str">
        <f t="shared" si="263"/>
        <v>2022</v>
      </c>
      <c r="J1896" s="10" t="str">
        <f t="shared" si="264"/>
        <v>Jun</v>
      </c>
      <c r="K1896" s="12" t="str">
        <f t="shared" si="265"/>
        <v>10</v>
      </c>
      <c r="L1896" s="2" t="s">
        <v>20</v>
      </c>
      <c r="M1896" s="2" t="s">
        <v>25</v>
      </c>
      <c r="N1896" s="2">
        <v>1.28</v>
      </c>
      <c r="O1896" s="2" t="s">
        <v>16</v>
      </c>
      <c r="P1896" s="2">
        <v>1</v>
      </c>
      <c r="Q1896" s="2">
        <f t="shared" si="266"/>
        <v>1</v>
      </c>
      <c r="R1896" s="2">
        <v>341.47</v>
      </c>
      <c r="S1896" s="2">
        <f t="shared" si="267"/>
        <v>3</v>
      </c>
      <c r="T1896" s="42">
        <f>DataSet!G527+DataSet!Q527+DataSet!S527</f>
        <v>7</v>
      </c>
      <c r="U1896" s="16" t="str">
        <f t="shared" si="268"/>
        <v>High</v>
      </c>
      <c r="V1896" s="4">
        <v>5</v>
      </c>
      <c r="W1896" s="33">
        <f t="shared" si="269"/>
        <v>533.79554455445577</v>
      </c>
      <c r="X1896" s="2" t="s">
        <v>28</v>
      </c>
    </row>
    <row r="1897" spans="1:24" ht="14.25" customHeight="1" x14ac:dyDescent="0.25">
      <c r="A1897" s="2">
        <v>616</v>
      </c>
      <c r="B1897" s="2">
        <v>65</v>
      </c>
      <c r="C1897" s="2" t="str">
        <f t="shared" si="261"/>
        <v>Seniors</v>
      </c>
      <c r="D1897" s="2" t="s">
        <v>26</v>
      </c>
      <c r="E1897" s="2" t="s">
        <v>29</v>
      </c>
      <c r="F1897" s="2">
        <v>190.89</v>
      </c>
      <c r="G1897" s="2">
        <f t="shared" si="262"/>
        <v>1</v>
      </c>
      <c r="H1897" s="6">
        <v>44812</v>
      </c>
      <c r="I1897" s="12" t="str">
        <f t="shared" si="263"/>
        <v>2022</v>
      </c>
      <c r="J1897" s="10" t="str">
        <f t="shared" si="264"/>
        <v>Sep</v>
      </c>
      <c r="K1897" s="12" t="str">
        <f t="shared" si="265"/>
        <v>08</v>
      </c>
      <c r="L1897" s="2" t="s">
        <v>20</v>
      </c>
      <c r="M1897" s="2" t="s">
        <v>15</v>
      </c>
      <c r="N1897" s="2">
        <v>1.28</v>
      </c>
      <c r="O1897" s="2" t="s">
        <v>16</v>
      </c>
      <c r="P1897" s="2">
        <v>11</v>
      </c>
      <c r="Q1897" s="2">
        <f t="shared" si="266"/>
        <v>2</v>
      </c>
      <c r="R1897" s="2">
        <v>17.350000000000001</v>
      </c>
      <c r="S1897" s="2">
        <f t="shared" si="267"/>
        <v>1</v>
      </c>
      <c r="T1897" s="42">
        <f>DataSet!G617+DataSet!Q617+DataSet!S617</f>
        <v>6</v>
      </c>
      <c r="U1897" s="16" t="str">
        <f t="shared" si="268"/>
        <v>Medium</v>
      </c>
      <c r="V1897" s="4">
        <v>2</v>
      </c>
      <c r="W1897" s="33">
        <f t="shared" si="269"/>
        <v>518.16357605178064</v>
      </c>
      <c r="X1897" s="2" t="s">
        <v>22</v>
      </c>
    </row>
    <row r="1898" spans="1:24" ht="14.25" customHeight="1" x14ac:dyDescent="0.25">
      <c r="A1898" s="2">
        <v>745</v>
      </c>
      <c r="B1898" s="2">
        <v>64</v>
      </c>
      <c r="C1898" s="2" t="str">
        <f t="shared" si="261"/>
        <v>Seniors</v>
      </c>
      <c r="D1898" s="2" t="s">
        <v>18</v>
      </c>
      <c r="E1898" s="2" t="s">
        <v>19</v>
      </c>
      <c r="F1898" s="2">
        <v>123.13</v>
      </c>
      <c r="G1898" s="2">
        <f t="shared" si="262"/>
        <v>1</v>
      </c>
      <c r="H1898" s="6">
        <v>44941</v>
      </c>
      <c r="I1898" s="12" t="str">
        <f t="shared" si="263"/>
        <v>2023</v>
      </c>
      <c r="J1898" s="10" t="str">
        <f t="shared" si="264"/>
        <v>Jan</v>
      </c>
      <c r="K1898" s="12" t="str">
        <f t="shared" si="265"/>
        <v>15</v>
      </c>
      <c r="L1898" s="2" t="s">
        <v>14</v>
      </c>
      <c r="M1898" s="2" t="s">
        <v>15</v>
      </c>
      <c r="N1898" s="2">
        <v>1.28</v>
      </c>
      <c r="O1898" s="2" t="s">
        <v>21</v>
      </c>
      <c r="P1898" s="2">
        <v>12</v>
      </c>
      <c r="Q1898" s="2">
        <f t="shared" si="266"/>
        <v>2</v>
      </c>
      <c r="R1898" s="2">
        <v>10.26</v>
      </c>
      <c r="S1898" s="2">
        <f t="shared" si="267"/>
        <v>1</v>
      </c>
      <c r="T1898" s="42">
        <f>DataSet!G746+DataSet!Q746+DataSet!S746</f>
        <v>5</v>
      </c>
      <c r="U1898" s="16" t="str">
        <f t="shared" si="268"/>
        <v>Medium</v>
      </c>
      <c r="V1898" s="4">
        <v>3</v>
      </c>
      <c r="W1898" s="33">
        <f t="shared" si="269"/>
        <v>496.98875202593194</v>
      </c>
      <c r="X1898" s="2" t="s">
        <v>28</v>
      </c>
    </row>
    <row r="1899" spans="1:24" ht="14.25" customHeight="1" x14ac:dyDescent="0.25">
      <c r="A1899" s="2">
        <v>971</v>
      </c>
      <c r="B1899" s="2">
        <v>65</v>
      </c>
      <c r="C1899" s="2" t="str">
        <f t="shared" si="261"/>
        <v>Seniors</v>
      </c>
      <c r="D1899" s="2" t="s">
        <v>23</v>
      </c>
      <c r="E1899" s="2" t="s">
        <v>29</v>
      </c>
      <c r="F1899" s="2">
        <v>671.59</v>
      </c>
      <c r="G1899" s="2">
        <f t="shared" si="262"/>
        <v>3</v>
      </c>
      <c r="H1899" s="6">
        <v>45167</v>
      </c>
      <c r="I1899" s="12" t="str">
        <f t="shared" si="263"/>
        <v>2023</v>
      </c>
      <c r="J1899" s="10" t="str">
        <f t="shared" si="264"/>
        <v>Aug</v>
      </c>
      <c r="K1899" s="12" t="str">
        <f t="shared" si="265"/>
        <v>29</v>
      </c>
      <c r="L1899" s="2" t="s">
        <v>30</v>
      </c>
      <c r="M1899" s="2" t="s">
        <v>15</v>
      </c>
      <c r="N1899" s="2">
        <v>1.28</v>
      </c>
      <c r="O1899" s="2" t="s">
        <v>21</v>
      </c>
      <c r="P1899" s="2">
        <v>8</v>
      </c>
      <c r="Q1899" s="2">
        <f t="shared" si="266"/>
        <v>2</v>
      </c>
      <c r="R1899" s="2">
        <v>83.95</v>
      </c>
      <c r="S1899" s="2">
        <f t="shared" si="267"/>
        <v>2</v>
      </c>
      <c r="T1899" s="42">
        <f>DataSet!G972+DataSet!Q972+DataSet!S972</f>
        <v>4</v>
      </c>
      <c r="U1899" s="16" t="str">
        <f t="shared" si="268"/>
        <v>Low</v>
      </c>
      <c r="V1899" s="4">
        <v>1</v>
      </c>
      <c r="W1899" s="33">
        <f t="shared" si="269"/>
        <v>536.76996805111798</v>
      </c>
      <c r="X1899" s="2" t="s">
        <v>17</v>
      </c>
    </row>
    <row r="1900" spans="1:24" ht="14.25" customHeight="1" x14ac:dyDescent="0.25">
      <c r="A1900" s="2">
        <v>1097</v>
      </c>
      <c r="B1900" s="2">
        <v>31</v>
      </c>
      <c r="C1900" s="2" t="str">
        <f t="shared" si="261"/>
        <v>Early Adults</v>
      </c>
      <c r="D1900" s="2" t="s">
        <v>12</v>
      </c>
      <c r="E1900" s="2" t="s">
        <v>29</v>
      </c>
      <c r="F1900" s="2">
        <v>845.33</v>
      </c>
      <c r="G1900" s="2">
        <f t="shared" si="262"/>
        <v>3</v>
      </c>
      <c r="H1900" s="6">
        <v>45293</v>
      </c>
      <c r="I1900" s="12" t="str">
        <f t="shared" si="263"/>
        <v>2024</v>
      </c>
      <c r="J1900" s="10" t="str">
        <f t="shared" si="264"/>
        <v>Jan</v>
      </c>
      <c r="K1900" s="12" t="str">
        <f t="shared" si="265"/>
        <v>02</v>
      </c>
      <c r="L1900" s="2" t="s">
        <v>20</v>
      </c>
      <c r="M1900" s="2" t="s">
        <v>25</v>
      </c>
      <c r="N1900" s="2">
        <v>1.28</v>
      </c>
      <c r="O1900" s="2" t="s">
        <v>21</v>
      </c>
      <c r="P1900" s="2">
        <v>18</v>
      </c>
      <c r="Q1900" s="2">
        <f t="shared" si="266"/>
        <v>3</v>
      </c>
      <c r="R1900" s="2">
        <v>46.96</v>
      </c>
      <c r="S1900" s="2">
        <f t="shared" si="267"/>
        <v>1</v>
      </c>
      <c r="T1900" s="42">
        <f>DataSet!G1098+DataSet!Q1098+DataSet!S1098</f>
        <v>4</v>
      </c>
      <c r="U1900" s="16" t="str">
        <f t="shared" si="268"/>
        <v>Low</v>
      </c>
      <c r="V1900" s="4">
        <v>4</v>
      </c>
      <c r="W1900" s="33">
        <f t="shared" si="269"/>
        <v>523.66829420970316</v>
      </c>
      <c r="X1900" s="2" t="s">
        <v>17</v>
      </c>
    </row>
    <row r="1901" spans="1:24" ht="14.25" customHeight="1" x14ac:dyDescent="0.25">
      <c r="A1901" s="2">
        <v>1135</v>
      </c>
      <c r="B1901" s="2">
        <v>44</v>
      </c>
      <c r="C1901" s="2" t="str">
        <f t="shared" si="261"/>
        <v>Mid Adults</v>
      </c>
      <c r="D1901" s="2" t="s">
        <v>26</v>
      </c>
      <c r="E1901" s="2" t="s">
        <v>19</v>
      </c>
      <c r="F1901" s="2">
        <v>450.97</v>
      </c>
      <c r="G1901" s="2">
        <f t="shared" si="262"/>
        <v>2</v>
      </c>
      <c r="H1901" s="6">
        <v>45331</v>
      </c>
      <c r="I1901" s="12" t="str">
        <f t="shared" si="263"/>
        <v>2024</v>
      </c>
      <c r="J1901" s="10" t="str">
        <f t="shared" si="264"/>
        <v>Feb</v>
      </c>
      <c r="K1901" s="12" t="str">
        <f t="shared" si="265"/>
        <v>09</v>
      </c>
      <c r="L1901" s="2" t="s">
        <v>24</v>
      </c>
      <c r="M1901" s="2" t="s">
        <v>25</v>
      </c>
      <c r="N1901" s="2">
        <v>1.28</v>
      </c>
      <c r="O1901" s="2" t="s">
        <v>16</v>
      </c>
      <c r="P1901" s="2">
        <v>7</v>
      </c>
      <c r="Q1901" s="2">
        <f t="shared" si="266"/>
        <v>2</v>
      </c>
      <c r="R1901" s="2">
        <v>64.42</v>
      </c>
      <c r="S1901" s="2">
        <f t="shared" si="267"/>
        <v>2</v>
      </c>
      <c r="T1901" s="42">
        <f>DataSet!G1136+DataSet!Q1136+DataSet!S1136</f>
        <v>7</v>
      </c>
      <c r="U1901" s="16" t="str">
        <f t="shared" si="268"/>
        <v>High</v>
      </c>
      <c r="V1901" s="4">
        <v>4</v>
      </c>
      <c r="W1901" s="33">
        <f t="shared" si="269"/>
        <v>523.16412225705392</v>
      </c>
      <c r="X1901" s="2" t="s">
        <v>28</v>
      </c>
    </row>
    <row r="1902" spans="1:24" ht="14.25" customHeight="1" x14ac:dyDescent="0.25">
      <c r="A1902" s="2">
        <v>1901</v>
      </c>
      <c r="B1902" s="2">
        <v>57</v>
      </c>
      <c r="C1902" s="2" t="str">
        <f t="shared" si="261"/>
        <v>Late Adults</v>
      </c>
      <c r="D1902" s="2" t="s">
        <v>26</v>
      </c>
      <c r="E1902" s="2" t="s">
        <v>29</v>
      </c>
      <c r="F1902" s="2">
        <v>81.66</v>
      </c>
      <c r="G1902" s="2">
        <f t="shared" si="262"/>
        <v>1</v>
      </c>
      <c r="H1902" s="6">
        <v>46097</v>
      </c>
      <c r="I1902" s="12" t="str">
        <f t="shared" si="263"/>
        <v>2026</v>
      </c>
      <c r="J1902" s="10" t="str">
        <f t="shared" si="264"/>
        <v>Mar</v>
      </c>
      <c r="K1902" s="12" t="str">
        <f t="shared" si="265"/>
        <v>16</v>
      </c>
      <c r="L1902" s="2" t="s">
        <v>30</v>
      </c>
      <c r="M1902" s="2" t="s">
        <v>25</v>
      </c>
      <c r="N1902" s="2">
        <v>1.28</v>
      </c>
      <c r="O1902" s="2" t="s">
        <v>21</v>
      </c>
      <c r="P1902" s="2">
        <v>14</v>
      </c>
      <c r="Q1902" s="2">
        <f t="shared" si="266"/>
        <v>2</v>
      </c>
      <c r="R1902" s="2">
        <v>5.83</v>
      </c>
      <c r="S1902" s="2">
        <f t="shared" si="267"/>
        <v>1</v>
      </c>
      <c r="T1902" s="42">
        <f>DataSet!G1902+DataSet!Q1902+DataSet!S1902</f>
        <v>4</v>
      </c>
      <c r="U1902" s="16" t="str">
        <f t="shared" si="268"/>
        <v>Low</v>
      </c>
      <c r="V1902" s="4">
        <v>1</v>
      </c>
      <c r="W1902" s="33">
        <f t="shared" si="269"/>
        <v>536.55425599999967</v>
      </c>
      <c r="X1902" s="2" t="s">
        <v>17</v>
      </c>
    </row>
    <row r="1903" spans="1:24" ht="14.25" customHeight="1" x14ac:dyDescent="0.25">
      <c r="A1903" s="2">
        <v>2154</v>
      </c>
      <c r="B1903" s="2">
        <v>65</v>
      </c>
      <c r="C1903" s="2" t="str">
        <f t="shared" si="261"/>
        <v>Seniors</v>
      </c>
      <c r="D1903" s="2" t="s">
        <v>23</v>
      </c>
      <c r="E1903" s="2" t="s">
        <v>27</v>
      </c>
      <c r="F1903" s="2">
        <v>52.2</v>
      </c>
      <c r="G1903" s="2">
        <f t="shared" si="262"/>
        <v>1</v>
      </c>
      <c r="H1903" s="6">
        <v>46350</v>
      </c>
      <c r="I1903" s="12" t="str">
        <f t="shared" si="263"/>
        <v>2026</v>
      </c>
      <c r="J1903" s="10" t="str">
        <f t="shared" si="264"/>
        <v>Nov</v>
      </c>
      <c r="K1903" s="12" t="str">
        <f t="shared" si="265"/>
        <v>24</v>
      </c>
      <c r="L1903" s="2" t="s">
        <v>30</v>
      </c>
      <c r="M1903" s="2" t="s">
        <v>15</v>
      </c>
      <c r="N1903" s="2">
        <v>1.28</v>
      </c>
      <c r="O1903" s="2" t="s">
        <v>16</v>
      </c>
      <c r="P1903" s="2">
        <v>2</v>
      </c>
      <c r="Q1903" s="2">
        <f t="shared" si="266"/>
        <v>1</v>
      </c>
      <c r="R1903" s="2">
        <v>26.1</v>
      </c>
      <c r="S1903" s="2">
        <f t="shared" si="267"/>
        <v>1</v>
      </c>
      <c r="T1903" s="42">
        <f>DataSet!G2155+DataSet!Q2155+DataSet!S2155</f>
        <v>7</v>
      </c>
      <c r="U1903" s="16" t="str">
        <f t="shared" si="268"/>
        <v>High</v>
      </c>
      <c r="V1903" s="4">
        <v>3</v>
      </c>
      <c r="W1903" s="33">
        <f t="shared" si="269"/>
        <v>497.59566558441566</v>
      </c>
      <c r="X1903" s="2" t="s">
        <v>22</v>
      </c>
    </row>
    <row r="1904" spans="1:24" ht="14.25" customHeight="1" x14ac:dyDescent="0.25">
      <c r="A1904" s="2">
        <v>2185</v>
      </c>
      <c r="B1904" s="2">
        <v>39</v>
      </c>
      <c r="C1904" s="2" t="str">
        <f t="shared" si="261"/>
        <v>Early Adults</v>
      </c>
      <c r="D1904" s="2" t="s">
        <v>26</v>
      </c>
      <c r="E1904" s="2" t="s">
        <v>29</v>
      </c>
      <c r="F1904" s="2">
        <v>78.17</v>
      </c>
      <c r="G1904" s="2">
        <f t="shared" si="262"/>
        <v>1</v>
      </c>
      <c r="H1904" s="6">
        <v>46381</v>
      </c>
      <c r="I1904" s="12" t="str">
        <f t="shared" si="263"/>
        <v>2026</v>
      </c>
      <c r="J1904" s="10" t="str">
        <f t="shared" si="264"/>
        <v>Dec</v>
      </c>
      <c r="K1904" s="12" t="str">
        <f t="shared" si="265"/>
        <v>25</v>
      </c>
      <c r="L1904" s="2" t="s">
        <v>14</v>
      </c>
      <c r="M1904" s="2" t="s">
        <v>15</v>
      </c>
      <c r="N1904" s="2">
        <v>1.28</v>
      </c>
      <c r="O1904" s="2" t="s">
        <v>16</v>
      </c>
      <c r="P1904" s="2">
        <v>9</v>
      </c>
      <c r="Q1904" s="2">
        <f t="shared" si="266"/>
        <v>2</v>
      </c>
      <c r="R1904" s="2">
        <v>8.69</v>
      </c>
      <c r="S1904" s="2">
        <f t="shared" si="267"/>
        <v>1</v>
      </c>
      <c r="T1904" s="42">
        <f>DataSet!G2186+DataSet!Q2186+DataSet!S2186</f>
        <v>4</v>
      </c>
      <c r="U1904" s="16" t="str">
        <f t="shared" si="268"/>
        <v>Low</v>
      </c>
      <c r="V1904" s="4">
        <v>4</v>
      </c>
      <c r="W1904" s="33">
        <f t="shared" si="269"/>
        <v>523.27745682888587</v>
      </c>
      <c r="X1904" s="2" t="s">
        <v>17</v>
      </c>
    </row>
    <row r="1905" spans="1:24" ht="14.25" customHeight="1" x14ac:dyDescent="0.25">
      <c r="A1905" s="2">
        <v>2250</v>
      </c>
      <c r="B1905" s="2">
        <v>26</v>
      </c>
      <c r="C1905" s="2" t="str">
        <f t="shared" si="261"/>
        <v>Young Adults</v>
      </c>
      <c r="D1905" s="2" t="s">
        <v>12</v>
      </c>
      <c r="E1905" s="2" t="s">
        <v>27</v>
      </c>
      <c r="F1905" s="2">
        <v>644.46</v>
      </c>
      <c r="G1905" s="2">
        <f t="shared" si="262"/>
        <v>2</v>
      </c>
      <c r="H1905" s="6">
        <v>46446</v>
      </c>
      <c r="I1905" s="12" t="str">
        <f t="shared" si="263"/>
        <v>2027</v>
      </c>
      <c r="J1905" s="10" t="str">
        <f t="shared" si="264"/>
        <v>Feb</v>
      </c>
      <c r="K1905" s="12" t="str">
        <f t="shared" si="265"/>
        <v>28</v>
      </c>
      <c r="L1905" s="2" t="s">
        <v>30</v>
      </c>
      <c r="M1905" s="2" t="s">
        <v>15</v>
      </c>
      <c r="N1905" s="2">
        <v>1.28</v>
      </c>
      <c r="O1905" s="2" t="s">
        <v>16</v>
      </c>
      <c r="P1905" s="2">
        <v>12</v>
      </c>
      <c r="Q1905" s="2">
        <f t="shared" si="266"/>
        <v>2</v>
      </c>
      <c r="R1905" s="2">
        <v>53.71</v>
      </c>
      <c r="S1905" s="2">
        <f t="shared" si="267"/>
        <v>2</v>
      </c>
      <c r="T1905" s="42">
        <f>DataSet!G2251+DataSet!Q2251+DataSet!S2251</f>
        <v>6</v>
      </c>
      <c r="U1905" s="16" t="str">
        <f t="shared" si="268"/>
        <v>Medium</v>
      </c>
      <c r="V1905" s="4">
        <v>5</v>
      </c>
      <c r="W1905" s="33">
        <f t="shared" si="269"/>
        <v>534.11343801652936</v>
      </c>
      <c r="X1905" s="2" t="s">
        <v>17</v>
      </c>
    </row>
    <row r="1906" spans="1:24" ht="14.25" customHeight="1" x14ac:dyDescent="0.25">
      <c r="A1906" s="2">
        <v>2519</v>
      </c>
      <c r="B1906" s="2">
        <v>31</v>
      </c>
      <c r="C1906" s="2" t="str">
        <f t="shared" si="261"/>
        <v>Early Adults</v>
      </c>
      <c r="D1906" s="2" t="s">
        <v>26</v>
      </c>
      <c r="E1906" s="2" t="s">
        <v>29</v>
      </c>
      <c r="F1906" s="2">
        <v>166.85</v>
      </c>
      <c r="G1906" s="2">
        <f t="shared" si="262"/>
        <v>1</v>
      </c>
      <c r="H1906" s="6">
        <v>46715</v>
      </c>
      <c r="I1906" s="12" t="str">
        <f t="shared" si="263"/>
        <v>2027</v>
      </c>
      <c r="J1906" s="10" t="str">
        <f t="shared" si="264"/>
        <v>Nov</v>
      </c>
      <c r="K1906" s="12" t="str">
        <f t="shared" si="265"/>
        <v>24</v>
      </c>
      <c r="L1906" s="2" t="s">
        <v>30</v>
      </c>
      <c r="M1906" s="2" t="s">
        <v>25</v>
      </c>
      <c r="N1906" s="2">
        <v>1.28</v>
      </c>
      <c r="O1906" s="2" t="s">
        <v>21</v>
      </c>
      <c r="P1906" s="2">
        <v>9</v>
      </c>
      <c r="Q1906" s="2">
        <f t="shared" si="266"/>
        <v>2</v>
      </c>
      <c r="R1906" s="2">
        <v>18.54</v>
      </c>
      <c r="S1906" s="2">
        <f t="shared" si="267"/>
        <v>1</v>
      </c>
      <c r="T1906" s="42">
        <f>DataSet!G2520+DataSet!Q2520+DataSet!S2520</f>
        <v>8</v>
      </c>
      <c r="U1906" s="16" t="str">
        <f t="shared" si="268"/>
        <v>High</v>
      </c>
      <c r="V1906" s="4">
        <v>2</v>
      </c>
      <c r="W1906" s="33">
        <f t="shared" si="269"/>
        <v>518.69400324149171</v>
      </c>
      <c r="X1906" s="2" t="s">
        <v>17</v>
      </c>
    </row>
    <row r="1907" spans="1:24" ht="14.25" customHeight="1" x14ac:dyDescent="0.25">
      <c r="A1907" s="2">
        <v>2857</v>
      </c>
      <c r="B1907" s="2">
        <v>48</v>
      </c>
      <c r="C1907" s="2" t="str">
        <f t="shared" si="261"/>
        <v>Mid Adults</v>
      </c>
      <c r="D1907" s="2" t="s">
        <v>12</v>
      </c>
      <c r="E1907" s="2" t="s">
        <v>13</v>
      </c>
      <c r="F1907" s="2">
        <v>651.79999999999995</v>
      </c>
      <c r="G1907" s="2">
        <f t="shared" si="262"/>
        <v>3</v>
      </c>
      <c r="H1907" s="6">
        <v>47053</v>
      </c>
      <c r="I1907" s="12" t="str">
        <f t="shared" si="263"/>
        <v>2028</v>
      </c>
      <c r="J1907" s="10" t="str">
        <f t="shared" si="264"/>
        <v>Oct</v>
      </c>
      <c r="K1907" s="12" t="str">
        <f t="shared" si="265"/>
        <v>27</v>
      </c>
      <c r="L1907" s="2" t="s">
        <v>30</v>
      </c>
      <c r="M1907" s="2" t="s">
        <v>25</v>
      </c>
      <c r="N1907" s="2">
        <v>1.28</v>
      </c>
      <c r="O1907" s="2" t="s">
        <v>21</v>
      </c>
      <c r="P1907" s="2">
        <v>19</v>
      </c>
      <c r="Q1907" s="2">
        <f t="shared" si="266"/>
        <v>3</v>
      </c>
      <c r="R1907" s="2">
        <v>34.31</v>
      </c>
      <c r="S1907" s="2">
        <f t="shared" si="267"/>
        <v>1</v>
      </c>
      <c r="T1907" s="42">
        <f>DataSet!G2858+DataSet!Q2858+DataSet!S2858</f>
        <v>6</v>
      </c>
      <c r="U1907" s="16" t="str">
        <f t="shared" si="268"/>
        <v>Medium</v>
      </c>
      <c r="V1907" s="4">
        <v>4</v>
      </c>
      <c r="W1907" s="33">
        <f t="shared" si="269"/>
        <v>523.97731132075523</v>
      </c>
      <c r="X1907" s="2" t="s">
        <v>22</v>
      </c>
    </row>
    <row r="1908" spans="1:24" ht="14.25" customHeight="1" x14ac:dyDescent="0.25">
      <c r="A1908" s="2">
        <v>3125</v>
      </c>
      <c r="B1908" s="2">
        <v>58</v>
      </c>
      <c r="C1908" s="2" t="str">
        <f t="shared" si="261"/>
        <v>Late Adults</v>
      </c>
      <c r="D1908" s="2" t="s">
        <v>12</v>
      </c>
      <c r="E1908" s="2" t="s">
        <v>13</v>
      </c>
      <c r="F1908" s="2">
        <v>880.01</v>
      </c>
      <c r="G1908" s="2">
        <f t="shared" si="262"/>
        <v>3</v>
      </c>
      <c r="H1908" s="6">
        <v>47321</v>
      </c>
      <c r="I1908" s="12" t="str">
        <f t="shared" si="263"/>
        <v>2029</v>
      </c>
      <c r="J1908" s="10" t="str">
        <f t="shared" si="264"/>
        <v>Jul</v>
      </c>
      <c r="K1908" s="12" t="str">
        <f t="shared" si="265"/>
        <v>22</v>
      </c>
      <c r="L1908" s="2" t="s">
        <v>24</v>
      </c>
      <c r="M1908" s="2" t="s">
        <v>25</v>
      </c>
      <c r="N1908" s="2">
        <v>1.28</v>
      </c>
      <c r="O1908" s="2" t="s">
        <v>16</v>
      </c>
      <c r="P1908" s="2">
        <v>8</v>
      </c>
      <c r="Q1908" s="2">
        <f t="shared" si="266"/>
        <v>2</v>
      </c>
      <c r="R1908" s="2">
        <v>110</v>
      </c>
      <c r="S1908" s="2">
        <f t="shared" si="267"/>
        <v>2</v>
      </c>
      <c r="T1908" s="42">
        <f>DataSet!G3126+DataSet!Q3126+DataSet!S3126</f>
        <v>7</v>
      </c>
      <c r="U1908" s="16" t="str">
        <f t="shared" si="268"/>
        <v>High</v>
      </c>
      <c r="V1908" s="4">
        <v>1</v>
      </c>
      <c r="W1908" s="33">
        <f t="shared" si="269"/>
        <v>537.28325320512795</v>
      </c>
      <c r="X1908" s="2" t="s">
        <v>22</v>
      </c>
    </row>
    <row r="1909" spans="1:24" ht="14.25" customHeight="1" x14ac:dyDescent="0.25">
      <c r="A1909" s="2">
        <v>3363</v>
      </c>
      <c r="B1909" s="2">
        <v>35</v>
      </c>
      <c r="C1909" s="2" t="str">
        <f t="shared" si="261"/>
        <v>Early Adults</v>
      </c>
      <c r="D1909" s="2" t="s">
        <v>12</v>
      </c>
      <c r="E1909" s="2" t="s">
        <v>29</v>
      </c>
      <c r="F1909" s="2">
        <v>311.52999999999997</v>
      </c>
      <c r="G1909" s="2">
        <f t="shared" si="262"/>
        <v>1</v>
      </c>
      <c r="H1909" s="6">
        <v>47559</v>
      </c>
      <c r="I1909" s="12" t="str">
        <f t="shared" si="263"/>
        <v>2030</v>
      </c>
      <c r="J1909" s="10" t="str">
        <f t="shared" si="264"/>
        <v>Mar</v>
      </c>
      <c r="K1909" s="12" t="str">
        <f t="shared" si="265"/>
        <v>17</v>
      </c>
      <c r="L1909" s="2" t="s">
        <v>14</v>
      </c>
      <c r="M1909" s="2" t="s">
        <v>15</v>
      </c>
      <c r="N1909" s="2">
        <v>1.28</v>
      </c>
      <c r="O1909" s="2" t="s">
        <v>21</v>
      </c>
      <c r="P1909" s="2">
        <v>1</v>
      </c>
      <c r="Q1909" s="2">
        <f t="shared" si="266"/>
        <v>1</v>
      </c>
      <c r="R1909" s="2">
        <v>311.52999999999997</v>
      </c>
      <c r="S1909" s="2">
        <f t="shared" si="267"/>
        <v>3</v>
      </c>
      <c r="T1909" s="42">
        <f>DataSet!G3364+DataSet!Q3364+DataSet!S3364</f>
        <v>4</v>
      </c>
      <c r="U1909" s="16" t="str">
        <f t="shared" si="268"/>
        <v>Low</v>
      </c>
      <c r="V1909" s="4">
        <v>4</v>
      </c>
      <c r="W1909" s="33">
        <f t="shared" si="269"/>
        <v>523.77601574803202</v>
      </c>
      <c r="X1909" s="2" t="s">
        <v>28</v>
      </c>
    </row>
    <row r="1910" spans="1:24" ht="14.25" customHeight="1" x14ac:dyDescent="0.25">
      <c r="A1910" s="2">
        <v>3391</v>
      </c>
      <c r="B1910" s="2">
        <v>18</v>
      </c>
      <c r="C1910" s="2" t="str">
        <f t="shared" si="261"/>
        <v>Young Adults</v>
      </c>
      <c r="D1910" s="2" t="s">
        <v>23</v>
      </c>
      <c r="E1910" s="2" t="s">
        <v>19</v>
      </c>
      <c r="F1910" s="2">
        <v>794.68</v>
      </c>
      <c r="G1910" s="2">
        <f t="shared" si="262"/>
        <v>3</v>
      </c>
      <c r="H1910" s="6">
        <v>47587</v>
      </c>
      <c r="I1910" s="12" t="str">
        <f t="shared" si="263"/>
        <v>2030</v>
      </c>
      <c r="J1910" s="10" t="str">
        <f t="shared" si="264"/>
        <v>Apr</v>
      </c>
      <c r="K1910" s="12" t="str">
        <f t="shared" si="265"/>
        <v>14</v>
      </c>
      <c r="L1910" s="2" t="s">
        <v>30</v>
      </c>
      <c r="M1910" s="2" t="s">
        <v>25</v>
      </c>
      <c r="N1910" s="2">
        <v>1.28</v>
      </c>
      <c r="O1910" s="2" t="s">
        <v>16</v>
      </c>
      <c r="P1910" s="2">
        <v>4</v>
      </c>
      <c r="Q1910" s="2">
        <f t="shared" si="266"/>
        <v>1</v>
      </c>
      <c r="R1910" s="2">
        <v>198.67</v>
      </c>
      <c r="S1910" s="2">
        <f t="shared" si="267"/>
        <v>3</v>
      </c>
      <c r="T1910" s="42">
        <f>DataSet!G3392+DataSet!Q3392+DataSet!S3392</f>
        <v>6</v>
      </c>
      <c r="U1910" s="16" t="str">
        <f t="shared" si="268"/>
        <v>Medium</v>
      </c>
      <c r="V1910" s="4">
        <v>3</v>
      </c>
      <c r="W1910" s="33">
        <f t="shared" si="269"/>
        <v>498.31988617886185</v>
      </c>
      <c r="X1910" s="2" t="s">
        <v>17</v>
      </c>
    </row>
    <row r="1911" spans="1:24" ht="14.25" customHeight="1" x14ac:dyDescent="0.25">
      <c r="A1911" s="2">
        <v>3395</v>
      </c>
      <c r="B1911" s="2">
        <v>60</v>
      </c>
      <c r="C1911" s="2" t="str">
        <f t="shared" si="261"/>
        <v>Seniors</v>
      </c>
      <c r="D1911" s="2" t="s">
        <v>26</v>
      </c>
      <c r="E1911" s="2" t="s">
        <v>13</v>
      </c>
      <c r="F1911" s="2">
        <v>982.01</v>
      </c>
      <c r="G1911" s="2">
        <f t="shared" si="262"/>
        <v>3</v>
      </c>
      <c r="H1911" s="6">
        <v>47591</v>
      </c>
      <c r="I1911" s="12" t="str">
        <f t="shared" si="263"/>
        <v>2030</v>
      </c>
      <c r="J1911" s="10" t="str">
        <f t="shared" si="264"/>
        <v>Apr</v>
      </c>
      <c r="K1911" s="12" t="str">
        <f t="shared" si="265"/>
        <v>18</v>
      </c>
      <c r="L1911" s="2" t="s">
        <v>30</v>
      </c>
      <c r="M1911" s="2" t="s">
        <v>25</v>
      </c>
      <c r="N1911" s="2">
        <v>1.28</v>
      </c>
      <c r="O1911" s="2" t="s">
        <v>16</v>
      </c>
      <c r="P1911" s="2">
        <v>1</v>
      </c>
      <c r="Q1911" s="2">
        <f t="shared" si="266"/>
        <v>1</v>
      </c>
      <c r="R1911" s="2">
        <v>982.01</v>
      </c>
      <c r="S1911" s="2">
        <f t="shared" si="267"/>
        <v>3</v>
      </c>
      <c r="T1911" s="42">
        <f>DataSet!G3396+DataSet!Q3396+DataSet!S3396</f>
        <v>7</v>
      </c>
      <c r="U1911" s="16" t="str">
        <f t="shared" si="268"/>
        <v>High</v>
      </c>
      <c r="V1911" s="4">
        <v>5</v>
      </c>
      <c r="W1911" s="33">
        <f t="shared" si="269"/>
        <v>533.93074503311288</v>
      </c>
      <c r="X1911" s="2" t="s">
        <v>28</v>
      </c>
    </row>
    <row r="1912" spans="1:24" ht="14.25" customHeight="1" x14ac:dyDescent="0.25">
      <c r="A1912" s="2">
        <v>3696</v>
      </c>
      <c r="B1912" s="2">
        <v>18</v>
      </c>
      <c r="C1912" s="2" t="str">
        <f t="shared" si="261"/>
        <v>Young Adults</v>
      </c>
      <c r="D1912" s="2" t="s">
        <v>23</v>
      </c>
      <c r="E1912" s="2" t="s">
        <v>27</v>
      </c>
      <c r="F1912" s="2">
        <v>120.04</v>
      </c>
      <c r="G1912" s="2">
        <f t="shared" si="262"/>
        <v>1</v>
      </c>
      <c r="H1912" s="6">
        <v>47892</v>
      </c>
      <c r="I1912" s="12" t="str">
        <f t="shared" si="263"/>
        <v>2031</v>
      </c>
      <c r="J1912" s="10" t="str">
        <f t="shared" si="264"/>
        <v>Feb</v>
      </c>
      <c r="K1912" s="12" t="str">
        <f t="shared" si="265"/>
        <v>13</v>
      </c>
      <c r="L1912" s="2" t="s">
        <v>20</v>
      </c>
      <c r="M1912" s="2" t="s">
        <v>25</v>
      </c>
      <c r="N1912" s="2">
        <v>1.28</v>
      </c>
      <c r="O1912" s="2" t="s">
        <v>16</v>
      </c>
      <c r="P1912" s="2">
        <v>7</v>
      </c>
      <c r="Q1912" s="2">
        <f t="shared" si="266"/>
        <v>2</v>
      </c>
      <c r="R1912" s="2">
        <v>17.149999999999999</v>
      </c>
      <c r="S1912" s="2">
        <f t="shared" si="267"/>
        <v>1</v>
      </c>
      <c r="T1912" s="42">
        <f>DataSet!G3697+DataSet!Q3697+DataSet!S3697</f>
        <v>5</v>
      </c>
      <c r="U1912" s="16" t="str">
        <f t="shared" si="268"/>
        <v>Medium</v>
      </c>
      <c r="V1912" s="4">
        <v>3</v>
      </c>
      <c r="W1912" s="33">
        <f t="shared" si="269"/>
        <v>497.83721498371341</v>
      </c>
      <c r="X1912" s="2" t="s">
        <v>22</v>
      </c>
    </row>
    <row r="1913" spans="1:24" ht="14.25" customHeight="1" x14ac:dyDescent="0.25">
      <c r="A1913" s="2">
        <v>4002</v>
      </c>
      <c r="B1913" s="2">
        <v>39</v>
      </c>
      <c r="C1913" s="2" t="str">
        <f t="shared" si="261"/>
        <v>Early Adults</v>
      </c>
      <c r="D1913" s="2" t="s">
        <v>18</v>
      </c>
      <c r="E1913" s="2" t="s">
        <v>27</v>
      </c>
      <c r="F1913" s="2">
        <v>803.36</v>
      </c>
      <c r="G1913" s="2">
        <f t="shared" si="262"/>
        <v>3</v>
      </c>
      <c r="H1913" s="6">
        <v>48198</v>
      </c>
      <c r="I1913" s="12" t="str">
        <f t="shared" si="263"/>
        <v>2031</v>
      </c>
      <c r="J1913" s="10" t="str">
        <f t="shared" si="264"/>
        <v>Dec</v>
      </c>
      <c r="K1913" s="12" t="str">
        <f t="shared" si="265"/>
        <v>16</v>
      </c>
      <c r="L1913" s="2" t="s">
        <v>30</v>
      </c>
      <c r="M1913" s="2" t="s">
        <v>25</v>
      </c>
      <c r="N1913" s="2">
        <v>1.28</v>
      </c>
      <c r="O1913" s="2" t="s">
        <v>16</v>
      </c>
      <c r="P1913" s="2">
        <v>15</v>
      </c>
      <c r="Q1913" s="2">
        <f t="shared" si="266"/>
        <v>2</v>
      </c>
      <c r="R1913" s="2">
        <v>53.56</v>
      </c>
      <c r="S1913" s="2">
        <f t="shared" si="267"/>
        <v>2</v>
      </c>
      <c r="T1913" s="42">
        <f>DataSet!G4003+DataSet!Q4003+DataSet!S4003</f>
        <v>7</v>
      </c>
      <c r="U1913" s="16" t="str">
        <f t="shared" si="268"/>
        <v>High</v>
      </c>
      <c r="V1913" s="4">
        <v>3</v>
      </c>
      <c r="W1913" s="33">
        <f t="shared" si="269"/>
        <v>498.45352365415988</v>
      </c>
      <c r="X1913" s="2" t="s">
        <v>17</v>
      </c>
    </row>
    <row r="1914" spans="1:24" ht="14.25" customHeight="1" x14ac:dyDescent="0.25">
      <c r="A1914" s="2">
        <v>4510</v>
      </c>
      <c r="B1914" s="2">
        <v>53</v>
      </c>
      <c r="C1914" s="2" t="str">
        <f t="shared" si="261"/>
        <v>Late Adults</v>
      </c>
      <c r="D1914" s="2" t="s">
        <v>12</v>
      </c>
      <c r="E1914" s="2" t="s">
        <v>19</v>
      </c>
      <c r="F1914" s="2">
        <v>846.96</v>
      </c>
      <c r="G1914" s="2">
        <f t="shared" si="262"/>
        <v>3</v>
      </c>
      <c r="H1914" s="6">
        <v>48706</v>
      </c>
      <c r="I1914" s="12" t="str">
        <f t="shared" si="263"/>
        <v>2033</v>
      </c>
      <c r="J1914" s="10" t="str">
        <f t="shared" si="264"/>
        <v>May</v>
      </c>
      <c r="K1914" s="12" t="str">
        <f t="shared" si="265"/>
        <v>07</v>
      </c>
      <c r="L1914" s="2" t="s">
        <v>14</v>
      </c>
      <c r="M1914" s="2" t="s">
        <v>15</v>
      </c>
      <c r="N1914" s="2">
        <v>1.28</v>
      </c>
      <c r="O1914" s="2" t="s">
        <v>16</v>
      </c>
      <c r="P1914" s="2">
        <v>4</v>
      </c>
      <c r="Q1914" s="2">
        <f t="shared" si="266"/>
        <v>1</v>
      </c>
      <c r="R1914" s="2">
        <v>211.74</v>
      </c>
      <c r="S1914" s="2">
        <f t="shared" si="267"/>
        <v>3</v>
      </c>
      <c r="T1914" s="42">
        <f>DataSet!G4511+DataSet!Q4511+DataSet!S4511</f>
        <v>7</v>
      </c>
      <c r="U1914" s="16" t="str">
        <f t="shared" si="268"/>
        <v>High</v>
      </c>
      <c r="V1914" s="4">
        <v>5</v>
      </c>
      <c r="W1914" s="33">
        <f t="shared" si="269"/>
        <v>533.18766169154264</v>
      </c>
      <c r="X1914" s="2" t="s">
        <v>28</v>
      </c>
    </row>
    <row r="1915" spans="1:24" ht="14.25" customHeight="1" x14ac:dyDescent="0.25">
      <c r="A1915" s="2">
        <v>4714</v>
      </c>
      <c r="B1915" s="2">
        <v>25</v>
      </c>
      <c r="C1915" s="2" t="str">
        <f t="shared" si="261"/>
        <v>Young Adults</v>
      </c>
      <c r="D1915" s="2" t="s">
        <v>23</v>
      </c>
      <c r="E1915" s="2" t="s">
        <v>29</v>
      </c>
      <c r="F1915" s="2">
        <v>916.16</v>
      </c>
      <c r="G1915" s="2">
        <f t="shared" si="262"/>
        <v>3</v>
      </c>
      <c r="H1915" s="6">
        <v>48910</v>
      </c>
      <c r="I1915" s="12" t="str">
        <f t="shared" si="263"/>
        <v>2033</v>
      </c>
      <c r="J1915" s="10" t="str">
        <f t="shared" si="264"/>
        <v>Nov</v>
      </c>
      <c r="K1915" s="12" t="str">
        <f t="shared" si="265"/>
        <v>27</v>
      </c>
      <c r="L1915" s="2" t="s">
        <v>24</v>
      </c>
      <c r="M1915" s="2" t="s">
        <v>15</v>
      </c>
      <c r="N1915" s="2">
        <v>1.28</v>
      </c>
      <c r="O1915" s="2" t="s">
        <v>21</v>
      </c>
      <c r="P1915" s="2">
        <v>2</v>
      </c>
      <c r="Q1915" s="2">
        <f t="shared" si="266"/>
        <v>1</v>
      </c>
      <c r="R1915" s="2">
        <v>458.08</v>
      </c>
      <c r="S1915" s="2">
        <f t="shared" si="267"/>
        <v>3</v>
      </c>
      <c r="T1915" s="42">
        <f>DataSet!G4715+DataSet!Q4715+DataSet!S4715</f>
        <v>6</v>
      </c>
      <c r="U1915" s="16" t="str">
        <f t="shared" si="268"/>
        <v>Medium</v>
      </c>
      <c r="V1915" s="4">
        <v>4</v>
      </c>
      <c r="W1915" s="33">
        <f t="shared" si="269"/>
        <v>524.11078864353362</v>
      </c>
      <c r="X1915" s="2" t="s">
        <v>22</v>
      </c>
    </row>
    <row r="1916" spans="1:24" ht="14.25" customHeight="1" x14ac:dyDescent="0.25">
      <c r="A1916" s="2">
        <v>4786</v>
      </c>
      <c r="B1916" s="2">
        <v>69</v>
      </c>
      <c r="C1916" s="2" t="str">
        <f t="shared" si="261"/>
        <v>Seniors</v>
      </c>
      <c r="D1916" s="2" t="s">
        <v>23</v>
      </c>
      <c r="E1916" s="2" t="s">
        <v>19</v>
      </c>
      <c r="F1916" s="2">
        <v>758.69</v>
      </c>
      <c r="G1916" s="2">
        <f t="shared" si="262"/>
        <v>3</v>
      </c>
      <c r="H1916" s="6">
        <v>48982</v>
      </c>
      <c r="I1916" s="12" t="str">
        <f t="shared" si="263"/>
        <v>2034</v>
      </c>
      <c r="J1916" s="10" t="str">
        <f t="shared" si="264"/>
        <v>Feb</v>
      </c>
      <c r="K1916" s="12" t="str">
        <f t="shared" si="265"/>
        <v>07</v>
      </c>
      <c r="L1916" s="2" t="s">
        <v>14</v>
      </c>
      <c r="M1916" s="2" t="s">
        <v>25</v>
      </c>
      <c r="N1916" s="2">
        <v>1.28</v>
      </c>
      <c r="O1916" s="2" t="s">
        <v>21</v>
      </c>
      <c r="P1916" s="2">
        <v>2</v>
      </c>
      <c r="Q1916" s="2">
        <f t="shared" si="266"/>
        <v>1</v>
      </c>
      <c r="R1916" s="2">
        <v>379.34</v>
      </c>
      <c r="S1916" s="2">
        <f t="shared" si="267"/>
        <v>3</v>
      </c>
      <c r="T1916" s="42">
        <f>DataSet!G4787+DataSet!Q4787+DataSet!S4787</f>
        <v>3</v>
      </c>
      <c r="U1916" s="16" t="str">
        <f t="shared" si="268"/>
        <v>Low</v>
      </c>
      <c r="V1916" s="4">
        <v>2</v>
      </c>
      <c r="W1916" s="33">
        <f t="shared" si="269"/>
        <v>519.26517857142915</v>
      </c>
      <c r="X1916" s="2" t="s">
        <v>17</v>
      </c>
    </row>
    <row r="1917" spans="1:24" ht="14.25" customHeight="1" x14ac:dyDescent="0.25">
      <c r="A1917" s="2">
        <v>4880</v>
      </c>
      <c r="B1917" s="2">
        <v>67</v>
      </c>
      <c r="C1917" s="2" t="str">
        <f t="shared" si="261"/>
        <v>Seniors</v>
      </c>
      <c r="D1917" s="2" t="s">
        <v>26</v>
      </c>
      <c r="E1917" s="2" t="s">
        <v>19</v>
      </c>
      <c r="F1917" s="2">
        <v>701.43</v>
      </c>
      <c r="G1917" s="2">
        <f t="shared" si="262"/>
        <v>3</v>
      </c>
      <c r="H1917" s="6">
        <v>49076</v>
      </c>
      <c r="I1917" s="12" t="str">
        <f t="shared" si="263"/>
        <v>2034</v>
      </c>
      <c r="J1917" s="10" t="str">
        <f t="shared" si="264"/>
        <v>May</v>
      </c>
      <c r="K1917" s="12" t="str">
        <f t="shared" si="265"/>
        <v>12</v>
      </c>
      <c r="L1917" s="2" t="s">
        <v>24</v>
      </c>
      <c r="M1917" s="2" t="s">
        <v>15</v>
      </c>
      <c r="N1917" s="2">
        <v>1.28</v>
      </c>
      <c r="O1917" s="2" t="s">
        <v>16</v>
      </c>
      <c r="P1917" s="2">
        <v>14</v>
      </c>
      <c r="Q1917" s="2">
        <f t="shared" si="266"/>
        <v>2</v>
      </c>
      <c r="R1917" s="2">
        <v>50.1</v>
      </c>
      <c r="S1917" s="2">
        <f t="shared" si="267"/>
        <v>2</v>
      </c>
      <c r="T1917" s="42">
        <f>DataSet!G4881+DataSet!Q4881+DataSet!S4881</f>
        <v>7</v>
      </c>
      <c r="U1917" s="16" t="str">
        <f t="shared" si="268"/>
        <v>High</v>
      </c>
      <c r="V1917" s="4">
        <v>1</v>
      </c>
      <c r="W1917" s="33">
        <f t="shared" si="269"/>
        <v>536.73313001605095</v>
      </c>
      <c r="X1917" s="2" t="s">
        <v>22</v>
      </c>
    </row>
    <row r="1918" spans="1:24" ht="14.25" customHeight="1" x14ac:dyDescent="0.25">
      <c r="A1918" s="2">
        <v>323</v>
      </c>
      <c r="B1918" s="2">
        <v>57</v>
      </c>
      <c r="C1918" s="2" t="str">
        <f t="shared" si="261"/>
        <v>Late Adults</v>
      </c>
      <c r="D1918" s="2" t="s">
        <v>12</v>
      </c>
      <c r="E1918" s="2" t="s">
        <v>29</v>
      </c>
      <c r="F1918" s="2">
        <v>688.35</v>
      </c>
      <c r="G1918" s="2">
        <f t="shared" si="262"/>
        <v>3</v>
      </c>
      <c r="H1918" s="6">
        <v>44519</v>
      </c>
      <c r="I1918" s="12" t="str">
        <f t="shared" si="263"/>
        <v>2021</v>
      </c>
      <c r="J1918" s="10" t="str">
        <f t="shared" si="264"/>
        <v>Nov</v>
      </c>
      <c r="K1918" s="12" t="str">
        <f t="shared" si="265"/>
        <v>19</v>
      </c>
      <c r="L1918" s="2" t="s">
        <v>14</v>
      </c>
      <c r="M1918" s="2" t="s">
        <v>15</v>
      </c>
      <c r="N1918" s="2">
        <v>1.27</v>
      </c>
      <c r="O1918" s="2" t="s">
        <v>16</v>
      </c>
      <c r="P1918" s="2">
        <v>8</v>
      </c>
      <c r="Q1918" s="2">
        <f t="shared" si="266"/>
        <v>2</v>
      </c>
      <c r="R1918" s="2">
        <v>86.04</v>
      </c>
      <c r="S1918" s="2">
        <f t="shared" si="267"/>
        <v>2</v>
      </c>
      <c r="T1918" s="42">
        <f>DataSet!G324+DataSet!Q324+DataSet!S324</f>
        <v>4</v>
      </c>
      <c r="U1918" s="16" t="str">
        <f t="shared" si="268"/>
        <v>Low</v>
      </c>
      <c r="V1918" s="4">
        <v>4</v>
      </c>
      <c r="W1918" s="33">
        <f t="shared" si="269"/>
        <v>523.49143759873664</v>
      </c>
      <c r="X1918" s="2" t="s">
        <v>22</v>
      </c>
    </row>
    <row r="1919" spans="1:24" ht="14.25" customHeight="1" x14ac:dyDescent="0.25">
      <c r="A1919" s="2">
        <v>449</v>
      </c>
      <c r="B1919" s="2">
        <v>63</v>
      </c>
      <c r="C1919" s="2" t="str">
        <f t="shared" si="261"/>
        <v>Seniors</v>
      </c>
      <c r="D1919" s="2" t="s">
        <v>26</v>
      </c>
      <c r="E1919" s="2" t="s">
        <v>19</v>
      </c>
      <c r="F1919" s="2">
        <v>926.61</v>
      </c>
      <c r="G1919" s="2">
        <f t="shared" si="262"/>
        <v>3</v>
      </c>
      <c r="H1919" s="6">
        <v>44645</v>
      </c>
      <c r="I1919" s="12" t="str">
        <f t="shared" si="263"/>
        <v>2022</v>
      </c>
      <c r="J1919" s="10" t="str">
        <f t="shared" si="264"/>
        <v>Mar</v>
      </c>
      <c r="K1919" s="12" t="str">
        <f t="shared" si="265"/>
        <v>25</v>
      </c>
      <c r="L1919" s="2" t="s">
        <v>14</v>
      </c>
      <c r="M1919" s="2" t="s">
        <v>15</v>
      </c>
      <c r="N1919" s="2">
        <v>1.27</v>
      </c>
      <c r="O1919" s="2" t="s">
        <v>21</v>
      </c>
      <c r="P1919" s="2">
        <v>16</v>
      </c>
      <c r="Q1919" s="2">
        <f t="shared" si="266"/>
        <v>3</v>
      </c>
      <c r="R1919" s="2">
        <v>57.91</v>
      </c>
      <c r="S1919" s="2">
        <f t="shared" si="267"/>
        <v>2</v>
      </c>
      <c r="T1919" s="42">
        <f>DataSet!G450+DataSet!Q450+DataSet!S450</f>
        <v>8</v>
      </c>
      <c r="U1919" s="16" t="str">
        <f t="shared" si="268"/>
        <v>High</v>
      </c>
      <c r="V1919" s="4">
        <v>5</v>
      </c>
      <c r="W1919" s="33">
        <f t="shared" si="269"/>
        <v>532.6664451827246</v>
      </c>
      <c r="X1919" s="2" t="s">
        <v>17</v>
      </c>
    </row>
    <row r="1920" spans="1:24" ht="14.25" customHeight="1" x14ac:dyDescent="0.25">
      <c r="A1920" s="2">
        <v>651</v>
      </c>
      <c r="B1920" s="2">
        <v>50</v>
      </c>
      <c r="C1920" s="2" t="str">
        <f t="shared" si="261"/>
        <v>Late Adults</v>
      </c>
      <c r="D1920" s="2" t="s">
        <v>12</v>
      </c>
      <c r="E1920" s="2" t="s">
        <v>29</v>
      </c>
      <c r="F1920" s="2">
        <v>477.17</v>
      </c>
      <c r="G1920" s="2">
        <f t="shared" si="262"/>
        <v>2</v>
      </c>
      <c r="H1920" s="6">
        <v>44847</v>
      </c>
      <c r="I1920" s="12" t="str">
        <f t="shared" si="263"/>
        <v>2022</v>
      </c>
      <c r="J1920" s="10" t="str">
        <f t="shared" si="264"/>
        <v>Oct</v>
      </c>
      <c r="K1920" s="12" t="str">
        <f t="shared" si="265"/>
        <v>13</v>
      </c>
      <c r="L1920" s="2" t="s">
        <v>14</v>
      </c>
      <c r="M1920" s="2" t="s">
        <v>25</v>
      </c>
      <c r="N1920" s="2">
        <v>1.27</v>
      </c>
      <c r="O1920" s="2" t="s">
        <v>21</v>
      </c>
      <c r="P1920" s="2">
        <v>9</v>
      </c>
      <c r="Q1920" s="2">
        <f t="shared" si="266"/>
        <v>2</v>
      </c>
      <c r="R1920" s="2">
        <v>53.02</v>
      </c>
      <c r="S1920" s="2">
        <f t="shared" si="267"/>
        <v>2</v>
      </c>
      <c r="T1920" s="42">
        <f>DataSet!G652+DataSet!Q652+DataSet!S652</f>
        <v>6</v>
      </c>
      <c r="U1920" s="16" t="str">
        <f t="shared" si="268"/>
        <v>Medium</v>
      </c>
      <c r="V1920" s="4">
        <v>3</v>
      </c>
      <c r="W1920" s="33">
        <f t="shared" si="269"/>
        <v>497.95531045751648</v>
      </c>
      <c r="X1920" s="2" t="s">
        <v>17</v>
      </c>
    </row>
    <row r="1921" spans="1:24" ht="14.25" customHeight="1" x14ac:dyDescent="0.25">
      <c r="A1921" s="2">
        <v>998</v>
      </c>
      <c r="B1921" s="2">
        <v>47</v>
      </c>
      <c r="C1921" s="2" t="str">
        <f t="shared" si="261"/>
        <v>Mid Adults</v>
      </c>
      <c r="D1921" s="2" t="s">
        <v>23</v>
      </c>
      <c r="E1921" s="2" t="s">
        <v>19</v>
      </c>
      <c r="F1921" s="2">
        <v>723.59</v>
      </c>
      <c r="G1921" s="2">
        <f t="shared" si="262"/>
        <v>3</v>
      </c>
      <c r="H1921" s="6">
        <v>45194</v>
      </c>
      <c r="I1921" s="12" t="str">
        <f t="shared" si="263"/>
        <v>2023</v>
      </c>
      <c r="J1921" s="10" t="str">
        <f t="shared" si="264"/>
        <v>Sep</v>
      </c>
      <c r="K1921" s="12" t="str">
        <f t="shared" si="265"/>
        <v>25</v>
      </c>
      <c r="L1921" s="2" t="s">
        <v>30</v>
      </c>
      <c r="M1921" s="2" t="s">
        <v>25</v>
      </c>
      <c r="N1921" s="2">
        <v>1.27</v>
      </c>
      <c r="O1921" s="2" t="s">
        <v>21</v>
      </c>
      <c r="P1921" s="2">
        <v>4</v>
      </c>
      <c r="Q1921" s="2">
        <f t="shared" si="266"/>
        <v>1</v>
      </c>
      <c r="R1921" s="2">
        <v>180.9</v>
      </c>
      <c r="S1921" s="2">
        <f t="shared" si="267"/>
        <v>3</v>
      </c>
      <c r="T1921" s="42">
        <f>DataSet!G999+DataSet!Q999+DataSet!S999</f>
        <v>5</v>
      </c>
      <c r="U1921" s="16" t="str">
        <f t="shared" si="268"/>
        <v>Medium</v>
      </c>
      <c r="V1921" s="4">
        <v>4</v>
      </c>
      <c r="W1921" s="33">
        <f t="shared" si="269"/>
        <v>523.23058544303854</v>
      </c>
      <c r="X1921" s="2" t="s">
        <v>17</v>
      </c>
    </row>
    <row r="1922" spans="1:24" ht="14.25" customHeight="1" x14ac:dyDescent="0.25">
      <c r="A1922" s="2">
        <v>1029</v>
      </c>
      <c r="B1922" s="2">
        <v>57</v>
      </c>
      <c r="C1922" s="2" t="str">
        <f t="shared" ref="C1922:C1985" si="270">IF(AND(B1922&gt;=18, B1922&lt;=29), "Young Adults",
   IF(AND(B1922&gt;=30, B1922&lt;=39), "Early Adults",
      IF(AND(B1922&gt;=40, B1922&lt;=49), "Mid Adults",
         IF(AND(B1922&gt;=50, B1922&lt;=59), "Late Adults",
            IF(AND(B1922&gt;=60, B1922&lt;=69), "Seniors", "Out of Range")
         )
      )
   )
)</f>
        <v>Late Adults</v>
      </c>
      <c r="D1922" s="2" t="s">
        <v>26</v>
      </c>
      <c r="E1922" s="2" t="s">
        <v>19</v>
      </c>
      <c r="F1922" s="2">
        <v>571.14</v>
      </c>
      <c r="G1922" s="2">
        <f t="shared" ref="G1922:G1985" si="271">IF(F1922 &lt;= 350, 1, IF(F1922&gt; 350, IF(F1922 &lt;= 650, 2, 3)))</f>
        <v>2</v>
      </c>
      <c r="H1922" s="6">
        <v>45225</v>
      </c>
      <c r="I1922" s="12" t="str">
        <f t="shared" ref="I1922:I1985" si="272">TEXT(H1922, "yyyy")</f>
        <v>2023</v>
      </c>
      <c r="J1922" s="10" t="str">
        <f t="shared" ref="J1922:J1985" si="273">TEXT(H1922, "mmm")</f>
        <v>Oct</v>
      </c>
      <c r="K1922" s="12" t="str">
        <f t="shared" ref="K1922:K1985" si="274">TEXT(H1922, "dd")</f>
        <v>26</v>
      </c>
      <c r="L1922" s="2" t="s">
        <v>14</v>
      </c>
      <c r="M1922" s="2" t="s">
        <v>15</v>
      </c>
      <c r="N1922" s="2">
        <v>1.27</v>
      </c>
      <c r="O1922" s="2" t="s">
        <v>16</v>
      </c>
      <c r="P1922" s="2">
        <v>7</v>
      </c>
      <c r="Q1922" s="2">
        <f t="shared" ref="Q1922:Q1985" si="275">IF(P1922 &lt;= 5, 1, IF(P1922&gt; 5, IF(P1922 &lt;= 15, 2, 3)))</f>
        <v>2</v>
      </c>
      <c r="R1922" s="2">
        <v>81.59</v>
      </c>
      <c r="S1922" s="2">
        <f t="shared" ref="S1922:S1985" si="276">IF(R1922 &lt;= 50, 1, IF(R1922&gt; 50, IF(R1922 &lt;= 150, 2, 3)))</f>
        <v>2</v>
      </c>
      <c r="T1922" s="42">
        <f>DataSet!G1030+DataSet!Q1030+DataSet!S1030</f>
        <v>4</v>
      </c>
      <c r="U1922" s="16" t="str">
        <f t="shared" ref="U1922:U1985" si="277">IF(T1922&lt;=4,"Low",IF(T1922&lt;=6,"Medium","High"))</f>
        <v>Low</v>
      </c>
      <c r="V1922" s="4">
        <v>1</v>
      </c>
      <c r="W1922" s="33">
        <f t="shared" ref="W1922:W1985" si="278">AVERAGEIFS(F1922:F6921, V1922:V6921,V1922 )</f>
        <v>536.46834405144659</v>
      </c>
      <c r="X1922" s="2" t="s">
        <v>17</v>
      </c>
    </row>
    <row r="1923" spans="1:24" ht="14.25" customHeight="1" x14ac:dyDescent="0.25">
      <c r="A1923" s="2">
        <v>1198</v>
      </c>
      <c r="B1923" s="2">
        <v>65</v>
      </c>
      <c r="C1923" s="2" t="str">
        <f t="shared" si="270"/>
        <v>Seniors</v>
      </c>
      <c r="D1923" s="2" t="s">
        <v>18</v>
      </c>
      <c r="E1923" s="2" t="s">
        <v>27</v>
      </c>
      <c r="F1923" s="2">
        <v>531.03</v>
      </c>
      <c r="G1923" s="2">
        <f t="shared" si="271"/>
        <v>2</v>
      </c>
      <c r="H1923" s="6">
        <v>45394</v>
      </c>
      <c r="I1923" s="12" t="str">
        <f t="shared" si="272"/>
        <v>2024</v>
      </c>
      <c r="J1923" s="10" t="str">
        <f t="shared" si="273"/>
        <v>Apr</v>
      </c>
      <c r="K1923" s="12" t="str">
        <f t="shared" si="274"/>
        <v>12</v>
      </c>
      <c r="L1923" s="2" t="s">
        <v>30</v>
      </c>
      <c r="M1923" s="2" t="s">
        <v>25</v>
      </c>
      <c r="N1923" s="2">
        <v>1.27</v>
      </c>
      <c r="O1923" s="2" t="s">
        <v>16</v>
      </c>
      <c r="P1923" s="2">
        <v>18</v>
      </c>
      <c r="Q1923" s="2">
        <f t="shared" si="275"/>
        <v>3</v>
      </c>
      <c r="R1923" s="2">
        <v>29.5</v>
      </c>
      <c r="S1923" s="2">
        <f t="shared" si="276"/>
        <v>1</v>
      </c>
      <c r="T1923" s="42">
        <f>DataSet!G1199+DataSet!Q1199+DataSet!S1199</f>
        <v>7</v>
      </c>
      <c r="U1923" s="16" t="str">
        <f t="shared" si="277"/>
        <v>High</v>
      </c>
      <c r="V1923" s="4">
        <v>4</v>
      </c>
      <c r="W1923" s="33">
        <f t="shared" si="278"/>
        <v>522.91305863708453</v>
      </c>
      <c r="X1923" s="2" t="s">
        <v>17</v>
      </c>
    </row>
    <row r="1924" spans="1:24" ht="14.25" customHeight="1" x14ac:dyDescent="0.25">
      <c r="A1924" s="2">
        <v>1216</v>
      </c>
      <c r="B1924" s="2">
        <v>58</v>
      </c>
      <c r="C1924" s="2" t="str">
        <f t="shared" si="270"/>
        <v>Late Adults</v>
      </c>
      <c r="D1924" s="2" t="s">
        <v>26</v>
      </c>
      <c r="E1924" s="2" t="s">
        <v>13</v>
      </c>
      <c r="F1924" s="2">
        <v>890.24</v>
      </c>
      <c r="G1924" s="2">
        <f t="shared" si="271"/>
        <v>3</v>
      </c>
      <c r="H1924" s="6">
        <v>45412</v>
      </c>
      <c r="I1924" s="12" t="str">
        <f t="shared" si="272"/>
        <v>2024</v>
      </c>
      <c r="J1924" s="10" t="str">
        <f t="shared" si="273"/>
        <v>Apr</v>
      </c>
      <c r="K1924" s="12" t="str">
        <f t="shared" si="274"/>
        <v>30</v>
      </c>
      <c r="L1924" s="2" t="s">
        <v>20</v>
      </c>
      <c r="M1924" s="2" t="s">
        <v>25</v>
      </c>
      <c r="N1924" s="2">
        <v>1.27</v>
      </c>
      <c r="O1924" s="2" t="s">
        <v>21</v>
      </c>
      <c r="P1924" s="2">
        <v>5</v>
      </c>
      <c r="Q1924" s="2">
        <f t="shared" si="275"/>
        <v>1</v>
      </c>
      <c r="R1924" s="2">
        <v>178.05</v>
      </c>
      <c r="S1924" s="2">
        <f t="shared" si="276"/>
        <v>3</v>
      </c>
      <c r="T1924" s="42">
        <f>DataSet!G1217+DataSet!Q1217+DataSet!S1217</f>
        <v>4</v>
      </c>
      <c r="U1924" s="16" t="str">
        <f t="shared" si="277"/>
        <v>Low</v>
      </c>
      <c r="V1924" s="4">
        <v>3</v>
      </c>
      <c r="W1924" s="33">
        <f t="shared" si="278"/>
        <v>497.98932896890352</v>
      </c>
      <c r="X1924" s="2" t="s">
        <v>28</v>
      </c>
    </row>
    <row r="1925" spans="1:24" ht="14.25" customHeight="1" x14ac:dyDescent="0.25">
      <c r="A1925" s="2">
        <v>1297</v>
      </c>
      <c r="B1925" s="2">
        <v>33</v>
      </c>
      <c r="C1925" s="2" t="str">
        <f t="shared" si="270"/>
        <v>Early Adults</v>
      </c>
      <c r="D1925" s="2" t="s">
        <v>26</v>
      </c>
      <c r="E1925" s="2" t="s">
        <v>19</v>
      </c>
      <c r="F1925" s="2">
        <v>303.41000000000003</v>
      </c>
      <c r="G1925" s="2">
        <f t="shared" si="271"/>
        <v>1</v>
      </c>
      <c r="H1925" s="6">
        <v>45493</v>
      </c>
      <c r="I1925" s="12" t="str">
        <f t="shared" si="272"/>
        <v>2024</v>
      </c>
      <c r="J1925" s="10" t="str">
        <f t="shared" si="273"/>
        <v>Jul</v>
      </c>
      <c r="K1925" s="12" t="str">
        <f t="shared" si="274"/>
        <v>20</v>
      </c>
      <c r="L1925" s="2" t="s">
        <v>14</v>
      </c>
      <c r="M1925" s="2" t="s">
        <v>15</v>
      </c>
      <c r="N1925" s="2">
        <v>1.27</v>
      </c>
      <c r="O1925" s="2" t="s">
        <v>21</v>
      </c>
      <c r="P1925" s="2">
        <v>13</v>
      </c>
      <c r="Q1925" s="2">
        <f t="shared" si="275"/>
        <v>2</v>
      </c>
      <c r="R1925" s="2">
        <v>23.34</v>
      </c>
      <c r="S1925" s="2">
        <f t="shared" si="276"/>
        <v>1</v>
      </c>
      <c r="T1925" s="42">
        <f>DataSet!G1298+DataSet!Q1298+DataSet!S1298</f>
        <v>7</v>
      </c>
      <c r="U1925" s="16" t="str">
        <f t="shared" si="277"/>
        <v>High</v>
      </c>
      <c r="V1925" s="4">
        <v>2</v>
      </c>
      <c r="W1925" s="33">
        <f t="shared" si="278"/>
        <v>518.87586991869989</v>
      </c>
      <c r="X1925" s="2" t="s">
        <v>17</v>
      </c>
    </row>
    <row r="1926" spans="1:24" ht="14.25" customHeight="1" x14ac:dyDescent="0.25">
      <c r="A1926" s="2">
        <v>1465</v>
      </c>
      <c r="B1926" s="2">
        <v>18</v>
      </c>
      <c r="C1926" s="2" t="str">
        <f t="shared" si="270"/>
        <v>Young Adults</v>
      </c>
      <c r="D1926" s="2" t="s">
        <v>18</v>
      </c>
      <c r="E1926" s="2" t="s">
        <v>13</v>
      </c>
      <c r="F1926" s="2">
        <v>602.92999999999995</v>
      </c>
      <c r="G1926" s="2">
        <f t="shared" si="271"/>
        <v>2</v>
      </c>
      <c r="H1926" s="6">
        <v>45661</v>
      </c>
      <c r="I1926" s="12" t="str">
        <f t="shared" si="272"/>
        <v>2025</v>
      </c>
      <c r="J1926" s="10" t="str">
        <f t="shared" si="273"/>
        <v>Jan</v>
      </c>
      <c r="K1926" s="12" t="str">
        <f t="shared" si="274"/>
        <v>04</v>
      </c>
      <c r="L1926" s="2" t="s">
        <v>14</v>
      </c>
      <c r="M1926" s="2" t="s">
        <v>25</v>
      </c>
      <c r="N1926" s="2">
        <v>1.27</v>
      </c>
      <c r="O1926" s="2" t="s">
        <v>21</v>
      </c>
      <c r="P1926" s="2">
        <v>8</v>
      </c>
      <c r="Q1926" s="2">
        <f t="shared" si="275"/>
        <v>2</v>
      </c>
      <c r="R1926" s="2">
        <v>75.37</v>
      </c>
      <c r="S1926" s="2">
        <f t="shared" si="276"/>
        <v>2</v>
      </c>
      <c r="T1926" s="42">
        <f>DataSet!G1466+DataSet!Q1466+DataSet!S1466</f>
        <v>5</v>
      </c>
      <c r="U1926" s="16" t="str">
        <f t="shared" si="277"/>
        <v>Medium</v>
      </c>
      <c r="V1926" s="4">
        <v>2</v>
      </c>
      <c r="W1926" s="33">
        <f t="shared" si="278"/>
        <v>519.22679153094532</v>
      </c>
      <c r="X1926" s="2" t="s">
        <v>22</v>
      </c>
    </row>
    <row r="1927" spans="1:24" ht="14.25" customHeight="1" x14ac:dyDescent="0.25">
      <c r="A1927" s="2">
        <v>1914</v>
      </c>
      <c r="B1927" s="2">
        <v>20</v>
      </c>
      <c r="C1927" s="2" t="str">
        <f t="shared" si="270"/>
        <v>Young Adults</v>
      </c>
      <c r="D1927" s="2" t="s">
        <v>26</v>
      </c>
      <c r="E1927" s="2" t="s">
        <v>19</v>
      </c>
      <c r="F1927" s="2">
        <v>674.72</v>
      </c>
      <c r="G1927" s="2">
        <f t="shared" si="271"/>
        <v>3</v>
      </c>
      <c r="H1927" s="6">
        <v>46110</v>
      </c>
      <c r="I1927" s="12" t="str">
        <f t="shared" si="272"/>
        <v>2026</v>
      </c>
      <c r="J1927" s="10" t="str">
        <f t="shared" si="273"/>
        <v>Mar</v>
      </c>
      <c r="K1927" s="12" t="str">
        <f t="shared" si="274"/>
        <v>29</v>
      </c>
      <c r="L1927" s="2" t="s">
        <v>30</v>
      </c>
      <c r="M1927" s="2" t="s">
        <v>15</v>
      </c>
      <c r="N1927" s="2">
        <v>1.27</v>
      </c>
      <c r="O1927" s="2" t="s">
        <v>21</v>
      </c>
      <c r="P1927" s="2">
        <v>7</v>
      </c>
      <c r="Q1927" s="2">
        <f t="shared" si="275"/>
        <v>2</v>
      </c>
      <c r="R1927" s="2">
        <v>96.39</v>
      </c>
      <c r="S1927" s="2">
        <f t="shared" si="276"/>
        <v>2</v>
      </c>
      <c r="T1927" s="42">
        <f>DataSet!G1915+DataSet!Q1915+DataSet!S1915</f>
        <v>7</v>
      </c>
      <c r="U1927" s="16" t="str">
        <f t="shared" si="277"/>
        <v>High</v>
      </c>
      <c r="V1927" s="4">
        <v>3</v>
      </c>
      <c r="W1927" s="33">
        <f t="shared" si="278"/>
        <v>497.34629508196741</v>
      </c>
      <c r="X1927" s="2" t="s">
        <v>17</v>
      </c>
    </row>
    <row r="1928" spans="1:24" ht="14.25" customHeight="1" x14ac:dyDescent="0.25">
      <c r="A1928" s="2">
        <v>2028</v>
      </c>
      <c r="B1928" s="2">
        <v>28</v>
      </c>
      <c r="C1928" s="2" t="str">
        <f t="shared" si="270"/>
        <v>Young Adults</v>
      </c>
      <c r="D1928" s="2" t="s">
        <v>12</v>
      </c>
      <c r="E1928" s="2" t="s">
        <v>29</v>
      </c>
      <c r="F1928" s="2">
        <v>334.34</v>
      </c>
      <c r="G1928" s="2">
        <f t="shared" si="271"/>
        <v>1</v>
      </c>
      <c r="H1928" s="6">
        <v>46224</v>
      </c>
      <c r="I1928" s="12" t="str">
        <f t="shared" si="272"/>
        <v>2026</v>
      </c>
      <c r="J1928" s="10" t="str">
        <f t="shared" si="273"/>
        <v>Jul</v>
      </c>
      <c r="K1928" s="12" t="str">
        <f t="shared" si="274"/>
        <v>21</v>
      </c>
      <c r="L1928" s="2" t="s">
        <v>14</v>
      </c>
      <c r="M1928" s="2" t="s">
        <v>15</v>
      </c>
      <c r="N1928" s="2">
        <v>1.27</v>
      </c>
      <c r="O1928" s="2" t="s">
        <v>21</v>
      </c>
      <c r="P1928" s="2">
        <v>14</v>
      </c>
      <c r="Q1928" s="2">
        <f t="shared" si="275"/>
        <v>2</v>
      </c>
      <c r="R1928" s="2">
        <v>23.88</v>
      </c>
      <c r="S1928" s="2">
        <f t="shared" si="276"/>
        <v>1</v>
      </c>
      <c r="T1928" s="42">
        <f>DataSet!G2029+DataSet!Q2029+DataSet!S2029</f>
        <v>6</v>
      </c>
      <c r="U1928" s="16" t="str">
        <f t="shared" si="277"/>
        <v>Medium</v>
      </c>
      <c r="V1928" s="4">
        <v>3</v>
      </c>
      <c r="W1928" s="33">
        <f t="shared" si="278"/>
        <v>497.05504105090336</v>
      </c>
      <c r="X1928" s="2" t="s">
        <v>22</v>
      </c>
    </row>
    <row r="1929" spans="1:24" ht="14.25" customHeight="1" x14ac:dyDescent="0.25">
      <c r="A1929" s="2">
        <v>2511</v>
      </c>
      <c r="B1929" s="2">
        <v>19</v>
      </c>
      <c r="C1929" s="2" t="str">
        <f t="shared" si="270"/>
        <v>Young Adults</v>
      </c>
      <c r="D1929" s="2" t="s">
        <v>12</v>
      </c>
      <c r="E1929" s="2" t="s">
        <v>19</v>
      </c>
      <c r="F1929" s="2">
        <v>317.07</v>
      </c>
      <c r="G1929" s="2">
        <f t="shared" si="271"/>
        <v>1</v>
      </c>
      <c r="H1929" s="6">
        <v>46707</v>
      </c>
      <c r="I1929" s="12" t="str">
        <f t="shared" si="272"/>
        <v>2027</v>
      </c>
      <c r="J1929" s="10" t="str">
        <f t="shared" si="273"/>
        <v>Nov</v>
      </c>
      <c r="K1929" s="12" t="str">
        <f t="shared" si="274"/>
        <v>16</v>
      </c>
      <c r="L1929" s="2" t="s">
        <v>20</v>
      </c>
      <c r="M1929" s="2" t="s">
        <v>25</v>
      </c>
      <c r="N1929" s="2">
        <v>1.27</v>
      </c>
      <c r="O1929" s="2" t="s">
        <v>16</v>
      </c>
      <c r="P1929" s="2">
        <v>7</v>
      </c>
      <c r="Q1929" s="2">
        <f t="shared" si="275"/>
        <v>2</v>
      </c>
      <c r="R1929" s="2">
        <v>45.3</v>
      </c>
      <c r="S1929" s="2">
        <f t="shared" si="276"/>
        <v>1</v>
      </c>
      <c r="T1929" s="42">
        <f>DataSet!G2512+DataSet!Q2512+DataSet!S2512</f>
        <v>7</v>
      </c>
      <c r="U1929" s="16" t="str">
        <f t="shared" si="277"/>
        <v>High</v>
      </c>
      <c r="V1929" s="4">
        <v>1</v>
      </c>
      <c r="W1929" s="33">
        <f t="shared" si="278"/>
        <v>536.41251207729431</v>
      </c>
      <c r="X1929" s="2" t="s">
        <v>22</v>
      </c>
    </row>
    <row r="1930" spans="1:24" ht="14.25" customHeight="1" x14ac:dyDescent="0.25">
      <c r="A1930" s="2">
        <v>2593</v>
      </c>
      <c r="B1930" s="2">
        <v>29</v>
      </c>
      <c r="C1930" s="2" t="str">
        <f t="shared" si="270"/>
        <v>Young Adults</v>
      </c>
      <c r="D1930" s="2" t="s">
        <v>23</v>
      </c>
      <c r="E1930" s="2" t="s">
        <v>27</v>
      </c>
      <c r="F1930" s="2">
        <v>268.39</v>
      </c>
      <c r="G1930" s="2">
        <f t="shared" si="271"/>
        <v>1</v>
      </c>
      <c r="H1930" s="6">
        <v>46789</v>
      </c>
      <c r="I1930" s="12" t="str">
        <f t="shared" si="272"/>
        <v>2028</v>
      </c>
      <c r="J1930" s="10" t="str">
        <f t="shared" si="273"/>
        <v>Feb</v>
      </c>
      <c r="K1930" s="12" t="str">
        <f t="shared" si="274"/>
        <v>06</v>
      </c>
      <c r="L1930" s="2" t="s">
        <v>20</v>
      </c>
      <c r="M1930" s="2" t="s">
        <v>25</v>
      </c>
      <c r="N1930" s="2">
        <v>1.27</v>
      </c>
      <c r="O1930" s="2" t="s">
        <v>21</v>
      </c>
      <c r="P1930" s="2">
        <v>7</v>
      </c>
      <c r="Q1930" s="2">
        <f t="shared" si="275"/>
        <v>2</v>
      </c>
      <c r="R1930" s="2">
        <v>38.340000000000003</v>
      </c>
      <c r="S1930" s="2">
        <f t="shared" si="276"/>
        <v>1</v>
      </c>
      <c r="T1930" s="42">
        <f>DataSet!G2594+DataSet!Q2594+DataSet!S2594</f>
        <v>7</v>
      </c>
      <c r="U1930" s="16" t="str">
        <f t="shared" si="277"/>
        <v>High</v>
      </c>
      <c r="V1930" s="4">
        <v>4</v>
      </c>
      <c r="W1930" s="33">
        <f t="shared" si="278"/>
        <v>522.90017460317517</v>
      </c>
      <c r="X1930" s="2" t="s">
        <v>28</v>
      </c>
    </row>
    <row r="1931" spans="1:24" ht="14.25" customHeight="1" x14ac:dyDescent="0.25">
      <c r="A1931" s="2">
        <v>2757</v>
      </c>
      <c r="B1931" s="2">
        <v>39</v>
      </c>
      <c r="C1931" s="2" t="str">
        <f t="shared" si="270"/>
        <v>Early Adults</v>
      </c>
      <c r="D1931" s="2" t="s">
        <v>12</v>
      </c>
      <c r="E1931" s="2" t="s">
        <v>19</v>
      </c>
      <c r="F1931" s="2">
        <v>927.42</v>
      </c>
      <c r="G1931" s="2">
        <f t="shared" si="271"/>
        <v>3</v>
      </c>
      <c r="H1931" s="6">
        <v>46953</v>
      </c>
      <c r="I1931" s="12" t="str">
        <f t="shared" si="272"/>
        <v>2028</v>
      </c>
      <c r="J1931" s="10" t="str">
        <f t="shared" si="273"/>
        <v>Jul</v>
      </c>
      <c r="K1931" s="12" t="str">
        <f t="shared" si="274"/>
        <v>19</v>
      </c>
      <c r="L1931" s="2" t="s">
        <v>30</v>
      </c>
      <c r="M1931" s="2" t="s">
        <v>25</v>
      </c>
      <c r="N1931" s="2">
        <v>1.27</v>
      </c>
      <c r="O1931" s="2" t="s">
        <v>16</v>
      </c>
      <c r="P1931" s="2">
        <v>10</v>
      </c>
      <c r="Q1931" s="2">
        <f t="shared" si="275"/>
        <v>2</v>
      </c>
      <c r="R1931" s="2">
        <v>92.74</v>
      </c>
      <c r="S1931" s="2">
        <f t="shared" si="276"/>
        <v>2</v>
      </c>
      <c r="T1931" s="42">
        <f>DataSet!G2758+DataSet!Q2758+DataSet!S2758</f>
        <v>7</v>
      </c>
      <c r="U1931" s="16" t="str">
        <f t="shared" si="277"/>
        <v>High</v>
      </c>
      <c r="V1931" s="4">
        <v>4</v>
      </c>
      <c r="W1931" s="33">
        <f t="shared" si="278"/>
        <v>523.3048012718607</v>
      </c>
      <c r="X1931" s="2" t="s">
        <v>28</v>
      </c>
    </row>
    <row r="1932" spans="1:24" ht="14.25" customHeight="1" x14ac:dyDescent="0.25">
      <c r="A1932" s="2">
        <v>2860</v>
      </c>
      <c r="B1932" s="2">
        <v>66</v>
      </c>
      <c r="C1932" s="2" t="str">
        <f t="shared" si="270"/>
        <v>Seniors</v>
      </c>
      <c r="D1932" s="2" t="s">
        <v>26</v>
      </c>
      <c r="E1932" s="2" t="s">
        <v>13</v>
      </c>
      <c r="F1932" s="2">
        <v>579.35</v>
      </c>
      <c r="G1932" s="2">
        <f t="shared" si="271"/>
        <v>2</v>
      </c>
      <c r="H1932" s="6">
        <v>47056</v>
      </c>
      <c r="I1932" s="12" t="str">
        <f t="shared" si="272"/>
        <v>2028</v>
      </c>
      <c r="J1932" s="10" t="str">
        <f t="shared" si="273"/>
        <v>Oct</v>
      </c>
      <c r="K1932" s="12" t="str">
        <f t="shared" si="274"/>
        <v>30</v>
      </c>
      <c r="L1932" s="2" t="s">
        <v>30</v>
      </c>
      <c r="M1932" s="2" t="s">
        <v>15</v>
      </c>
      <c r="N1932" s="2">
        <v>1.27</v>
      </c>
      <c r="O1932" s="2" t="s">
        <v>16</v>
      </c>
      <c r="P1932" s="2">
        <v>16</v>
      </c>
      <c r="Q1932" s="2">
        <f t="shared" si="275"/>
        <v>3</v>
      </c>
      <c r="R1932" s="2">
        <v>36.21</v>
      </c>
      <c r="S1932" s="2">
        <f t="shared" si="276"/>
        <v>1</v>
      </c>
      <c r="T1932" s="42">
        <f>DataSet!G2861+DataSet!Q2861+DataSet!S2861</f>
        <v>6</v>
      </c>
      <c r="U1932" s="16" t="str">
        <f t="shared" si="277"/>
        <v>Medium</v>
      </c>
      <c r="V1932" s="4">
        <v>4</v>
      </c>
      <c r="W1932" s="33">
        <f t="shared" si="278"/>
        <v>522.66130573248472</v>
      </c>
      <c r="X1932" s="2" t="s">
        <v>17</v>
      </c>
    </row>
    <row r="1933" spans="1:24" ht="14.25" customHeight="1" x14ac:dyDescent="0.25">
      <c r="A1933" s="2">
        <v>2999</v>
      </c>
      <c r="B1933" s="2">
        <v>54</v>
      </c>
      <c r="C1933" s="2" t="str">
        <f t="shared" si="270"/>
        <v>Late Adults</v>
      </c>
      <c r="D1933" s="2" t="s">
        <v>23</v>
      </c>
      <c r="E1933" s="2" t="s">
        <v>29</v>
      </c>
      <c r="F1933" s="2">
        <v>313.75</v>
      </c>
      <c r="G1933" s="2">
        <f t="shared" si="271"/>
        <v>1</v>
      </c>
      <c r="H1933" s="6">
        <v>47195</v>
      </c>
      <c r="I1933" s="12" t="str">
        <f t="shared" si="272"/>
        <v>2029</v>
      </c>
      <c r="J1933" s="10" t="str">
        <f t="shared" si="273"/>
        <v>Mar</v>
      </c>
      <c r="K1933" s="12" t="str">
        <f t="shared" si="274"/>
        <v>18</v>
      </c>
      <c r="L1933" s="2" t="s">
        <v>24</v>
      </c>
      <c r="M1933" s="2" t="s">
        <v>15</v>
      </c>
      <c r="N1933" s="2">
        <v>1.27</v>
      </c>
      <c r="O1933" s="2" t="s">
        <v>21</v>
      </c>
      <c r="P1933" s="2">
        <v>14</v>
      </c>
      <c r="Q1933" s="2">
        <f t="shared" si="275"/>
        <v>2</v>
      </c>
      <c r="R1933" s="2">
        <v>22.41</v>
      </c>
      <c r="S1933" s="2">
        <f t="shared" si="276"/>
        <v>1</v>
      </c>
      <c r="T1933" s="42">
        <f>DataSet!G3000+DataSet!Q3000+DataSet!S3000</f>
        <v>7</v>
      </c>
      <c r="U1933" s="16" t="str">
        <f t="shared" si="277"/>
        <v>High</v>
      </c>
      <c r="V1933" s="4">
        <v>2</v>
      </c>
      <c r="W1933" s="33">
        <f t="shared" si="278"/>
        <v>519.09024469820611</v>
      </c>
      <c r="X1933" s="2" t="s">
        <v>17</v>
      </c>
    </row>
    <row r="1934" spans="1:24" ht="14.25" customHeight="1" x14ac:dyDescent="0.25">
      <c r="A1934" s="2">
        <v>4223</v>
      </c>
      <c r="B1934" s="2">
        <v>32</v>
      </c>
      <c r="C1934" s="2" t="str">
        <f t="shared" si="270"/>
        <v>Early Adults</v>
      </c>
      <c r="D1934" s="2" t="s">
        <v>26</v>
      </c>
      <c r="E1934" s="2" t="s">
        <v>19</v>
      </c>
      <c r="F1934" s="2">
        <v>354.44</v>
      </c>
      <c r="G1934" s="2">
        <f t="shared" si="271"/>
        <v>2</v>
      </c>
      <c r="H1934" s="6">
        <v>48419</v>
      </c>
      <c r="I1934" s="12" t="str">
        <f t="shared" si="272"/>
        <v>2032</v>
      </c>
      <c r="J1934" s="10" t="str">
        <f t="shared" si="273"/>
        <v>Jul</v>
      </c>
      <c r="K1934" s="12" t="str">
        <f t="shared" si="274"/>
        <v>24</v>
      </c>
      <c r="L1934" s="2" t="s">
        <v>20</v>
      </c>
      <c r="M1934" s="2" t="s">
        <v>25</v>
      </c>
      <c r="N1934" s="2">
        <v>1.27</v>
      </c>
      <c r="O1934" s="2" t="s">
        <v>21</v>
      </c>
      <c r="P1934" s="2">
        <v>7</v>
      </c>
      <c r="Q1934" s="2">
        <f t="shared" si="275"/>
        <v>2</v>
      </c>
      <c r="R1934" s="2">
        <v>50.63</v>
      </c>
      <c r="S1934" s="2">
        <f t="shared" si="276"/>
        <v>2</v>
      </c>
      <c r="T1934" s="42">
        <f>DataSet!G4224+DataSet!Q4224+DataSet!S4224</f>
        <v>4</v>
      </c>
      <c r="U1934" s="16" t="str">
        <f t="shared" si="277"/>
        <v>Low</v>
      </c>
      <c r="V1934" s="4">
        <v>5</v>
      </c>
      <c r="W1934" s="33">
        <f t="shared" si="278"/>
        <v>532.01096505823671</v>
      </c>
      <c r="X1934" s="2" t="s">
        <v>17</v>
      </c>
    </row>
    <row r="1935" spans="1:24" ht="14.25" customHeight="1" x14ac:dyDescent="0.25">
      <c r="A1935" s="2">
        <v>4259</v>
      </c>
      <c r="B1935" s="2">
        <v>26</v>
      </c>
      <c r="C1935" s="2" t="str">
        <f t="shared" si="270"/>
        <v>Young Adults</v>
      </c>
      <c r="D1935" s="2" t="s">
        <v>12</v>
      </c>
      <c r="E1935" s="2" t="s">
        <v>27</v>
      </c>
      <c r="F1935" s="2">
        <v>298.18</v>
      </c>
      <c r="G1935" s="2">
        <f t="shared" si="271"/>
        <v>1</v>
      </c>
      <c r="H1935" s="6">
        <v>48455</v>
      </c>
      <c r="I1935" s="12" t="str">
        <f t="shared" si="272"/>
        <v>2032</v>
      </c>
      <c r="J1935" s="10" t="str">
        <f t="shared" si="273"/>
        <v>Aug</v>
      </c>
      <c r="K1935" s="12" t="str">
        <f t="shared" si="274"/>
        <v>29</v>
      </c>
      <c r="L1935" s="2" t="s">
        <v>20</v>
      </c>
      <c r="M1935" s="2" t="s">
        <v>25</v>
      </c>
      <c r="N1935" s="2">
        <v>1.27</v>
      </c>
      <c r="O1935" s="2" t="s">
        <v>16</v>
      </c>
      <c r="P1935" s="2">
        <v>4</v>
      </c>
      <c r="Q1935" s="2">
        <f t="shared" si="275"/>
        <v>1</v>
      </c>
      <c r="R1935" s="2">
        <v>74.540000000000006</v>
      </c>
      <c r="S1935" s="2">
        <f t="shared" si="276"/>
        <v>2</v>
      </c>
      <c r="T1935" s="42">
        <f>DataSet!G4260+DataSet!Q4260+DataSet!S4260</f>
        <v>5</v>
      </c>
      <c r="U1935" s="16" t="str">
        <f t="shared" si="277"/>
        <v>Medium</v>
      </c>
      <c r="V1935" s="4">
        <v>5</v>
      </c>
      <c r="W1935" s="33">
        <f t="shared" si="278"/>
        <v>532.30691666666712</v>
      </c>
      <c r="X1935" s="2" t="s">
        <v>22</v>
      </c>
    </row>
    <row r="1936" spans="1:24" ht="14.25" customHeight="1" x14ac:dyDescent="0.25">
      <c r="A1936" s="2">
        <v>4338</v>
      </c>
      <c r="B1936" s="2">
        <v>54</v>
      </c>
      <c r="C1936" s="2" t="str">
        <f t="shared" si="270"/>
        <v>Late Adults</v>
      </c>
      <c r="D1936" s="2" t="s">
        <v>26</v>
      </c>
      <c r="E1936" s="2" t="s">
        <v>29</v>
      </c>
      <c r="F1936" s="2">
        <v>198.35</v>
      </c>
      <c r="G1936" s="2">
        <f t="shared" si="271"/>
        <v>1</v>
      </c>
      <c r="H1936" s="6">
        <v>48534</v>
      </c>
      <c r="I1936" s="12" t="str">
        <f t="shared" si="272"/>
        <v>2032</v>
      </c>
      <c r="J1936" s="10" t="str">
        <f t="shared" si="273"/>
        <v>Nov</v>
      </c>
      <c r="K1936" s="12" t="str">
        <f t="shared" si="274"/>
        <v>16</v>
      </c>
      <c r="L1936" s="2" t="s">
        <v>14</v>
      </c>
      <c r="M1936" s="2" t="s">
        <v>15</v>
      </c>
      <c r="N1936" s="2">
        <v>1.27</v>
      </c>
      <c r="O1936" s="2" t="s">
        <v>16</v>
      </c>
      <c r="P1936" s="2">
        <v>1</v>
      </c>
      <c r="Q1936" s="2">
        <f t="shared" si="275"/>
        <v>1</v>
      </c>
      <c r="R1936" s="2">
        <v>198.35</v>
      </c>
      <c r="S1936" s="2">
        <f t="shared" si="276"/>
        <v>3</v>
      </c>
      <c r="T1936" s="42">
        <f>DataSet!G4339+DataSet!Q4339+DataSet!S4339</f>
        <v>3</v>
      </c>
      <c r="U1936" s="16" t="str">
        <f t="shared" si="277"/>
        <v>Low</v>
      </c>
      <c r="V1936" s="4">
        <v>1</v>
      </c>
      <c r="W1936" s="33">
        <f t="shared" si="278"/>
        <v>536.76629032258018</v>
      </c>
      <c r="X1936" s="2" t="s">
        <v>28</v>
      </c>
    </row>
    <row r="1937" spans="1:24" ht="14.25" customHeight="1" x14ac:dyDescent="0.25">
      <c r="A1937" s="2">
        <v>4449</v>
      </c>
      <c r="B1937" s="2">
        <v>47</v>
      </c>
      <c r="C1937" s="2" t="str">
        <f t="shared" si="270"/>
        <v>Mid Adults</v>
      </c>
      <c r="D1937" s="2" t="s">
        <v>23</v>
      </c>
      <c r="E1937" s="2" t="s">
        <v>19</v>
      </c>
      <c r="F1937" s="2">
        <v>536.79</v>
      </c>
      <c r="G1937" s="2">
        <f t="shared" si="271"/>
        <v>2</v>
      </c>
      <c r="H1937" s="6">
        <v>48645</v>
      </c>
      <c r="I1937" s="12" t="str">
        <f t="shared" si="272"/>
        <v>2033</v>
      </c>
      <c r="J1937" s="10" t="str">
        <f t="shared" si="273"/>
        <v>Mar</v>
      </c>
      <c r="K1937" s="12" t="str">
        <f t="shared" si="274"/>
        <v>07</v>
      </c>
      <c r="L1937" s="2" t="s">
        <v>20</v>
      </c>
      <c r="M1937" s="2" t="s">
        <v>25</v>
      </c>
      <c r="N1937" s="2">
        <v>1.27</v>
      </c>
      <c r="O1937" s="2" t="s">
        <v>21</v>
      </c>
      <c r="P1937" s="2">
        <v>9</v>
      </c>
      <c r="Q1937" s="2">
        <f t="shared" si="275"/>
        <v>2</v>
      </c>
      <c r="R1937" s="2">
        <v>59.64</v>
      </c>
      <c r="S1937" s="2">
        <f t="shared" si="276"/>
        <v>2</v>
      </c>
      <c r="T1937" s="42">
        <f>DataSet!G4450+DataSet!Q4450+DataSet!S4450</f>
        <v>6</v>
      </c>
      <c r="U1937" s="16" t="str">
        <f t="shared" si="277"/>
        <v>Medium</v>
      </c>
      <c r="V1937" s="4">
        <v>5</v>
      </c>
      <c r="W1937" s="33">
        <f t="shared" si="278"/>
        <v>532.69777963272168</v>
      </c>
      <c r="X1937" s="2" t="s">
        <v>28</v>
      </c>
    </row>
    <row r="1938" spans="1:24" ht="14.25" customHeight="1" x14ac:dyDescent="0.25">
      <c r="A1938" s="2">
        <v>4515</v>
      </c>
      <c r="B1938" s="2">
        <v>19</v>
      </c>
      <c r="C1938" s="2" t="str">
        <f t="shared" si="270"/>
        <v>Young Adults</v>
      </c>
      <c r="D1938" s="2" t="s">
        <v>12</v>
      </c>
      <c r="E1938" s="2" t="s">
        <v>13</v>
      </c>
      <c r="F1938" s="2">
        <v>191.13</v>
      </c>
      <c r="G1938" s="2">
        <f t="shared" si="271"/>
        <v>1</v>
      </c>
      <c r="H1938" s="6">
        <v>48711</v>
      </c>
      <c r="I1938" s="12" t="str">
        <f t="shared" si="272"/>
        <v>2033</v>
      </c>
      <c r="J1938" s="10" t="str">
        <f t="shared" si="273"/>
        <v>May</v>
      </c>
      <c r="K1938" s="12" t="str">
        <f t="shared" si="274"/>
        <v>12</v>
      </c>
      <c r="L1938" s="2" t="s">
        <v>30</v>
      </c>
      <c r="M1938" s="2" t="s">
        <v>25</v>
      </c>
      <c r="N1938" s="2">
        <v>1.27</v>
      </c>
      <c r="O1938" s="2" t="s">
        <v>16</v>
      </c>
      <c r="P1938" s="2">
        <v>16</v>
      </c>
      <c r="Q1938" s="2">
        <f t="shared" si="275"/>
        <v>3</v>
      </c>
      <c r="R1938" s="2">
        <v>11.95</v>
      </c>
      <c r="S1938" s="2">
        <f t="shared" si="276"/>
        <v>1</v>
      </c>
      <c r="T1938" s="42">
        <f>DataSet!G4516+DataSet!Q4516+DataSet!S4516</f>
        <v>5</v>
      </c>
      <c r="U1938" s="16" t="str">
        <f t="shared" si="277"/>
        <v>Medium</v>
      </c>
      <c r="V1938" s="4">
        <v>5</v>
      </c>
      <c r="W1938" s="33">
        <f t="shared" si="278"/>
        <v>532.69093645484986</v>
      </c>
      <c r="X1938" s="2" t="s">
        <v>17</v>
      </c>
    </row>
    <row r="1939" spans="1:24" ht="14.25" customHeight="1" x14ac:dyDescent="0.25">
      <c r="A1939" s="2">
        <v>4813</v>
      </c>
      <c r="B1939" s="2">
        <v>32</v>
      </c>
      <c r="C1939" s="2" t="str">
        <f t="shared" si="270"/>
        <v>Early Adults</v>
      </c>
      <c r="D1939" s="2" t="s">
        <v>12</v>
      </c>
      <c r="E1939" s="2" t="s">
        <v>29</v>
      </c>
      <c r="F1939" s="2">
        <v>94.15</v>
      </c>
      <c r="G1939" s="2">
        <f t="shared" si="271"/>
        <v>1</v>
      </c>
      <c r="H1939" s="6">
        <v>49009</v>
      </c>
      <c r="I1939" s="12" t="str">
        <f t="shared" si="272"/>
        <v>2034</v>
      </c>
      <c r="J1939" s="10" t="str">
        <f t="shared" si="273"/>
        <v>Mar</v>
      </c>
      <c r="K1939" s="12" t="str">
        <f t="shared" si="274"/>
        <v>06</v>
      </c>
      <c r="L1939" s="2" t="s">
        <v>14</v>
      </c>
      <c r="M1939" s="2" t="s">
        <v>25</v>
      </c>
      <c r="N1939" s="2">
        <v>1.27</v>
      </c>
      <c r="O1939" s="2" t="s">
        <v>16</v>
      </c>
      <c r="P1939" s="2">
        <v>10</v>
      </c>
      <c r="Q1939" s="2">
        <f t="shared" si="275"/>
        <v>2</v>
      </c>
      <c r="R1939" s="2">
        <v>9.42</v>
      </c>
      <c r="S1939" s="2">
        <f t="shared" si="276"/>
        <v>1</v>
      </c>
      <c r="T1939" s="42">
        <f>DataSet!G4814+DataSet!Q4814+DataSet!S4814</f>
        <v>7</v>
      </c>
      <c r="U1939" s="16" t="str">
        <f t="shared" si="277"/>
        <v>High</v>
      </c>
      <c r="V1939" s="4">
        <v>3</v>
      </c>
      <c r="W1939" s="33">
        <f t="shared" si="278"/>
        <v>497.32266447368437</v>
      </c>
      <c r="X1939" s="2" t="s">
        <v>17</v>
      </c>
    </row>
    <row r="1940" spans="1:24" ht="14.25" customHeight="1" x14ac:dyDescent="0.25">
      <c r="A1940" s="2">
        <v>4938</v>
      </c>
      <c r="B1940" s="2">
        <v>42</v>
      </c>
      <c r="C1940" s="2" t="str">
        <f t="shared" si="270"/>
        <v>Mid Adults</v>
      </c>
      <c r="D1940" s="2" t="s">
        <v>23</v>
      </c>
      <c r="E1940" s="2" t="s">
        <v>27</v>
      </c>
      <c r="F1940" s="2">
        <v>664.97</v>
      </c>
      <c r="G1940" s="2">
        <f t="shared" si="271"/>
        <v>3</v>
      </c>
      <c r="H1940" s="6">
        <v>49134</v>
      </c>
      <c r="I1940" s="12" t="str">
        <f t="shared" si="272"/>
        <v>2034</v>
      </c>
      <c r="J1940" s="10" t="str">
        <f t="shared" si="273"/>
        <v>Jul</v>
      </c>
      <c r="K1940" s="12" t="str">
        <f t="shared" si="274"/>
        <v>09</v>
      </c>
      <c r="L1940" s="2" t="s">
        <v>14</v>
      </c>
      <c r="M1940" s="2" t="s">
        <v>25</v>
      </c>
      <c r="N1940" s="2">
        <v>1.27</v>
      </c>
      <c r="O1940" s="2" t="s">
        <v>16</v>
      </c>
      <c r="P1940" s="2">
        <v>13</v>
      </c>
      <c r="Q1940" s="2">
        <f t="shared" si="275"/>
        <v>2</v>
      </c>
      <c r="R1940" s="2">
        <v>51.15</v>
      </c>
      <c r="S1940" s="2">
        <f t="shared" si="276"/>
        <v>2</v>
      </c>
      <c r="T1940" s="42">
        <f>DataSet!G4939+DataSet!Q4939+DataSet!S4939</f>
        <v>4</v>
      </c>
      <c r="U1940" s="16" t="str">
        <f t="shared" si="277"/>
        <v>Low</v>
      </c>
      <c r="V1940" s="4">
        <v>2</v>
      </c>
      <c r="W1940" s="33">
        <f t="shared" si="278"/>
        <v>519.42576797385675</v>
      </c>
      <c r="X1940" s="2" t="s">
        <v>22</v>
      </c>
    </row>
    <row r="1941" spans="1:24" ht="14.25" customHeight="1" x14ac:dyDescent="0.25">
      <c r="A1941" s="2">
        <v>176</v>
      </c>
      <c r="B1941" s="2">
        <v>26</v>
      </c>
      <c r="C1941" s="2" t="str">
        <f t="shared" si="270"/>
        <v>Young Adults</v>
      </c>
      <c r="D1941" s="2" t="s">
        <v>18</v>
      </c>
      <c r="E1941" s="2" t="s">
        <v>19</v>
      </c>
      <c r="F1941" s="2">
        <v>906.52</v>
      </c>
      <c r="G1941" s="2">
        <f t="shared" si="271"/>
        <v>3</v>
      </c>
      <c r="H1941" s="6">
        <v>44372</v>
      </c>
      <c r="I1941" s="12" t="str">
        <f t="shared" si="272"/>
        <v>2021</v>
      </c>
      <c r="J1941" s="10" t="str">
        <f t="shared" si="273"/>
        <v>Jun</v>
      </c>
      <c r="K1941" s="12" t="str">
        <f t="shared" si="274"/>
        <v>25</v>
      </c>
      <c r="L1941" s="2" t="s">
        <v>20</v>
      </c>
      <c r="M1941" s="2" t="s">
        <v>15</v>
      </c>
      <c r="N1941" s="2">
        <v>1.26</v>
      </c>
      <c r="O1941" s="2" t="s">
        <v>16</v>
      </c>
      <c r="P1941" s="2">
        <v>9</v>
      </c>
      <c r="Q1941" s="2">
        <f t="shared" si="275"/>
        <v>2</v>
      </c>
      <c r="R1941" s="2">
        <v>100.72</v>
      </c>
      <c r="S1941" s="2">
        <f t="shared" si="276"/>
        <v>2</v>
      </c>
      <c r="T1941" s="42">
        <f>DataSet!G177+DataSet!Q177+DataSet!S177</f>
        <v>6</v>
      </c>
      <c r="U1941" s="16" t="str">
        <f t="shared" si="277"/>
        <v>Medium</v>
      </c>
      <c r="V1941" s="4">
        <v>4</v>
      </c>
      <c r="W1941" s="33">
        <f t="shared" si="278"/>
        <v>522.57089314194639</v>
      </c>
      <c r="X1941" s="2" t="s">
        <v>22</v>
      </c>
    </row>
    <row r="1942" spans="1:24" ht="14.25" customHeight="1" x14ac:dyDescent="0.25">
      <c r="A1942" s="2">
        <v>370</v>
      </c>
      <c r="B1942" s="2">
        <v>35</v>
      </c>
      <c r="C1942" s="2" t="str">
        <f t="shared" si="270"/>
        <v>Early Adults</v>
      </c>
      <c r="D1942" s="2" t="s">
        <v>18</v>
      </c>
      <c r="E1942" s="2" t="s">
        <v>27</v>
      </c>
      <c r="F1942" s="2">
        <v>498.79</v>
      </c>
      <c r="G1942" s="2">
        <f t="shared" si="271"/>
        <v>2</v>
      </c>
      <c r="H1942" s="6">
        <v>44566</v>
      </c>
      <c r="I1942" s="12" t="str">
        <f t="shared" si="272"/>
        <v>2022</v>
      </c>
      <c r="J1942" s="10" t="str">
        <f t="shared" si="273"/>
        <v>Jan</v>
      </c>
      <c r="K1942" s="12" t="str">
        <f t="shared" si="274"/>
        <v>05</v>
      </c>
      <c r="L1942" s="2" t="s">
        <v>14</v>
      </c>
      <c r="M1942" s="2" t="s">
        <v>15</v>
      </c>
      <c r="N1942" s="2">
        <v>1.26</v>
      </c>
      <c r="O1942" s="2" t="s">
        <v>16</v>
      </c>
      <c r="P1942" s="2">
        <v>13</v>
      </c>
      <c r="Q1942" s="2">
        <f t="shared" si="275"/>
        <v>2</v>
      </c>
      <c r="R1942" s="2">
        <v>38.369999999999997</v>
      </c>
      <c r="S1942" s="2">
        <f t="shared" si="276"/>
        <v>1</v>
      </c>
      <c r="T1942" s="42">
        <f>DataSet!G371+DataSet!Q371+DataSet!S371</f>
        <v>5</v>
      </c>
      <c r="U1942" s="16" t="str">
        <f t="shared" si="277"/>
        <v>Medium</v>
      </c>
      <c r="V1942" s="4">
        <v>2</v>
      </c>
      <c r="W1942" s="33">
        <f t="shared" si="278"/>
        <v>519.18756137479602</v>
      </c>
      <c r="X1942" s="2" t="s">
        <v>22</v>
      </c>
    </row>
    <row r="1943" spans="1:24" ht="14.25" customHeight="1" x14ac:dyDescent="0.25">
      <c r="A1943" s="2">
        <v>534</v>
      </c>
      <c r="B1943" s="2">
        <v>25</v>
      </c>
      <c r="C1943" s="2" t="str">
        <f t="shared" si="270"/>
        <v>Young Adults</v>
      </c>
      <c r="D1943" s="2" t="s">
        <v>23</v>
      </c>
      <c r="E1943" s="2" t="s">
        <v>27</v>
      </c>
      <c r="F1943" s="2">
        <v>730.43</v>
      </c>
      <c r="G1943" s="2">
        <f t="shared" si="271"/>
        <v>3</v>
      </c>
      <c r="H1943" s="6">
        <v>44730</v>
      </c>
      <c r="I1943" s="12" t="str">
        <f t="shared" si="272"/>
        <v>2022</v>
      </c>
      <c r="J1943" s="10" t="str">
        <f t="shared" si="273"/>
        <v>Jun</v>
      </c>
      <c r="K1943" s="12" t="str">
        <f t="shared" si="274"/>
        <v>18</v>
      </c>
      <c r="L1943" s="2" t="s">
        <v>14</v>
      </c>
      <c r="M1943" s="2" t="s">
        <v>25</v>
      </c>
      <c r="N1943" s="2">
        <v>1.26</v>
      </c>
      <c r="O1943" s="2" t="s">
        <v>21</v>
      </c>
      <c r="P1943" s="2">
        <v>6</v>
      </c>
      <c r="Q1943" s="2">
        <f t="shared" si="275"/>
        <v>2</v>
      </c>
      <c r="R1943" s="2">
        <v>121.74</v>
      </c>
      <c r="S1943" s="2">
        <f t="shared" si="276"/>
        <v>2</v>
      </c>
      <c r="T1943" s="42">
        <f>DataSet!G535+DataSet!Q535+DataSet!S535</f>
        <v>7</v>
      </c>
      <c r="U1943" s="16" t="str">
        <f t="shared" si="277"/>
        <v>High</v>
      </c>
      <c r="V1943" s="4">
        <v>3</v>
      </c>
      <c r="W1943" s="33">
        <f t="shared" si="278"/>
        <v>497.98686985172998</v>
      </c>
      <c r="X1943" s="2" t="s">
        <v>28</v>
      </c>
    </row>
    <row r="1944" spans="1:24" ht="14.25" customHeight="1" x14ac:dyDescent="0.25">
      <c r="A1944" s="2">
        <v>758</v>
      </c>
      <c r="B1944" s="2">
        <v>68</v>
      </c>
      <c r="C1944" s="2" t="str">
        <f t="shared" si="270"/>
        <v>Seniors</v>
      </c>
      <c r="D1944" s="2" t="s">
        <v>23</v>
      </c>
      <c r="E1944" s="2" t="s">
        <v>19</v>
      </c>
      <c r="F1944" s="2">
        <v>338.92</v>
      </c>
      <c r="G1944" s="2">
        <f t="shared" si="271"/>
        <v>1</v>
      </c>
      <c r="H1944" s="6">
        <v>44954</v>
      </c>
      <c r="I1944" s="12" t="str">
        <f t="shared" si="272"/>
        <v>2023</v>
      </c>
      <c r="J1944" s="10" t="str">
        <f t="shared" si="273"/>
        <v>Jan</v>
      </c>
      <c r="K1944" s="12" t="str">
        <f t="shared" si="274"/>
        <v>28</v>
      </c>
      <c r="L1944" s="2" t="s">
        <v>30</v>
      </c>
      <c r="M1944" s="2" t="s">
        <v>15</v>
      </c>
      <c r="N1944" s="2">
        <v>1.26</v>
      </c>
      <c r="O1944" s="2" t="s">
        <v>16</v>
      </c>
      <c r="P1944" s="2">
        <v>1</v>
      </c>
      <c r="Q1944" s="2">
        <f t="shared" si="275"/>
        <v>1</v>
      </c>
      <c r="R1944" s="2">
        <v>338.92</v>
      </c>
      <c r="S1944" s="2">
        <f t="shared" si="276"/>
        <v>3</v>
      </c>
      <c r="T1944" s="42">
        <f>DataSet!G759+DataSet!Q759+DataSet!S759</f>
        <v>7</v>
      </c>
      <c r="U1944" s="16" t="str">
        <f t="shared" si="277"/>
        <v>High</v>
      </c>
      <c r="V1944" s="4">
        <v>1</v>
      </c>
      <c r="W1944" s="33">
        <f t="shared" si="278"/>
        <v>537.31300484652627</v>
      </c>
      <c r="X1944" s="2" t="s">
        <v>22</v>
      </c>
    </row>
    <row r="1945" spans="1:24" ht="14.25" customHeight="1" x14ac:dyDescent="0.25">
      <c r="A1945" s="2">
        <v>1288</v>
      </c>
      <c r="B1945" s="2">
        <v>20</v>
      </c>
      <c r="C1945" s="2" t="str">
        <f t="shared" si="270"/>
        <v>Young Adults</v>
      </c>
      <c r="D1945" s="2" t="s">
        <v>12</v>
      </c>
      <c r="E1945" s="2" t="s">
        <v>27</v>
      </c>
      <c r="F1945" s="2">
        <v>224.59</v>
      </c>
      <c r="G1945" s="2">
        <f t="shared" si="271"/>
        <v>1</v>
      </c>
      <c r="H1945" s="6">
        <v>45484</v>
      </c>
      <c r="I1945" s="12" t="str">
        <f t="shared" si="272"/>
        <v>2024</v>
      </c>
      <c r="J1945" s="10" t="str">
        <f t="shared" si="273"/>
        <v>Jul</v>
      </c>
      <c r="K1945" s="12" t="str">
        <f t="shared" si="274"/>
        <v>11</v>
      </c>
      <c r="L1945" s="2" t="s">
        <v>24</v>
      </c>
      <c r="M1945" s="2" t="s">
        <v>15</v>
      </c>
      <c r="N1945" s="2">
        <v>1.26</v>
      </c>
      <c r="O1945" s="2" t="s">
        <v>21</v>
      </c>
      <c r="P1945" s="2">
        <v>2</v>
      </c>
      <c r="Q1945" s="2">
        <f t="shared" si="275"/>
        <v>1</v>
      </c>
      <c r="R1945" s="2">
        <v>112.3</v>
      </c>
      <c r="S1945" s="2">
        <f t="shared" si="276"/>
        <v>2</v>
      </c>
      <c r="T1945" s="42">
        <f>DataSet!G1289+DataSet!Q1289+DataSet!S1289</f>
        <v>8</v>
      </c>
      <c r="U1945" s="16" t="str">
        <f t="shared" si="277"/>
        <v>High</v>
      </c>
      <c r="V1945" s="4">
        <v>4</v>
      </c>
      <c r="W1945" s="33">
        <f t="shared" si="278"/>
        <v>521.95755591054365</v>
      </c>
      <c r="X1945" s="2" t="s">
        <v>17</v>
      </c>
    </row>
    <row r="1946" spans="1:24" ht="14.25" customHeight="1" x14ac:dyDescent="0.25">
      <c r="A1946" s="2">
        <v>1289</v>
      </c>
      <c r="B1946" s="2">
        <v>65</v>
      </c>
      <c r="C1946" s="2" t="str">
        <f t="shared" si="270"/>
        <v>Seniors</v>
      </c>
      <c r="D1946" s="2" t="s">
        <v>12</v>
      </c>
      <c r="E1946" s="2" t="s">
        <v>19</v>
      </c>
      <c r="F1946" s="2">
        <v>339.97</v>
      </c>
      <c r="G1946" s="2">
        <f t="shared" si="271"/>
        <v>1</v>
      </c>
      <c r="H1946" s="6">
        <v>45485</v>
      </c>
      <c r="I1946" s="12" t="str">
        <f t="shared" si="272"/>
        <v>2024</v>
      </c>
      <c r="J1946" s="10" t="str">
        <f t="shared" si="273"/>
        <v>Jul</v>
      </c>
      <c r="K1946" s="12" t="str">
        <f t="shared" si="274"/>
        <v>12</v>
      </c>
      <c r="L1946" s="2" t="s">
        <v>30</v>
      </c>
      <c r="M1946" s="2" t="s">
        <v>25</v>
      </c>
      <c r="N1946" s="2">
        <v>1.26</v>
      </c>
      <c r="O1946" s="2" t="s">
        <v>16</v>
      </c>
      <c r="P1946" s="2">
        <v>3</v>
      </c>
      <c r="Q1946" s="2">
        <f t="shared" si="275"/>
        <v>1</v>
      </c>
      <c r="R1946" s="2">
        <v>113.32</v>
      </c>
      <c r="S1946" s="2">
        <f t="shared" si="276"/>
        <v>2</v>
      </c>
      <c r="T1946" s="42">
        <f>DataSet!G1290+DataSet!Q1290+DataSet!S1290</f>
        <v>5</v>
      </c>
      <c r="U1946" s="16" t="str">
        <f t="shared" si="277"/>
        <v>Medium</v>
      </c>
      <c r="V1946" s="4">
        <v>2</v>
      </c>
      <c r="W1946" s="33">
        <f t="shared" si="278"/>
        <v>519.22100000000069</v>
      </c>
      <c r="X1946" s="2" t="s">
        <v>17</v>
      </c>
    </row>
    <row r="1947" spans="1:24" ht="14.25" customHeight="1" x14ac:dyDescent="0.25">
      <c r="A1947" s="2">
        <v>1514</v>
      </c>
      <c r="B1947" s="2">
        <v>55</v>
      </c>
      <c r="C1947" s="2" t="str">
        <f t="shared" si="270"/>
        <v>Late Adults</v>
      </c>
      <c r="D1947" s="2" t="s">
        <v>26</v>
      </c>
      <c r="E1947" s="2" t="s">
        <v>13</v>
      </c>
      <c r="F1947" s="2">
        <v>782.96</v>
      </c>
      <c r="G1947" s="2">
        <f t="shared" si="271"/>
        <v>3</v>
      </c>
      <c r="H1947" s="6">
        <v>45710</v>
      </c>
      <c r="I1947" s="12" t="str">
        <f t="shared" si="272"/>
        <v>2025</v>
      </c>
      <c r="J1947" s="10" t="str">
        <f t="shared" si="273"/>
        <v>Feb</v>
      </c>
      <c r="K1947" s="12" t="str">
        <f t="shared" si="274"/>
        <v>22</v>
      </c>
      <c r="L1947" s="2" t="s">
        <v>30</v>
      </c>
      <c r="M1947" s="2" t="s">
        <v>25</v>
      </c>
      <c r="N1947" s="2">
        <v>1.26</v>
      </c>
      <c r="O1947" s="2" t="s">
        <v>16</v>
      </c>
      <c r="P1947" s="2">
        <v>9</v>
      </c>
      <c r="Q1947" s="2">
        <f t="shared" si="275"/>
        <v>2</v>
      </c>
      <c r="R1947" s="2">
        <v>87</v>
      </c>
      <c r="S1947" s="2">
        <f t="shared" si="276"/>
        <v>2</v>
      </c>
      <c r="T1947" s="42">
        <f>DataSet!G1515+DataSet!Q1515+DataSet!S1515</f>
        <v>6</v>
      </c>
      <c r="U1947" s="16" t="str">
        <f t="shared" si="277"/>
        <v>Medium</v>
      </c>
      <c r="V1947" s="4">
        <v>5</v>
      </c>
      <c r="W1947" s="33">
        <f t="shared" si="278"/>
        <v>533.26306532663352</v>
      </c>
      <c r="X1947" s="2" t="s">
        <v>17</v>
      </c>
    </row>
    <row r="1948" spans="1:24" ht="14.25" customHeight="1" x14ac:dyDescent="0.25">
      <c r="A1948" s="2">
        <v>1818</v>
      </c>
      <c r="B1948" s="2">
        <v>43</v>
      </c>
      <c r="C1948" s="2" t="str">
        <f t="shared" si="270"/>
        <v>Mid Adults</v>
      </c>
      <c r="D1948" s="2" t="s">
        <v>12</v>
      </c>
      <c r="E1948" s="2" t="s">
        <v>19</v>
      </c>
      <c r="F1948" s="2">
        <v>892.58</v>
      </c>
      <c r="G1948" s="2">
        <f t="shared" si="271"/>
        <v>3</v>
      </c>
      <c r="H1948" s="6">
        <v>46014</v>
      </c>
      <c r="I1948" s="12" t="str">
        <f t="shared" si="272"/>
        <v>2025</v>
      </c>
      <c r="J1948" s="10" t="str">
        <f t="shared" si="273"/>
        <v>Dec</v>
      </c>
      <c r="K1948" s="12" t="str">
        <f t="shared" si="274"/>
        <v>23</v>
      </c>
      <c r="L1948" s="2" t="s">
        <v>20</v>
      </c>
      <c r="M1948" s="2" t="s">
        <v>25</v>
      </c>
      <c r="N1948" s="2">
        <v>1.26</v>
      </c>
      <c r="O1948" s="2" t="s">
        <v>16</v>
      </c>
      <c r="P1948" s="2">
        <v>8</v>
      </c>
      <c r="Q1948" s="2">
        <f t="shared" si="275"/>
        <v>2</v>
      </c>
      <c r="R1948" s="2">
        <v>111.57</v>
      </c>
      <c r="S1948" s="2">
        <f t="shared" si="276"/>
        <v>2</v>
      </c>
      <c r="T1948" s="42">
        <f>DataSet!G1819+DataSet!Q1819+DataSet!S1819</f>
        <v>7</v>
      </c>
      <c r="U1948" s="16" t="str">
        <f t="shared" si="277"/>
        <v>High</v>
      </c>
      <c r="V1948" s="4">
        <v>3</v>
      </c>
      <c r="W1948" s="33">
        <f t="shared" si="278"/>
        <v>497.60330033003316</v>
      </c>
      <c r="X1948" s="2" t="s">
        <v>17</v>
      </c>
    </row>
    <row r="1949" spans="1:24" ht="14.25" customHeight="1" x14ac:dyDescent="0.25">
      <c r="A1949" s="2">
        <v>1839</v>
      </c>
      <c r="B1949" s="2">
        <v>52</v>
      </c>
      <c r="C1949" s="2" t="str">
        <f t="shared" si="270"/>
        <v>Late Adults</v>
      </c>
      <c r="D1949" s="2" t="s">
        <v>23</v>
      </c>
      <c r="E1949" s="2" t="s">
        <v>29</v>
      </c>
      <c r="F1949" s="2">
        <v>261.74</v>
      </c>
      <c r="G1949" s="2">
        <f t="shared" si="271"/>
        <v>1</v>
      </c>
      <c r="H1949" s="6">
        <v>46035</v>
      </c>
      <c r="I1949" s="12" t="str">
        <f t="shared" si="272"/>
        <v>2026</v>
      </c>
      <c r="J1949" s="10" t="str">
        <f t="shared" si="273"/>
        <v>Jan</v>
      </c>
      <c r="K1949" s="12" t="str">
        <f t="shared" si="274"/>
        <v>13</v>
      </c>
      <c r="L1949" s="2" t="s">
        <v>14</v>
      </c>
      <c r="M1949" s="2" t="s">
        <v>15</v>
      </c>
      <c r="N1949" s="2">
        <v>1.26</v>
      </c>
      <c r="O1949" s="2" t="s">
        <v>16</v>
      </c>
      <c r="P1949" s="2">
        <v>12</v>
      </c>
      <c r="Q1949" s="2">
        <f t="shared" si="275"/>
        <v>2</v>
      </c>
      <c r="R1949" s="2">
        <v>21.81</v>
      </c>
      <c r="S1949" s="2">
        <f t="shared" si="276"/>
        <v>1</v>
      </c>
      <c r="T1949" s="42">
        <f>DataSet!G1840+DataSet!Q1840+DataSet!S1840</f>
        <v>8</v>
      </c>
      <c r="U1949" s="16" t="str">
        <f t="shared" si="277"/>
        <v>High</v>
      </c>
      <c r="V1949" s="4">
        <v>5</v>
      </c>
      <c r="W1949" s="33">
        <f t="shared" si="278"/>
        <v>532.84411073825538</v>
      </c>
      <c r="X1949" s="2" t="s">
        <v>17</v>
      </c>
    </row>
    <row r="1950" spans="1:24" ht="14.25" customHeight="1" x14ac:dyDescent="0.25">
      <c r="A1950" s="2">
        <v>1946</v>
      </c>
      <c r="B1950" s="2">
        <v>45</v>
      </c>
      <c r="C1950" s="2" t="str">
        <f t="shared" si="270"/>
        <v>Mid Adults</v>
      </c>
      <c r="D1950" s="2" t="s">
        <v>12</v>
      </c>
      <c r="E1950" s="2" t="s">
        <v>19</v>
      </c>
      <c r="F1950" s="2">
        <v>799.05</v>
      </c>
      <c r="G1950" s="2">
        <f t="shared" si="271"/>
        <v>3</v>
      </c>
      <c r="H1950" s="6">
        <v>46142</v>
      </c>
      <c r="I1950" s="12" t="str">
        <f t="shared" si="272"/>
        <v>2026</v>
      </c>
      <c r="J1950" s="10" t="str">
        <f t="shared" si="273"/>
        <v>Apr</v>
      </c>
      <c r="K1950" s="12" t="str">
        <f t="shared" si="274"/>
        <v>30</v>
      </c>
      <c r="L1950" s="2" t="s">
        <v>20</v>
      </c>
      <c r="M1950" s="2" t="s">
        <v>15</v>
      </c>
      <c r="N1950" s="2">
        <v>1.26</v>
      </c>
      <c r="O1950" s="2" t="s">
        <v>21</v>
      </c>
      <c r="P1950" s="2">
        <v>1</v>
      </c>
      <c r="Q1950" s="2">
        <f t="shared" si="275"/>
        <v>1</v>
      </c>
      <c r="R1950" s="2">
        <v>799.05</v>
      </c>
      <c r="S1950" s="2">
        <f t="shared" si="276"/>
        <v>3</v>
      </c>
      <c r="T1950" s="42">
        <f>DataSet!G1947+DataSet!Q1947+DataSet!S1947</f>
        <v>7</v>
      </c>
      <c r="U1950" s="16" t="str">
        <f t="shared" si="277"/>
        <v>High</v>
      </c>
      <c r="V1950" s="4">
        <v>1</v>
      </c>
      <c r="W1950" s="33">
        <f t="shared" si="278"/>
        <v>537.63402912621325</v>
      </c>
      <c r="X1950" s="2" t="s">
        <v>17</v>
      </c>
    </row>
    <row r="1951" spans="1:24" ht="14.25" customHeight="1" x14ac:dyDescent="0.25">
      <c r="A1951" s="2">
        <v>2087</v>
      </c>
      <c r="B1951" s="2">
        <v>65</v>
      </c>
      <c r="C1951" s="2" t="str">
        <f t="shared" si="270"/>
        <v>Seniors</v>
      </c>
      <c r="D1951" s="2" t="s">
        <v>23</v>
      </c>
      <c r="E1951" s="2" t="s">
        <v>19</v>
      </c>
      <c r="F1951" s="2">
        <v>698.93</v>
      </c>
      <c r="G1951" s="2">
        <f t="shared" si="271"/>
        <v>3</v>
      </c>
      <c r="H1951" s="6">
        <v>46283</v>
      </c>
      <c r="I1951" s="12" t="str">
        <f t="shared" si="272"/>
        <v>2026</v>
      </c>
      <c r="J1951" s="10" t="str">
        <f t="shared" si="273"/>
        <v>Sep</v>
      </c>
      <c r="K1951" s="12" t="str">
        <f t="shared" si="274"/>
        <v>18</v>
      </c>
      <c r="L1951" s="2" t="s">
        <v>14</v>
      </c>
      <c r="M1951" s="2" t="s">
        <v>25</v>
      </c>
      <c r="N1951" s="2">
        <v>1.26</v>
      </c>
      <c r="O1951" s="2" t="s">
        <v>16</v>
      </c>
      <c r="P1951" s="2">
        <v>9</v>
      </c>
      <c r="Q1951" s="2">
        <f t="shared" si="275"/>
        <v>2</v>
      </c>
      <c r="R1951" s="2">
        <v>77.66</v>
      </c>
      <c r="S1951" s="2">
        <f t="shared" si="276"/>
        <v>2</v>
      </c>
      <c r="T1951" s="42">
        <f>DataSet!G2088+DataSet!Q2088+DataSet!S2088</f>
        <v>4</v>
      </c>
      <c r="U1951" s="16" t="str">
        <f t="shared" si="277"/>
        <v>Low</v>
      </c>
      <c r="V1951" s="4">
        <v>1</v>
      </c>
      <c r="W1951" s="33">
        <f t="shared" si="278"/>
        <v>537.21034035656362</v>
      </c>
      <c r="X1951" s="2" t="s">
        <v>22</v>
      </c>
    </row>
    <row r="1952" spans="1:24" ht="14.25" customHeight="1" x14ac:dyDescent="0.25">
      <c r="A1952" s="2">
        <v>2394</v>
      </c>
      <c r="B1952" s="2">
        <v>42</v>
      </c>
      <c r="C1952" s="2" t="str">
        <f t="shared" si="270"/>
        <v>Mid Adults</v>
      </c>
      <c r="D1952" s="2" t="s">
        <v>18</v>
      </c>
      <c r="E1952" s="2" t="s">
        <v>13</v>
      </c>
      <c r="F1952" s="2">
        <v>466.26</v>
      </c>
      <c r="G1952" s="2">
        <f t="shared" si="271"/>
        <v>2</v>
      </c>
      <c r="H1952" s="6">
        <v>46590</v>
      </c>
      <c r="I1952" s="12" t="str">
        <f t="shared" si="272"/>
        <v>2027</v>
      </c>
      <c r="J1952" s="10" t="str">
        <f t="shared" si="273"/>
        <v>Jul</v>
      </c>
      <c r="K1952" s="12" t="str">
        <f t="shared" si="274"/>
        <v>22</v>
      </c>
      <c r="L1952" s="2" t="s">
        <v>20</v>
      </c>
      <c r="M1952" s="2" t="s">
        <v>15</v>
      </c>
      <c r="N1952" s="2">
        <v>1.26</v>
      </c>
      <c r="O1952" s="2" t="s">
        <v>21</v>
      </c>
      <c r="P1952" s="2">
        <v>8</v>
      </c>
      <c r="Q1952" s="2">
        <f t="shared" si="275"/>
        <v>2</v>
      </c>
      <c r="R1952" s="2">
        <v>58.28</v>
      </c>
      <c r="S1952" s="2">
        <f t="shared" si="276"/>
        <v>2</v>
      </c>
      <c r="T1952" s="42">
        <f>DataSet!G2395+DataSet!Q2395+DataSet!S2395</f>
        <v>4</v>
      </c>
      <c r="U1952" s="16" t="str">
        <f t="shared" si="277"/>
        <v>Low</v>
      </c>
      <c r="V1952" s="4">
        <v>2</v>
      </c>
      <c r="W1952" s="33">
        <f t="shared" si="278"/>
        <v>519.51533661740632</v>
      </c>
      <c r="X1952" s="2" t="s">
        <v>22</v>
      </c>
    </row>
    <row r="1953" spans="1:24" ht="14.25" customHeight="1" x14ac:dyDescent="0.25">
      <c r="A1953" s="2">
        <v>2460</v>
      </c>
      <c r="B1953" s="2">
        <v>27</v>
      </c>
      <c r="C1953" s="2" t="str">
        <f t="shared" si="270"/>
        <v>Young Adults</v>
      </c>
      <c r="D1953" s="2" t="s">
        <v>18</v>
      </c>
      <c r="E1953" s="2" t="s">
        <v>19</v>
      </c>
      <c r="F1953" s="2">
        <v>237.82</v>
      </c>
      <c r="G1953" s="2">
        <f t="shared" si="271"/>
        <v>1</v>
      </c>
      <c r="H1953" s="6">
        <v>46656</v>
      </c>
      <c r="I1953" s="12" t="str">
        <f t="shared" si="272"/>
        <v>2027</v>
      </c>
      <c r="J1953" s="10" t="str">
        <f t="shared" si="273"/>
        <v>Sep</v>
      </c>
      <c r="K1953" s="12" t="str">
        <f t="shared" si="274"/>
        <v>26</v>
      </c>
      <c r="L1953" s="2" t="s">
        <v>14</v>
      </c>
      <c r="M1953" s="2" t="s">
        <v>15</v>
      </c>
      <c r="N1953" s="2">
        <v>1.26</v>
      </c>
      <c r="O1953" s="2" t="s">
        <v>16</v>
      </c>
      <c r="P1953" s="2">
        <v>12</v>
      </c>
      <c r="Q1953" s="2">
        <f t="shared" si="275"/>
        <v>2</v>
      </c>
      <c r="R1953" s="2">
        <v>19.82</v>
      </c>
      <c r="S1953" s="2">
        <f t="shared" si="276"/>
        <v>1</v>
      </c>
      <c r="T1953" s="42">
        <f>DataSet!G2461+DataSet!Q2461+DataSet!S2461</f>
        <v>5</v>
      </c>
      <c r="U1953" s="16" t="str">
        <f t="shared" si="277"/>
        <v>Medium</v>
      </c>
      <c r="V1953" s="4">
        <v>4</v>
      </c>
      <c r="W1953" s="33">
        <f t="shared" si="278"/>
        <v>522.4333440000006</v>
      </c>
      <c r="X1953" s="2" t="s">
        <v>22</v>
      </c>
    </row>
    <row r="1954" spans="1:24" ht="14.25" customHeight="1" x14ac:dyDescent="0.25">
      <c r="A1954" s="2">
        <v>2656</v>
      </c>
      <c r="B1954" s="2">
        <v>41</v>
      </c>
      <c r="C1954" s="2" t="str">
        <f t="shared" si="270"/>
        <v>Mid Adults</v>
      </c>
      <c r="D1954" s="2" t="s">
        <v>26</v>
      </c>
      <c r="E1954" s="2" t="s">
        <v>29</v>
      </c>
      <c r="F1954" s="2">
        <v>96.46</v>
      </c>
      <c r="G1954" s="2">
        <f t="shared" si="271"/>
        <v>1</v>
      </c>
      <c r="H1954" s="6">
        <v>46852</v>
      </c>
      <c r="I1954" s="12" t="str">
        <f t="shared" si="272"/>
        <v>2028</v>
      </c>
      <c r="J1954" s="10" t="str">
        <f t="shared" si="273"/>
        <v>Apr</v>
      </c>
      <c r="K1954" s="12" t="str">
        <f t="shared" si="274"/>
        <v>09</v>
      </c>
      <c r="L1954" s="2" t="s">
        <v>20</v>
      </c>
      <c r="M1954" s="2" t="s">
        <v>15</v>
      </c>
      <c r="N1954" s="2">
        <v>1.26</v>
      </c>
      <c r="O1954" s="2" t="s">
        <v>21</v>
      </c>
      <c r="P1954" s="2">
        <v>5</v>
      </c>
      <c r="Q1954" s="2">
        <f t="shared" si="275"/>
        <v>1</v>
      </c>
      <c r="R1954" s="2">
        <v>19.29</v>
      </c>
      <c r="S1954" s="2">
        <f t="shared" si="276"/>
        <v>1</v>
      </c>
      <c r="T1954" s="42">
        <f>DataSet!G2657+DataSet!Q2657+DataSet!S2657</f>
        <v>4</v>
      </c>
      <c r="U1954" s="16" t="str">
        <f t="shared" si="277"/>
        <v>Low</v>
      </c>
      <c r="V1954" s="4">
        <v>4</v>
      </c>
      <c r="W1954" s="33">
        <f t="shared" si="278"/>
        <v>522.88945512820578</v>
      </c>
      <c r="X1954" s="2" t="s">
        <v>28</v>
      </c>
    </row>
    <row r="1955" spans="1:24" ht="14.25" customHeight="1" x14ac:dyDescent="0.25">
      <c r="A1955" s="2">
        <v>2779</v>
      </c>
      <c r="B1955" s="2">
        <v>65</v>
      </c>
      <c r="C1955" s="2" t="str">
        <f t="shared" si="270"/>
        <v>Seniors</v>
      </c>
      <c r="D1955" s="2" t="s">
        <v>18</v>
      </c>
      <c r="E1955" s="2" t="s">
        <v>27</v>
      </c>
      <c r="F1955" s="2">
        <v>442.95</v>
      </c>
      <c r="G1955" s="2">
        <f t="shared" si="271"/>
        <v>2</v>
      </c>
      <c r="H1955" s="6">
        <v>46975</v>
      </c>
      <c r="I1955" s="12" t="str">
        <f t="shared" si="272"/>
        <v>2028</v>
      </c>
      <c r="J1955" s="10" t="str">
        <f t="shared" si="273"/>
        <v>Aug</v>
      </c>
      <c r="K1955" s="12" t="str">
        <f t="shared" si="274"/>
        <v>10</v>
      </c>
      <c r="L1955" s="2" t="s">
        <v>14</v>
      </c>
      <c r="M1955" s="2" t="s">
        <v>25</v>
      </c>
      <c r="N1955" s="2">
        <v>1.26</v>
      </c>
      <c r="O1955" s="2" t="s">
        <v>21</v>
      </c>
      <c r="P1955" s="2">
        <v>1</v>
      </c>
      <c r="Q1955" s="2">
        <f t="shared" si="275"/>
        <v>1</v>
      </c>
      <c r="R1955" s="2">
        <v>442.95</v>
      </c>
      <c r="S1955" s="2">
        <f t="shared" si="276"/>
        <v>3</v>
      </c>
      <c r="T1955" s="42">
        <f>DataSet!G2780+DataSet!Q2780+DataSet!S2780</f>
        <v>4</v>
      </c>
      <c r="U1955" s="16" t="str">
        <f t="shared" si="277"/>
        <v>Low</v>
      </c>
      <c r="V1955" s="4">
        <v>1</v>
      </c>
      <c r="W1955" s="33">
        <f t="shared" si="278"/>
        <v>536.9478084415581</v>
      </c>
      <c r="X1955" s="2" t="s">
        <v>22</v>
      </c>
    </row>
    <row r="1956" spans="1:24" ht="14.25" customHeight="1" x14ac:dyDescent="0.25">
      <c r="A1956" s="2">
        <v>2887</v>
      </c>
      <c r="B1956" s="2">
        <v>47</v>
      </c>
      <c r="C1956" s="2" t="str">
        <f t="shared" si="270"/>
        <v>Mid Adults</v>
      </c>
      <c r="D1956" s="2" t="s">
        <v>26</v>
      </c>
      <c r="E1956" s="2" t="s">
        <v>29</v>
      </c>
      <c r="F1956" s="2">
        <v>977.79</v>
      </c>
      <c r="G1956" s="2">
        <f t="shared" si="271"/>
        <v>3</v>
      </c>
      <c r="H1956" s="6">
        <v>47083</v>
      </c>
      <c r="I1956" s="12" t="str">
        <f t="shared" si="272"/>
        <v>2028</v>
      </c>
      <c r="J1956" s="10" t="str">
        <f t="shared" si="273"/>
        <v>Nov</v>
      </c>
      <c r="K1956" s="12" t="str">
        <f t="shared" si="274"/>
        <v>26</v>
      </c>
      <c r="L1956" s="2" t="s">
        <v>20</v>
      </c>
      <c r="M1956" s="2" t="s">
        <v>25</v>
      </c>
      <c r="N1956" s="2">
        <v>1.26</v>
      </c>
      <c r="O1956" s="2" t="s">
        <v>16</v>
      </c>
      <c r="P1956" s="2">
        <v>15</v>
      </c>
      <c r="Q1956" s="2">
        <f t="shared" si="275"/>
        <v>2</v>
      </c>
      <c r="R1956" s="2">
        <v>65.19</v>
      </c>
      <c r="S1956" s="2">
        <f t="shared" si="276"/>
        <v>2</v>
      </c>
      <c r="T1956" s="42">
        <f>DataSet!G2888+DataSet!Q2888+DataSet!S2888</f>
        <v>8</v>
      </c>
      <c r="U1956" s="16" t="str">
        <f t="shared" si="277"/>
        <v>High</v>
      </c>
      <c r="V1956" s="4">
        <v>1</v>
      </c>
      <c r="W1956" s="33">
        <f t="shared" si="278"/>
        <v>537.10065040650375</v>
      </c>
      <c r="X1956" s="2" t="s">
        <v>28</v>
      </c>
    </row>
    <row r="1957" spans="1:24" ht="14.25" customHeight="1" x14ac:dyDescent="0.25">
      <c r="A1957" s="2">
        <v>3185</v>
      </c>
      <c r="B1957" s="2">
        <v>56</v>
      </c>
      <c r="C1957" s="2" t="str">
        <f t="shared" si="270"/>
        <v>Late Adults</v>
      </c>
      <c r="D1957" s="2" t="s">
        <v>12</v>
      </c>
      <c r="E1957" s="2" t="s">
        <v>13</v>
      </c>
      <c r="F1957" s="2">
        <v>795.35</v>
      </c>
      <c r="G1957" s="2">
        <f t="shared" si="271"/>
        <v>3</v>
      </c>
      <c r="H1957" s="6">
        <v>47381</v>
      </c>
      <c r="I1957" s="12" t="str">
        <f t="shared" si="272"/>
        <v>2029</v>
      </c>
      <c r="J1957" s="10" t="str">
        <f t="shared" si="273"/>
        <v>Sep</v>
      </c>
      <c r="K1957" s="12" t="str">
        <f t="shared" si="274"/>
        <v>20</v>
      </c>
      <c r="L1957" s="2" t="s">
        <v>14</v>
      </c>
      <c r="M1957" s="2" t="s">
        <v>25</v>
      </c>
      <c r="N1957" s="2">
        <v>1.26</v>
      </c>
      <c r="O1957" s="2" t="s">
        <v>21</v>
      </c>
      <c r="P1957" s="2">
        <v>5</v>
      </c>
      <c r="Q1957" s="2">
        <f t="shared" si="275"/>
        <v>1</v>
      </c>
      <c r="R1957" s="2">
        <v>159.07</v>
      </c>
      <c r="S1957" s="2">
        <f t="shared" si="276"/>
        <v>3</v>
      </c>
      <c r="T1957" s="42">
        <f>DataSet!G3186+DataSet!Q3186+DataSet!S3186</f>
        <v>7</v>
      </c>
      <c r="U1957" s="16" t="str">
        <f t="shared" si="277"/>
        <v>High</v>
      </c>
      <c r="V1957" s="4">
        <v>1</v>
      </c>
      <c r="W1957" s="33">
        <f t="shared" si="278"/>
        <v>536.38291530944593</v>
      </c>
      <c r="X1957" s="2" t="s">
        <v>17</v>
      </c>
    </row>
    <row r="1958" spans="1:24" ht="14.25" customHeight="1" x14ac:dyDescent="0.25">
      <c r="A1958" s="2">
        <v>3269</v>
      </c>
      <c r="B1958" s="2">
        <v>29</v>
      </c>
      <c r="C1958" s="2" t="str">
        <f t="shared" si="270"/>
        <v>Young Adults</v>
      </c>
      <c r="D1958" s="2" t="s">
        <v>23</v>
      </c>
      <c r="E1958" s="2" t="s">
        <v>19</v>
      </c>
      <c r="F1958" s="2">
        <v>404.3</v>
      </c>
      <c r="G1958" s="2">
        <f t="shared" si="271"/>
        <v>2</v>
      </c>
      <c r="H1958" s="6">
        <v>47465</v>
      </c>
      <c r="I1958" s="12" t="str">
        <f t="shared" si="272"/>
        <v>2029</v>
      </c>
      <c r="J1958" s="10" t="str">
        <f t="shared" si="273"/>
        <v>Dec</v>
      </c>
      <c r="K1958" s="12" t="str">
        <f t="shared" si="274"/>
        <v>13</v>
      </c>
      <c r="L1958" s="2" t="s">
        <v>20</v>
      </c>
      <c r="M1958" s="2" t="s">
        <v>15</v>
      </c>
      <c r="N1958" s="2">
        <v>1.26</v>
      </c>
      <c r="O1958" s="2" t="s">
        <v>21</v>
      </c>
      <c r="P1958" s="2">
        <v>18</v>
      </c>
      <c r="Q1958" s="2">
        <f t="shared" si="275"/>
        <v>3</v>
      </c>
      <c r="R1958" s="2">
        <v>22.46</v>
      </c>
      <c r="S1958" s="2">
        <f t="shared" si="276"/>
        <v>1</v>
      </c>
      <c r="T1958" s="42">
        <f>DataSet!G3270+DataSet!Q3270+DataSet!S3270</f>
        <v>7</v>
      </c>
      <c r="U1958" s="16" t="str">
        <f t="shared" si="277"/>
        <v>High</v>
      </c>
      <c r="V1958" s="4">
        <v>4</v>
      </c>
      <c r="W1958" s="33">
        <f t="shared" si="278"/>
        <v>523.57393258427032</v>
      </c>
      <c r="X1958" s="2" t="s">
        <v>28</v>
      </c>
    </row>
    <row r="1959" spans="1:24" ht="14.25" customHeight="1" x14ac:dyDescent="0.25">
      <c r="A1959" s="2">
        <v>3330</v>
      </c>
      <c r="B1959" s="2">
        <v>31</v>
      </c>
      <c r="C1959" s="2" t="str">
        <f t="shared" si="270"/>
        <v>Early Adults</v>
      </c>
      <c r="D1959" s="2" t="s">
        <v>12</v>
      </c>
      <c r="E1959" s="2" t="s">
        <v>19</v>
      </c>
      <c r="F1959" s="2">
        <v>266.5</v>
      </c>
      <c r="G1959" s="2">
        <f t="shared" si="271"/>
        <v>1</v>
      </c>
      <c r="H1959" s="6">
        <v>47526</v>
      </c>
      <c r="I1959" s="12" t="str">
        <f t="shared" si="272"/>
        <v>2030</v>
      </c>
      <c r="J1959" s="10" t="str">
        <f t="shared" si="273"/>
        <v>Feb</v>
      </c>
      <c r="K1959" s="12" t="str">
        <f t="shared" si="274"/>
        <v>12</v>
      </c>
      <c r="L1959" s="2" t="s">
        <v>14</v>
      </c>
      <c r="M1959" s="2" t="s">
        <v>25</v>
      </c>
      <c r="N1959" s="2">
        <v>1.26</v>
      </c>
      <c r="O1959" s="2" t="s">
        <v>16</v>
      </c>
      <c r="P1959" s="2">
        <v>10</v>
      </c>
      <c r="Q1959" s="2">
        <f t="shared" si="275"/>
        <v>2</v>
      </c>
      <c r="R1959" s="2">
        <v>26.65</v>
      </c>
      <c r="S1959" s="2">
        <f t="shared" si="276"/>
        <v>1</v>
      </c>
      <c r="T1959" s="42">
        <f>DataSet!G3331+DataSet!Q3331+DataSet!S3331</f>
        <v>3</v>
      </c>
      <c r="U1959" s="16" t="str">
        <f t="shared" si="277"/>
        <v>Low</v>
      </c>
      <c r="V1959" s="4">
        <v>3</v>
      </c>
      <c r="W1959" s="33">
        <f t="shared" si="278"/>
        <v>496.95044628099186</v>
      </c>
      <c r="X1959" s="2" t="s">
        <v>17</v>
      </c>
    </row>
    <row r="1960" spans="1:24" ht="14.25" customHeight="1" x14ac:dyDescent="0.25">
      <c r="A1960" s="2">
        <v>3560</v>
      </c>
      <c r="B1960" s="2">
        <v>46</v>
      </c>
      <c r="C1960" s="2" t="str">
        <f t="shared" si="270"/>
        <v>Mid Adults</v>
      </c>
      <c r="D1960" s="2" t="s">
        <v>18</v>
      </c>
      <c r="E1960" s="2" t="s">
        <v>13</v>
      </c>
      <c r="F1960" s="2">
        <v>136.94999999999999</v>
      </c>
      <c r="G1960" s="2">
        <f t="shared" si="271"/>
        <v>1</v>
      </c>
      <c r="H1960" s="6">
        <v>47756</v>
      </c>
      <c r="I1960" s="12" t="str">
        <f t="shared" si="272"/>
        <v>2030</v>
      </c>
      <c r="J1960" s="10" t="str">
        <f t="shared" si="273"/>
        <v>Sep</v>
      </c>
      <c r="K1960" s="12" t="str">
        <f t="shared" si="274"/>
        <v>30</v>
      </c>
      <c r="L1960" s="2" t="s">
        <v>24</v>
      </c>
      <c r="M1960" s="2" t="s">
        <v>25</v>
      </c>
      <c r="N1960" s="2">
        <v>1.26</v>
      </c>
      <c r="O1960" s="2" t="s">
        <v>16</v>
      </c>
      <c r="P1960" s="2">
        <v>6</v>
      </c>
      <c r="Q1960" s="2">
        <f t="shared" si="275"/>
        <v>2</v>
      </c>
      <c r="R1960" s="2">
        <v>22.82</v>
      </c>
      <c r="S1960" s="2">
        <f t="shared" si="276"/>
        <v>1</v>
      </c>
      <c r="T1960" s="42">
        <f>DataSet!G3561+DataSet!Q3561+DataSet!S3561</f>
        <v>6</v>
      </c>
      <c r="U1960" s="16" t="str">
        <f t="shared" si="277"/>
        <v>Medium</v>
      </c>
      <c r="V1960" s="4">
        <v>5</v>
      </c>
      <c r="W1960" s="33">
        <f t="shared" si="278"/>
        <v>533.29974789916014</v>
      </c>
      <c r="X1960" s="2" t="s">
        <v>22</v>
      </c>
    </row>
    <row r="1961" spans="1:24" ht="14.25" customHeight="1" x14ac:dyDescent="0.25">
      <c r="A1961" s="2">
        <v>3577</v>
      </c>
      <c r="B1961" s="2">
        <v>39</v>
      </c>
      <c r="C1961" s="2" t="str">
        <f t="shared" si="270"/>
        <v>Early Adults</v>
      </c>
      <c r="D1961" s="2" t="s">
        <v>18</v>
      </c>
      <c r="E1961" s="2" t="s">
        <v>19</v>
      </c>
      <c r="F1961" s="2">
        <v>181.05</v>
      </c>
      <c r="G1961" s="2">
        <f t="shared" si="271"/>
        <v>1</v>
      </c>
      <c r="H1961" s="6">
        <v>47773</v>
      </c>
      <c r="I1961" s="12" t="str">
        <f t="shared" si="272"/>
        <v>2030</v>
      </c>
      <c r="J1961" s="10" t="str">
        <f t="shared" si="273"/>
        <v>Oct</v>
      </c>
      <c r="K1961" s="12" t="str">
        <f t="shared" si="274"/>
        <v>17</v>
      </c>
      <c r="L1961" s="2" t="s">
        <v>30</v>
      </c>
      <c r="M1961" s="2" t="s">
        <v>25</v>
      </c>
      <c r="N1961" s="2">
        <v>1.26</v>
      </c>
      <c r="O1961" s="2" t="s">
        <v>16</v>
      </c>
      <c r="P1961" s="2">
        <v>2</v>
      </c>
      <c r="Q1961" s="2">
        <f t="shared" si="275"/>
        <v>1</v>
      </c>
      <c r="R1961" s="2">
        <v>90.52</v>
      </c>
      <c r="S1961" s="2">
        <f t="shared" si="276"/>
        <v>2</v>
      </c>
      <c r="T1961" s="42">
        <f>DataSet!G3578+DataSet!Q3578+DataSet!S3578</f>
        <v>5</v>
      </c>
      <c r="U1961" s="16" t="str">
        <f t="shared" si="277"/>
        <v>Medium</v>
      </c>
      <c r="V1961" s="4">
        <v>5</v>
      </c>
      <c r="W1961" s="33">
        <f t="shared" si="278"/>
        <v>533.96700336700371</v>
      </c>
      <c r="X1961" s="2" t="s">
        <v>17</v>
      </c>
    </row>
    <row r="1962" spans="1:24" ht="14.25" customHeight="1" x14ac:dyDescent="0.25">
      <c r="A1962" s="2">
        <v>3578</v>
      </c>
      <c r="B1962" s="2">
        <v>29</v>
      </c>
      <c r="C1962" s="2" t="str">
        <f t="shared" si="270"/>
        <v>Young Adults</v>
      </c>
      <c r="D1962" s="2" t="s">
        <v>23</v>
      </c>
      <c r="E1962" s="2" t="s">
        <v>27</v>
      </c>
      <c r="F1962" s="2">
        <v>684.13</v>
      </c>
      <c r="G1962" s="2">
        <f t="shared" si="271"/>
        <v>3</v>
      </c>
      <c r="H1962" s="6">
        <v>47774</v>
      </c>
      <c r="I1962" s="12" t="str">
        <f t="shared" si="272"/>
        <v>2030</v>
      </c>
      <c r="J1962" s="10" t="str">
        <f t="shared" si="273"/>
        <v>Oct</v>
      </c>
      <c r="K1962" s="12" t="str">
        <f t="shared" si="274"/>
        <v>18</v>
      </c>
      <c r="L1962" s="2" t="s">
        <v>20</v>
      </c>
      <c r="M1962" s="2" t="s">
        <v>15</v>
      </c>
      <c r="N1962" s="2">
        <v>1.26</v>
      </c>
      <c r="O1962" s="2" t="s">
        <v>21</v>
      </c>
      <c r="P1962" s="2">
        <v>14</v>
      </c>
      <c r="Q1962" s="2">
        <f t="shared" si="275"/>
        <v>2</v>
      </c>
      <c r="R1962" s="2">
        <v>48.87</v>
      </c>
      <c r="S1962" s="2">
        <f t="shared" si="276"/>
        <v>1</v>
      </c>
      <c r="T1962" s="42">
        <f>DataSet!G3579+DataSet!Q3579+DataSet!S3579</f>
        <v>4</v>
      </c>
      <c r="U1962" s="16" t="str">
        <f t="shared" si="277"/>
        <v>Low</v>
      </c>
      <c r="V1962" s="4">
        <v>4</v>
      </c>
      <c r="W1962" s="33">
        <f t="shared" si="278"/>
        <v>523.76569131832855</v>
      </c>
      <c r="X1962" s="2" t="s">
        <v>28</v>
      </c>
    </row>
    <row r="1963" spans="1:24" ht="14.25" customHeight="1" x14ac:dyDescent="0.25">
      <c r="A1963" s="2">
        <v>3632</v>
      </c>
      <c r="B1963" s="2">
        <v>21</v>
      </c>
      <c r="C1963" s="2" t="str">
        <f t="shared" si="270"/>
        <v>Young Adults</v>
      </c>
      <c r="D1963" s="2" t="s">
        <v>18</v>
      </c>
      <c r="E1963" s="2" t="s">
        <v>29</v>
      </c>
      <c r="F1963" s="2">
        <v>829.16</v>
      </c>
      <c r="G1963" s="2">
        <f t="shared" si="271"/>
        <v>3</v>
      </c>
      <c r="H1963" s="6">
        <v>47828</v>
      </c>
      <c r="I1963" s="12" t="str">
        <f t="shared" si="272"/>
        <v>2030</v>
      </c>
      <c r="J1963" s="10" t="str">
        <f t="shared" si="273"/>
        <v>Dec</v>
      </c>
      <c r="K1963" s="12" t="str">
        <f t="shared" si="274"/>
        <v>11</v>
      </c>
      <c r="L1963" s="2" t="s">
        <v>24</v>
      </c>
      <c r="M1963" s="2" t="s">
        <v>15</v>
      </c>
      <c r="N1963" s="2">
        <v>1.26</v>
      </c>
      <c r="O1963" s="2" t="s">
        <v>16</v>
      </c>
      <c r="P1963" s="2">
        <v>2</v>
      </c>
      <c r="Q1963" s="2">
        <f t="shared" si="275"/>
        <v>1</v>
      </c>
      <c r="R1963" s="2">
        <v>414.58</v>
      </c>
      <c r="S1963" s="2">
        <f t="shared" si="276"/>
        <v>3</v>
      </c>
      <c r="T1963" s="42">
        <f>DataSet!G3633+DataSet!Q3633+DataSet!S3633</f>
        <v>8</v>
      </c>
      <c r="U1963" s="16" t="str">
        <f t="shared" si="277"/>
        <v>High</v>
      </c>
      <c r="V1963" s="4">
        <v>1</v>
      </c>
      <c r="W1963" s="33">
        <f t="shared" si="278"/>
        <v>535.96045676998347</v>
      </c>
      <c r="X1963" s="2" t="s">
        <v>28</v>
      </c>
    </row>
    <row r="1964" spans="1:24" ht="14.25" customHeight="1" x14ac:dyDescent="0.25">
      <c r="A1964" s="2">
        <v>4090</v>
      </c>
      <c r="B1964" s="2">
        <v>22</v>
      </c>
      <c r="C1964" s="2" t="str">
        <f t="shared" si="270"/>
        <v>Young Adults</v>
      </c>
      <c r="D1964" s="2" t="s">
        <v>23</v>
      </c>
      <c r="E1964" s="2" t="s">
        <v>13</v>
      </c>
      <c r="F1964" s="2">
        <v>413.83</v>
      </c>
      <c r="G1964" s="2">
        <f t="shared" si="271"/>
        <v>2</v>
      </c>
      <c r="H1964" s="6">
        <v>48286</v>
      </c>
      <c r="I1964" s="12" t="str">
        <f t="shared" si="272"/>
        <v>2032</v>
      </c>
      <c r="J1964" s="10" t="str">
        <f t="shared" si="273"/>
        <v>Mar</v>
      </c>
      <c r="K1964" s="12" t="str">
        <f t="shared" si="274"/>
        <v>13</v>
      </c>
      <c r="L1964" s="2" t="s">
        <v>30</v>
      </c>
      <c r="M1964" s="2" t="s">
        <v>15</v>
      </c>
      <c r="N1964" s="2">
        <v>1.26</v>
      </c>
      <c r="O1964" s="2" t="s">
        <v>21</v>
      </c>
      <c r="P1964" s="2">
        <v>17</v>
      </c>
      <c r="Q1964" s="2">
        <f t="shared" si="275"/>
        <v>3</v>
      </c>
      <c r="R1964" s="2">
        <v>24.34</v>
      </c>
      <c r="S1964" s="2">
        <f t="shared" si="276"/>
        <v>1</v>
      </c>
      <c r="T1964" s="42">
        <f>DataSet!G4091+DataSet!Q4091+DataSet!S4091</f>
        <v>6</v>
      </c>
      <c r="U1964" s="16" t="str">
        <f t="shared" si="277"/>
        <v>Medium</v>
      </c>
      <c r="V1964" s="4">
        <v>4</v>
      </c>
      <c r="W1964" s="33">
        <f t="shared" si="278"/>
        <v>523.50745571658661</v>
      </c>
      <c r="X1964" s="2" t="s">
        <v>17</v>
      </c>
    </row>
    <row r="1965" spans="1:24" ht="14.25" customHeight="1" x14ac:dyDescent="0.25">
      <c r="A1965" s="2">
        <v>4219</v>
      </c>
      <c r="B1965" s="2">
        <v>39</v>
      </c>
      <c r="C1965" s="2" t="str">
        <f t="shared" si="270"/>
        <v>Early Adults</v>
      </c>
      <c r="D1965" s="2" t="s">
        <v>18</v>
      </c>
      <c r="E1965" s="2" t="s">
        <v>13</v>
      </c>
      <c r="F1965" s="2">
        <v>909.06</v>
      </c>
      <c r="G1965" s="2">
        <f t="shared" si="271"/>
        <v>3</v>
      </c>
      <c r="H1965" s="6">
        <v>48415</v>
      </c>
      <c r="I1965" s="12" t="str">
        <f t="shared" si="272"/>
        <v>2032</v>
      </c>
      <c r="J1965" s="10" t="str">
        <f t="shared" si="273"/>
        <v>Jul</v>
      </c>
      <c r="K1965" s="12" t="str">
        <f t="shared" si="274"/>
        <v>20</v>
      </c>
      <c r="L1965" s="2" t="s">
        <v>30</v>
      </c>
      <c r="M1965" s="2" t="s">
        <v>25</v>
      </c>
      <c r="N1965" s="2">
        <v>1.26</v>
      </c>
      <c r="O1965" s="2" t="s">
        <v>21</v>
      </c>
      <c r="P1965" s="2">
        <v>1</v>
      </c>
      <c r="Q1965" s="2">
        <f t="shared" si="275"/>
        <v>1</v>
      </c>
      <c r="R1965" s="2">
        <v>909.06</v>
      </c>
      <c r="S1965" s="2">
        <f t="shared" si="276"/>
        <v>3</v>
      </c>
      <c r="T1965" s="42">
        <f>DataSet!G4220+DataSet!Q4220+DataSet!S4220</f>
        <v>5</v>
      </c>
      <c r="U1965" s="16" t="str">
        <f t="shared" si="277"/>
        <v>Medium</v>
      </c>
      <c r="V1965" s="4">
        <v>2</v>
      </c>
      <c r="W1965" s="33">
        <f t="shared" si="278"/>
        <v>519.60292763157963</v>
      </c>
      <c r="X1965" s="2" t="s">
        <v>28</v>
      </c>
    </row>
    <row r="1966" spans="1:24" ht="14.25" customHeight="1" x14ac:dyDescent="0.25">
      <c r="A1966" s="2">
        <v>4245</v>
      </c>
      <c r="B1966" s="2">
        <v>26</v>
      </c>
      <c r="C1966" s="2" t="str">
        <f t="shared" si="270"/>
        <v>Young Adults</v>
      </c>
      <c r="D1966" s="2" t="s">
        <v>18</v>
      </c>
      <c r="E1966" s="2" t="s">
        <v>27</v>
      </c>
      <c r="F1966" s="2">
        <v>494.54</v>
      </c>
      <c r="G1966" s="2">
        <f t="shared" si="271"/>
        <v>2</v>
      </c>
      <c r="H1966" s="6">
        <v>48441</v>
      </c>
      <c r="I1966" s="12" t="str">
        <f t="shared" si="272"/>
        <v>2032</v>
      </c>
      <c r="J1966" s="10" t="str">
        <f t="shared" si="273"/>
        <v>Aug</v>
      </c>
      <c r="K1966" s="12" t="str">
        <f t="shared" si="274"/>
        <v>15</v>
      </c>
      <c r="L1966" s="2" t="s">
        <v>14</v>
      </c>
      <c r="M1966" s="2" t="s">
        <v>15</v>
      </c>
      <c r="N1966" s="2">
        <v>1.26</v>
      </c>
      <c r="O1966" s="2" t="s">
        <v>16</v>
      </c>
      <c r="P1966" s="2">
        <v>15</v>
      </c>
      <c r="Q1966" s="2">
        <f t="shared" si="275"/>
        <v>2</v>
      </c>
      <c r="R1966" s="2">
        <v>32.97</v>
      </c>
      <c r="S1966" s="2">
        <f t="shared" si="276"/>
        <v>1</v>
      </c>
      <c r="T1966" s="42">
        <f>DataSet!G4246+DataSet!Q4246+DataSet!S4246</f>
        <v>4</v>
      </c>
      <c r="U1966" s="16" t="str">
        <f t="shared" si="277"/>
        <v>Low</v>
      </c>
      <c r="V1966" s="4">
        <v>2</v>
      </c>
      <c r="W1966" s="33">
        <f t="shared" si="278"/>
        <v>518.96131795716713</v>
      </c>
      <c r="X1966" s="2" t="s">
        <v>17</v>
      </c>
    </row>
    <row r="1967" spans="1:24" ht="14.25" customHeight="1" x14ac:dyDescent="0.25">
      <c r="A1967" s="2">
        <v>4582</v>
      </c>
      <c r="B1967" s="2">
        <v>25</v>
      </c>
      <c r="C1967" s="2" t="str">
        <f t="shared" si="270"/>
        <v>Young Adults</v>
      </c>
      <c r="D1967" s="2" t="s">
        <v>12</v>
      </c>
      <c r="E1967" s="2" t="s">
        <v>19</v>
      </c>
      <c r="F1967" s="2">
        <v>180.32</v>
      </c>
      <c r="G1967" s="2">
        <f t="shared" si="271"/>
        <v>1</v>
      </c>
      <c r="H1967" s="6">
        <v>48778</v>
      </c>
      <c r="I1967" s="12" t="str">
        <f t="shared" si="272"/>
        <v>2033</v>
      </c>
      <c r="J1967" s="10" t="str">
        <f t="shared" si="273"/>
        <v>Jul</v>
      </c>
      <c r="K1967" s="12" t="str">
        <f t="shared" si="274"/>
        <v>18</v>
      </c>
      <c r="L1967" s="2" t="s">
        <v>30</v>
      </c>
      <c r="M1967" s="2" t="s">
        <v>25</v>
      </c>
      <c r="N1967" s="2">
        <v>1.26</v>
      </c>
      <c r="O1967" s="2" t="s">
        <v>16</v>
      </c>
      <c r="P1967" s="2">
        <v>6</v>
      </c>
      <c r="Q1967" s="2">
        <f t="shared" si="275"/>
        <v>2</v>
      </c>
      <c r="R1967" s="2">
        <v>30.05</v>
      </c>
      <c r="S1967" s="2">
        <f t="shared" si="276"/>
        <v>1</v>
      </c>
      <c r="T1967" s="42">
        <f>DataSet!G4583+DataSet!Q4583+DataSet!S4583</f>
        <v>6</v>
      </c>
      <c r="U1967" s="16" t="str">
        <f t="shared" si="277"/>
        <v>Medium</v>
      </c>
      <c r="V1967" s="4">
        <v>3</v>
      </c>
      <c r="W1967" s="33">
        <f t="shared" si="278"/>
        <v>497.33198675496703</v>
      </c>
      <c r="X1967" s="2" t="s">
        <v>17</v>
      </c>
    </row>
    <row r="1968" spans="1:24" ht="14.25" customHeight="1" x14ac:dyDescent="0.25">
      <c r="A1968" s="2">
        <v>4767</v>
      </c>
      <c r="B1968" s="2">
        <v>26</v>
      </c>
      <c r="C1968" s="2" t="str">
        <f t="shared" si="270"/>
        <v>Young Adults</v>
      </c>
      <c r="D1968" s="2" t="s">
        <v>18</v>
      </c>
      <c r="E1968" s="2" t="s">
        <v>19</v>
      </c>
      <c r="F1968" s="2">
        <v>633.11</v>
      </c>
      <c r="G1968" s="2">
        <f t="shared" si="271"/>
        <v>2</v>
      </c>
      <c r="H1968" s="6">
        <v>48963</v>
      </c>
      <c r="I1968" s="12" t="str">
        <f t="shared" si="272"/>
        <v>2034</v>
      </c>
      <c r="J1968" s="10" t="str">
        <f t="shared" si="273"/>
        <v>Jan</v>
      </c>
      <c r="K1968" s="12" t="str">
        <f t="shared" si="274"/>
        <v>19</v>
      </c>
      <c r="L1968" s="2" t="s">
        <v>14</v>
      </c>
      <c r="M1968" s="2" t="s">
        <v>15</v>
      </c>
      <c r="N1968" s="2">
        <v>1.26</v>
      </c>
      <c r="O1968" s="2" t="s">
        <v>21</v>
      </c>
      <c r="P1968" s="2">
        <v>10</v>
      </c>
      <c r="Q1968" s="2">
        <f t="shared" si="275"/>
        <v>2</v>
      </c>
      <c r="R1968" s="2">
        <v>63.31</v>
      </c>
      <c r="S1968" s="2">
        <f t="shared" si="276"/>
        <v>2</v>
      </c>
      <c r="T1968" s="42">
        <f>DataSet!G4768+DataSet!Q4768+DataSet!S4768</f>
        <v>6</v>
      </c>
      <c r="U1968" s="16" t="str">
        <f t="shared" si="277"/>
        <v>Medium</v>
      </c>
      <c r="V1968" s="4">
        <v>4</v>
      </c>
      <c r="W1968" s="33">
        <f t="shared" si="278"/>
        <v>523.68435483871019</v>
      </c>
      <c r="X1968" s="2" t="s">
        <v>22</v>
      </c>
    </row>
    <row r="1969" spans="1:24" ht="14.25" customHeight="1" x14ac:dyDescent="0.25">
      <c r="A1969" s="2">
        <v>4975</v>
      </c>
      <c r="B1969" s="2">
        <v>20</v>
      </c>
      <c r="C1969" s="2" t="str">
        <f t="shared" si="270"/>
        <v>Young Adults</v>
      </c>
      <c r="D1969" s="2" t="s">
        <v>18</v>
      </c>
      <c r="E1969" s="2" t="s">
        <v>27</v>
      </c>
      <c r="F1969" s="2">
        <v>759.24</v>
      </c>
      <c r="G1969" s="2">
        <f t="shared" si="271"/>
        <v>3</v>
      </c>
      <c r="H1969" s="6">
        <v>49171</v>
      </c>
      <c r="I1969" s="12" t="str">
        <f t="shared" si="272"/>
        <v>2034</v>
      </c>
      <c r="J1969" s="10" t="str">
        <f t="shared" si="273"/>
        <v>Aug</v>
      </c>
      <c r="K1969" s="12" t="str">
        <f t="shared" si="274"/>
        <v>15</v>
      </c>
      <c r="L1969" s="2" t="s">
        <v>30</v>
      </c>
      <c r="M1969" s="2" t="s">
        <v>15</v>
      </c>
      <c r="N1969" s="2">
        <v>1.26</v>
      </c>
      <c r="O1969" s="2" t="s">
        <v>21</v>
      </c>
      <c r="P1969" s="2">
        <v>3</v>
      </c>
      <c r="Q1969" s="2">
        <f t="shared" si="275"/>
        <v>1</v>
      </c>
      <c r="R1969" s="2">
        <v>253.08</v>
      </c>
      <c r="S1969" s="2">
        <f t="shared" si="276"/>
        <v>3</v>
      </c>
      <c r="T1969" s="42">
        <f>DataSet!G4976+DataSet!Q4976+DataSet!S4976</f>
        <v>8</v>
      </c>
      <c r="U1969" s="16" t="str">
        <f t="shared" si="277"/>
        <v>High</v>
      </c>
      <c r="V1969" s="4">
        <v>4</v>
      </c>
      <c r="W1969" s="33">
        <f t="shared" si="278"/>
        <v>523.5075767366726</v>
      </c>
      <c r="X1969" s="2" t="s">
        <v>17</v>
      </c>
    </row>
    <row r="1970" spans="1:24" ht="14.25" customHeight="1" x14ac:dyDescent="0.25">
      <c r="A1970" s="2">
        <v>205</v>
      </c>
      <c r="B1970" s="2">
        <v>54</v>
      </c>
      <c r="C1970" s="2" t="str">
        <f t="shared" si="270"/>
        <v>Late Adults</v>
      </c>
      <c r="D1970" s="2" t="s">
        <v>26</v>
      </c>
      <c r="E1970" s="2" t="s">
        <v>27</v>
      </c>
      <c r="F1970" s="2">
        <v>557.29</v>
      </c>
      <c r="G1970" s="2">
        <f t="shared" si="271"/>
        <v>2</v>
      </c>
      <c r="H1970" s="6">
        <v>44401</v>
      </c>
      <c r="I1970" s="12" t="str">
        <f t="shared" si="272"/>
        <v>2021</v>
      </c>
      <c r="J1970" s="10" t="str">
        <f t="shared" si="273"/>
        <v>Jul</v>
      </c>
      <c r="K1970" s="12" t="str">
        <f t="shared" si="274"/>
        <v>24</v>
      </c>
      <c r="L1970" s="2" t="s">
        <v>14</v>
      </c>
      <c r="M1970" s="2" t="s">
        <v>15</v>
      </c>
      <c r="N1970" s="2">
        <v>1.25</v>
      </c>
      <c r="O1970" s="2" t="s">
        <v>16</v>
      </c>
      <c r="P1970" s="2">
        <v>7</v>
      </c>
      <c r="Q1970" s="2">
        <f t="shared" si="275"/>
        <v>2</v>
      </c>
      <c r="R1970" s="2">
        <v>79.61</v>
      </c>
      <c r="S1970" s="2">
        <f t="shared" si="276"/>
        <v>2</v>
      </c>
      <c r="T1970" s="42">
        <f>DataSet!G206+DataSet!Q206+DataSet!S206</f>
        <v>4</v>
      </c>
      <c r="U1970" s="16" t="str">
        <f t="shared" si="277"/>
        <v>Low</v>
      </c>
      <c r="V1970" s="4">
        <v>2</v>
      </c>
      <c r="W1970" s="33">
        <f t="shared" si="278"/>
        <v>519.00161716171692</v>
      </c>
      <c r="X1970" s="2" t="s">
        <v>22</v>
      </c>
    </row>
    <row r="1971" spans="1:24" ht="14.25" customHeight="1" x14ac:dyDescent="0.25">
      <c r="A1971" s="2">
        <v>209</v>
      </c>
      <c r="B1971" s="2">
        <v>31</v>
      </c>
      <c r="C1971" s="2" t="str">
        <f t="shared" si="270"/>
        <v>Early Adults</v>
      </c>
      <c r="D1971" s="2" t="s">
        <v>26</v>
      </c>
      <c r="E1971" s="2" t="s">
        <v>13</v>
      </c>
      <c r="F1971" s="2">
        <v>932.43</v>
      </c>
      <c r="G1971" s="2">
        <f t="shared" si="271"/>
        <v>3</v>
      </c>
      <c r="H1971" s="6">
        <v>44405</v>
      </c>
      <c r="I1971" s="12" t="str">
        <f t="shared" si="272"/>
        <v>2021</v>
      </c>
      <c r="J1971" s="10" t="str">
        <f t="shared" si="273"/>
        <v>Jul</v>
      </c>
      <c r="K1971" s="12" t="str">
        <f t="shared" si="274"/>
        <v>28</v>
      </c>
      <c r="L1971" s="2" t="s">
        <v>24</v>
      </c>
      <c r="M1971" s="2" t="s">
        <v>15</v>
      </c>
      <c r="N1971" s="2">
        <v>1.25</v>
      </c>
      <c r="O1971" s="2" t="s">
        <v>21</v>
      </c>
      <c r="P1971" s="2">
        <v>13</v>
      </c>
      <c r="Q1971" s="2">
        <f t="shared" si="275"/>
        <v>2</v>
      </c>
      <c r="R1971" s="2">
        <v>71.73</v>
      </c>
      <c r="S1971" s="2">
        <f t="shared" si="276"/>
        <v>2</v>
      </c>
      <c r="T1971" s="42">
        <f>DataSet!G210+DataSet!Q210+DataSet!S210</f>
        <v>4</v>
      </c>
      <c r="U1971" s="16" t="str">
        <f t="shared" si="277"/>
        <v>Low</v>
      </c>
      <c r="V1971" s="4">
        <v>5</v>
      </c>
      <c r="W1971" s="33">
        <f t="shared" si="278"/>
        <v>534.56214165261417</v>
      </c>
      <c r="X1971" s="2" t="s">
        <v>28</v>
      </c>
    </row>
    <row r="1972" spans="1:24" ht="14.25" customHeight="1" x14ac:dyDescent="0.25">
      <c r="A1972" s="2">
        <v>463</v>
      </c>
      <c r="B1972" s="2">
        <v>45</v>
      </c>
      <c r="C1972" s="2" t="str">
        <f t="shared" si="270"/>
        <v>Mid Adults</v>
      </c>
      <c r="D1972" s="2" t="s">
        <v>23</v>
      </c>
      <c r="E1972" s="2" t="s">
        <v>13</v>
      </c>
      <c r="F1972" s="2">
        <v>550.4</v>
      </c>
      <c r="G1972" s="2">
        <f t="shared" si="271"/>
        <v>2</v>
      </c>
      <c r="H1972" s="6">
        <v>44659</v>
      </c>
      <c r="I1972" s="12" t="str">
        <f t="shared" si="272"/>
        <v>2022</v>
      </c>
      <c r="J1972" s="10" t="str">
        <f t="shared" si="273"/>
        <v>Apr</v>
      </c>
      <c r="K1972" s="12" t="str">
        <f t="shared" si="274"/>
        <v>08</v>
      </c>
      <c r="L1972" s="2" t="s">
        <v>24</v>
      </c>
      <c r="M1972" s="2" t="s">
        <v>25</v>
      </c>
      <c r="N1972" s="2">
        <v>1.25</v>
      </c>
      <c r="O1972" s="2" t="s">
        <v>16</v>
      </c>
      <c r="P1972" s="2">
        <v>17</v>
      </c>
      <c r="Q1972" s="2">
        <f t="shared" si="275"/>
        <v>3</v>
      </c>
      <c r="R1972" s="2">
        <v>32.380000000000003</v>
      </c>
      <c r="S1972" s="2">
        <f t="shared" si="276"/>
        <v>1</v>
      </c>
      <c r="T1972" s="42">
        <f>DataSet!G464+DataSet!Q464+DataSet!S464</f>
        <v>7</v>
      </c>
      <c r="U1972" s="16" t="str">
        <f t="shared" si="277"/>
        <v>High</v>
      </c>
      <c r="V1972" s="4">
        <v>2</v>
      </c>
      <c r="W1972" s="33">
        <f t="shared" si="278"/>
        <v>518.93833057851316</v>
      </c>
      <c r="X1972" s="2" t="s">
        <v>22</v>
      </c>
    </row>
    <row r="1973" spans="1:24" ht="14.25" customHeight="1" x14ac:dyDescent="0.25">
      <c r="A1973" s="2">
        <v>668</v>
      </c>
      <c r="B1973" s="2">
        <v>64</v>
      </c>
      <c r="C1973" s="2" t="str">
        <f t="shared" si="270"/>
        <v>Seniors</v>
      </c>
      <c r="D1973" s="2" t="s">
        <v>26</v>
      </c>
      <c r="E1973" s="2" t="s">
        <v>19</v>
      </c>
      <c r="F1973" s="2">
        <v>335.08</v>
      </c>
      <c r="G1973" s="2">
        <f t="shared" si="271"/>
        <v>1</v>
      </c>
      <c r="H1973" s="6">
        <v>44864</v>
      </c>
      <c r="I1973" s="12" t="str">
        <f t="shared" si="272"/>
        <v>2022</v>
      </c>
      <c r="J1973" s="10" t="str">
        <f t="shared" si="273"/>
        <v>Oct</v>
      </c>
      <c r="K1973" s="12" t="str">
        <f t="shared" si="274"/>
        <v>30</v>
      </c>
      <c r="L1973" s="2" t="s">
        <v>14</v>
      </c>
      <c r="M1973" s="2" t="s">
        <v>15</v>
      </c>
      <c r="N1973" s="2">
        <v>1.25</v>
      </c>
      <c r="O1973" s="2" t="s">
        <v>16</v>
      </c>
      <c r="P1973" s="2">
        <v>8</v>
      </c>
      <c r="Q1973" s="2">
        <f t="shared" si="275"/>
        <v>2</v>
      </c>
      <c r="R1973" s="2">
        <v>41.88</v>
      </c>
      <c r="S1973" s="2">
        <f t="shared" si="276"/>
        <v>1</v>
      </c>
      <c r="T1973" s="42">
        <f>DataSet!G669+DataSet!Q669+DataSet!S669</f>
        <v>5</v>
      </c>
      <c r="U1973" s="16" t="str">
        <f t="shared" si="277"/>
        <v>Medium</v>
      </c>
      <c r="V1973" s="4">
        <v>2</v>
      </c>
      <c r="W1973" s="33">
        <f t="shared" si="278"/>
        <v>518.88624172185507</v>
      </c>
      <c r="X1973" s="2" t="s">
        <v>22</v>
      </c>
    </row>
    <row r="1974" spans="1:24" ht="14.25" customHeight="1" x14ac:dyDescent="0.25">
      <c r="A1974" s="2">
        <v>744</v>
      </c>
      <c r="B1974" s="2">
        <v>61</v>
      </c>
      <c r="C1974" s="2" t="str">
        <f t="shared" si="270"/>
        <v>Seniors</v>
      </c>
      <c r="D1974" s="2" t="s">
        <v>18</v>
      </c>
      <c r="E1974" s="2" t="s">
        <v>13</v>
      </c>
      <c r="F1974" s="2">
        <v>466.87</v>
      </c>
      <c r="G1974" s="2">
        <f t="shared" si="271"/>
        <v>2</v>
      </c>
      <c r="H1974" s="6">
        <v>44940</v>
      </c>
      <c r="I1974" s="12" t="str">
        <f t="shared" si="272"/>
        <v>2023</v>
      </c>
      <c r="J1974" s="10" t="str">
        <f t="shared" si="273"/>
        <v>Jan</v>
      </c>
      <c r="K1974" s="12" t="str">
        <f t="shared" si="274"/>
        <v>14</v>
      </c>
      <c r="L1974" s="2" t="s">
        <v>20</v>
      </c>
      <c r="M1974" s="2" t="s">
        <v>25</v>
      </c>
      <c r="N1974" s="2">
        <v>1.25</v>
      </c>
      <c r="O1974" s="2" t="s">
        <v>21</v>
      </c>
      <c r="P1974" s="2">
        <v>4</v>
      </c>
      <c r="Q1974" s="2">
        <f t="shared" si="275"/>
        <v>1</v>
      </c>
      <c r="R1974" s="2">
        <v>116.72</v>
      </c>
      <c r="S1974" s="2">
        <f t="shared" si="276"/>
        <v>2</v>
      </c>
      <c r="T1974" s="42">
        <f>DataSet!G745+DataSet!Q745+DataSet!S745</f>
        <v>7</v>
      </c>
      <c r="U1974" s="16" t="str">
        <f t="shared" si="277"/>
        <v>High</v>
      </c>
      <c r="V1974" s="4">
        <v>1</v>
      </c>
      <c r="W1974" s="33">
        <f t="shared" si="278"/>
        <v>535.4813725490194</v>
      </c>
      <c r="X1974" s="2" t="s">
        <v>22</v>
      </c>
    </row>
    <row r="1975" spans="1:24" ht="14.25" customHeight="1" x14ac:dyDescent="0.25">
      <c r="A1975" s="2">
        <v>830</v>
      </c>
      <c r="B1975" s="2">
        <v>46</v>
      </c>
      <c r="C1975" s="2" t="str">
        <f t="shared" si="270"/>
        <v>Mid Adults</v>
      </c>
      <c r="D1975" s="2" t="s">
        <v>23</v>
      </c>
      <c r="E1975" s="2" t="s">
        <v>27</v>
      </c>
      <c r="F1975" s="2">
        <v>539.58000000000004</v>
      </c>
      <c r="G1975" s="2">
        <f t="shared" si="271"/>
        <v>2</v>
      </c>
      <c r="H1975" s="6">
        <v>45026</v>
      </c>
      <c r="I1975" s="12" t="str">
        <f t="shared" si="272"/>
        <v>2023</v>
      </c>
      <c r="J1975" s="10" t="str">
        <f t="shared" si="273"/>
        <v>Apr</v>
      </c>
      <c r="K1975" s="12" t="str">
        <f t="shared" si="274"/>
        <v>10</v>
      </c>
      <c r="L1975" s="2" t="s">
        <v>30</v>
      </c>
      <c r="M1975" s="2" t="s">
        <v>15</v>
      </c>
      <c r="N1975" s="2">
        <v>1.25</v>
      </c>
      <c r="O1975" s="2" t="s">
        <v>16</v>
      </c>
      <c r="P1975" s="2">
        <v>9</v>
      </c>
      <c r="Q1975" s="2">
        <f t="shared" si="275"/>
        <v>2</v>
      </c>
      <c r="R1975" s="2">
        <v>59.95</v>
      </c>
      <c r="S1975" s="2">
        <f t="shared" si="276"/>
        <v>2</v>
      </c>
      <c r="T1975" s="42">
        <f>DataSet!G831+DataSet!Q831+DataSet!S831</f>
        <v>7</v>
      </c>
      <c r="U1975" s="16" t="str">
        <f t="shared" si="277"/>
        <v>High</v>
      </c>
      <c r="V1975" s="4">
        <v>5</v>
      </c>
      <c r="W1975" s="33">
        <f t="shared" si="278"/>
        <v>533.89006756756794</v>
      </c>
      <c r="X1975" s="2" t="s">
        <v>22</v>
      </c>
    </row>
    <row r="1976" spans="1:24" ht="14.25" customHeight="1" x14ac:dyDescent="0.25">
      <c r="A1976" s="2">
        <v>1095</v>
      </c>
      <c r="B1976" s="2">
        <v>31</v>
      </c>
      <c r="C1976" s="2" t="str">
        <f t="shared" si="270"/>
        <v>Early Adults</v>
      </c>
      <c r="D1976" s="2" t="s">
        <v>26</v>
      </c>
      <c r="E1976" s="2" t="s">
        <v>27</v>
      </c>
      <c r="F1976" s="2">
        <v>603.09</v>
      </c>
      <c r="G1976" s="2">
        <f t="shared" si="271"/>
        <v>2</v>
      </c>
      <c r="H1976" s="6">
        <v>45291</v>
      </c>
      <c r="I1976" s="12" t="str">
        <f t="shared" si="272"/>
        <v>2023</v>
      </c>
      <c r="J1976" s="10" t="str">
        <f t="shared" si="273"/>
        <v>Dec</v>
      </c>
      <c r="K1976" s="12" t="str">
        <f t="shared" si="274"/>
        <v>31</v>
      </c>
      <c r="L1976" s="2" t="s">
        <v>30</v>
      </c>
      <c r="M1976" s="2" t="s">
        <v>25</v>
      </c>
      <c r="N1976" s="2">
        <v>1.25</v>
      </c>
      <c r="O1976" s="2" t="s">
        <v>21</v>
      </c>
      <c r="P1976" s="2">
        <v>2</v>
      </c>
      <c r="Q1976" s="2">
        <f t="shared" si="275"/>
        <v>1</v>
      </c>
      <c r="R1976" s="2">
        <v>301.54000000000002</v>
      </c>
      <c r="S1976" s="2">
        <f t="shared" si="276"/>
        <v>3</v>
      </c>
      <c r="T1976" s="42">
        <f>DataSet!G1096+DataSet!Q1096+DataSet!S1096</f>
        <v>4</v>
      </c>
      <c r="U1976" s="16" t="str">
        <f t="shared" si="277"/>
        <v>Low</v>
      </c>
      <c r="V1976" s="4">
        <v>4</v>
      </c>
      <c r="W1976" s="33">
        <f t="shared" si="278"/>
        <v>523.12613268608459</v>
      </c>
      <c r="X1976" s="2" t="s">
        <v>17</v>
      </c>
    </row>
    <row r="1977" spans="1:24" ht="14.25" customHeight="1" x14ac:dyDescent="0.25">
      <c r="A1977" s="2">
        <v>1349</v>
      </c>
      <c r="B1977" s="2">
        <v>52</v>
      </c>
      <c r="C1977" s="2" t="str">
        <f t="shared" si="270"/>
        <v>Late Adults</v>
      </c>
      <c r="D1977" s="2" t="s">
        <v>12</v>
      </c>
      <c r="E1977" s="2" t="s">
        <v>27</v>
      </c>
      <c r="F1977" s="2">
        <v>258.55</v>
      </c>
      <c r="G1977" s="2">
        <f t="shared" si="271"/>
        <v>1</v>
      </c>
      <c r="H1977" s="6">
        <v>45545</v>
      </c>
      <c r="I1977" s="12" t="str">
        <f t="shared" si="272"/>
        <v>2024</v>
      </c>
      <c r="J1977" s="10" t="str">
        <f t="shared" si="273"/>
        <v>Sep</v>
      </c>
      <c r="K1977" s="12" t="str">
        <f t="shared" si="274"/>
        <v>10</v>
      </c>
      <c r="L1977" s="2" t="s">
        <v>24</v>
      </c>
      <c r="M1977" s="2" t="s">
        <v>25</v>
      </c>
      <c r="N1977" s="2">
        <v>1.25</v>
      </c>
      <c r="O1977" s="2" t="s">
        <v>21</v>
      </c>
      <c r="P1977" s="2">
        <v>11</v>
      </c>
      <c r="Q1977" s="2">
        <f t="shared" si="275"/>
        <v>2</v>
      </c>
      <c r="R1977" s="2">
        <v>23.5</v>
      </c>
      <c r="S1977" s="2">
        <f t="shared" si="276"/>
        <v>1</v>
      </c>
      <c r="T1977" s="42">
        <f>DataSet!G1350+DataSet!Q1350+DataSet!S1350</f>
        <v>7</v>
      </c>
      <c r="U1977" s="16" t="str">
        <f t="shared" si="277"/>
        <v>High</v>
      </c>
      <c r="V1977" s="4">
        <v>3</v>
      </c>
      <c r="W1977" s="33">
        <f t="shared" si="278"/>
        <v>497.8577114427863</v>
      </c>
      <c r="X1977" s="2" t="s">
        <v>22</v>
      </c>
    </row>
    <row r="1978" spans="1:24" ht="14.25" customHeight="1" x14ac:dyDescent="0.25">
      <c r="A1978" s="2">
        <v>1428</v>
      </c>
      <c r="B1978" s="2">
        <v>35</v>
      </c>
      <c r="C1978" s="2" t="str">
        <f t="shared" si="270"/>
        <v>Early Adults</v>
      </c>
      <c r="D1978" s="2" t="s">
        <v>23</v>
      </c>
      <c r="E1978" s="2" t="s">
        <v>27</v>
      </c>
      <c r="F1978" s="2">
        <v>435.49</v>
      </c>
      <c r="G1978" s="2">
        <f t="shared" si="271"/>
        <v>2</v>
      </c>
      <c r="H1978" s="6">
        <v>45624</v>
      </c>
      <c r="I1978" s="12" t="str">
        <f t="shared" si="272"/>
        <v>2024</v>
      </c>
      <c r="J1978" s="10" t="str">
        <f t="shared" si="273"/>
        <v>Nov</v>
      </c>
      <c r="K1978" s="12" t="str">
        <f t="shared" si="274"/>
        <v>28</v>
      </c>
      <c r="L1978" s="2" t="s">
        <v>30</v>
      </c>
      <c r="M1978" s="2" t="s">
        <v>25</v>
      </c>
      <c r="N1978" s="2">
        <v>1.25</v>
      </c>
      <c r="O1978" s="2" t="s">
        <v>21</v>
      </c>
      <c r="P1978" s="2">
        <v>1</v>
      </c>
      <c r="Q1978" s="2">
        <f t="shared" si="275"/>
        <v>1</v>
      </c>
      <c r="R1978" s="2">
        <v>435.49</v>
      </c>
      <c r="S1978" s="2">
        <f t="shared" si="276"/>
        <v>3</v>
      </c>
      <c r="T1978" s="42">
        <f>DataSet!G1429+DataSet!Q1429+DataSet!S1429</f>
        <v>7</v>
      </c>
      <c r="U1978" s="16" t="str">
        <f t="shared" si="277"/>
        <v>High</v>
      </c>
      <c r="V1978" s="4">
        <v>5</v>
      </c>
      <c r="W1978" s="33">
        <f t="shared" si="278"/>
        <v>533.8804399323185</v>
      </c>
      <c r="X1978" s="2" t="s">
        <v>17</v>
      </c>
    </row>
    <row r="1979" spans="1:24" ht="14.25" customHeight="1" x14ac:dyDescent="0.25">
      <c r="A1979" s="2">
        <v>1476</v>
      </c>
      <c r="B1979" s="2">
        <v>37</v>
      </c>
      <c r="C1979" s="2" t="str">
        <f t="shared" si="270"/>
        <v>Early Adults</v>
      </c>
      <c r="D1979" s="2" t="s">
        <v>26</v>
      </c>
      <c r="E1979" s="2" t="s">
        <v>27</v>
      </c>
      <c r="F1979" s="2">
        <v>287.02999999999997</v>
      </c>
      <c r="G1979" s="2">
        <f t="shared" si="271"/>
        <v>1</v>
      </c>
      <c r="H1979" s="6">
        <v>45672</v>
      </c>
      <c r="I1979" s="12" t="str">
        <f t="shared" si="272"/>
        <v>2025</v>
      </c>
      <c r="J1979" s="10" t="str">
        <f t="shared" si="273"/>
        <v>Jan</v>
      </c>
      <c r="K1979" s="12" t="str">
        <f t="shared" si="274"/>
        <v>15</v>
      </c>
      <c r="L1979" s="2" t="s">
        <v>30</v>
      </c>
      <c r="M1979" s="2" t="s">
        <v>25</v>
      </c>
      <c r="N1979" s="2">
        <v>1.25</v>
      </c>
      <c r="O1979" s="2" t="s">
        <v>21</v>
      </c>
      <c r="P1979" s="2">
        <v>19</v>
      </c>
      <c r="Q1979" s="2">
        <f t="shared" si="275"/>
        <v>3</v>
      </c>
      <c r="R1979" s="2">
        <v>15.11</v>
      </c>
      <c r="S1979" s="2">
        <f t="shared" si="276"/>
        <v>1</v>
      </c>
      <c r="T1979" s="42">
        <f>DataSet!G1477+DataSet!Q1477+DataSet!S1477</f>
        <v>7</v>
      </c>
      <c r="U1979" s="16" t="str">
        <f t="shared" si="277"/>
        <v>High</v>
      </c>
      <c r="V1979" s="4">
        <v>2</v>
      </c>
      <c r="W1979" s="33">
        <f t="shared" si="278"/>
        <v>519.19106135986806</v>
      </c>
      <c r="X1979" s="2" t="s">
        <v>22</v>
      </c>
    </row>
    <row r="1980" spans="1:24" ht="14.25" customHeight="1" x14ac:dyDescent="0.25">
      <c r="A1980" s="2">
        <v>1575</v>
      </c>
      <c r="B1980" s="2">
        <v>53</v>
      </c>
      <c r="C1980" s="2" t="str">
        <f t="shared" si="270"/>
        <v>Late Adults</v>
      </c>
      <c r="D1980" s="2" t="s">
        <v>23</v>
      </c>
      <c r="E1980" s="2" t="s">
        <v>27</v>
      </c>
      <c r="F1980" s="2">
        <v>556.95000000000005</v>
      </c>
      <c r="G1980" s="2">
        <f t="shared" si="271"/>
        <v>2</v>
      </c>
      <c r="H1980" s="6">
        <v>45771</v>
      </c>
      <c r="I1980" s="12" t="str">
        <f t="shared" si="272"/>
        <v>2025</v>
      </c>
      <c r="J1980" s="10" t="str">
        <f t="shared" si="273"/>
        <v>Apr</v>
      </c>
      <c r="K1980" s="12" t="str">
        <f t="shared" si="274"/>
        <v>24</v>
      </c>
      <c r="L1980" s="2" t="s">
        <v>30</v>
      </c>
      <c r="M1980" s="2" t="s">
        <v>25</v>
      </c>
      <c r="N1980" s="2">
        <v>1.25</v>
      </c>
      <c r="O1980" s="2" t="s">
        <v>16</v>
      </c>
      <c r="P1980" s="2">
        <v>19</v>
      </c>
      <c r="Q1980" s="2">
        <f t="shared" si="275"/>
        <v>3</v>
      </c>
      <c r="R1980" s="2">
        <v>29.31</v>
      </c>
      <c r="S1980" s="2">
        <f t="shared" si="276"/>
        <v>1</v>
      </c>
      <c r="T1980" s="42">
        <f>DataSet!G1576+DataSet!Q1576+DataSet!S1576</f>
        <v>4</v>
      </c>
      <c r="U1980" s="16" t="str">
        <f t="shared" si="277"/>
        <v>Low</v>
      </c>
      <c r="V1980" s="4">
        <v>3</v>
      </c>
      <c r="W1980" s="33">
        <f t="shared" si="278"/>
        <v>498.25523255813965</v>
      </c>
      <c r="X1980" s="2" t="s">
        <v>17</v>
      </c>
    </row>
    <row r="1981" spans="1:24" ht="14.25" customHeight="1" x14ac:dyDescent="0.25">
      <c r="A1981" s="2">
        <v>1657</v>
      </c>
      <c r="B1981" s="2">
        <v>60</v>
      </c>
      <c r="C1981" s="2" t="str">
        <f t="shared" si="270"/>
        <v>Seniors</v>
      </c>
      <c r="D1981" s="2" t="s">
        <v>18</v>
      </c>
      <c r="E1981" s="2" t="s">
        <v>27</v>
      </c>
      <c r="F1981" s="2">
        <v>465.17</v>
      </c>
      <c r="G1981" s="2">
        <f t="shared" si="271"/>
        <v>2</v>
      </c>
      <c r="H1981" s="6">
        <v>45853</v>
      </c>
      <c r="I1981" s="12" t="str">
        <f t="shared" si="272"/>
        <v>2025</v>
      </c>
      <c r="J1981" s="10" t="str">
        <f t="shared" si="273"/>
        <v>Jul</v>
      </c>
      <c r="K1981" s="12" t="str">
        <f t="shared" si="274"/>
        <v>15</v>
      </c>
      <c r="L1981" s="2" t="s">
        <v>30</v>
      </c>
      <c r="M1981" s="2" t="s">
        <v>25</v>
      </c>
      <c r="N1981" s="2">
        <v>1.25</v>
      </c>
      <c r="O1981" s="2" t="s">
        <v>21</v>
      </c>
      <c r="P1981" s="2">
        <v>16</v>
      </c>
      <c r="Q1981" s="2">
        <f t="shared" si="275"/>
        <v>3</v>
      </c>
      <c r="R1981" s="2">
        <v>29.07</v>
      </c>
      <c r="S1981" s="2">
        <f t="shared" si="276"/>
        <v>1</v>
      </c>
      <c r="T1981" s="42">
        <f>DataSet!G1658+DataSet!Q1658+DataSet!S1658</f>
        <v>5</v>
      </c>
      <c r="U1981" s="16" t="str">
        <f t="shared" si="277"/>
        <v>Medium</v>
      </c>
      <c r="V1981" s="4">
        <v>5</v>
      </c>
      <c r="W1981" s="33">
        <f t="shared" si="278"/>
        <v>534.04720338983088</v>
      </c>
      <c r="X1981" s="2" t="s">
        <v>22</v>
      </c>
    </row>
    <row r="1982" spans="1:24" ht="14.25" customHeight="1" x14ac:dyDescent="0.25">
      <c r="A1982" s="2">
        <v>1685</v>
      </c>
      <c r="B1982" s="2">
        <v>23</v>
      </c>
      <c r="C1982" s="2" t="str">
        <f t="shared" si="270"/>
        <v>Young Adults</v>
      </c>
      <c r="D1982" s="2" t="s">
        <v>23</v>
      </c>
      <c r="E1982" s="2" t="s">
        <v>27</v>
      </c>
      <c r="F1982" s="2">
        <v>80.03</v>
      </c>
      <c r="G1982" s="2">
        <f t="shared" si="271"/>
        <v>1</v>
      </c>
      <c r="H1982" s="6">
        <v>45881</v>
      </c>
      <c r="I1982" s="12" t="str">
        <f t="shared" si="272"/>
        <v>2025</v>
      </c>
      <c r="J1982" s="10" t="str">
        <f t="shared" si="273"/>
        <v>Aug</v>
      </c>
      <c r="K1982" s="12" t="str">
        <f t="shared" si="274"/>
        <v>12</v>
      </c>
      <c r="L1982" s="2" t="s">
        <v>14</v>
      </c>
      <c r="M1982" s="2" t="s">
        <v>15</v>
      </c>
      <c r="N1982" s="2">
        <v>1.25</v>
      </c>
      <c r="O1982" s="2" t="s">
        <v>21</v>
      </c>
      <c r="P1982" s="2">
        <v>9</v>
      </c>
      <c r="Q1982" s="2">
        <f t="shared" si="275"/>
        <v>2</v>
      </c>
      <c r="R1982" s="2">
        <v>8.89</v>
      </c>
      <c r="S1982" s="2">
        <f t="shared" si="276"/>
        <v>1</v>
      </c>
      <c r="T1982" s="42">
        <f>DataSet!G1686+DataSet!Q1686+DataSet!S1686</f>
        <v>4</v>
      </c>
      <c r="U1982" s="16" t="str">
        <f t="shared" si="277"/>
        <v>Low</v>
      </c>
      <c r="V1982" s="4">
        <v>5</v>
      </c>
      <c r="W1982" s="33">
        <f t="shared" si="278"/>
        <v>534.16414261460136</v>
      </c>
      <c r="X1982" s="2" t="s">
        <v>17</v>
      </c>
    </row>
    <row r="1983" spans="1:24" ht="14.25" customHeight="1" x14ac:dyDescent="0.25">
      <c r="A1983" s="2">
        <v>2078</v>
      </c>
      <c r="B1983" s="2">
        <v>69</v>
      </c>
      <c r="C1983" s="2" t="str">
        <f t="shared" si="270"/>
        <v>Seniors</v>
      </c>
      <c r="D1983" s="2" t="s">
        <v>12</v>
      </c>
      <c r="E1983" s="2" t="s">
        <v>13</v>
      </c>
      <c r="F1983" s="2">
        <v>144.57</v>
      </c>
      <c r="G1983" s="2">
        <f t="shared" si="271"/>
        <v>1</v>
      </c>
      <c r="H1983" s="6">
        <v>46274</v>
      </c>
      <c r="I1983" s="12" t="str">
        <f t="shared" si="272"/>
        <v>2026</v>
      </c>
      <c r="J1983" s="10" t="str">
        <f t="shared" si="273"/>
        <v>Sep</v>
      </c>
      <c r="K1983" s="12" t="str">
        <f t="shared" si="274"/>
        <v>09</v>
      </c>
      <c r="L1983" s="2" t="s">
        <v>14</v>
      </c>
      <c r="M1983" s="2" t="s">
        <v>25</v>
      </c>
      <c r="N1983" s="2">
        <v>1.25</v>
      </c>
      <c r="O1983" s="2" t="s">
        <v>16</v>
      </c>
      <c r="P1983" s="2">
        <v>4</v>
      </c>
      <c r="Q1983" s="2">
        <f t="shared" si="275"/>
        <v>1</v>
      </c>
      <c r="R1983" s="2">
        <v>36.14</v>
      </c>
      <c r="S1983" s="2">
        <f t="shared" si="276"/>
        <v>1</v>
      </c>
      <c r="T1983" s="42">
        <f>DataSet!G2079+DataSet!Q2079+DataSet!S2079</f>
        <v>4</v>
      </c>
      <c r="U1983" s="16" t="str">
        <f t="shared" si="277"/>
        <v>Low</v>
      </c>
      <c r="V1983" s="4">
        <v>3</v>
      </c>
      <c r="W1983" s="33">
        <f t="shared" si="278"/>
        <v>498.15757071547432</v>
      </c>
      <c r="X1983" s="2" t="s">
        <v>22</v>
      </c>
    </row>
    <row r="1984" spans="1:24" ht="14.25" customHeight="1" x14ac:dyDescent="0.25">
      <c r="A1984" s="2">
        <v>2318</v>
      </c>
      <c r="B1984" s="2">
        <v>29</v>
      </c>
      <c r="C1984" s="2" t="str">
        <f t="shared" si="270"/>
        <v>Young Adults</v>
      </c>
      <c r="D1984" s="2" t="s">
        <v>12</v>
      </c>
      <c r="E1984" s="2" t="s">
        <v>13</v>
      </c>
      <c r="F1984" s="2">
        <v>807.08</v>
      </c>
      <c r="G1984" s="2">
        <f t="shared" si="271"/>
        <v>3</v>
      </c>
      <c r="H1984" s="6">
        <v>46514</v>
      </c>
      <c r="I1984" s="12" t="str">
        <f t="shared" si="272"/>
        <v>2027</v>
      </c>
      <c r="J1984" s="10" t="str">
        <f t="shared" si="273"/>
        <v>May</v>
      </c>
      <c r="K1984" s="12" t="str">
        <f t="shared" si="274"/>
        <v>07</v>
      </c>
      <c r="L1984" s="2" t="s">
        <v>20</v>
      </c>
      <c r="M1984" s="2" t="s">
        <v>15</v>
      </c>
      <c r="N1984" s="2">
        <v>1.25</v>
      </c>
      <c r="O1984" s="2" t="s">
        <v>16</v>
      </c>
      <c r="P1984" s="2">
        <v>18</v>
      </c>
      <c r="Q1984" s="2">
        <f t="shared" si="275"/>
        <v>3</v>
      </c>
      <c r="R1984" s="2">
        <v>44.84</v>
      </c>
      <c r="S1984" s="2">
        <f t="shared" si="276"/>
        <v>1</v>
      </c>
      <c r="T1984" s="42">
        <f>DataSet!G2319+DataSet!Q2319+DataSet!S2319</f>
        <v>5</v>
      </c>
      <c r="U1984" s="16" t="str">
        <f t="shared" si="277"/>
        <v>Medium</v>
      </c>
      <c r="V1984" s="4">
        <v>1</v>
      </c>
      <c r="W1984" s="33">
        <f t="shared" si="278"/>
        <v>535.59366612111273</v>
      </c>
      <c r="X1984" s="2" t="s">
        <v>22</v>
      </c>
    </row>
    <row r="1985" spans="1:24" ht="14.25" customHeight="1" x14ac:dyDescent="0.25">
      <c r="A1985" s="2">
        <v>2574</v>
      </c>
      <c r="B1985" s="2">
        <v>49</v>
      </c>
      <c r="C1985" s="2" t="str">
        <f t="shared" si="270"/>
        <v>Mid Adults</v>
      </c>
      <c r="D1985" s="2" t="s">
        <v>26</v>
      </c>
      <c r="E1985" s="2" t="s">
        <v>13</v>
      </c>
      <c r="F1985" s="2">
        <v>501.01</v>
      </c>
      <c r="G1985" s="2">
        <f t="shared" si="271"/>
        <v>2</v>
      </c>
      <c r="H1985" s="6">
        <v>46770</v>
      </c>
      <c r="I1985" s="12" t="str">
        <f t="shared" si="272"/>
        <v>2028</v>
      </c>
      <c r="J1985" s="10" t="str">
        <f t="shared" si="273"/>
        <v>Jan</v>
      </c>
      <c r="K1985" s="12" t="str">
        <f t="shared" si="274"/>
        <v>18</v>
      </c>
      <c r="L1985" s="2" t="s">
        <v>30</v>
      </c>
      <c r="M1985" s="2" t="s">
        <v>25</v>
      </c>
      <c r="N1985" s="2">
        <v>1.25</v>
      </c>
      <c r="O1985" s="2" t="s">
        <v>21</v>
      </c>
      <c r="P1985" s="2">
        <v>2</v>
      </c>
      <c r="Q1985" s="2">
        <f t="shared" si="275"/>
        <v>1</v>
      </c>
      <c r="R1985" s="2">
        <v>250.5</v>
      </c>
      <c r="S1985" s="2">
        <f t="shared" si="276"/>
        <v>3</v>
      </c>
      <c r="T1985" s="42">
        <f>DataSet!G2575+DataSet!Q2575+DataSet!S2575</f>
        <v>4</v>
      </c>
      <c r="U1985" s="16" t="str">
        <f t="shared" si="277"/>
        <v>Low</v>
      </c>
      <c r="V1985" s="4">
        <v>3</v>
      </c>
      <c r="W1985" s="33">
        <f t="shared" si="278"/>
        <v>498.74688333333353</v>
      </c>
      <c r="X1985" s="2" t="s">
        <v>22</v>
      </c>
    </row>
    <row r="1986" spans="1:24" ht="14.25" customHeight="1" x14ac:dyDescent="0.25">
      <c r="A1986" s="2">
        <v>2760</v>
      </c>
      <c r="B1986" s="2">
        <v>67</v>
      </c>
      <c r="C1986" s="2" t="str">
        <f t="shared" ref="C1986:C2049" si="279">IF(AND(B1986&gt;=18, B1986&lt;=29), "Young Adults",
   IF(AND(B1986&gt;=30, B1986&lt;=39), "Early Adults",
      IF(AND(B1986&gt;=40, B1986&lt;=49), "Mid Adults",
         IF(AND(B1986&gt;=50, B1986&lt;=59), "Late Adults",
            IF(AND(B1986&gt;=60, B1986&lt;=69), "Seniors", "Out of Range")
         )
      )
   )
)</f>
        <v>Seniors</v>
      </c>
      <c r="D1986" s="2" t="s">
        <v>18</v>
      </c>
      <c r="E1986" s="2" t="s">
        <v>29</v>
      </c>
      <c r="F1986" s="2">
        <v>441.36</v>
      </c>
      <c r="G1986" s="2">
        <f t="shared" ref="G1986:G2049" si="280">IF(F1986 &lt;= 350, 1, IF(F1986&gt; 350, IF(F1986 &lt;= 650, 2, 3)))</f>
        <v>2</v>
      </c>
      <c r="H1986" s="6">
        <v>46956</v>
      </c>
      <c r="I1986" s="12" t="str">
        <f t="shared" ref="I1986:I2049" si="281">TEXT(H1986, "yyyy")</f>
        <v>2028</v>
      </c>
      <c r="J1986" s="10" t="str">
        <f t="shared" ref="J1986:J2049" si="282">TEXT(H1986, "mmm")</f>
        <v>Jul</v>
      </c>
      <c r="K1986" s="12" t="str">
        <f t="shared" ref="K1986:K2049" si="283">TEXT(H1986, "dd")</f>
        <v>22</v>
      </c>
      <c r="L1986" s="2" t="s">
        <v>14</v>
      </c>
      <c r="M1986" s="2" t="s">
        <v>25</v>
      </c>
      <c r="N1986" s="2">
        <v>1.25</v>
      </c>
      <c r="O1986" s="2" t="s">
        <v>16</v>
      </c>
      <c r="P1986" s="2">
        <v>10</v>
      </c>
      <c r="Q1986" s="2">
        <f t="shared" ref="Q1986:Q2049" si="284">IF(P1986 &lt;= 5, 1, IF(P1986&gt; 5, IF(P1986 &lt;= 15, 2, 3)))</f>
        <v>2</v>
      </c>
      <c r="R1986" s="2">
        <v>44.14</v>
      </c>
      <c r="S1986" s="2">
        <f t="shared" ref="S1986:S2049" si="285">IF(R1986 &lt;= 50, 1, IF(R1986&gt; 50, IF(R1986 &lt;= 150, 2, 3)))</f>
        <v>1</v>
      </c>
      <c r="T1986" s="42">
        <f>DataSet!G2761+DataSet!Q2761+DataSet!S2761</f>
        <v>4</v>
      </c>
      <c r="U1986" s="16" t="str">
        <f t="shared" ref="U1986:U2049" si="286">IF(T1986&lt;=4,"Low",IF(T1986&lt;=6,"Medium","High"))</f>
        <v>Low</v>
      </c>
      <c r="V1986" s="4">
        <v>5</v>
      </c>
      <c r="W1986" s="33">
        <f t="shared" ref="W1986:W2049" si="287">AVERAGEIFS(F1986:F6985, V1986:V6985,V1986 )</f>
        <v>534.93647959183704</v>
      </c>
      <c r="X1986" s="2" t="s">
        <v>28</v>
      </c>
    </row>
    <row r="1987" spans="1:24" ht="14.25" customHeight="1" x14ac:dyDescent="0.25">
      <c r="A1987" s="2">
        <v>2873</v>
      </c>
      <c r="B1987" s="2">
        <v>32</v>
      </c>
      <c r="C1987" s="2" t="str">
        <f t="shared" si="279"/>
        <v>Early Adults</v>
      </c>
      <c r="D1987" s="2" t="s">
        <v>26</v>
      </c>
      <c r="E1987" s="2" t="s">
        <v>27</v>
      </c>
      <c r="F1987" s="2">
        <v>810.63</v>
      </c>
      <c r="G1987" s="2">
        <f t="shared" si="280"/>
        <v>3</v>
      </c>
      <c r="H1987" s="6">
        <v>47069</v>
      </c>
      <c r="I1987" s="12" t="str">
        <f t="shared" si="281"/>
        <v>2028</v>
      </c>
      <c r="J1987" s="10" t="str">
        <f t="shared" si="282"/>
        <v>Nov</v>
      </c>
      <c r="K1987" s="12" t="str">
        <f t="shared" si="283"/>
        <v>12</v>
      </c>
      <c r="L1987" s="2" t="s">
        <v>30</v>
      </c>
      <c r="M1987" s="2" t="s">
        <v>15</v>
      </c>
      <c r="N1987" s="2">
        <v>1.25</v>
      </c>
      <c r="O1987" s="2" t="s">
        <v>21</v>
      </c>
      <c r="P1987" s="2">
        <v>10</v>
      </c>
      <c r="Q1987" s="2">
        <f t="shared" si="284"/>
        <v>2</v>
      </c>
      <c r="R1987" s="2">
        <v>81.06</v>
      </c>
      <c r="S1987" s="2">
        <f t="shared" si="285"/>
        <v>2</v>
      </c>
      <c r="T1987" s="42">
        <f>DataSet!G2874+DataSet!Q2874+DataSet!S2874</f>
        <v>7</v>
      </c>
      <c r="U1987" s="16" t="str">
        <f t="shared" si="286"/>
        <v>High</v>
      </c>
      <c r="V1987" s="4">
        <v>4</v>
      </c>
      <c r="W1987" s="33">
        <f t="shared" si="287"/>
        <v>522.9965316045384</v>
      </c>
      <c r="X1987" s="2" t="s">
        <v>22</v>
      </c>
    </row>
    <row r="1988" spans="1:24" ht="14.25" customHeight="1" x14ac:dyDescent="0.25">
      <c r="A1988" s="2">
        <v>3373</v>
      </c>
      <c r="B1988" s="2">
        <v>39</v>
      </c>
      <c r="C1988" s="2" t="str">
        <f t="shared" si="279"/>
        <v>Early Adults</v>
      </c>
      <c r="D1988" s="2" t="s">
        <v>12</v>
      </c>
      <c r="E1988" s="2" t="s">
        <v>27</v>
      </c>
      <c r="F1988" s="2">
        <v>159.47</v>
      </c>
      <c r="G1988" s="2">
        <f t="shared" si="280"/>
        <v>1</v>
      </c>
      <c r="H1988" s="6">
        <v>47569</v>
      </c>
      <c r="I1988" s="12" t="str">
        <f t="shared" si="281"/>
        <v>2030</v>
      </c>
      <c r="J1988" s="10" t="str">
        <f t="shared" si="282"/>
        <v>Mar</v>
      </c>
      <c r="K1988" s="12" t="str">
        <f t="shared" si="283"/>
        <v>27</v>
      </c>
      <c r="L1988" s="2" t="s">
        <v>24</v>
      </c>
      <c r="M1988" s="2" t="s">
        <v>25</v>
      </c>
      <c r="N1988" s="2">
        <v>1.25</v>
      </c>
      <c r="O1988" s="2" t="s">
        <v>16</v>
      </c>
      <c r="P1988" s="2">
        <v>1</v>
      </c>
      <c r="Q1988" s="2">
        <f t="shared" si="284"/>
        <v>1</v>
      </c>
      <c r="R1988" s="2">
        <v>159.47</v>
      </c>
      <c r="S1988" s="2">
        <f t="shared" si="285"/>
        <v>3</v>
      </c>
      <c r="T1988" s="42">
        <f>DataSet!G3374+DataSet!Q3374+DataSet!S3374</f>
        <v>8</v>
      </c>
      <c r="U1988" s="16" t="str">
        <f t="shared" si="286"/>
        <v>High</v>
      </c>
      <c r="V1988" s="4">
        <v>1</v>
      </c>
      <c r="W1988" s="33">
        <f t="shared" si="287"/>
        <v>535.14860655737687</v>
      </c>
      <c r="X1988" s="2" t="s">
        <v>17</v>
      </c>
    </row>
    <row r="1989" spans="1:24" ht="14.25" customHeight="1" x14ac:dyDescent="0.25">
      <c r="A1989" s="2">
        <v>3442</v>
      </c>
      <c r="B1989" s="2">
        <v>48</v>
      </c>
      <c r="C1989" s="2" t="str">
        <f t="shared" si="279"/>
        <v>Mid Adults</v>
      </c>
      <c r="D1989" s="2" t="s">
        <v>26</v>
      </c>
      <c r="E1989" s="2" t="s">
        <v>19</v>
      </c>
      <c r="F1989" s="2">
        <v>821.68</v>
      </c>
      <c r="G1989" s="2">
        <f t="shared" si="280"/>
        <v>3</v>
      </c>
      <c r="H1989" s="6">
        <v>47638</v>
      </c>
      <c r="I1989" s="12" t="str">
        <f t="shared" si="281"/>
        <v>2030</v>
      </c>
      <c r="J1989" s="10" t="str">
        <f t="shared" si="282"/>
        <v>Jun</v>
      </c>
      <c r="K1989" s="12" t="str">
        <f t="shared" si="283"/>
        <v>04</v>
      </c>
      <c r="L1989" s="2" t="s">
        <v>30</v>
      </c>
      <c r="M1989" s="2" t="s">
        <v>25</v>
      </c>
      <c r="N1989" s="2">
        <v>1.25</v>
      </c>
      <c r="O1989" s="2" t="s">
        <v>16</v>
      </c>
      <c r="P1989" s="2">
        <v>15</v>
      </c>
      <c r="Q1989" s="2">
        <f t="shared" si="284"/>
        <v>2</v>
      </c>
      <c r="R1989" s="2">
        <v>54.78</v>
      </c>
      <c r="S1989" s="2">
        <f t="shared" si="285"/>
        <v>2</v>
      </c>
      <c r="T1989" s="42">
        <f>DataSet!G3443+DataSet!Q3443+DataSet!S3443</f>
        <v>6</v>
      </c>
      <c r="U1989" s="16" t="str">
        <f t="shared" si="286"/>
        <v>Medium</v>
      </c>
      <c r="V1989" s="4">
        <v>5</v>
      </c>
      <c r="W1989" s="33">
        <f t="shared" si="287"/>
        <v>535.09589437819454</v>
      </c>
      <c r="X1989" s="2" t="s">
        <v>22</v>
      </c>
    </row>
    <row r="1990" spans="1:24" ht="14.25" customHeight="1" x14ac:dyDescent="0.25">
      <c r="A1990" s="2">
        <v>4065</v>
      </c>
      <c r="B1990" s="2">
        <v>56</v>
      </c>
      <c r="C1990" s="2" t="str">
        <f t="shared" si="279"/>
        <v>Late Adults</v>
      </c>
      <c r="D1990" s="2" t="s">
        <v>23</v>
      </c>
      <c r="E1990" s="2" t="s">
        <v>27</v>
      </c>
      <c r="F1990" s="2">
        <v>191.38</v>
      </c>
      <c r="G1990" s="2">
        <f t="shared" si="280"/>
        <v>1</v>
      </c>
      <c r="H1990" s="6">
        <v>48261</v>
      </c>
      <c r="I1990" s="12" t="str">
        <f t="shared" si="281"/>
        <v>2032</v>
      </c>
      <c r="J1990" s="10" t="str">
        <f t="shared" si="282"/>
        <v>Feb</v>
      </c>
      <c r="K1990" s="12" t="str">
        <f t="shared" si="283"/>
        <v>17</v>
      </c>
      <c r="L1990" s="2" t="s">
        <v>14</v>
      </c>
      <c r="M1990" s="2" t="s">
        <v>25</v>
      </c>
      <c r="N1990" s="2">
        <v>1.25</v>
      </c>
      <c r="O1990" s="2" t="s">
        <v>21</v>
      </c>
      <c r="P1990" s="2">
        <v>3</v>
      </c>
      <c r="Q1990" s="2">
        <f t="shared" si="284"/>
        <v>1</v>
      </c>
      <c r="R1990" s="2">
        <v>63.79</v>
      </c>
      <c r="S1990" s="2">
        <f t="shared" si="285"/>
        <v>2</v>
      </c>
      <c r="T1990" s="42">
        <f>DataSet!G4066+DataSet!Q4066+DataSet!S4066</f>
        <v>5</v>
      </c>
      <c r="U1990" s="16" t="str">
        <f t="shared" si="286"/>
        <v>Medium</v>
      </c>
      <c r="V1990" s="4">
        <v>2</v>
      </c>
      <c r="W1990" s="33">
        <f t="shared" si="287"/>
        <v>519.57671096345587</v>
      </c>
      <c r="X1990" s="2" t="s">
        <v>17</v>
      </c>
    </row>
    <row r="1991" spans="1:24" ht="14.25" customHeight="1" x14ac:dyDescent="0.25">
      <c r="A1991" s="2">
        <v>4275</v>
      </c>
      <c r="B1991" s="2">
        <v>39</v>
      </c>
      <c r="C1991" s="2" t="str">
        <f t="shared" si="279"/>
        <v>Early Adults</v>
      </c>
      <c r="D1991" s="2" t="s">
        <v>26</v>
      </c>
      <c r="E1991" s="2" t="s">
        <v>13</v>
      </c>
      <c r="F1991" s="2">
        <v>104.3</v>
      </c>
      <c r="G1991" s="2">
        <f t="shared" si="280"/>
        <v>1</v>
      </c>
      <c r="H1991" s="6">
        <v>48471</v>
      </c>
      <c r="I1991" s="12" t="str">
        <f t="shared" si="281"/>
        <v>2032</v>
      </c>
      <c r="J1991" s="10" t="str">
        <f t="shared" si="282"/>
        <v>Sep</v>
      </c>
      <c r="K1991" s="12" t="str">
        <f t="shared" si="283"/>
        <v>14</v>
      </c>
      <c r="L1991" s="2" t="s">
        <v>20</v>
      </c>
      <c r="M1991" s="2" t="s">
        <v>15</v>
      </c>
      <c r="N1991" s="2">
        <v>1.25</v>
      </c>
      <c r="O1991" s="2" t="s">
        <v>16</v>
      </c>
      <c r="P1991" s="2">
        <v>3</v>
      </c>
      <c r="Q1991" s="2">
        <f t="shared" si="284"/>
        <v>1</v>
      </c>
      <c r="R1991" s="2">
        <v>34.770000000000003</v>
      </c>
      <c r="S1991" s="2">
        <f t="shared" si="285"/>
        <v>1</v>
      </c>
      <c r="T1991" s="42">
        <f>DataSet!G4276+DataSet!Q4276+DataSet!S4276</f>
        <v>7</v>
      </c>
      <c r="U1991" s="16" t="str">
        <f t="shared" si="286"/>
        <v>High</v>
      </c>
      <c r="V1991" s="4">
        <v>1</v>
      </c>
      <c r="W1991" s="33">
        <f t="shared" si="287"/>
        <v>535.76548440065665</v>
      </c>
      <c r="X1991" s="2" t="s">
        <v>22</v>
      </c>
    </row>
    <row r="1992" spans="1:24" ht="14.25" customHeight="1" x14ac:dyDescent="0.25">
      <c r="A1992" s="2">
        <v>4290</v>
      </c>
      <c r="B1992" s="2">
        <v>58</v>
      </c>
      <c r="C1992" s="2" t="str">
        <f t="shared" si="279"/>
        <v>Late Adults</v>
      </c>
      <c r="D1992" s="2" t="s">
        <v>26</v>
      </c>
      <c r="E1992" s="2" t="s">
        <v>13</v>
      </c>
      <c r="F1992" s="2">
        <v>341.62</v>
      </c>
      <c r="G1992" s="2">
        <f t="shared" si="280"/>
        <v>1</v>
      </c>
      <c r="H1992" s="6">
        <v>48486</v>
      </c>
      <c r="I1992" s="12" t="str">
        <f t="shared" si="281"/>
        <v>2032</v>
      </c>
      <c r="J1992" s="10" t="str">
        <f t="shared" si="282"/>
        <v>Sep</v>
      </c>
      <c r="K1992" s="12" t="str">
        <f t="shared" si="283"/>
        <v>29</v>
      </c>
      <c r="L1992" s="2" t="s">
        <v>30</v>
      </c>
      <c r="M1992" s="2" t="s">
        <v>15</v>
      </c>
      <c r="N1992" s="2">
        <v>1.25</v>
      </c>
      <c r="O1992" s="2" t="s">
        <v>21</v>
      </c>
      <c r="P1992" s="2">
        <v>9</v>
      </c>
      <c r="Q1992" s="2">
        <f t="shared" si="284"/>
        <v>2</v>
      </c>
      <c r="R1992" s="2">
        <v>37.96</v>
      </c>
      <c r="S1992" s="2">
        <f t="shared" si="285"/>
        <v>1</v>
      </c>
      <c r="T1992" s="42">
        <f>DataSet!G4291+DataSet!Q4291+DataSet!S4291</f>
        <v>6</v>
      </c>
      <c r="U1992" s="16" t="str">
        <f t="shared" si="286"/>
        <v>Medium</v>
      </c>
      <c r="V1992" s="4">
        <v>4</v>
      </c>
      <c r="W1992" s="33">
        <f t="shared" si="287"/>
        <v>522.52959415584451</v>
      </c>
      <c r="X1992" s="2" t="s">
        <v>28</v>
      </c>
    </row>
    <row r="1993" spans="1:24" ht="14.25" customHeight="1" x14ac:dyDescent="0.25">
      <c r="A1993" s="2">
        <v>4380</v>
      </c>
      <c r="B1993" s="2">
        <v>57</v>
      </c>
      <c r="C1993" s="2" t="str">
        <f t="shared" si="279"/>
        <v>Late Adults</v>
      </c>
      <c r="D1993" s="2" t="s">
        <v>26</v>
      </c>
      <c r="E1993" s="2" t="s">
        <v>13</v>
      </c>
      <c r="F1993" s="2">
        <v>792.26</v>
      </c>
      <c r="G1993" s="2">
        <f t="shared" si="280"/>
        <v>3</v>
      </c>
      <c r="H1993" s="6">
        <v>48576</v>
      </c>
      <c r="I1993" s="12" t="str">
        <f t="shared" si="281"/>
        <v>2032</v>
      </c>
      <c r="J1993" s="10" t="str">
        <f t="shared" si="282"/>
        <v>Dec</v>
      </c>
      <c r="K1993" s="12" t="str">
        <f t="shared" si="283"/>
        <v>28</v>
      </c>
      <c r="L1993" s="2" t="s">
        <v>24</v>
      </c>
      <c r="M1993" s="2" t="s">
        <v>15</v>
      </c>
      <c r="N1993" s="2">
        <v>1.25</v>
      </c>
      <c r="O1993" s="2" t="s">
        <v>21</v>
      </c>
      <c r="P1993" s="2">
        <v>8</v>
      </c>
      <c r="Q1993" s="2">
        <f t="shared" si="284"/>
        <v>2</v>
      </c>
      <c r="R1993" s="2">
        <v>99.03</v>
      </c>
      <c r="S1993" s="2">
        <f t="shared" si="285"/>
        <v>2</v>
      </c>
      <c r="T1993" s="42">
        <f>DataSet!G4381+DataSet!Q4381+DataSet!S4381</f>
        <v>6</v>
      </c>
      <c r="U1993" s="16" t="str">
        <f t="shared" si="286"/>
        <v>Medium</v>
      </c>
      <c r="V1993" s="4">
        <v>2</v>
      </c>
      <c r="W1993" s="33">
        <f t="shared" si="287"/>
        <v>520.12279534109894</v>
      </c>
      <c r="X1993" s="2" t="s">
        <v>17</v>
      </c>
    </row>
    <row r="1994" spans="1:24" ht="14.25" customHeight="1" x14ac:dyDescent="0.25">
      <c r="A1994" s="2">
        <v>4628</v>
      </c>
      <c r="B1994" s="2">
        <v>43</v>
      </c>
      <c r="C1994" s="2" t="str">
        <f t="shared" si="279"/>
        <v>Mid Adults</v>
      </c>
      <c r="D1994" s="2" t="s">
        <v>23</v>
      </c>
      <c r="E1994" s="2" t="s">
        <v>19</v>
      </c>
      <c r="F1994" s="2">
        <v>429.34</v>
      </c>
      <c r="G1994" s="2">
        <f t="shared" si="280"/>
        <v>2</v>
      </c>
      <c r="H1994" s="6">
        <v>48824</v>
      </c>
      <c r="I1994" s="12" t="str">
        <f t="shared" si="281"/>
        <v>2033</v>
      </c>
      <c r="J1994" s="10" t="str">
        <f t="shared" si="282"/>
        <v>Sep</v>
      </c>
      <c r="K1994" s="12" t="str">
        <f t="shared" si="283"/>
        <v>02</v>
      </c>
      <c r="L1994" s="2" t="s">
        <v>30</v>
      </c>
      <c r="M1994" s="2" t="s">
        <v>25</v>
      </c>
      <c r="N1994" s="2">
        <v>1.25</v>
      </c>
      <c r="O1994" s="2" t="s">
        <v>21</v>
      </c>
      <c r="P1994" s="2">
        <v>19</v>
      </c>
      <c r="Q1994" s="2">
        <f t="shared" si="284"/>
        <v>3</v>
      </c>
      <c r="R1994" s="2">
        <v>22.6</v>
      </c>
      <c r="S1994" s="2">
        <f t="shared" si="285"/>
        <v>1</v>
      </c>
      <c r="T1994" s="42">
        <f>DataSet!G4629+DataSet!Q4629+DataSet!S4629</f>
        <v>7</v>
      </c>
      <c r="U1994" s="16" t="str">
        <f t="shared" si="286"/>
        <v>High</v>
      </c>
      <c r="V1994" s="4">
        <v>4</v>
      </c>
      <c r="W1994" s="33">
        <f t="shared" si="287"/>
        <v>522.82375609756139</v>
      </c>
      <c r="X1994" s="2" t="s">
        <v>28</v>
      </c>
    </row>
    <row r="1995" spans="1:24" ht="14.25" customHeight="1" x14ac:dyDescent="0.25">
      <c r="A1995" s="2">
        <v>4635</v>
      </c>
      <c r="B1995" s="2">
        <v>55</v>
      </c>
      <c r="C1995" s="2" t="str">
        <f t="shared" si="279"/>
        <v>Late Adults</v>
      </c>
      <c r="D1995" s="2" t="s">
        <v>26</v>
      </c>
      <c r="E1995" s="2" t="s">
        <v>19</v>
      </c>
      <c r="F1995" s="2">
        <v>860.36</v>
      </c>
      <c r="G1995" s="2">
        <f t="shared" si="280"/>
        <v>3</v>
      </c>
      <c r="H1995" s="6">
        <v>48831</v>
      </c>
      <c r="I1995" s="12" t="str">
        <f t="shared" si="281"/>
        <v>2033</v>
      </c>
      <c r="J1995" s="10" t="str">
        <f t="shared" si="282"/>
        <v>Sep</v>
      </c>
      <c r="K1995" s="12" t="str">
        <f t="shared" si="283"/>
        <v>09</v>
      </c>
      <c r="L1995" s="2" t="s">
        <v>20</v>
      </c>
      <c r="M1995" s="2" t="s">
        <v>15</v>
      </c>
      <c r="N1995" s="2">
        <v>1.25</v>
      </c>
      <c r="O1995" s="2" t="s">
        <v>16</v>
      </c>
      <c r="P1995" s="2">
        <v>14</v>
      </c>
      <c r="Q1995" s="2">
        <f t="shared" si="284"/>
        <v>2</v>
      </c>
      <c r="R1995" s="2">
        <v>61.45</v>
      </c>
      <c r="S1995" s="2">
        <f t="shared" si="285"/>
        <v>2</v>
      </c>
      <c r="T1995" s="42">
        <f>DataSet!G4636+DataSet!Q4636+DataSet!S4636</f>
        <v>6</v>
      </c>
      <c r="U1995" s="16" t="str">
        <f t="shared" si="286"/>
        <v>Medium</v>
      </c>
      <c r="V1995" s="4">
        <v>1</v>
      </c>
      <c r="W1995" s="33">
        <f t="shared" si="287"/>
        <v>536.47513157894718</v>
      </c>
      <c r="X1995" s="2" t="s">
        <v>17</v>
      </c>
    </row>
    <row r="1996" spans="1:24" ht="14.25" customHeight="1" x14ac:dyDescent="0.25">
      <c r="A1996" s="2">
        <v>4882</v>
      </c>
      <c r="B1996" s="2">
        <v>30</v>
      </c>
      <c r="C1996" s="2" t="str">
        <f t="shared" si="279"/>
        <v>Early Adults</v>
      </c>
      <c r="D1996" s="2" t="s">
        <v>23</v>
      </c>
      <c r="E1996" s="2" t="s">
        <v>19</v>
      </c>
      <c r="F1996" s="2">
        <v>411.03</v>
      </c>
      <c r="G1996" s="2">
        <f t="shared" si="280"/>
        <v>2</v>
      </c>
      <c r="H1996" s="6">
        <v>49078</v>
      </c>
      <c r="I1996" s="12" t="str">
        <f t="shared" si="281"/>
        <v>2034</v>
      </c>
      <c r="J1996" s="10" t="str">
        <f t="shared" si="282"/>
        <v>May</v>
      </c>
      <c r="K1996" s="12" t="str">
        <f t="shared" si="283"/>
        <v>14</v>
      </c>
      <c r="L1996" s="2" t="s">
        <v>20</v>
      </c>
      <c r="M1996" s="2" t="s">
        <v>25</v>
      </c>
      <c r="N1996" s="2">
        <v>1.25</v>
      </c>
      <c r="O1996" s="2" t="s">
        <v>21</v>
      </c>
      <c r="P1996" s="2">
        <v>7</v>
      </c>
      <c r="Q1996" s="2">
        <f t="shared" si="284"/>
        <v>2</v>
      </c>
      <c r="R1996" s="2">
        <v>58.72</v>
      </c>
      <c r="S1996" s="2">
        <f t="shared" si="285"/>
        <v>2</v>
      </c>
      <c r="T1996" s="42">
        <f>DataSet!G4883+DataSet!Q4883+DataSet!S4883</f>
        <v>7</v>
      </c>
      <c r="U1996" s="16" t="str">
        <f t="shared" si="286"/>
        <v>High</v>
      </c>
      <c r="V1996" s="4">
        <v>4</v>
      </c>
      <c r="W1996" s="33">
        <f t="shared" si="287"/>
        <v>522.97600977198738</v>
      </c>
      <c r="X1996" s="2" t="s">
        <v>22</v>
      </c>
    </row>
    <row r="1997" spans="1:24" ht="14.25" customHeight="1" x14ac:dyDescent="0.25">
      <c r="A1997" s="2">
        <v>117</v>
      </c>
      <c r="B1997" s="2">
        <v>52</v>
      </c>
      <c r="C1997" s="2" t="str">
        <f t="shared" si="279"/>
        <v>Late Adults</v>
      </c>
      <c r="D1997" s="2" t="s">
        <v>23</v>
      </c>
      <c r="E1997" s="2" t="s">
        <v>13</v>
      </c>
      <c r="F1997" s="2">
        <v>59.22</v>
      </c>
      <c r="G1997" s="2">
        <f t="shared" si="280"/>
        <v>1</v>
      </c>
      <c r="H1997" s="6">
        <v>44313</v>
      </c>
      <c r="I1997" s="12" t="str">
        <f t="shared" si="281"/>
        <v>2021</v>
      </c>
      <c r="J1997" s="10" t="str">
        <f t="shared" si="282"/>
        <v>Apr</v>
      </c>
      <c r="K1997" s="12" t="str">
        <f t="shared" si="283"/>
        <v>27</v>
      </c>
      <c r="L1997" s="2" t="s">
        <v>24</v>
      </c>
      <c r="M1997" s="2" t="s">
        <v>15</v>
      </c>
      <c r="N1997" s="2">
        <v>1.24</v>
      </c>
      <c r="O1997" s="2" t="s">
        <v>21</v>
      </c>
      <c r="P1997" s="2">
        <v>14</v>
      </c>
      <c r="Q1997" s="2">
        <f t="shared" si="284"/>
        <v>2</v>
      </c>
      <c r="R1997" s="2">
        <v>4.2300000000000004</v>
      </c>
      <c r="S1997" s="2">
        <f t="shared" si="285"/>
        <v>1</v>
      </c>
      <c r="T1997" s="42">
        <f>DataSet!G118+DataSet!Q118+DataSet!S118</f>
        <v>7</v>
      </c>
      <c r="U1997" s="16" t="str">
        <f t="shared" si="286"/>
        <v>High</v>
      </c>
      <c r="V1997" s="4">
        <v>5</v>
      </c>
      <c r="W1997" s="33">
        <f t="shared" si="287"/>
        <v>534.60684300341336</v>
      </c>
      <c r="X1997" s="2" t="s">
        <v>22</v>
      </c>
    </row>
    <row r="1998" spans="1:24" ht="14.25" customHeight="1" x14ac:dyDescent="0.25">
      <c r="A1998" s="2">
        <v>312</v>
      </c>
      <c r="B1998" s="2">
        <v>47</v>
      </c>
      <c r="C1998" s="2" t="str">
        <f t="shared" si="279"/>
        <v>Mid Adults</v>
      </c>
      <c r="D1998" s="2" t="s">
        <v>23</v>
      </c>
      <c r="E1998" s="2" t="s">
        <v>19</v>
      </c>
      <c r="F1998" s="2">
        <v>292.60000000000002</v>
      </c>
      <c r="G1998" s="2">
        <f t="shared" si="280"/>
        <v>1</v>
      </c>
      <c r="H1998" s="6">
        <v>44508</v>
      </c>
      <c r="I1998" s="12" t="str">
        <f t="shared" si="281"/>
        <v>2021</v>
      </c>
      <c r="J1998" s="10" t="str">
        <f t="shared" si="282"/>
        <v>Nov</v>
      </c>
      <c r="K1998" s="12" t="str">
        <f t="shared" si="283"/>
        <v>08</v>
      </c>
      <c r="L1998" s="2" t="s">
        <v>24</v>
      </c>
      <c r="M1998" s="2" t="s">
        <v>15</v>
      </c>
      <c r="N1998" s="2">
        <v>1.24</v>
      </c>
      <c r="O1998" s="2" t="s">
        <v>21</v>
      </c>
      <c r="P1998" s="2">
        <v>4</v>
      </c>
      <c r="Q1998" s="2">
        <f t="shared" si="284"/>
        <v>1</v>
      </c>
      <c r="R1998" s="2">
        <v>73.150000000000006</v>
      </c>
      <c r="S1998" s="2">
        <f t="shared" si="285"/>
        <v>2</v>
      </c>
      <c r="T1998" s="42">
        <f>DataSet!G313+DataSet!Q313+DataSet!S313</f>
        <v>7</v>
      </c>
      <c r="U1998" s="16" t="str">
        <f t="shared" si="286"/>
        <v>High</v>
      </c>
      <c r="V1998" s="4">
        <v>4</v>
      </c>
      <c r="W1998" s="33">
        <f t="shared" si="287"/>
        <v>523.15862969004934</v>
      </c>
      <c r="X1998" s="2" t="s">
        <v>17</v>
      </c>
    </row>
    <row r="1999" spans="1:24" ht="14.25" customHeight="1" x14ac:dyDescent="0.25">
      <c r="A1999" s="2">
        <v>552</v>
      </c>
      <c r="B1999" s="2">
        <v>61</v>
      </c>
      <c r="C1999" s="2" t="str">
        <f t="shared" si="279"/>
        <v>Seniors</v>
      </c>
      <c r="D1999" s="2" t="s">
        <v>12</v>
      </c>
      <c r="E1999" s="2" t="s">
        <v>29</v>
      </c>
      <c r="F1999" s="2">
        <v>308.33</v>
      </c>
      <c r="G1999" s="2">
        <f t="shared" si="280"/>
        <v>1</v>
      </c>
      <c r="H1999" s="6">
        <v>44748</v>
      </c>
      <c r="I1999" s="12" t="str">
        <f t="shared" si="281"/>
        <v>2022</v>
      </c>
      <c r="J1999" s="10" t="str">
        <f t="shared" si="282"/>
        <v>Jul</v>
      </c>
      <c r="K1999" s="12" t="str">
        <f t="shared" si="283"/>
        <v>06</v>
      </c>
      <c r="L1999" s="2" t="s">
        <v>20</v>
      </c>
      <c r="M1999" s="2" t="s">
        <v>25</v>
      </c>
      <c r="N1999" s="2">
        <v>1.24</v>
      </c>
      <c r="O1999" s="2" t="s">
        <v>16</v>
      </c>
      <c r="P1999" s="2">
        <v>3</v>
      </c>
      <c r="Q1999" s="2">
        <f t="shared" si="284"/>
        <v>1</v>
      </c>
      <c r="R1999" s="2">
        <v>102.78</v>
      </c>
      <c r="S1999" s="2">
        <f t="shared" si="285"/>
        <v>2</v>
      </c>
      <c r="T1999" s="42">
        <f>DataSet!G553+DataSet!Q553+DataSet!S553</f>
        <v>5</v>
      </c>
      <c r="U1999" s="16" t="str">
        <f t="shared" si="286"/>
        <v>Medium</v>
      </c>
      <c r="V1999" s="4">
        <v>4</v>
      </c>
      <c r="W1999" s="33">
        <f t="shared" si="287"/>
        <v>523.53535947712453</v>
      </c>
      <c r="X1999" s="2" t="s">
        <v>17</v>
      </c>
    </row>
    <row r="2000" spans="1:24" ht="14.25" customHeight="1" x14ac:dyDescent="0.25">
      <c r="A2000" s="2">
        <v>1093</v>
      </c>
      <c r="B2000" s="2">
        <v>37</v>
      </c>
      <c r="C2000" s="2" t="str">
        <f t="shared" si="279"/>
        <v>Early Adults</v>
      </c>
      <c r="D2000" s="2" t="s">
        <v>26</v>
      </c>
      <c r="E2000" s="2" t="s">
        <v>27</v>
      </c>
      <c r="F2000" s="2">
        <v>189.08</v>
      </c>
      <c r="G2000" s="2">
        <f t="shared" si="280"/>
        <v>1</v>
      </c>
      <c r="H2000" s="6">
        <v>45289</v>
      </c>
      <c r="I2000" s="12" t="str">
        <f t="shared" si="281"/>
        <v>2023</v>
      </c>
      <c r="J2000" s="10" t="str">
        <f t="shared" si="282"/>
        <v>Dec</v>
      </c>
      <c r="K2000" s="12" t="str">
        <f t="shared" si="283"/>
        <v>29</v>
      </c>
      <c r="L2000" s="2" t="s">
        <v>24</v>
      </c>
      <c r="M2000" s="2" t="s">
        <v>25</v>
      </c>
      <c r="N2000" s="2">
        <v>1.24</v>
      </c>
      <c r="O2000" s="2" t="s">
        <v>16</v>
      </c>
      <c r="P2000" s="2">
        <v>4</v>
      </c>
      <c r="Q2000" s="2">
        <f t="shared" si="284"/>
        <v>1</v>
      </c>
      <c r="R2000" s="2">
        <v>47.27</v>
      </c>
      <c r="S2000" s="2">
        <f t="shared" si="285"/>
        <v>1</v>
      </c>
      <c r="T2000" s="42">
        <f>DataSet!G1094+DataSet!Q1094+DataSet!S1094</f>
        <v>4</v>
      </c>
      <c r="U2000" s="16" t="str">
        <f t="shared" si="286"/>
        <v>Low</v>
      </c>
      <c r="V2000" s="4">
        <v>5</v>
      </c>
      <c r="W2000" s="33">
        <f t="shared" si="287"/>
        <v>535.41947008547038</v>
      </c>
      <c r="X2000" s="2" t="s">
        <v>22</v>
      </c>
    </row>
    <row r="2001" spans="1:24" ht="14.25" customHeight="1" x14ac:dyDescent="0.25">
      <c r="A2001" s="2">
        <v>1206</v>
      </c>
      <c r="B2001" s="2">
        <v>63</v>
      </c>
      <c r="C2001" s="2" t="str">
        <f t="shared" si="279"/>
        <v>Seniors</v>
      </c>
      <c r="D2001" s="2" t="s">
        <v>23</v>
      </c>
      <c r="E2001" s="2" t="s">
        <v>13</v>
      </c>
      <c r="F2001" s="2">
        <v>807.04</v>
      </c>
      <c r="G2001" s="2">
        <f t="shared" si="280"/>
        <v>3</v>
      </c>
      <c r="H2001" s="6">
        <v>45402</v>
      </c>
      <c r="I2001" s="12" t="str">
        <f t="shared" si="281"/>
        <v>2024</v>
      </c>
      <c r="J2001" s="10" t="str">
        <f t="shared" si="282"/>
        <v>Apr</v>
      </c>
      <c r="K2001" s="12" t="str">
        <f t="shared" si="283"/>
        <v>20</v>
      </c>
      <c r="L2001" s="2" t="s">
        <v>30</v>
      </c>
      <c r="M2001" s="2" t="s">
        <v>15</v>
      </c>
      <c r="N2001" s="2">
        <v>1.24</v>
      </c>
      <c r="O2001" s="2" t="s">
        <v>16</v>
      </c>
      <c r="P2001" s="2">
        <v>10</v>
      </c>
      <c r="Q2001" s="2">
        <f t="shared" si="284"/>
        <v>2</v>
      </c>
      <c r="R2001" s="2">
        <v>80.7</v>
      </c>
      <c r="S2001" s="2">
        <f t="shared" si="285"/>
        <v>2</v>
      </c>
      <c r="T2001" s="42">
        <f>DataSet!G1207+DataSet!Q1207+DataSet!S1207</f>
        <v>7</v>
      </c>
      <c r="U2001" s="16" t="str">
        <f t="shared" si="286"/>
        <v>High</v>
      </c>
      <c r="V2001" s="4">
        <v>5</v>
      </c>
      <c r="W2001" s="33">
        <f t="shared" si="287"/>
        <v>536.01251712328803</v>
      </c>
      <c r="X2001" s="2" t="s">
        <v>17</v>
      </c>
    </row>
    <row r="2002" spans="1:24" ht="14.25" customHeight="1" x14ac:dyDescent="0.25">
      <c r="A2002" s="2">
        <v>1293</v>
      </c>
      <c r="B2002" s="2">
        <v>18</v>
      </c>
      <c r="C2002" s="2" t="str">
        <f t="shared" si="279"/>
        <v>Young Adults</v>
      </c>
      <c r="D2002" s="2" t="s">
        <v>18</v>
      </c>
      <c r="E2002" s="2" t="s">
        <v>19</v>
      </c>
      <c r="F2002" s="2">
        <v>566.79999999999995</v>
      </c>
      <c r="G2002" s="2">
        <f t="shared" si="280"/>
        <v>2</v>
      </c>
      <c r="H2002" s="6">
        <v>45489</v>
      </c>
      <c r="I2002" s="12" t="str">
        <f t="shared" si="281"/>
        <v>2024</v>
      </c>
      <c r="J2002" s="10" t="str">
        <f t="shared" si="282"/>
        <v>Jul</v>
      </c>
      <c r="K2002" s="12" t="str">
        <f t="shared" si="283"/>
        <v>16</v>
      </c>
      <c r="L2002" s="2" t="s">
        <v>14</v>
      </c>
      <c r="M2002" s="2" t="s">
        <v>25</v>
      </c>
      <c r="N2002" s="2">
        <v>1.24</v>
      </c>
      <c r="O2002" s="2" t="s">
        <v>16</v>
      </c>
      <c r="P2002" s="2">
        <v>14</v>
      </c>
      <c r="Q2002" s="2">
        <f t="shared" si="284"/>
        <v>2</v>
      </c>
      <c r="R2002" s="2">
        <v>40.49</v>
      </c>
      <c r="S2002" s="2">
        <f t="shared" si="285"/>
        <v>1</v>
      </c>
      <c r="T2002" s="42">
        <f>DataSet!G1294+DataSet!Q1294+DataSet!S1294</f>
        <v>6</v>
      </c>
      <c r="U2002" s="16" t="str">
        <f t="shared" si="286"/>
        <v>Medium</v>
      </c>
      <c r="V2002" s="4">
        <v>3</v>
      </c>
      <c r="W2002" s="33">
        <f t="shared" si="287"/>
        <v>498.74310517529227</v>
      </c>
      <c r="X2002" s="2" t="s">
        <v>28</v>
      </c>
    </row>
    <row r="2003" spans="1:24" ht="14.25" customHeight="1" x14ac:dyDescent="0.25">
      <c r="A2003" s="2">
        <v>1334</v>
      </c>
      <c r="B2003" s="2">
        <v>39</v>
      </c>
      <c r="C2003" s="2" t="str">
        <f t="shared" si="279"/>
        <v>Early Adults</v>
      </c>
      <c r="D2003" s="2" t="s">
        <v>18</v>
      </c>
      <c r="E2003" s="2" t="s">
        <v>27</v>
      </c>
      <c r="F2003" s="2">
        <v>379.96</v>
      </c>
      <c r="G2003" s="2">
        <f t="shared" si="280"/>
        <v>2</v>
      </c>
      <c r="H2003" s="6">
        <v>45530</v>
      </c>
      <c r="I2003" s="12" t="str">
        <f t="shared" si="281"/>
        <v>2024</v>
      </c>
      <c r="J2003" s="10" t="str">
        <f t="shared" si="282"/>
        <v>Aug</v>
      </c>
      <c r="K2003" s="12" t="str">
        <f t="shared" si="283"/>
        <v>26</v>
      </c>
      <c r="L2003" s="2" t="s">
        <v>14</v>
      </c>
      <c r="M2003" s="2" t="s">
        <v>25</v>
      </c>
      <c r="N2003" s="2">
        <v>1.24</v>
      </c>
      <c r="O2003" s="2" t="s">
        <v>16</v>
      </c>
      <c r="P2003" s="2">
        <v>16</v>
      </c>
      <c r="Q2003" s="2">
        <f t="shared" si="284"/>
        <v>3</v>
      </c>
      <c r="R2003" s="2">
        <v>23.75</v>
      </c>
      <c r="S2003" s="2">
        <f t="shared" si="285"/>
        <v>1</v>
      </c>
      <c r="T2003" s="42">
        <f>DataSet!G1335+DataSet!Q1335+DataSet!S1335</f>
        <v>5</v>
      </c>
      <c r="U2003" s="16" t="str">
        <f t="shared" si="286"/>
        <v>Medium</v>
      </c>
      <c r="V2003" s="4">
        <v>4</v>
      </c>
      <c r="W2003" s="33">
        <f t="shared" si="287"/>
        <v>523.88757774140788</v>
      </c>
      <c r="X2003" s="2" t="s">
        <v>17</v>
      </c>
    </row>
    <row r="2004" spans="1:24" ht="14.25" customHeight="1" x14ac:dyDescent="0.25">
      <c r="A2004" s="2">
        <v>1362</v>
      </c>
      <c r="B2004" s="2">
        <v>26</v>
      </c>
      <c r="C2004" s="2" t="str">
        <f t="shared" si="279"/>
        <v>Young Adults</v>
      </c>
      <c r="D2004" s="2" t="s">
        <v>18</v>
      </c>
      <c r="E2004" s="2" t="s">
        <v>27</v>
      </c>
      <c r="F2004" s="2">
        <v>941.63</v>
      </c>
      <c r="G2004" s="2">
        <f t="shared" si="280"/>
        <v>3</v>
      </c>
      <c r="H2004" s="6">
        <v>45558</v>
      </c>
      <c r="I2004" s="12" t="str">
        <f t="shared" si="281"/>
        <v>2024</v>
      </c>
      <c r="J2004" s="10" t="str">
        <f t="shared" si="282"/>
        <v>Sep</v>
      </c>
      <c r="K2004" s="12" t="str">
        <f t="shared" si="283"/>
        <v>23</v>
      </c>
      <c r="L2004" s="2" t="s">
        <v>24</v>
      </c>
      <c r="M2004" s="2" t="s">
        <v>25</v>
      </c>
      <c r="N2004" s="2">
        <v>1.24</v>
      </c>
      <c r="O2004" s="2" t="s">
        <v>21</v>
      </c>
      <c r="P2004" s="2">
        <v>2</v>
      </c>
      <c r="Q2004" s="2">
        <f t="shared" si="284"/>
        <v>1</v>
      </c>
      <c r="R2004" s="2">
        <v>470.82</v>
      </c>
      <c r="S2004" s="2">
        <f t="shared" si="285"/>
        <v>3</v>
      </c>
      <c r="T2004" s="42">
        <f>DataSet!G1363+DataSet!Q1363+DataSet!S1363</f>
        <v>7</v>
      </c>
      <c r="U2004" s="16" t="str">
        <f t="shared" si="286"/>
        <v>High</v>
      </c>
      <c r="V2004" s="4">
        <v>3</v>
      </c>
      <c r="W2004" s="33">
        <f t="shared" si="287"/>
        <v>498.62929765886298</v>
      </c>
      <c r="X2004" s="2" t="s">
        <v>28</v>
      </c>
    </row>
    <row r="2005" spans="1:24" ht="14.25" customHeight="1" x14ac:dyDescent="0.25">
      <c r="A2005" s="2">
        <v>1376</v>
      </c>
      <c r="B2005" s="2">
        <v>38</v>
      </c>
      <c r="C2005" s="2" t="str">
        <f t="shared" si="279"/>
        <v>Early Adults</v>
      </c>
      <c r="D2005" s="2" t="s">
        <v>18</v>
      </c>
      <c r="E2005" s="2" t="s">
        <v>29</v>
      </c>
      <c r="F2005" s="2">
        <v>974.95</v>
      </c>
      <c r="G2005" s="2">
        <f t="shared" si="280"/>
        <v>3</v>
      </c>
      <c r="H2005" s="6">
        <v>45572</v>
      </c>
      <c r="I2005" s="12" t="str">
        <f t="shared" si="281"/>
        <v>2024</v>
      </c>
      <c r="J2005" s="10" t="str">
        <f t="shared" si="282"/>
        <v>Oct</v>
      </c>
      <c r="K2005" s="12" t="str">
        <f t="shared" si="283"/>
        <v>07</v>
      </c>
      <c r="L2005" s="2" t="s">
        <v>24</v>
      </c>
      <c r="M2005" s="2" t="s">
        <v>15</v>
      </c>
      <c r="N2005" s="2">
        <v>1.24</v>
      </c>
      <c r="O2005" s="2" t="s">
        <v>16</v>
      </c>
      <c r="P2005" s="2">
        <v>10</v>
      </c>
      <c r="Q2005" s="2">
        <f t="shared" si="284"/>
        <v>2</v>
      </c>
      <c r="R2005" s="2">
        <v>97.5</v>
      </c>
      <c r="S2005" s="2">
        <f t="shared" si="285"/>
        <v>2</v>
      </c>
      <c r="T2005" s="42">
        <f>DataSet!G1377+DataSet!Q1377+DataSet!S1377</f>
        <v>5</v>
      </c>
      <c r="U2005" s="16" t="str">
        <f t="shared" si="286"/>
        <v>Medium</v>
      </c>
      <c r="V2005" s="4">
        <v>2</v>
      </c>
      <c r="W2005" s="33">
        <f t="shared" si="287"/>
        <v>519.66923333333409</v>
      </c>
      <c r="X2005" s="2" t="s">
        <v>22</v>
      </c>
    </row>
    <row r="2006" spans="1:24" ht="14.25" customHeight="1" x14ac:dyDescent="0.25">
      <c r="A2006" s="2">
        <v>1711</v>
      </c>
      <c r="B2006" s="2">
        <v>27</v>
      </c>
      <c r="C2006" s="2" t="str">
        <f t="shared" si="279"/>
        <v>Young Adults</v>
      </c>
      <c r="D2006" s="2" t="s">
        <v>18</v>
      </c>
      <c r="E2006" s="2" t="s">
        <v>13</v>
      </c>
      <c r="F2006" s="2">
        <v>706.66</v>
      </c>
      <c r="G2006" s="2">
        <f t="shared" si="280"/>
        <v>3</v>
      </c>
      <c r="H2006" s="6">
        <v>45907</v>
      </c>
      <c r="I2006" s="12" t="str">
        <f t="shared" si="281"/>
        <v>2025</v>
      </c>
      <c r="J2006" s="10" t="str">
        <f t="shared" si="282"/>
        <v>Sep</v>
      </c>
      <c r="K2006" s="12" t="str">
        <f t="shared" si="283"/>
        <v>07</v>
      </c>
      <c r="L2006" s="2" t="s">
        <v>14</v>
      </c>
      <c r="M2006" s="2" t="s">
        <v>25</v>
      </c>
      <c r="N2006" s="2">
        <v>1.24</v>
      </c>
      <c r="O2006" s="2" t="s">
        <v>21</v>
      </c>
      <c r="P2006" s="2">
        <v>16</v>
      </c>
      <c r="Q2006" s="2">
        <f t="shared" si="284"/>
        <v>3</v>
      </c>
      <c r="R2006" s="2">
        <v>44.17</v>
      </c>
      <c r="S2006" s="2">
        <f t="shared" si="285"/>
        <v>1</v>
      </c>
      <c r="T2006" s="42">
        <f>DataSet!G1712+DataSet!Q1712+DataSet!S1712</f>
        <v>7</v>
      </c>
      <c r="U2006" s="16" t="str">
        <f t="shared" si="286"/>
        <v>High</v>
      </c>
      <c r="V2006" s="4">
        <v>5</v>
      </c>
      <c r="W2006" s="33">
        <f t="shared" si="287"/>
        <v>535.54763293310498</v>
      </c>
      <c r="X2006" s="2" t="s">
        <v>22</v>
      </c>
    </row>
    <row r="2007" spans="1:24" ht="14.25" customHeight="1" x14ac:dyDescent="0.25">
      <c r="A2007" s="2">
        <v>1757</v>
      </c>
      <c r="B2007" s="2">
        <v>36</v>
      </c>
      <c r="C2007" s="2" t="str">
        <f t="shared" si="279"/>
        <v>Early Adults</v>
      </c>
      <c r="D2007" s="2" t="s">
        <v>18</v>
      </c>
      <c r="E2007" s="2" t="s">
        <v>27</v>
      </c>
      <c r="F2007" s="2">
        <v>342.31</v>
      </c>
      <c r="G2007" s="2">
        <f t="shared" si="280"/>
        <v>1</v>
      </c>
      <c r="H2007" s="6">
        <v>45953</v>
      </c>
      <c r="I2007" s="12" t="str">
        <f t="shared" si="281"/>
        <v>2025</v>
      </c>
      <c r="J2007" s="10" t="str">
        <f t="shared" si="282"/>
        <v>Oct</v>
      </c>
      <c r="K2007" s="12" t="str">
        <f t="shared" si="283"/>
        <v>23</v>
      </c>
      <c r="L2007" s="2" t="s">
        <v>20</v>
      </c>
      <c r="M2007" s="2" t="s">
        <v>15</v>
      </c>
      <c r="N2007" s="2">
        <v>1.24</v>
      </c>
      <c r="O2007" s="2" t="s">
        <v>16</v>
      </c>
      <c r="P2007" s="2">
        <v>14</v>
      </c>
      <c r="Q2007" s="2">
        <f t="shared" si="284"/>
        <v>2</v>
      </c>
      <c r="R2007" s="2">
        <v>24.45</v>
      </c>
      <c r="S2007" s="2">
        <f t="shared" si="285"/>
        <v>1</v>
      </c>
      <c r="T2007" s="42">
        <f>DataSet!G1758+DataSet!Q1758+DataSet!S1758</f>
        <v>7</v>
      </c>
      <c r="U2007" s="16" t="str">
        <f t="shared" si="286"/>
        <v>High</v>
      </c>
      <c r="V2007" s="4">
        <v>1</v>
      </c>
      <c r="W2007" s="33">
        <f t="shared" si="287"/>
        <v>535.94154859967034</v>
      </c>
      <c r="X2007" s="2" t="s">
        <v>17</v>
      </c>
    </row>
    <row r="2008" spans="1:24" ht="14.25" customHeight="1" x14ac:dyDescent="0.25">
      <c r="A2008" s="2">
        <v>1761</v>
      </c>
      <c r="B2008" s="2">
        <v>49</v>
      </c>
      <c r="C2008" s="2" t="str">
        <f t="shared" si="279"/>
        <v>Mid Adults</v>
      </c>
      <c r="D2008" s="2" t="s">
        <v>23</v>
      </c>
      <c r="E2008" s="2" t="s">
        <v>29</v>
      </c>
      <c r="F2008" s="2">
        <v>952.35</v>
      </c>
      <c r="G2008" s="2">
        <f t="shared" si="280"/>
        <v>3</v>
      </c>
      <c r="H2008" s="6">
        <v>45957</v>
      </c>
      <c r="I2008" s="12" t="str">
        <f t="shared" si="281"/>
        <v>2025</v>
      </c>
      <c r="J2008" s="10" t="str">
        <f t="shared" si="282"/>
        <v>Oct</v>
      </c>
      <c r="K2008" s="12" t="str">
        <f t="shared" si="283"/>
        <v>27</v>
      </c>
      <c r="L2008" s="2" t="s">
        <v>30</v>
      </c>
      <c r="M2008" s="2" t="s">
        <v>15</v>
      </c>
      <c r="N2008" s="2">
        <v>1.24</v>
      </c>
      <c r="O2008" s="2" t="s">
        <v>16</v>
      </c>
      <c r="P2008" s="2">
        <v>12</v>
      </c>
      <c r="Q2008" s="2">
        <f t="shared" si="284"/>
        <v>2</v>
      </c>
      <c r="R2008" s="2">
        <v>79.36</v>
      </c>
      <c r="S2008" s="2">
        <f t="shared" si="285"/>
        <v>2</v>
      </c>
      <c r="T2008" s="42">
        <f>DataSet!G1762+DataSet!Q1762+DataSet!S1762</f>
        <v>7</v>
      </c>
      <c r="U2008" s="16" t="str">
        <f t="shared" si="286"/>
        <v>High</v>
      </c>
      <c r="V2008" s="4">
        <v>4</v>
      </c>
      <c r="W2008" s="33">
        <f t="shared" si="287"/>
        <v>524.12352459016427</v>
      </c>
      <c r="X2008" s="2" t="s">
        <v>17</v>
      </c>
    </row>
    <row r="2009" spans="1:24" ht="14.25" customHeight="1" x14ac:dyDescent="0.25">
      <c r="A2009" s="2">
        <v>1820</v>
      </c>
      <c r="B2009" s="2">
        <v>30</v>
      </c>
      <c r="C2009" s="2" t="str">
        <f t="shared" si="279"/>
        <v>Early Adults</v>
      </c>
      <c r="D2009" s="2" t="s">
        <v>26</v>
      </c>
      <c r="E2009" s="2" t="s">
        <v>13</v>
      </c>
      <c r="F2009" s="2">
        <v>91.65</v>
      </c>
      <c r="G2009" s="2">
        <f t="shared" si="280"/>
        <v>1</v>
      </c>
      <c r="H2009" s="6">
        <v>46016</v>
      </c>
      <c r="I2009" s="12" t="str">
        <f t="shared" si="281"/>
        <v>2025</v>
      </c>
      <c r="J2009" s="10" t="str">
        <f t="shared" si="282"/>
        <v>Dec</v>
      </c>
      <c r="K2009" s="12" t="str">
        <f t="shared" si="283"/>
        <v>25</v>
      </c>
      <c r="L2009" s="2" t="s">
        <v>24</v>
      </c>
      <c r="M2009" s="2" t="s">
        <v>15</v>
      </c>
      <c r="N2009" s="2">
        <v>1.24</v>
      </c>
      <c r="O2009" s="2" t="s">
        <v>21</v>
      </c>
      <c r="P2009" s="2">
        <v>6</v>
      </c>
      <c r="Q2009" s="2">
        <f t="shared" si="284"/>
        <v>2</v>
      </c>
      <c r="R2009" s="2">
        <v>15.28</v>
      </c>
      <c r="S2009" s="2">
        <f t="shared" si="285"/>
        <v>1</v>
      </c>
      <c r="T2009" s="42">
        <f>DataSet!G1821+DataSet!Q1821+DataSet!S1821</f>
        <v>5</v>
      </c>
      <c r="U2009" s="16" t="str">
        <f t="shared" si="286"/>
        <v>Medium</v>
      </c>
      <c r="V2009" s="4">
        <v>3</v>
      </c>
      <c r="W2009" s="33">
        <f t="shared" si="287"/>
        <v>497.88725293132336</v>
      </c>
      <c r="X2009" s="2" t="s">
        <v>22</v>
      </c>
    </row>
    <row r="2010" spans="1:24" ht="14.25" customHeight="1" x14ac:dyDescent="0.25">
      <c r="A2010" s="2">
        <v>1874</v>
      </c>
      <c r="B2010" s="2">
        <v>54</v>
      </c>
      <c r="C2010" s="2" t="str">
        <f t="shared" si="279"/>
        <v>Late Adults</v>
      </c>
      <c r="D2010" s="2" t="s">
        <v>23</v>
      </c>
      <c r="E2010" s="2" t="s">
        <v>13</v>
      </c>
      <c r="F2010" s="2">
        <v>419.57</v>
      </c>
      <c r="G2010" s="2">
        <f t="shared" si="280"/>
        <v>2</v>
      </c>
      <c r="H2010" s="6">
        <v>46070</v>
      </c>
      <c r="I2010" s="12" t="str">
        <f t="shared" si="281"/>
        <v>2026</v>
      </c>
      <c r="J2010" s="10" t="str">
        <f t="shared" si="282"/>
        <v>Feb</v>
      </c>
      <c r="K2010" s="12" t="str">
        <f t="shared" si="283"/>
        <v>17</v>
      </c>
      <c r="L2010" s="2" t="s">
        <v>14</v>
      </c>
      <c r="M2010" s="2" t="s">
        <v>25</v>
      </c>
      <c r="N2010" s="2">
        <v>1.24</v>
      </c>
      <c r="O2010" s="2" t="s">
        <v>16</v>
      </c>
      <c r="P2010" s="2">
        <v>12</v>
      </c>
      <c r="Q2010" s="2">
        <f t="shared" si="284"/>
        <v>2</v>
      </c>
      <c r="R2010" s="2">
        <v>34.96</v>
      </c>
      <c r="S2010" s="2">
        <f t="shared" si="285"/>
        <v>1</v>
      </c>
      <c r="T2010" s="42">
        <f>DataSet!G1875+DataSet!Q1875+DataSet!S1875</f>
        <v>5</v>
      </c>
      <c r="U2010" s="16" t="str">
        <f t="shared" si="286"/>
        <v>Medium</v>
      </c>
      <c r="V2010" s="4">
        <v>3</v>
      </c>
      <c r="W2010" s="33">
        <f t="shared" si="287"/>
        <v>498.56885906040276</v>
      </c>
      <c r="X2010" s="2" t="s">
        <v>22</v>
      </c>
    </row>
    <row r="2011" spans="1:24" ht="14.25" customHeight="1" x14ac:dyDescent="0.25">
      <c r="A2011" s="2">
        <v>2048</v>
      </c>
      <c r="B2011" s="2">
        <v>31</v>
      </c>
      <c r="C2011" s="2" t="str">
        <f t="shared" si="279"/>
        <v>Early Adults</v>
      </c>
      <c r="D2011" s="2" t="s">
        <v>18</v>
      </c>
      <c r="E2011" s="2" t="s">
        <v>13</v>
      </c>
      <c r="F2011" s="2">
        <v>665.85</v>
      </c>
      <c r="G2011" s="2">
        <f t="shared" si="280"/>
        <v>3</v>
      </c>
      <c r="H2011" s="6">
        <v>46244</v>
      </c>
      <c r="I2011" s="12" t="str">
        <f t="shared" si="281"/>
        <v>2026</v>
      </c>
      <c r="J2011" s="10" t="str">
        <f t="shared" si="282"/>
        <v>Aug</v>
      </c>
      <c r="K2011" s="12" t="str">
        <f t="shared" si="283"/>
        <v>10</v>
      </c>
      <c r="L2011" s="2" t="s">
        <v>14</v>
      </c>
      <c r="M2011" s="2" t="s">
        <v>25</v>
      </c>
      <c r="N2011" s="2">
        <v>1.24</v>
      </c>
      <c r="O2011" s="2" t="s">
        <v>21</v>
      </c>
      <c r="P2011" s="2">
        <v>5</v>
      </c>
      <c r="Q2011" s="2">
        <f t="shared" si="284"/>
        <v>1</v>
      </c>
      <c r="R2011" s="2">
        <v>133.16999999999999</v>
      </c>
      <c r="S2011" s="2">
        <f t="shared" si="285"/>
        <v>2</v>
      </c>
      <c r="T2011" s="42">
        <f>DataSet!G2049+DataSet!Q2049+DataSet!S2049</f>
        <v>7</v>
      </c>
      <c r="U2011" s="16" t="str">
        <f t="shared" si="286"/>
        <v>High</v>
      </c>
      <c r="V2011" s="4">
        <v>2</v>
      </c>
      <c r="W2011" s="33">
        <f t="shared" si="287"/>
        <v>518.90916527545983</v>
      </c>
      <c r="X2011" s="2" t="s">
        <v>28</v>
      </c>
    </row>
    <row r="2012" spans="1:24" ht="14.25" customHeight="1" x14ac:dyDescent="0.25">
      <c r="A2012" s="2">
        <v>2049</v>
      </c>
      <c r="B2012" s="2">
        <v>56</v>
      </c>
      <c r="C2012" s="2" t="str">
        <f t="shared" si="279"/>
        <v>Late Adults</v>
      </c>
      <c r="D2012" s="2" t="s">
        <v>18</v>
      </c>
      <c r="E2012" s="2" t="s">
        <v>19</v>
      </c>
      <c r="F2012" s="2">
        <v>463.38</v>
      </c>
      <c r="G2012" s="2">
        <f t="shared" si="280"/>
        <v>2</v>
      </c>
      <c r="H2012" s="6">
        <v>46245</v>
      </c>
      <c r="I2012" s="12" t="str">
        <f t="shared" si="281"/>
        <v>2026</v>
      </c>
      <c r="J2012" s="10" t="str">
        <f t="shared" si="282"/>
        <v>Aug</v>
      </c>
      <c r="K2012" s="12" t="str">
        <f t="shared" si="283"/>
        <v>11</v>
      </c>
      <c r="L2012" s="2" t="s">
        <v>30</v>
      </c>
      <c r="M2012" s="2" t="s">
        <v>15</v>
      </c>
      <c r="N2012" s="2">
        <v>1.24</v>
      </c>
      <c r="O2012" s="2" t="s">
        <v>21</v>
      </c>
      <c r="P2012" s="2">
        <v>2</v>
      </c>
      <c r="Q2012" s="2">
        <f t="shared" si="284"/>
        <v>1</v>
      </c>
      <c r="R2012" s="2">
        <v>231.69</v>
      </c>
      <c r="S2012" s="2">
        <f t="shared" si="285"/>
        <v>3</v>
      </c>
      <c r="T2012" s="42">
        <f>DataSet!G2050+DataSet!Q2050+DataSet!S2050</f>
        <v>7</v>
      </c>
      <c r="U2012" s="16" t="str">
        <f t="shared" si="286"/>
        <v>High</v>
      </c>
      <c r="V2012" s="4">
        <v>4</v>
      </c>
      <c r="W2012" s="33">
        <f t="shared" si="287"/>
        <v>523.42036124794788</v>
      </c>
      <c r="X2012" s="2" t="s">
        <v>28</v>
      </c>
    </row>
    <row r="2013" spans="1:24" ht="14.25" customHeight="1" x14ac:dyDescent="0.25">
      <c r="A2013" s="2">
        <v>2082</v>
      </c>
      <c r="B2013" s="2">
        <v>37</v>
      </c>
      <c r="C2013" s="2" t="str">
        <f t="shared" si="279"/>
        <v>Early Adults</v>
      </c>
      <c r="D2013" s="2" t="s">
        <v>23</v>
      </c>
      <c r="E2013" s="2" t="s">
        <v>29</v>
      </c>
      <c r="F2013" s="2">
        <v>875.26</v>
      </c>
      <c r="G2013" s="2">
        <f t="shared" si="280"/>
        <v>3</v>
      </c>
      <c r="H2013" s="6">
        <v>46278</v>
      </c>
      <c r="I2013" s="12" t="str">
        <f t="shared" si="281"/>
        <v>2026</v>
      </c>
      <c r="J2013" s="10" t="str">
        <f t="shared" si="282"/>
        <v>Sep</v>
      </c>
      <c r="K2013" s="12" t="str">
        <f t="shared" si="283"/>
        <v>13</v>
      </c>
      <c r="L2013" s="2" t="s">
        <v>30</v>
      </c>
      <c r="M2013" s="2" t="s">
        <v>15</v>
      </c>
      <c r="N2013" s="2">
        <v>1.24</v>
      </c>
      <c r="O2013" s="2" t="s">
        <v>21</v>
      </c>
      <c r="P2013" s="2">
        <v>13</v>
      </c>
      <c r="Q2013" s="2">
        <f t="shared" si="284"/>
        <v>2</v>
      </c>
      <c r="R2013" s="2">
        <v>67.33</v>
      </c>
      <c r="S2013" s="2">
        <f t="shared" si="285"/>
        <v>2</v>
      </c>
      <c r="T2013" s="42">
        <f>DataSet!G2083+DataSet!Q2083+DataSet!S2083</f>
        <v>7</v>
      </c>
      <c r="U2013" s="16" t="str">
        <f t="shared" si="286"/>
        <v>High</v>
      </c>
      <c r="V2013" s="4">
        <v>5</v>
      </c>
      <c r="W2013" s="33">
        <f t="shared" si="287"/>
        <v>535.25362542955349</v>
      </c>
      <c r="X2013" s="2" t="s">
        <v>22</v>
      </c>
    </row>
    <row r="2014" spans="1:24" ht="14.25" customHeight="1" x14ac:dyDescent="0.25">
      <c r="A2014" s="2">
        <v>2159</v>
      </c>
      <c r="B2014" s="2">
        <v>68</v>
      </c>
      <c r="C2014" s="2" t="str">
        <f t="shared" si="279"/>
        <v>Seniors</v>
      </c>
      <c r="D2014" s="2" t="s">
        <v>23</v>
      </c>
      <c r="E2014" s="2" t="s">
        <v>13</v>
      </c>
      <c r="F2014" s="2">
        <v>58.68</v>
      </c>
      <c r="G2014" s="2">
        <f t="shared" si="280"/>
        <v>1</v>
      </c>
      <c r="H2014" s="6">
        <v>46355</v>
      </c>
      <c r="I2014" s="12" t="str">
        <f t="shared" si="281"/>
        <v>2026</v>
      </c>
      <c r="J2014" s="10" t="str">
        <f t="shared" si="282"/>
        <v>Nov</v>
      </c>
      <c r="K2014" s="12" t="str">
        <f t="shared" si="283"/>
        <v>29</v>
      </c>
      <c r="L2014" s="2" t="s">
        <v>20</v>
      </c>
      <c r="M2014" s="2" t="s">
        <v>15</v>
      </c>
      <c r="N2014" s="2">
        <v>1.24</v>
      </c>
      <c r="O2014" s="2" t="s">
        <v>21</v>
      </c>
      <c r="P2014" s="2">
        <v>2</v>
      </c>
      <c r="Q2014" s="2">
        <f t="shared" si="284"/>
        <v>1</v>
      </c>
      <c r="R2014" s="2">
        <v>29.34</v>
      </c>
      <c r="S2014" s="2">
        <f t="shared" si="285"/>
        <v>1</v>
      </c>
      <c r="T2014" s="42">
        <f>DataSet!G2160+DataSet!Q2160+DataSet!S2160</f>
        <v>6</v>
      </c>
      <c r="U2014" s="16" t="str">
        <f t="shared" si="286"/>
        <v>Medium</v>
      </c>
      <c r="V2014" s="4">
        <v>4</v>
      </c>
      <c r="W2014" s="33">
        <f t="shared" si="287"/>
        <v>523.51911184210564</v>
      </c>
      <c r="X2014" s="2" t="s">
        <v>28</v>
      </c>
    </row>
    <row r="2015" spans="1:24" ht="14.25" customHeight="1" x14ac:dyDescent="0.25">
      <c r="A2015" s="2">
        <v>2293</v>
      </c>
      <c r="B2015" s="2">
        <v>24</v>
      </c>
      <c r="C2015" s="2" t="str">
        <f t="shared" si="279"/>
        <v>Young Adults</v>
      </c>
      <c r="D2015" s="2" t="s">
        <v>18</v>
      </c>
      <c r="E2015" s="2" t="s">
        <v>29</v>
      </c>
      <c r="F2015" s="2">
        <v>676.92</v>
      </c>
      <c r="G2015" s="2">
        <f t="shared" si="280"/>
        <v>3</v>
      </c>
      <c r="H2015" s="6">
        <v>46489</v>
      </c>
      <c r="I2015" s="12" t="str">
        <f t="shared" si="281"/>
        <v>2027</v>
      </c>
      <c r="J2015" s="10" t="str">
        <f t="shared" si="282"/>
        <v>Apr</v>
      </c>
      <c r="K2015" s="12" t="str">
        <f t="shared" si="283"/>
        <v>12</v>
      </c>
      <c r="L2015" s="2" t="s">
        <v>14</v>
      </c>
      <c r="M2015" s="2" t="s">
        <v>15</v>
      </c>
      <c r="N2015" s="2">
        <v>1.24</v>
      </c>
      <c r="O2015" s="2" t="s">
        <v>16</v>
      </c>
      <c r="P2015" s="2">
        <v>7</v>
      </c>
      <c r="Q2015" s="2">
        <f t="shared" si="284"/>
        <v>2</v>
      </c>
      <c r="R2015" s="2">
        <v>96.7</v>
      </c>
      <c r="S2015" s="2">
        <f t="shared" si="285"/>
        <v>2</v>
      </c>
      <c r="T2015" s="42">
        <f>DataSet!G2294+DataSet!Q2294+DataSet!S2294</f>
        <v>7</v>
      </c>
      <c r="U2015" s="16" t="str">
        <f t="shared" si="286"/>
        <v>High</v>
      </c>
      <c r="V2015" s="4">
        <v>1</v>
      </c>
      <c r="W2015" s="33">
        <f t="shared" si="287"/>
        <v>536.26107260726053</v>
      </c>
      <c r="X2015" s="2" t="s">
        <v>22</v>
      </c>
    </row>
    <row r="2016" spans="1:24" ht="14.25" customHeight="1" x14ac:dyDescent="0.25">
      <c r="A2016" s="2">
        <v>2410</v>
      </c>
      <c r="B2016" s="2">
        <v>33</v>
      </c>
      <c r="C2016" s="2" t="str">
        <f t="shared" si="279"/>
        <v>Early Adults</v>
      </c>
      <c r="D2016" s="2" t="s">
        <v>18</v>
      </c>
      <c r="E2016" s="2" t="s">
        <v>13</v>
      </c>
      <c r="F2016" s="2">
        <v>256.44</v>
      </c>
      <c r="G2016" s="2">
        <f t="shared" si="280"/>
        <v>1</v>
      </c>
      <c r="H2016" s="6">
        <v>46606</v>
      </c>
      <c r="I2016" s="12" t="str">
        <f t="shared" si="281"/>
        <v>2027</v>
      </c>
      <c r="J2016" s="10" t="str">
        <f t="shared" si="282"/>
        <v>Aug</v>
      </c>
      <c r="K2016" s="12" t="str">
        <f t="shared" si="283"/>
        <v>07</v>
      </c>
      <c r="L2016" s="2" t="s">
        <v>30</v>
      </c>
      <c r="M2016" s="2" t="s">
        <v>25</v>
      </c>
      <c r="N2016" s="2">
        <v>1.24</v>
      </c>
      <c r="O2016" s="2" t="s">
        <v>21</v>
      </c>
      <c r="P2016" s="2">
        <v>7</v>
      </c>
      <c r="Q2016" s="2">
        <f t="shared" si="284"/>
        <v>2</v>
      </c>
      <c r="R2016" s="2">
        <v>36.630000000000003</v>
      </c>
      <c r="S2016" s="2">
        <f t="shared" si="285"/>
        <v>1</v>
      </c>
      <c r="T2016" s="42">
        <f>DataSet!G2411+DataSet!Q2411+DataSet!S2411</f>
        <v>7</v>
      </c>
      <c r="U2016" s="16" t="str">
        <f t="shared" si="286"/>
        <v>High</v>
      </c>
      <c r="V2016" s="4">
        <v>4</v>
      </c>
      <c r="W2016" s="33">
        <f t="shared" si="287"/>
        <v>524.28490939044525</v>
      </c>
      <c r="X2016" s="2" t="s">
        <v>28</v>
      </c>
    </row>
    <row r="2017" spans="1:24" ht="14.25" customHeight="1" x14ac:dyDescent="0.25">
      <c r="A2017" s="2">
        <v>2646</v>
      </c>
      <c r="B2017" s="2">
        <v>30</v>
      </c>
      <c r="C2017" s="2" t="str">
        <f t="shared" si="279"/>
        <v>Early Adults</v>
      </c>
      <c r="D2017" s="2" t="s">
        <v>18</v>
      </c>
      <c r="E2017" s="2" t="s">
        <v>29</v>
      </c>
      <c r="F2017" s="2">
        <v>132.36000000000001</v>
      </c>
      <c r="G2017" s="2">
        <f t="shared" si="280"/>
        <v>1</v>
      </c>
      <c r="H2017" s="6">
        <v>46842</v>
      </c>
      <c r="I2017" s="12" t="str">
        <f t="shared" si="281"/>
        <v>2028</v>
      </c>
      <c r="J2017" s="10" t="str">
        <f t="shared" si="282"/>
        <v>Mar</v>
      </c>
      <c r="K2017" s="12" t="str">
        <f t="shared" si="283"/>
        <v>30</v>
      </c>
      <c r="L2017" s="2" t="s">
        <v>20</v>
      </c>
      <c r="M2017" s="2" t="s">
        <v>15</v>
      </c>
      <c r="N2017" s="2">
        <v>1.24</v>
      </c>
      <c r="O2017" s="2" t="s">
        <v>16</v>
      </c>
      <c r="P2017" s="2">
        <v>17</v>
      </c>
      <c r="Q2017" s="2">
        <f t="shared" si="284"/>
        <v>3</v>
      </c>
      <c r="R2017" s="2">
        <v>7.79</v>
      </c>
      <c r="S2017" s="2">
        <f t="shared" si="285"/>
        <v>1</v>
      </c>
      <c r="T2017" s="42">
        <f>DataSet!G2647+DataSet!Q2647+DataSet!S2647</f>
        <v>7</v>
      </c>
      <c r="U2017" s="16" t="str">
        <f t="shared" si="286"/>
        <v>High</v>
      </c>
      <c r="V2017" s="4">
        <v>4</v>
      </c>
      <c r="W2017" s="33">
        <f t="shared" si="287"/>
        <v>524.72689768976932</v>
      </c>
      <c r="X2017" s="2" t="s">
        <v>17</v>
      </c>
    </row>
    <row r="2018" spans="1:24" ht="14.25" customHeight="1" x14ac:dyDescent="0.25">
      <c r="A2018" s="2">
        <v>2684</v>
      </c>
      <c r="B2018" s="2">
        <v>69</v>
      </c>
      <c r="C2018" s="2" t="str">
        <f t="shared" si="279"/>
        <v>Seniors</v>
      </c>
      <c r="D2018" s="2" t="s">
        <v>12</v>
      </c>
      <c r="E2018" s="2" t="s">
        <v>13</v>
      </c>
      <c r="F2018" s="2">
        <v>203.75</v>
      </c>
      <c r="G2018" s="2">
        <f t="shared" si="280"/>
        <v>1</v>
      </c>
      <c r="H2018" s="6">
        <v>46880</v>
      </c>
      <c r="I2018" s="12" t="str">
        <f t="shared" si="281"/>
        <v>2028</v>
      </c>
      <c r="J2018" s="10" t="str">
        <f t="shared" si="282"/>
        <v>May</v>
      </c>
      <c r="K2018" s="12" t="str">
        <f t="shared" si="283"/>
        <v>07</v>
      </c>
      <c r="L2018" s="2" t="s">
        <v>14</v>
      </c>
      <c r="M2018" s="2" t="s">
        <v>25</v>
      </c>
      <c r="N2018" s="2">
        <v>1.24</v>
      </c>
      <c r="O2018" s="2" t="s">
        <v>16</v>
      </c>
      <c r="P2018" s="2">
        <v>9</v>
      </c>
      <c r="Q2018" s="2">
        <f t="shared" si="284"/>
        <v>2</v>
      </c>
      <c r="R2018" s="2">
        <v>22.64</v>
      </c>
      <c r="S2018" s="2">
        <f t="shared" si="285"/>
        <v>1</v>
      </c>
      <c r="T2018" s="42">
        <f>DataSet!G2685+DataSet!Q2685+DataSet!S2685</f>
        <v>6</v>
      </c>
      <c r="U2018" s="16" t="str">
        <f t="shared" si="286"/>
        <v>Medium</v>
      </c>
      <c r="V2018" s="4">
        <v>2</v>
      </c>
      <c r="W2018" s="33">
        <f t="shared" si="287"/>
        <v>518.66344481605427</v>
      </c>
      <c r="X2018" s="2" t="s">
        <v>28</v>
      </c>
    </row>
    <row r="2019" spans="1:24" ht="14.25" customHeight="1" x14ac:dyDescent="0.25">
      <c r="A2019" s="2">
        <v>2742</v>
      </c>
      <c r="B2019" s="2">
        <v>38</v>
      </c>
      <c r="C2019" s="2" t="str">
        <f t="shared" si="279"/>
        <v>Early Adults</v>
      </c>
      <c r="D2019" s="2" t="s">
        <v>26</v>
      </c>
      <c r="E2019" s="2" t="s">
        <v>19</v>
      </c>
      <c r="F2019" s="2">
        <v>421.36</v>
      </c>
      <c r="G2019" s="2">
        <f t="shared" si="280"/>
        <v>2</v>
      </c>
      <c r="H2019" s="6">
        <v>46938</v>
      </c>
      <c r="I2019" s="12" t="str">
        <f t="shared" si="281"/>
        <v>2028</v>
      </c>
      <c r="J2019" s="10" t="str">
        <f t="shared" si="282"/>
        <v>Jul</v>
      </c>
      <c r="K2019" s="12" t="str">
        <f t="shared" si="283"/>
        <v>04</v>
      </c>
      <c r="L2019" s="2" t="s">
        <v>14</v>
      </c>
      <c r="M2019" s="2" t="s">
        <v>25</v>
      </c>
      <c r="N2019" s="2">
        <v>1.24</v>
      </c>
      <c r="O2019" s="2" t="s">
        <v>16</v>
      </c>
      <c r="P2019" s="2">
        <v>13</v>
      </c>
      <c r="Q2019" s="2">
        <f t="shared" si="284"/>
        <v>2</v>
      </c>
      <c r="R2019" s="2">
        <v>32.409999999999997</v>
      </c>
      <c r="S2019" s="2">
        <f t="shared" si="285"/>
        <v>1</v>
      </c>
      <c r="T2019" s="42">
        <f>DataSet!G2743+DataSet!Q2743+DataSet!S2743</f>
        <v>5</v>
      </c>
      <c r="U2019" s="16" t="str">
        <f t="shared" si="286"/>
        <v>Medium</v>
      </c>
      <c r="V2019" s="4">
        <v>5</v>
      </c>
      <c r="W2019" s="33">
        <f t="shared" si="287"/>
        <v>534.66841652323603</v>
      </c>
      <c r="X2019" s="2" t="s">
        <v>22</v>
      </c>
    </row>
    <row r="2020" spans="1:24" ht="14.25" customHeight="1" x14ac:dyDescent="0.25">
      <c r="A2020" s="2">
        <v>2786</v>
      </c>
      <c r="B2020" s="2">
        <v>44</v>
      </c>
      <c r="C2020" s="2" t="str">
        <f t="shared" si="279"/>
        <v>Mid Adults</v>
      </c>
      <c r="D2020" s="2" t="s">
        <v>26</v>
      </c>
      <c r="E2020" s="2" t="s">
        <v>19</v>
      </c>
      <c r="F2020" s="2">
        <v>398.03</v>
      </c>
      <c r="G2020" s="2">
        <f t="shared" si="280"/>
        <v>2</v>
      </c>
      <c r="H2020" s="6">
        <v>46982</v>
      </c>
      <c r="I2020" s="12" t="str">
        <f t="shared" si="281"/>
        <v>2028</v>
      </c>
      <c r="J2020" s="10" t="str">
        <f t="shared" si="282"/>
        <v>Aug</v>
      </c>
      <c r="K2020" s="12" t="str">
        <f t="shared" si="283"/>
        <v>17</v>
      </c>
      <c r="L2020" s="2" t="s">
        <v>14</v>
      </c>
      <c r="M2020" s="2" t="s">
        <v>25</v>
      </c>
      <c r="N2020" s="2">
        <v>1.24</v>
      </c>
      <c r="O2020" s="2" t="s">
        <v>21</v>
      </c>
      <c r="P2020" s="2">
        <v>5</v>
      </c>
      <c r="Q2020" s="2">
        <f t="shared" si="284"/>
        <v>1</v>
      </c>
      <c r="R2020" s="2">
        <v>79.61</v>
      </c>
      <c r="S2020" s="2">
        <f t="shared" si="285"/>
        <v>2</v>
      </c>
      <c r="T2020" s="42">
        <f>DataSet!G2787+DataSet!Q2787+DataSet!S2787</f>
        <v>5</v>
      </c>
      <c r="U2020" s="16" t="str">
        <f t="shared" si="286"/>
        <v>Medium</v>
      </c>
      <c r="V2020" s="4">
        <v>5</v>
      </c>
      <c r="W2020" s="33">
        <f t="shared" si="287"/>
        <v>534.86377586206925</v>
      </c>
      <c r="X2020" s="2" t="s">
        <v>28</v>
      </c>
    </row>
    <row r="2021" spans="1:24" ht="14.25" customHeight="1" x14ac:dyDescent="0.25">
      <c r="A2021" s="2">
        <v>2829</v>
      </c>
      <c r="B2021" s="2">
        <v>34</v>
      </c>
      <c r="C2021" s="2" t="str">
        <f t="shared" si="279"/>
        <v>Early Adults</v>
      </c>
      <c r="D2021" s="2" t="s">
        <v>18</v>
      </c>
      <c r="E2021" s="2" t="s">
        <v>27</v>
      </c>
      <c r="F2021" s="2">
        <v>853.8</v>
      </c>
      <c r="G2021" s="2">
        <f t="shared" si="280"/>
        <v>3</v>
      </c>
      <c r="H2021" s="6">
        <v>47025</v>
      </c>
      <c r="I2021" s="12" t="str">
        <f t="shared" si="281"/>
        <v>2028</v>
      </c>
      <c r="J2021" s="10" t="str">
        <f t="shared" si="282"/>
        <v>Sep</v>
      </c>
      <c r="K2021" s="12" t="str">
        <f t="shared" si="283"/>
        <v>29</v>
      </c>
      <c r="L2021" s="2" t="s">
        <v>30</v>
      </c>
      <c r="M2021" s="2" t="s">
        <v>15</v>
      </c>
      <c r="N2021" s="2">
        <v>1.24</v>
      </c>
      <c r="O2021" s="2" t="s">
        <v>21</v>
      </c>
      <c r="P2021" s="2">
        <v>12</v>
      </c>
      <c r="Q2021" s="2">
        <f t="shared" si="284"/>
        <v>2</v>
      </c>
      <c r="R2021" s="2">
        <v>71.150000000000006</v>
      </c>
      <c r="S2021" s="2">
        <f t="shared" si="285"/>
        <v>2</v>
      </c>
      <c r="T2021" s="42">
        <f>DataSet!G2830+DataSet!Q2830+DataSet!S2830</f>
        <v>8</v>
      </c>
      <c r="U2021" s="16" t="str">
        <f t="shared" si="286"/>
        <v>High</v>
      </c>
      <c r="V2021" s="4">
        <v>4</v>
      </c>
      <c r="W2021" s="33">
        <f t="shared" si="287"/>
        <v>525.3754380165293</v>
      </c>
      <c r="X2021" s="2" t="s">
        <v>22</v>
      </c>
    </row>
    <row r="2022" spans="1:24" ht="14.25" customHeight="1" x14ac:dyDescent="0.25">
      <c r="A2022" s="2">
        <v>2977</v>
      </c>
      <c r="B2022" s="2">
        <v>41</v>
      </c>
      <c r="C2022" s="2" t="str">
        <f t="shared" si="279"/>
        <v>Mid Adults</v>
      </c>
      <c r="D2022" s="2" t="s">
        <v>18</v>
      </c>
      <c r="E2022" s="2" t="s">
        <v>19</v>
      </c>
      <c r="F2022" s="2">
        <v>758.9</v>
      </c>
      <c r="G2022" s="2">
        <f t="shared" si="280"/>
        <v>3</v>
      </c>
      <c r="H2022" s="6">
        <v>47173</v>
      </c>
      <c r="I2022" s="12" t="str">
        <f t="shared" si="281"/>
        <v>2029</v>
      </c>
      <c r="J2022" s="10" t="str">
        <f t="shared" si="282"/>
        <v>Feb</v>
      </c>
      <c r="K2022" s="12" t="str">
        <f t="shared" si="283"/>
        <v>24</v>
      </c>
      <c r="L2022" s="2" t="s">
        <v>24</v>
      </c>
      <c r="M2022" s="2" t="s">
        <v>15</v>
      </c>
      <c r="N2022" s="2">
        <v>1.24</v>
      </c>
      <c r="O2022" s="2" t="s">
        <v>21</v>
      </c>
      <c r="P2022" s="2">
        <v>4</v>
      </c>
      <c r="Q2022" s="2">
        <f t="shared" si="284"/>
        <v>1</v>
      </c>
      <c r="R2022" s="2">
        <v>189.72</v>
      </c>
      <c r="S2022" s="2">
        <f t="shared" si="285"/>
        <v>3</v>
      </c>
      <c r="T2022" s="42">
        <f>DataSet!G2978+DataSet!Q2978+DataSet!S2978</f>
        <v>4</v>
      </c>
      <c r="U2022" s="16" t="str">
        <f t="shared" si="286"/>
        <v>Low</v>
      </c>
      <c r="V2022" s="4">
        <v>5</v>
      </c>
      <c r="W2022" s="33">
        <f t="shared" si="287"/>
        <v>535.10010362694322</v>
      </c>
      <c r="X2022" s="2" t="s">
        <v>28</v>
      </c>
    </row>
    <row r="2023" spans="1:24" ht="14.25" customHeight="1" x14ac:dyDescent="0.25">
      <c r="A2023" s="2">
        <v>3183</v>
      </c>
      <c r="B2023" s="2">
        <v>28</v>
      </c>
      <c r="C2023" s="2" t="str">
        <f t="shared" si="279"/>
        <v>Young Adults</v>
      </c>
      <c r="D2023" s="2" t="s">
        <v>12</v>
      </c>
      <c r="E2023" s="2" t="s">
        <v>27</v>
      </c>
      <c r="F2023" s="2">
        <v>800.7</v>
      </c>
      <c r="G2023" s="2">
        <f t="shared" si="280"/>
        <v>3</v>
      </c>
      <c r="H2023" s="6">
        <v>47379</v>
      </c>
      <c r="I2023" s="12" t="str">
        <f t="shared" si="281"/>
        <v>2029</v>
      </c>
      <c r="J2023" s="10" t="str">
        <f t="shared" si="282"/>
        <v>Sep</v>
      </c>
      <c r="K2023" s="12" t="str">
        <f t="shared" si="283"/>
        <v>18</v>
      </c>
      <c r="L2023" s="2" t="s">
        <v>20</v>
      </c>
      <c r="M2023" s="2" t="s">
        <v>15</v>
      </c>
      <c r="N2023" s="2">
        <v>1.24</v>
      </c>
      <c r="O2023" s="2" t="s">
        <v>16</v>
      </c>
      <c r="P2023" s="2">
        <v>8</v>
      </c>
      <c r="Q2023" s="2">
        <f t="shared" si="284"/>
        <v>2</v>
      </c>
      <c r="R2023" s="2">
        <v>100.09</v>
      </c>
      <c r="S2023" s="2">
        <f t="shared" si="285"/>
        <v>2</v>
      </c>
      <c r="T2023" s="42">
        <f>DataSet!G3184+DataSet!Q3184+DataSet!S3184</f>
        <v>4</v>
      </c>
      <c r="U2023" s="16" t="str">
        <f t="shared" si="286"/>
        <v>Low</v>
      </c>
      <c r="V2023" s="4">
        <v>2</v>
      </c>
      <c r="W2023" s="33">
        <f t="shared" si="287"/>
        <v>519.19093802345139</v>
      </c>
      <c r="X2023" s="2" t="s">
        <v>28</v>
      </c>
    </row>
    <row r="2024" spans="1:24" ht="14.25" customHeight="1" x14ac:dyDescent="0.25">
      <c r="A2024" s="2">
        <v>3218</v>
      </c>
      <c r="B2024" s="2">
        <v>60</v>
      </c>
      <c r="C2024" s="2" t="str">
        <f t="shared" si="279"/>
        <v>Seniors</v>
      </c>
      <c r="D2024" s="2" t="s">
        <v>23</v>
      </c>
      <c r="E2024" s="2" t="s">
        <v>29</v>
      </c>
      <c r="F2024" s="2">
        <v>702.48</v>
      </c>
      <c r="G2024" s="2">
        <f t="shared" si="280"/>
        <v>3</v>
      </c>
      <c r="H2024" s="6">
        <v>47414</v>
      </c>
      <c r="I2024" s="12" t="str">
        <f t="shared" si="281"/>
        <v>2029</v>
      </c>
      <c r="J2024" s="10" t="str">
        <f t="shared" si="282"/>
        <v>Oct</v>
      </c>
      <c r="K2024" s="12" t="str">
        <f t="shared" si="283"/>
        <v>23</v>
      </c>
      <c r="L2024" s="2" t="s">
        <v>14</v>
      </c>
      <c r="M2024" s="2" t="s">
        <v>15</v>
      </c>
      <c r="N2024" s="2">
        <v>1.24</v>
      </c>
      <c r="O2024" s="2" t="s">
        <v>21</v>
      </c>
      <c r="P2024" s="2">
        <v>15</v>
      </c>
      <c r="Q2024" s="2">
        <f t="shared" si="284"/>
        <v>2</v>
      </c>
      <c r="R2024" s="2">
        <v>46.83</v>
      </c>
      <c r="S2024" s="2">
        <f t="shared" si="285"/>
        <v>1</v>
      </c>
      <c r="T2024" s="42">
        <f>DataSet!G3219+DataSet!Q3219+DataSet!S3219</f>
        <v>8</v>
      </c>
      <c r="U2024" s="16" t="str">
        <f t="shared" si="286"/>
        <v>High</v>
      </c>
      <c r="V2024" s="4">
        <v>3</v>
      </c>
      <c r="W2024" s="33">
        <f t="shared" si="287"/>
        <v>498.70163025210087</v>
      </c>
      <c r="X2024" s="2" t="s">
        <v>22</v>
      </c>
    </row>
    <row r="2025" spans="1:24" ht="14.25" customHeight="1" x14ac:dyDescent="0.25">
      <c r="A2025" s="2">
        <v>3663</v>
      </c>
      <c r="B2025" s="2">
        <v>26</v>
      </c>
      <c r="C2025" s="2" t="str">
        <f t="shared" si="279"/>
        <v>Young Adults</v>
      </c>
      <c r="D2025" s="2" t="s">
        <v>18</v>
      </c>
      <c r="E2025" s="2" t="s">
        <v>29</v>
      </c>
      <c r="F2025" s="2">
        <v>569.98</v>
      </c>
      <c r="G2025" s="2">
        <f t="shared" si="280"/>
        <v>2</v>
      </c>
      <c r="H2025" s="6">
        <v>47859</v>
      </c>
      <c r="I2025" s="12" t="str">
        <f t="shared" si="281"/>
        <v>2031</v>
      </c>
      <c r="J2025" s="10" t="str">
        <f t="shared" si="282"/>
        <v>Jan</v>
      </c>
      <c r="K2025" s="12" t="str">
        <f t="shared" si="283"/>
        <v>11</v>
      </c>
      <c r="L2025" s="2" t="s">
        <v>20</v>
      </c>
      <c r="M2025" s="2" t="s">
        <v>15</v>
      </c>
      <c r="N2025" s="2">
        <v>1.24</v>
      </c>
      <c r="O2025" s="2" t="s">
        <v>16</v>
      </c>
      <c r="P2025" s="2">
        <v>2</v>
      </c>
      <c r="Q2025" s="2">
        <f t="shared" si="284"/>
        <v>1</v>
      </c>
      <c r="R2025" s="2">
        <v>284.99</v>
      </c>
      <c r="S2025" s="2">
        <f t="shared" si="285"/>
        <v>3</v>
      </c>
      <c r="T2025" s="42">
        <f>DataSet!G3664+DataSet!Q3664+DataSet!S3664</f>
        <v>5</v>
      </c>
      <c r="U2025" s="16" t="str">
        <f t="shared" si="286"/>
        <v>Medium</v>
      </c>
      <c r="V2025" s="4">
        <v>5</v>
      </c>
      <c r="W2025" s="33">
        <f t="shared" si="287"/>
        <v>534.71290657439476</v>
      </c>
      <c r="X2025" s="2" t="s">
        <v>22</v>
      </c>
    </row>
    <row r="2026" spans="1:24" ht="14.25" customHeight="1" x14ac:dyDescent="0.25">
      <c r="A2026" s="2">
        <v>3708</v>
      </c>
      <c r="B2026" s="2">
        <v>20</v>
      </c>
      <c r="C2026" s="2" t="str">
        <f t="shared" si="279"/>
        <v>Young Adults</v>
      </c>
      <c r="D2026" s="2" t="s">
        <v>26</v>
      </c>
      <c r="E2026" s="2" t="s">
        <v>29</v>
      </c>
      <c r="F2026" s="2">
        <v>269.63</v>
      </c>
      <c r="G2026" s="2">
        <f t="shared" si="280"/>
        <v>1</v>
      </c>
      <c r="H2026" s="6">
        <v>47904</v>
      </c>
      <c r="I2026" s="12" t="str">
        <f t="shared" si="281"/>
        <v>2031</v>
      </c>
      <c r="J2026" s="10" t="str">
        <f t="shared" si="282"/>
        <v>Feb</v>
      </c>
      <c r="K2026" s="12" t="str">
        <f t="shared" si="283"/>
        <v>25</v>
      </c>
      <c r="L2026" s="2" t="s">
        <v>20</v>
      </c>
      <c r="M2026" s="2" t="s">
        <v>15</v>
      </c>
      <c r="N2026" s="2">
        <v>1.24</v>
      </c>
      <c r="O2026" s="2" t="s">
        <v>21</v>
      </c>
      <c r="P2026" s="2">
        <v>15</v>
      </c>
      <c r="Q2026" s="2">
        <f t="shared" si="284"/>
        <v>2</v>
      </c>
      <c r="R2026" s="2">
        <v>17.98</v>
      </c>
      <c r="S2026" s="2">
        <f t="shared" si="285"/>
        <v>1</v>
      </c>
      <c r="T2026" s="42">
        <f>DataSet!G3709+DataSet!Q3709+DataSet!S3709</f>
        <v>5</v>
      </c>
      <c r="U2026" s="16" t="str">
        <f t="shared" si="286"/>
        <v>Medium</v>
      </c>
      <c r="V2026" s="4">
        <v>3</v>
      </c>
      <c r="W2026" s="33">
        <f t="shared" si="287"/>
        <v>498.3585690235692</v>
      </c>
      <c r="X2026" s="2" t="s">
        <v>17</v>
      </c>
    </row>
    <row r="2027" spans="1:24" ht="14.25" customHeight="1" x14ac:dyDescent="0.25">
      <c r="A2027" s="2">
        <v>3751</v>
      </c>
      <c r="B2027" s="2">
        <v>66</v>
      </c>
      <c r="C2027" s="2" t="str">
        <f t="shared" si="279"/>
        <v>Seniors</v>
      </c>
      <c r="D2027" s="2" t="s">
        <v>26</v>
      </c>
      <c r="E2027" s="2" t="s">
        <v>19</v>
      </c>
      <c r="F2027" s="2">
        <v>210.91</v>
      </c>
      <c r="G2027" s="2">
        <f t="shared" si="280"/>
        <v>1</v>
      </c>
      <c r="H2027" s="6">
        <v>47947</v>
      </c>
      <c r="I2027" s="12" t="str">
        <f t="shared" si="281"/>
        <v>2031</v>
      </c>
      <c r="J2027" s="10" t="str">
        <f t="shared" si="282"/>
        <v>Apr</v>
      </c>
      <c r="K2027" s="12" t="str">
        <f t="shared" si="283"/>
        <v>09</v>
      </c>
      <c r="L2027" s="2" t="s">
        <v>24</v>
      </c>
      <c r="M2027" s="2" t="s">
        <v>15</v>
      </c>
      <c r="N2027" s="2">
        <v>1.24</v>
      </c>
      <c r="O2027" s="2" t="s">
        <v>16</v>
      </c>
      <c r="P2027" s="2">
        <v>14</v>
      </c>
      <c r="Q2027" s="2">
        <f t="shared" si="284"/>
        <v>2</v>
      </c>
      <c r="R2027" s="2">
        <v>15.06</v>
      </c>
      <c r="S2027" s="2">
        <f t="shared" si="285"/>
        <v>1</v>
      </c>
      <c r="T2027" s="42">
        <f>DataSet!G3752+DataSet!Q3752+DataSet!S3752</f>
        <v>4</v>
      </c>
      <c r="U2027" s="16" t="str">
        <f t="shared" si="286"/>
        <v>Low</v>
      </c>
      <c r="V2027" s="4">
        <v>2</v>
      </c>
      <c r="W2027" s="33">
        <f t="shared" si="287"/>
        <v>518.71860738255111</v>
      </c>
      <c r="X2027" s="2" t="s">
        <v>28</v>
      </c>
    </row>
    <row r="2028" spans="1:24" ht="14.25" customHeight="1" x14ac:dyDescent="0.25">
      <c r="A2028" s="2">
        <v>3894</v>
      </c>
      <c r="B2028" s="2">
        <v>54</v>
      </c>
      <c r="C2028" s="2" t="str">
        <f t="shared" si="279"/>
        <v>Late Adults</v>
      </c>
      <c r="D2028" s="2" t="s">
        <v>12</v>
      </c>
      <c r="E2028" s="2" t="s">
        <v>29</v>
      </c>
      <c r="F2028" s="2">
        <v>572.54</v>
      </c>
      <c r="G2028" s="2">
        <f t="shared" si="280"/>
        <v>2</v>
      </c>
      <c r="H2028" s="6">
        <v>48090</v>
      </c>
      <c r="I2028" s="12" t="str">
        <f t="shared" si="281"/>
        <v>2031</v>
      </c>
      <c r="J2028" s="10" t="str">
        <f t="shared" si="282"/>
        <v>Aug</v>
      </c>
      <c r="K2028" s="12" t="str">
        <f t="shared" si="283"/>
        <v>30</v>
      </c>
      <c r="L2028" s="2" t="s">
        <v>30</v>
      </c>
      <c r="M2028" s="2" t="s">
        <v>25</v>
      </c>
      <c r="N2028" s="2">
        <v>1.24</v>
      </c>
      <c r="O2028" s="2" t="s">
        <v>16</v>
      </c>
      <c r="P2028" s="2">
        <v>17</v>
      </c>
      <c r="Q2028" s="2">
        <f t="shared" si="284"/>
        <v>3</v>
      </c>
      <c r="R2028" s="2">
        <v>33.68</v>
      </c>
      <c r="S2028" s="2">
        <f t="shared" si="285"/>
        <v>1</v>
      </c>
      <c r="T2028" s="42">
        <f>DataSet!G3895+DataSet!Q3895+DataSet!S3895</f>
        <v>7</v>
      </c>
      <c r="U2028" s="16" t="str">
        <f t="shared" si="286"/>
        <v>High</v>
      </c>
      <c r="V2028" s="4">
        <v>2</v>
      </c>
      <c r="W2028" s="33">
        <f t="shared" si="287"/>
        <v>519.23593277310988</v>
      </c>
      <c r="X2028" s="2" t="s">
        <v>28</v>
      </c>
    </row>
    <row r="2029" spans="1:24" ht="14.25" customHeight="1" x14ac:dyDescent="0.25">
      <c r="A2029" s="2">
        <v>4036</v>
      </c>
      <c r="B2029" s="2">
        <v>46</v>
      </c>
      <c r="C2029" s="2" t="str">
        <f t="shared" si="279"/>
        <v>Mid Adults</v>
      </c>
      <c r="D2029" s="2" t="s">
        <v>23</v>
      </c>
      <c r="E2029" s="2" t="s">
        <v>19</v>
      </c>
      <c r="F2029" s="2">
        <v>584.16999999999996</v>
      </c>
      <c r="G2029" s="2">
        <f t="shared" si="280"/>
        <v>2</v>
      </c>
      <c r="H2029" s="6">
        <v>48232</v>
      </c>
      <c r="I2029" s="12" t="str">
        <f t="shared" si="281"/>
        <v>2032</v>
      </c>
      <c r="J2029" s="10" t="str">
        <f t="shared" si="282"/>
        <v>Jan</v>
      </c>
      <c r="K2029" s="12" t="str">
        <f t="shared" si="283"/>
        <v>19</v>
      </c>
      <c r="L2029" s="2" t="s">
        <v>14</v>
      </c>
      <c r="M2029" s="2" t="s">
        <v>15</v>
      </c>
      <c r="N2029" s="2">
        <v>1.24</v>
      </c>
      <c r="O2029" s="2" t="s">
        <v>16</v>
      </c>
      <c r="P2029" s="2">
        <v>11</v>
      </c>
      <c r="Q2029" s="2">
        <f t="shared" si="284"/>
        <v>2</v>
      </c>
      <c r="R2029" s="2">
        <v>53.11</v>
      </c>
      <c r="S2029" s="2">
        <f t="shared" si="285"/>
        <v>2</v>
      </c>
      <c r="T2029" s="42">
        <f>DataSet!G4037+DataSet!Q4037+DataSet!S4037</f>
        <v>4</v>
      </c>
      <c r="U2029" s="16" t="str">
        <f t="shared" si="286"/>
        <v>Low</v>
      </c>
      <c r="V2029" s="4">
        <v>1</v>
      </c>
      <c r="W2029" s="33">
        <f t="shared" si="287"/>
        <v>536.02857851239651</v>
      </c>
      <c r="X2029" s="2" t="s">
        <v>17</v>
      </c>
    </row>
    <row r="2030" spans="1:24" ht="14.25" customHeight="1" x14ac:dyDescent="0.25">
      <c r="A2030" s="2">
        <v>4175</v>
      </c>
      <c r="B2030" s="2">
        <v>59</v>
      </c>
      <c r="C2030" s="2" t="str">
        <f t="shared" si="279"/>
        <v>Late Adults</v>
      </c>
      <c r="D2030" s="2" t="s">
        <v>18</v>
      </c>
      <c r="E2030" s="2" t="s">
        <v>29</v>
      </c>
      <c r="F2030" s="2">
        <v>277.91000000000003</v>
      </c>
      <c r="G2030" s="2">
        <f t="shared" si="280"/>
        <v>1</v>
      </c>
      <c r="H2030" s="6">
        <v>48371</v>
      </c>
      <c r="I2030" s="12" t="str">
        <f t="shared" si="281"/>
        <v>2032</v>
      </c>
      <c r="J2030" s="10" t="str">
        <f t="shared" si="282"/>
        <v>Jun</v>
      </c>
      <c r="K2030" s="12" t="str">
        <f t="shared" si="283"/>
        <v>06</v>
      </c>
      <c r="L2030" s="2" t="s">
        <v>30</v>
      </c>
      <c r="M2030" s="2" t="s">
        <v>15</v>
      </c>
      <c r="N2030" s="2">
        <v>1.24</v>
      </c>
      <c r="O2030" s="2" t="s">
        <v>21</v>
      </c>
      <c r="P2030" s="2">
        <v>16</v>
      </c>
      <c r="Q2030" s="2">
        <f t="shared" si="284"/>
        <v>3</v>
      </c>
      <c r="R2030" s="2">
        <v>17.37</v>
      </c>
      <c r="S2030" s="2">
        <f t="shared" si="285"/>
        <v>1</v>
      </c>
      <c r="T2030" s="42">
        <f>DataSet!G4176+DataSet!Q4176+DataSet!S4176</f>
        <v>6</v>
      </c>
      <c r="U2030" s="16" t="str">
        <f t="shared" si="286"/>
        <v>Medium</v>
      </c>
      <c r="V2030" s="4">
        <v>1</v>
      </c>
      <c r="W2030" s="33">
        <f t="shared" si="287"/>
        <v>535.94887417218524</v>
      </c>
      <c r="X2030" s="2" t="s">
        <v>17</v>
      </c>
    </row>
    <row r="2031" spans="1:24" ht="14.25" customHeight="1" x14ac:dyDescent="0.25">
      <c r="A2031" s="2">
        <v>4436</v>
      </c>
      <c r="B2031" s="2">
        <v>24</v>
      </c>
      <c r="C2031" s="2" t="str">
        <f t="shared" si="279"/>
        <v>Young Adults</v>
      </c>
      <c r="D2031" s="2" t="s">
        <v>23</v>
      </c>
      <c r="E2031" s="2" t="s">
        <v>19</v>
      </c>
      <c r="F2031" s="2">
        <v>578.54</v>
      </c>
      <c r="G2031" s="2">
        <f t="shared" si="280"/>
        <v>2</v>
      </c>
      <c r="H2031" s="6">
        <v>48632</v>
      </c>
      <c r="I2031" s="12" t="str">
        <f t="shared" si="281"/>
        <v>2033</v>
      </c>
      <c r="J2031" s="10" t="str">
        <f t="shared" si="282"/>
        <v>Feb</v>
      </c>
      <c r="K2031" s="12" t="str">
        <f t="shared" si="283"/>
        <v>22</v>
      </c>
      <c r="L2031" s="2" t="s">
        <v>24</v>
      </c>
      <c r="M2031" s="2" t="s">
        <v>25</v>
      </c>
      <c r="N2031" s="2">
        <v>1.24</v>
      </c>
      <c r="O2031" s="2" t="s">
        <v>21</v>
      </c>
      <c r="P2031" s="2">
        <v>18</v>
      </c>
      <c r="Q2031" s="2">
        <f t="shared" si="284"/>
        <v>3</v>
      </c>
      <c r="R2031" s="2">
        <v>32.14</v>
      </c>
      <c r="S2031" s="2">
        <f t="shared" si="285"/>
        <v>1</v>
      </c>
      <c r="T2031" s="42">
        <f>DataSet!G4437+DataSet!Q4437+DataSet!S4437</f>
        <v>7</v>
      </c>
      <c r="U2031" s="16" t="str">
        <f t="shared" si="286"/>
        <v>High</v>
      </c>
      <c r="V2031" s="4">
        <v>1</v>
      </c>
      <c r="W2031" s="33">
        <f t="shared" si="287"/>
        <v>536.37679933664992</v>
      </c>
      <c r="X2031" s="2" t="s">
        <v>22</v>
      </c>
    </row>
    <row r="2032" spans="1:24" ht="14.25" customHeight="1" x14ac:dyDescent="0.25">
      <c r="A2032" s="2">
        <v>4484</v>
      </c>
      <c r="B2032" s="2">
        <v>51</v>
      </c>
      <c r="C2032" s="2" t="str">
        <f t="shared" si="279"/>
        <v>Late Adults</v>
      </c>
      <c r="D2032" s="2" t="s">
        <v>18</v>
      </c>
      <c r="E2032" s="2" t="s">
        <v>13</v>
      </c>
      <c r="F2032" s="2">
        <v>153.69999999999999</v>
      </c>
      <c r="G2032" s="2">
        <f t="shared" si="280"/>
        <v>1</v>
      </c>
      <c r="H2032" s="6">
        <v>48680</v>
      </c>
      <c r="I2032" s="12" t="str">
        <f t="shared" si="281"/>
        <v>2033</v>
      </c>
      <c r="J2032" s="10" t="str">
        <f t="shared" si="282"/>
        <v>Apr</v>
      </c>
      <c r="K2032" s="12" t="str">
        <f t="shared" si="283"/>
        <v>11</v>
      </c>
      <c r="L2032" s="2" t="s">
        <v>24</v>
      </c>
      <c r="M2032" s="2" t="s">
        <v>25</v>
      </c>
      <c r="N2032" s="2">
        <v>1.24</v>
      </c>
      <c r="O2032" s="2" t="s">
        <v>21</v>
      </c>
      <c r="P2032" s="2">
        <v>12</v>
      </c>
      <c r="Q2032" s="2">
        <f t="shared" si="284"/>
        <v>2</v>
      </c>
      <c r="R2032" s="2">
        <v>12.81</v>
      </c>
      <c r="S2032" s="2">
        <f t="shared" si="285"/>
        <v>1</v>
      </c>
      <c r="T2032" s="42">
        <f>DataSet!G4485+DataSet!Q4485+DataSet!S4485</f>
        <v>3</v>
      </c>
      <c r="U2032" s="16" t="str">
        <f t="shared" si="286"/>
        <v>Low</v>
      </c>
      <c r="V2032" s="4">
        <v>2</v>
      </c>
      <c r="W2032" s="33">
        <f t="shared" si="287"/>
        <v>519.14619528619596</v>
      </c>
      <c r="X2032" s="2" t="s">
        <v>17</v>
      </c>
    </row>
    <row r="2033" spans="1:24" ht="14.25" customHeight="1" x14ac:dyDescent="0.25">
      <c r="A2033" s="2">
        <v>4602</v>
      </c>
      <c r="B2033" s="2">
        <v>62</v>
      </c>
      <c r="C2033" s="2" t="str">
        <f t="shared" si="279"/>
        <v>Seniors</v>
      </c>
      <c r="D2033" s="2" t="s">
        <v>23</v>
      </c>
      <c r="E2033" s="2" t="s">
        <v>29</v>
      </c>
      <c r="F2033" s="2">
        <v>749.98</v>
      </c>
      <c r="G2033" s="2">
        <f t="shared" si="280"/>
        <v>3</v>
      </c>
      <c r="H2033" s="6">
        <v>48798</v>
      </c>
      <c r="I2033" s="12" t="str">
        <f t="shared" si="281"/>
        <v>2033</v>
      </c>
      <c r="J2033" s="10" t="str">
        <f t="shared" si="282"/>
        <v>Aug</v>
      </c>
      <c r="K2033" s="12" t="str">
        <f t="shared" si="283"/>
        <v>07</v>
      </c>
      <c r="L2033" s="2" t="s">
        <v>20</v>
      </c>
      <c r="M2033" s="2" t="s">
        <v>25</v>
      </c>
      <c r="N2033" s="2">
        <v>1.24</v>
      </c>
      <c r="O2033" s="2" t="s">
        <v>21</v>
      </c>
      <c r="P2033" s="2">
        <v>7</v>
      </c>
      <c r="Q2033" s="2">
        <f t="shared" si="284"/>
        <v>2</v>
      </c>
      <c r="R2033" s="2">
        <v>107.14</v>
      </c>
      <c r="S2033" s="2">
        <f t="shared" si="285"/>
        <v>2</v>
      </c>
      <c r="T2033" s="42">
        <f>DataSet!G4603+DataSet!Q4603+DataSet!S4603</f>
        <v>4</v>
      </c>
      <c r="U2033" s="16" t="str">
        <f t="shared" si="286"/>
        <v>Low</v>
      </c>
      <c r="V2033" s="4">
        <v>5</v>
      </c>
      <c r="W2033" s="33">
        <f t="shared" si="287"/>
        <v>534.65178509532097</v>
      </c>
      <c r="X2033" s="2" t="s">
        <v>28</v>
      </c>
    </row>
    <row r="2034" spans="1:24" ht="14.25" customHeight="1" x14ac:dyDescent="0.25">
      <c r="A2034" s="2">
        <v>4684</v>
      </c>
      <c r="B2034" s="2">
        <v>57</v>
      </c>
      <c r="C2034" s="2" t="str">
        <f t="shared" si="279"/>
        <v>Late Adults</v>
      </c>
      <c r="D2034" s="2" t="s">
        <v>12</v>
      </c>
      <c r="E2034" s="2" t="s">
        <v>29</v>
      </c>
      <c r="F2034" s="2">
        <v>294.02999999999997</v>
      </c>
      <c r="G2034" s="2">
        <f t="shared" si="280"/>
        <v>1</v>
      </c>
      <c r="H2034" s="6">
        <v>48880</v>
      </c>
      <c r="I2034" s="12" t="str">
        <f t="shared" si="281"/>
        <v>2033</v>
      </c>
      <c r="J2034" s="10" t="str">
        <f t="shared" si="282"/>
        <v>Oct</v>
      </c>
      <c r="K2034" s="12" t="str">
        <f t="shared" si="283"/>
        <v>28</v>
      </c>
      <c r="L2034" s="2" t="s">
        <v>30</v>
      </c>
      <c r="M2034" s="2" t="s">
        <v>25</v>
      </c>
      <c r="N2034" s="2">
        <v>1.24</v>
      </c>
      <c r="O2034" s="2" t="s">
        <v>21</v>
      </c>
      <c r="P2034" s="2">
        <v>4</v>
      </c>
      <c r="Q2034" s="2">
        <f t="shared" si="284"/>
        <v>1</v>
      </c>
      <c r="R2034" s="2">
        <v>73.510000000000005</v>
      </c>
      <c r="S2034" s="2">
        <f t="shared" si="285"/>
        <v>2</v>
      </c>
      <c r="T2034" s="42">
        <f>DataSet!G4685+DataSet!Q4685+DataSet!S4685</f>
        <v>5</v>
      </c>
      <c r="U2034" s="16" t="str">
        <f t="shared" si="286"/>
        <v>Medium</v>
      </c>
      <c r="V2034" s="4">
        <v>4</v>
      </c>
      <c r="W2034" s="33">
        <f t="shared" si="287"/>
        <v>524.83168874172225</v>
      </c>
      <c r="X2034" s="2" t="s">
        <v>17</v>
      </c>
    </row>
    <row r="2035" spans="1:24" ht="14.25" customHeight="1" x14ac:dyDescent="0.25">
      <c r="A2035" s="2">
        <v>4834</v>
      </c>
      <c r="B2035" s="2">
        <v>39</v>
      </c>
      <c r="C2035" s="2" t="str">
        <f t="shared" si="279"/>
        <v>Early Adults</v>
      </c>
      <c r="D2035" s="2" t="s">
        <v>18</v>
      </c>
      <c r="E2035" s="2" t="s">
        <v>19</v>
      </c>
      <c r="F2035" s="2">
        <v>417.34</v>
      </c>
      <c r="G2035" s="2">
        <f t="shared" si="280"/>
        <v>2</v>
      </c>
      <c r="H2035" s="6">
        <v>49030</v>
      </c>
      <c r="I2035" s="12" t="str">
        <f t="shared" si="281"/>
        <v>2034</v>
      </c>
      <c r="J2035" s="10" t="str">
        <f t="shared" si="282"/>
        <v>Mar</v>
      </c>
      <c r="K2035" s="12" t="str">
        <f t="shared" si="283"/>
        <v>27</v>
      </c>
      <c r="L2035" s="2" t="s">
        <v>30</v>
      </c>
      <c r="M2035" s="2" t="s">
        <v>15</v>
      </c>
      <c r="N2035" s="2">
        <v>1.24</v>
      </c>
      <c r="O2035" s="2" t="s">
        <v>21</v>
      </c>
      <c r="P2035" s="2">
        <v>6</v>
      </c>
      <c r="Q2035" s="2">
        <f t="shared" si="284"/>
        <v>2</v>
      </c>
      <c r="R2035" s="2">
        <v>69.56</v>
      </c>
      <c r="S2035" s="2">
        <f t="shared" si="285"/>
        <v>2</v>
      </c>
      <c r="T2035" s="42">
        <f>DataSet!G4835+DataSet!Q4835+DataSet!S4835</f>
        <v>4</v>
      </c>
      <c r="U2035" s="16" t="str">
        <f t="shared" si="286"/>
        <v>Low</v>
      </c>
      <c r="V2035" s="4">
        <v>1</v>
      </c>
      <c r="W2035" s="33">
        <f t="shared" si="287"/>
        <v>536.30676079734212</v>
      </c>
      <c r="X2035" s="2" t="s">
        <v>17</v>
      </c>
    </row>
    <row r="2036" spans="1:24" ht="14.25" customHeight="1" x14ac:dyDescent="0.25">
      <c r="A2036" s="2">
        <v>4990</v>
      </c>
      <c r="B2036" s="2">
        <v>36</v>
      </c>
      <c r="C2036" s="2" t="str">
        <f t="shared" si="279"/>
        <v>Early Adults</v>
      </c>
      <c r="D2036" s="2" t="s">
        <v>23</v>
      </c>
      <c r="E2036" s="2" t="s">
        <v>27</v>
      </c>
      <c r="F2036" s="2">
        <v>191.4</v>
      </c>
      <c r="G2036" s="2">
        <f t="shared" si="280"/>
        <v>1</v>
      </c>
      <c r="H2036" s="6">
        <v>49186</v>
      </c>
      <c r="I2036" s="12" t="str">
        <f t="shared" si="281"/>
        <v>2034</v>
      </c>
      <c r="J2036" s="10" t="str">
        <f t="shared" si="282"/>
        <v>Aug</v>
      </c>
      <c r="K2036" s="12" t="str">
        <f t="shared" si="283"/>
        <v>30</v>
      </c>
      <c r="L2036" s="2" t="s">
        <v>20</v>
      </c>
      <c r="M2036" s="2" t="s">
        <v>15</v>
      </c>
      <c r="N2036" s="2">
        <v>1.24</v>
      </c>
      <c r="O2036" s="2" t="s">
        <v>21</v>
      </c>
      <c r="P2036" s="2">
        <v>7</v>
      </c>
      <c r="Q2036" s="2">
        <f t="shared" si="284"/>
        <v>2</v>
      </c>
      <c r="R2036" s="2">
        <v>27.34</v>
      </c>
      <c r="S2036" s="2">
        <f t="shared" si="285"/>
        <v>1</v>
      </c>
      <c r="T2036" s="42">
        <f>DataSet!G4991+DataSet!Q4991+DataSet!S4991</f>
        <v>7</v>
      </c>
      <c r="U2036" s="16" t="str">
        <f t="shared" si="286"/>
        <v>High</v>
      </c>
      <c r="V2036" s="4">
        <v>5</v>
      </c>
      <c r="W2036" s="33">
        <f t="shared" si="287"/>
        <v>534.27795138888916</v>
      </c>
      <c r="X2036" s="2" t="s">
        <v>28</v>
      </c>
    </row>
    <row r="2037" spans="1:24" ht="14.25" customHeight="1" x14ac:dyDescent="0.25">
      <c r="A2037" s="2">
        <v>153</v>
      </c>
      <c r="B2037" s="2">
        <v>29</v>
      </c>
      <c r="C2037" s="2" t="str">
        <f t="shared" si="279"/>
        <v>Young Adults</v>
      </c>
      <c r="D2037" s="2" t="s">
        <v>26</v>
      </c>
      <c r="E2037" s="2" t="s">
        <v>19</v>
      </c>
      <c r="F2037" s="2">
        <v>771.62</v>
      </c>
      <c r="G2037" s="2">
        <f t="shared" si="280"/>
        <v>3</v>
      </c>
      <c r="H2037" s="6">
        <v>44349</v>
      </c>
      <c r="I2037" s="12" t="str">
        <f t="shared" si="281"/>
        <v>2021</v>
      </c>
      <c r="J2037" s="10" t="str">
        <f t="shared" si="282"/>
        <v>Jun</v>
      </c>
      <c r="K2037" s="12" t="str">
        <f t="shared" si="283"/>
        <v>02</v>
      </c>
      <c r="L2037" s="2" t="s">
        <v>24</v>
      </c>
      <c r="M2037" s="2" t="s">
        <v>25</v>
      </c>
      <c r="N2037" s="2">
        <v>1.23</v>
      </c>
      <c r="O2037" s="2" t="s">
        <v>21</v>
      </c>
      <c r="P2037" s="2">
        <v>5</v>
      </c>
      <c r="Q2037" s="2">
        <f t="shared" si="284"/>
        <v>1</v>
      </c>
      <c r="R2037" s="2">
        <v>154.32</v>
      </c>
      <c r="S2037" s="2">
        <f t="shared" si="285"/>
        <v>3</v>
      </c>
      <c r="T2037" s="42">
        <f>DataSet!G154+DataSet!Q154+DataSet!S154</f>
        <v>7</v>
      </c>
      <c r="U2037" s="16" t="str">
        <f t="shared" si="286"/>
        <v>High</v>
      </c>
      <c r="V2037" s="4">
        <v>2</v>
      </c>
      <c r="W2037" s="33">
        <f t="shared" si="287"/>
        <v>519.76246205733628</v>
      </c>
      <c r="X2037" s="2" t="s">
        <v>22</v>
      </c>
    </row>
    <row r="2038" spans="1:24" ht="14.25" customHeight="1" x14ac:dyDescent="0.25">
      <c r="A2038" s="2">
        <v>921</v>
      </c>
      <c r="B2038" s="2">
        <v>57</v>
      </c>
      <c r="C2038" s="2" t="str">
        <f t="shared" si="279"/>
        <v>Late Adults</v>
      </c>
      <c r="D2038" s="2" t="s">
        <v>26</v>
      </c>
      <c r="E2038" s="2" t="s">
        <v>29</v>
      </c>
      <c r="F2038" s="2">
        <v>499.33</v>
      </c>
      <c r="G2038" s="2">
        <f t="shared" si="280"/>
        <v>2</v>
      </c>
      <c r="H2038" s="6">
        <v>45117</v>
      </c>
      <c r="I2038" s="12" t="str">
        <f t="shared" si="281"/>
        <v>2023</v>
      </c>
      <c r="J2038" s="10" t="str">
        <f t="shared" si="282"/>
        <v>Jul</v>
      </c>
      <c r="K2038" s="12" t="str">
        <f t="shared" si="283"/>
        <v>10</v>
      </c>
      <c r="L2038" s="2" t="s">
        <v>20</v>
      </c>
      <c r="M2038" s="2" t="s">
        <v>25</v>
      </c>
      <c r="N2038" s="2">
        <v>1.23</v>
      </c>
      <c r="O2038" s="2" t="s">
        <v>21</v>
      </c>
      <c r="P2038" s="2">
        <v>6</v>
      </c>
      <c r="Q2038" s="2">
        <f t="shared" si="284"/>
        <v>2</v>
      </c>
      <c r="R2038" s="2">
        <v>83.22</v>
      </c>
      <c r="S2038" s="2">
        <f t="shared" si="285"/>
        <v>2</v>
      </c>
      <c r="T2038" s="42">
        <f>DataSet!G922+DataSet!Q922+DataSet!S922</f>
        <v>7</v>
      </c>
      <c r="U2038" s="16" t="str">
        <f t="shared" si="286"/>
        <v>High</v>
      </c>
      <c r="V2038" s="4">
        <v>4</v>
      </c>
      <c r="W2038" s="33">
        <f t="shared" si="287"/>
        <v>525.21444444444478</v>
      </c>
      <c r="X2038" s="2" t="s">
        <v>28</v>
      </c>
    </row>
    <row r="2039" spans="1:24" ht="14.25" customHeight="1" x14ac:dyDescent="0.25">
      <c r="A2039" s="2">
        <v>1526</v>
      </c>
      <c r="B2039" s="2">
        <v>55</v>
      </c>
      <c r="C2039" s="2" t="str">
        <f t="shared" si="279"/>
        <v>Late Adults</v>
      </c>
      <c r="D2039" s="2" t="s">
        <v>23</v>
      </c>
      <c r="E2039" s="2" t="s">
        <v>19</v>
      </c>
      <c r="F2039" s="2">
        <v>127.47</v>
      </c>
      <c r="G2039" s="2">
        <f t="shared" si="280"/>
        <v>1</v>
      </c>
      <c r="H2039" s="6">
        <v>45722</v>
      </c>
      <c r="I2039" s="12" t="str">
        <f t="shared" si="281"/>
        <v>2025</v>
      </c>
      <c r="J2039" s="10" t="str">
        <f t="shared" si="282"/>
        <v>Mar</v>
      </c>
      <c r="K2039" s="12" t="str">
        <f t="shared" si="283"/>
        <v>06</v>
      </c>
      <c r="L2039" s="2" t="s">
        <v>24</v>
      </c>
      <c r="M2039" s="2" t="s">
        <v>15</v>
      </c>
      <c r="N2039" s="2">
        <v>1.23</v>
      </c>
      <c r="O2039" s="2" t="s">
        <v>16</v>
      </c>
      <c r="P2039" s="2">
        <v>5</v>
      </c>
      <c r="Q2039" s="2">
        <f t="shared" si="284"/>
        <v>1</v>
      </c>
      <c r="R2039" s="2">
        <v>25.49</v>
      </c>
      <c r="S2039" s="2">
        <f t="shared" si="285"/>
        <v>1</v>
      </c>
      <c r="T2039" s="42">
        <f>DataSet!G1527+DataSet!Q1527+DataSet!S1527</f>
        <v>5</v>
      </c>
      <c r="U2039" s="16" t="str">
        <f t="shared" si="286"/>
        <v>Medium</v>
      </c>
      <c r="V2039" s="4">
        <v>3</v>
      </c>
      <c r="W2039" s="33">
        <f t="shared" si="287"/>
        <v>498.74428330522784</v>
      </c>
      <c r="X2039" s="2" t="s">
        <v>28</v>
      </c>
    </row>
    <row r="2040" spans="1:24" ht="14.25" customHeight="1" x14ac:dyDescent="0.25">
      <c r="A2040" s="2">
        <v>1737</v>
      </c>
      <c r="B2040" s="2">
        <v>36</v>
      </c>
      <c r="C2040" s="2" t="str">
        <f t="shared" si="279"/>
        <v>Early Adults</v>
      </c>
      <c r="D2040" s="2" t="s">
        <v>23</v>
      </c>
      <c r="E2040" s="2" t="s">
        <v>19</v>
      </c>
      <c r="F2040" s="2">
        <v>184.96</v>
      </c>
      <c r="G2040" s="2">
        <f t="shared" si="280"/>
        <v>1</v>
      </c>
      <c r="H2040" s="6">
        <v>45933</v>
      </c>
      <c r="I2040" s="12" t="str">
        <f t="shared" si="281"/>
        <v>2025</v>
      </c>
      <c r="J2040" s="10" t="str">
        <f t="shared" si="282"/>
        <v>Oct</v>
      </c>
      <c r="K2040" s="12" t="str">
        <f t="shared" si="283"/>
        <v>03</v>
      </c>
      <c r="L2040" s="2" t="s">
        <v>24</v>
      </c>
      <c r="M2040" s="2" t="s">
        <v>15</v>
      </c>
      <c r="N2040" s="2">
        <v>1.23</v>
      </c>
      <c r="O2040" s="2" t="s">
        <v>21</v>
      </c>
      <c r="P2040" s="2">
        <v>9</v>
      </c>
      <c r="Q2040" s="2">
        <f t="shared" si="284"/>
        <v>2</v>
      </c>
      <c r="R2040" s="2">
        <v>20.55</v>
      </c>
      <c r="S2040" s="2">
        <f t="shared" si="285"/>
        <v>1</v>
      </c>
      <c r="T2040" s="42">
        <f>DataSet!G1738+DataSet!Q1738+DataSet!S1738</f>
        <v>5</v>
      </c>
      <c r="U2040" s="16" t="str">
        <f t="shared" si="286"/>
        <v>Medium</v>
      </c>
      <c r="V2040" s="4">
        <v>2</v>
      </c>
      <c r="W2040" s="33">
        <f t="shared" si="287"/>
        <v>519.33702702702783</v>
      </c>
      <c r="X2040" s="2" t="s">
        <v>22</v>
      </c>
    </row>
    <row r="2041" spans="1:24" ht="14.25" customHeight="1" x14ac:dyDescent="0.25">
      <c r="A2041" s="2">
        <v>2207</v>
      </c>
      <c r="B2041" s="2">
        <v>37</v>
      </c>
      <c r="C2041" s="2" t="str">
        <f t="shared" si="279"/>
        <v>Early Adults</v>
      </c>
      <c r="D2041" s="2" t="s">
        <v>26</v>
      </c>
      <c r="E2041" s="2" t="s">
        <v>27</v>
      </c>
      <c r="F2041" s="2">
        <v>226.9</v>
      </c>
      <c r="G2041" s="2">
        <f t="shared" si="280"/>
        <v>1</v>
      </c>
      <c r="H2041" s="6">
        <v>46403</v>
      </c>
      <c r="I2041" s="12" t="str">
        <f t="shared" si="281"/>
        <v>2027</v>
      </c>
      <c r="J2041" s="10" t="str">
        <f t="shared" si="282"/>
        <v>Jan</v>
      </c>
      <c r="K2041" s="12" t="str">
        <f t="shared" si="283"/>
        <v>16</v>
      </c>
      <c r="L2041" s="2" t="s">
        <v>30</v>
      </c>
      <c r="M2041" s="2" t="s">
        <v>25</v>
      </c>
      <c r="N2041" s="2">
        <v>1.23</v>
      </c>
      <c r="O2041" s="2" t="s">
        <v>16</v>
      </c>
      <c r="P2041" s="2">
        <v>18</v>
      </c>
      <c r="Q2041" s="2">
        <f t="shared" si="284"/>
        <v>3</v>
      </c>
      <c r="R2041" s="2">
        <v>12.61</v>
      </c>
      <c r="S2041" s="2">
        <f t="shared" si="285"/>
        <v>1</v>
      </c>
      <c r="T2041" s="42">
        <f>DataSet!G2208+DataSet!Q2208+DataSet!S2208</f>
        <v>4</v>
      </c>
      <c r="U2041" s="16" t="str">
        <f t="shared" si="286"/>
        <v>Low</v>
      </c>
      <c r="V2041" s="4">
        <v>5</v>
      </c>
      <c r="W2041" s="33">
        <f t="shared" si="287"/>
        <v>534.87426086956555</v>
      </c>
      <c r="X2041" s="2" t="s">
        <v>22</v>
      </c>
    </row>
    <row r="2042" spans="1:24" ht="14.25" customHeight="1" x14ac:dyDescent="0.25">
      <c r="A2042" s="2">
        <v>2375</v>
      </c>
      <c r="B2042" s="2">
        <v>62</v>
      </c>
      <c r="C2042" s="2" t="str">
        <f t="shared" si="279"/>
        <v>Seniors</v>
      </c>
      <c r="D2042" s="2" t="s">
        <v>18</v>
      </c>
      <c r="E2042" s="2" t="s">
        <v>29</v>
      </c>
      <c r="F2042" s="2">
        <v>238.29</v>
      </c>
      <c r="G2042" s="2">
        <f t="shared" si="280"/>
        <v>1</v>
      </c>
      <c r="H2042" s="6">
        <v>46571</v>
      </c>
      <c r="I2042" s="12" t="str">
        <f t="shared" si="281"/>
        <v>2027</v>
      </c>
      <c r="J2042" s="10" t="str">
        <f t="shared" si="282"/>
        <v>Jul</v>
      </c>
      <c r="K2042" s="12" t="str">
        <f t="shared" si="283"/>
        <v>03</v>
      </c>
      <c r="L2042" s="2" t="s">
        <v>20</v>
      </c>
      <c r="M2042" s="2" t="s">
        <v>25</v>
      </c>
      <c r="N2042" s="2">
        <v>1.23</v>
      </c>
      <c r="O2042" s="2" t="s">
        <v>21</v>
      </c>
      <c r="P2042" s="2">
        <v>2</v>
      </c>
      <c r="Q2042" s="2">
        <f t="shared" si="284"/>
        <v>1</v>
      </c>
      <c r="R2042" s="2">
        <v>119.14</v>
      </c>
      <c r="S2042" s="2">
        <f t="shared" si="285"/>
        <v>2</v>
      </c>
      <c r="T2042" s="42">
        <f>DataSet!G2376+DataSet!Q2376+DataSet!S2376</f>
        <v>5</v>
      </c>
      <c r="U2042" s="16" t="str">
        <f t="shared" si="286"/>
        <v>Medium</v>
      </c>
      <c r="V2042" s="4">
        <v>1</v>
      </c>
      <c r="W2042" s="33">
        <f t="shared" si="287"/>
        <v>536.50470881863544</v>
      </c>
      <c r="X2042" s="2" t="s">
        <v>22</v>
      </c>
    </row>
    <row r="2043" spans="1:24" ht="14.25" customHeight="1" x14ac:dyDescent="0.25">
      <c r="A2043" s="2">
        <v>2453</v>
      </c>
      <c r="B2043" s="2">
        <v>68</v>
      </c>
      <c r="C2043" s="2" t="str">
        <f t="shared" si="279"/>
        <v>Seniors</v>
      </c>
      <c r="D2043" s="2" t="s">
        <v>12</v>
      </c>
      <c r="E2043" s="2" t="s">
        <v>13</v>
      </c>
      <c r="F2043" s="2">
        <v>382.03</v>
      </c>
      <c r="G2043" s="2">
        <f t="shared" si="280"/>
        <v>2</v>
      </c>
      <c r="H2043" s="6">
        <v>46649</v>
      </c>
      <c r="I2043" s="12" t="str">
        <f t="shared" si="281"/>
        <v>2027</v>
      </c>
      <c r="J2043" s="10" t="str">
        <f t="shared" si="282"/>
        <v>Sep</v>
      </c>
      <c r="K2043" s="12" t="str">
        <f t="shared" si="283"/>
        <v>19</v>
      </c>
      <c r="L2043" s="2" t="s">
        <v>24</v>
      </c>
      <c r="M2043" s="2" t="s">
        <v>15</v>
      </c>
      <c r="N2043" s="2">
        <v>1.23</v>
      </c>
      <c r="O2043" s="2" t="s">
        <v>16</v>
      </c>
      <c r="P2043" s="2">
        <v>4</v>
      </c>
      <c r="Q2043" s="2">
        <f t="shared" si="284"/>
        <v>1</v>
      </c>
      <c r="R2043" s="2">
        <v>95.51</v>
      </c>
      <c r="S2043" s="2">
        <f t="shared" si="285"/>
        <v>2</v>
      </c>
      <c r="T2043" s="42">
        <f>DataSet!G2454+DataSet!Q2454+DataSet!S2454</f>
        <v>7</v>
      </c>
      <c r="U2043" s="16" t="str">
        <f t="shared" si="286"/>
        <v>High</v>
      </c>
      <c r="V2043" s="4">
        <v>2</v>
      </c>
      <c r="W2043" s="33">
        <f t="shared" si="287"/>
        <v>519.90280879864713</v>
      </c>
      <c r="X2043" s="2" t="s">
        <v>22</v>
      </c>
    </row>
    <row r="2044" spans="1:24" ht="14.25" customHeight="1" x14ac:dyDescent="0.25">
      <c r="A2044" s="2">
        <v>2464</v>
      </c>
      <c r="B2044" s="2">
        <v>25</v>
      </c>
      <c r="C2044" s="2" t="str">
        <f t="shared" si="279"/>
        <v>Young Adults</v>
      </c>
      <c r="D2044" s="2" t="s">
        <v>18</v>
      </c>
      <c r="E2044" s="2" t="s">
        <v>27</v>
      </c>
      <c r="F2044" s="2">
        <v>93.42</v>
      </c>
      <c r="G2044" s="2">
        <f t="shared" si="280"/>
        <v>1</v>
      </c>
      <c r="H2044" s="6">
        <v>46660</v>
      </c>
      <c r="I2044" s="12" t="str">
        <f t="shared" si="281"/>
        <v>2027</v>
      </c>
      <c r="J2044" s="10" t="str">
        <f t="shared" si="282"/>
        <v>Sep</v>
      </c>
      <c r="K2044" s="12" t="str">
        <f t="shared" si="283"/>
        <v>30</v>
      </c>
      <c r="L2044" s="2" t="s">
        <v>20</v>
      </c>
      <c r="M2044" s="2" t="s">
        <v>25</v>
      </c>
      <c r="N2044" s="2">
        <v>1.23</v>
      </c>
      <c r="O2044" s="2" t="s">
        <v>21</v>
      </c>
      <c r="P2044" s="2">
        <v>5</v>
      </c>
      <c r="Q2044" s="2">
        <f t="shared" si="284"/>
        <v>1</v>
      </c>
      <c r="R2044" s="2">
        <v>18.68</v>
      </c>
      <c r="S2044" s="2">
        <f t="shared" si="285"/>
        <v>1</v>
      </c>
      <c r="T2044" s="42">
        <f>DataSet!G2465+DataSet!Q2465+DataSet!S2465</f>
        <v>4</v>
      </c>
      <c r="U2044" s="16" t="str">
        <f t="shared" si="286"/>
        <v>Low</v>
      </c>
      <c r="V2044" s="4">
        <v>2</v>
      </c>
      <c r="W2044" s="33">
        <f t="shared" si="287"/>
        <v>520.1364915254245</v>
      </c>
      <c r="X2044" s="2" t="s">
        <v>28</v>
      </c>
    </row>
    <row r="2045" spans="1:24" ht="14.25" customHeight="1" x14ac:dyDescent="0.25">
      <c r="A2045" s="2">
        <v>2577</v>
      </c>
      <c r="B2045" s="2">
        <v>29</v>
      </c>
      <c r="C2045" s="2" t="str">
        <f t="shared" si="279"/>
        <v>Young Adults</v>
      </c>
      <c r="D2045" s="2" t="s">
        <v>23</v>
      </c>
      <c r="E2045" s="2" t="s">
        <v>27</v>
      </c>
      <c r="F2045" s="2">
        <v>950.61</v>
      </c>
      <c r="G2045" s="2">
        <f t="shared" si="280"/>
        <v>3</v>
      </c>
      <c r="H2045" s="6">
        <v>46773</v>
      </c>
      <c r="I2045" s="12" t="str">
        <f t="shared" si="281"/>
        <v>2028</v>
      </c>
      <c r="J2045" s="10" t="str">
        <f t="shared" si="282"/>
        <v>Jan</v>
      </c>
      <c r="K2045" s="12" t="str">
        <f t="shared" si="283"/>
        <v>21</v>
      </c>
      <c r="L2045" s="2" t="s">
        <v>20</v>
      </c>
      <c r="M2045" s="2" t="s">
        <v>25</v>
      </c>
      <c r="N2045" s="2">
        <v>1.23</v>
      </c>
      <c r="O2045" s="2" t="s">
        <v>16</v>
      </c>
      <c r="P2045" s="2">
        <v>8</v>
      </c>
      <c r="Q2045" s="2">
        <f t="shared" si="284"/>
        <v>2</v>
      </c>
      <c r="R2045" s="2">
        <v>118.83</v>
      </c>
      <c r="S2045" s="2">
        <f t="shared" si="285"/>
        <v>2</v>
      </c>
      <c r="T2045" s="42">
        <f>DataSet!G2578+DataSet!Q2578+DataSet!S2578</f>
        <v>6</v>
      </c>
      <c r="U2045" s="16" t="str">
        <f t="shared" si="286"/>
        <v>Medium</v>
      </c>
      <c r="V2045" s="4">
        <v>5</v>
      </c>
      <c r="W2045" s="33">
        <f t="shared" si="287"/>
        <v>535.41080139372855</v>
      </c>
      <c r="X2045" s="2" t="s">
        <v>28</v>
      </c>
    </row>
    <row r="2046" spans="1:24" ht="14.25" customHeight="1" x14ac:dyDescent="0.25">
      <c r="A2046" s="2">
        <v>2711</v>
      </c>
      <c r="B2046" s="2">
        <v>66</v>
      </c>
      <c r="C2046" s="2" t="str">
        <f t="shared" si="279"/>
        <v>Seniors</v>
      </c>
      <c r="D2046" s="2" t="s">
        <v>26</v>
      </c>
      <c r="E2046" s="2" t="s">
        <v>13</v>
      </c>
      <c r="F2046" s="2">
        <v>99.26</v>
      </c>
      <c r="G2046" s="2">
        <f t="shared" si="280"/>
        <v>1</v>
      </c>
      <c r="H2046" s="6">
        <v>46907</v>
      </c>
      <c r="I2046" s="12" t="str">
        <f t="shared" si="281"/>
        <v>2028</v>
      </c>
      <c r="J2046" s="10" t="str">
        <f t="shared" si="282"/>
        <v>Jun</v>
      </c>
      <c r="K2046" s="12" t="str">
        <f t="shared" si="283"/>
        <v>03</v>
      </c>
      <c r="L2046" s="2" t="s">
        <v>14</v>
      </c>
      <c r="M2046" s="2" t="s">
        <v>15</v>
      </c>
      <c r="N2046" s="2">
        <v>1.23</v>
      </c>
      <c r="O2046" s="2" t="s">
        <v>16</v>
      </c>
      <c r="P2046" s="2">
        <v>17</v>
      </c>
      <c r="Q2046" s="2">
        <f t="shared" si="284"/>
        <v>3</v>
      </c>
      <c r="R2046" s="2">
        <v>5.84</v>
      </c>
      <c r="S2046" s="2">
        <f t="shared" si="285"/>
        <v>1</v>
      </c>
      <c r="T2046" s="42">
        <f>DataSet!G2712+DataSet!Q2712+DataSet!S2712</f>
        <v>4</v>
      </c>
      <c r="U2046" s="16" t="str">
        <f t="shared" si="286"/>
        <v>Low</v>
      </c>
      <c r="V2046" s="4">
        <v>3</v>
      </c>
      <c r="W2046" s="33">
        <f t="shared" si="287"/>
        <v>499.37143581081102</v>
      </c>
      <c r="X2046" s="2" t="s">
        <v>17</v>
      </c>
    </row>
    <row r="2047" spans="1:24" ht="14.25" customHeight="1" x14ac:dyDescent="0.25">
      <c r="A2047" s="2">
        <v>2715</v>
      </c>
      <c r="B2047" s="2">
        <v>49</v>
      </c>
      <c r="C2047" s="2" t="str">
        <f t="shared" si="279"/>
        <v>Mid Adults</v>
      </c>
      <c r="D2047" s="2" t="s">
        <v>18</v>
      </c>
      <c r="E2047" s="2" t="s">
        <v>19</v>
      </c>
      <c r="F2047" s="2">
        <v>218.09</v>
      </c>
      <c r="G2047" s="2">
        <f t="shared" si="280"/>
        <v>1</v>
      </c>
      <c r="H2047" s="6">
        <v>46911</v>
      </c>
      <c r="I2047" s="12" t="str">
        <f t="shared" si="281"/>
        <v>2028</v>
      </c>
      <c r="J2047" s="10" t="str">
        <f t="shared" si="282"/>
        <v>Jun</v>
      </c>
      <c r="K2047" s="12" t="str">
        <f t="shared" si="283"/>
        <v>07</v>
      </c>
      <c r="L2047" s="2" t="s">
        <v>20</v>
      </c>
      <c r="M2047" s="2" t="s">
        <v>25</v>
      </c>
      <c r="N2047" s="2">
        <v>1.23</v>
      </c>
      <c r="O2047" s="2" t="s">
        <v>21</v>
      </c>
      <c r="P2047" s="2">
        <v>3</v>
      </c>
      <c r="Q2047" s="2">
        <f t="shared" si="284"/>
        <v>1</v>
      </c>
      <c r="R2047" s="2">
        <v>72.7</v>
      </c>
      <c r="S2047" s="2">
        <f t="shared" si="285"/>
        <v>2</v>
      </c>
      <c r="T2047" s="42">
        <f>DataSet!G2716+DataSet!Q2716+DataSet!S2716</f>
        <v>4</v>
      </c>
      <c r="U2047" s="16" t="str">
        <f t="shared" si="286"/>
        <v>Low</v>
      </c>
      <c r="V2047" s="4">
        <v>4</v>
      </c>
      <c r="W2047" s="33">
        <f t="shared" si="287"/>
        <v>525.25744186046552</v>
      </c>
      <c r="X2047" s="2" t="s">
        <v>17</v>
      </c>
    </row>
    <row r="2048" spans="1:24" ht="14.25" customHeight="1" x14ac:dyDescent="0.25">
      <c r="A2048" s="2">
        <v>2848</v>
      </c>
      <c r="B2048" s="2">
        <v>40</v>
      </c>
      <c r="C2048" s="2" t="str">
        <f t="shared" si="279"/>
        <v>Mid Adults</v>
      </c>
      <c r="D2048" s="2" t="s">
        <v>23</v>
      </c>
      <c r="E2048" s="2" t="s">
        <v>19</v>
      </c>
      <c r="F2048" s="2">
        <v>445.81</v>
      </c>
      <c r="G2048" s="2">
        <f t="shared" si="280"/>
        <v>2</v>
      </c>
      <c r="H2048" s="6">
        <v>47044</v>
      </c>
      <c r="I2048" s="12" t="str">
        <f t="shared" si="281"/>
        <v>2028</v>
      </c>
      <c r="J2048" s="10" t="str">
        <f t="shared" si="282"/>
        <v>Oct</v>
      </c>
      <c r="K2048" s="12" t="str">
        <f t="shared" si="283"/>
        <v>18</v>
      </c>
      <c r="L2048" s="2" t="s">
        <v>24</v>
      </c>
      <c r="M2048" s="2" t="s">
        <v>15</v>
      </c>
      <c r="N2048" s="2">
        <v>1.23</v>
      </c>
      <c r="O2048" s="2" t="s">
        <v>16</v>
      </c>
      <c r="P2048" s="2">
        <v>5</v>
      </c>
      <c r="Q2048" s="2">
        <f t="shared" si="284"/>
        <v>1</v>
      </c>
      <c r="R2048" s="2">
        <v>89.16</v>
      </c>
      <c r="S2048" s="2">
        <f t="shared" si="285"/>
        <v>2</v>
      </c>
      <c r="T2048" s="42">
        <f>DataSet!G2849+DataSet!Q2849+DataSet!S2849</f>
        <v>7</v>
      </c>
      <c r="U2048" s="16" t="str">
        <f t="shared" si="286"/>
        <v>High</v>
      </c>
      <c r="V2048" s="4">
        <v>2</v>
      </c>
      <c r="W2048" s="33">
        <f t="shared" si="287"/>
        <v>520.86096774193629</v>
      </c>
      <c r="X2048" s="2" t="s">
        <v>22</v>
      </c>
    </row>
    <row r="2049" spans="1:24" ht="14.25" customHeight="1" x14ac:dyDescent="0.25">
      <c r="A2049" s="2">
        <v>3309</v>
      </c>
      <c r="B2049" s="2">
        <v>27</v>
      </c>
      <c r="C2049" s="2" t="str">
        <f t="shared" si="279"/>
        <v>Young Adults</v>
      </c>
      <c r="D2049" s="2" t="s">
        <v>26</v>
      </c>
      <c r="E2049" s="2" t="s">
        <v>13</v>
      </c>
      <c r="F2049" s="2">
        <v>829.41</v>
      </c>
      <c r="G2049" s="2">
        <f t="shared" si="280"/>
        <v>3</v>
      </c>
      <c r="H2049" s="6">
        <v>47505</v>
      </c>
      <c r="I2049" s="12" t="str">
        <f t="shared" si="281"/>
        <v>2030</v>
      </c>
      <c r="J2049" s="10" t="str">
        <f t="shared" si="282"/>
        <v>Jan</v>
      </c>
      <c r="K2049" s="12" t="str">
        <f t="shared" si="283"/>
        <v>22</v>
      </c>
      <c r="L2049" s="2" t="s">
        <v>24</v>
      </c>
      <c r="M2049" s="2" t="s">
        <v>15</v>
      </c>
      <c r="N2049" s="2">
        <v>1.23</v>
      </c>
      <c r="O2049" s="2" t="s">
        <v>21</v>
      </c>
      <c r="P2049" s="2">
        <v>3</v>
      </c>
      <c r="Q2049" s="2">
        <f t="shared" si="284"/>
        <v>1</v>
      </c>
      <c r="R2049" s="2">
        <v>276.47000000000003</v>
      </c>
      <c r="S2049" s="2">
        <f t="shared" si="285"/>
        <v>3</v>
      </c>
      <c r="T2049" s="42">
        <f>DataSet!G3310+DataSet!Q3310+DataSet!S3310</f>
        <v>7</v>
      </c>
      <c r="U2049" s="16" t="str">
        <f t="shared" si="286"/>
        <v>High</v>
      </c>
      <c r="V2049" s="4">
        <v>3</v>
      </c>
      <c r="W2049" s="33">
        <f t="shared" si="287"/>
        <v>500.04844331641306</v>
      </c>
      <c r="X2049" s="2" t="s">
        <v>22</v>
      </c>
    </row>
    <row r="2050" spans="1:24" ht="14.25" customHeight="1" x14ac:dyDescent="0.25">
      <c r="A2050" s="2">
        <v>3914</v>
      </c>
      <c r="B2050" s="2">
        <v>27</v>
      </c>
      <c r="C2050" s="2" t="str">
        <f t="shared" ref="C2050:C2113" si="288">IF(AND(B2050&gt;=18, B2050&lt;=29), "Young Adults",
   IF(AND(B2050&gt;=30, B2050&lt;=39), "Early Adults",
      IF(AND(B2050&gt;=40, B2050&lt;=49), "Mid Adults",
         IF(AND(B2050&gt;=50, B2050&lt;=59), "Late Adults",
            IF(AND(B2050&gt;=60, B2050&lt;=69), "Seniors", "Out of Range")
         )
      )
   )
)</f>
        <v>Young Adults</v>
      </c>
      <c r="D2050" s="2" t="s">
        <v>18</v>
      </c>
      <c r="E2050" s="2" t="s">
        <v>19</v>
      </c>
      <c r="F2050" s="2">
        <v>881.24</v>
      </c>
      <c r="G2050" s="2">
        <f t="shared" ref="G2050:G2113" si="289">IF(F2050 &lt;= 350, 1, IF(F2050&gt; 350, IF(F2050 &lt;= 650, 2, 3)))</f>
        <v>3</v>
      </c>
      <c r="H2050" s="6">
        <v>48110</v>
      </c>
      <c r="I2050" s="12" t="str">
        <f t="shared" ref="I2050:I2113" si="290">TEXT(H2050, "yyyy")</f>
        <v>2031</v>
      </c>
      <c r="J2050" s="10" t="str">
        <f t="shared" ref="J2050:J2113" si="291">TEXT(H2050, "mmm")</f>
        <v>Sep</v>
      </c>
      <c r="K2050" s="12" t="str">
        <f t="shared" ref="K2050:K2113" si="292">TEXT(H2050, "dd")</f>
        <v>19</v>
      </c>
      <c r="L2050" s="2" t="s">
        <v>30</v>
      </c>
      <c r="M2050" s="2" t="s">
        <v>15</v>
      </c>
      <c r="N2050" s="2">
        <v>1.23</v>
      </c>
      <c r="O2050" s="2" t="s">
        <v>21</v>
      </c>
      <c r="P2050" s="2">
        <v>18</v>
      </c>
      <c r="Q2050" s="2">
        <f t="shared" ref="Q2050:Q2113" si="293">IF(P2050 &lt;= 5, 1, IF(P2050&gt; 5, IF(P2050 &lt;= 15, 2, 3)))</f>
        <v>3</v>
      </c>
      <c r="R2050" s="2">
        <v>48.96</v>
      </c>
      <c r="S2050" s="2">
        <f t="shared" ref="S2050:S2113" si="294">IF(R2050 &lt;= 50, 1, IF(R2050&gt; 50, IF(R2050 &lt;= 150, 2, 3)))</f>
        <v>1</v>
      </c>
      <c r="T2050" s="42">
        <f>DataSet!G3915+DataSet!Q3915+DataSet!S3915</f>
        <v>3</v>
      </c>
      <c r="U2050" s="16" t="str">
        <f t="shared" ref="U2050:U2113" si="295">IF(T2050&lt;=4,"Low",IF(T2050&lt;=6,"Medium","High"))</f>
        <v>Low</v>
      </c>
      <c r="V2050" s="4">
        <v>3</v>
      </c>
      <c r="W2050" s="33">
        <f t="shared" ref="W2050:W2113" si="296">AVERAGEIFS(F2050:F7049, V2050:V7049,V2050 )</f>
        <v>499.49020338983075</v>
      </c>
      <c r="X2050" s="2" t="s">
        <v>17</v>
      </c>
    </row>
    <row r="2051" spans="1:24" ht="14.25" customHeight="1" x14ac:dyDescent="0.25">
      <c r="A2051" s="2">
        <v>4017</v>
      </c>
      <c r="B2051" s="2">
        <v>63</v>
      </c>
      <c r="C2051" s="2" t="str">
        <f t="shared" si="288"/>
        <v>Seniors</v>
      </c>
      <c r="D2051" s="2" t="s">
        <v>26</v>
      </c>
      <c r="E2051" s="2" t="s">
        <v>29</v>
      </c>
      <c r="F2051" s="2">
        <v>262.8</v>
      </c>
      <c r="G2051" s="2">
        <f t="shared" si="289"/>
        <v>1</v>
      </c>
      <c r="H2051" s="6">
        <v>48213</v>
      </c>
      <c r="I2051" s="12" t="str">
        <f t="shared" si="290"/>
        <v>2031</v>
      </c>
      <c r="J2051" s="10" t="str">
        <f t="shared" si="291"/>
        <v>Dec</v>
      </c>
      <c r="K2051" s="12" t="str">
        <f t="shared" si="292"/>
        <v>31</v>
      </c>
      <c r="L2051" s="2" t="s">
        <v>20</v>
      </c>
      <c r="M2051" s="2" t="s">
        <v>25</v>
      </c>
      <c r="N2051" s="2">
        <v>1.23</v>
      </c>
      <c r="O2051" s="2" t="s">
        <v>16</v>
      </c>
      <c r="P2051" s="2">
        <v>17</v>
      </c>
      <c r="Q2051" s="2">
        <f t="shared" si="293"/>
        <v>3</v>
      </c>
      <c r="R2051" s="2">
        <v>15.46</v>
      </c>
      <c r="S2051" s="2">
        <f t="shared" si="294"/>
        <v>1</v>
      </c>
      <c r="T2051" s="42">
        <f>DataSet!G4018+DataSet!Q4018+DataSet!S4018</f>
        <v>5</v>
      </c>
      <c r="U2051" s="16" t="str">
        <f t="shared" si="295"/>
        <v>Medium</v>
      </c>
      <c r="V2051" s="4">
        <v>4</v>
      </c>
      <c r="W2051" s="33">
        <f t="shared" si="296"/>
        <v>525.76853577371094</v>
      </c>
      <c r="X2051" s="2" t="s">
        <v>17</v>
      </c>
    </row>
    <row r="2052" spans="1:24" ht="14.25" customHeight="1" x14ac:dyDescent="0.25">
      <c r="A2052" s="2">
        <v>4125</v>
      </c>
      <c r="B2052" s="2">
        <v>39</v>
      </c>
      <c r="C2052" s="2" t="str">
        <f t="shared" si="288"/>
        <v>Early Adults</v>
      </c>
      <c r="D2052" s="2" t="s">
        <v>18</v>
      </c>
      <c r="E2052" s="2" t="s">
        <v>13</v>
      </c>
      <c r="F2052" s="2">
        <v>412.51</v>
      </c>
      <c r="G2052" s="2">
        <f t="shared" si="289"/>
        <v>2</v>
      </c>
      <c r="H2052" s="6">
        <v>48321</v>
      </c>
      <c r="I2052" s="12" t="str">
        <f t="shared" si="290"/>
        <v>2032</v>
      </c>
      <c r="J2052" s="10" t="str">
        <f t="shared" si="291"/>
        <v>Apr</v>
      </c>
      <c r="K2052" s="12" t="str">
        <f t="shared" si="292"/>
        <v>17</v>
      </c>
      <c r="L2052" s="2" t="s">
        <v>20</v>
      </c>
      <c r="M2052" s="2" t="s">
        <v>15</v>
      </c>
      <c r="N2052" s="2">
        <v>1.23</v>
      </c>
      <c r="O2052" s="2" t="s">
        <v>21</v>
      </c>
      <c r="P2052" s="2">
        <v>19</v>
      </c>
      <c r="Q2052" s="2">
        <f t="shared" si="293"/>
        <v>3</v>
      </c>
      <c r="R2052" s="2">
        <v>21.71</v>
      </c>
      <c r="S2052" s="2">
        <f t="shared" si="294"/>
        <v>1</v>
      </c>
      <c r="T2052" s="42">
        <f>DataSet!G4126+DataSet!Q4126+DataSet!S4126</f>
        <v>8</v>
      </c>
      <c r="U2052" s="16" t="str">
        <f t="shared" si="295"/>
        <v>High</v>
      </c>
      <c r="V2052" s="4">
        <v>1</v>
      </c>
      <c r="W2052" s="33">
        <f t="shared" si="296"/>
        <v>537.00173333333316</v>
      </c>
      <c r="X2052" s="2" t="s">
        <v>22</v>
      </c>
    </row>
    <row r="2053" spans="1:24" ht="14.25" customHeight="1" x14ac:dyDescent="0.25">
      <c r="A2053" s="2">
        <v>4251</v>
      </c>
      <c r="B2053" s="2">
        <v>66</v>
      </c>
      <c r="C2053" s="2" t="str">
        <f t="shared" si="288"/>
        <v>Seniors</v>
      </c>
      <c r="D2053" s="2" t="s">
        <v>12</v>
      </c>
      <c r="E2053" s="2" t="s">
        <v>29</v>
      </c>
      <c r="F2053" s="2">
        <v>614.13</v>
      </c>
      <c r="G2053" s="2">
        <f t="shared" si="289"/>
        <v>2</v>
      </c>
      <c r="H2053" s="6">
        <v>48447</v>
      </c>
      <c r="I2053" s="12" t="str">
        <f t="shared" si="290"/>
        <v>2032</v>
      </c>
      <c r="J2053" s="10" t="str">
        <f t="shared" si="291"/>
        <v>Aug</v>
      </c>
      <c r="K2053" s="12" t="str">
        <f t="shared" si="292"/>
        <v>21</v>
      </c>
      <c r="L2053" s="2" t="s">
        <v>20</v>
      </c>
      <c r="M2053" s="2" t="s">
        <v>25</v>
      </c>
      <c r="N2053" s="2">
        <v>1.23</v>
      </c>
      <c r="O2053" s="2" t="s">
        <v>21</v>
      </c>
      <c r="P2053" s="2">
        <v>7</v>
      </c>
      <c r="Q2053" s="2">
        <f t="shared" si="293"/>
        <v>2</v>
      </c>
      <c r="R2053" s="2">
        <v>87.73</v>
      </c>
      <c r="S2053" s="2">
        <f t="shared" si="294"/>
        <v>2</v>
      </c>
      <c r="T2053" s="42">
        <f>DataSet!G4252+DataSet!Q4252+DataSet!S4252</f>
        <v>6</v>
      </c>
      <c r="U2053" s="16" t="str">
        <f t="shared" si="295"/>
        <v>Medium</v>
      </c>
      <c r="V2053" s="4">
        <v>3</v>
      </c>
      <c r="W2053" s="33">
        <f t="shared" si="296"/>
        <v>498.84207130730067</v>
      </c>
      <c r="X2053" s="2" t="s">
        <v>28</v>
      </c>
    </row>
    <row r="2054" spans="1:24" ht="14.25" customHeight="1" x14ac:dyDescent="0.25">
      <c r="A2054" s="2">
        <v>4517</v>
      </c>
      <c r="B2054" s="2">
        <v>48</v>
      </c>
      <c r="C2054" s="2" t="str">
        <f t="shared" si="288"/>
        <v>Mid Adults</v>
      </c>
      <c r="D2054" s="2" t="s">
        <v>18</v>
      </c>
      <c r="E2054" s="2" t="s">
        <v>13</v>
      </c>
      <c r="F2054" s="2">
        <v>897.25</v>
      </c>
      <c r="G2054" s="2">
        <f t="shared" si="289"/>
        <v>3</v>
      </c>
      <c r="H2054" s="6">
        <v>48713</v>
      </c>
      <c r="I2054" s="12" t="str">
        <f t="shared" si="290"/>
        <v>2033</v>
      </c>
      <c r="J2054" s="10" t="str">
        <f t="shared" si="291"/>
        <v>May</v>
      </c>
      <c r="K2054" s="12" t="str">
        <f t="shared" si="292"/>
        <v>14</v>
      </c>
      <c r="L2054" s="2" t="s">
        <v>20</v>
      </c>
      <c r="M2054" s="2" t="s">
        <v>25</v>
      </c>
      <c r="N2054" s="2">
        <v>1.23</v>
      </c>
      <c r="O2054" s="2" t="s">
        <v>16</v>
      </c>
      <c r="P2054" s="2">
        <v>14</v>
      </c>
      <c r="Q2054" s="2">
        <f t="shared" si="293"/>
        <v>2</v>
      </c>
      <c r="R2054" s="2">
        <v>64.09</v>
      </c>
      <c r="S2054" s="2">
        <f t="shared" si="294"/>
        <v>2</v>
      </c>
      <c r="T2054" s="42">
        <f>DataSet!G4518+DataSet!Q4518+DataSet!S4518</f>
        <v>7</v>
      </c>
      <c r="U2054" s="16" t="str">
        <f t="shared" si="295"/>
        <v>High</v>
      </c>
      <c r="V2054" s="4">
        <v>4</v>
      </c>
      <c r="W2054" s="33">
        <f t="shared" si="296"/>
        <v>526.20681666666701</v>
      </c>
      <c r="X2054" s="2" t="s">
        <v>22</v>
      </c>
    </row>
    <row r="2055" spans="1:24" ht="14.25" customHeight="1" x14ac:dyDescent="0.25">
      <c r="A2055" s="2">
        <v>4519</v>
      </c>
      <c r="B2055" s="2">
        <v>21</v>
      </c>
      <c r="C2055" s="2" t="str">
        <f t="shared" si="288"/>
        <v>Young Adults</v>
      </c>
      <c r="D2055" s="2" t="s">
        <v>23</v>
      </c>
      <c r="E2055" s="2" t="s">
        <v>19</v>
      </c>
      <c r="F2055" s="2">
        <v>562.52</v>
      </c>
      <c r="G2055" s="2">
        <f t="shared" si="289"/>
        <v>2</v>
      </c>
      <c r="H2055" s="6">
        <v>48715</v>
      </c>
      <c r="I2055" s="12" t="str">
        <f t="shared" si="290"/>
        <v>2033</v>
      </c>
      <c r="J2055" s="10" t="str">
        <f t="shared" si="291"/>
        <v>May</v>
      </c>
      <c r="K2055" s="12" t="str">
        <f t="shared" si="292"/>
        <v>16</v>
      </c>
      <c r="L2055" s="2" t="s">
        <v>20</v>
      </c>
      <c r="M2055" s="2" t="s">
        <v>25</v>
      </c>
      <c r="N2055" s="2">
        <v>1.23</v>
      </c>
      <c r="O2055" s="2" t="s">
        <v>16</v>
      </c>
      <c r="P2055" s="2">
        <v>5</v>
      </c>
      <c r="Q2055" s="2">
        <f t="shared" si="293"/>
        <v>1</v>
      </c>
      <c r="R2055" s="2">
        <v>112.5</v>
      </c>
      <c r="S2055" s="2">
        <f t="shared" si="294"/>
        <v>2</v>
      </c>
      <c r="T2055" s="42">
        <f>DataSet!G4520+DataSet!Q4520+DataSet!S4520</f>
        <v>4</v>
      </c>
      <c r="U2055" s="16" t="str">
        <f t="shared" si="295"/>
        <v>Low</v>
      </c>
      <c r="V2055" s="4">
        <v>5</v>
      </c>
      <c r="W2055" s="33">
        <f t="shared" si="296"/>
        <v>534.68619546247862</v>
      </c>
      <c r="X2055" s="2" t="s">
        <v>28</v>
      </c>
    </row>
    <row r="2056" spans="1:24" ht="14.25" customHeight="1" x14ac:dyDescent="0.25">
      <c r="A2056" s="2">
        <v>4543</v>
      </c>
      <c r="B2056" s="2">
        <v>31</v>
      </c>
      <c r="C2056" s="2" t="str">
        <f t="shared" si="288"/>
        <v>Early Adults</v>
      </c>
      <c r="D2056" s="2" t="s">
        <v>18</v>
      </c>
      <c r="E2056" s="2" t="s">
        <v>27</v>
      </c>
      <c r="F2056" s="2">
        <v>232.89</v>
      </c>
      <c r="G2056" s="2">
        <f t="shared" si="289"/>
        <v>1</v>
      </c>
      <c r="H2056" s="6">
        <v>48739</v>
      </c>
      <c r="I2056" s="12" t="str">
        <f t="shared" si="290"/>
        <v>2033</v>
      </c>
      <c r="J2056" s="10" t="str">
        <f t="shared" si="291"/>
        <v>Jun</v>
      </c>
      <c r="K2056" s="12" t="str">
        <f t="shared" si="292"/>
        <v>09</v>
      </c>
      <c r="L2056" s="2" t="s">
        <v>24</v>
      </c>
      <c r="M2056" s="2" t="s">
        <v>25</v>
      </c>
      <c r="N2056" s="2">
        <v>1.23</v>
      </c>
      <c r="O2056" s="2" t="s">
        <v>16</v>
      </c>
      <c r="P2056" s="2">
        <v>2</v>
      </c>
      <c r="Q2056" s="2">
        <f t="shared" si="293"/>
        <v>1</v>
      </c>
      <c r="R2056" s="2">
        <v>116.44</v>
      </c>
      <c r="S2056" s="2">
        <f t="shared" si="294"/>
        <v>2</v>
      </c>
      <c r="T2056" s="42">
        <f>DataSet!G4544+DataSet!Q4544+DataSet!S4544</f>
        <v>7</v>
      </c>
      <c r="U2056" s="16" t="str">
        <f t="shared" si="295"/>
        <v>High</v>
      </c>
      <c r="V2056" s="4">
        <v>2</v>
      </c>
      <c r="W2056" s="33">
        <f t="shared" si="296"/>
        <v>520.98860544217757</v>
      </c>
      <c r="X2056" s="2" t="s">
        <v>22</v>
      </c>
    </row>
    <row r="2057" spans="1:24" ht="14.25" customHeight="1" x14ac:dyDescent="0.25">
      <c r="A2057" s="2">
        <v>4644</v>
      </c>
      <c r="B2057" s="2">
        <v>47</v>
      </c>
      <c r="C2057" s="2" t="str">
        <f t="shared" si="288"/>
        <v>Mid Adults</v>
      </c>
      <c r="D2057" s="2" t="s">
        <v>23</v>
      </c>
      <c r="E2057" s="2" t="s">
        <v>29</v>
      </c>
      <c r="F2057" s="2">
        <v>860.29</v>
      </c>
      <c r="G2057" s="2">
        <f t="shared" si="289"/>
        <v>3</v>
      </c>
      <c r="H2057" s="6">
        <v>48840</v>
      </c>
      <c r="I2057" s="12" t="str">
        <f t="shared" si="290"/>
        <v>2033</v>
      </c>
      <c r="J2057" s="10" t="str">
        <f t="shared" si="291"/>
        <v>Sep</v>
      </c>
      <c r="K2057" s="12" t="str">
        <f t="shared" si="292"/>
        <v>18</v>
      </c>
      <c r="L2057" s="2" t="s">
        <v>24</v>
      </c>
      <c r="M2057" s="2" t="s">
        <v>25</v>
      </c>
      <c r="N2057" s="2">
        <v>1.23</v>
      </c>
      <c r="O2057" s="2" t="s">
        <v>16</v>
      </c>
      <c r="P2057" s="2">
        <v>3</v>
      </c>
      <c r="Q2057" s="2">
        <f t="shared" si="293"/>
        <v>1</v>
      </c>
      <c r="R2057" s="2">
        <v>286.76</v>
      </c>
      <c r="S2057" s="2">
        <f t="shared" si="294"/>
        <v>3</v>
      </c>
      <c r="T2057" s="42">
        <f>DataSet!G4645+DataSet!Q4645+DataSet!S4645</f>
        <v>4</v>
      </c>
      <c r="U2057" s="16" t="str">
        <f t="shared" si="295"/>
        <v>Low</v>
      </c>
      <c r="V2057" s="4">
        <v>5</v>
      </c>
      <c r="W2057" s="33">
        <f t="shared" si="296"/>
        <v>534.63753496503546</v>
      </c>
      <c r="X2057" s="2" t="s">
        <v>17</v>
      </c>
    </row>
    <row r="2058" spans="1:24" ht="14.25" customHeight="1" x14ac:dyDescent="0.25">
      <c r="A2058" s="2">
        <v>4715</v>
      </c>
      <c r="B2058" s="2">
        <v>40</v>
      </c>
      <c r="C2058" s="2" t="str">
        <f t="shared" si="288"/>
        <v>Mid Adults</v>
      </c>
      <c r="D2058" s="2" t="s">
        <v>23</v>
      </c>
      <c r="E2058" s="2" t="s">
        <v>27</v>
      </c>
      <c r="F2058" s="2">
        <v>478.55</v>
      </c>
      <c r="G2058" s="2">
        <f t="shared" si="289"/>
        <v>2</v>
      </c>
      <c r="H2058" s="6">
        <v>48911</v>
      </c>
      <c r="I2058" s="12" t="str">
        <f t="shared" si="290"/>
        <v>2033</v>
      </c>
      <c r="J2058" s="10" t="str">
        <f t="shared" si="291"/>
        <v>Nov</v>
      </c>
      <c r="K2058" s="12" t="str">
        <f t="shared" si="292"/>
        <v>28</v>
      </c>
      <c r="L2058" s="2" t="s">
        <v>14</v>
      </c>
      <c r="M2058" s="2" t="s">
        <v>15</v>
      </c>
      <c r="N2058" s="2">
        <v>1.23</v>
      </c>
      <c r="O2058" s="2" t="s">
        <v>16</v>
      </c>
      <c r="P2058" s="2">
        <v>3</v>
      </c>
      <c r="Q2058" s="2">
        <f t="shared" si="293"/>
        <v>1</v>
      </c>
      <c r="R2058" s="2">
        <v>159.52000000000001</v>
      </c>
      <c r="S2058" s="2">
        <f t="shared" si="294"/>
        <v>3</v>
      </c>
      <c r="T2058" s="42">
        <f>DataSet!G4716+DataSet!Q4716+DataSet!S4716</f>
        <v>7</v>
      </c>
      <c r="U2058" s="16" t="str">
        <f t="shared" si="295"/>
        <v>High</v>
      </c>
      <c r="V2058" s="4">
        <v>1</v>
      </c>
      <c r="W2058" s="33">
        <f t="shared" si="296"/>
        <v>537.20956594323854</v>
      </c>
      <c r="X2058" s="2" t="s">
        <v>17</v>
      </c>
    </row>
    <row r="2059" spans="1:24" ht="14.25" customHeight="1" x14ac:dyDescent="0.25">
      <c r="A2059" s="2">
        <v>4838</v>
      </c>
      <c r="B2059" s="2">
        <v>42</v>
      </c>
      <c r="C2059" s="2" t="str">
        <f t="shared" si="288"/>
        <v>Mid Adults</v>
      </c>
      <c r="D2059" s="2" t="s">
        <v>26</v>
      </c>
      <c r="E2059" s="2" t="s">
        <v>29</v>
      </c>
      <c r="F2059" s="2">
        <v>530.46</v>
      </c>
      <c r="G2059" s="2">
        <f t="shared" si="289"/>
        <v>2</v>
      </c>
      <c r="H2059" s="6">
        <v>49034</v>
      </c>
      <c r="I2059" s="12" t="str">
        <f t="shared" si="290"/>
        <v>2034</v>
      </c>
      <c r="J2059" s="10" t="str">
        <f t="shared" si="291"/>
        <v>Mar</v>
      </c>
      <c r="K2059" s="12" t="str">
        <f t="shared" si="292"/>
        <v>31</v>
      </c>
      <c r="L2059" s="2" t="s">
        <v>14</v>
      </c>
      <c r="M2059" s="2" t="s">
        <v>25</v>
      </c>
      <c r="N2059" s="2">
        <v>1.23</v>
      </c>
      <c r="O2059" s="2" t="s">
        <v>16</v>
      </c>
      <c r="P2059" s="2">
        <v>18</v>
      </c>
      <c r="Q2059" s="2">
        <f t="shared" si="293"/>
        <v>3</v>
      </c>
      <c r="R2059" s="2">
        <v>29.47</v>
      </c>
      <c r="S2059" s="2">
        <f t="shared" si="294"/>
        <v>1</v>
      </c>
      <c r="T2059" s="42">
        <f>DataSet!G4839+DataSet!Q4839+DataSet!S4839</f>
        <v>5</v>
      </c>
      <c r="U2059" s="16" t="str">
        <f t="shared" si="295"/>
        <v>Medium</v>
      </c>
      <c r="V2059" s="4">
        <v>5</v>
      </c>
      <c r="W2059" s="33">
        <f t="shared" si="296"/>
        <v>534.067215411559</v>
      </c>
      <c r="X2059" s="2" t="s">
        <v>22</v>
      </c>
    </row>
    <row r="2060" spans="1:24" ht="14.25" customHeight="1" x14ac:dyDescent="0.25">
      <c r="A2060" s="2">
        <v>20</v>
      </c>
      <c r="B2060" s="2">
        <v>41</v>
      </c>
      <c r="C2060" s="2" t="str">
        <f t="shared" si="288"/>
        <v>Mid Adults</v>
      </c>
      <c r="D2060" s="2" t="s">
        <v>26</v>
      </c>
      <c r="E2060" s="2" t="s">
        <v>29</v>
      </c>
      <c r="F2060" s="2">
        <v>907.36</v>
      </c>
      <c r="G2060" s="2">
        <f t="shared" si="289"/>
        <v>3</v>
      </c>
      <c r="H2060" s="6">
        <v>44216</v>
      </c>
      <c r="I2060" s="12" t="str">
        <f t="shared" si="290"/>
        <v>2021</v>
      </c>
      <c r="J2060" s="10" t="str">
        <f t="shared" si="291"/>
        <v>Jan</v>
      </c>
      <c r="K2060" s="12" t="str">
        <f t="shared" si="292"/>
        <v>20</v>
      </c>
      <c r="L2060" s="2" t="s">
        <v>14</v>
      </c>
      <c r="M2060" s="2" t="s">
        <v>15</v>
      </c>
      <c r="N2060" s="2">
        <v>1.22</v>
      </c>
      <c r="O2060" s="2" t="s">
        <v>21</v>
      </c>
      <c r="P2060" s="2">
        <v>17</v>
      </c>
      <c r="Q2060" s="2">
        <f t="shared" si="293"/>
        <v>3</v>
      </c>
      <c r="R2060" s="2">
        <v>53.37</v>
      </c>
      <c r="S2060" s="2">
        <f t="shared" si="294"/>
        <v>2</v>
      </c>
      <c r="T2060" s="42">
        <f>DataSet!G21+DataSet!Q21+DataSet!S21</f>
        <v>5</v>
      </c>
      <c r="U2060" s="16" t="str">
        <f t="shared" si="295"/>
        <v>Medium</v>
      </c>
      <c r="V2060" s="4">
        <v>2</v>
      </c>
      <c r="W2060" s="33">
        <f t="shared" si="296"/>
        <v>521.47940374787129</v>
      </c>
      <c r="X2060" s="2" t="s">
        <v>17</v>
      </c>
    </row>
    <row r="2061" spans="1:24" ht="14.25" customHeight="1" x14ac:dyDescent="0.25">
      <c r="A2061" s="2">
        <v>147</v>
      </c>
      <c r="B2061" s="2">
        <v>19</v>
      </c>
      <c r="C2061" s="2" t="str">
        <f t="shared" si="288"/>
        <v>Young Adults</v>
      </c>
      <c r="D2061" s="2" t="s">
        <v>23</v>
      </c>
      <c r="E2061" s="2" t="s">
        <v>19</v>
      </c>
      <c r="F2061" s="2">
        <v>916.28</v>
      </c>
      <c r="G2061" s="2">
        <f t="shared" si="289"/>
        <v>3</v>
      </c>
      <c r="H2061" s="6">
        <v>44343</v>
      </c>
      <c r="I2061" s="12" t="str">
        <f t="shared" si="290"/>
        <v>2021</v>
      </c>
      <c r="J2061" s="10" t="str">
        <f t="shared" si="291"/>
        <v>May</v>
      </c>
      <c r="K2061" s="12" t="str">
        <f t="shared" si="292"/>
        <v>27</v>
      </c>
      <c r="L2061" s="2" t="s">
        <v>20</v>
      </c>
      <c r="M2061" s="2" t="s">
        <v>25</v>
      </c>
      <c r="N2061" s="2">
        <v>1.22</v>
      </c>
      <c r="O2061" s="2" t="s">
        <v>21</v>
      </c>
      <c r="P2061" s="2">
        <v>7</v>
      </c>
      <c r="Q2061" s="2">
        <f t="shared" si="293"/>
        <v>2</v>
      </c>
      <c r="R2061" s="2">
        <v>130.9</v>
      </c>
      <c r="S2061" s="2">
        <f t="shared" si="294"/>
        <v>2</v>
      </c>
      <c r="T2061" s="42">
        <f>DataSet!G148+DataSet!Q148+DataSet!S148</f>
        <v>5</v>
      </c>
      <c r="U2061" s="16" t="str">
        <f t="shared" si="295"/>
        <v>Medium</v>
      </c>
      <c r="V2061" s="4">
        <v>3</v>
      </c>
      <c r="W2061" s="33">
        <f t="shared" si="296"/>
        <v>498.64600340136082</v>
      </c>
      <c r="X2061" s="2" t="s">
        <v>28</v>
      </c>
    </row>
    <row r="2062" spans="1:24" ht="14.25" customHeight="1" x14ac:dyDescent="0.25">
      <c r="A2062" s="2">
        <v>420</v>
      </c>
      <c r="B2062" s="2">
        <v>48</v>
      </c>
      <c r="C2062" s="2" t="str">
        <f t="shared" si="288"/>
        <v>Mid Adults</v>
      </c>
      <c r="D2062" s="2" t="s">
        <v>26</v>
      </c>
      <c r="E2062" s="2" t="s">
        <v>29</v>
      </c>
      <c r="F2062" s="2">
        <v>311.16000000000003</v>
      </c>
      <c r="G2062" s="2">
        <f t="shared" si="289"/>
        <v>1</v>
      </c>
      <c r="H2062" s="6">
        <v>44616</v>
      </c>
      <c r="I2062" s="12" t="str">
        <f t="shared" si="290"/>
        <v>2022</v>
      </c>
      <c r="J2062" s="10" t="str">
        <f t="shared" si="291"/>
        <v>Feb</v>
      </c>
      <c r="K2062" s="12" t="str">
        <f t="shared" si="292"/>
        <v>24</v>
      </c>
      <c r="L2062" s="2" t="s">
        <v>20</v>
      </c>
      <c r="M2062" s="2" t="s">
        <v>25</v>
      </c>
      <c r="N2062" s="2">
        <v>1.22</v>
      </c>
      <c r="O2062" s="2" t="s">
        <v>16</v>
      </c>
      <c r="P2062" s="2">
        <v>15</v>
      </c>
      <c r="Q2062" s="2">
        <f t="shared" si="293"/>
        <v>2</v>
      </c>
      <c r="R2062" s="2">
        <v>20.74</v>
      </c>
      <c r="S2062" s="2">
        <f t="shared" si="294"/>
        <v>1</v>
      </c>
      <c r="T2062" s="42">
        <f>DataSet!G421+DataSet!Q421+DataSet!S421</f>
        <v>6</v>
      </c>
      <c r="U2062" s="16" t="str">
        <f t="shared" si="295"/>
        <v>Medium</v>
      </c>
      <c r="V2062" s="4">
        <v>5</v>
      </c>
      <c r="W2062" s="33">
        <f t="shared" si="296"/>
        <v>534.07354385964948</v>
      </c>
      <c r="X2062" s="2" t="s">
        <v>17</v>
      </c>
    </row>
    <row r="2063" spans="1:24" ht="14.25" customHeight="1" x14ac:dyDescent="0.25">
      <c r="A2063" s="2">
        <v>706</v>
      </c>
      <c r="B2063" s="2">
        <v>23</v>
      </c>
      <c r="C2063" s="2" t="str">
        <f t="shared" si="288"/>
        <v>Young Adults</v>
      </c>
      <c r="D2063" s="2" t="s">
        <v>23</v>
      </c>
      <c r="E2063" s="2" t="s">
        <v>13</v>
      </c>
      <c r="F2063" s="2">
        <v>185.64</v>
      </c>
      <c r="G2063" s="2">
        <f t="shared" si="289"/>
        <v>1</v>
      </c>
      <c r="H2063" s="6">
        <v>44902</v>
      </c>
      <c r="I2063" s="12" t="str">
        <f t="shared" si="290"/>
        <v>2022</v>
      </c>
      <c r="J2063" s="10" t="str">
        <f t="shared" si="291"/>
        <v>Dec</v>
      </c>
      <c r="K2063" s="12" t="str">
        <f t="shared" si="292"/>
        <v>07</v>
      </c>
      <c r="L2063" s="2" t="s">
        <v>14</v>
      </c>
      <c r="M2063" s="2" t="s">
        <v>25</v>
      </c>
      <c r="N2063" s="2">
        <v>1.22</v>
      </c>
      <c r="O2063" s="2" t="s">
        <v>16</v>
      </c>
      <c r="P2063" s="2">
        <v>9</v>
      </c>
      <c r="Q2063" s="2">
        <f t="shared" si="293"/>
        <v>2</v>
      </c>
      <c r="R2063" s="2">
        <v>20.63</v>
      </c>
      <c r="S2063" s="2">
        <f t="shared" si="294"/>
        <v>1</v>
      </c>
      <c r="T2063" s="42">
        <f>DataSet!G707+DataSet!Q707+DataSet!S707</f>
        <v>7</v>
      </c>
      <c r="U2063" s="16" t="str">
        <f t="shared" si="295"/>
        <v>High</v>
      </c>
      <c r="V2063" s="4">
        <v>5</v>
      </c>
      <c r="W2063" s="33">
        <f t="shared" si="296"/>
        <v>534.46530755711808</v>
      </c>
      <c r="X2063" s="2" t="s">
        <v>17</v>
      </c>
    </row>
    <row r="2064" spans="1:24" ht="14.25" customHeight="1" x14ac:dyDescent="0.25">
      <c r="A2064" s="2">
        <v>835</v>
      </c>
      <c r="B2064" s="2">
        <v>37</v>
      </c>
      <c r="C2064" s="2" t="str">
        <f t="shared" si="288"/>
        <v>Early Adults</v>
      </c>
      <c r="D2064" s="2" t="s">
        <v>26</v>
      </c>
      <c r="E2064" s="2" t="s">
        <v>13</v>
      </c>
      <c r="F2064" s="2">
        <v>755.64</v>
      </c>
      <c r="G2064" s="2">
        <f t="shared" si="289"/>
        <v>3</v>
      </c>
      <c r="H2064" s="6">
        <v>45031</v>
      </c>
      <c r="I2064" s="12" t="str">
        <f t="shared" si="290"/>
        <v>2023</v>
      </c>
      <c r="J2064" s="10" t="str">
        <f t="shared" si="291"/>
        <v>Apr</v>
      </c>
      <c r="K2064" s="12" t="str">
        <f t="shared" si="292"/>
        <v>15</v>
      </c>
      <c r="L2064" s="2" t="s">
        <v>30</v>
      </c>
      <c r="M2064" s="2" t="s">
        <v>25</v>
      </c>
      <c r="N2064" s="2">
        <v>1.22</v>
      </c>
      <c r="O2064" s="2" t="s">
        <v>16</v>
      </c>
      <c r="P2064" s="2">
        <v>2</v>
      </c>
      <c r="Q2064" s="2">
        <f t="shared" si="293"/>
        <v>1</v>
      </c>
      <c r="R2064" s="2">
        <v>377.82</v>
      </c>
      <c r="S2064" s="2">
        <f t="shared" si="294"/>
        <v>3</v>
      </c>
      <c r="T2064" s="42">
        <f>DataSet!G836+DataSet!Q836+DataSet!S836</f>
        <v>4</v>
      </c>
      <c r="U2064" s="16" t="str">
        <f t="shared" si="295"/>
        <v>Low</v>
      </c>
      <c r="V2064" s="4">
        <v>1</v>
      </c>
      <c r="W2064" s="33">
        <f t="shared" si="296"/>
        <v>537.30765886287611</v>
      </c>
      <c r="X2064" s="2" t="s">
        <v>22</v>
      </c>
    </row>
    <row r="2065" spans="1:24" ht="14.25" customHeight="1" x14ac:dyDescent="0.25">
      <c r="A2065" s="2">
        <v>860</v>
      </c>
      <c r="B2065" s="2">
        <v>41</v>
      </c>
      <c r="C2065" s="2" t="str">
        <f t="shared" si="288"/>
        <v>Mid Adults</v>
      </c>
      <c r="D2065" s="2" t="s">
        <v>18</v>
      </c>
      <c r="E2065" s="2" t="s">
        <v>29</v>
      </c>
      <c r="F2065" s="2">
        <v>220.43</v>
      </c>
      <c r="G2065" s="2">
        <f t="shared" si="289"/>
        <v>1</v>
      </c>
      <c r="H2065" s="6">
        <v>45056</v>
      </c>
      <c r="I2065" s="12" t="str">
        <f t="shared" si="290"/>
        <v>2023</v>
      </c>
      <c r="J2065" s="10" t="str">
        <f t="shared" si="291"/>
        <v>May</v>
      </c>
      <c r="K2065" s="12" t="str">
        <f t="shared" si="292"/>
        <v>10</v>
      </c>
      <c r="L2065" s="2" t="s">
        <v>20</v>
      </c>
      <c r="M2065" s="2" t="s">
        <v>15</v>
      </c>
      <c r="N2065" s="2">
        <v>1.22</v>
      </c>
      <c r="O2065" s="2" t="s">
        <v>21</v>
      </c>
      <c r="P2065" s="2">
        <v>12</v>
      </c>
      <c r="Q2065" s="2">
        <f t="shared" si="293"/>
        <v>2</v>
      </c>
      <c r="R2065" s="2">
        <v>18.37</v>
      </c>
      <c r="S2065" s="2">
        <f t="shared" si="294"/>
        <v>1</v>
      </c>
      <c r="T2065" s="42">
        <f>DataSet!G861+DataSet!Q861+DataSet!S861</f>
        <v>6</v>
      </c>
      <c r="U2065" s="16" t="str">
        <f t="shared" si="295"/>
        <v>Medium</v>
      </c>
      <c r="V2065" s="4">
        <v>3</v>
      </c>
      <c r="W2065" s="33">
        <f t="shared" si="296"/>
        <v>497.93453151618428</v>
      </c>
      <c r="X2065" s="2" t="s">
        <v>28</v>
      </c>
    </row>
    <row r="2066" spans="1:24" ht="14.25" customHeight="1" x14ac:dyDescent="0.25">
      <c r="A2066" s="2">
        <v>1161</v>
      </c>
      <c r="B2066" s="2">
        <v>56</v>
      </c>
      <c r="C2066" s="2" t="str">
        <f t="shared" si="288"/>
        <v>Late Adults</v>
      </c>
      <c r="D2066" s="2" t="s">
        <v>18</v>
      </c>
      <c r="E2066" s="2" t="s">
        <v>29</v>
      </c>
      <c r="F2066" s="2">
        <v>967.55</v>
      </c>
      <c r="G2066" s="2">
        <f t="shared" si="289"/>
        <v>3</v>
      </c>
      <c r="H2066" s="6">
        <v>45357</v>
      </c>
      <c r="I2066" s="12" t="str">
        <f t="shared" si="290"/>
        <v>2024</v>
      </c>
      <c r="J2066" s="10" t="str">
        <f t="shared" si="291"/>
        <v>Mar</v>
      </c>
      <c r="K2066" s="12" t="str">
        <f t="shared" si="292"/>
        <v>06</v>
      </c>
      <c r="L2066" s="2" t="s">
        <v>30</v>
      </c>
      <c r="M2066" s="2" t="s">
        <v>15</v>
      </c>
      <c r="N2066" s="2">
        <v>1.22</v>
      </c>
      <c r="O2066" s="2" t="s">
        <v>21</v>
      </c>
      <c r="P2066" s="2">
        <v>5</v>
      </c>
      <c r="Q2066" s="2">
        <f t="shared" si="293"/>
        <v>1</v>
      </c>
      <c r="R2066" s="2">
        <v>193.51</v>
      </c>
      <c r="S2066" s="2">
        <f t="shared" si="294"/>
        <v>3</v>
      </c>
      <c r="T2066" s="42">
        <f>DataSet!G1162+DataSet!Q1162+DataSet!S1162</f>
        <v>8</v>
      </c>
      <c r="U2066" s="16" t="str">
        <f t="shared" si="295"/>
        <v>High</v>
      </c>
      <c r="V2066" s="4">
        <v>2</v>
      </c>
      <c r="W2066" s="33">
        <f t="shared" si="296"/>
        <v>520.8209044368607</v>
      </c>
      <c r="X2066" s="2" t="s">
        <v>22</v>
      </c>
    </row>
    <row r="2067" spans="1:24" ht="14.25" customHeight="1" x14ac:dyDescent="0.25">
      <c r="A2067" s="2">
        <v>1209</v>
      </c>
      <c r="B2067" s="2">
        <v>34</v>
      </c>
      <c r="C2067" s="2" t="str">
        <f t="shared" si="288"/>
        <v>Early Adults</v>
      </c>
      <c r="D2067" s="2" t="s">
        <v>12</v>
      </c>
      <c r="E2067" s="2" t="s">
        <v>27</v>
      </c>
      <c r="F2067" s="2">
        <v>886.26</v>
      </c>
      <c r="G2067" s="2">
        <f t="shared" si="289"/>
        <v>3</v>
      </c>
      <c r="H2067" s="6">
        <v>45405</v>
      </c>
      <c r="I2067" s="12" t="str">
        <f t="shared" si="290"/>
        <v>2024</v>
      </c>
      <c r="J2067" s="10" t="str">
        <f t="shared" si="291"/>
        <v>Apr</v>
      </c>
      <c r="K2067" s="12" t="str">
        <f t="shared" si="292"/>
        <v>23</v>
      </c>
      <c r="L2067" s="2" t="s">
        <v>14</v>
      </c>
      <c r="M2067" s="2" t="s">
        <v>15</v>
      </c>
      <c r="N2067" s="2">
        <v>1.22</v>
      </c>
      <c r="O2067" s="2" t="s">
        <v>16</v>
      </c>
      <c r="P2067" s="2">
        <v>2</v>
      </c>
      <c r="Q2067" s="2">
        <f t="shared" si="293"/>
        <v>1</v>
      </c>
      <c r="R2067" s="2">
        <v>443.13</v>
      </c>
      <c r="S2067" s="2">
        <f t="shared" si="294"/>
        <v>3</v>
      </c>
      <c r="T2067" s="42">
        <f>DataSet!G1210+DataSet!Q1210+DataSet!S1210</f>
        <v>6</v>
      </c>
      <c r="U2067" s="16" t="str">
        <f t="shared" si="295"/>
        <v>Medium</v>
      </c>
      <c r="V2067" s="4">
        <v>1</v>
      </c>
      <c r="W2067" s="33">
        <f t="shared" si="296"/>
        <v>536.94194304857615</v>
      </c>
      <c r="X2067" s="2" t="s">
        <v>17</v>
      </c>
    </row>
    <row r="2068" spans="1:24" ht="14.25" customHeight="1" x14ac:dyDescent="0.25">
      <c r="A2068" s="2">
        <v>1256</v>
      </c>
      <c r="B2068" s="2">
        <v>45</v>
      </c>
      <c r="C2068" s="2" t="str">
        <f t="shared" si="288"/>
        <v>Mid Adults</v>
      </c>
      <c r="D2068" s="2" t="s">
        <v>23</v>
      </c>
      <c r="E2068" s="2" t="s">
        <v>29</v>
      </c>
      <c r="F2068" s="2">
        <v>488.99</v>
      </c>
      <c r="G2068" s="2">
        <f t="shared" si="289"/>
        <v>2</v>
      </c>
      <c r="H2068" s="6">
        <v>45452</v>
      </c>
      <c r="I2068" s="12" t="str">
        <f t="shared" si="290"/>
        <v>2024</v>
      </c>
      <c r="J2068" s="10" t="str">
        <f t="shared" si="291"/>
        <v>Jun</v>
      </c>
      <c r="K2068" s="12" t="str">
        <f t="shared" si="292"/>
        <v>09</v>
      </c>
      <c r="L2068" s="2" t="s">
        <v>14</v>
      </c>
      <c r="M2068" s="2" t="s">
        <v>15</v>
      </c>
      <c r="N2068" s="2">
        <v>1.22</v>
      </c>
      <c r="O2068" s="2" t="s">
        <v>21</v>
      </c>
      <c r="P2068" s="2">
        <v>5</v>
      </c>
      <c r="Q2068" s="2">
        <f t="shared" si="293"/>
        <v>1</v>
      </c>
      <c r="R2068" s="2">
        <v>97.8</v>
      </c>
      <c r="S2068" s="2">
        <f t="shared" si="294"/>
        <v>2</v>
      </c>
      <c r="T2068" s="42">
        <f>DataSet!G1257+DataSet!Q1257+DataSet!S1257</f>
        <v>4</v>
      </c>
      <c r="U2068" s="16" t="str">
        <f t="shared" si="295"/>
        <v>Low</v>
      </c>
      <c r="V2068" s="4">
        <v>4</v>
      </c>
      <c r="W2068" s="33">
        <f t="shared" si="296"/>
        <v>525.58737896494199</v>
      </c>
      <c r="X2068" s="2" t="s">
        <v>28</v>
      </c>
    </row>
    <row r="2069" spans="1:24" ht="14.25" customHeight="1" x14ac:dyDescent="0.25">
      <c r="A2069" s="2">
        <v>1434</v>
      </c>
      <c r="B2069" s="2">
        <v>69</v>
      </c>
      <c r="C2069" s="2" t="str">
        <f t="shared" si="288"/>
        <v>Seniors</v>
      </c>
      <c r="D2069" s="2" t="s">
        <v>23</v>
      </c>
      <c r="E2069" s="2" t="s">
        <v>27</v>
      </c>
      <c r="F2069" s="2">
        <v>619.21</v>
      </c>
      <c r="G2069" s="2">
        <f t="shared" si="289"/>
        <v>2</v>
      </c>
      <c r="H2069" s="6">
        <v>45630</v>
      </c>
      <c r="I2069" s="12" t="str">
        <f t="shared" si="290"/>
        <v>2024</v>
      </c>
      <c r="J2069" s="10" t="str">
        <f t="shared" si="291"/>
        <v>Dec</v>
      </c>
      <c r="K2069" s="12" t="str">
        <f t="shared" si="292"/>
        <v>04</v>
      </c>
      <c r="L2069" s="2" t="s">
        <v>20</v>
      </c>
      <c r="M2069" s="2" t="s">
        <v>25</v>
      </c>
      <c r="N2069" s="2">
        <v>1.22</v>
      </c>
      <c r="O2069" s="2" t="s">
        <v>21</v>
      </c>
      <c r="P2069" s="2">
        <v>6</v>
      </c>
      <c r="Q2069" s="2">
        <f t="shared" si="293"/>
        <v>2</v>
      </c>
      <c r="R2069" s="2">
        <v>103.2</v>
      </c>
      <c r="S2069" s="2">
        <f t="shared" si="294"/>
        <v>2</v>
      </c>
      <c r="T2069" s="42">
        <f>DataSet!G1435+DataSet!Q1435+DataSet!S1435</f>
        <v>4</v>
      </c>
      <c r="U2069" s="16" t="str">
        <f t="shared" si="295"/>
        <v>Low</v>
      </c>
      <c r="V2069" s="4">
        <v>4</v>
      </c>
      <c r="W2069" s="33">
        <f t="shared" si="296"/>
        <v>525.6485785953181</v>
      </c>
      <c r="X2069" s="2" t="s">
        <v>28</v>
      </c>
    </row>
    <row r="2070" spans="1:24" ht="14.25" customHeight="1" x14ac:dyDescent="0.25">
      <c r="A2070" s="2">
        <v>1506</v>
      </c>
      <c r="B2070" s="2">
        <v>55</v>
      </c>
      <c r="C2070" s="2" t="str">
        <f t="shared" si="288"/>
        <v>Late Adults</v>
      </c>
      <c r="D2070" s="2" t="s">
        <v>12</v>
      </c>
      <c r="E2070" s="2" t="s">
        <v>29</v>
      </c>
      <c r="F2070" s="2">
        <v>651.61</v>
      </c>
      <c r="G2070" s="2">
        <f t="shared" si="289"/>
        <v>3</v>
      </c>
      <c r="H2070" s="6">
        <v>45702</v>
      </c>
      <c r="I2070" s="12" t="str">
        <f t="shared" si="290"/>
        <v>2025</v>
      </c>
      <c r="J2070" s="10" t="str">
        <f t="shared" si="291"/>
        <v>Feb</v>
      </c>
      <c r="K2070" s="12" t="str">
        <f t="shared" si="292"/>
        <v>14</v>
      </c>
      <c r="L2070" s="2" t="s">
        <v>20</v>
      </c>
      <c r="M2070" s="2" t="s">
        <v>25</v>
      </c>
      <c r="N2070" s="2">
        <v>1.22</v>
      </c>
      <c r="O2070" s="2" t="s">
        <v>16</v>
      </c>
      <c r="P2070" s="2">
        <v>9</v>
      </c>
      <c r="Q2070" s="2">
        <f t="shared" si="293"/>
        <v>2</v>
      </c>
      <c r="R2070" s="2">
        <v>72.400000000000006</v>
      </c>
      <c r="S2070" s="2">
        <f t="shared" si="294"/>
        <v>2</v>
      </c>
      <c r="T2070" s="42">
        <f>DataSet!G1507+DataSet!Q1507+DataSet!S1507</f>
        <v>4</v>
      </c>
      <c r="U2070" s="16" t="str">
        <f t="shared" si="295"/>
        <v>Low</v>
      </c>
      <c r="V2070" s="4">
        <v>3</v>
      </c>
      <c r="W2070" s="33">
        <f t="shared" si="296"/>
        <v>498.40808873720169</v>
      </c>
      <c r="X2070" s="2" t="s">
        <v>22</v>
      </c>
    </row>
    <row r="2071" spans="1:24" ht="14.25" customHeight="1" x14ac:dyDescent="0.25">
      <c r="A2071" s="2">
        <v>1612</v>
      </c>
      <c r="B2071" s="2">
        <v>20</v>
      </c>
      <c r="C2071" s="2" t="str">
        <f t="shared" si="288"/>
        <v>Young Adults</v>
      </c>
      <c r="D2071" s="2" t="s">
        <v>23</v>
      </c>
      <c r="E2071" s="2" t="s">
        <v>19</v>
      </c>
      <c r="F2071" s="2">
        <v>753.49</v>
      </c>
      <c r="G2071" s="2">
        <f t="shared" si="289"/>
        <v>3</v>
      </c>
      <c r="H2071" s="6">
        <v>45808</v>
      </c>
      <c r="I2071" s="12" t="str">
        <f t="shared" si="290"/>
        <v>2025</v>
      </c>
      <c r="J2071" s="10" t="str">
        <f t="shared" si="291"/>
        <v>May</v>
      </c>
      <c r="K2071" s="12" t="str">
        <f t="shared" si="292"/>
        <v>31</v>
      </c>
      <c r="L2071" s="2" t="s">
        <v>24</v>
      </c>
      <c r="M2071" s="2" t="s">
        <v>15</v>
      </c>
      <c r="N2071" s="2">
        <v>1.22</v>
      </c>
      <c r="O2071" s="2" t="s">
        <v>16</v>
      </c>
      <c r="P2071" s="2">
        <v>17</v>
      </c>
      <c r="Q2071" s="2">
        <f t="shared" si="293"/>
        <v>3</v>
      </c>
      <c r="R2071" s="2">
        <v>44.32</v>
      </c>
      <c r="S2071" s="2">
        <f t="shared" si="294"/>
        <v>1</v>
      </c>
      <c r="T2071" s="42">
        <f>DataSet!G1613+DataSet!Q1613+DataSet!S1613</f>
        <v>4</v>
      </c>
      <c r="U2071" s="16" t="str">
        <f t="shared" si="295"/>
        <v>Low</v>
      </c>
      <c r="V2071" s="4">
        <v>1</v>
      </c>
      <c r="W2071" s="33">
        <f t="shared" si="296"/>
        <v>536.35583892617444</v>
      </c>
      <c r="X2071" s="2" t="s">
        <v>17</v>
      </c>
    </row>
    <row r="2072" spans="1:24" ht="14.25" customHeight="1" x14ac:dyDescent="0.25">
      <c r="A2072" s="2">
        <v>1704</v>
      </c>
      <c r="B2072" s="2">
        <v>67</v>
      </c>
      <c r="C2072" s="2" t="str">
        <f t="shared" si="288"/>
        <v>Seniors</v>
      </c>
      <c r="D2072" s="2" t="s">
        <v>23</v>
      </c>
      <c r="E2072" s="2" t="s">
        <v>29</v>
      </c>
      <c r="F2072" s="2">
        <v>699.11</v>
      </c>
      <c r="G2072" s="2">
        <f t="shared" si="289"/>
        <v>3</v>
      </c>
      <c r="H2072" s="6">
        <v>45900</v>
      </c>
      <c r="I2072" s="12" t="str">
        <f t="shared" si="290"/>
        <v>2025</v>
      </c>
      <c r="J2072" s="10" t="str">
        <f t="shared" si="291"/>
        <v>Aug</v>
      </c>
      <c r="K2072" s="12" t="str">
        <f t="shared" si="292"/>
        <v>31</v>
      </c>
      <c r="L2072" s="2" t="s">
        <v>24</v>
      </c>
      <c r="M2072" s="2" t="s">
        <v>15</v>
      </c>
      <c r="N2072" s="2">
        <v>1.22</v>
      </c>
      <c r="O2072" s="2" t="s">
        <v>16</v>
      </c>
      <c r="P2072" s="2">
        <v>14</v>
      </c>
      <c r="Q2072" s="2">
        <f t="shared" si="293"/>
        <v>2</v>
      </c>
      <c r="R2072" s="2">
        <v>49.94</v>
      </c>
      <c r="S2072" s="2">
        <f t="shared" si="294"/>
        <v>1</v>
      </c>
      <c r="T2072" s="42">
        <f>DataSet!G1705+DataSet!Q1705+DataSet!S1705</f>
        <v>5</v>
      </c>
      <c r="U2072" s="16" t="str">
        <f t="shared" si="295"/>
        <v>Medium</v>
      </c>
      <c r="V2072" s="4">
        <v>2</v>
      </c>
      <c r="W2072" s="33">
        <f t="shared" si="296"/>
        <v>520.0572649572656</v>
      </c>
      <c r="X2072" s="2" t="s">
        <v>17</v>
      </c>
    </row>
    <row r="2073" spans="1:24" ht="14.25" customHeight="1" x14ac:dyDescent="0.25">
      <c r="A2073" s="2">
        <v>1849</v>
      </c>
      <c r="B2073" s="2">
        <v>39</v>
      </c>
      <c r="C2073" s="2" t="str">
        <f t="shared" si="288"/>
        <v>Early Adults</v>
      </c>
      <c r="D2073" s="2" t="s">
        <v>18</v>
      </c>
      <c r="E2073" s="2" t="s">
        <v>27</v>
      </c>
      <c r="F2073" s="2">
        <v>245.78</v>
      </c>
      <c r="G2073" s="2">
        <f t="shared" si="289"/>
        <v>1</v>
      </c>
      <c r="H2073" s="6">
        <v>46045</v>
      </c>
      <c r="I2073" s="12" t="str">
        <f t="shared" si="290"/>
        <v>2026</v>
      </c>
      <c r="J2073" s="10" t="str">
        <f t="shared" si="291"/>
        <v>Jan</v>
      </c>
      <c r="K2073" s="12" t="str">
        <f t="shared" si="292"/>
        <v>23</v>
      </c>
      <c r="L2073" s="2" t="s">
        <v>24</v>
      </c>
      <c r="M2073" s="2" t="s">
        <v>25</v>
      </c>
      <c r="N2073" s="2">
        <v>1.22</v>
      </c>
      <c r="O2073" s="2" t="s">
        <v>21</v>
      </c>
      <c r="P2073" s="2">
        <v>6</v>
      </c>
      <c r="Q2073" s="2">
        <f t="shared" si="293"/>
        <v>2</v>
      </c>
      <c r="R2073" s="2">
        <v>40.96</v>
      </c>
      <c r="S2073" s="2">
        <f t="shared" si="294"/>
        <v>1</v>
      </c>
      <c r="T2073" s="42">
        <f>DataSet!G1850+DataSet!Q1850+DataSet!S1850</f>
        <v>6</v>
      </c>
      <c r="U2073" s="16" t="str">
        <f t="shared" si="295"/>
        <v>Medium</v>
      </c>
      <c r="V2073" s="4">
        <v>1</v>
      </c>
      <c r="W2073" s="33">
        <f t="shared" si="296"/>
        <v>535.99090756302508</v>
      </c>
      <c r="X2073" s="2" t="s">
        <v>28</v>
      </c>
    </row>
    <row r="2074" spans="1:24" ht="14.25" customHeight="1" x14ac:dyDescent="0.25">
      <c r="A2074" s="2">
        <v>1863</v>
      </c>
      <c r="B2074" s="2">
        <v>33</v>
      </c>
      <c r="C2074" s="2" t="str">
        <f t="shared" si="288"/>
        <v>Early Adults</v>
      </c>
      <c r="D2074" s="2" t="s">
        <v>12</v>
      </c>
      <c r="E2074" s="2" t="s">
        <v>29</v>
      </c>
      <c r="F2074" s="2">
        <v>353.98</v>
      </c>
      <c r="G2074" s="2">
        <f t="shared" si="289"/>
        <v>2</v>
      </c>
      <c r="H2074" s="6">
        <v>46059</v>
      </c>
      <c r="I2074" s="12" t="str">
        <f t="shared" si="290"/>
        <v>2026</v>
      </c>
      <c r="J2074" s="10" t="str">
        <f t="shared" si="291"/>
        <v>Feb</v>
      </c>
      <c r="K2074" s="12" t="str">
        <f t="shared" si="292"/>
        <v>06</v>
      </c>
      <c r="L2074" s="2" t="s">
        <v>20</v>
      </c>
      <c r="M2074" s="2" t="s">
        <v>15</v>
      </c>
      <c r="N2074" s="2">
        <v>1.22</v>
      </c>
      <c r="O2074" s="2" t="s">
        <v>16</v>
      </c>
      <c r="P2074" s="2">
        <v>11</v>
      </c>
      <c r="Q2074" s="2">
        <f t="shared" si="293"/>
        <v>2</v>
      </c>
      <c r="R2074" s="2">
        <v>32.18</v>
      </c>
      <c r="S2074" s="2">
        <f t="shared" si="294"/>
        <v>1</v>
      </c>
      <c r="T2074" s="42">
        <f>DataSet!G1864+DataSet!Q1864+DataSet!S1864</f>
        <v>4</v>
      </c>
      <c r="U2074" s="16" t="str">
        <f t="shared" si="295"/>
        <v>Low</v>
      </c>
      <c r="V2074" s="4">
        <v>5</v>
      </c>
      <c r="W2074" s="33">
        <f t="shared" si="296"/>
        <v>535.07943661971865</v>
      </c>
      <c r="X2074" s="2" t="s">
        <v>17</v>
      </c>
    </row>
    <row r="2075" spans="1:24" ht="14.25" customHeight="1" x14ac:dyDescent="0.25">
      <c r="A2075" s="2">
        <v>2002</v>
      </c>
      <c r="B2075" s="2">
        <v>48</v>
      </c>
      <c r="C2075" s="2" t="str">
        <f t="shared" si="288"/>
        <v>Mid Adults</v>
      </c>
      <c r="D2075" s="2" t="s">
        <v>12</v>
      </c>
      <c r="E2075" s="2" t="s">
        <v>27</v>
      </c>
      <c r="F2075" s="2">
        <v>542.36</v>
      </c>
      <c r="G2075" s="2">
        <f t="shared" si="289"/>
        <v>2</v>
      </c>
      <c r="H2075" s="6">
        <v>46198</v>
      </c>
      <c r="I2075" s="12" t="str">
        <f t="shared" si="290"/>
        <v>2026</v>
      </c>
      <c r="J2075" s="10" t="str">
        <f t="shared" si="291"/>
        <v>Jun</v>
      </c>
      <c r="K2075" s="12" t="str">
        <f t="shared" si="292"/>
        <v>25</v>
      </c>
      <c r="L2075" s="2" t="s">
        <v>30</v>
      </c>
      <c r="M2075" s="2" t="s">
        <v>25</v>
      </c>
      <c r="N2075" s="2">
        <v>1.22</v>
      </c>
      <c r="O2075" s="2" t="s">
        <v>21</v>
      </c>
      <c r="P2075" s="2">
        <v>10</v>
      </c>
      <c r="Q2075" s="2">
        <f t="shared" si="293"/>
        <v>2</v>
      </c>
      <c r="R2075" s="2">
        <v>54.24</v>
      </c>
      <c r="S2075" s="2">
        <f t="shared" si="294"/>
        <v>2</v>
      </c>
      <c r="T2075" s="42">
        <f>DataSet!G2003+DataSet!Q2003+DataSet!S2003</f>
        <v>6</v>
      </c>
      <c r="U2075" s="16" t="str">
        <f t="shared" si="295"/>
        <v>Medium</v>
      </c>
      <c r="V2075" s="4">
        <v>1</v>
      </c>
      <c r="W2075" s="33">
        <f t="shared" si="296"/>
        <v>536.47947811447796</v>
      </c>
      <c r="X2075" s="2" t="s">
        <v>22</v>
      </c>
    </row>
    <row r="2076" spans="1:24" ht="14.25" customHeight="1" x14ac:dyDescent="0.25">
      <c r="A2076" s="2">
        <v>2017</v>
      </c>
      <c r="B2076" s="2">
        <v>29</v>
      </c>
      <c r="C2076" s="2" t="str">
        <f t="shared" si="288"/>
        <v>Young Adults</v>
      </c>
      <c r="D2076" s="2" t="s">
        <v>18</v>
      </c>
      <c r="E2076" s="2" t="s">
        <v>27</v>
      </c>
      <c r="F2076" s="2">
        <v>114.89</v>
      </c>
      <c r="G2076" s="2">
        <f t="shared" si="289"/>
        <v>1</v>
      </c>
      <c r="H2076" s="6">
        <v>46213</v>
      </c>
      <c r="I2076" s="12" t="str">
        <f t="shared" si="290"/>
        <v>2026</v>
      </c>
      <c r="J2076" s="10" t="str">
        <f t="shared" si="291"/>
        <v>Jul</v>
      </c>
      <c r="K2076" s="12" t="str">
        <f t="shared" si="292"/>
        <v>10</v>
      </c>
      <c r="L2076" s="2" t="s">
        <v>14</v>
      </c>
      <c r="M2076" s="2" t="s">
        <v>15</v>
      </c>
      <c r="N2076" s="2">
        <v>1.22</v>
      </c>
      <c r="O2076" s="2" t="s">
        <v>21</v>
      </c>
      <c r="P2076" s="2">
        <v>1</v>
      </c>
      <c r="Q2076" s="2">
        <f t="shared" si="293"/>
        <v>1</v>
      </c>
      <c r="R2076" s="2">
        <v>114.89</v>
      </c>
      <c r="S2076" s="2">
        <f t="shared" si="294"/>
        <v>2</v>
      </c>
      <c r="T2076" s="42">
        <f>DataSet!G2018+DataSet!Q2018+DataSet!S2018</f>
        <v>4</v>
      </c>
      <c r="U2076" s="16" t="str">
        <f t="shared" si="295"/>
        <v>Low</v>
      </c>
      <c r="V2076" s="4">
        <v>5</v>
      </c>
      <c r="W2076" s="33">
        <f t="shared" si="296"/>
        <v>535.39883597883636</v>
      </c>
      <c r="X2076" s="2" t="s">
        <v>28</v>
      </c>
    </row>
    <row r="2077" spans="1:24" ht="14.25" customHeight="1" x14ac:dyDescent="0.25">
      <c r="A2077" s="2">
        <v>2115</v>
      </c>
      <c r="B2077" s="2">
        <v>45</v>
      </c>
      <c r="C2077" s="2" t="str">
        <f t="shared" si="288"/>
        <v>Mid Adults</v>
      </c>
      <c r="D2077" s="2" t="s">
        <v>12</v>
      </c>
      <c r="E2077" s="2" t="s">
        <v>13</v>
      </c>
      <c r="F2077" s="2">
        <v>968.65</v>
      </c>
      <c r="G2077" s="2">
        <f t="shared" si="289"/>
        <v>3</v>
      </c>
      <c r="H2077" s="6">
        <v>46311</v>
      </c>
      <c r="I2077" s="12" t="str">
        <f t="shared" si="290"/>
        <v>2026</v>
      </c>
      <c r="J2077" s="10" t="str">
        <f t="shared" si="291"/>
        <v>Oct</v>
      </c>
      <c r="K2077" s="12" t="str">
        <f t="shared" si="292"/>
        <v>16</v>
      </c>
      <c r="L2077" s="2" t="s">
        <v>30</v>
      </c>
      <c r="M2077" s="2" t="s">
        <v>15</v>
      </c>
      <c r="N2077" s="2">
        <v>1.22</v>
      </c>
      <c r="O2077" s="2" t="s">
        <v>16</v>
      </c>
      <c r="P2077" s="2">
        <v>5</v>
      </c>
      <c r="Q2077" s="2">
        <f t="shared" si="293"/>
        <v>1</v>
      </c>
      <c r="R2077" s="2">
        <v>193.73</v>
      </c>
      <c r="S2077" s="2">
        <f t="shared" si="294"/>
        <v>3</v>
      </c>
      <c r="T2077" s="42">
        <f>DataSet!G2116+DataSet!Q2116+DataSet!S2116</f>
        <v>8</v>
      </c>
      <c r="U2077" s="16" t="str">
        <f t="shared" si="295"/>
        <v>High</v>
      </c>
      <c r="V2077" s="4">
        <v>3</v>
      </c>
      <c r="W2077" s="33">
        <f t="shared" si="296"/>
        <v>498.14620512820539</v>
      </c>
      <c r="X2077" s="2" t="s">
        <v>17</v>
      </c>
    </row>
    <row r="2078" spans="1:24" ht="14.25" customHeight="1" x14ac:dyDescent="0.25">
      <c r="A2078" s="2">
        <v>2247</v>
      </c>
      <c r="B2078" s="2">
        <v>40</v>
      </c>
      <c r="C2078" s="2" t="str">
        <f t="shared" si="288"/>
        <v>Mid Adults</v>
      </c>
      <c r="D2078" s="2" t="s">
        <v>23</v>
      </c>
      <c r="E2078" s="2" t="s">
        <v>29</v>
      </c>
      <c r="F2078" s="2">
        <v>751.82</v>
      </c>
      <c r="G2078" s="2">
        <f t="shared" si="289"/>
        <v>3</v>
      </c>
      <c r="H2078" s="6">
        <v>46443</v>
      </c>
      <c r="I2078" s="12" t="str">
        <f t="shared" si="290"/>
        <v>2027</v>
      </c>
      <c r="J2078" s="10" t="str">
        <f t="shared" si="291"/>
        <v>Feb</v>
      </c>
      <c r="K2078" s="12" t="str">
        <f t="shared" si="292"/>
        <v>25</v>
      </c>
      <c r="L2078" s="2" t="s">
        <v>30</v>
      </c>
      <c r="M2078" s="2" t="s">
        <v>15</v>
      </c>
      <c r="N2078" s="2">
        <v>1.22</v>
      </c>
      <c r="O2078" s="2" t="s">
        <v>16</v>
      </c>
      <c r="P2078" s="2">
        <v>14</v>
      </c>
      <c r="Q2078" s="2">
        <f t="shared" si="293"/>
        <v>2</v>
      </c>
      <c r="R2078" s="2">
        <v>53.7</v>
      </c>
      <c r="S2078" s="2">
        <f t="shared" si="294"/>
        <v>2</v>
      </c>
      <c r="T2078" s="42">
        <f>DataSet!G2248+DataSet!Q2248+DataSet!S2248</f>
        <v>4</v>
      </c>
      <c r="U2078" s="16" t="str">
        <f t="shared" si="295"/>
        <v>Low</v>
      </c>
      <c r="V2078" s="4">
        <v>1</v>
      </c>
      <c r="W2078" s="33">
        <f t="shared" si="296"/>
        <v>536.46956155143323</v>
      </c>
      <c r="X2078" s="2" t="s">
        <v>28</v>
      </c>
    </row>
    <row r="2079" spans="1:24" ht="14.25" customHeight="1" x14ac:dyDescent="0.25">
      <c r="A2079" s="2">
        <v>2415</v>
      </c>
      <c r="B2079" s="2">
        <v>22</v>
      </c>
      <c r="C2079" s="2" t="str">
        <f t="shared" si="288"/>
        <v>Young Adults</v>
      </c>
      <c r="D2079" s="2" t="s">
        <v>18</v>
      </c>
      <c r="E2079" s="2" t="s">
        <v>19</v>
      </c>
      <c r="F2079" s="2">
        <v>81.63</v>
      </c>
      <c r="G2079" s="2">
        <f t="shared" si="289"/>
        <v>1</v>
      </c>
      <c r="H2079" s="6">
        <v>46611</v>
      </c>
      <c r="I2079" s="12" t="str">
        <f t="shared" si="290"/>
        <v>2027</v>
      </c>
      <c r="J2079" s="10" t="str">
        <f t="shared" si="291"/>
        <v>Aug</v>
      </c>
      <c r="K2079" s="12" t="str">
        <f t="shared" si="292"/>
        <v>12</v>
      </c>
      <c r="L2079" s="2" t="s">
        <v>30</v>
      </c>
      <c r="M2079" s="2" t="s">
        <v>15</v>
      </c>
      <c r="N2079" s="2">
        <v>1.22</v>
      </c>
      <c r="O2079" s="2" t="s">
        <v>21</v>
      </c>
      <c r="P2079" s="2">
        <v>11</v>
      </c>
      <c r="Q2079" s="2">
        <f t="shared" si="293"/>
        <v>2</v>
      </c>
      <c r="R2079" s="2">
        <v>7.42</v>
      </c>
      <c r="S2079" s="2">
        <f t="shared" si="294"/>
        <v>1</v>
      </c>
      <c r="T2079" s="42">
        <f>DataSet!G2416+DataSet!Q2416+DataSet!S2416</f>
        <v>5</v>
      </c>
      <c r="U2079" s="16" t="str">
        <f t="shared" si="295"/>
        <v>Medium</v>
      </c>
      <c r="V2079" s="4">
        <v>3</v>
      </c>
      <c r="W2079" s="33">
        <f t="shared" si="296"/>
        <v>497.34054794520557</v>
      </c>
      <c r="X2079" s="2" t="s">
        <v>28</v>
      </c>
    </row>
    <row r="2080" spans="1:24" ht="14.25" customHeight="1" x14ac:dyDescent="0.25">
      <c r="A2080" s="2">
        <v>2706</v>
      </c>
      <c r="B2080" s="2">
        <v>23</v>
      </c>
      <c r="C2080" s="2" t="str">
        <f t="shared" si="288"/>
        <v>Young Adults</v>
      </c>
      <c r="D2080" s="2" t="s">
        <v>18</v>
      </c>
      <c r="E2080" s="2" t="s">
        <v>13</v>
      </c>
      <c r="F2080" s="2">
        <v>981.39</v>
      </c>
      <c r="G2080" s="2">
        <f t="shared" si="289"/>
        <v>3</v>
      </c>
      <c r="H2080" s="6">
        <v>46902</v>
      </c>
      <c r="I2080" s="12" t="str">
        <f t="shared" si="290"/>
        <v>2028</v>
      </c>
      <c r="J2080" s="10" t="str">
        <f t="shared" si="291"/>
        <v>May</v>
      </c>
      <c r="K2080" s="12" t="str">
        <f t="shared" si="292"/>
        <v>29</v>
      </c>
      <c r="L2080" s="2" t="s">
        <v>20</v>
      </c>
      <c r="M2080" s="2" t="s">
        <v>15</v>
      </c>
      <c r="N2080" s="2">
        <v>1.22</v>
      </c>
      <c r="O2080" s="2" t="s">
        <v>21</v>
      </c>
      <c r="P2080" s="2">
        <v>19</v>
      </c>
      <c r="Q2080" s="2">
        <f t="shared" si="293"/>
        <v>3</v>
      </c>
      <c r="R2080" s="2">
        <v>51.65</v>
      </c>
      <c r="S2080" s="2">
        <f t="shared" si="294"/>
        <v>2</v>
      </c>
      <c r="T2080" s="42">
        <f>DataSet!G2707+DataSet!Q2707+DataSet!S2707</f>
        <v>5</v>
      </c>
      <c r="U2080" s="16" t="str">
        <f t="shared" si="295"/>
        <v>Medium</v>
      </c>
      <c r="V2080" s="4">
        <v>1</v>
      </c>
      <c r="W2080" s="33">
        <f t="shared" si="296"/>
        <v>536.10579391891872</v>
      </c>
      <c r="X2080" s="2" t="s">
        <v>22</v>
      </c>
    </row>
    <row r="2081" spans="1:24" ht="14.25" customHeight="1" x14ac:dyDescent="0.25">
      <c r="A2081" s="2">
        <v>2754</v>
      </c>
      <c r="B2081" s="2">
        <v>45</v>
      </c>
      <c r="C2081" s="2" t="str">
        <f t="shared" si="288"/>
        <v>Mid Adults</v>
      </c>
      <c r="D2081" s="2" t="s">
        <v>18</v>
      </c>
      <c r="E2081" s="2" t="s">
        <v>29</v>
      </c>
      <c r="F2081" s="2">
        <v>198.78</v>
      </c>
      <c r="G2081" s="2">
        <f t="shared" si="289"/>
        <v>1</v>
      </c>
      <c r="H2081" s="6">
        <v>46950</v>
      </c>
      <c r="I2081" s="12" t="str">
        <f t="shared" si="290"/>
        <v>2028</v>
      </c>
      <c r="J2081" s="10" t="str">
        <f t="shared" si="291"/>
        <v>Jul</v>
      </c>
      <c r="K2081" s="12" t="str">
        <f t="shared" si="292"/>
        <v>16</v>
      </c>
      <c r="L2081" s="2" t="s">
        <v>20</v>
      </c>
      <c r="M2081" s="2" t="s">
        <v>25</v>
      </c>
      <c r="N2081" s="2">
        <v>1.22</v>
      </c>
      <c r="O2081" s="2" t="s">
        <v>16</v>
      </c>
      <c r="P2081" s="2">
        <v>16</v>
      </c>
      <c r="Q2081" s="2">
        <f t="shared" si="293"/>
        <v>3</v>
      </c>
      <c r="R2081" s="2">
        <v>12.42</v>
      </c>
      <c r="S2081" s="2">
        <f t="shared" si="294"/>
        <v>1</v>
      </c>
      <c r="T2081" s="42">
        <f>DataSet!G2755+DataSet!Q2755+DataSet!S2755</f>
        <v>6</v>
      </c>
      <c r="U2081" s="16" t="str">
        <f t="shared" si="295"/>
        <v>Medium</v>
      </c>
      <c r="V2081" s="4">
        <v>1</v>
      </c>
      <c r="W2081" s="33">
        <f t="shared" si="296"/>
        <v>535.35235194585425</v>
      </c>
      <c r="X2081" s="2" t="s">
        <v>28</v>
      </c>
    </row>
    <row r="2082" spans="1:24" ht="14.25" customHeight="1" x14ac:dyDescent="0.25">
      <c r="A2082" s="2">
        <v>2836</v>
      </c>
      <c r="B2082" s="2">
        <v>33</v>
      </c>
      <c r="C2082" s="2" t="str">
        <f t="shared" si="288"/>
        <v>Early Adults</v>
      </c>
      <c r="D2082" s="2" t="s">
        <v>18</v>
      </c>
      <c r="E2082" s="2" t="s">
        <v>27</v>
      </c>
      <c r="F2082" s="2">
        <v>731.92</v>
      </c>
      <c r="G2082" s="2">
        <f t="shared" si="289"/>
        <v>3</v>
      </c>
      <c r="H2082" s="6">
        <v>47032</v>
      </c>
      <c r="I2082" s="12" t="str">
        <f t="shared" si="290"/>
        <v>2028</v>
      </c>
      <c r="J2082" s="10" t="str">
        <f t="shared" si="291"/>
        <v>Oct</v>
      </c>
      <c r="K2082" s="12" t="str">
        <f t="shared" si="292"/>
        <v>06</v>
      </c>
      <c r="L2082" s="2" t="s">
        <v>20</v>
      </c>
      <c r="M2082" s="2" t="s">
        <v>25</v>
      </c>
      <c r="N2082" s="2">
        <v>1.22</v>
      </c>
      <c r="O2082" s="2" t="s">
        <v>16</v>
      </c>
      <c r="P2082" s="2">
        <v>9</v>
      </c>
      <c r="Q2082" s="2">
        <f t="shared" si="293"/>
        <v>2</v>
      </c>
      <c r="R2082" s="2">
        <v>81.319999999999993</v>
      </c>
      <c r="S2082" s="2">
        <f t="shared" si="294"/>
        <v>2</v>
      </c>
      <c r="T2082" s="42">
        <f>DataSet!G2837+DataSet!Q2837+DataSet!S2837</f>
        <v>4</v>
      </c>
      <c r="U2082" s="16" t="str">
        <f t="shared" si="295"/>
        <v>Low</v>
      </c>
      <c r="V2082" s="4">
        <v>4</v>
      </c>
      <c r="W2082" s="33">
        <f t="shared" si="296"/>
        <v>525.49185929648297</v>
      </c>
      <c r="X2082" s="2" t="s">
        <v>17</v>
      </c>
    </row>
    <row r="2083" spans="1:24" ht="14.25" customHeight="1" x14ac:dyDescent="0.25">
      <c r="A2083" s="2">
        <v>3054</v>
      </c>
      <c r="B2083" s="2">
        <v>35</v>
      </c>
      <c r="C2083" s="2" t="str">
        <f t="shared" si="288"/>
        <v>Early Adults</v>
      </c>
      <c r="D2083" s="2" t="s">
        <v>26</v>
      </c>
      <c r="E2083" s="2" t="s">
        <v>13</v>
      </c>
      <c r="F2083" s="2">
        <v>785.09</v>
      </c>
      <c r="G2083" s="2">
        <f t="shared" si="289"/>
        <v>3</v>
      </c>
      <c r="H2083" s="6">
        <v>47250</v>
      </c>
      <c r="I2083" s="12" t="str">
        <f t="shared" si="290"/>
        <v>2029</v>
      </c>
      <c r="J2083" s="10" t="str">
        <f t="shared" si="291"/>
        <v>May</v>
      </c>
      <c r="K2083" s="12" t="str">
        <f t="shared" si="292"/>
        <v>12</v>
      </c>
      <c r="L2083" s="2" t="s">
        <v>20</v>
      </c>
      <c r="M2083" s="2" t="s">
        <v>25</v>
      </c>
      <c r="N2083" s="2">
        <v>1.22</v>
      </c>
      <c r="O2083" s="2" t="s">
        <v>16</v>
      </c>
      <c r="P2083" s="2">
        <v>3</v>
      </c>
      <c r="Q2083" s="2">
        <f t="shared" si="293"/>
        <v>1</v>
      </c>
      <c r="R2083" s="2">
        <v>261.7</v>
      </c>
      <c r="S2083" s="2">
        <f t="shared" si="294"/>
        <v>3</v>
      </c>
      <c r="T2083" s="42">
        <f>DataSet!G3055+DataSet!Q3055+DataSet!S3055</f>
        <v>5</v>
      </c>
      <c r="U2083" s="16" t="str">
        <f t="shared" si="295"/>
        <v>Medium</v>
      </c>
      <c r="V2083" s="4">
        <v>3</v>
      </c>
      <c r="W2083" s="33">
        <f t="shared" si="296"/>
        <v>498.05360205831926</v>
      </c>
      <c r="X2083" s="2" t="s">
        <v>28</v>
      </c>
    </row>
    <row r="2084" spans="1:24" ht="14.25" customHeight="1" x14ac:dyDescent="0.25">
      <c r="A2084" s="2">
        <v>3135</v>
      </c>
      <c r="B2084" s="2">
        <v>61</v>
      </c>
      <c r="C2084" s="2" t="str">
        <f t="shared" si="288"/>
        <v>Seniors</v>
      </c>
      <c r="D2084" s="2" t="s">
        <v>12</v>
      </c>
      <c r="E2084" s="2" t="s">
        <v>13</v>
      </c>
      <c r="F2084" s="2">
        <v>729.85</v>
      </c>
      <c r="G2084" s="2">
        <f t="shared" si="289"/>
        <v>3</v>
      </c>
      <c r="H2084" s="6">
        <v>47331</v>
      </c>
      <c r="I2084" s="12" t="str">
        <f t="shared" si="290"/>
        <v>2029</v>
      </c>
      <c r="J2084" s="10" t="str">
        <f t="shared" si="291"/>
        <v>Aug</v>
      </c>
      <c r="K2084" s="12" t="str">
        <f t="shared" si="292"/>
        <v>01</v>
      </c>
      <c r="L2084" s="2" t="s">
        <v>20</v>
      </c>
      <c r="M2084" s="2" t="s">
        <v>25</v>
      </c>
      <c r="N2084" s="2">
        <v>1.22</v>
      </c>
      <c r="O2084" s="2" t="s">
        <v>21</v>
      </c>
      <c r="P2084" s="2">
        <v>4</v>
      </c>
      <c r="Q2084" s="2">
        <f t="shared" si="293"/>
        <v>1</v>
      </c>
      <c r="R2084" s="2">
        <v>182.46</v>
      </c>
      <c r="S2084" s="2">
        <f t="shared" si="294"/>
        <v>3</v>
      </c>
      <c r="T2084" s="42">
        <f>DataSet!G3136+DataSet!Q3136+DataSet!S3136</f>
        <v>7</v>
      </c>
      <c r="U2084" s="16" t="str">
        <f t="shared" si="295"/>
        <v>High</v>
      </c>
      <c r="V2084" s="4">
        <v>4</v>
      </c>
      <c r="W2084" s="33">
        <f t="shared" si="296"/>
        <v>525.14550335570527</v>
      </c>
      <c r="X2084" s="2" t="s">
        <v>17</v>
      </c>
    </row>
    <row r="2085" spans="1:24" ht="14.25" customHeight="1" x14ac:dyDescent="0.25">
      <c r="A2085" s="2">
        <v>3693</v>
      </c>
      <c r="B2085" s="2">
        <v>65</v>
      </c>
      <c r="C2085" s="2" t="str">
        <f t="shared" si="288"/>
        <v>Seniors</v>
      </c>
      <c r="D2085" s="2" t="s">
        <v>26</v>
      </c>
      <c r="E2085" s="2" t="s">
        <v>29</v>
      </c>
      <c r="F2085" s="2">
        <v>83.67</v>
      </c>
      <c r="G2085" s="2">
        <f t="shared" si="289"/>
        <v>1</v>
      </c>
      <c r="H2085" s="6">
        <v>47889</v>
      </c>
      <c r="I2085" s="12" t="str">
        <f t="shared" si="290"/>
        <v>2031</v>
      </c>
      <c r="J2085" s="10" t="str">
        <f t="shared" si="291"/>
        <v>Feb</v>
      </c>
      <c r="K2085" s="12" t="str">
        <f t="shared" si="292"/>
        <v>10</v>
      </c>
      <c r="L2085" s="2" t="s">
        <v>20</v>
      </c>
      <c r="M2085" s="2" t="s">
        <v>25</v>
      </c>
      <c r="N2085" s="2">
        <v>1.22</v>
      </c>
      <c r="O2085" s="2" t="s">
        <v>16</v>
      </c>
      <c r="P2085" s="2">
        <v>5</v>
      </c>
      <c r="Q2085" s="2">
        <f t="shared" si="293"/>
        <v>1</v>
      </c>
      <c r="R2085" s="2">
        <v>16.73</v>
      </c>
      <c r="S2085" s="2">
        <f t="shared" si="294"/>
        <v>1</v>
      </c>
      <c r="T2085" s="42">
        <f>DataSet!G3694+DataSet!Q3694+DataSet!S3694</f>
        <v>7</v>
      </c>
      <c r="U2085" s="16" t="str">
        <f t="shared" si="295"/>
        <v>High</v>
      </c>
      <c r="V2085" s="4">
        <v>5</v>
      </c>
      <c r="W2085" s="33">
        <f t="shared" si="296"/>
        <v>536.14178445229709</v>
      </c>
      <c r="X2085" s="2" t="s">
        <v>22</v>
      </c>
    </row>
    <row r="2086" spans="1:24" ht="14.25" customHeight="1" x14ac:dyDescent="0.25">
      <c r="A2086" s="2">
        <v>3866</v>
      </c>
      <c r="B2086" s="2">
        <v>68</v>
      </c>
      <c r="C2086" s="2" t="str">
        <f t="shared" si="288"/>
        <v>Seniors</v>
      </c>
      <c r="D2086" s="2" t="s">
        <v>26</v>
      </c>
      <c r="E2086" s="2" t="s">
        <v>29</v>
      </c>
      <c r="F2086" s="2">
        <v>960.37</v>
      </c>
      <c r="G2086" s="2">
        <f t="shared" si="289"/>
        <v>3</v>
      </c>
      <c r="H2086" s="6">
        <v>48062</v>
      </c>
      <c r="I2086" s="12" t="str">
        <f t="shared" si="290"/>
        <v>2031</v>
      </c>
      <c r="J2086" s="10" t="str">
        <f t="shared" si="291"/>
        <v>Aug</v>
      </c>
      <c r="K2086" s="12" t="str">
        <f t="shared" si="292"/>
        <v>02</v>
      </c>
      <c r="L2086" s="2" t="s">
        <v>30</v>
      </c>
      <c r="M2086" s="2" t="s">
        <v>15</v>
      </c>
      <c r="N2086" s="2">
        <v>1.22</v>
      </c>
      <c r="O2086" s="2" t="s">
        <v>21</v>
      </c>
      <c r="P2086" s="2">
        <v>11</v>
      </c>
      <c r="Q2086" s="2">
        <f t="shared" si="293"/>
        <v>2</v>
      </c>
      <c r="R2086" s="2">
        <v>87.31</v>
      </c>
      <c r="S2086" s="2">
        <f t="shared" si="294"/>
        <v>2</v>
      </c>
      <c r="T2086" s="42">
        <f>DataSet!G3867+DataSet!Q3867+DataSet!S3867</f>
        <v>5</v>
      </c>
      <c r="U2086" s="16" t="str">
        <f t="shared" si="295"/>
        <v>Medium</v>
      </c>
      <c r="V2086" s="4">
        <v>1</v>
      </c>
      <c r="W2086" s="33">
        <f t="shared" si="296"/>
        <v>535.92281355932187</v>
      </c>
      <c r="X2086" s="2" t="s">
        <v>17</v>
      </c>
    </row>
    <row r="2087" spans="1:24" ht="14.25" customHeight="1" x14ac:dyDescent="0.25">
      <c r="A2087" s="2">
        <v>3928</v>
      </c>
      <c r="B2087" s="2">
        <v>63</v>
      </c>
      <c r="C2087" s="2" t="str">
        <f t="shared" si="288"/>
        <v>Seniors</v>
      </c>
      <c r="D2087" s="2" t="s">
        <v>23</v>
      </c>
      <c r="E2087" s="2" t="s">
        <v>27</v>
      </c>
      <c r="F2087" s="2">
        <v>891.1</v>
      </c>
      <c r="G2087" s="2">
        <f t="shared" si="289"/>
        <v>3</v>
      </c>
      <c r="H2087" s="6">
        <v>48124</v>
      </c>
      <c r="I2087" s="12" t="str">
        <f t="shared" si="290"/>
        <v>2031</v>
      </c>
      <c r="J2087" s="10" t="str">
        <f t="shared" si="291"/>
        <v>Oct</v>
      </c>
      <c r="K2087" s="12" t="str">
        <f t="shared" si="292"/>
        <v>03</v>
      </c>
      <c r="L2087" s="2" t="s">
        <v>24</v>
      </c>
      <c r="M2087" s="2" t="s">
        <v>15</v>
      </c>
      <c r="N2087" s="2">
        <v>1.22</v>
      </c>
      <c r="O2087" s="2" t="s">
        <v>21</v>
      </c>
      <c r="P2087" s="2">
        <v>7</v>
      </c>
      <c r="Q2087" s="2">
        <f t="shared" si="293"/>
        <v>2</v>
      </c>
      <c r="R2087" s="2">
        <v>127.3</v>
      </c>
      <c r="S2087" s="2">
        <f t="shared" si="294"/>
        <v>2</v>
      </c>
      <c r="T2087" s="42">
        <f>DataSet!G3929+DataSet!Q3929+DataSet!S3929</f>
        <v>4</v>
      </c>
      <c r="U2087" s="16" t="str">
        <f t="shared" si="295"/>
        <v>Low</v>
      </c>
      <c r="V2087" s="4">
        <v>5</v>
      </c>
      <c r="W2087" s="33">
        <f t="shared" si="296"/>
        <v>536.94261946902691</v>
      </c>
      <c r="X2087" s="2" t="s">
        <v>17</v>
      </c>
    </row>
    <row r="2088" spans="1:24" ht="14.25" customHeight="1" x14ac:dyDescent="0.25">
      <c r="A2088" s="2">
        <v>4279</v>
      </c>
      <c r="B2088" s="2">
        <v>54</v>
      </c>
      <c r="C2088" s="2" t="str">
        <f t="shared" si="288"/>
        <v>Late Adults</v>
      </c>
      <c r="D2088" s="2" t="s">
        <v>26</v>
      </c>
      <c r="E2088" s="2" t="s">
        <v>27</v>
      </c>
      <c r="F2088" s="2">
        <v>265.23</v>
      </c>
      <c r="G2088" s="2">
        <f t="shared" si="289"/>
        <v>1</v>
      </c>
      <c r="H2088" s="6">
        <v>48475</v>
      </c>
      <c r="I2088" s="12" t="str">
        <f t="shared" si="290"/>
        <v>2032</v>
      </c>
      <c r="J2088" s="10" t="str">
        <f t="shared" si="291"/>
        <v>Sep</v>
      </c>
      <c r="K2088" s="12" t="str">
        <f t="shared" si="292"/>
        <v>18</v>
      </c>
      <c r="L2088" s="2" t="s">
        <v>20</v>
      </c>
      <c r="M2088" s="2" t="s">
        <v>15</v>
      </c>
      <c r="N2088" s="2">
        <v>1.22</v>
      </c>
      <c r="O2088" s="2" t="s">
        <v>21</v>
      </c>
      <c r="P2088" s="2">
        <v>4</v>
      </c>
      <c r="Q2088" s="2">
        <f t="shared" si="293"/>
        <v>1</v>
      </c>
      <c r="R2088" s="2">
        <v>66.31</v>
      </c>
      <c r="S2088" s="2">
        <f t="shared" si="294"/>
        <v>2</v>
      </c>
      <c r="T2088" s="42">
        <f>DataSet!G4280+DataSet!Q4280+DataSet!S4280</f>
        <v>5</v>
      </c>
      <c r="U2088" s="16" t="str">
        <f t="shared" si="295"/>
        <v>Medium</v>
      </c>
      <c r="V2088" s="4">
        <v>3</v>
      </c>
      <c r="W2088" s="33">
        <f t="shared" si="296"/>
        <v>497.56041237113419</v>
      </c>
      <c r="X2088" s="2" t="s">
        <v>22</v>
      </c>
    </row>
    <row r="2089" spans="1:24" ht="14.25" customHeight="1" x14ac:dyDescent="0.25">
      <c r="A2089" s="2">
        <v>4386</v>
      </c>
      <c r="B2089" s="2">
        <v>50</v>
      </c>
      <c r="C2089" s="2" t="str">
        <f t="shared" si="288"/>
        <v>Late Adults</v>
      </c>
      <c r="D2089" s="2" t="s">
        <v>12</v>
      </c>
      <c r="E2089" s="2" t="s">
        <v>19</v>
      </c>
      <c r="F2089" s="2">
        <v>285.02</v>
      </c>
      <c r="G2089" s="2">
        <f t="shared" si="289"/>
        <v>1</v>
      </c>
      <c r="H2089" s="6">
        <v>48582</v>
      </c>
      <c r="I2089" s="12" t="str">
        <f t="shared" si="290"/>
        <v>2033</v>
      </c>
      <c r="J2089" s="10" t="str">
        <f t="shared" si="291"/>
        <v>Jan</v>
      </c>
      <c r="K2089" s="12" t="str">
        <f t="shared" si="292"/>
        <v>03</v>
      </c>
      <c r="L2089" s="2" t="s">
        <v>20</v>
      </c>
      <c r="M2089" s="2" t="s">
        <v>25</v>
      </c>
      <c r="N2089" s="2">
        <v>1.22</v>
      </c>
      <c r="O2089" s="2" t="s">
        <v>21</v>
      </c>
      <c r="P2089" s="2">
        <v>7</v>
      </c>
      <c r="Q2089" s="2">
        <f t="shared" si="293"/>
        <v>2</v>
      </c>
      <c r="R2089" s="2">
        <v>40.72</v>
      </c>
      <c r="S2089" s="2">
        <f t="shared" si="294"/>
        <v>1</v>
      </c>
      <c r="T2089" s="42">
        <f>DataSet!G4387+DataSet!Q4387+DataSet!S4387</f>
        <v>6</v>
      </c>
      <c r="U2089" s="16" t="str">
        <f t="shared" si="295"/>
        <v>Medium</v>
      </c>
      <c r="V2089" s="4">
        <v>2</v>
      </c>
      <c r="W2089" s="33">
        <f t="shared" si="296"/>
        <v>519.75066780821976</v>
      </c>
      <c r="X2089" s="2" t="s">
        <v>22</v>
      </c>
    </row>
    <row r="2090" spans="1:24" ht="14.25" customHeight="1" x14ac:dyDescent="0.25">
      <c r="A2090" s="2">
        <v>4458</v>
      </c>
      <c r="B2090" s="2">
        <v>61</v>
      </c>
      <c r="C2090" s="2" t="str">
        <f t="shared" si="288"/>
        <v>Seniors</v>
      </c>
      <c r="D2090" s="2" t="s">
        <v>26</v>
      </c>
      <c r="E2090" s="2" t="s">
        <v>29</v>
      </c>
      <c r="F2090" s="2">
        <v>717.42</v>
      </c>
      <c r="G2090" s="2">
        <f t="shared" si="289"/>
        <v>3</v>
      </c>
      <c r="H2090" s="6">
        <v>48654</v>
      </c>
      <c r="I2090" s="12" t="str">
        <f t="shared" si="290"/>
        <v>2033</v>
      </c>
      <c r="J2090" s="10" t="str">
        <f t="shared" si="291"/>
        <v>Mar</v>
      </c>
      <c r="K2090" s="12" t="str">
        <f t="shared" si="292"/>
        <v>16</v>
      </c>
      <c r="L2090" s="2" t="s">
        <v>24</v>
      </c>
      <c r="M2090" s="2" t="s">
        <v>15</v>
      </c>
      <c r="N2090" s="2">
        <v>1.22</v>
      </c>
      <c r="O2090" s="2" t="s">
        <v>16</v>
      </c>
      <c r="P2090" s="2">
        <v>1</v>
      </c>
      <c r="Q2090" s="2">
        <f t="shared" si="293"/>
        <v>1</v>
      </c>
      <c r="R2090" s="2">
        <v>717.42</v>
      </c>
      <c r="S2090" s="2">
        <f t="shared" si="294"/>
        <v>3</v>
      </c>
      <c r="T2090" s="42">
        <f>DataSet!G4459+DataSet!Q4459+DataSet!S4459</f>
        <v>6</v>
      </c>
      <c r="U2090" s="16" t="str">
        <f t="shared" si="295"/>
        <v>Medium</v>
      </c>
      <c r="V2090" s="4">
        <v>2</v>
      </c>
      <c r="W2090" s="33">
        <f t="shared" si="296"/>
        <v>520.15329331046371</v>
      </c>
      <c r="X2090" s="2" t="s">
        <v>22</v>
      </c>
    </row>
    <row r="2091" spans="1:24" ht="14.25" customHeight="1" x14ac:dyDescent="0.25">
      <c r="A2091" s="2">
        <v>4707</v>
      </c>
      <c r="B2091" s="2">
        <v>42</v>
      </c>
      <c r="C2091" s="2" t="str">
        <f t="shared" si="288"/>
        <v>Mid Adults</v>
      </c>
      <c r="D2091" s="2" t="s">
        <v>12</v>
      </c>
      <c r="E2091" s="2" t="s">
        <v>19</v>
      </c>
      <c r="F2091" s="2">
        <v>536.47</v>
      </c>
      <c r="G2091" s="2">
        <f t="shared" si="289"/>
        <v>2</v>
      </c>
      <c r="H2091" s="6">
        <v>48903</v>
      </c>
      <c r="I2091" s="12" t="str">
        <f t="shared" si="290"/>
        <v>2033</v>
      </c>
      <c r="J2091" s="10" t="str">
        <f t="shared" si="291"/>
        <v>Nov</v>
      </c>
      <c r="K2091" s="12" t="str">
        <f t="shared" si="292"/>
        <v>20</v>
      </c>
      <c r="L2091" s="2" t="s">
        <v>24</v>
      </c>
      <c r="M2091" s="2" t="s">
        <v>15</v>
      </c>
      <c r="N2091" s="2">
        <v>1.22</v>
      </c>
      <c r="O2091" s="2" t="s">
        <v>16</v>
      </c>
      <c r="P2091" s="2">
        <v>2</v>
      </c>
      <c r="Q2091" s="2">
        <f t="shared" si="293"/>
        <v>1</v>
      </c>
      <c r="R2091" s="2">
        <v>268.24</v>
      </c>
      <c r="S2091" s="2">
        <f t="shared" si="294"/>
        <v>3</v>
      </c>
      <c r="T2091" s="42">
        <f>DataSet!G4708+DataSet!Q4708+DataSet!S4708</f>
        <v>7</v>
      </c>
      <c r="U2091" s="16" t="str">
        <f t="shared" si="295"/>
        <v>High</v>
      </c>
      <c r="V2091" s="4">
        <v>3</v>
      </c>
      <c r="W2091" s="33">
        <f t="shared" si="296"/>
        <v>497.9602925989675</v>
      </c>
      <c r="X2091" s="2" t="s">
        <v>17</v>
      </c>
    </row>
    <row r="2092" spans="1:24" ht="14.25" customHeight="1" x14ac:dyDescent="0.25">
      <c r="A2092" s="2">
        <v>4724</v>
      </c>
      <c r="B2092" s="2">
        <v>54</v>
      </c>
      <c r="C2092" s="2" t="str">
        <f t="shared" si="288"/>
        <v>Late Adults</v>
      </c>
      <c r="D2092" s="2" t="s">
        <v>18</v>
      </c>
      <c r="E2092" s="2" t="s">
        <v>19</v>
      </c>
      <c r="F2092" s="2">
        <v>555.83000000000004</v>
      </c>
      <c r="G2092" s="2">
        <f t="shared" si="289"/>
        <v>2</v>
      </c>
      <c r="H2092" s="6">
        <v>48920</v>
      </c>
      <c r="I2092" s="12" t="str">
        <f t="shared" si="290"/>
        <v>2033</v>
      </c>
      <c r="J2092" s="10" t="str">
        <f t="shared" si="291"/>
        <v>Dec</v>
      </c>
      <c r="K2092" s="12" t="str">
        <f t="shared" si="292"/>
        <v>07</v>
      </c>
      <c r="L2092" s="2" t="s">
        <v>24</v>
      </c>
      <c r="M2092" s="2" t="s">
        <v>25</v>
      </c>
      <c r="N2092" s="2">
        <v>1.22</v>
      </c>
      <c r="O2092" s="2" t="s">
        <v>21</v>
      </c>
      <c r="P2092" s="2">
        <v>19</v>
      </c>
      <c r="Q2092" s="2">
        <f t="shared" si="293"/>
        <v>3</v>
      </c>
      <c r="R2092" s="2">
        <v>29.25</v>
      </c>
      <c r="S2092" s="2">
        <f t="shared" si="294"/>
        <v>1</v>
      </c>
      <c r="T2092" s="42">
        <f>DataSet!G4725+DataSet!Q4725+DataSet!S4725</f>
        <v>5</v>
      </c>
      <c r="U2092" s="16" t="str">
        <f t="shared" si="295"/>
        <v>Medium</v>
      </c>
      <c r="V2092" s="4">
        <v>5</v>
      </c>
      <c r="W2092" s="33">
        <f t="shared" si="296"/>
        <v>536.31468085106417</v>
      </c>
      <c r="X2092" s="2" t="s">
        <v>17</v>
      </c>
    </row>
    <row r="2093" spans="1:24" ht="14.25" customHeight="1" x14ac:dyDescent="0.25">
      <c r="A2093" s="2">
        <v>4785</v>
      </c>
      <c r="B2093" s="2">
        <v>48</v>
      </c>
      <c r="C2093" s="2" t="str">
        <f t="shared" si="288"/>
        <v>Mid Adults</v>
      </c>
      <c r="D2093" s="2" t="s">
        <v>12</v>
      </c>
      <c r="E2093" s="2" t="s">
        <v>27</v>
      </c>
      <c r="F2093" s="2">
        <v>246.97</v>
      </c>
      <c r="G2093" s="2">
        <f t="shared" si="289"/>
        <v>1</v>
      </c>
      <c r="H2093" s="6">
        <v>48981</v>
      </c>
      <c r="I2093" s="12" t="str">
        <f t="shared" si="290"/>
        <v>2034</v>
      </c>
      <c r="J2093" s="10" t="str">
        <f t="shared" si="291"/>
        <v>Feb</v>
      </c>
      <c r="K2093" s="12" t="str">
        <f t="shared" si="292"/>
        <v>06</v>
      </c>
      <c r="L2093" s="2" t="s">
        <v>24</v>
      </c>
      <c r="M2093" s="2" t="s">
        <v>25</v>
      </c>
      <c r="N2093" s="2">
        <v>1.22</v>
      </c>
      <c r="O2093" s="2" t="s">
        <v>16</v>
      </c>
      <c r="P2093" s="2">
        <v>18</v>
      </c>
      <c r="Q2093" s="2">
        <f t="shared" si="293"/>
        <v>3</v>
      </c>
      <c r="R2093" s="2">
        <v>13.72</v>
      </c>
      <c r="S2093" s="2">
        <f t="shared" si="294"/>
        <v>1</v>
      </c>
      <c r="T2093" s="42">
        <f>DataSet!G4786+DataSet!Q4786+DataSet!S4786</f>
        <v>7</v>
      </c>
      <c r="U2093" s="16" t="str">
        <f t="shared" si="295"/>
        <v>High</v>
      </c>
      <c r="V2093" s="4">
        <v>2</v>
      </c>
      <c r="W2093" s="33">
        <f t="shared" si="296"/>
        <v>519.81434707903838</v>
      </c>
      <c r="X2093" s="2" t="s">
        <v>28</v>
      </c>
    </row>
    <row r="2094" spans="1:24" ht="14.25" customHeight="1" x14ac:dyDescent="0.25">
      <c r="A2094" s="2">
        <v>10</v>
      </c>
      <c r="B2094" s="2">
        <v>68</v>
      </c>
      <c r="C2094" s="2" t="str">
        <f t="shared" si="288"/>
        <v>Seniors</v>
      </c>
      <c r="D2094" s="2" t="s">
        <v>12</v>
      </c>
      <c r="E2094" s="2" t="s">
        <v>29</v>
      </c>
      <c r="F2094" s="2">
        <v>206.58</v>
      </c>
      <c r="G2094" s="2">
        <f t="shared" si="289"/>
        <v>1</v>
      </c>
      <c r="H2094" s="6">
        <v>44206</v>
      </c>
      <c r="I2094" s="12" t="str">
        <f t="shared" si="290"/>
        <v>2021</v>
      </c>
      <c r="J2094" s="10" t="str">
        <f t="shared" si="291"/>
        <v>Jan</v>
      </c>
      <c r="K2094" s="12" t="str">
        <f t="shared" si="292"/>
        <v>10</v>
      </c>
      <c r="L2094" s="2" t="s">
        <v>14</v>
      </c>
      <c r="M2094" s="2" t="s">
        <v>15</v>
      </c>
      <c r="N2094" s="2">
        <v>1.21</v>
      </c>
      <c r="O2094" s="2" t="s">
        <v>16</v>
      </c>
      <c r="P2094" s="2">
        <v>16</v>
      </c>
      <c r="Q2094" s="2">
        <f t="shared" si="293"/>
        <v>3</v>
      </c>
      <c r="R2094" s="2">
        <v>12.91</v>
      </c>
      <c r="S2094" s="2">
        <f t="shared" si="294"/>
        <v>1</v>
      </c>
      <c r="T2094" s="42">
        <f>DataSet!G11+DataSet!Q11+DataSet!S11</f>
        <v>7</v>
      </c>
      <c r="U2094" s="16" t="str">
        <f t="shared" si="295"/>
        <v>High</v>
      </c>
      <c r="V2094" s="4">
        <v>3</v>
      </c>
      <c r="W2094" s="33">
        <f t="shared" si="296"/>
        <v>497.89389655172437</v>
      </c>
      <c r="X2094" s="2" t="s">
        <v>28</v>
      </c>
    </row>
    <row r="2095" spans="1:24" ht="14.25" customHeight="1" x14ac:dyDescent="0.25">
      <c r="A2095" s="2">
        <v>333</v>
      </c>
      <c r="B2095" s="2">
        <v>61</v>
      </c>
      <c r="C2095" s="2" t="str">
        <f t="shared" si="288"/>
        <v>Seniors</v>
      </c>
      <c r="D2095" s="2" t="s">
        <v>23</v>
      </c>
      <c r="E2095" s="2" t="s">
        <v>19</v>
      </c>
      <c r="F2095" s="2">
        <v>690.02</v>
      </c>
      <c r="G2095" s="2">
        <f t="shared" si="289"/>
        <v>3</v>
      </c>
      <c r="H2095" s="6">
        <v>44529</v>
      </c>
      <c r="I2095" s="12" t="str">
        <f t="shared" si="290"/>
        <v>2021</v>
      </c>
      <c r="J2095" s="10" t="str">
        <f t="shared" si="291"/>
        <v>Nov</v>
      </c>
      <c r="K2095" s="12" t="str">
        <f t="shared" si="292"/>
        <v>29</v>
      </c>
      <c r="L2095" s="2" t="s">
        <v>14</v>
      </c>
      <c r="M2095" s="2" t="s">
        <v>25</v>
      </c>
      <c r="N2095" s="2">
        <v>1.21</v>
      </c>
      <c r="O2095" s="2" t="s">
        <v>21</v>
      </c>
      <c r="P2095" s="2">
        <v>8</v>
      </c>
      <c r="Q2095" s="2">
        <f t="shared" si="293"/>
        <v>2</v>
      </c>
      <c r="R2095" s="2">
        <v>86.25</v>
      </c>
      <c r="S2095" s="2">
        <f t="shared" si="294"/>
        <v>2</v>
      </c>
      <c r="T2095" s="42">
        <f>DataSet!G334+DataSet!Q334+DataSet!S334</f>
        <v>6</v>
      </c>
      <c r="U2095" s="16" t="str">
        <f t="shared" si="295"/>
        <v>Medium</v>
      </c>
      <c r="V2095" s="4">
        <v>4</v>
      </c>
      <c r="W2095" s="33">
        <f t="shared" si="296"/>
        <v>524.80146218487448</v>
      </c>
      <c r="X2095" s="2" t="s">
        <v>28</v>
      </c>
    </row>
    <row r="2096" spans="1:24" ht="14.25" customHeight="1" x14ac:dyDescent="0.25">
      <c r="A2096" s="2">
        <v>413</v>
      </c>
      <c r="B2096" s="2">
        <v>36</v>
      </c>
      <c r="C2096" s="2" t="str">
        <f t="shared" si="288"/>
        <v>Early Adults</v>
      </c>
      <c r="D2096" s="2" t="s">
        <v>23</v>
      </c>
      <c r="E2096" s="2" t="s">
        <v>29</v>
      </c>
      <c r="F2096" s="2">
        <v>688.53</v>
      </c>
      <c r="G2096" s="2">
        <f t="shared" si="289"/>
        <v>3</v>
      </c>
      <c r="H2096" s="6">
        <v>44609</v>
      </c>
      <c r="I2096" s="12" t="str">
        <f t="shared" si="290"/>
        <v>2022</v>
      </c>
      <c r="J2096" s="10" t="str">
        <f t="shared" si="291"/>
        <v>Feb</v>
      </c>
      <c r="K2096" s="12" t="str">
        <f t="shared" si="292"/>
        <v>17</v>
      </c>
      <c r="L2096" s="2" t="s">
        <v>20</v>
      </c>
      <c r="M2096" s="2" t="s">
        <v>25</v>
      </c>
      <c r="N2096" s="2">
        <v>1.21</v>
      </c>
      <c r="O2096" s="2" t="s">
        <v>16</v>
      </c>
      <c r="P2096" s="2">
        <v>2</v>
      </c>
      <c r="Q2096" s="2">
        <f t="shared" si="293"/>
        <v>1</v>
      </c>
      <c r="R2096" s="2">
        <v>344.26</v>
      </c>
      <c r="S2096" s="2">
        <f t="shared" si="294"/>
        <v>3</v>
      </c>
      <c r="T2096" s="42">
        <f>DataSet!G414+DataSet!Q414+DataSet!S414</f>
        <v>7</v>
      </c>
      <c r="U2096" s="16" t="str">
        <f t="shared" si="295"/>
        <v>High</v>
      </c>
      <c r="V2096" s="4">
        <v>1</v>
      </c>
      <c r="W2096" s="33">
        <f t="shared" si="296"/>
        <v>535.20219015280111</v>
      </c>
      <c r="X2096" s="2" t="s">
        <v>17</v>
      </c>
    </row>
    <row r="2097" spans="1:24" ht="14.25" customHeight="1" x14ac:dyDescent="0.25">
      <c r="A2097" s="2">
        <v>693</v>
      </c>
      <c r="B2097" s="2">
        <v>63</v>
      </c>
      <c r="C2097" s="2" t="str">
        <f t="shared" si="288"/>
        <v>Seniors</v>
      </c>
      <c r="D2097" s="2" t="s">
        <v>18</v>
      </c>
      <c r="E2097" s="2" t="s">
        <v>19</v>
      </c>
      <c r="F2097" s="2">
        <v>385.26</v>
      </c>
      <c r="G2097" s="2">
        <f t="shared" si="289"/>
        <v>2</v>
      </c>
      <c r="H2097" s="6">
        <v>44889</v>
      </c>
      <c r="I2097" s="12" t="str">
        <f t="shared" si="290"/>
        <v>2022</v>
      </c>
      <c r="J2097" s="10" t="str">
        <f t="shared" si="291"/>
        <v>Nov</v>
      </c>
      <c r="K2097" s="12" t="str">
        <f t="shared" si="292"/>
        <v>24</v>
      </c>
      <c r="L2097" s="2" t="s">
        <v>30</v>
      </c>
      <c r="M2097" s="2" t="s">
        <v>25</v>
      </c>
      <c r="N2097" s="2">
        <v>1.21</v>
      </c>
      <c r="O2097" s="2" t="s">
        <v>21</v>
      </c>
      <c r="P2097" s="2">
        <v>13</v>
      </c>
      <c r="Q2097" s="2">
        <f t="shared" si="293"/>
        <v>2</v>
      </c>
      <c r="R2097" s="2">
        <v>29.64</v>
      </c>
      <c r="S2097" s="2">
        <f t="shared" si="294"/>
        <v>1</v>
      </c>
      <c r="T2097" s="42">
        <f>DataSet!G694+DataSet!Q694+DataSet!S694</f>
        <v>7</v>
      </c>
      <c r="U2097" s="16" t="str">
        <f t="shared" si="295"/>
        <v>High</v>
      </c>
      <c r="V2097" s="4">
        <v>1</v>
      </c>
      <c r="W2097" s="33">
        <f t="shared" si="296"/>
        <v>534.94142857142822</v>
      </c>
      <c r="X2097" s="2" t="s">
        <v>28</v>
      </c>
    </row>
    <row r="2098" spans="1:24" ht="14.25" customHeight="1" x14ac:dyDescent="0.25">
      <c r="A2098" s="2">
        <v>925</v>
      </c>
      <c r="B2098" s="2">
        <v>54</v>
      </c>
      <c r="C2098" s="2" t="str">
        <f t="shared" si="288"/>
        <v>Late Adults</v>
      </c>
      <c r="D2098" s="2" t="s">
        <v>18</v>
      </c>
      <c r="E2098" s="2" t="s">
        <v>27</v>
      </c>
      <c r="F2098" s="2">
        <v>422.13</v>
      </c>
      <c r="G2098" s="2">
        <f t="shared" si="289"/>
        <v>2</v>
      </c>
      <c r="H2098" s="6">
        <v>45121</v>
      </c>
      <c r="I2098" s="12" t="str">
        <f t="shared" si="290"/>
        <v>2023</v>
      </c>
      <c r="J2098" s="10" t="str">
        <f t="shared" si="291"/>
        <v>Jul</v>
      </c>
      <c r="K2098" s="12" t="str">
        <f t="shared" si="292"/>
        <v>14</v>
      </c>
      <c r="L2098" s="2" t="s">
        <v>24</v>
      </c>
      <c r="M2098" s="2" t="s">
        <v>15</v>
      </c>
      <c r="N2098" s="2">
        <v>1.21</v>
      </c>
      <c r="O2098" s="2" t="s">
        <v>16</v>
      </c>
      <c r="P2098" s="2">
        <v>5</v>
      </c>
      <c r="Q2098" s="2">
        <f t="shared" si="293"/>
        <v>1</v>
      </c>
      <c r="R2098" s="2">
        <v>84.43</v>
      </c>
      <c r="S2098" s="2">
        <f t="shared" si="294"/>
        <v>2</v>
      </c>
      <c r="T2098" s="42">
        <f>DataSet!G926+DataSet!Q926+DataSet!S926</f>
        <v>4</v>
      </c>
      <c r="U2098" s="16" t="str">
        <f t="shared" si="295"/>
        <v>Low</v>
      </c>
      <c r="V2098" s="4">
        <v>1</v>
      </c>
      <c r="W2098" s="33">
        <f t="shared" si="296"/>
        <v>535.196422487223</v>
      </c>
      <c r="X2098" s="2" t="s">
        <v>28</v>
      </c>
    </row>
    <row r="2099" spans="1:24" ht="14.25" customHeight="1" x14ac:dyDescent="0.25">
      <c r="A2099" s="2">
        <v>1088</v>
      </c>
      <c r="B2099" s="2">
        <v>22</v>
      </c>
      <c r="C2099" s="2" t="str">
        <f t="shared" si="288"/>
        <v>Young Adults</v>
      </c>
      <c r="D2099" s="2" t="s">
        <v>12</v>
      </c>
      <c r="E2099" s="2" t="s">
        <v>19</v>
      </c>
      <c r="F2099" s="2">
        <v>944.69</v>
      </c>
      <c r="G2099" s="2">
        <f t="shared" si="289"/>
        <v>3</v>
      </c>
      <c r="H2099" s="6">
        <v>45284</v>
      </c>
      <c r="I2099" s="12" t="str">
        <f t="shared" si="290"/>
        <v>2023</v>
      </c>
      <c r="J2099" s="10" t="str">
        <f t="shared" si="291"/>
        <v>Dec</v>
      </c>
      <c r="K2099" s="12" t="str">
        <f t="shared" si="292"/>
        <v>24</v>
      </c>
      <c r="L2099" s="2" t="s">
        <v>14</v>
      </c>
      <c r="M2099" s="2" t="s">
        <v>15</v>
      </c>
      <c r="N2099" s="2">
        <v>1.21</v>
      </c>
      <c r="O2099" s="2" t="s">
        <v>16</v>
      </c>
      <c r="P2099" s="2">
        <v>7</v>
      </c>
      <c r="Q2099" s="2">
        <f t="shared" si="293"/>
        <v>2</v>
      </c>
      <c r="R2099" s="2">
        <v>134.96</v>
      </c>
      <c r="S2099" s="2">
        <f t="shared" si="294"/>
        <v>2</v>
      </c>
      <c r="T2099" s="42">
        <f>DataSet!G1089+DataSet!Q1089+DataSet!S1089</f>
        <v>7</v>
      </c>
      <c r="U2099" s="16" t="str">
        <f t="shared" si="295"/>
        <v>High</v>
      </c>
      <c r="V2099" s="4">
        <v>4</v>
      </c>
      <c r="W2099" s="33">
        <f t="shared" si="296"/>
        <v>524.52331649831706</v>
      </c>
      <c r="X2099" s="2" t="s">
        <v>17</v>
      </c>
    </row>
    <row r="2100" spans="1:24" ht="14.25" customHeight="1" x14ac:dyDescent="0.25">
      <c r="A2100" s="2">
        <v>1190</v>
      </c>
      <c r="B2100" s="2">
        <v>33</v>
      </c>
      <c r="C2100" s="2" t="str">
        <f t="shared" si="288"/>
        <v>Early Adults</v>
      </c>
      <c r="D2100" s="2" t="s">
        <v>18</v>
      </c>
      <c r="E2100" s="2" t="s">
        <v>19</v>
      </c>
      <c r="F2100" s="2">
        <v>834.02</v>
      </c>
      <c r="G2100" s="2">
        <f t="shared" si="289"/>
        <v>3</v>
      </c>
      <c r="H2100" s="6">
        <v>45386</v>
      </c>
      <c r="I2100" s="12" t="str">
        <f t="shared" si="290"/>
        <v>2024</v>
      </c>
      <c r="J2100" s="10" t="str">
        <f t="shared" si="291"/>
        <v>Apr</v>
      </c>
      <c r="K2100" s="12" t="str">
        <f t="shared" si="292"/>
        <v>04</v>
      </c>
      <c r="L2100" s="2" t="s">
        <v>20</v>
      </c>
      <c r="M2100" s="2" t="s">
        <v>25</v>
      </c>
      <c r="N2100" s="2">
        <v>1.21</v>
      </c>
      <c r="O2100" s="2" t="s">
        <v>16</v>
      </c>
      <c r="P2100" s="2">
        <v>5</v>
      </c>
      <c r="Q2100" s="2">
        <f t="shared" si="293"/>
        <v>1</v>
      </c>
      <c r="R2100" s="2">
        <v>166.8</v>
      </c>
      <c r="S2100" s="2">
        <f t="shared" si="294"/>
        <v>3</v>
      </c>
      <c r="T2100" s="42">
        <f>DataSet!G1191+DataSet!Q1191+DataSet!S1191</f>
        <v>7</v>
      </c>
      <c r="U2100" s="16" t="str">
        <f t="shared" si="295"/>
        <v>High</v>
      </c>
      <c r="V2100" s="4">
        <v>4</v>
      </c>
      <c r="W2100" s="33">
        <f t="shared" si="296"/>
        <v>523.81477234401393</v>
      </c>
      <c r="X2100" s="2" t="s">
        <v>17</v>
      </c>
    </row>
    <row r="2101" spans="1:24" ht="14.25" customHeight="1" x14ac:dyDescent="0.25">
      <c r="A2101" s="2">
        <v>1313</v>
      </c>
      <c r="B2101" s="2">
        <v>22</v>
      </c>
      <c r="C2101" s="2" t="str">
        <f t="shared" si="288"/>
        <v>Young Adults</v>
      </c>
      <c r="D2101" s="2" t="s">
        <v>12</v>
      </c>
      <c r="E2101" s="2" t="s">
        <v>13</v>
      </c>
      <c r="F2101" s="2">
        <v>270.08999999999997</v>
      </c>
      <c r="G2101" s="2">
        <f t="shared" si="289"/>
        <v>1</v>
      </c>
      <c r="H2101" s="6">
        <v>45509</v>
      </c>
      <c r="I2101" s="12" t="str">
        <f t="shared" si="290"/>
        <v>2024</v>
      </c>
      <c r="J2101" s="10" t="str">
        <f t="shared" si="291"/>
        <v>Aug</v>
      </c>
      <c r="K2101" s="12" t="str">
        <f t="shared" si="292"/>
        <v>05</v>
      </c>
      <c r="L2101" s="2" t="s">
        <v>14</v>
      </c>
      <c r="M2101" s="2" t="s">
        <v>25</v>
      </c>
      <c r="N2101" s="2">
        <v>1.21</v>
      </c>
      <c r="O2101" s="2" t="s">
        <v>16</v>
      </c>
      <c r="P2101" s="2">
        <v>8</v>
      </c>
      <c r="Q2101" s="2">
        <f t="shared" si="293"/>
        <v>2</v>
      </c>
      <c r="R2101" s="2">
        <v>33.76</v>
      </c>
      <c r="S2101" s="2">
        <f t="shared" si="294"/>
        <v>1</v>
      </c>
      <c r="T2101" s="42">
        <f>DataSet!G1314+DataSet!Q1314+DataSet!S1314</f>
        <v>6</v>
      </c>
      <c r="U2101" s="16" t="str">
        <f t="shared" si="295"/>
        <v>Medium</v>
      </c>
      <c r="V2101" s="4">
        <v>5</v>
      </c>
      <c r="W2101" s="33">
        <f t="shared" si="296"/>
        <v>536.28001776198971</v>
      </c>
      <c r="X2101" s="2" t="s">
        <v>17</v>
      </c>
    </row>
    <row r="2102" spans="1:24" ht="14.25" customHeight="1" x14ac:dyDescent="0.25">
      <c r="A2102" s="2">
        <v>1448</v>
      </c>
      <c r="B2102" s="2">
        <v>54</v>
      </c>
      <c r="C2102" s="2" t="str">
        <f t="shared" si="288"/>
        <v>Late Adults</v>
      </c>
      <c r="D2102" s="2" t="s">
        <v>26</v>
      </c>
      <c r="E2102" s="2" t="s">
        <v>29</v>
      </c>
      <c r="F2102" s="2">
        <v>85.55</v>
      </c>
      <c r="G2102" s="2">
        <f t="shared" si="289"/>
        <v>1</v>
      </c>
      <c r="H2102" s="6">
        <v>45644</v>
      </c>
      <c r="I2102" s="12" t="str">
        <f t="shared" si="290"/>
        <v>2024</v>
      </c>
      <c r="J2102" s="10" t="str">
        <f t="shared" si="291"/>
        <v>Dec</v>
      </c>
      <c r="K2102" s="12" t="str">
        <f t="shared" si="292"/>
        <v>18</v>
      </c>
      <c r="L2102" s="2" t="s">
        <v>14</v>
      </c>
      <c r="M2102" s="2" t="s">
        <v>15</v>
      </c>
      <c r="N2102" s="2">
        <v>1.21</v>
      </c>
      <c r="O2102" s="2" t="s">
        <v>21</v>
      </c>
      <c r="P2102" s="2">
        <v>11</v>
      </c>
      <c r="Q2102" s="2">
        <f t="shared" si="293"/>
        <v>2</v>
      </c>
      <c r="R2102" s="2">
        <v>7.78</v>
      </c>
      <c r="S2102" s="2">
        <f t="shared" si="294"/>
        <v>1</v>
      </c>
      <c r="T2102" s="42">
        <f>DataSet!G1449+DataSet!Q1449+DataSet!S1449</f>
        <v>6</v>
      </c>
      <c r="U2102" s="16" t="str">
        <f t="shared" si="295"/>
        <v>Medium</v>
      </c>
      <c r="V2102" s="4">
        <v>3</v>
      </c>
      <c r="W2102" s="33">
        <f t="shared" si="296"/>
        <v>498.39702936096739</v>
      </c>
      <c r="X2102" s="2" t="s">
        <v>22</v>
      </c>
    </row>
    <row r="2103" spans="1:24" ht="14.25" customHeight="1" x14ac:dyDescent="0.25">
      <c r="A2103" s="2">
        <v>1542</v>
      </c>
      <c r="B2103" s="2">
        <v>64</v>
      </c>
      <c r="C2103" s="2" t="str">
        <f t="shared" si="288"/>
        <v>Seniors</v>
      </c>
      <c r="D2103" s="2" t="s">
        <v>23</v>
      </c>
      <c r="E2103" s="2" t="s">
        <v>27</v>
      </c>
      <c r="F2103" s="2">
        <v>260.83999999999997</v>
      </c>
      <c r="G2103" s="2">
        <f t="shared" si="289"/>
        <v>1</v>
      </c>
      <c r="H2103" s="6">
        <v>45738</v>
      </c>
      <c r="I2103" s="12" t="str">
        <f t="shared" si="290"/>
        <v>2025</v>
      </c>
      <c r="J2103" s="10" t="str">
        <f t="shared" si="291"/>
        <v>Mar</v>
      </c>
      <c r="K2103" s="12" t="str">
        <f t="shared" si="292"/>
        <v>22</v>
      </c>
      <c r="L2103" s="2" t="s">
        <v>30</v>
      </c>
      <c r="M2103" s="2" t="s">
        <v>25</v>
      </c>
      <c r="N2103" s="2">
        <v>1.21</v>
      </c>
      <c r="O2103" s="2" t="s">
        <v>21</v>
      </c>
      <c r="P2103" s="2">
        <v>17</v>
      </c>
      <c r="Q2103" s="2">
        <f t="shared" si="293"/>
        <v>3</v>
      </c>
      <c r="R2103" s="2">
        <v>15.34</v>
      </c>
      <c r="S2103" s="2">
        <f t="shared" si="294"/>
        <v>1</v>
      </c>
      <c r="T2103" s="42">
        <f>DataSet!G1543+DataSet!Q1543+DataSet!S1543</f>
        <v>6</v>
      </c>
      <c r="U2103" s="16" t="str">
        <f t="shared" si="295"/>
        <v>Medium</v>
      </c>
      <c r="V2103" s="4">
        <v>3</v>
      </c>
      <c r="W2103" s="33">
        <f t="shared" si="296"/>
        <v>499.11129757785488</v>
      </c>
      <c r="X2103" s="2" t="s">
        <v>17</v>
      </c>
    </row>
    <row r="2104" spans="1:24" ht="14.25" customHeight="1" x14ac:dyDescent="0.25">
      <c r="A2104" s="2">
        <v>1599</v>
      </c>
      <c r="B2104" s="2">
        <v>61</v>
      </c>
      <c r="C2104" s="2" t="str">
        <f t="shared" si="288"/>
        <v>Seniors</v>
      </c>
      <c r="D2104" s="2" t="s">
        <v>26</v>
      </c>
      <c r="E2104" s="2" t="s">
        <v>13</v>
      </c>
      <c r="F2104" s="2">
        <v>266.89999999999998</v>
      </c>
      <c r="G2104" s="2">
        <f t="shared" si="289"/>
        <v>1</v>
      </c>
      <c r="H2104" s="6">
        <v>45795</v>
      </c>
      <c r="I2104" s="12" t="str">
        <f t="shared" si="290"/>
        <v>2025</v>
      </c>
      <c r="J2104" s="10" t="str">
        <f t="shared" si="291"/>
        <v>May</v>
      </c>
      <c r="K2104" s="12" t="str">
        <f t="shared" si="292"/>
        <v>18</v>
      </c>
      <c r="L2104" s="2" t="s">
        <v>14</v>
      </c>
      <c r="M2104" s="2" t="s">
        <v>25</v>
      </c>
      <c r="N2104" s="2">
        <v>1.21</v>
      </c>
      <c r="O2104" s="2" t="s">
        <v>16</v>
      </c>
      <c r="P2104" s="2">
        <v>18</v>
      </c>
      <c r="Q2104" s="2">
        <f t="shared" si="293"/>
        <v>3</v>
      </c>
      <c r="R2104" s="2">
        <v>14.83</v>
      </c>
      <c r="S2104" s="2">
        <f t="shared" si="294"/>
        <v>1</v>
      </c>
      <c r="T2104" s="42">
        <f>DataSet!G1600+DataSet!Q1600+DataSet!S1600</f>
        <v>7</v>
      </c>
      <c r="U2104" s="16" t="str">
        <f t="shared" si="295"/>
        <v>High</v>
      </c>
      <c r="V2104" s="4">
        <v>1</v>
      </c>
      <c r="W2104" s="33">
        <f t="shared" si="296"/>
        <v>535.38936860068236</v>
      </c>
      <c r="X2104" s="2" t="s">
        <v>17</v>
      </c>
    </row>
    <row r="2105" spans="1:24" ht="14.25" customHeight="1" x14ac:dyDescent="0.25">
      <c r="A2105" s="2">
        <v>1701</v>
      </c>
      <c r="B2105" s="2">
        <v>35</v>
      </c>
      <c r="C2105" s="2" t="str">
        <f t="shared" si="288"/>
        <v>Early Adults</v>
      </c>
      <c r="D2105" s="2" t="s">
        <v>12</v>
      </c>
      <c r="E2105" s="2" t="s">
        <v>13</v>
      </c>
      <c r="F2105" s="2">
        <v>786.02</v>
      </c>
      <c r="G2105" s="2">
        <f t="shared" si="289"/>
        <v>3</v>
      </c>
      <c r="H2105" s="6">
        <v>45897</v>
      </c>
      <c r="I2105" s="12" t="str">
        <f t="shared" si="290"/>
        <v>2025</v>
      </c>
      <c r="J2105" s="10" t="str">
        <f t="shared" si="291"/>
        <v>Aug</v>
      </c>
      <c r="K2105" s="12" t="str">
        <f t="shared" si="292"/>
        <v>28</v>
      </c>
      <c r="L2105" s="2" t="s">
        <v>30</v>
      </c>
      <c r="M2105" s="2" t="s">
        <v>25</v>
      </c>
      <c r="N2105" s="2">
        <v>1.21</v>
      </c>
      <c r="O2105" s="2" t="s">
        <v>16</v>
      </c>
      <c r="P2105" s="2">
        <v>11</v>
      </c>
      <c r="Q2105" s="2">
        <f t="shared" si="293"/>
        <v>2</v>
      </c>
      <c r="R2105" s="2">
        <v>71.459999999999994</v>
      </c>
      <c r="S2105" s="2">
        <f t="shared" si="294"/>
        <v>2</v>
      </c>
      <c r="T2105" s="42">
        <f>DataSet!G1702+DataSet!Q1702+DataSet!S1702</f>
        <v>7</v>
      </c>
      <c r="U2105" s="16" t="str">
        <f t="shared" si="295"/>
        <v>High</v>
      </c>
      <c r="V2105" s="4">
        <v>4</v>
      </c>
      <c r="W2105" s="33">
        <f t="shared" si="296"/>
        <v>523.2907770270275</v>
      </c>
      <c r="X2105" s="2" t="s">
        <v>28</v>
      </c>
    </row>
    <row r="2106" spans="1:24" ht="14.25" customHeight="1" x14ac:dyDescent="0.25">
      <c r="A2106" s="2">
        <v>1770</v>
      </c>
      <c r="B2106" s="2">
        <v>48</v>
      </c>
      <c r="C2106" s="2" t="str">
        <f t="shared" si="288"/>
        <v>Mid Adults</v>
      </c>
      <c r="D2106" s="2" t="s">
        <v>12</v>
      </c>
      <c r="E2106" s="2" t="s">
        <v>27</v>
      </c>
      <c r="F2106" s="2">
        <v>668.54</v>
      </c>
      <c r="G2106" s="2">
        <f t="shared" si="289"/>
        <v>3</v>
      </c>
      <c r="H2106" s="6">
        <v>45966</v>
      </c>
      <c r="I2106" s="12" t="str">
        <f t="shared" si="290"/>
        <v>2025</v>
      </c>
      <c r="J2106" s="10" t="str">
        <f t="shared" si="291"/>
        <v>Nov</v>
      </c>
      <c r="K2106" s="12" t="str">
        <f t="shared" si="292"/>
        <v>05</v>
      </c>
      <c r="L2106" s="2" t="s">
        <v>20</v>
      </c>
      <c r="M2106" s="2" t="s">
        <v>25</v>
      </c>
      <c r="N2106" s="2">
        <v>1.21</v>
      </c>
      <c r="O2106" s="2" t="s">
        <v>16</v>
      </c>
      <c r="P2106" s="2">
        <v>15</v>
      </c>
      <c r="Q2106" s="2">
        <f t="shared" si="293"/>
        <v>2</v>
      </c>
      <c r="R2106" s="2">
        <v>44.57</v>
      </c>
      <c r="S2106" s="2">
        <f t="shared" si="294"/>
        <v>1</v>
      </c>
      <c r="T2106" s="42">
        <f>DataSet!G1771+DataSet!Q1771+DataSet!S1771</f>
        <v>6</v>
      </c>
      <c r="U2106" s="16" t="str">
        <f t="shared" si="295"/>
        <v>Medium</v>
      </c>
      <c r="V2106" s="4">
        <v>3</v>
      </c>
      <c r="W2106" s="33">
        <f t="shared" si="296"/>
        <v>499.5242461005202</v>
      </c>
      <c r="X2106" s="2" t="s">
        <v>22</v>
      </c>
    </row>
    <row r="2107" spans="1:24" ht="14.25" customHeight="1" x14ac:dyDescent="0.25">
      <c r="A2107" s="2">
        <v>1801</v>
      </c>
      <c r="B2107" s="2">
        <v>43</v>
      </c>
      <c r="C2107" s="2" t="str">
        <f t="shared" si="288"/>
        <v>Mid Adults</v>
      </c>
      <c r="D2107" s="2" t="s">
        <v>12</v>
      </c>
      <c r="E2107" s="2" t="s">
        <v>19</v>
      </c>
      <c r="F2107" s="2">
        <v>951.74</v>
      </c>
      <c r="G2107" s="2">
        <f t="shared" si="289"/>
        <v>3</v>
      </c>
      <c r="H2107" s="6">
        <v>45997</v>
      </c>
      <c r="I2107" s="12" t="str">
        <f t="shared" si="290"/>
        <v>2025</v>
      </c>
      <c r="J2107" s="10" t="str">
        <f t="shared" si="291"/>
        <v>Dec</v>
      </c>
      <c r="K2107" s="12" t="str">
        <f t="shared" si="292"/>
        <v>06</v>
      </c>
      <c r="L2107" s="2" t="s">
        <v>24</v>
      </c>
      <c r="M2107" s="2" t="s">
        <v>15</v>
      </c>
      <c r="N2107" s="2">
        <v>1.21</v>
      </c>
      <c r="O2107" s="2" t="s">
        <v>21</v>
      </c>
      <c r="P2107" s="2">
        <v>13</v>
      </c>
      <c r="Q2107" s="2">
        <f t="shared" si="293"/>
        <v>2</v>
      </c>
      <c r="R2107" s="2">
        <v>73.209999999999994</v>
      </c>
      <c r="S2107" s="2">
        <f t="shared" si="294"/>
        <v>2</v>
      </c>
      <c r="T2107" s="42">
        <f>DataSet!G1802+DataSet!Q1802+DataSet!S1802</f>
        <v>7</v>
      </c>
      <c r="U2107" s="16" t="str">
        <f t="shared" si="295"/>
        <v>High</v>
      </c>
      <c r="V2107" s="4">
        <v>1</v>
      </c>
      <c r="W2107" s="33">
        <f t="shared" si="296"/>
        <v>535.8483247863245</v>
      </c>
      <c r="X2107" s="2" t="s">
        <v>17</v>
      </c>
    </row>
    <row r="2108" spans="1:24" ht="14.25" customHeight="1" x14ac:dyDescent="0.25">
      <c r="A2108" s="2">
        <v>2101</v>
      </c>
      <c r="B2108" s="2">
        <v>61</v>
      </c>
      <c r="C2108" s="2" t="str">
        <f t="shared" si="288"/>
        <v>Seniors</v>
      </c>
      <c r="D2108" s="2" t="s">
        <v>23</v>
      </c>
      <c r="E2108" s="2" t="s">
        <v>27</v>
      </c>
      <c r="F2108" s="2">
        <v>637.4</v>
      </c>
      <c r="G2108" s="2">
        <f t="shared" si="289"/>
        <v>2</v>
      </c>
      <c r="H2108" s="6">
        <v>46297</v>
      </c>
      <c r="I2108" s="12" t="str">
        <f t="shared" si="290"/>
        <v>2026</v>
      </c>
      <c r="J2108" s="10" t="str">
        <f t="shared" si="291"/>
        <v>Oct</v>
      </c>
      <c r="K2108" s="12" t="str">
        <f t="shared" si="292"/>
        <v>02</v>
      </c>
      <c r="L2108" s="2" t="s">
        <v>30</v>
      </c>
      <c r="M2108" s="2" t="s">
        <v>25</v>
      </c>
      <c r="N2108" s="2">
        <v>1.21</v>
      </c>
      <c r="O2108" s="2" t="s">
        <v>21</v>
      </c>
      <c r="P2108" s="2">
        <v>5</v>
      </c>
      <c r="Q2108" s="2">
        <f t="shared" si="293"/>
        <v>1</v>
      </c>
      <c r="R2108" s="2">
        <v>127.48</v>
      </c>
      <c r="S2108" s="2">
        <f t="shared" si="294"/>
        <v>2</v>
      </c>
      <c r="T2108" s="42">
        <f>DataSet!G2102+DataSet!Q2102+DataSet!S2102</f>
        <v>4</v>
      </c>
      <c r="U2108" s="16" t="str">
        <f t="shared" si="295"/>
        <v>Low</v>
      </c>
      <c r="V2108" s="4">
        <v>3</v>
      </c>
      <c r="W2108" s="33">
        <f t="shared" si="296"/>
        <v>499.23081597222233</v>
      </c>
      <c r="X2108" s="2" t="s">
        <v>28</v>
      </c>
    </row>
    <row r="2109" spans="1:24" ht="14.25" customHeight="1" x14ac:dyDescent="0.25">
      <c r="A2109" s="2">
        <v>2550</v>
      </c>
      <c r="B2109" s="2">
        <v>25</v>
      </c>
      <c r="C2109" s="2" t="str">
        <f t="shared" si="288"/>
        <v>Young Adults</v>
      </c>
      <c r="D2109" s="2" t="s">
        <v>23</v>
      </c>
      <c r="E2109" s="2" t="s">
        <v>29</v>
      </c>
      <c r="F2109" s="2">
        <v>304.16000000000003</v>
      </c>
      <c r="G2109" s="2">
        <f t="shared" si="289"/>
        <v>1</v>
      </c>
      <c r="H2109" s="6">
        <v>46746</v>
      </c>
      <c r="I2109" s="12" t="str">
        <f t="shared" si="290"/>
        <v>2027</v>
      </c>
      <c r="J2109" s="10" t="str">
        <f t="shared" si="291"/>
        <v>Dec</v>
      </c>
      <c r="K2109" s="12" t="str">
        <f t="shared" si="292"/>
        <v>25</v>
      </c>
      <c r="L2109" s="2" t="s">
        <v>20</v>
      </c>
      <c r="M2109" s="2" t="s">
        <v>15</v>
      </c>
      <c r="N2109" s="2">
        <v>1.21</v>
      </c>
      <c r="O2109" s="2" t="s">
        <v>21</v>
      </c>
      <c r="P2109" s="2">
        <v>11</v>
      </c>
      <c r="Q2109" s="2">
        <f t="shared" si="293"/>
        <v>2</v>
      </c>
      <c r="R2109" s="2">
        <v>27.65</v>
      </c>
      <c r="S2109" s="2">
        <f t="shared" si="294"/>
        <v>1</v>
      </c>
      <c r="T2109" s="42">
        <f>DataSet!G2551+DataSet!Q2551+DataSet!S2551</f>
        <v>6</v>
      </c>
      <c r="U2109" s="16" t="str">
        <f t="shared" si="295"/>
        <v>Medium</v>
      </c>
      <c r="V2109" s="4">
        <v>5</v>
      </c>
      <c r="W2109" s="33">
        <f t="shared" si="296"/>
        <v>536.75366548042734</v>
      </c>
      <c r="X2109" s="2" t="s">
        <v>28</v>
      </c>
    </row>
    <row r="2110" spans="1:24" ht="14.25" customHeight="1" x14ac:dyDescent="0.25">
      <c r="A2110" s="2">
        <v>2551</v>
      </c>
      <c r="B2110" s="2">
        <v>44</v>
      </c>
      <c r="C2110" s="2" t="str">
        <f t="shared" si="288"/>
        <v>Mid Adults</v>
      </c>
      <c r="D2110" s="2" t="s">
        <v>18</v>
      </c>
      <c r="E2110" s="2" t="s">
        <v>13</v>
      </c>
      <c r="F2110" s="2">
        <v>710.06</v>
      </c>
      <c r="G2110" s="2">
        <f t="shared" si="289"/>
        <v>3</v>
      </c>
      <c r="H2110" s="6">
        <v>46747</v>
      </c>
      <c r="I2110" s="12" t="str">
        <f t="shared" si="290"/>
        <v>2027</v>
      </c>
      <c r="J2110" s="10" t="str">
        <f t="shared" si="291"/>
        <v>Dec</v>
      </c>
      <c r="K2110" s="12" t="str">
        <f t="shared" si="292"/>
        <v>26</v>
      </c>
      <c r="L2110" s="2" t="s">
        <v>24</v>
      </c>
      <c r="M2110" s="2" t="s">
        <v>15</v>
      </c>
      <c r="N2110" s="2">
        <v>1.21</v>
      </c>
      <c r="O2110" s="2" t="s">
        <v>16</v>
      </c>
      <c r="P2110" s="2">
        <v>6</v>
      </c>
      <c r="Q2110" s="2">
        <f t="shared" si="293"/>
        <v>2</v>
      </c>
      <c r="R2110" s="2">
        <v>118.34</v>
      </c>
      <c r="S2110" s="2">
        <f t="shared" si="294"/>
        <v>2</v>
      </c>
      <c r="T2110" s="42">
        <f>DataSet!G2552+DataSet!Q2552+DataSet!S2552</f>
        <v>6</v>
      </c>
      <c r="U2110" s="16" t="str">
        <f t="shared" si="295"/>
        <v>Medium</v>
      </c>
      <c r="V2110" s="4">
        <v>5</v>
      </c>
      <c r="W2110" s="33">
        <f t="shared" si="296"/>
        <v>537.16827094474183</v>
      </c>
      <c r="X2110" s="2" t="s">
        <v>22</v>
      </c>
    </row>
    <row r="2111" spans="1:24" ht="14.25" customHeight="1" x14ac:dyDescent="0.25">
      <c r="A2111" s="2">
        <v>2700</v>
      </c>
      <c r="B2111" s="2">
        <v>23</v>
      </c>
      <c r="C2111" s="2" t="str">
        <f t="shared" si="288"/>
        <v>Young Adults</v>
      </c>
      <c r="D2111" s="2" t="s">
        <v>18</v>
      </c>
      <c r="E2111" s="2" t="s">
        <v>29</v>
      </c>
      <c r="F2111" s="2">
        <v>347.4</v>
      </c>
      <c r="G2111" s="2">
        <f t="shared" si="289"/>
        <v>1</v>
      </c>
      <c r="H2111" s="6">
        <v>46896</v>
      </c>
      <c r="I2111" s="12" t="str">
        <f t="shared" si="290"/>
        <v>2028</v>
      </c>
      <c r="J2111" s="10" t="str">
        <f t="shared" si="291"/>
        <v>May</v>
      </c>
      <c r="K2111" s="12" t="str">
        <f t="shared" si="292"/>
        <v>23</v>
      </c>
      <c r="L2111" s="2" t="s">
        <v>24</v>
      </c>
      <c r="M2111" s="2" t="s">
        <v>15</v>
      </c>
      <c r="N2111" s="2">
        <v>1.21</v>
      </c>
      <c r="O2111" s="2" t="s">
        <v>21</v>
      </c>
      <c r="P2111" s="2">
        <v>3</v>
      </c>
      <c r="Q2111" s="2">
        <f t="shared" si="293"/>
        <v>1</v>
      </c>
      <c r="R2111" s="2">
        <v>115.8</v>
      </c>
      <c r="S2111" s="2">
        <f t="shared" si="294"/>
        <v>2</v>
      </c>
      <c r="T2111" s="42">
        <f>DataSet!G2701+DataSet!Q2701+DataSet!S2701</f>
        <v>4</v>
      </c>
      <c r="U2111" s="16" t="str">
        <f t="shared" si="295"/>
        <v>Low</v>
      </c>
      <c r="V2111" s="4">
        <v>4</v>
      </c>
      <c r="W2111" s="33">
        <f t="shared" si="296"/>
        <v>522.8462267343491</v>
      </c>
      <c r="X2111" s="2" t="s">
        <v>28</v>
      </c>
    </row>
    <row r="2112" spans="1:24" ht="14.25" customHeight="1" x14ac:dyDescent="0.25">
      <c r="A2112" s="2">
        <v>2919</v>
      </c>
      <c r="B2112" s="2">
        <v>45</v>
      </c>
      <c r="C2112" s="2" t="str">
        <f t="shared" si="288"/>
        <v>Mid Adults</v>
      </c>
      <c r="D2112" s="2" t="s">
        <v>23</v>
      </c>
      <c r="E2112" s="2" t="s">
        <v>13</v>
      </c>
      <c r="F2112" s="2">
        <v>715.91</v>
      </c>
      <c r="G2112" s="2">
        <f t="shared" si="289"/>
        <v>3</v>
      </c>
      <c r="H2112" s="6">
        <v>47115</v>
      </c>
      <c r="I2112" s="12" t="str">
        <f t="shared" si="290"/>
        <v>2028</v>
      </c>
      <c r="J2112" s="10" t="str">
        <f t="shared" si="291"/>
        <v>Dec</v>
      </c>
      <c r="K2112" s="12" t="str">
        <f t="shared" si="292"/>
        <v>28</v>
      </c>
      <c r="L2112" s="2" t="s">
        <v>24</v>
      </c>
      <c r="M2112" s="2" t="s">
        <v>25</v>
      </c>
      <c r="N2112" s="2">
        <v>1.21</v>
      </c>
      <c r="O2112" s="2" t="s">
        <v>16</v>
      </c>
      <c r="P2112" s="2">
        <v>16</v>
      </c>
      <c r="Q2112" s="2">
        <f t="shared" si="293"/>
        <v>3</v>
      </c>
      <c r="R2112" s="2">
        <v>44.74</v>
      </c>
      <c r="S2112" s="2">
        <f t="shared" si="294"/>
        <v>1</v>
      </c>
      <c r="T2112" s="42">
        <f>DataSet!G2920+DataSet!Q2920+DataSet!S2920</f>
        <v>6</v>
      </c>
      <c r="U2112" s="16" t="str">
        <f t="shared" si="295"/>
        <v>Medium</v>
      </c>
      <c r="V2112" s="4">
        <v>2</v>
      </c>
      <c r="W2112" s="33">
        <f t="shared" si="296"/>
        <v>520.28395869191115</v>
      </c>
      <c r="X2112" s="2" t="s">
        <v>28</v>
      </c>
    </row>
    <row r="2113" spans="1:24" ht="14.25" customHeight="1" x14ac:dyDescent="0.25">
      <c r="A2113" s="2">
        <v>2982</v>
      </c>
      <c r="B2113" s="2">
        <v>44</v>
      </c>
      <c r="C2113" s="2" t="str">
        <f t="shared" si="288"/>
        <v>Mid Adults</v>
      </c>
      <c r="D2113" s="2" t="s">
        <v>12</v>
      </c>
      <c r="E2113" s="2" t="s">
        <v>29</v>
      </c>
      <c r="F2113" s="2">
        <v>986.61</v>
      </c>
      <c r="G2113" s="2">
        <f t="shared" si="289"/>
        <v>3</v>
      </c>
      <c r="H2113" s="6">
        <v>47178</v>
      </c>
      <c r="I2113" s="12" t="str">
        <f t="shared" si="290"/>
        <v>2029</v>
      </c>
      <c r="J2113" s="10" t="str">
        <f t="shared" si="291"/>
        <v>Mar</v>
      </c>
      <c r="K2113" s="12" t="str">
        <f t="shared" si="292"/>
        <v>01</v>
      </c>
      <c r="L2113" s="2" t="s">
        <v>24</v>
      </c>
      <c r="M2113" s="2" t="s">
        <v>25</v>
      </c>
      <c r="N2113" s="2">
        <v>1.21</v>
      </c>
      <c r="O2113" s="2" t="s">
        <v>16</v>
      </c>
      <c r="P2113" s="2">
        <v>9</v>
      </c>
      <c r="Q2113" s="2">
        <f t="shared" si="293"/>
        <v>2</v>
      </c>
      <c r="R2113" s="2">
        <v>109.62</v>
      </c>
      <c r="S2113" s="2">
        <f t="shared" si="294"/>
        <v>2</v>
      </c>
      <c r="T2113" s="42">
        <f>DataSet!G2983+DataSet!Q2983+DataSet!S2983</f>
        <v>5</v>
      </c>
      <c r="U2113" s="16" t="str">
        <f t="shared" si="295"/>
        <v>Medium</v>
      </c>
      <c r="V2113" s="4">
        <v>1</v>
      </c>
      <c r="W2113" s="33">
        <f t="shared" si="296"/>
        <v>535.13618150684908</v>
      </c>
      <c r="X2113" s="2" t="s">
        <v>17</v>
      </c>
    </row>
    <row r="2114" spans="1:24" ht="14.25" customHeight="1" x14ac:dyDescent="0.25">
      <c r="A2114" s="2">
        <v>3021</v>
      </c>
      <c r="B2114" s="2">
        <v>22</v>
      </c>
      <c r="C2114" s="2" t="str">
        <f t="shared" ref="C2114:C2177" si="297">IF(AND(B2114&gt;=18, B2114&lt;=29), "Young Adults",
   IF(AND(B2114&gt;=30, B2114&lt;=39), "Early Adults",
      IF(AND(B2114&gt;=40, B2114&lt;=49), "Mid Adults",
         IF(AND(B2114&gt;=50, B2114&lt;=59), "Late Adults",
            IF(AND(B2114&gt;=60, B2114&lt;=69), "Seniors", "Out of Range")
         )
      )
   )
)</f>
        <v>Young Adults</v>
      </c>
      <c r="D2114" s="2" t="s">
        <v>23</v>
      </c>
      <c r="E2114" s="2" t="s">
        <v>27</v>
      </c>
      <c r="F2114" s="2">
        <v>669.47</v>
      </c>
      <c r="G2114" s="2">
        <f t="shared" ref="G2114:G2177" si="298">IF(F2114 &lt;= 350, 1, IF(F2114&gt; 350, IF(F2114 &lt;= 650, 2, 3)))</f>
        <v>3</v>
      </c>
      <c r="H2114" s="6">
        <v>47217</v>
      </c>
      <c r="I2114" s="12" t="str">
        <f t="shared" ref="I2114:I2177" si="299">TEXT(H2114, "yyyy")</f>
        <v>2029</v>
      </c>
      <c r="J2114" s="10" t="str">
        <f t="shared" ref="J2114:J2177" si="300">TEXT(H2114, "mmm")</f>
        <v>Apr</v>
      </c>
      <c r="K2114" s="12" t="str">
        <f t="shared" ref="K2114:K2177" si="301">TEXT(H2114, "dd")</f>
        <v>09</v>
      </c>
      <c r="L2114" s="2" t="s">
        <v>30</v>
      </c>
      <c r="M2114" s="2" t="s">
        <v>25</v>
      </c>
      <c r="N2114" s="2">
        <v>1.21</v>
      </c>
      <c r="O2114" s="2" t="s">
        <v>16</v>
      </c>
      <c r="P2114" s="2">
        <v>10</v>
      </c>
      <c r="Q2114" s="2">
        <f t="shared" ref="Q2114:Q2177" si="302">IF(P2114 &lt;= 5, 1, IF(P2114&gt; 5, IF(P2114 &lt;= 15, 2, 3)))</f>
        <v>2</v>
      </c>
      <c r="R2114" s="2">
        <v>66.95</v>
      </c>
      <c r="S2114" s="2">
        <f t="shared" ref="S2114:S2177" si="303">IF(R2114 &lt;= 50, 1, IF(R2114&gt; 50, IF(R2114 &lt;= 150, 2, 3)))</f>
        <v>2</v>
      </c>
      <c r="T2114" s="42">
        <f>DataSet!G3022+DataSet!Q3022+DataSet!S3022</f>
        <v>4</v>
      </c>
      <c r="U2114" s="16" t="str">
        <f t="shared" ref="U2114:U2177" si="304">IF(T2114&lt;=4,"Low",IF(T2114&lt;=6,"Medium","High"))</f>
        <v>Low</v>
      </c>
      <c r="V2114" s="4">
        <v>1</v>
      </c>
      <c r="W2114" s="33">
        <f t="shared" ref="W2114:W2177" si="305">AVERAGEIFS(F2114:F7113, V2114:V7113,V2114 )</f>
        <v>534.36178387650068</v>
      </c>
      <c r="X2114" s="2" t="s">
        <v>17</v>
      </c>
    </row>
    <row r="2115" spans="1:24" ht="14.25" customHeight="1" x14ac:dyDescent="0.25">
      <c r="A2115" s="2">
        <v>3664</v>
      </c>
      <c r="B2115" s="2">
        <v>21</v>
      </c>
      <c r="C2115" s="2" t="str">
        <f t="shared" si="297"/>
        <v>Young Adults</v>
      </c>
      <c r="D2115" s="2" t="s">
        <v>23</v>
      </c>
      <c r="E2115" s="2" t="s">
        <v>29</v>
      </c>
      <c r="F2115" s="2">
        <v>936.02</v>
      </c>
      <c r="G2115" s="2">
        <f t="shared" si="298"/>
        <v>3</v>
      </c>
      <c r="H2115" s="6">
        <v>47860</v>
      </c>
      <c r="I2115" s="12" t="str">
        <f t="shared" si="299"/>
        <v>2031</v>
      </c>
      <c r="J2115" s="10" t="str">
        <f t="shared" si="300"/>
        <v>Jan</v>
      </c>
      <c r="K2115" s="12" t="str">
        <f t="shared" si="301"/>
        <v>12</v>
      </c>
      <c r="L2115" s="2" t="s">
        <v>20</v>
      </c>
      <c r="M2115" s="2" t="s">
        <v>15</v>
      </c>
      <c r="N2115" s="2">
        <v>1.21</v>
      </c>
      <c r="O2115" s="2" t="s">
        <v>21</v>
      </c>
      <c r="P2115" s="2">
        <v>8</v>
      </c>
      <c r="Q2115" s="2">
        <f t="shared" si="302"/>
        <v>2</v>
      </c>
      <c r="R2115" s="2">
        <v>117</v>
      </c>
      <c r="S2115" s="2">
        <f t="shared" si="303"/>
        <v>2</v>
      </c>
      <c r="T2115" s="42">
        <f>DataSet!G3665+DataSet!Q3665+DataSet!S3665</f>
        <v>7</v>
      </c>
      <c r="U2115" s="16" t="str">
        <f t="shared" si="304"/>
        <v>High</v>
      </c>
      <c r="V2115" s="4">
        <v>1</v>
      </c>
      <c r="W2115" s="33">
        <f t="shared" si="305"/>
        <v>534.12963917525758</v>
      </c>
      <c r="X2115" s="2" t="s">
        <v>17</v>
      </c>
    </row>
    <row r="2116" spans="1:24" ht="14.25" customHeight="1" x14ac:dyDescent="0.25">
      <c r="A2116" s="2">
        <v>3665</v>
      </c>
      <c r="B2116" s="2">
        <v>61</v>
      </c>
      <c r="C2116" s="2" t="str">
        <f t="shared" si="297"/>
        <v>Seniors</v>
      </c>
      <c r="D2116" s="2" t="s">
        <v>26</v>
      </c>
      <c r="E2116" s="2" t="s">
        <v>29</v>
      </c>
      <c r="F2116" s="2">
        <v>852.55</v>
      </c>
      <c r="G2116" s="2">
        <f t="shared" si="298"/>
        <v>3</v>
      </c>
      <c r="H2116" s="6">
        <v>47861</v>
      </c>
      <c r="I2116" s="12" t="str">
        <f t="shared" si="299"/>
        <v>2031</v>
      </c>
      <c r="J2116" s="10" t="str">
        <f t="shared" si="300"/>
        <v>Jan</v>
      </c>
      <c r="K2116" s="12" t="str">
        <f t="shared" si="301"/>
        <v>13</v>
      </c>
      <c r="L2116" s="2" t="s">
        <v>20</v>
      </c>
      <c r="M2116" s="2" t="s">
        <v>25</v>
      </c>
      <c r="N2116" s="2">
        <v>1.21</v>
      </c>
      <c r="O2116" s="2" t="s">
        <v>21</v>
      </c>
      <c r="P2116" s="2">
        <v>16</v>
      </c>
      <c r="Q2116" s="2">
        <f t="shared" si="302"/>
        <v>3</v>
      </c>
      <c r="R2116" s="2">
        <v>53.28</v>
      </c>
      <c r="S2116" s="2">
        <f t="shared" si="303"/>
        <v>2</v>
      </c>
      <c r="T2116" s="42">
        <f>DataSet!G3666+DataSet!Q3666+DataSet!S3666</f>
        <v>7</v>
      </c>
      <c r="U2116" s="16" t="str">
        <f t="shared" si="304"/>
        <v>High</v>
      </c>
      <c r="V2116" s="4">
        <v>4</v>
      </c>
      <c r="W2116" s="33">
        <f t="shared" si="305"/>
        <v>523.14359322033954</v>
      </c>
      <c r="X2116" s="2" t="s">
        <v>28</v>
      </c>
    </row>
    <row r="2117" spans="1:24" ht="14.25" customHeight="1" x14ac:dyDescent="0.25">
      <c r="A2117" s="2">
        <v>3771</v>
      </c>
      <c r="B2117" s="2">
        <v>57</v>
      </c>
      <c r="C2117" s="2" t="str">
        <f t="shared" si="297"/>
        <v>Late Adults</v>
      </c>
      <c r="D2117" s="2" t="s">
        <v>18</v>
      </c>
      <c r="E2117" s="2" t="s">
        <v>27</v>
      </c>
      <c r="F2117" s="2">
        <v>215.85</v>
      </c>
      <c r="G2117" s="2">
        <f t="shared" si="298"/>
        <v>1</v>
      </c>
      <c r="H2117" s="6">
        <v>47967</v>
      </c>
      <c r="I2117" s="12" t="str">
        <f t="shared" si="299"/>
        <v>2031</v>
      </c>
      <c r="J2117" s="10" t="str">
        <f t="shared" si="300"/>
        <v>Apr</v>
      </c>
      <c r="K2117" s="12" t="str">
        <f t="shared" si="301"/>
        <v>29</v>
      </c>
      <c r="L2117" s="2" t="s">
        <v>20</v>
      </c>
      <c r="M2117" s="2" t="s">
        <v>25</v>
      </c>
      <c r="N2117" s="2">
        <v>1.21</v>
      </c>
      <c r="O2117" s="2" t="s">
        <v>16</v>
      </c>
      <c r="P2117" s="2">
        <v>12</v>
      </c>
      <c r="Q2117" s="2">
        <f t="shared" si="302"/>
        <v>2</v>
      </c>
      <c r="R2117" s="2">
        <v>17.989999999999998</v>
      </c>
      <c r="S2117" s="2">
        <f t="shared" si="303"/>
        <v>1</v>
      </c>
      <c r="T2117" s="42">
        <f>DataSet!G3772+DataSet!Q3772+DataSet!S3772</f>
        <v>6</v>
      </c>
      <c r="U2117" s="16" t="str">
        <f t="shared" si="304"/>
        <v>Medium</v>
      </c>
      <c r="V2117" s="4">
        <v>2</v>
      </c>
      <c r="W2117" s="33">
        <f t="shared" si="305"/>
        <v>519.94667241379386</v>
      </c>
      <c r="X2117" s="2" t="s">
        <v>22</v>
      </c>
    </row>
    <row r="2118" spans="1:24" ht="14.25" customHeight="1" x14ac:dyDescent="0.25">
      <c r="A2118" s="2">
        <v>4159</v>
      </c>
      <c r="B2118" s="2">
        <v>44</v>
      </c>
      <c r="C2118" s="2" t="str">
        <f t="shared" si="297"/>
        <v>Mid Adults</v>
      </c>
      <c r="D2118" s="2" t="s">
        <v>18</v>
      </c>
      <c r="E2118" s="2" t="s">
        <v>19</v>
      </c>
      <c r="F2118" s="2">
        <v>890.56</v>
      </c>
      <c r="G2118" s="2">
        <f t="shared" si="298"/>
        <v>3</v>
      </c>
      <c r="H2118" s="6">
        <v>48355</v>
      </c>
      <c r="I2118" s="12" t="str">
        <f t="shared" si="299"/>
        <v>2032</v>
      </c>
      <c r="J2118" s="10" t="str">
        <f t="shared" si="300"/>
        <v>May</v>
      </c>
      <c r="K2118" s="12" t="str">
        <f t="shared" si="301"/>
        <v>21</v>
      </c>
      <c r="L2118" s="2" t="s">
        <v>20</v>
      </c>
      <c r="M2118" s="2" t="s">
        <v>15</v>
      </c>
      <c r="N2118" s="2">
        <v>1.21</v>
      </c>
      <c r="O2118" s="2" t="s">
        <v>16</v>
      </c>
      <c r="P2118" s="2">
        <v>5</v>
      </c>
      <c r="Q2118" s="2">
        <f t="shared" si="302"/>
        <v>1</v>
      </c>
      <c r="R2118" s="2">
        <v>178.11</v>
      </c>
      <c r="S2118" s="2">
        <f t="shared" si="303"/>
        <v>3</v>
      </c>
      <c r="T2118" s="42">
        <f>DataSet!G4160+DataSet!Q4160+DataSet!S4160</f>
        <v>7</v>
      </c>
      <c r="U2118" s="16" t="str">
        <f t="shared" si="304"/>
        <v>High</v>
      </c>
      <c r="V2118" s="4">
        <v>2</v>
      </c>
      <c r="W2118" s="33">
        <f t="shared" si="305"/>
        <v>520.47188255613207</v>
      </c>
      <c r="X2118" s="2" t="s">
        <v>22</v>
      </c>
    </row>
    <row r="2119" spans="1:24" ht="14.25" customHeight="1" x14ac:dyDescent="0.25">
      <c r="A2119" s="2">
        <v>4365</v>
      </c>
      <c r="B2119" s="2">
        <v>27</v>
      </c>
      <c r="C2119" s="2" t="str">
        <f t="shared" si="297"/>
        <v>Young Adults</v>
      </c>
      <c r="D2119" s="2" t="s">
        <v>18</v>
      </c>
      <c r="E2119" s="2" t="s">
        <v>19</v>
      </c>
      <c r="F2119" s="2">
        <v>142.6</v>
      </c>
      <c r="G2119" s="2">
        <f t="shared" si="298"/>
        <v>1</v>
      </c>
      <c r="H2119" s="6">
        <v>48561</v>
      </c>
      <c r="I2119" s="12" t="str">
        <f t="shared" si="299"/>
        <v>2032</v>
      </c>
      <c r="J2119" s="10" t="str">
        <f t="shared" si="300"/>
        <v>Dec</v>
      </c>
      <c r="K2119" s="12" t="str">
        <f t="shared" si="301"/>
        <v>13</v>
      </c>
      <c r="L2119" s="2" t="s">
        <v>20</v>
      </c>
      <c r="M2119" s="2" t="s">
        <v>15</v>
      </c>
      <c r="N2119" s="2">
        <v>1.21</v>
      </c>
      <c r="O2119" s="2" t="s">
        <v>16</v>
      </c>
      <c r="P2119" s="2">
        <v>13</v>
      </c>
      <c r="Q2119" s="2">
        <f t="shared" si="302"/>
        <v>2</v>
      </c>
      <c r="R2119" s="2">
        <v>10.97</v>
      </c>
      <c r="S2119" s="2">
        <f t="shared" si="303"/>
        <v>1</v>
      </c>
      <c r="T2119" s="42">
        <f>DataSet!G4366+DataSet!Q4366+DataSet!S4366</f>
        <v>5</v>
      </c>
      <c r="U2119" s="16" t="str">
        <f t="shared" si="304"/>
        <v>Medium</v>
      </c>
      <c r="V2119" s="4">
        <v>5</v>
      </c>
      <c r="W2119" s="33">
        <f t="shared" si="305"/>
        <v>536.85953571428593</v>
      </c>
      <c r="X2119" s="2" t="s">
        <v>17</v>
      </c>
    </row>
    <row r="2120" spans="1:24" ht="14.25" customHeight="1" x14ac:dyDescent="0.25">
      <c r="A2120" s="2">
        <v>4401</v>
      </c>
      <c r="B2120" s="2">
        <v>44</v>
      </c>
      <c r="C2120" s="2" t="str">
        <f t="shared" si="297"/>
        <v>Mid Adults</v>
      </c>
      <c r="D2120" s="2" t="s">
        <v>26</v>
      </c>
      <c r="E2120" s="2" t="s">
        <v>27</v>
      </c>
      <c r="F2120" s="2">
        <v>797.27</v>
      </c>
      <c r="G2120" s="2">
        <f t="shared" si="298"/>
        <v>3</v>
      </c>
      <c r="H2120" s="6">
        <v>48597</v>
      </c>
      <c r="I2120" s="12" t="str">
        <f t="shared" si="299"/>
        <v>2033</v>
      </c>
      <c r="J2120" s="10" t="str">
        <f t="shared" si="300"/>
        <v>Jan</v>
      </c>
      <c r="K2120" s="12" t="str">
        <f t="shared" si="301"/>
        <v>18</v>
      </c>
      <c r="L2120" s="2" t="s">
        <v>30</v>
      </c>
      <c r="M2120" s="2" t="s">
        <v>15</v>
      </c>
      <c r="N2120" s="2">
        <v>1.21</v>
      </c>
      <c r="O2120" s="2" t="s">
        <v>21</v>
      </c>
      <c r="P2120" s="2">
        <v>15</v>
      </c>
      <c r="Q2120" s="2">
        <f t="shared" si="302"/>
        <v>2</v>
      </c>
      <c r="R2120" s="2">
        <v>53.15</v>
      </c>
      <c r="S2120" s="2">
        <f t="shared" si="303"/>
        <v>2</v>
      </c>
      <c r="T2120" s="42">
        <f>DataSet!G4402+DataSet!Q4402+DataSet!S4402</f>
        <v>4</v>
      </c>
      <c r="U2120" s="16" t="str">
        <f t="shared" si="304"/>
        <v>Low</v>
      </c>
      <c r="V2120" s="4">
        <v>4</v>
      </c>
      <c r="W2120" s="33">
        <f t="shared" si="305"/>
        <v>522.58432937181715</v>
      </c>
      <c r="X2120" s="2" t="s">
        <v>28</v>
      </c>
    </row>
    <row r="2121" spans="1:24" ht="14.25" customHeight="1" x14ac:dyDescent="0.25">
      <c r="A2121" s="2">
        <v>4558</v>
      </c>
      <c r="B2121" s="2">
        <v>27</v>
      </c>
      <c r="C2121" s="2" t="str">
        <f t="shared" si="297"/>
        <v>Young Adults</v>
      </c>
      <c r="D2121" s="2" t="s">
        <v>18</v>
      </c>
      <c r="E2121" s="2" t="s">
        <v>19</v>
      </c>
      <c r="F2121" s="2">
        <v>975.43</v>
      </c>
      <c r="G2121" s="2">
        <f t="shared" si="298"/>
        <v>3</v>
      </c>
      <c r="H2121" s="6">
        <v>48754</v>
      </c>
      <c r="I2121" s="12" t="str">
        <f t="shared" si="299"/>
        <v>2033</v>
      </c>
      <c r="J2121" s="10" t="str">
        <f t="shared" si="300"/>
        <v>Jun</v>
      </c>
      <c r="K2121" s="12" t="str">
        <f t="shared" si="301"/>
        <v>24</v>
      </c>
      <c r="L2121" s="2" t="s">
        <v>14</v>
      </c>
      <c r="M2121" s="2" t="s">
        <v>15</v>
      </c>
      <c r="N2121" s="2">
        <v>1.21</v>
      </c>
      <c r="O2121" s="2" t="s">
        <v>21</v>
      </c>
      <c r="P2121" s="2">
        <v>16</v>
      </c>
      <c r="Q2121" s="2">
        <f t="shared" si="302"/>
        <v>3</v>
      </c>
      <c r="R2121" s="2">
        <v>60.96</v>
      </c>
      <c r="S2121" s="2">
        <f t="shared" si="303"/>
        <v>2</v>
      </c>
      <c r="T2121" s="42">
        <f>DataSet!G4559+DataSet!Q4559+DataSet!S4559</f>
        <v>7</v>
      </c>
      <c r="U2121" s="16" t="str">
        <f t="shared" si="304"/>
        <v>High</v>
      </c>
      <c r="V2121" s="4">
        <v>2</v>
      </c>
      <c r="W2121" s="33">
        <f t="shared" si="305"/>
        <v>519.83159169550242</v>
      </c>
      <c r="X2121" s="2" t="s">
        <v>17</v>
      </c>
    </row>
    <row r="2122" spans="1:24" ht="14.25" customHeight="1" x14ac:dyDescent="0.25">
      <c r="A2122" s="2">
        <v>4604</v>
      </c>
      <c r="B2122" s="2">
        <v>36</v>
      </c>
      <c r="C2122" s="2" t="str">
        <f t="shared" si="297"/>
        <v>Early Adults</v>
      </c>
      <c r="D2122" s="2" t="s">
        <v>12</v>
      </c>
      <c r="E2122" s="2" t="s">
        <v>19</v>
      </c>
      <c r="F2122" s="2">
        <v>83.06</v>
      </c>
      <c r="G2122" s="2">
        <f t="shared" si="298"/>
        <v>1</v>
      </c>
      <c r="H2122" s="6">
        <v>48800</v>
      </c>
      <c r="I2122" s="12" t="str">
        <f t="shared" si="299"/>
        <v>2033</v>
      </c>
      <c r="J2122" s="10" t="str">
        <f t="shared" si="300"/>
        <v>Aug</v>
      </c>
      <c r="K2122" s="12" t="str">
        <f t="shared" si="301"/>
        <v>09</v>
      </c>
      <c r="L2122" s="2" t="s">
        <v>14</v>
      </c>
      <c r="M2122" s="2" t="s">
        <v>15</v>
      </c>
      <c r="N2122" s="2">
        <v>1.21</v>
      </c>
      <c r="O2122" s="2" t="s">
        <v>21</v>
      </c>
      <c r="P2122" s="2">
        <v>2</v>
      </c>
      <c r="Q2122" s="2">
        <f t="shared" si="302"/>
        <v>1</v>
      </c>
      <c r="R2122" s="2">
        <v>41.53</v>
      </c>
      <c r="S2122" s="2">
        <f t="shared" si="303"/>
        <v>1</v>
      </c>
      <c r="T2122" s="42">
        <f>DataSet!G4605+DataSet!Q4605+DataSet!S4605</f>
        <v>7</v>
      </c>
      <c r="U2122" s="16" t="str">
        <f t="shared" si="304"/>
        <v>High</v>
      </c>
      <c r="V2122" s="4">
        <v>2</v>
      </c>
      <c r="W2122" s="33">
        <f t="shared" si="305"/>
        <v>519.04199306759165</v>
      </c>
      <c r="X2122" s="2" t="s">
        <v>22</v>
      </c>
    </row>
    <row r="2123" spans="1:24" ht="14.25" customHeight="1" x14ac:dyDescent="0.25">
      <c r="A2123" s="2">
        <v>4641</v>
      </c>
      <c r="B2123" s="2">
        <v>69</v>
      </c>
      <c r="C2123" s="2" t="str">
        <f t="shared" si="297"/>
        <v>Seniors</v>
      </c>
      <c r="D2123" s="2" t="s">
        <v>12</v>
      </c>
      <c r="E2123" s="2" t="s">
        <v>13</v>
      </c>
      <c r="F2123" s="2">
        <v>879.35</v>
      </c>
      <c r="G2123" s="2">
        <f t="shared" si="298"/>
        <v>3</v>
      </c>
      <c r="H2123" s="6">
        <v>48837</v>
      </c>
      <c r="I2123" s="12" t="str">
        <f t="shared" si="299"/>
        <v>2033</v>
      </c>
      <c r="J2123" s="10" t="str">
        <f t="shared" si="300"/>
        <v>Sep</v>
      </c>
      <c r="K2123" s="12" t="str">
        <f t="shared" si="301"/>
        <v>15</v>
      </c>
      <c r="L2123" s="2" t="s">
        <v>30</v>
      </c>
      <c r="M2123" s="2" t="s">
        <v>25</v>
      </c>
      <c r="N2123" s="2">
        <v>1.21</v>
      </c>
      <c r="O2123" s="2" t="s">
        <v>21</v>
      </c>
      <c r="P2123" s="2">
        <v>13</v>
      </c>
      <c r="Q2123" s="2">
        <f t="shared" si="302"/>
        <v>2</v>
      </c>
      <c r="R2123" s="2">
        <v>67.64</v>
      </c>
      <c r="S2123" s="2">
        <f t="shared" si="303"/>
        <v>2</v>
      </c>
      <c r="T2123" s="42">
        <f>DataSet!G4642+DataSet!Q4642+DataSet!S4642</f>
        <v>7</v>
      </c>
      <c r="U2123" s="16" t="str">
        <f t="shared" si="304"/>
        <v>High</v>
      </c>
      <c r="V2123" s="4">
        <v>1</v>
      </c>
      <c r="W2123" s="33">
        <f t="shared" si="305"/>
        <v>533.43791738382083</v>
      </c>
      <c r="X2123" s="2" t="s">
        <v>22</v>
      </c>
    </row>
    <row r="2124" spans="1:24" ht="14.25" customHeight="1" x14ac:dyDescent="0.25">
      <c r="A2124" s="2">
        <v>4744</v>
      </c>
      <c r="B2124" s="2">
        <v>67</v>
      </c>
      <c r="C2124" s="2" t="str">
        <f t="shared" si="297"/>
        <v>Seniors</v>
      </c>
      <c r="D2124" s="2" t="s">
        <v>12</v>
      </c>
      <c r="E2124" s="2" t="s">
        <v>19</v>
      </c>
      <c r="F2124" s="2">
        <v>162.25</v>
      </c>
      <c r="G2124" s="2">
        <f t="shared" si="298"/>
        <v>1</v>
      </c>
      <c r="H2124" s="6">
        <v>48940</v>
      </c>
      <c r="I2124" s="12" t="str">
        <f t="shared" si="299"/>
        <v>2033</v>
      </c>
      <c r="J2124" s="10" t="str">
        <f t="shared" si="300"/>
        <v>Dec</v>
      </c>
      <c r="K2124" s="12" t="str">
        <f t="shared" si="301"/>
        <v>27</v>
      </c>
      <c r="L2124" s="2" t="s">
        <v>30</v>
      </c>
      <c r="M2124" s="2" t="s">
        <v>25</v>
      </c>
      <c r="N2124" s="2">
        <v>1.21</v>
      </c>
      <c r="O2124" s="2" t="s">
        <v>21</v>
      </c>
      <c r="P2124" s="2">
        <v>7</v>
      </c>
      <c r="Q2124" s="2">
        <f t="shared" si="302"/>
        <v>2</v>
      </c>
      <c r="R2124" s="2">
        <v>23.18</v>
      </c>
      <c r="S2124" s="2">
        <f t="shared" si="303"/>
        <v>1</v>
      </c>
      <c r="T2124" s="42">
        <f>DataSet!G4745+DataSet!Q4745+DataSet!S4745</f>
        <v>4</v>
      </c>
      <c r="U2124" s="16" t="str">
        <f t="shared" si="304"/>
        <v>Low</v>
      </c>
      <c r="V2124" s="4">
        <v>2</v>
      </c>
      <c r="W2124" s="33">
        <f t="shared" si="305"/>
        <v>519.79890625000064</v>
      </c>
      <c r="X2124" s="2" t="s">
        <v>17</v>
      </c>
    </row>
    <row r="2125" spans="1:24" ht="14.25" customHeight="1" x14ac:dyDescent="0.25">
      <c r="A2125" s="2">
        <v>4772</v>
      </c>
      <c r="B2125" s="2">
        <v>47</v>
      </c>
      <c r="C2125" s="2" t="str">
        <f t="shared" si="297"/>
        <v>Mid Adults</v>
      </c>
      <c r="D2125" s="2" t="s">
        <v>18</v>
      </c>
      <c r="E2125" s="2" t="s">
        <v>19</v>
      </c>
      <c r="F2125" s="2">
        <v>639.29</v>
      </c>
      <c r="G2125" s="2">
        <f t="shared" si="298"/>
        <v>2</v>
      </c>
      <c r="H2125" s="6">
        <v>48968</v>
      </c>
      <c r="I2125" s="12" t="str">
        <f t="shared" si="299"/>
        <v>2034</v>
      </c>
      <c r="J2125" s="10" t="str">
        <f t="shared" si="300"/>
        <v>Jan</v>
      </c>
      <c r="K2125" s="12" t="str">
        <f t="shared" si="301"/>
        <v>24</v>
      </c>
      <c r="L2125" s="2" t="s">
        <v>14</v>
      </c>
      <c r="M2125" s="2" t="s">
        <v>15</v>
      </c>
      <c r="N2125" s="2">
        <v>1.21</v>
      </c>
      <c r="O2125" s="2" t="s">
        <v>21</v>
      </c>
      <c r="P2125" s="2">
        <v>2</v>
      </c>
      <c r="Q2125" s="2">
        <f t="shared" si="302"/>
        <v>1</v>
      </c>
      <c r="R2125" s="2">
        <v>319.64</v>
      </c>
      <c r="S2125" s="2">
        <f t="shared" si="303"/>
        <v>3</v>
      </c>
      <c r="T2125" s="42">
        <f>DataSet!G4773+DataSet!Q4773+DataSet!S4773</f>
        <v>6</v>
      </c>
      <c r="U2125" s="16" t="str">
        <f t="shared" si="304"/>
        <v>Medium</v>
      </c>
      <c r="V2125" s="4">
        <v>3</v>
      </c>
      <c r="W2125" s="33">
        <f t="shared" si="305"/>
        <v>498.9905217391306</v>
      </c>
      <c r="X2125" s="2" t="s">
        <v>17</v>
      </c>
    </row>
    <row r="2126" spans="1:24" ht="14.25" customHeight="1" x14ac:dyDescent="0.25">
      <c r="A2126" s="2">
        <v>128</v>
      </c>
      <c r="B2126" s="2">
        <v>18</v>
      </c>
      <c r="C2126" s="2" t="str">
        <f t="shared" si="297"/>
        <v>Young Adults</v>
      </c>
      <c r="D2126" s="2" t="s">
        <v>23</v>
      </c>
      <c r="E2126" s="2" t="s">
        <v>29</v>
      </c>
      <c r="F2126" s="2">
        <v>951.64</v>
      </c>
      <c r="G2126" s="2">
        <f t="shared" si="298"/>
        <v>3</v>
      </c>
      <c r="H2126" s="6">
        <v>44324</v>
      </c>
      <c r="I2126" s="12" t="str">
        <f t="shared" si="299"/>
        <v>2021</v>
      </c>
      <c r="J2126" s="10" t="str">
        <f t="shared" si="300"/>
        <v>May</v>
      </c>
      <c r="K2126" s="12" t="str">
        <f t="shared" si="301"/>
        <v>08</v>
      </c>
      <c r="L2126" s="2" t="s">
        <v>30</v>
      </c>
      <c r="M2126" s="2" t="s">
        <v>15</v>
      </c>
      <c r="N2126" s="2">
        <v>1.2</v>
      </c>
      <c r="O2126" s="2" t="s">
        <v>21</v>
      </c>
      <c r="P2126" s="2">
        <v>8</v>
      </c>
      <c r="Q2126" s="2">
        <f t="shared" si="302"/>
        <v>2</v>
      </c>
      <c r="R2126" s="2">
        <v>118.96</v>
      </c>
      <c r="S2126" s="2">
        <f t="shared" si="303"/>
        <v>2</v>
      </c>
      <c r="T2126" s="42">
        <f>DataSet!G129+DataSet!Q129+DataSet!S129</f>
        <v>6</v>
      </c>
      <c r="U2126" s="16" t="str">
        <f t="shared" si="304"/>
        <v>Medium</v>
      </c>
      <c r="V2126" s="4">
        <v>3</v>
      </c>
      <c r="W2126" s="33">
        <f t="shared" si="305"/>
        <v>498.74609756097584</v>
      </c>
      <c r="X2126" s="2" t="s">
        <v>17</v>
      </c>
    </row>
    <row r="2127" spans="1:24" ht="14.25" customHeight="1" x14ac:dyDescent="0.25">
      <c r="A2127" s="2">
        <v>284</v>
      </c>
      <c r="B2127" s="2">
        <v>23</v>
      </c>
      <c r="C2127" s="2" t="str">
        <f t="shared" si="297"/>
        <v>Young Adults</v>
      </c>
      <c r="D2127" s="2" t="s">
        <v>18</v>
      </c>
      <c r="E2127" s="2" t="s">
        <v>27</v>
      </c>
      <c r="F2127" s="2">
        <v>56.12</v>
      </c>
      <c r="G2127" s="2">
        <f t="shared" si="298"/>
        <v>1</v>
      </c>
      <c r="H2127" s="6">
        <v>44480</v>
      </c>
      <c r="I2127" s="12" t="str">
        <f t="shared" si="299"/>
        <v>2021</v>
      </c>
      <c r="J2127" s="10" t="str">
        <f t="shared" si="300"/>
        <v>Oct</v>
      </c>
      <c r="K2127" s="12" t="str">
        <f t="shared" si="301"/>
        <v>11</v>
      </c>
      <c r="L2127" s="2" t="s">
        <v>30</v>
      </c>
      <c r="M2127" s="2" t="s">
        <v>15</v>
      </c>
      <c r="N2127" s="2">
        <v>1.2</v>
      </c>
      <c r="O2127" s="2" t="s">
        <v>21</v>
      </c>
      <c r="P2127" s="2">
        <v>2</v>
      </c>
      <c r="Q2127" s="2">
        <f t="shared" si="302"/>
        <v>1</v>
      </c>
      <c r="R2127" s="2">
        <v>28.06</v>
      </c>
      <c r="S2127" s="2">
        <f t="shared" si="303"/>
        <v>1</v>
      </c>
      <c r="T2127" s="42">
        <f>DataSet!G285+DataSet!Q285+DataSet!S285</f>
        <v>4</v>
      </c>
      <c r="U2127" s="16" t="str">
        <f t="shared" si="304"/>
        <v>Low</v>
      </c>
      <c r="V2127" s="4">
        <v>2</v>
      </c>
      <c r="W2127" s="33">
        <f t="shared" si="305"/>
        <v>520.42073043478331</v>
      </c>
      <c r="X2127" s="2" t="s">
        <v>17</v>
      </c>
    </row>
    <row r="2128" spans="1:24" ht="14.25" customHeight="1" x14ac:dyDescent="0.25">
      <c r="A2128" s="2">
        <v>378</v>
      </c>
      <c r="B2128" s="2">
        <v>32</v>
      </c>
      <c r="C2128" s="2" t="str">
        <f t="shared" si="297"/>
        <v>Early Adults</v>
      </c>
      <c r="D2128" s="2" t="s">
        <v>18</v>
      </c>
      <c r="E2128" s="2" t="s">
        <v>27</v>
      </c>
      <c r="F2128" s="2">
        <v>817.93</v>
      </c>
      <c r="G2128" s="2">
        <f t="shared" si="298"/>
        <v>3</v>
      </c>
      <c r="H2128" s="6">
        <v>44574</v>
      </c>
      <c r="I2128" s="12" t="str">
        <f t="shared" si="299"/>
        <v>2022</v>
      </c>
      <c r="J2128" s="10" t="str">
        <f t="shared" si="300"/>
        <v>Jan</v>
      </c>
      <c r="K2128" s="12" t="str">
        <f t="shared" si="301"/>
        <v>13</v>
      </c>
      <c r="L2128" s="2" t="s">
        <v>14</v>
      </c>
      <c r="M2128" s="2" t="s">
        <v>15</v>
      </c>
      <c r="N2128" s="2">
        <v>1.2</v>
      </c>
      <c r="O2128" s="2" t="s">
        <v>16</v>
      </c>
      <c r="P2128" s="2">
        <v>13</v>
      </c>
      <c r="Q2128" s="2">
        <f t="shared" si="302"/>
        <v>2</v>
      </c>
      <c r="R2128" s="2">
        <v>62.92</v>
      </c>
      <c r="S2128" s="2">
        <f t="shared" si="303"/>
        <v>2</v>
      </c>
      <c r="T2128" s="42">
        <f>DataSet!G379+DataSet!Q379+DataSet!S379</f>
        <v>7</v>
      </c>
      <c r="U2128" s="16" t="str">
        <f t="shared" si="304"/>
        <v>High</v>
      </c>
      <c r="V2128" s="4">
        <v>4</v>
      </c>
      <c r="W2128" s="33">
        <f t="shared" si="305"/>
        <v>522.11717687074884</v>
      </c>
      <c r="X2128" s="2" t="s">
        <v>17</v>
      </c>
    </row>
    <row r="2129" spans="1:24" ht="14.25" customHeight="1" x14ac:dyDescent="0.25">
      <c r="A2129" s="2">
        <v>839</v>
      </c>
      <c r="B2129" s="2">
        <v>21</v>
      </c>
      <c r="C2129" s="2" t="str">
        <f t="shared" si="297"/>
        <v>Young Adults</v>
      </c>
      <c r="D2129" s="2" t="s">
        <v>23</v>
      </c>
      <c r="E2129" s="2" t="s">
        <v>13</v>
      </c>
      <c r="F2129" s="2">
        <v>871.57</v>
      </c>
      <c r="G2129" s="2">
        <f t="shared" si="298"/>
        <v>3</v>
      </c>
      <c r="H2129" s="6">
        <v>45035</v>
      </c>
      <c r="I2129" s="12" t="str">
        <f t="shared" si="299"/>
        <v>2023</v>
      </c>
      <c r="J2129" s="10" t="str">
        <f t="shared" si="300"/>
        <v>Apr</v>
      </c>
      <c r="K2129" s="12" t="str">
        <f t="shared" si="301"/>
        <v>19</v>
      </c>
      <c r="L2129" s="2" t="s">
        <v>24</v>
      </c>
      <c r="M2129" s="2" t="s">
        <v>25</v>
      </c>
      <c r="N2129" s="2">
        <v>1.2</v>
      </c>
      <c r="O2129" s="2" t="s">
        <v>16</v>
      </c>
      <c r="P2129" s="2">
        <v>18</v>
      </c>
      <c r="Q2129" s="2">
        <f t="shared" si="302"/>
        <v>3</v>
      </c>
      <c r="R2129" s="2">
        <v>48.42</v>
      </c>
      <c r="S2129" s="2">
        <f t="shared" si="303"/>
        <v>1</v>
      </c>
      <c r="T2129" s="42">
        <f>DataSet!G840+DataSet!Q840+DataSet!S840</f>
        <v>6</v>
      </c>
      <c r="U2129" s="16" t="str">
        <f t="shared" si="304"/>
        <v>Medium</v>
      </c>
      <c r="V2129" s="4">
        <v>3</v>
      </c>
      <c r="W2129" s="33">
        <f t="shared" si="305"/>
        <v>497.95570680628282</v>
      </c>
      <c r="X2129" s="2" t="s">
        <v>22</v>
      </c>
    </row>
    <row r="2130" spans="1:24" ht="14.25" customHeight="1" x14ac:dyDescent="0.25">
      <c r="A2130" s="2">
        <v>891</v>
      </c>
      <c r="B2130" s="2">
        <v>36</v>
      </c>
      <c r="C2130" s="2" t="str">
        <f t="shared" si="297"/>
        <v>Early Adults</v>
      </c>
      <c r="D2130" s="2" t="s">
        <v>26</v>
      </c>
      <c r="E2130" s="2" t="s">
        <v>13</v>
      </c>
      <c r="F2130" s="2">
        <v>84.95</v>
      </c>
      <c r="G2130" s="2">
        <f t="shared" si="298"/>
        <v>1</v>
      </c>
      <c r="H2130" s="6">
        <v>45087</v>
      </c>
      <c r="I2130" s="12" t="str">
        <f t="shared" si="299"/>
        <v>2023</v>
      </c>
      <c r="J2130" s="10" t="str">
        <f t="shared" si="300"/>
        <v>Jun</v>
      </c>
      <c r="K2130" s="12" t="str">
        <f t="shared" si="301"/>
        <v>10</v>
      </c>
      <c r="L2130" s="2" t="s">
        <v>24</v>
      </c>
      <c r="M2130" s="2" t="s">
        <v>15</v>
      </c>
      <c r="N2130" s="2">
        <v>1.2</v>
      </c>
      <c r="O2130" s="2" t="s">
        <v>16</v>
      </c>
      <c r="P2130" s="2">
        <v>12</v>
      </c>
      <c r="Q2130" s="2">
        <f t="shared" si="302"/>
        <v>2</v>
      </c>
      <c r="R2130" s="2">
        <v>7.08</v>
      </c>
      <c r="S2130" s="2">
        <f t="shared" si="303"/>
        <v>1</v>
      </c>
      <c r="T2130" s="42">
        <f>DataSet!G892+DataSet!Q892+DataSet!S892</f>
        <v>8</v>
      </c>
      <c r="U2130" s="16" t="str">
        <f t="shared" si="304"/>
        <v>High</v>
      </c>
      <c r="V2130" s="4">
        <v>1</v>
      </c>
      <c r="W2130" s="33">
        <f t="shared" si="305"/>
        <v>532.84151724137905</v>
      </c>
      <c r="X2130" s="2" t="s">
        <v>22</v>
      </c>
    </row>
    <row r="2131" spans="1:24" ht="14.25" customHeight="1" x14ac:dyDescent="0.25">
      <c r="A2131" s="2">
        <v>1119</v>
      </c>
      <c r="B2131" s="2">
        <v>37</v>
      </c>
      <c r="C2131" s="2" t="str">
        <f t="shared" si="297"/>
        <v>Early Adults</v>
      </c>
      <c r="D2131" s="2" t="s">
        <v>23</v>
      </c>
      <c r="E2131" s="2" t="s">
        <v>29</v>
      </c>
      <c r="F2131" s="2">
        <v>173.18</v>
      </c>
      <c r="G2131" s="2">
        <f t="shared" si="298"/>
        <v>1</v>
      </c>
      <c r="H2131" s="6">
        <v>45315</v>
      </c>
      <c r="I2131" s="12" t="str">
        <f t="shared" si="299"/>
        <v>2024</v>
      </c>
      <c r="J2131" s="10" t="str">
        <f t="shared" si="300"/>
        <v>Jan</v>
      </c>
      <c r="K2131" s="12" t="str">
        <f t="shared" si="301"/>
        <v>24</v>
      </c>
      <c r="L2131" s="2" t="s">
        <v>20</v>
      </c>
      <c r="M2131" s="2" t="s">
        <v>25</v>
      </c>
      <c r="N2131" s="2">
        <v>1.2</v>
      </c>
      <c r="O2131" s="2" t="s">
        <v>21</v>
      </c>
      <c r="P2131" s="2">
        <v>6</v>
      </c>
      <c r="Q2131" s="2">
        <f t="shared" si="302"/>
        <v>2</v>
      </c>
      <c r="R2131" s="2">
        <v>28.86</v>
      </c>
      <c r="S2131" s="2">
        <f t="shared" si="303"/>
        <v>1</v>
      </c>
      <c r="T2131" s="42">
        <f>DataSet!G1120+DataSet!Q1120+DataSet!S1120</f>
        <v>4</v>
      </c>
      <c r="U2131" s="16" t="str">
        <f t="shared" si="304"/>
        <v>Low</v>
      </c>
      <c r="V2131" s="4">
        <v>2</v>
      </c>
      <c r="W2131" s="33">
        <f t="shared" si="305"/>
        <v>521.22961672473934</v>
      </c>
      <c r="X2131" s="2" t="s">
        <v>28</v>
      </c>
    </row>
    <row r="2132" spans="1:24" ht="14.25" customHeight="1" x14ac:dyDescent="0.25">
      <c r="A2132" s="2">
        <v>1230</v>
      </c>
      <c r="B2132" s="2">
        <v>33</v>
      </c>
      <c r="C2132" s="2" t="str">
        <f t="shared" si="297"/>
        <v>Early Adults</v>
      </c>
      <c r="D2132" s="2" t="s">
        <v>26</v>
      </c>
      <c r="E2132" s="2" t="s">
        <v>19</v>
      </c>
      <c r="F2132" s="2">
        <v>647.32000000000005</v>
      </c>
      <c r="G2132" s="2">
        <f t="shared" si="298"/>
        <v>2</v>
      </c>
      <c r="H2132" s="6">
        <v>45426</v>
      </c>
      <c r="I2132" s="12" t="str">
        <f t="shared" si="299"/>
        <v>2024</v>
      </c>
      <c r="J2132" s="10" t="str">
        <f t="shared" si="300"/>
        <v>May</v>
      </c>
      <c r="K2132" s="12" t="str">
        <f t="shared" si="301"/>
        <v>14</v>
      </c>
      <c r="L2132" s="2" t="s">
        <v>30</v>
      </c>
      <c r="M2132" s="2" t="s">
        <v>15</v>
      </c>
      <c r="N2132" s="2">
        <v>1.2</v>
      </c>
      <c r="O2132" s="2" t="s">
        <v>21</v>
      </c>
      <c r="P2132" s="2">
        <v>18</v>
      </c>
      <c r="Q2132" s="2">
        <f t="shared" si="302"/>
        <v>3</v>
      </c>
      <c r="R2132" s="2">
        <v>35.96</v>
      </c>
      <c r="S2132" s="2">
        <f t="shared" si="303"/>
        <v>1</v>
      </c>
      <c r="T2132" s="42">
        <f>DataSet!G1231+DataSet!Q1231+DataSet!S1231</f>
        <v>4</v>
      </c>
      <c r="U2132" s="16" t="str">
        <f t="shared" si="304"/>
        <v>Low</v>
      </c>
      <c r="V2132" s="4">
        <v>5</v>
      </c>
      <c r="W2132" s="33">
        <f t="shared" si="305"/>
        <v>537.56483005366761</v>
      </c>
      <c r="X2132" s="2" t="s">
        <v>28</v>
      </c>
    </row>
    <row r="2133" spans="1:24" ht="14.25" customHeight="1" x14ac:dyDescent="0.25">
      <c r="A2133" s="2">
        <v>1340</v>
      </c>
      <c r="B2133" s="2">
        <v>28</v>
      </c>
      <c r="C2133" s="2" t="str">
        <f t="shared" si="297"/>
        <v>Young Adults</v>
      </c>
      <c r="D2133" s="2" t="s">
        <v>26</v>
      </c>
      <c r="E2133" s="2" t="s">
        <v>19</v>
      </c>
      <c r="F2133" s="2">
        <v>150.6</v>
      </c>
      <c r="G2133" s="2">
        <f t="shared" si="298"/>
        <v>1</v>
      </c>
      <c r="H2133" s="6">
        <v>45536</v>
      </c>
      <c r="I2133" s="12" t="str">
        <f t="shared" si="299"/>
        <v>2024</v>
      </c>
      <c r="J2133" s="10" t="str">
        <f t="shared" si="300"/>
        <v>Sep</v>
      </c>
      <c r="K2133" s="12" t="str">
        <f t="shared" si="301"/>
        <v>01</v>
      </c>
      <c r="L2133" s="2" t="s">
        <v>24</v>
      </c>
      <c r="M2133" s="2" t="s">
        <v>15</v>
      </c>
      <c r="N2133" s="2">
        <v>1.2</v>
      </c>
      <c r="O2133" s="2" t="s">
        <v>21</v>
      </c>
      <c r="P2133" s="2">
        <v>7</v>
      </c>
      <c r="Q2133" s="2">
        <f t="shared" si="302"/>
        <v>2</v>
      </c>
      <c r="R2133" s="2">
        <v>21.51</v>
      </c>
      <c r="S2133" s="2">
        <f t="shared" si="303"/>
        <v>1</v>
      </c>
      <c r="T2133" s="42">
        <f>DataSet!G1341+DataSet!Q1341+DataSet!S1341</f>
        <v>6</v>
      </c>
      <c r="U2133" s="16" t="str">
        <f t="shared" si="304"/>
        <v>Medium</v>
      </c>
      <c r="V2133" s="4">
        <v>4</v>
      </c>
      <c r="W2133" s="33">
        <f t="shared" si="305"/>
        <v>521.61323679727479</v>
      </c>
      <c r="X2133" s="2" t="s">
        <v>22</v>
      </c>
    </row>
    <row r="2134" spans="1:24" ht="14.25" customHeight="1" x14ac:dyDescent="0.25">
      <c r="A2134" s="2">
        <v>1793</v>
      </c>
      <c r="B2134" s="2">
        <v>56</v>
      </c>
      <c r="C2134" s="2" t="str">
        <f t="shared" si="297"/>
        <v>Late Adults</v>
      </c>
      <c r="D2134" s="2" t="s">
        <v>23</v>
      </c>
      <c r="E2134" s="2" t="s">
        <v>13</v>
      </c>
      <c r="F2134" s="2">
        <v>551.28</v>
      </c>
      <c r="G2134" s="2">
        <f t="shared" si="298"/>
        <v>2</v>
      </c>
      <c r="H2134" s="6">
        <v>45989</v>
      </c>
      <c r="I2134" s="12" t="str">
        <f t="shared" si="299"/>
        <v>2025</v>
      </c>
      <c r="J2134" s="10" t="str">
        <f t="shared" si="300"/>
        <v>Nov</v>
      </c>
      <c r="K2134" s="12" t="str">
        <f t="shared" si="301"/>
        <v>28</v>
      </c>
      <c r="L2134" s="2" t="s">
        <v>20</v>
      </c>
      <c r="M2134" s="2" t="s">
        <v>15</v>
      </c>
      <c r="N2134" s="2">
        <v>1.2</v>
      </c>
      <c r="O2134" s="2" t="s">
        <v>21</v>
      </c>
      <c r="P2134" s="2">
        <v>5</v>
      </c>
      <c r="Q2134" s="2">
        <f t="shared" si="302"/>
        <v>1</v>
      </c>
      <c r="R2134" s="2">
        <v>110.26</v>
      </c>
      <c r="S2134" s="2">
        <f t="shared" si="303"/>
        <v>2</v>
      </c>
      <c r="T2134" s="42">
        <f>DataSet!G1794+DataSet!Q1794+DataSet!S1794</f>
        <v>5</v>
      </c>
      <c r="U2134" s="16" t="str">
        <f t="shared" si="304"/>
        <v>Medium</v>
      </c>
      <c r="V2134" s="4">
        <v>4</v>
      </c>
      <c r="W2134" s="33">
        <f t="shared" si="305"/>
        <v>522.24636518771376</v>
      </c>
      <c r="X2134" s="2" t="s">
        <v>28</v>
      </c>
    </row>
    <row r="2135" spans="1:24" ht="14.25" customHeight="1" x14ac:dyDescent="0.25">
      <c r="A2135" s="2">
        <v>1833</v>
      </c>
      <c r="B2135" s="2">
        <v>28</v>
      </c>
      <c r="C2135" s="2" t="str">
        <f t="shared" si="297"/>
        <v>Young Adults</v>
      </c>
      <c r="D2135" s="2" t="s">
        <v>18</v>
      </c>
      <c r="E2135" s="2" t="s">
        <v>27</v>
      </c>
      <c r="F2135" s="2">
        <v>630.61</v>
      </c>
      <c r="G2135" s="2">
        <f t="shared" si="298"/>
        <v>2</v>
      </c>
      <c r="H2135" s="6">
        <v>46029</v>
      </c>
      <c r="I2135" s="12" t="str">
        <f t="shared" si="299"/>
        <v>2026</v>
      </c>
      <c r="J2135" s="10" t="str">
        <f t="shared" si="300"/>
        <v>Jan</v>
      </c>
      <c r="K2135" s="12" t="str">
        <f t="shared" si="301"/>
        <v>07</v>
      </c>
      <c r="L2135" s="2" t="s">
        <v>20</v>
      </c>
      <c r="M2135" s="2" t="s">
        <v>25</v>
      </c>
      <c r="N2135" s="2">
        <v>1.2</v>
      </c>
      <c r="O2135" s="2" t="s">
        <v>21</v>
      </c>
      <c r="P2135" s="2">
        <v>6</v>
      </c>
      <c r="Q2135" s="2">
        <f t="shared" si="302"/>
        <v>2</v>
      </c>
      <c r="R2135" s="2">
        <v>105.1</v>
      </c>
      <c r="S2135" s="2">
        <f t="shared" si="303"/>
        <v>2</v>
      </c>
      <c r="T2135" s="42">
        <f>DataSet!G1834+DataSet!Q1834+DataSet!S1834</f>
        <v>5</v>
      </c>
      <c r="U2135" s="16" t="str">
        <f t="shared" si="304"/>
        <v>Medium</v>
      </c>
      <c r="V2135" s="4">
        <v>2</v>
      </c>
      <c r="W2135" s="33">
        <f t="shared" si="305"/>
        <v>521.83703315881382</v>
      </c>
      <c r="X2135" s="2" t="s">
        <v>22</v>
      </c>
    </row>
    <row r="2136" spans="1:24" ht="14.25" customHeight="1" x14ac:dyDescent="0.25">
      <c r="A2136" s="2">
        <v>1954</v>
      </c>
      <c r="B2136" s="2">
        <v>55</v>
      </c>
      <c r="C2136" s="2" t="str">
        <f t="shared" si="297"/>
        <v>Late Adults</v>
      </c>
      <c r="D2136" s="2" t="s">
        <v>18</v>
      </c>
      <c r="E2136" s="2" t="s">
        <v>29</v>
      </c>
      <c r="F2136" s="2">
        <v>601.04</v>
      </c>
      <c r="G2136" s="2">
        <f t="shared" si="298"/>
        <v>2</v>
      </c>
      <c r="H2136" s="6">
        <v>46150</v>
      </c>
      <c r="I2136" s="12" t="str">
        <f t="shared" si="299"/>
        <v>2026</v>
      </c>
      <c r="J2136" s="10" t="str">
        <f t="shared" si="300"/>
        <v>May</v>
      </c>
      <c r="K2136" s="12" t="str">
        <f t="shared" si="301"/>
        <v>08</v>
      </c>
      <c r="L2136" s="2" t="s">
        <v>30</v>
      </c>
      <c r="M2136" s="2" t="s">
        <v>15</v>
      </c>
      <c r="N2136" s="2">
        <v>1.2</v>
      </c>
      <c r="O2136" s="2" t="s">
        <v>21</v>
      </c>
      <c r="P2136" s="2">
        <v>18</v>
      </c>
      <c r="Q2136" s="2">
        <f t="shared" si="302"/>
        <v>3</v>
      </c>
      <c r="R2136" s="2">
        <v>33.39</v>
      </c>
      <c r="S2136" s="2">
        <f t="shared" si="303"/>
        <v>1</v>
      </c>
      <c r="T2136" s="42">
        <f>DataSet!G1955+DataSet!Q1955+DataSet!S1955</f>
        <v>6</v>
      </c>
      <c r="U2136" s="16" t="str">
        <f t="shared" si="304"/>
        <v>Medium</v>
      </c>
      <c r="V2136" s="4">
        <v>2</v>
      </c>
      <c r="W2136" s="33">
        <f t="shared" si="305"/>
        <v>521.64687062937128</v>
      </c>
      <c r="X2136" s="2" t="s">
        <v>22</v>
      </c>
    </row>
    <row r="2137" spans="1:24" ht="14.25" customHeight="1" x14ac:dyDescent="0.25">
      <c r="A2137" s="2">
        <v>2018</v>
      </c>
      <c r="B2137" s="2">
        <v>62</v>
      </c>
      <c r="C2137" s="2" t="str">
        <f t="shared" si="297"/>
        <v>Seniors</v>
      </c>
      <c r="D2137" s="2" t="s">
        <v>26</v>
      </c>
      <c r="E2137" s="2" t="s">
        <v>13</v>
      </c>
      <c r="F2137" s="2">
        <v>294.52999999999997</v>
      </c>
      <c r="G2137" s="2">
        <f t="shared" si="298"/>
        <v>1</v>
      </c>
      <c r="H2137" s="6">
        <v>46214</v>
      </c>
      <c r="I2137" s="12" t="str">
        <f t="shared" si="299"/>
        <v>2026</v>
      </c>
      <c r="J2137" s="10" t="str">
        <f t="shared" si="300"/>
        <v>Jul</v>
      </c>
      <c r="K2137" s="12" t="str">
        <f t="shared" si="301"/>
        <v>11</v>
      </c>
      <c r="L2137" s="2" t="s">
        <v>20</v>
      </c>
      <c r="M2137" s="2" t="s">
        <v>25</v>
      </c>
      <c r="N2137" s="2">
        <v>1.2</v>
      </c>
      <c r="O2137" s="2" t="s">
        <v>16</v>
      </c>
      <c r="P2137" s="2">
        <v>3</v>
      </c>
      <c r="Q2137" s="2">
        <f t="shared" si="302"/>
        <v>1</v>
      </c>
      <c r="R2137" s="2">
        <v>98.18</v>
      </c>
      <c r="S2137" s="2">
        <f t="shared" si="303"/>
        <v>2</v>
      </c>
      <c r="T2137" s="42">
        <f>DataSet!G2019+DataSet!Q2019+DataSet!S2019</f>
        <v>5</v>
      </c>
      <c r="U2137" s="16" t="str">
        <f t="shared" si="304"/>
        <v>Medium</v>
      </c>
      <c r="V2137" s="4">
        <v>1</v>
      </c>
      <c r="W2137" s="33">
        <f t="shared" si="305"/>
        <v>533.61507772020695</v>
      </c>
      <c r="X2137" s="2" t="s">
        <v>22</v>
      </c>
    </row>
    <row r="2138" spans="1:24" ht="14.25" customHeight="1" x14ac:dyDescent="0.25">
      <c r="A2138" s="2">
        <v>2067</v>
      </c>
      <c r="B2138" s="2">
        <v>39</v>
      </c>
      <c r="C2138" s="2" t="str">
        <f t="shared" si="297"/>
        <v>Early Adults</v>
      </c>
      <c r="D2138" s="2" t="s">
        <v>18</v>
      </c>
      <c r="E2138" s="2" t="s">
        <v>29</v>
      </c>
      <c r="F2138" s="2">
        <v>322.94</v>
      </c>
      <c r="G2138" s="2">
        <f t="shared" si="298"/>
        <v>1</v>
      </c>
      <c r="H2138" s="6">
        <v>46263</v>
      </c>
      <c r="I2138" s="12" t="str">
        <f t="shared" si="299"/>
        <v>2026</v>
      </c>
      <c r="J2138" s="10" t="str">
        <f t="shared" si="300"/>
        <v>Aug</v>
      </c>
      <c r="K2138" s="12" t="str">
        <f t="shared" si="301"/>
        <v>29</v>
      </c>
      <c r="L2138" s="2" t="s">
        <v>24</v>
      </c>
      <c r="M2138" s="2" t="s">
        <v>25</v>
      </c>
      <c r="N2138" s="2">
        <v>1.2</v>
      </c>
      <c r="O2138" s="2" t="s">
        <v>21</v>
      </c>
      <c r="P2138" s="2">
        <v>18</v>
      </c>
      <c r="Q2138" s="2">
        <f t="shared" si="302"/>
        <v>3</v>
      </c>
      <c r="R2138" s="2">
        <v>17.940000000000001</v>
      </c>
      <c r="S2138" s="2">
        <f t="shared" si="303"/>
        <v>1</v>
      </c>
      <c r="T2138" s="42">
        <f>DataSet!G2068+DataSet!Q2068+DataSet!S2068</f>
        <v>5</v>
      </c>
      <c r="U2138" s="16" t="str">
        <f t="shared" si="304"/>
        <v>Medium</v>
      </c>
      <c r="V2138" s="4">
        <v>4</v>
      </c>
      <c r="W2138" s="33">
        <f t="shared" si="305"/>
        <v>522.19673504273555</v>
      </c>
      <c r="X2138" s="2" t="s">
        <v>22</v>
      </c>
    </row>
    <row r="2139" spans="1:24" ht="14.25" customHeight="1" x14ac:dyDescent="0.25">
      <c r="A2139" s="2">
        <v>2419</v>
      </c>
      <c r="B2139" s="2">
        <v>63</v>
      </c>
      <c r="C2139" s="2" t="str">
        <f t="shared" si="297"/>
        <v>Seniors</v>
      </c>
      <c r="D2139" s="2" t="s">
        <v>26</v>
      </c>
      <c r="E2139" s="2" t="s">
        <v>27</v>
      </c>
      <c r="F2139" s="2">
        <v>914.11</v>
      </c>
      <c r="G2139" s="2">
        <f t="shared" si="298"/>
        <v>3</v>
      </c>
      <c r="H2139" s="6">
        <v>46615</v>
      </c>
      <c r="I2139" s="12" t="str">
        <f t="shared" si="299"/>
        <v>2027</v>
      </c>
      <c r="J2139" s="10" t="str">
        <f t="shared" si="300"/>
        <v>Aug</v>
      </c>
      <c r="K2139" s="12" t="str">
        <f t="shared" si="301"/>
        <v>16</v>
      </c>
      <c r="L2139" s="2" t="s">
        <v>24</v>
      </c>
      <c r="M2139" s="2" t="s">
        <v>25</v>
      </c>
      <c r="N2139" s="2">
        <v>1.2</v>
      </c>
      <c r="O2139" s="2" t="s">
        <v>21</v>
      </c>
      <c r="P2139" s="2">
        <v>13</v>
      </c>
      <c r="Q2139" s="2">
        <f t="shared" si="302"/>
        <v>2</v>
      </c>
      <c r="R2139" s="2">
        <v>70.319999999999993</v>
      </c>
      <c r="S2139" s="2">
        <f t="shared" si="303"/>
        <v>2</v>
      </c>
      <c r="T2139" s="42">
        <f>DataSet!G2420+DataSet!Q2420+DataSet!S2420</f>
        <v>4</v>
      </c>
      <c r="U2139" s="16" t="str">
        <f t="shared" si="304"/>
        <v>Low</v>
      </c>
      <c r="V2139" s="4">
        <v>2</v>
      </c>
      <c r="W2139" s="33">
        <f t="shared" si="305"/>
        <v>521.50782837127917</v>
      </c>
      <c r="X2139" s="2" t="s">
        <v>17</v>
      </c>
    </row>
    <row r="2140" spans="1:24" ht="14.25" customHeight="1" x14ac:dyDescent="0.25">
      <c r="A2140" s="2">
        <v>2726</v>
      </c>
      <c r="B2140" s="2">
        <v>49</v>
      </c>
      <c r="C2140" s="2" t="str">
        <f t="shared" si="297"/>
        <v>Mid Adults</v>
      </c>
      <c r="D2140" s="2" t="s">
        <v>12</v>
      </c>
      <c r="E2140" s="2" t="s">
        <v>29</v>
      </c>
      <c r="F2140" s="2">
        <v>631.61</v>
      </c>
      <c r="G2140" s="2">
        <f t="shared" si="298"/>
        <v>2</v>
      </c>
      <c r="H2140" s="6">
        <v>46922</v>
      </c>
      <c r="I2140" s="12" t="str">
        <f t="shared" si="299"/>
        <v>2028</v>
      </c>
      <c r="J2140" s="10" t="str">
        <f t="shared" si="300"/>
        <v>Jun</v>
      </c>
      <c r="K2140" s="12" t="str">
        <f t="shared" si="301"/>
        <v>18</v>
      </c>
      <c r="L2140" s="2" t="s">
        <v>30</v>
      </c>
      <c r="M2140" s="2" t="s">
        <v>15</v>
      </c>
      <c r="N2140" s="2">
        <v>1.2</v>
      </c>
      <c r="O2140" s="2" t="s">
        <v>16</v>
      </c>
      <c r="P2140" s="2">
        <v>10</v>
      </c>
      <c r="Q2140" s="2">
        <f t="shared" si="302"/>
        <v>2</v>
      </c>
      <c r="R2140" s="2">
        <v>63.16</v>
      </c>
      <c r="S2140" s="2">
        <f t="shared" si="303"/>
        <v>2</v>
      </c>
      <c r="T2140" s="42">
        <f>DataSet!G2727+DataSet!Q2727+DataSet!S2727</f>
        <v>7</v>
      </c>
      <c r="U2140" s="16" t="str">
        <f t="shared" si="304"/>
        <v>High</v>
      </c>
      <c r="V2140" s="4">
        <v>3</v>
      </c>
      <c r="W2140" s="33">
        <f t="shared" si="305"/>
        <v>497.30253496503514</v>
      </c>
      <c r="X2140" s="2" t="s">
        <v>28</v>
      </c>
    </row>
    <row r="2141" spans="1:24" ht="14.25" customHeight="1" x14ac:dyDescent="0.25">
      <c r="A2141" s="2">
        <v>2864</v>
      </c>
      <c r="B2141" s="2">
        <v>61</v>
      </c>
      <c r="C2141" s="2" t="str">
        <f t="shared" si="297"/>
        <v>Seniors</v>
      </c>
      <c r="D2141" s="2" t="s">
        <v>12</v>
      </c>
      <c r="E2141" s="2" t="s">
        <v>29</v>
      </c>
      <c r="F2141" s="2">
        <v>341.36</v>
      </c>
      <c r="G2141" s="2">
        <f t="shared" si="298"/>
        <v>1</v>
      </c>
      <c r="H2141" s="6">
        <v>47060</v>
      </c>
      <c r="I2141" s="12" t="str">
        <f t="shared" si="299"/>
        <v>2028</v>
      </c>
      <c r="J2141" s="10" t="str">
        <f t="shared" si="300"/>
        <v>Nov</v>
      </c>
      <c r="K2141" s="12" t="str">
        <f t="shared" si="301"/>
        <v>03</v>
      </c>
      <c r="L2141" s="2" t="s">
        <v>20</v>
      </c>
      <c r="M2141" s="2" t="s">
        <v>15</v>
      </c>
      <c r="N2141" s="2">
        <v>1.2</v>
      </c>
      <c r="O2141" s="2" t="s">
        <v>16</v>
      </c>
      <c r="P2141" s="2">
        <v>6</v>
      </c>
      <c r="Q2141" s="2">
        <f t="shared" si="302"/>
        <v>2</v>
      </c>
      <c r="R2141" s="2">
        <v>56.89</v>
      </c>
      <c r="S2141" s="2">
        <f t="shared" si="303"/>
        <v>2</v>
      </c>
      <c r="T2141" s="42">
        <f>DataSet!G2865+DataSet!Q2865+DataSet!S2865</f>
        <v>6</v>
      </c>
      <c r="U2141" s="16" t="str">
        <f t="shared" si="304"/>
        <v>Medium</v>
      </c>
      <c r="V2141" s="4">
        <v>5</v>
      </c>
      <c r="W2141" s="33">
        <f t="shared" si="305"/>
        <v>537.36813620071712</v>
      </c>
      <c r="X2141" s="2" t="s">
        <v>17</v>
      </c>
    </row>
    <row r="2142" spans="1:24" ht="14.25" customHeight="1" x14ac:dyDescent="0.25">
      <c r="A2142" s="2">
        <v>2922</v>
      </c>
      <c r="B2142" s="2">
        <v>45</v>
      </c>
      <c r="C2142" s="2" t="str">
        <f t="shared" si="297"/>
        <v>Mid Adults</v>
      </c>
      <c r="D2142" s="2" t="s">
        <v>12</v>
      </c>
      <c r="E2142" s="2" t="s">
        <v>27</v>
      </c>
      <c r="F2142" s="2">
        <v>159.47</v>
      </c>
      <c r="G2142" s="2">
        <f t="shared" si="298"/>
        <v>1</v>
      </c>
      <c r="H2142" s="6">
        <v>47118</v>
      </c>
      <c r="I2142" s="12" t="str">
        <f t="shared" si="299"/>
        <v>2028</v>
      </c>
      <c r="J2142" s="10" t="str">
        <f t="shared" si="300"/>
        <v>Dec</v>
      </c>
      <c r="K2142" s="12" t="str">
        <f t="shared" si="301"/>
        <v>31</v>
      </c>
      <c r="L2142" s="2" t="s">
        <v>24</v>
      </c>
      <c r="M2142" s="2" t="s">
        <v>25</v>
      </c>
      <c r="N2142" s="2">
        <v>1.2</v>
      </c>
      <c r="O2142" s="2" t="s">
        <v>21</v>
      </c>
      <c r="P2142" s="2">
        <v>13</v>
      </c>
      <c r="Q2142" s="2">
        <f t="shared" si="302"/>
        <v>2</v>
      </c>
      <c r="R2142" s="2">
        <v>12.27</v>
      </c>
      <c r="S2142" s="2">
        <f t="shared" si="303"/>
        <v>1</v>
      </c>
      <c r="T2142" s="42">
        <f>DataSet!G2923+DataSet!Q2923+DataSet!S2923</f>
        <v>5</v>
      </c>
      <c r="U2142" s="16" t="str">
        <f t="shared" si="304"/>
        <v>Medium</v>
      </c>
      <c r="V2142" s="4">
        <v>3</v>
      </c>
      <c r="W2142" s="33">
        <f t="shared" si="305"/>
        <v>497.06732049036788</v>
      </c>
      <c r="X2142" s="2" t="s">
        <v>17</v>
      </c>
    </row>
    <row r="2143" spans="1:24" ht="14.25" customHeight="1" x14ac:dyDescent="0.25">
      <c r="A2143" s="2">
        <v>2928</v>
      </c>
      <c r="B2143" s="2">
        <v>48</v>
      </c>
      <c r="C2143" s="2" t="str">
        <f t="shared" si="297"/>
        <v>Mid Adults</v>
      </c>
      <c r="D2143" s="2" t="s">
        <v>26</v>
      </c>
      <c r="E2143" s="2" t="s">
        <v>29</v>
      </c>
      <c r="F2143" s="2">
        <v>492.33</v>
      </c>
      <c r="G2143" s="2">
        <f t="shared" si="298"/>
        <v>2</v>
      </c>
      <c r="H2143" s="6">
        <v>47124</v>
      </c>
      <c r="I2143" s="12" t="str">
        <f t="shared" si="299"/>
        <v>2029</v>
      </c>
      <c r="J2143" s="10" t="str">
        <f t="shared" si="300"/>
        <v>Jan</v>
      </c>
      <c r="K2143" s="12" t="str">
        <f t="shared" si="301"/>
        <v>06</v>
      </c>
      <c r="L2143" s="2" t="s">
        <v>30</v>
      </c>
      <c r="M2143" s="2" t="s">
        <v>25</v>
      </c>
      <c r="N2143" s="2">
        <v>1.2</v>
      </c>
      <c r="O2143" s="2" t="s">
        <v>16</v>
      </c>
      <c r="P2143" s="2">
        <v>12</v>
      </c>
      <c r="Q2143" s="2">
        <f t="shared" si="302"/>
        <v>2</v>
      </c>
      <c r="R2143" s="2">
        <v>41.03</v>
      </c>
      <c r="S2143" s="2">
        <f t="shared" si="303"/>
        <v>1</v>
      </c>
      <c r="T2143" s="42">
        <f>DataSet!G2929+DataSet!Q2929+DataSet!S2929</f>
        <v>6</v>
      </c>
      <c r="U2143" s="16" t="str">
        <f t="shared" si="304"/>
        <v>Medium</v>
      </c>
      <c r="V2143" s="4">
        <v>2</v>
      </c>
      <c r="W2143" s="33">
        <f t="shared" si="305"/>
        <v>520.81905263157955</v>
      </c>
      <c r="X2143" s="2" t="s">
        <v>17</v>
      </c>
    </row>
    <row r="2144" spans="1:24" ht="14.25" customHeight="1" x14ac:dyDescent="0.25">
      <c r="A2144" s="2">
        <v>3197</v>
      </c>
      <c r="B2144" s="2">
        <v>36</v>
      </c>
      <c r="C2144" s="2" t="str">
        <f t="shared" si="297"/>
        <v>Early Adults</v>
      </c>
      <c r="D2144" s="2" t="s">
        <v>12</v>
      </c>
      <c r="E2144" s="2" t="s">
        <v>27</v>
      </c>
      <c r="F2144" s="2">
        <v>359.29</v>
      </c>
      <c r="G2144" s="2">
        <f t="shared" si="298"/>
        <v>2</v>
      </c>
      <c r="H2144" s="6">
        <v>47393</v>
      </c>
      <c r="I2144" s="12" t="str">
        <f t="shared" si="299"/>
        <v>2029</v>
      </c>
      <c r="J2144" s="10" t="str">
        <f t="shared" si="300"/>
        <v>Oct</v>
      </c>
      <c r="K2144" s="12" t="str">
        <f t="shared" si="301"/>
        <v>02</v>
      </c>
      <c r="L2144" s="2" t="s">
        <v>14</v>
      </c>
      <c r="M2144" s="2" t="s">
        <v>15</v>
      </c>
      <c r="N2144" s="2">
        <v>1.2</v>
      </c>
      <c r="O2144" s="2" t="s">
        <v>21</v>
      </c>
      <c r="P2144" s="2">
        <v>15</v>
      </c>
      <c r="Q2144" s="2">
        <f t="shared" si="302"/>
        <v>2</v>
      </c>
      <c r="R2144" s="2">
        <v>23.95</v>
      </c>
      <c r="S2144" s="2">
        <f t="shared" si="303"/>
        <v>1</v>
      </c>
      <c r="T2144" s="42">
        <f>DataSet!G3198+DataSet!Q3198+DataSet!S3198</f>
        <v>8</v>
      </c>
      <c r="U2144" s="16" t="str">
        <f t="shared" si="304"/>
        <v>High</v>
      </c>
      <c r="V2144" s="4">
        <v>1</v>
      </c>
      <c r="W2144" s="33">
        <f t="shared" si="305"/>
        <v>534.02871972318314</v>
      </c>
      <c r="X2144" s="2" t="s">
        <v>17</v>
      </c>
    </row>
    <row r="2145" spans="1:24" ht="14.25" customHeight="1" x14ac:dyDescent="0.25">
      <c r="A2145" s="2">
        <v>3270</v>
      </c>
      <c r="B2145" s="2">
        <v>27</v>
      </c>
      <c r="C2145" s="2" t="str">
        <f t="shared" si="297"/>
        <v>Young Adults</v>
      </c>
      <c r="D2145" s="2" t="s">
        <v>18</v>
      </c>
      <c r="E2145" s="2" t="s">
        <v>29</v>
      </c>
      <c r="F2145" s="2">
        <v>297.22000000000003</v>
      </c>
      <c r="G2145" s="2">
        <f t="shared" si="298"/>
        <v>1</v>
      </c>
      <c r="H2145" s="6">
        <v>47466</v>
      </c>
      <c r="I2145" s="12" t="str">
        <f t="shared" si="299"/>
        <v>2029</v>
      </c>
      <c r="J2145" s="10" t="str">
        <f t="shared" si="300"/>
        <v>Dec</v>
      </c>
      <c r="K2145" s="12" t="str">
        <f t="shared" si="301"/>
        <v>14</v>
      </c>
      <c r="L2145" s="2" t="s">
        <v>20</v>
      </c>
      <c r="M2145" s="2" t="s">
        <v>25</v>
      </c>
      <c r="N2145" s="2">
        <v>1.2</v>
      </c>
      <c r="O2145" s="2" t="s">
        <v>16</v>
      </c>
      <c r="P2145" s="2">
        <v>5</v>
      </c>
      <c r="Q2145" s="2">
        <f t="shared" si="302"/>
        <v>1</v>
      </c>
      <c r="R2145" s="2">
        <v>59.44</v>
      </c>
      <c r="S2145" s="2">
        <f t="shared" si="303"/>
        <v>2</v>
      </c>
      <c r="T2145" s="42">
        <f>DataSet!G3271+DataSet!Q3271+DataSet!S3271</f>
        <v>5</v>
      </c>
      <c r="U2145" s="16" t="str">
        <f t="shared" si="304"/>
        <v>Medium</v>
      </c>
      <c r="V2145" s="4">
        <v>1</v>
      </c>
      <c r="W2145" s="33">
        <f t="shared" si="305"/>
        <v>534.33155979202752</v>
      </c>
      <c r="X2145" s="2" t="s">
        <v>22</v>
      </c>
    </row>
    <row r="2146" spans="1:24" ht="14.25" customHeight="1" x14ac:dyDescent="0.25">
      <c r="A2146" s="2">
        <v>3673</v>
      </c>
      <c r="B2146" s="2">
        <v>47</v>
      </c>
      <c r="C2146" s="2" t="str">
        <f t="shared" si="297"/>
        <v>Mid Adults</v>
      </c>
      <c r="D2146" s="2" t="s">
        <v>26</v>
      </c>
      <c r="E2146" s="2" t="s">
        <v>13</v>
      </c>
      <c r="F2146" s="2">
        <v>491.38</v>
      </c>
      <c r="G2146" s="2">
        <f t="shared" si="298"/>
        <v>2</v>
      </c>
      <c r="H2146" s="6">
        <v>47869</v>
      </c>
      <c r="I2146" s="12" t="str">
        <f t="shared" si="299"/>
        <v>2031</v>
      </c>
      <c r="J2146" s="10" t="str">
        <f t="shared" si="300"/>
        <v>Jan</v>
      </c>
      <c r="K2146" s="12" t="str">
        <f t="shared" si="301"/>
        <v>21</v>
      </c>
      <c r="L2146" s="2" t="s">
        <v>20</v>
      </c>
      <c r="M2146" s="2" t="s">
        <v>15</v>
      </c>
      <c r="N2146" s="2">
        <v>1.2</v>
      </c>
      <c r="O2146" s="2" t="s">
        <v>21</v>
      </c>
      <c r="P2146" s="2">
        <v>1</v>
      </c>
      <c r="Q2146" s="2">
        <f t="shared" si="302"/>
        <v>1</v>
      </c>
      <c r="R2146" s="2">
        <v>491.38</v>
      </c>
      <c r="S2146" s="2">
        <f t="shared" si="303"/>
        <v>3</v>
      </c>
      <c r="T2146" s="42">
        <f>DataSet!G3674+DataSet!Q3674+DataSet!S3674</f>
        <v>4</v>
      </c>
      <c r="U2146" s="16" t="str">
        <f t="shared" si="304"/>
        <v>Low</v>
      </c>
      <c r="V2146" s="4">
        <v>3</v>
      </c>
      <c r="W2146" s="33">
        <f t="shared" si="305"/>
        <v>497.65959649122823</v>
      </c>
      <c r="X2146" s="2" t="s">
        <v>28</v>
      </c>
    </row>
    <row r="2147" spans="1:24" ht="14.25" customHeight="1" x14ac:dyDescent="0.25">
      <c r="A2147" s="2">
        <v>3830</v>
      </c>
      <c r="B2147" s="2">
        <v>59</v>
      </c>
      <c r="C2147" s="2" t="str">
        <f t="shared" si="297"/>
        <v>Late Adults</v>
      </c>
      <c r="D2147" s="2" t="s">
        <v>26</v>
      </c>
      <c r="E2147" s="2" t="s">
        <v>19</v>
      </c>
      <c r="F2147" s="2">
        <v>899.56</v>
      </c>
      <c r="G2147" s="2">
        <f t="shared" si="298"/>
        <v>3</v>
      </c>
      <c r="H2147" s="6">
        <v>48026</v>
      </c>
      <c r="I2147" s="12" t="str">
        <f t="shared" si="299"/>
        <v>2031</v>
      </c>
      <c r="J2147" s="10" t="str">
        <f t="shared" si="300"/>
        <v>Jun</v>
      </c>
      <c r="K2147" s="12" t="str">
        <f t="shared" si="301"/>
        <v>27</v>
      </c>
      <c r="L2147" s="2" t="s">
        <v>30</v>
      </c>
      <c r="M2147" s="2" t="s">
        <v>15</v>
      </c>
      <c r="N2147" s="2">
        <v>1.2</v>
      </c>
      <c r="O2147" s="2" t="s">
        <v>16</v>
      </c>
      <c r="P2147" s="2">
        <v>17</v>
      </c>
      <c r="Q2147" s="2">
        <f t="shared" si="302"/>
        <v>3</v>
      </c>
      <c r="R2147" s="2">
        <v>52.92</v>
      </c>
      <c r="S2147" s="2">
        <f t="shared" si="303"/>
        <v>2</v>
      </c>
      <c r="T2147" s="42">
        <f>DataSet!G3831+DataSet!Q3831+DataSet!S3831</f>
        <v>7</v>
      </c>
      <c r="U2147" s="16" t="str">
        <f t="shared" si="304"/>
        <v>High</v>
      </c>
      <c r="V2147" s="4">
        <v>2</v>
      </c>
      <c r="W2147" s="33">
        <f t="shared" si="305"/>
        <v>520.86912126537845</v>
      </c>
      <c r="X2147" s="2" t="s">
        <v>22</v>
      </c>
    </row>
    <row r="2148" spans="1:24" ht="14.25" customHeight="1" x14ac:dyDescent="0.25">
      <c r="A2148" s="2">
        <v>3844</v>
      </c>
      <c r="B2148" s="2">
        <v>21</v>
      </c>
      <c r="C2148" s="2" t="str">
        <f t="shared" si="297"/>
        <v>Young Adults</v>
      </c>
      <c r="D2148" s="2" t="s">
        <v>26</v>
      </c>
      <c r="E2148" s="2" t="s">
        <v>19</v>
      </c>
      <c r="F2148" s="2">
        <v>884.17</v>
      </c>
      <c r="G2148" s="2">
        <f t="shared" si="298"/>
        <v>3</v>
      </c>
      <c r="H2148" s="6">
        <v>48040</v>
      </c>
      <c r="I2148" s="12" t="str">
        <f t="shared" si="299"/>
        <v>2031</v>
      </c>
      <c r="J2148" s="10" t="str">
        <f t="shared" si="300"/>
        <v>Jul</v>
      </c>
      <c r="K2148" s="12" t="str">
        <f t="shared" si="301"/>
        <v>11</v>
      </c>
      <c r="L2148" s="2" t="s">
        <v>14</v>
      </c>
      <c r="M2148" s="2" t="s">
        <v>15</v>
      </c>
      <c r="N2148" s="2">
        <v>1.2</v>
      </c>
      <c r="O2148" s="2" t="s">
        <v>16</v>
      </c>
      <c r="P2148" s="2">
        <v>6</v>
      </c>
      <c r="Q2148" s="2">
        <f t="shared" si="302"/>
        <v>2</v>
      </c>
      <c r="R2148" s="2">
        <v>147.36000000000001</v>
      </c>
      <c r="S2148" s="2">
        <f t="shared" si="303"/>
        <v>2</v>
      </c>
      <c r="T2148" s="42">
        <f>DataSet!G3845+DataSet!Q3845+DataSet!S3845</f>
        <v>4</v>
      </c>
      <c r="U2148" s="16" t="str">
        <f t="shared" si="304"/>
        <v>Low</v>
      </c>
      <c r="V2148" s="4">
        <v>2</v>
      </c>
      <c r="W2148" s="33">
        <f t="shared" si="305"/>
        <v>520.20241197183145</v>
      </c>
      <c r="X2148" s="2" t="s">
        <v>28</v>
      </c>
    </row>
    <row r="2149" spans="1:24" ht="14.25" customHeight="1" x14ac:dyDescent="0.25">
      <c r="A2149" s="2">
        <v>4149</v>
      </c>
      <c r="B2149" s="2">
        <v>20</v>
      </c>
      <c r="C2149" s="2" t="str">
        <f t="shared" si="297"/>
        <v>Young Adults</v>
      </c>
      <c r="D2149" s="2" t="s">
        <v>12</v>
      </c>
      <c r="E2149" s="2" t="s">
        <v>27</v>
      </c>
      <c r="F2149" s="2">
        <v>487.45</v>
      </c>
      <c r="G2149" s="2">
        <f t="shared" si="298"/>
        <v>2</v>
      </c>
      <c r="H2149" s="6">
        <v>48345</v>
      </c>
      <c r="I2149" s="12" t="str">
        <f t="shared" si="299"/>
        <v>2032</v>
      </c>
      <c r="J2149" s="10" t="str">
        <f t="shared" si="300"/>
        <v>May</v>
      </c>
      <c r="K2149" s="12" t="str">
        <f t="shared" si="301"/>
        <v>11</v>
      </c>
      <c r="L2149" s="2" t="s">
        <v>30</v>
      </c>
      <c r="M2149" s="2" t="s">
        <v>25</v>
      </c>
      <c r="N2149" s="2">
        <v>1.2</v>
      </c>
      <c r="O2149" s="2" t="s">
        <v>21</v>
      </c>
      <c r="P2149" s="2">
        <v>12</v>
      </c>
      <c r="Q2149" s="2">
        <f t="shared" si="302"/>
        <v>2</v>
      </c>
      <c r="R2149" s="2">
        <v>40.619999999999997</v>
      </c>
      <c r="S2149" s="2">
        <f t="shared" si="303"/>
        <v>1</v>
      </c>
      <c r="T2149" s="42">
        <f>DataSet!G4150+DataSet!Q4150+DataSet!S4150</f>
        <v>7</v>
      </c>
      <c r="U2149" s="16" t="str">
        <f t="shared" si="304"/>
        <v>High</v>
      </c>
      <c r="V2149" s="4">
        <v>1</v>
      </c>
      <c r="W2149" s="33">
        <f t="shared" si="305"/>
        <v>534.74321180555535</v>
      </c>
      <c r="X2149" s="2" t="s">
        <v>22</v>
      </c>
    </row>
    <row r="2150" spans="1:24" ht="14.25" customHeight="1" x14ac:dyDescent="0.25">
      <c r="A2150" s="2">
        <v>4456</v>
      </c>
      <c r="B2150" s="2">
        <v>51</v>
      </c>
      <c r="C2150" s="2" t="str">
        <f t="shared" si="297"/>
        <v>Late Adults</v>
      </c>
      <c r="D2150" s="2" t="s">
        <v>12</v>
      </c>
      <c r="E2150" s="2" t="s">
        <v>29</v>
      </c>
      <c r="F2150" s="2">
        <v>720.1</v>
      </c>
      <c r="G2150" s="2">
        <f t="shared" si="298"/>
        <v>3</v>
      </c>
      <c r="H2150" s="6">
        <v>48652</v>
      </c>
      <c r="I2150" s="12" t="str">
        <f t="shared" si="299"/>
        <v>2033</v>
      </c>
      <c r="J2150" s="10" t="str">
        <f t="shared" si="300"/>
        <v>Mar</v>
      </c>
      <c r="K2150" s="12" t="str">
        <f t="shared" si="301"/>
        <v>14</v>
      </c>
      <c r="L2150" s="2" t="s">
        <v>20</v>
      </c>
      <c r="M2150" s="2" t="s">
        <v>25</v>
      </c>
      <c r="N2150" s="2">
        <v>1.2</v>
      </c>
      <c r="O2150" s="2" t="s">
        <v>16</v>
      </c>
      <c r="P2150" s="2">
        <v>7</v>
      </c>
      <c r="Q2150" s="2">
        <f t="shared" si="302"/>
        <v>2</v>
      </c>
      <c r="R2150" s="2">
        <v>102.87</v>
      </c>
      <c r="S2150" s="2">
        <f t="shared" si="303"/>
        <v>2</v>
      </c>
      <c r="T2150" s="42">
        <f>DataSet!G4457+DataSet!Q4457+DataSet!S4457</f>
        <v>4</v>
      </c>
      <c r="U2150" s="16" t="str">
        <f t="shared" si="304"/>
        <v>Low</v>
      </c>
      <c r="V2150" s="4">
        <v>5</v>
      </c>
      <c r="W2150" s="33">
        <f t="shared" si="305"/>
        <v>537.72003590664303</v>
      </c>
      <c r="X2150" s="2" t="s">
        <v>17</v>
      </c>
    </row>
    <row r="2151" spans="1:24" ht="14.25" customHeight="1" x14ac:dyDescent="0.25">
      <c r="A2151" s="2">
        <v>4575</v>
      </c>
      <c r="B2151" s="2">
        <v>24</v>
      </c>
      <c r="C2151" s="2" t="str">
        <f t="shared" si="297"/>
        <v>Young Adults</v>
      </c>
      <c r="D2151" s="2" t="s">
        <v>18</v>
      </c>
      <c r="E2151" s="2" t="s">
        <v>19</v>
      </c>
      <c r="F2151" s="2">
        <v>501.19</v>
      </c>
      <c r="G2151" s="2">
        <f t="shared" si="298"/>
        <v>2</v>
      </c>
      <c r="H2151" s="6">
        <v>48771</v>
      </c>
      <c r="I2151" s="12" t="str">
        <f t="shared" si="299"/>
        <v>2033</v>
      </c>
      <c r="J2151" s="10" t="str">
        <f t="shared" si="300"/>
        <v>Jul</v>
      </c>
      <c r="K2151" s="12" t="str">
        <f t="shared" si="301"/>
        <v>11</v>
      </c>
      <c r="L2151" s="2" t="s">
        <v>14</v>
      </c>
      <c r="M2151" s="2" t="s">
        <v>15</v>
      </c>
      <c r="N2151" s="2">
        <v>1.2</v>
      </c>
      <c r="O2151" s="2" t="s">
        <v>16</v>
      </c>
      <c r="P2151" s="2">
        <v>2</v>
      </c>
      <c r="Q2151" s="2">
        <f t="shared" si="302"/>
        <v>1</v>
      </c>
      <c r="R2151" s="2">
        <v>250.6</v>
      </c>
      <c r="S2151" s="2">
        <f t="shared" si="303"/>
        <v>3</v>
      </c>
      <c r="T2151" s="42">
        <f>DataSet!G4576+DataSet!Q4576+DataSet!S4576</f>
        <v>7</v>
      </c>
      <c r="U2151" s="16" t="str">
        <f t="shared" si="304"/>
        <v>High</v>
      </c>
      <c r="V2151" s="4">
        <v>2</v>
      </c>
      <c r="W2151" s="33">
        <f t="shared" si="305"/>
        <v>519.56049382716094</v>
      </c>
      <c r="X2151" s="2" t="s">
        <v>17</v>
      </c>
    </row>
    <row r="2152" spans="1:24" ht="14.25" customHeight="1" x14ac:dyDescent="0.25">
      <c r="A2152" s="2">
        <v>4750</v>
      </c>
      <c r="B2152" s="2">
        <v>55</v>
      </c>
      <c r="C2152" s="2" t="str">
        <f t="shared" si="297"/>
        <v>Late Adults</v>
      </c>
      <c r="D2152" s="2" t="s">
        <v>23</v>
      </c>
      <c r="E2152" s="2" t="s">
        <v>13</v>
      </c>
      <c r="F2152" s="2">
        <v>947.33</v>
      </c>
      <c r="G2152" s="2">
        <f t="shared" si="298"/>
        <v>3</v>
      </c>
      <c r="H2152" s="6">
        <v>48946</v>
      </c>
      <c r="I2152" s="12" t="str">
        <f t="shared" si="299"/>
        <v>2034</v>
      </c>
      <c r="J2152" s="10" t="str">
        <f t="shared" si="300"/>
        <v>Jan</v>
      </c>
      <c r="K2152" s="12" t="str">
        <f t="shared" si="301"/>
        <v>02</v>
      </c>
      <c r="L2152" s="2" t="s">
        <v>24</v>
      </c>
      <c r="M2152" s="2" t="s">
        <v>25</v>
      </c>
      <c r="N2152" s="2">
        <v>1.2</v>
      </c>
      <c r="O2152" s="2" t="s">
        <v>21</v>
      </c>
      <c r="P2152" s="2">
        <v>18</v>
      </c>
      <c r="Q2152" s="2">
        <f t="shared" si="302"/>
        <v>3</v>
      </c>
      <c r="R2152" s="2">
        <v>52.63</v>
      </c>
      <c r="S2152" s="2">
        <f t="shared" si="303"/>
        <v>2</v>
      </c>
      <c r="T2152" s="42">
        <f>DataSet!G4751+DataSet!Q4751+DataSet!S4751</f>
        <v>5</v>
      </c>
      <c r="U2152" s="16" t="str">
        <f t="shared" si="304"/>
        <v>Medium</v>
      </c>
      <c r="V2152" s="4">
        <v>5</v>
      </c>
      <c r="W2152" s="33">
        <f t="shared" si="305"/>
        <v>537.39201438848943</v>
      </c>
      <c r="X2152" s="2" t="s">
        <v>22</v>
      </c>
    </row>
    <row r="2153" spans="1:24" ht="14.25" customHeight="1" x14ac:dyDescent="0.25">
      <c r="A2153" s="2">
        <v>4911</v>
      </c>
      <c r="B2153" s="2">
        <v>65</v>
      </c>
      <c r="C2153" s="2" t="str">
        <f t="shared" si="297"/>
        <v>Seniors</v>
      </c>
      <c r="D2153" s="2" t="s">
        <v>18</v>
      </c>
      <c r="E2153" s="2" t="s">
        <v>13</v>
      </c>
      <c r="F2153" s="2">
        <v>917.97</v>
      </c>
      <c r="G2153" s="2">
        <f t="shared" si="298"/>
        <v>3</v>
      </c>
      <c r="H2153" s="6">
        <v>49107</v>
      </c>
      <c r="I2153" s="12" t="str">
        <f t="shared" si="299"/>
        <v>2034</v>
      </c>
      <c r="J2153" s="10" t="str">
        <f t="shared" si="300"/>
        <v>Jun</v>
      </c>
      <c r="K2153" s="12" t="str">
        <f t="shared" si="301"/>
        <v>12</v>
      </c>
      <c r="L2153" s="2" t="s">
        <v>30</v>
      </c>
      <c r="M2153" s="2" t="s">
        <v>15</v>
      </c>
      <c r="N2153" s="2">
        <v>1.2</v>
      </c>
      <c r="O2153" s="2" t="s">
        <v>21</v>
      </c>
      <c r="P2153" s="2">
        <v>15</v>
      </c>
      <c r="Q2153" s="2">
        <f t="shared" si="302"/>
        <v>2</v>
      </c>
      <c r="R2153" s="2">
        <v>61.2</v>
      </c>
      <c r="S2153" s="2">
        <f t="shared" si="303"/>
        <v>2</v>
      </c>
      <c r="T2153" s="42">
        <f>DataSet!G4912+DataSet!Q4912+DataSet!S4912</f>
        <v>4</v>
      </c>
      <c r="U2153" s="16" t="str">
        <f t="shared" si="304"/>
        <v>Low</v>
      </c>
      <c r="V2153" s="4">
        <v>5</v>
      </c>
      <c r="W2153" s="33">
        <f t="shared" si="305"/>
        <v>536.65338738738774</v>
      </c>
      <c r="X2153" s="2" t="s">
        <v>22</v>
      </c>
    </row>
    <row r="2154" spans="1:24" ht="14.25" customHeight="1" x14ac:dyDescent="0.25">
      <c r="A2154" s="2">
        <v>4917</v>
      </c>
      <c r="B2154" s="2">
        <v>18</v>
      </c>
      <c r="C2154" s="2" t="str">
        <f t="shared" si="297"/>
        <v>Young Adults</v>
      </c>
      <c r="D2154" s="2" t="s">
        <v>18</v>
      </c>
      <c r="E2154" s="2" t="s">
        <v>13</v>
      </c>
      <c r="F2154" s="2">
        <v>60.22</v>
      </c>
      <c r="G2154" s="2">
        <f t="shared" si="298"/>
        <v>1</v>
      </c>
      <c r="H2154" s="6">
        <v>49113</v>
      </c>
      <c r="I2154" s="12" t="str">
        <f t="shared" si="299"/>
        <v>2034</v>
      </c>
      <c r="J2154" s="10" t="str">
        <f t="shared" si="300"/>
        <v>Jun</v>
      </c>
      <c r="K2154" s="12" t="str">
        <f t="shared" si="301"/>
        <v>18</v>
      </c>
      <c r="L2154" s="2" t="s">
        <v>30</v>
      </c>
      <c r="M2154" s="2" t="s">
        <v>25</v>
      </c>
      <c r="N2154" s="2">
        <v>1.2</v>
      </c>
      <c r="O2154" s="2" t="s">
        <v>21</v>
      </c>
      <c r="P2154" s="2">
        <v>3</v>
      </c>
      <c r="Q2154" s="2">
        <f t="shared" si="302"/>
        <v>1</v>
      </c>
      <c r="R2154" s="2">
        <v>20.07</v>
      </c>
      <c r="S2154" s="2">
        <f t="shared" si="303"/>
        <v>1</v>
      </c>
      <c r="T2154" s="42">
        <f>DataSet!G4918+DataSet!Q4918+DataSet!S4918</f>
        <v>7</v>
      </c>
      <c r="U2154" s="16" t="str">
        <f t="shared" si="304"/>
        <v>High</v>
      </c>
      <c r="V2154" s="4">
        <v>2</v>
      </c>
      <c r="W2154" s="33">
        <f t="shared" si="305"/>
        <v>519.59295053003586</v>
      </c>
      <c r="X2154" s="2" t="s">
        <v>22</v>
      </c>
    </row>
    <row r="2155" spans="1:24" ht="14.25" customHeight="1" x14ac:dyDescent="0.25">
      <c r="A2155" s="2">
        <v>29</v>
      </c>
      <c r="B2155" s="2">
        <v>38</v>
      </c>
      <c r="C2155" s="2" t="str">
        <f t="shared" si="297"/>
        <v>Early Adults</v>
      </c>
      <c r="D2155" s="2" t="s">
        <v>23</v>
      </c>
      <c r="E2155" s="2" t="s">
        <v>27</v>
      </c>
      <c r="F2155" s="2">
        <v>942</v>
      </c>
      <c r="G2155" s="2">
        <f t="shared" si="298"/>
        <v>3</v>
      </c>
      <c r="H2155" s="6">
        <v>44225</v>
      </c>
      <c r="I2155" s="12" t="str">
        <f t="shared" si="299"/>
        <v>2021</v>
      </c>
      <c r="J2155" s="10" t="str">
        <f t="shared" si="300"/>
        <v>Jan</v>
      </c>
      <c r="K2155" s="12" t="str">
        <f t="shared" si="301"/>
        <v>29</v>
      </c>
      <c r="L2155" s="2" t="s">
        <v>20</v>
      </c>
      <c r="M2155" s="2" t="s">
        <v>25</v>
      </c>
      <c r="N2155" s="2">
        <v>1.19</v>
      </c>
      <c r="O2155" s="2" t="s">
        <v>16</v>
      </c>
      <c r="P2155" s="2">
        <v>15</v>
      </c>
      <c r="Q2155" s="2">
        <f t="shared" si="302"/>
        <v>2</v>
      </c>
      <c r="R2155" s="2">
        <v>62.8</v>
      </c>
      <c r="S2155" s="2">
        <f t="shared" si="303"/>
        <v>2</v>
      </c>
      <c r="T2155" s="42">
        <f>DataSet!G30+DataSet!Q30+DataSet!S30</f>
        <v>6</v>
      </c>
      <c r="U2155" s="16" t="str">
        <f t="shared" si="304"/>
        <v>Medium</v>
      </c>
      <c r="V2155" s="4">
        <v>1</v>
      </c>
      <c r="W2155" s="33">
        <f t="shared" si="305"/>
        <v>534.82546086956495</v>
      </c>
      <c r="X2155" s="2" t="s">
        <v>28</v>
      </c>
    </row>
    <row r="2156" spans="1:24" ht="14.25" customHeight="1" x14ac:dyDescent="0.25">
      <c r="A2156" s="2">
        <v>326</v>
      </c>
      <c r="B2156" s="2">
        <v>40</v>
      </c>
      <c r="C2156" s="2" t="str">
        <f t="shared" si="297"/>
        <v>Mid Adults</v>
      </c>
      <c r="D2156" s="2" t="s">
        <v>12</v>
      </c>
      <c r="E2156" s="2" t="s">
        <v>13</v>
      </c>
      <c r="F2156" s="2">
        <v>604.82000000000005</v>
      </c>
      <c r="G2156" s="2">
        <f t="shared" si="298"/>
        <v>2</v>
      </c>
      <c r="H2156" s="6">
        <v>44522</v>
      </c>
      <c r="I2156" s="12" t="str">
        <f t="shared" si="299"/>
        <v>2021</v>
      </c>
      <c r="J2156" s="10" t="str">
        <f t="shared" si="300"/>
        <v>Nov</v>
      </c>
      <c r="K2156" s="12" t="str">
        <f t="shared" si="301"/>
        <v>22</v>
      </c>
      <c r="L2156" s="2" t="s">
        <v>30</v>
      </c>
      <c r="M2156" s="2" t="s">
        <v>25</v>
      </c>
      <c r="N2156" s="2">
        <v>1.19</v>
      </c>
      <c r="O2156" s="2" t="s">
        <v>21</v>
      </c>
      <c r="P2156" s="2">
        <v>6</v>
      </c>
      <c r="Q2156" s="2">
        <f t="shared" si="302"/>
        <v>2</v>
      </c>
      <c r="R2156" s="2">
        <v>100.8</v>
      </c>
      <c r="S2156" s="2">
        <f t="shared" si="303"/>
        <v>2</v>
      </c>
      <c r="T2156" s="42">
        <f>DataSet!G327+DataSet!Q327+DataSet!S327</f>
        <v>5</v>
      </c>
      <c r="U2156" s="16" t="str">
        <f t="shared" si="304"/>
        <v>Medium</v>
      </c>
      <c r="V2156" s="4">
        <v>4</v>
      </c>
      <c r="W2156" s="33">
        <f t="shared" si="305"/>
        <v>522.53792808219237</v>
      </c>
      <c r="X2156" s="2" t="s">
        <v>17</v>
      </c>
    </row>
    <row r="2157" spans="1:24" ht="14.25" customHeight="1" x14ac:dyDescent="0.25">
      <c r="A2157" s="2">
        <v>643</v>
      </c>
      <c r="B2157" s="2">
        <v>49</v>
      </c>
      <c r="C2157" s="2" t="str">
        <f t="shared" si="297"/>
        <v>Mid Adults</v>
      </c>
      <c r="D2157" s="2" t="s">
        <v>18</v>
      </c>
      <c r="E2157" s="2" t="s">
        <v>27</v>
      </c>
      <c r="F2157" s="2">
        <v>857.64</v>
      </c>
      <c r="G2157" s="2">
        <f t="shared" si="298"/>
        <v>3</v>
      </c>
      <c r="H2157" s="6">
        <v>44839</v>
      </c>
      <c r="I2157" s="12" t="str">
        <f t="shared" si="299"/>
        <v>2022</v>
      </c>
      <c r="J2157" s="10" t="str">
        <f t="shared" si="300"/>
        <v>Oct</v>
      </c>
      <c r="K2157" s="12" t="str">
        <f t="shared" si="301"/>
        <v>05</v>
      </c>
      <c r="L2157" s="2" t="s">
        <v>20</v>
      </c>
      <c r="M2157" s="2" t="s">
        <v>25</v>
      </c>
      <c r="N2157" s="2">
        <v>1.19</v>
      </c>
      <c r="O2157" s="2" t="s">
        <v>21</v>
      </c>
      <c r="P2157" s="2">
        <v>4</v>
      </c>
      <c r="Q2157" s="2">
        <f t="shared" si="302"/>
        <v>1</v>
      </c>
      <c r="R2157" s="2">
        <v>214.41</v>
      </c>
      <c r="S2157" s="2">
        <f t="shared" si="303"/>
        <v>3</v>
      </c>
      <c r="T2157" s="42">
        <f>DataSet!G644+DataSet!Q644+DataSet!S644</f>
        <v>7</v>
      </c>
      <c r="U2157" s="16" t="str">
        <f t="shared" si="304"/>
        <v>High</v>
      </c>
      <c r="V2157" s="4">
        <v>1</v>
      </c>
      <c r="W2157" s="33">
        <f t="shared" si="305"/>
        <v>534.11609756097528</v>
      </c>
      <c r="X2157" s="2" t="s">
        <v>17</v>
      </c>
    </row>
    <row r="2158" spans="1:24" ht="14.25" customHeight="1" x14ac:dyDescent="0.25">
      <c r="A2158" s="2">
        <v>867</v>
      </c>
      <c r="B2158" s="2">
        <v>24</v>
      </c>
      <c r="C2158" s="2" t="str">
        <f t="shared" si="297"/>
        <v>Young Adults</v>
      </c>
      <c r="D2158" s="2" t="s">
        <v>18</v>
      </c>
      <c r="E2158" s="2" t="s">
        <v>29</v>
      </c>
      <c r="F2158" s="2">
        <v>128.46</v>
      </c>
      <c r="G2158" s="2">
        <f t="shared" si="298"/>
        <v>1</v>
      </c>
      <c r="H2158" s="6">
        <v>45063</v>
      </c>
      <c r="I2158" s="12" t="str">
        <f t="shared" si="299"/>
        <v>2023</v>
      </c>
      <c r="J2158" s="10" t="str">
        <f t="shared" si="300"/>
        <v>May</v>
      </c>
      <c r="K2158" s="12" t="str">
        <f t="shared" si="301"/>
        <v>17</v>
      </c>
      <c r="L2158" s="2" t="s">
        <v>20</v>
      </c>
      <c r="M2158" s="2" t="s">
        <v>25</v>
      </c>
      <c r="N2158" s="2">
        <v>1.19</v>
      </c>
      <c r="O2158" s="2" t="s">
        <v>16</v>
      </c>
      <c r="P2158" s="2">
        <v>13</v>
      </c>
      <c r="Q2158" s="2">
        <f t="shared" si="302"/>
        <v>2</v>
      </c>
      <c r="R2158" s="2">
        <v>9.8800000000000008</v>
      </c>
      <c r="S2158" s="2">
        <f t="shared" si="303"/>
        <v>1</v>
      </c>
      <c r="T2158" s="42">
        <f>DataSet!G868+DataSet!Q868+DataSet!S868</f>
        <v>7</v>
      </c>
      <c r="U2158" s="16" t="str">
        <f t="shared" si="304"/>
        <v>High</v>
      </c>
      <c r="V2158" s="4">
        <v>5</v>
      </c>
      <c r="W2158" s="33">
        <f t="shared" si="305"/>
        <v>535.9650902527078</v>
      </c>
      <c r="X2158" s="2" t="s">
        <v>22</v>
      </c>
    </row>
    <row r="2159" spans="1:24" ht="14.25" customHeight="1" x14ac:dyDescent="0.25">
      <c r="A2159" s="2">
        <v>1038</v>
      </c>
      <c r="B2159" s="2">
        <v>44</v>
      </c>
      <c r="C2159" s="2" t="str">
        <f t="shared" si="297"/>
        <v>Mid Adults</v>
      </c>
      <c r="D2159" s="2" t="s">
        <v>26</v>
      </c>
      <c r="E2159" s="2" t="s">
        <v>19</v>
      </c>
      <c r="F2159" s="2">
        <v>308.27</v>
      </c>
      <c r="G2159" s="2">
        <f t="shared" si="298"/>
        <v>1</v>
      </c>
      <c r="H2159" s="6">
        <v>45234</v>
      </c>
      <c r="I2159" s="12" t="str">
        <f t="shared" si="299"/>
        <v>2023</v>
      </c>
      <c r="J2159" s="10" t="str">
        <f t="shared" si="300"/>
        <v>Nov</v>
      </c>
      <c r="K2159" s="12" t="str">
        <f t="shared" si="301"/>
        <v>04</v>
      </c>
      <c r="L2159" s="2" t="s">
        <v>20</v>
      </c>
      <c r="M2159" s="2" t="s">
        <v>25</v>
      </c>
      <c r="N2159" s="2">
        <v>1.19</v>
      </c>
      <c r="O2159" s="2" t="s">
        <v>21</v>
      </c>
      <c r="P2159" s="2">
        <v>12</v>
      </c>
      <c r="Q2159" s="2">
        <f t="shared" si="302"/>
        <v>2</v>
      </c>
      <c r="R2159" s="2">
        <v>25.69</v>
      </c>
      <c r="S2159" s="2">
        <f t="shared" si="303"/>
        <v>1</v>
      </c>
      <c r="T2159" s="42">
        <f>DataSet!G1039+DataSet!Q1039+DataSet!S1039</f>
        <v>6</v>
      </c>
      <c r="U2159" s="16" t="str">
        <f t="shared" si="304"/>
        <v>Medium</v>
      </c>
      <c r="V2159" s="4">
        <v>1</v>
      </c>
      <c r="W2159" s="33">
        <f t="shared" si="305"/>
        <v>533.55148342059317</v>
      </c>
      <c r="X2159" s="2" t="s">
        <v>17</v>
      </c>
    </row>
    <row r="2160" spans="1:24" ht="14.25" customHeight="1" x14ac:dyDescent="0.25">
      <c r="A2160" s="2">
        <v>1258</v>
      </c>
      <c r="B2160" s="2">
        <v>42</v>
      </c>
      <c r="C2160" s="2" t="str">
        <f t="shared" si="297"/>
        <v>Mid Adults</v>
      </c>
      <c r="D2160" s="2" t="s">
        <v>12</v>
      </c>
      <c r="E2160" s="2" t="s">
        <v>27</v>
      </c>
      <c r="F2160" s="2">
        <v>575.27</v>
      </c>
      <c r="G2160" s="2">
        <f t="shared" si="298"/>
        <v>2</v>
      </c>
      <c r="H2160" s="6">
        <v>45454</v>
      </c>
      <c r="I2160" s="12" t="str">
        <f t="shared" si="299"/>
        <v>2024</v>
      </c>
      <c r="J2160" s="10" t="str">
        <f t="shared" si="300"/>
        <v>Jun</v>
      </c>
      <c r="K2160" s="12" t="str">
        <f t="shared" si="301"/>
        <v>11</v>
      </c>
      <c r="L2160" s="2" t="s">
        <v>20</v>
      </c>
      <c r="M2160" s="2" t="s">
        <v>15</v>
      </c>
      <c r="N2160" s="2">
        <v>1.19</v>
      </c>
      <c r="O2160" s="2" t="s">
        <v>21</v>
      </c>
      <c r="P2160" s="2">
        <v>8</v>
      </c>
      <c r="Q2160" s="2">
        <f t="shared" si="302"/>
        <v>2</v>
      </c>
      <c r="R2160" s="2">
        <v>71.91</v>
      </c>
      <c r="S2160" s="2">
        <f t="shared" si="303"/>
        <v>2</v>
      </c>
      <c r="T2160" s="42">
        <f>DataSet!G1259+DataSet!Q1259+DataSet!S1259</f>
        <v>5</v>
      </c>
      <c r="U2160" s="16" t="str">
        <f t="shared" si="304"/>
        <v>Medium</v>
      </c>
      <c r="V2160" s="4">
        <v>3</v>
      </c>
      <c r="W2160" s="33">
        <f t="shared" si="305"/>
        <v>497.67063268892809</v>
      </c>
      <c r="X2160" s="2" t="s">
        <v>17</v>
      </c>
    </row>
    <row r="2161" spans="1:24" ht="14.25" customHeight="1" x14ac:dyDescent="0.25">
      <c r="A2161" s="2">
        <v>1285</v>
      </c>
      <c r="B2161" s="2">
        <v>59</v>
      </c>
      <c r="C2161" s="2" t="str">
        <f t="shared" si="297"/>
        <v>Late Adults</v>
      </c>
      <c r="D2161" s="2" t="s">
        <v>18</v>
      </c>
      <c r="E2161" s="2" t="s">
        <v>29</v>
      </c>
      <c r="F2161" s="2">
        <v>744.55</v>
      </c>
      <c r="G2161" s="2">
        <f t="shared" si="298"/>
        <v>3</v>
      </c>
      <c r="H2161" s="6">
        <v>45481</v>
      </c>
      <c r="I2161" s="12" t="str">
        <f t="shared" si="299"/>
        <v>2024</v>
      </c>
      <c r="J2161" s="10" t="str">
        <f t="shared" si="300"/>
        <v>Jul</v>
      </c>
      <c r="K2161" s="12" t="str">
        <f t="shared" si="301"/>
        <v>08</v>
      </c>
      <c r="L2161" s="2" t="s">
        <v>24</v>
      </c>
      <c r="M2161" s="2" t="s">
        <v>25</v>
      </c>
      <c r="N2161" s="2">
        <v>1.19</v>
      </c>
      <c r="O2161" s="2" t="s">
        <v>16</v>
      </c>
      <c r="P2161" s="2">
        <v>7</v>
      </c>
      <c r="Q2161" s="2">
        <f t="shared" si="302"/>
        <v>2</v>
      </c>
      <c r="R2161" s="2">
        <v>106.36</v>
      </c>
      <c r="S2161" s="2">
        <f t="shared" si="303"/>
        <v>2</v>
      </c>
      <c r="T2161" s="42">
        <f>DataSet!G1286+DataSet!Q1286+DataSet!S1286</f>
        <v>5</v>
      </c>
      <c r="U2161" s="16" t="str">
        <f t="shared" si="304"/>
        <v>Medium</v>
      </c>
      <c r="V2161" s="4">
        <v>3</v>
      </c>
      <c r="W2161" s="33">
        <f t="shared" si="305"/>
        <v>497.53401408450713</v>
      </c>
      <c r="X2161" s="2" t="s">
        <v>28</v>
      </c>
    </row>
    <row r="2162" spans="1:24" ht="14.25" customHeight="1" x14ac:dyDescent="0.25">
      <c r="A2162" s="2">
        <v>1437</v>
      </c>
      <c r="B2162" s="2">
        <v>39</v>
      </c>
      <c r="C2162" s="2" t="str">
        <f t="shared" si="297"/>
        <v>Early Adults</v>
      </c>
      <c r="D2162" s="2" t="s">
        <v>18</v>
      </c>
      <c r="E2162" s="2" t="s">
        <v>29</v>
      </c>
      <c r="F2162" s="2">
        <v>840.98</v>
      </c>
      <c r="G2162" s="2">
        <f t="shared" si="298"/>
        <v>3</v>
      </c>
      <c r="H2162" s="6">
        <v>45633</v>
      </c>
      <c r="I2162" s="12" t="str">
        <f t="shared" si="299"/>
        <v>2024</v>
      </c>
      <c r="J2162" s="10" t="str">
        <f t="shared" si="300"/>
        <v>Dec</v>
      </c>
      <c r="K2162" s="12" t="str">
        <f t="shared" si="301"/>
        <v>07</v>
      </c>
      <c r="L2162" s="2" t="s">
        <v>20</v>
      </c>
      <c r="M2162" s="2" t="s">
        <v>25</v>
      </c>
      <c r="N2162" s="2">
        <v>1.19</v>
      </c>
      <c r="O2162" s="2" t="s">
        <v>16</v>
      </c>
      <c r="P2162" s="2">
        <v>4</v>
      </c>
      <c r="Q2162" s="2">
        <f t="shared" si="302"/>
        <v>1</v>
      </c>
      <c r="R2162" s="2">
        <v>210.24</v>
      </c>
      <c r="S2162" s="2">
        <f t="shared" si="303"/>
        <v>3</v>
      </c>
      <c r="T2162" s="42">
        <f>DataSet!G1438+DataSet!Q1438+DataSet!S1438</f>
        <v>5</v>
      </c>
      <c r="U2162" s="16" t="str">
        <f t="shared" si="304"/>
        <v>Medium</v>
      </c>
      <c r="V2162" s="4">
        <v>3</v>
      </c>
      <c r="W2162" s="33">
        <f t="shared" si="305"/>
        <v>497.0983597883598</v>
      </c>
      <c r="X2162" s="2" t="s">
        <v>22</v>
      </c>
    </row>
    <row r="2163" spans="1:24" ht="14.25" customHeight="1" x14ac:dyDescent="0.25">
      <c r="A2163" s="2">
        <v>1851</v>
      </c>
      <c r="B2163" s="2">
        <v>50</v>
      </c>
      <c r="C2163" s="2" t="str">
        <f t="shared" si="297"/>
        <v>Late Adults</v>
      </c>
      <c r="D2163" s="2" t="s">
        <v>12</v>
      </c>
      <c r="E2163" s="2" t="s">
        <v>27</v>
      </c>
      <c r="F2163" s="2">
        <v>859.88</v>
      </c>
      <c r="G2163" s="2">
        <f t="shared" si="298"/>
        <v>3</v>
      </c>
      <c r="H2163" s="6">
        <v>46047</v>
      </c>
      <c r="I2163" s="12" t="str">
        <f t="shared" si="299"/>
        <v>2026</v>
      </c>
      <c r="J2163" s="10" t="str">
        <f t="shared" si="300"/>
        <v>Jan</v>
      </c>
      <c r="K2163" s="12" t="str">
        <f t="shared" si="301"/>
        <v>25</v>
      </c>
      <c r="L2163" s="2" t="s">
        <v>24</v>
      </c>
      <c r="M2163" s="2" t="s">
        <v>15</v>
      </c>
      <c r="N2163" s="2">
        <v>1.19</v>
      </c>
      <c r="O2163" s="2" t="s">
        <v>16</v>
      </c>
      <c r="P2163" s="2">
        <v>10</v>
      </c>
      <c r="Q2163" s="2">
        <f t="shared" si="302"/>
        <v>2</v>
      </c>
      <c r="R2163" s="2">
        <v>85.99</v>
      </c>
      <c r="S2163" s="2">
        <f t="shared" si="303"/>
        <v>2</v>
      </c>
      <c r="T2163" s="42">
        <f>DataSet!G1852+DataSet!Q1852+DataSet!S1852</f>
        <v>7</v>
      </c>
      <c r="U2163" s="16" t="str">
        <f t="shared" si="304"/>
        <v>High</v>
      </c>
      <c r="V2163" s="4">
        <v>1</v>
      </c>
      <c r="W2163" s="33">
        <f t="shared" si="305"/>
        <v>533.94533216783191</v>
      </c>
      <c r="X2163" s="2" t="s">
        <v>22</v>
      </c>
    </row>
    <row r="2164" spans="1:24" ht="14.25" customHeight="1" x14ac:dyDescent="0.25">
      <c r="A2164" s="2">
        <v>1905</v>
      </c>
      <c r="B2164" s="2">
        <v>42</v>
      </c>
      <c r="C2164" s="2" t="str">
        <f t="shared" si="297"/>
        <v>Mid Adults</v>
      </c>
      <c r="D2164" s="2" t="s">
        <v>23</v>
      </c>
      <c r="E2164" s="2" t="s">
        <v>27</v>
      </c>
      <c r="F2164" s="2">
        <v>496.39</v>
      </c>
      <c r="G2164" s="2">
        <f t="shared" si="298"/>
        <v>2</v>
      </c>
      <c r="H2164" s="6">
        <v>46101</v>
      </c>
      <c r="I2164" s="12" t="str">
        <f t="shared" si="299"/>
        <v>2026</v>
      </c>
      <c r="J2164" s="10" t="str">
        <f t="shared" si="300"/>
        <v>Mar</v>
      </c>
      <c r="K2164" s="12" t="str">
        <f t="shared" si="301"/>
        <v>20</v>
      </c>
      <c r="L2164" s="2" t="s">
        <v>30</v>
      </c>
      <c r="M2164" s="2" t="s">
        <v>25</v>
      </c>
      <c r="N2164" s="2">
        <v>1.19</v>
      </c>
      <c r="O2164" s="2" t="s">
        <v>16</v>
      </c>
      <c r="P2164" s="2">
        <v>4</v>
      </c>
      <c r="Q2164" s="2">
        <f t="shared" si="302"/>
        <v>1</v>
      </c>
      <c r="R2164" s="2">
        <v>124.1</v>
      </c>
      <c r="S2164" s="2">
        <f t="shared" si="303"/>
        <v>2</v>
      </c>
      <c r="T2164" s="42">
        <f>DataSet!G1906+DataSet!Q1906+DataSet!S1906</f>
        <v>4</v>
      </c>
      <c r="U2164" s="16" t="str">
        <f t="shared" si="304"/>
        <v>Low</v>
      </c>
      <c r="V2164" s="4">
        <v>5</v>
      </c>
      <c r="W2164" s="33">
        <f t="shared" si="305"/>
        <v>536.70198915009075</v>
      </c>
      <c r="X2164" s="2" t="s">
        <v>22</v>
      </c>
    </row>
    <row r="2165" spans="1:24" ht="14.25" customHeight="1" x14ac:dyDescent="0.25">
      <c r="A2165" s="2">
        <v>1949</v>
      </c>
      <c r="B2165" s="2">
        <v>23</v>
      </c>
      <c r="C2165" s="2" t="str">
        <f t="shared" si="297"/>
        <v>Young Adults</v>
      </c>
      <c r="D2165" s="2" t="s">
        <v>18</v>
      </c>
      <c r="E2165" s="2" t="s">
        <v>27</v>
      </c>
      <c r="F2165" s="2">
        <v>618.64</v>
      </c>
      <c r="G2165" s="2">
        <f t="shared" si="298"/>
        <v>2</v>
      </c>
      <c r="H2165" s="6">
        <v>46145</v>
      </c>
      <c r="I2165" s="12" t="str">
        <f t="shared" si="299"/>
        <v>2026</v>
      </c>
      <c r="J2165" s="10" t="str">
        <f t="shared" si="300"/>
        <v>May</v>
      </c>
      <c r="K2165" s="12" t="str">
        <f t="shared" si="301"/>
        <v>03</v>
      </c>
      <c r="L2165" s="2" t="s">
        <v>24</v>
      </c>
      <c r="M2165" s="2" t="s">
        <v>15</v>
      </c>
      <c r="N2165" s="2">
        <v>1.19</v>
      </c>
      <c r="O2165" s="2" t="s">
        <v>21</v>
      </c>
      <c r="P2165" s="2">
        <v>14</v>
      </c>
      <c r="Q2165" s="2">
        <f t="shared" si="302"/>
        <v>2</v>
      </c>
      <c r="R2165" s="2">
        <v>44.19</v>
      </c>
      <c r="S2165" s="2">
        <f t="shared" si="303"/>
        <v>1</v>
      </c>
      <c r="T2165" s="42">
        <f>DataSet!G1950+DataSet!Q1950+DataSet!S1950</f>
        <v>7</v>
      </c>
      <c r="U2165" s="16" t="str">
        <f t="shared" si="304"/>
        <v>High</v>
      </c>
      <c r="V2165" s="4">
        <v>1</v>
      </c>
      <c r="W2165" s="33">
        <f t="shared" si="305"/>
        <v>533.37451838879122</v>
      </c>
      <c r="X2165" s="2" t="s">
        <v>22</v>
      </c>
    </row>
    <row r="2166" spans="1:24" ht="14.25" customHeight="1" x14ac:dyDescent="0.25">
      <c r="A2166" s="2">
        <v>1955</v>
      </c>
      <c r="B2166" s="2">
        <v>56</v>
      </c>
      <c r="C2166" s="2" t="str">
        <f t="shared" si="297"/>
        <v>Late Adults</v>
      </c>
      <c r="D2166" s="2" t="s">
        <v>23</v>
      </c>
      <c r="E2166" s="2" t="s">
        <v>13</v>
      </c>
      <c r="F2166" s="2">
        <v>837.91</v>
      </c>
      <c r="G2166" s="2">
        <f t="shared" si="298"/>
        <v>3</v>
      </c>
      <c r="H2166" s="6">
        <v>46151</v>
      </c>
      <c r="I2166" s="12" t="str">
        <f t="shared" si="299"/>
        <v>2026</v>
      </c>
      <c r="J2166" s="10" t="str">
        <f t="shared" si="300"/>
        <v>May</v>
      </c>
      <c r="K2166" s="12" t="str">
        <f t="shared" si="301"/>
        <v>09</v>
      </c>
      <c r="L2166" s="2" t="s">
        <v>20</v>
      </c>
      <c r="M2166" s="2" t="s">
        <v>25</v>
      </c>
      <c r="N2166" s="2">
        <v>1.19</v>
      </c>
      <c r="O2166" s="2" t="s">
        <v>21</v>
      </c>
      <c r="P2166" s="2">
        <v>5</v>
      </c>
      <c r="Q2166" s="2">
        <f t="shared" si="302"/>
        <v>1</v>
      </c>
      <c r="R2166" s="2">
        <v>167.58</v>
      </c>
      <c r="S2166" s="2">
        <f t="shared" si="303"/>
        <v>3</v>
      </c>
      <c r="T2166" s="42">
        <f>DataSet!G1956+DataSet!Q1956+DataSet!S1956</f>
        <v>7</v>
      </c>
      <c r="U2166" s="16" t="str">
        <f t="shared" si="304"/>
        <v>High</v>
      </c>
      <c r="V2166" s="4">
        <v>2</v>
      </c>
      <c r="W2166" s="33">
        <f t="shared" si="305"/>
        <v>520.40600000000052</v>
      </c>
      <c r="X2166" s="2" t="s">
        <v>22</v>
      </c>
    </row>
    <row r="2167" spans="1:24" ht="14.25" customHeight="1" x14ac:dyDescent="0.25">
      <c r="A2167" s="2">
        <v>2259</v>
      </c>
      <c r="B2167" s="2">
        <v>25</v>
      </c>
      <c r="C2167" s="2" t="str">
        <f t="shared" si="297"/>
        <v>Young Adults</v>
      </c>
      <c r="D2167" s="2" t="s">
        <v>26</v>
      </c>
      <c r="E2167" s="2" t="s">
        <v>13</v>
      </c>
      <c r="F2167" s="2">
        <v>276.55</v>
      </c>
      <c r="G2167" s="2">
        <f t="shared" si="298"/>
        <v>1</v>
      </c>
      <c r="H2167" s="6">
        <v>46455</v>
      </c>
      <c r="I2167" s="12" t="str">
        <f t="shared" si="299"/>
        <v>2027</v>
      </c>
      <c r="J2167" s="10" t="str">
        <f t="shared" si="300"/>
        <v>Mar</v>
      </c>
      <c r="K2167" s="12" t="str">
        <f t="shared" si="301"/>
        <v>09</v>
      </c>
      <c r="L2167" s="2" t="s">
        <v>24</v>
      </c>
      <c r="M2167" s="2" t="s">
        <v>15</v>
      </c>
      <c r="N2167" s="2">
        <v>1.19</v>
      </c>
      <c r="O2167" s="2" t="s">
        <v>16</v>
      </c>
      <c r="P2167" s="2">
        <v>8</v>
      </c>
      <c r="Q2167" s="2">
        <f t="shared" si="302"/>
        <v>2</v>
      </c>
      <c r="R2167" s="2">
        <v>34.57</v>
      </c>
      <c r="S2167" s="2">
        <f t="shared" si="303"/>
        <v>1</v>
      </c>
      <c r="T2167" s="42">
        <f>DataSet!G2260+DataSet!Q2260+DataSet!S2260</f>
        <v>5</v>
      </c>
      <c r="U2167" s="16" t="str">
        <f t="shared" si="304"/>
        <v>Medium</v>
      </c>
      <c r="V2167" s="4">
        <v>2</v>
      </c>
      <c r="W2167" s="33">
        <f t="shared" si="305"/>
        <v>519.84304964539058</v>
      </c>
      <c r="X2167" s="2" t="s">
        <v>22</v>
      </c>
    </row>
    <row r="2168" spans="1:24" ht="14.25" customHeight="1" x14ac:dyDescent="0.25">
      <c r="A2168" s="2">
        <v>2387</v>
      </c>
      <c r="B2168" s="2">
        <v>60</v>
      </c>
      <c r="C2168" s="2" t="str">
        <f t="shared" si="297"/>
        <v>Seniors</v>
      </c>
      <c r="D2168" s="2" t="s">
        <v>12</v>
      </c>
      <c r="E2168" s="2" t="s">
        <v>19</v>
      </c>
      <c r="F2168" s="2">
        <v>619.36</v>
      </c>
      <c r="G2168" s="2">
        <f t="shared" si="298"/>
        <v>2</v>
      </c>
      <c r="H2168" s="6">
        <v>46583</v>
      </c>
      <c r="I2168" s="12" t="str">
        <f t="shared" si="299"/>
        <v>2027</v>
      </c>
      <c r="J2168" s="10" t="str">
        <f t="shared" si="300"/>
        <v>Jul</v>
      </c>
      <c r="K2168" s="12" t="str">
        <f t="shared" si="301"/>
        <v>15</v>
      </c>
      <c r="L2168" s="2" t="s">
        <v>20</v>
      </c>
      <c r="M2168" s="2" t="s">
        <v>25</v>
      </c>
      <c r="N2168" s="2">
        <v>1.19</v>
      </c>
      <c r="O2168" s="2" t="s">
        <v>21</v>
      </c>
      <c r="P2168" s="2">
        <v>19</v>
      </c>
      <c r="Q2168" s="2">
        <f t="shared" si="302"/>
        <v>3</v>
      </c>
      <c r="R2168" s="2">
        <v>32.6</v>
      </c>
      <c r="S2168" s="2">
        <f t="shared" si="303"/>
        <v>1</v>
      </c>
      <c r="T2168" s="42">
        <f>DataSet!G2388+DataSet!Q2388+DataSet!S2388</f>
        <v>7</v>
      </c>
      <c r="U2168" s="16" t="str">
        <f t="shared" si="304"/>
        <v>High</v>
      </c>
      <c r="V2168" s="4">
        <v>5</v>
      </c>
      <c r="W2168" s="33">
        <f t="shared" si="305"/>
        <v>536.77501811594232</v>
      </c>
      <c r="X2168" s="2" t="s">
        <v>17</v>
      </c>
    </row>
    <row r="2169" spans="1:24" ht="14.25" customHeight="1" x14ac:dyDescent="0.25">
      <c r="A2169" s="2">
        <v>2846</v>
      </c>
      <c r="B2169" s="2">
        <v>61</v>
      </c>
      <c r="C2169" s="2" t="str">
        <f t="shared" si="297"/>
        <v>Seniors</v>
      </c>
      <c r="D2169" s="2" t="s">
        <v>18</v>
      </c>
      <c r="E2169" s="2" t="s">
        <v>13</v>
      </c>
      <c r="F2169" s="2">
        <v>747.2</v>
      </c>
      <c r="G2169" s="2">
        <f t="shared" si="298"/>
        <v>3</v>
      </c>
      <c r="H2169" s="6">
        <v>47042</v>
      </c>
      <c r="I2169" s="12" t="str">
        <f t="shared" si="299"/>
        <v>2028</v>
      </c>
      <c r="J2169" s="10" t="str">
        <f t="shared" si="300"/>
        <v>Oct</v>
      </c>
      <c r="K2169" s="12" t="str">
        <f t="shared" si="301"/>
        <v>16</v>
      </c>
      <c r="L2169" s="2" t="s">
        <v>30</v>
      </c>
      <c r="M2169" s="2" t="s">
        <v>25</v>
      </c>
      <c r="N2169" s="2">
        <v>1.19</v>
      </c>
      <c r="O2169" s="2" t="s">
        <v>16</v>
      </c>
      <c r="P2169" s="2">
        <v>5</v>
      </c>
      <c r="Q2169" s="2">
        <f t="shared" si="302"/>
        <v>1</v>
      </c>
      <c r="R2169" s="2">
        <v>149.44</v>
      </c>
      <c r="S2169" s="2">
        <f t="shared" si="303"/>
        <v>2</v>
      </c>
      <c r="T2169" s="42">
        <f>DataSet!G2847+DataSet!Q2847+DataSet!S2847</f>
        <v>5</v>
      </c>
      <c r="U2169" s="16" t="str">
        <f t="shared" si="304"/>
        <v>Medium</v>
      </c>
      <c r="V2169" s="4">
        <v>5</v>
      </c>
      <c r="W2169" s="33">
        <f t="shared" si="305"/>
        <v>536.62513611615282</v>
      </c>
      <c r="X2169" s="2" t="s">
        <v>28</v>
      </c>
    </row>
    <row r="2170" spans="1:24" ht="14.25" customHeight="1" x14ac:dyDescent="0.25">
      <c r="A2170" s="2">
        <v>2866</v>
      </c>
      <c r="B2170" s="2">
        <v>69</v>
      </c>
      <c r="C2170" s="2" t="str">
        <f t="shared" si="297"/>
        <v>Seniors</v>
      </c>
      <c r="D2170" s="2" t="s">
        <v>18</v>
      </c>
      <c r="E2170" s="2" t="s">
        <v>27</v>
      </c>
      <c r="F2170" s="2">
        <v>413.17</v>
      </c>
      <c r="G2170" s="2">
        <f t="shared" si="298"/>
        <v>2</v>
      </c>
      <c r="H2170" s="6">
        <v>47062</v>
      </c>
      <c r="I2170" s="12" t="str">
        <f t="shared" si="299"/>
        <v>2028</v>
      </c>
      <c r="J2170" s="10" t="str">
        <f t="shared" si="300"/>
        <v>Nov</v>
      </c>
      <c r="K2170" s="12" t="str">
        <f t="shared" si="301"/>
        <v>05</v>
      </c>
      <c r="L2170" s="2" t="s">
        <v>30</v>
      </c>
      <c r="M2170" s="2" t="s">
        <v>15</v>
      </c>
      <c r="N2170" s="2">
        <v>1.19</v>
      </c>
      <c r="O2170" s="2" t="s">
        <v>21</v>
      </c>
      <c r="P2170" s="2">
        <v>5</v>
      </c>
      <c r="Q2170" s="2">
        <f t="shared" si="302"/>
        <v>1</v>
      </c>
      <c r="R2170" s="2">
        <v>82.63</v>
      </c>
      <c r="S2170" s="2">
        <f t="shared" si="303"/>
        <v>2</v>
      </c>
      <c r="T2170" s="42">
        <f>DataSet!G2867+DataSet!Q2867+DataSet!S2867</f>
        <v>4</v>
      </c>
      <c r="U2170" s="16" t="str">
        <f t="shared" si="304"/>
        <v>Low</v>
      </c>
      <c r="V2170" s="4">
        <v>2</v>
      </c>
      <c r="W2170" s="33">
        <f t="shared" si="305"/>
        <v>520.27518650088859</v>
      </c>
      <c r="X2170" s="2" t="s">
        <v>17</v>
      </c>
    </row>
    <row r="2171" spans="1:24" ht="14.25" customHeight="1" x14ac:dyDescent="0.25">
      <c r="A2171" s="2">
        <v>2984</v>
      </c>
      <c r="B2171" s="2">
        <v>40</v>
      </c>
      <c r="C2171" s="2" t="str">
        <f t="shared" si="297"/>
        <v>Mid Adults</v>
      </c>
      <c r="D2171" s="2" t="s">
        <v>23</v>
      </c>
      <c r="E2171" s="2" t="s">
        <v>27</v>
      </c>
      <c r="F2171" s="2">
        <v>491.96</v>
      </c>
      <c r="G2171" s="2">
        <f t="shared" si="298"/>
        <v>2</v>
      </c>
      <c r="H2171" s="6">
        <v>47180</v>
      </c>
      <c r="I2171" s="12" t="str">
        <f t="shared" si="299"/>
        <v>2029</v>
      </c>
      <c r="J2171" s="10" t="str">
        <f t="shared" si="300"/>
        <v>Mar</v>
      </c>
      <c r="K2171" s="12" t="str">
        <f t="shared" si="301"/>
        <v>03</v>
      </c>
      <c r="L2171" s="2" t="s">
        <v>20</v>
      </c>
      <c r="M2171" s="2" t="s">
        <v>25</v>
      </c>
      <c r="N2171" s="2">
        <v>1.19</v>
      </c>
      <c r="O2171" s="2" t="s">
        <v>16</v>
      </c>
      <c r="P2171" s="2">
        <v>7</v>
      </c>
      <c r="Q2171" s="2">
        <f t="shared" si="302"/>
        <v>2</v>
      </c>
      <c r="R2171" s="2">
        <v>70.28</v>
      </c>
      <c r="S2171" s="2">
        <f t="shared" si="303"/>
        <v>2</v>
      </c>
      <c r="T2171" s="42">
        <f>DataSet!G2985+DataSet!Q2985+DataSet!S2985</f>
        <v>5</v>
      </c>
      <c r="U2171" s="16" t="str">
        <f t="shared" si="304"/>
        <v>Medium</v>
      </c>
      <c r="V2171" s="4">
        <v>2</v>
      </c>
      <c r="W2171" s="33">
        <f t="shared" si="305"/>
        <v>520.46576512455567</v>
      </c>
      <c r="X2171" s="2" t="s">
        <v>28</v>
      </c>
    </row>
    <row r="2172" spans="1:24" ht="14.25" customHeight="1" x14ac:dyDescent="0.25">
      <c r="A2172" s="2">
        <v>3024</v>
      </c>
      <c r="B2172" s="2">
        <v>49</v>
      </c>
      <c r="C2172" s="2" t="str">
        <f t="shared" si="297"/>
        <v>Mid Adults</v>
      </c>
      <c r="D2172" s="2" t="s">
        <v>18</v>
      </c>
      <c r="E2172" s="2" t="s">
        <v>29</v>
      </c>
      <c r="F2172" s="2">
        <v>116.38</v>
      </c>
      <c r="G2172" s="2">
        <f t="shared" si="298"/>
        <v>1</v>
      </c>
      <c r="H2172" s="6">
        <v>47220</v>
      </c>
      <c r="I2172" s="12" t="str">
        <f t="shared" si="299"/>
        <v>2029</v>
      </c>
      <c r="J2172" s="10" t="str">
        <f t="shared" si="300"/>
        <v>Apr</v>
      </c>
      <c r="K2172" s="12" t="str">
        <f t="shared" si="301"/>
        <v>12</v>
      </c>
      <c r="L2172" s="2" t="s">
        <v>24</v>
      </c>
      <c r="M2172" s="2" t="s">
        <v>25</v>
      </c>
      <c r="N2172" s="2">
        <v>1.19</v>
      </c>
      <c r="O2172" s="2" t="s">
        <v>21</v>
      </c>
      <c r="P2172" s="2">
        <v>5</v>
      </c>
      <c r="Q2172" s="2">
        <f t="shared" si="302"/>
        <v>1</v>
      </c>
      <c r="R2172" s="2">
        <v>23.28</v>
      </c>
      <c r="S2172" s="2">
        <f t="shared" si="303"/>
        <v>1</v>
      </c>
      <c r="T2172" s="42">
        <f>DataSet!G3025+DataSet!Q3025+DataSet!S3025</f>
        <v>6</v>
      </c>
      <c r="U2172" s="16" t="str">
        <f t="shared" si="304"/>
        <v>Medium</v>
      </c>
      <c r="V2172" s="4">
        <v>1</v>
      </c>
      <c r="W2172" s="33">
        <f t="shared" si="305"/>
        <v>533.22492982456095</v>
      </c>
      <c r="X2172" s="2" t="s">
        <v>28</v>
      </c>
    </row>
    <row r="2173" spans="1:24" ht="14.25" customHeight="1" x14ac:dyDescent="0.25">
      <c r="A2173" s="2">
        <v>3335</v>
      </c>
      <c r="B2173" s="2">
        <v>47</v>
      </c>
      <c r="C2173" s="2" t="str">
        <f t="shared" si="297"/>
        <v>Mid Adults</v>
      </c>
      <c r="D2173" s="2" t="s">
        <v>23</v>
      </c>
      <c r="E2173" s="2" t="s">
        <v>19</v>
      </c>
      <c r="F2173" s="2">
        <v>696.17</v>
      </c>
      <c r="G2173" s="2">
        <f t="shared" si="298"/>
        <v>3</v>
      </c>
      <c r="H2173" s="6">
        <v>47531</v>
      </c>
      <c r="I2173" s="12" t="str">
        <f t="shared" si="299"/>
        <v>2030</v>
      </c>
      <c r="J2173" s="10" t="str">
        <f t="shared" si="300"/>
        <v>Feb</v>
      </c>
      <c r="K2173" s="12" t="str">
        <f t="shared" si="301"/>
        <v>17</v>
      </c>
      <c r="L2173" s="2" t="s">
        <v>20</v>
      </c>
      <c r="M2173" s="2" t="s">
        <v>25</v>
      </c>
      <c r="N2173" s="2">
        <v>1.19</v>
      </c>
      <c r="O2173" s="2" t="s">
        <v>21</v>
      </c>
      <c r="P2173" s="2">
        <v>10</v>
      </c>
      <c r="Q2173" s="2">
        <f t="shared" si="302"/>
        <v>2</v>
      </c>
      <c r="R2173" s="2">
        <v>69.62</v>
      </c>
      <c r="S2173" s="2">
        <f t="shared" si="303"/>
        <v>2</v>
      </c>
      <c r="T2173" s="42">
        <f>DataSet!G3336+DataSet!Q3336+DataSet!S3336</f>
        <v>6</v>
      </c>
      <c r="U2173" s="16" t="str">
        <f t="shared" si="304"/>
        <v>Medium</v>
      </c>
      <c r="V2173" s="4">
        <v>4</v>
      </c>
      <c r="W2173" s="33">
        <f t="shared" si="305"/>
        <v>522.39679245283071</v>
      </c>
      <c r="X2173" s="2" t="s">
        <v>22</v>
      </c>
    </row>
    <row r="2174" spans="1:24" ht="14.25" customHeight="1" x14ac:dyDescent="0.25">
      <c r="A2174" s="2">
        <v>3586</v>
      </c>
      <c r="B2174" s="2">
        <v>45</v>
      </c>
      <c r="C2174" s="2" t="str">
        <f t="shared" si="297"/>
        <v>Mid Adults</v>
      </c>
      <c r="D2174" s="2" t="s">
        <v>18</v>
      </c>
      <c r="E2174" s="2" t="s">
        <v>29</v>
      </c>
      <c r="F2174" s="2">
        <v>687.24</v>
      </c>
      <c r="G2174" s="2">
        <f t="shared" si="298"/>
        <v>3</v>
      </c>
      <c r="H2174" s="6">
        <v>47782</v>
      </c>
      <c r="I2174" s="12" t="str">
        <f t="shared" si="299"/>
        <v>2030</v>
      </c>
      <c r="J2174" s="10" t="str">
        <f t="shared" si="300"/>
        <v>Oct</v>
      </c>
      <c r="K2174" s="12" t="str">
        <f t="shared" si="301"/>
        <v>26</v>
      </c>
      <c r="L2174" s="2" t="s">
        <v>30</v>
      </c>
      <c r="M2174" s="2" t="s">
        <v>25</v>
      </c>
      <c r="N2174" s="2">
        <v>1.19</v>
      </c>
      <c r="O2174" s="2" t="s">
        <v>21</v>
      </c>
      <c r="P2174" s="2">
        <v>6</v>
      </c>
      <c r="Q2174" s="2">
        <f t="shared" si="302"/>
        <v>2</v>
      </c>
      <c r="R2174" s="2">
        <v>114.54</v>
      </c>
      <c r="S2174" s="2">
        <f t="shared" si="303"/>
        <v>2</v>
      </c>
      <c r="T2174" s="42">
        <f>DataSet!G3587+DataSet!Q3587+DataSet!S3587</f>
        <v>4</v>
      </c>
      <c r="U2174" s="16" t="str">
        <f t="shared" si="304"/>
        <v>Low</v>
      </c>
      <c r="V2174" s="4">
        <v>2</v>
      </c>
      <c r="W2174" s="33">
        <f t="shared" si="305"/>
        <v>520.51657754010739</v>
      </c>
      <c r="X2174" s="2" t="s">
        <v>22</v>
      </c>
    </row>
    <row r="2175" spans="1:24" ht="14.25" customHeight="1" x14ac:dyDescent="0.25">
      <c r="A2175" s="2">
        <v>3601</v>
      </c>
      <c r="B2175" s="2">
        <v>46</v>
      </c>
      <c r="C2175" s="2" t="str">
        <f t="shared" si="297"/>
        <v>Mid Adults</v>
      </c>
      <c r="D2175" s="2" t="s">
        <v>26</v>
      </c>
      <c r="E2175" s="2" t="s">
        <v>29</v>
      </c>
      <c r="F2175" s="2">
        <v>286.52999999999997</v>
      </c>
      <c r="G2175" s="2">
        <f t="shared" si="298"/>
        <v>1</v>
      </c>
      <c r="H2175" s="6">
        <v>47797</v>
      </c>
      <c r="I2175" s="12" t="str">
        <f t="shared" si="299"/>
        <v>2030</v>
      </c>
      <c r="J2175" s="10" t="str">
        <f t="shared" si="300"/>
        <v>Nov</v>
      </c>
      <c r="K2175" s="12" t="str">
        <f t="shared" si="301"/>
        <v>10</v>
      </c>
      <c r="L2175" s="2" t="s">
        <v>24</v>
      </c>
      <c r="M2175" s="2" t="s">
        <v>15</v>
      </c>
      <c r="N2175" s="2">
        <v>1.19</v>
      </c>
      <c r="O2175" s="2" t="s">
        <v>16</v>
      </c>
      <c r="P2175" s="2">
        <v>13</v>
      </c>
      <c r="Q2175" s="2">
        <f t="shared" si="302"/>
        <v>2</v>
      </c>
      <c r="R2175" s="2">
        <v>22.04</v>
      </c>
      <c r="S2175" s="2">
        <f t="shared" si="303"/>
        <v>1</v>
      </c>
      <c r="T2175" s="42">
        <f>DataSet!G3602+DataSet!Q3602+DataSet!S3602</f>
        <v>5</v>
      </c>
      <c r="U2175" s="16" t="str">
        <f t="shared" si="304"/>
        <v>Medium</v>
      </c>
      <c r="V2175" s="4">
        <v>2</v>
      </c>
      <c r="W2175" s="33">
        <f t="shared" si="305"/>
        <v>520.21885714285759</v>
      </c>
      <c r="X2175" s="2" t="s">
        <v>22</v>
      </c>
    </row>
    <row r="2176" spans="1:24" ht="14.25" customHeight="1" x14ac:dyDescent="0.25">
      <c r="A2176" s="2">
        <v>3606</v>
      </c>
      <c r="B2176" s="2">
        <v>48</v>
      </c>
      <c r="C2176" s="2" t="str">
        <f t="shared" si="297"/>
        <v>Mid Adults</v>
      </c>
      <c r="D2176" s="2" t="s">
        <v>18</v>
      </c>
      <c r="E2176" s="2" t="s">
        <v>29</v>
      </c>
      <c r="F2176" s="2">
        <v>60</v>
      </c>
      <c r="G2176" s="2">
        <f t="shared" si="298"/>
        <v>1</v>
      </c>
      <c r="H2176" s="6">
        <v>47802</v>
      </c>
      <c r="I2176" s="12" t="str">
        <f t="shared" si="299"/>
        <v>2030</v>
      </c>
      <c r="J2176" s="10" t="str">
        <f t="shared" si="300"/>
        <v>Nov</v>
      </c>
      <c r="K2176" s="12" t="str">
        <f t="shared" si="301"/>
        <v>15</v>
      </c>
      <c r="L2176" s="2" t="s">
        <v>14</v>
      </c>
      <c r="M2176" s="2" t="s">
        <v>25</v>
      </c>
      <c r="N2176" s="2">
        <v>1.19</v>
      </c>
      <c r="O2176" s="2" t="s">
        <v>16</v>
      </c>
      <c r="P2176" s="2">
        <v>14</v>
      </c>
      <c r="Q2176" s="2">
        <f t="shared" si="302"/>
        <v>2</v>
      </c>
      <c r="R2176" s="2">
        <v>4.29</v>
      </c>
      <c r="S2176" s="2">
        <f t="shared" si="303"/>
        <v>1</v>
      </c>
      <c r="T2176" s="42">
        <f>DataSet!G3607+DataSet!Q3607+DataSet!S3607</f>
        <v>7</v>
      </c>
      <c r="U2176" s="16" t="str">
        <f t="shared" si="304"/>
        <v>High</v>
      </c>
      <c r="V2176" s="4">
        <v>2</v>
      </c>
      <c r="W2176" s="33">
        <f t="shared" si="305"/>
        <v>520.63690518783574</v>
      </c>
      <c r="X2176" s="2" t="s">
        <v>17</v>
      </c>
    </row>
    <row r="2177" spans="1:24" ht="14.25" customHeight="1" x14ac:dyDescent="0.25">
      <c r="A2177" s="2">
        <v>3635</v>
      </c>
      <c r="B2177" s="2">
        <v>69</v>
      </c>
      <c r="C2177" s="2" t="str">
        <f t="shared" si="297"/>
        <v>Seniors</v>
      </c>
      <c r="D2177" s="2" t="s">
        <v>12</v>
      </c>
      <c r="E2177" s="2" t="s">
        <v>27</v>
      </c>
      <c r="F2177" s="2">
        <v>252.85</v>
      </c>
      <c r="G2177" s="2">
        <f t="shared" si="298"/>
        <v>1</v>
      </c>
      <c r="H2177" s="6">
        <v>47831</v>
      </c>
      <c r="I2177" s="12" t="str">
        <f t="shared" si="299"/>
        <v>2030</v>
      </c>
      <c r="J2177" s="10" t="str">
        <f t="shared" si="300"/>
        <v>Dec</v>
      </c>
      <c r="K2177" s="12" t="str">
        <f t="shared" si="301"/>
        <v>14</v>
      </c>
      <c r="L2177" s="2" t="s">
        <v>20</v>
      </c>
      <c r="M2177" s="2" t="s">
        <v>25</v>
      </c>
      <c r="N2177" s="2">
        <v>1.19</v>
      </c>
      <c r="O2177" s="2" t="s">
        <v>21</v>
      </c>
      <c r="P2177" s="2">
        <v>3</v>
      </c>
      <c r="Q2177" s="2">
        <f t="shared" si="302"/>
        <v>1</v>
      </c>
      <c r="R2177" s="2">
        <v>84.28</v>
      </c>
      <c r="S2177" s="2">
        <f t="shared" si="303"/>
        <v>2</v>
      </c>
      <c r="T2177" s="42">
        <f>DataSet!G3636+DataSet!Q3636+DataSet!S3636</f>
        <v>7</v>
      </c>
      <c r="U2177" s="16" t="str">
        <f t="shared" si="304"/>
        <v>High</v>
      </c>
      <c r="V2177" s="4">
        <v>4</v>
      </c>
      <c r="W2177" s="33">
        <f t="shared" si="305"/>
        <v>522.09821305841967</v>
      </c>
      <c r="X2177" s="2" t="s">
        <v>17</v>
      </c>
    </row>
    <row r="2178" spans="1:24" ht="14.25" customHeight="1" x14ac:dyDescent="0.25">
      <c r="A2178" s="2">
        <v>4173</v>
      </c>
      <c r="B2178" s="2">
        <v>60</v>
      </c>
      <c r="C2178" s="2" t="str">
        <f t="shared" ref="C2178:C2241" si="306">IF(AND(B2178&gt;=18, B2178&lt;=29), "Young Adults",
   IF(AND(B2178&gt;=30, B2178&lt;=39), "Early Adults",
      IF(AND(B2178&gt;=40, B2178&lt;=49), "Mid Adults",
         IF(AND(B2178&gt;=50, B2178&lt;=59), "Late Adults",
            IF(AND(B2178&gt;=60, B2178&lt;=69), "Seniors", "Out of Range")
         )
      )
   )
)</f>
        <v>Seniors</v>
      </c>
      <c r="D2178" s="2" t="s">
        <v>12</v>
      </c>
      <c r="E2178" s="2" t="s">
        <v>19</v>
      </c>
      <c r="F2178" s="2">
        <v>840.04</v>
      </c>
      <c r="G2178" s="2">
        <f t="shared" ref="G2178:G2241" si="307">IF(F2178 &lt;= 350, 1, IF(F2178&gt; 350, IF(F2178 &lt;= 650, 2, 3)))</f>
        <v>3</v>
      </c>
      <c r="H2178" s="6">
        <v>48369</v>
      </c>
      <c r="I2178" s="12" t="str">
        <f t="shared" ref="I2178:I2241" si="308">TEXT(H2178, "yyyy")</f>
        <v>2032</v>
      </c>
      <c r="J2178" s="10" t="str">
        <f t="shared" ref="J2178:J2241" si="309">TEXT(H2178, "mmm")</f>
        <v>Jun</v>
      </c>
      <c r="K2178" s="12" t="str">
        <f t="shared" ref="K2178:K2241" si="310">TEXT(H2178, "dd")</f>
        <v>04</v>
      </c>
      <c r="L2178" s="2" t="s">
        <v>30</v>
      </c>
      <c r="M2178" s="2" t="s">
        <v>25</v>
      </c>
      <c r="N2178" s="2">
        <v>1.19</v>
      </c>
      <c r="O2178" s="2" t="s">
        <v>16</v>
      </c>
      <c r="P2178" s="2">
        <v>13</v>
      </c>
      <c r="Q2178" s="2">
        <f t="shared" ref="Q2178:Q2241" si="311">IF(P2178 &lt;= 5, 1, IF(P2178&gt; 5, IF(P2178 &lt;= 15, 2, 3)))</f>
        <v>2</v>
      </c>
      <c r="R2178" s="2">
        <v>64.62</v>
      </c>
      <c r="S2178" s="2">
        <f t="shared" ref="S2178:S2241" si="312">IF(R2178 &lt;= 50, 1, IF(R2178&gt; 50, IF(R2178 &lt;= 150, 2, 3)))</f>
        <v>2</v>
      </c>
      <c r="T2178" s="42">
        <f>DataSet!G4174+DataSet!Q4174+DataSet!S4174</f>
        <v>4</v>
      </c>
      <c r="U2178" s="16" t="str">
        <f t="shared" ref="U2178:U2241" si="313">IF(T2178&lt;=4,"Low",IF(T2178&lt;=6,"Medium","High"))</f>
        <v>Low</v>
      </c>
      <c r="V2178" s="4">
        <v>3</v>
      </c>
      <c r="W2178" s="33">
        <f t="shared" ref="W2178:W2241" si="314">AVERAGEIFS(F2178:F7177, V2178:V7177,V2178 )</f>
        <v>496.49079505300352</v>
      </c>
      <c r="X2178" s="2" t="s">
        <v>17</v>
      </c>
    </row>
    <row r="2179" spans="1:24" ht="14.25" customHeight="1" x14ac:dyDescent="0.25">
      <c r="A2179" s="2">
        <v>4411</v>
      </c>
      <c r="B2179" s="2">
        <v>20</v>
      </c>
      <c r="C2179" s="2" t="str">
        <f t="shared" si="306"/>
        <v>Young Adults</v>
      </c>
      <c r="D2179" s="2" t="s">
        <v>18</v>
      </c>
      <c r="E2179" s="2" t="s">
        <v>27</v>
      </c>
      <c r="F2179" s="2">
        <v>91.53</v>
      </c>
      <c r="G2179" s="2">
        <f t="shared" si="307"/>
        <v>1</v>
      </c>
      <c r="H2179" s="6">
        <v>48607</v>
      </c>
      <c r="I2179" s="12" t="str">
        <f t="shared" si="308"/>
        <v>2033</v>
      </c>
      <c r="J2179" s="10" t="str">
        <f t="shared" si="309"/>
        <v>Jan</v>
      </c>
      <c r="K2179" s="12" t="str">
        <f t="shared" si="310"/>
        <v>28</v>
      </c>
      <c r="L2179" s="2" t="s">
        <v>24</v>
      </c>
      <c r="M2179" s="2" t="s">
        <v>15</v>
      </c>
      <c r="N2179" s="2">
        <v>1.19</v>
      </c>
      <c r="O2179" s="2" t="s">
        <v>16</v>
      </c>
      <c r="P2179" s="2">
        <v>6</v>
      </c>
      <c r="Q2179" s="2">
        <f t="shared" si="311"/>
        <v>2</v>
      </c>
      <c r="R2179" s="2">
        <v>15.26</v>
      </c>
      <c r="S2179" s="2">
        <f t="shared" si="312"/>
        <v>1</v>
      </c>
      <c r="T2179" s="42">
        <f>DataSet!G4412+DataSet!Q4412+DataSet!S4412</f>
        <v>7</v>
      </c>
      <c r="U2179" s="16" t="str">
        <f t="shared" si="313"/>
        <v>High</v>
      </c>
      <c r="V2179" s="4">
        <v>2</v>
      </c>
      <c r="W2179" s="33">
        <f t="shared" si="314"/>
        <v>521.46241935483908</v>
      </c>
      <c r="X2179" s="2" t="s">
        <v>22</v>
      </c>
    </row>
    <row r="2180" spans="1:24" ht="14.25" customHeight="1" x14ac:dyDescent="0.25">
      <c r="A2180" s="2">
        <v>4421</v>
      </c>
      <c r="B2180" s="2">
        <v>47</v>
      </c>
      <c r="C2180" s="2" t="str">
        <f t="shared" si="306"/>
        <v>Mid Adults</v>
      </c>
      <c r="D2180" s="2" t="s">
        <v>12</v>
      </c>
      <c r="E2180" s="2" t="s">
        <v>13</v>
      </c>
      <c r="F2180" s="2">
        <v>547.57000000000005</v>
      </c>
      <c r="G2180" s="2">
        <f t="shared" si="307"/>
        <v>2</v>
      </c>
      <c r="H2180" s="6">
        <v>48617</v>
      </c>
      <c r="I2180" s="12" t="str">
        <f t="shared" si="308"/>
        <v>2033</v>
      </c>
      <c r="J2180" s="10" t="str">
        <f t="shared" si="309"/>
        <v>Feb</v>
      </c>
      <c r="K2180" s="12" t="str">
        <f t="shared" si="310"/>
        <v>07</v>
      </c>
      <c r="L2180" s="2" t="s">
        <v>20</v>
      </c>
      <c r="M2180" s="2" t="s">
        <v>15</v>
      </c>
      <c r="N2180" s="2">
        <v>1.19</v>
      </c>
      <c r="O2180" s="2" t="s">
        <v>16</v>
      </c>
      <c r="P2180" s="2">
        <v>16</v>
      </c>
      <c r="Q2180" s="2">
        <f t="shared" si="311"/>
        <v>3</v>
      </c>
      <c r="R2180" s="2">
        <v>34.22</v>
      </c>
      <c r="S2180" s="2">
        <f t="shared" si="312"/>
        <v>1</v>
      </c>
      <c r="T2180" s="42">
        <f>DataSet!G4422+DataSet!Q4422+DataSet!S4422</f>
        <v>5</v>
      </c>
      <c r="U2180" s="16" t="str">
        <f t="shared" si="313"/>
        <v>Medium</v>
      </c>
      <c r="V2180" s="4">
        <v>1</v>
      </c>
      <c r="W2180" s="33">
        <f t="shared" si="314"/>
        <v>533.95752196836509</v>
      </c>
      <c r="X2180" s="2" t="s">
        <v>22</v>
      </c>
    </row>
    <row r="2181" spans="1:24" ht="14.25" customHeight="1" x14ac:dyDescent="0.25">
      <c r="A2181" s="2">
        <v>4611</v>
      </c>
      <c r="B2181" s="2">
        <v>25</v>
      </c>
      <c r="C2181" s="2" t="str">
        <f t="shared" si="306"/>
        <v>Young Adults</v>
      </c>
      <c r="D2181" s="2" t="s">
        <v>18</v>
      </c>
      <c r="E2181" s="2" t="s">
        <v>19</v>
      </c>
      <c r="F2181" s="2">
        <v>235.75</v>
      </c>
      <c r="G2181" s="2">
        <f t="shared" si="307"/>
        <v>1</v>
      </c>
      <c r="H2181" s="6">
        <v>48807</v>
      </c>
      <c r="I2181" s="12" t="str">
        <f t="shared" si="308"/>
        <v>2033</v>
      </c>
      <c r="J2181" s="10" t="str">
        <f t="shared" si="309"/>
        <v>Aug</v>
      </c>
      <c r="K2181" s="12" t="str">
        <f t="shared" si="310"/>
        <v>16</v>
      </c>
      <c r="L2181" s="2" t="s">
        <v>14</v>
      </c>
      <c r="M2181" s="2" t="s">
        <v>25</v>
      </c>
      <c r="N2181" s="2">
        <v>1.19</v>
      </c>
      <c r="O2181" s="2" t="s">
        <v>16</v>
      </c>
      <c r="P2181" s="2">
        <v>15</v>
      </c>
      <c r="Q2181" s="2">
        <f t="shared" si="311"/>
        <v>2</v>
      </c>
      <c r="R2181" s="2">
        <v>15.72</v>
      </c>
      <c r="S2181" s="2">
        <f t="shared" si="312"/>
        <v>1</v>
      </c>
      <c r="T2181" s="42">
        <f>DataSet!G4612+DataSet!Q4612+DataSet!S4612</f>
        <v>5</v>
      </c>
      <c r="U2181" s="16" t="str">
        <f t="shared" si="313"/>
        <v>Medium</v>
      </c>
      <c r="V2181" s="4">
        <v>5</v>
      </c>
      <c r="W2181" s="33">
        <f t="shared" si="314"/>
        <v>536.24227272727296</v>
      </c>
      <c r="X2181" s="2" t="s">
        <v>17</v>
      </c>
    </row>
    <row r="2182" spans="1:24" ht="14.25" customHeight="1" x14ac:dyDescent="0.25">
      <c r="A2182" s="2">
        <v>4618</v>
      </c>
      <c r="B2182" s="2">
        <v>52</v>
      </c>
      <c r="C2182" s="2" t="str">
        <f t="shared" si="306"/>
        <v>Late Adults</v>
      </c>
      <c r="D2182" s="2" t="s">
        <v>26</v>
      </c>
      <c r="E2182" s="2" t="s">
        <v>29</v>
      </c>
      <c r="F2182" s="2">
        <v>724.19</v>
      </c>
      <c r="G2182" s="2">
        <f t="shared" si="307"/>
        <v>3</v>
      </c>
      <c r="H2182" s="6">
        <v>48814</v>
      </c>
      <c r="I2182" s="12" t="str">
        <f t="shared" si="308"/>
        <v>2033</v>
      </c>
      <c r="J2182" s="10" t="str">
        <f t="shared" si="309"/>
        <v>Aug</v>
      </c>
      <c r="K2182" s="12" t="str">
        <f t="shared" si="310"/>
        <v>23</v>
      </c>
      <c r="L2182" s="2" t="s">
        <v>14</v>
      </c>
      <c r="M2182" s="2" t="s">
        <v>25</v>
      </c>
      <c r="N2182" s="2">
        <v>1.19</v>
      </c>
      <c r="O2182" s="2" t="s">
        <v>21</v>
      </c>
      <c r="P2182" s="2">
        <v>5</v>
      </c>
      <c r="Q2182" s="2">
        <f t="shared" si="311"/>
        <v>1</v>
      </c>
      <c r="R2182" s="2">
        <v>144.84</v>
      </c>
      <c r="S2182" s="2">
        <f t="shared" si="312"/>
        <v>2</v>
      </c>
      <c r="T2182" s="42">
        <f>DataSet!G4619+DataSet!Q4619+DataSet!S4619</f>
        <v>7</v>
      </c>
      <c r="U2182" s="16" t="str">
        <f t="shared" si="313"/>
        <v>High</v>
      </c>
      <c r="V2182" s="4">
        <v>1</v>
      </c>
      <c r="W2182" s="33">
        <f t="shared" si="314"/>
        <v>533.93355633802776</v>
      </c>
      <c r="X2182" s="2" t="s">
        <v>22</v>
      </c>
    </row>
    <row r="2183" spans="1:24" ht="14.25" customHeight="1" x14ac:dyDescent="0.25">
      <c r="A2183" s="2">
        <v>4674</v>
      </c>
      <c r="B2183" s="2">
        <v>55</v>
      </c>
      <c r="C2183" s="2" t="str">
        <f t="shared" si="306"/>
        <v>Late Adults</v>
      </c>
      <c r="D2183" s="2" t="s">
        <v>26</v>
      </c>
      <c r="E2183" s="2" t="s">
        <v>13</v>
      </c>
      <c r="F2183" s="2">
        <v>252.57</v>
      </c>
      <c r="G2183" s="2">
        <f t="shared" si="307"/>
        <v>1</v>
      </c>
      <c r="H2183" s="6">
        <v>48870</v>
      </c>
      <c r="I2183" s="12" t="str">
        <f t="shared" si="308"/>
        <v>2033</v>
      </c>
      <c r="J2183" s="10" t="str">
        <f t="shared" si="309"/>
        <v>Oct</v>
      </c>
      <c r="K2183" s="12" t="str">
        <f t="shared" si="310"/>
        <v>18</v>
      </c>
      <c r="L2183" s="2" t="s">
        <v>30</v>
      </c>
      <c r="M2183" s="2" t="s">
        <v>15</v>
      </c>
      <c r="N2183" s="2">
        <v>1.19</v>
      </c>
      <c r="O2183" s="2" t="s">
        <v>21</v>
      </c>
      <c r="P2183" s="2">
        <v>3</v>
      </c>
      <c r="Q2183" s="2">
        <f t="shared" si="311"/>
        <v>1</v>
      </c>
      <c r="R2183" s="2">
        <v>84.19</v>
      </c>
      <c r="S2183" s="2">
        <f t="shared" si="312"/>
        <v>2</v>
      </c>
      <c r="T2183" s="42">
        <f>DataSet!G4675+DataSet!Q4675+DataSet!S4675</f>
        <v>7</v>
      </c>
      <c r="U2183" s="16" t="str">
        <f t="shared" si="313"/>
        <v>High</v>
      </c>
      <c r="V2183" s="4">
        <v>1</v>
      </c>
      <c r="W2183" s="33">
        <f t="shared" si="314"/>
        <v>533.59800705467342</v>
      </c>
      <c r="X2183" s="2" t="s">
        <v>28</v>
      </c>
    </row>
    <row r="2184" spans="1:24" ht="14.25" customHeight="1" x14ac:dyDescent="0.25">
      <c r="A2184" s="2">
        <v>4677</v>
      </c>
      <c r="B2184" s="2">
        <v>30</v>
      </c>
      <c r="C2184" s="2" t="str">
        <f t="shared" si="306"/>
        <v>Early Adults</v>
      </c>
      <c r="D2184" s="2" t="s">
        <v>26</v>
      </c>
      <c r="E2184" s="2" t="s">
        <v>19</v>
      </c>
      <c r="F2184" s="2">
        <v>84.84</v>
      </c>
      <c r="G2184" s="2">
        <f t="shared" si="307"/>
        <v>1</v>
      </c>
      <c r="H2184" s="6">
        <v>48873</v>
      </c>
      <c r="I2184" s="12" t="str">
        <f t="shared" si="308"/>
        <v>2033</v>
      </c>
      <c r="J2184" s="10" t="str">
        <f t="shared" si="309"/>
        <v>Oct</v>
      </c>
      <c r="K2184" s="12" t="str">
        <f t="shared" si="310"/>
        <v>21</v>
      </c>
      <c r="L2184" s="2" t="s">
        <v>24</v>
      </c>
      <c r="M2184" s="2" t="s">
        <v>15</v>
      </c>
      <c r="N2184" s="2">
        <v>1.19</v>
      </c>
      <c r="O2184" s="2" t="s">
        <v>21</v>
      </c>
      <c r="P2184" s="2">
        <v>9</v>
      </c>
      <c r="Q2184" s="2">
        <f t="shared" si="311"/>
        <v>2</v>
      </c>
      <c r="R2184" s="2">
        <v>9.43</v>
      </c>
      <c r="S2184" s="2">
        <f t="shared" si="312"/>
        <v>1</v>
      </c>
      <c r="T2184" s="42">
        <f>DataSet!G4678+DataSet!Q4678+DataSet!S4678</f>
        <v>7</v>
      </c>
      <c r="U2184" s="16" t="str">
        <f t="shared" si="313"/>
        <v>High</v>
      </c>
      <c r="V2184" s="4">
        <v>5</v>
      </c>
      <c r="W2184" s="33">
        <f t="shared" si="314"/>
        <v>536.78961748633901</v>
      </c>
      <c r="X2184" s="2" t="s">
        <v>17</v>
      </c>
    </row>
    <row r="2185" spans="1:24" ht="14.25" customHeight="1" x14ac:dyDescent="0.25">
      <c r="A2185" s="2">
        <v>4742</v>
      </c>
      <c r="B2185" s="2">
        <v>25</v>
      </c>
      <c r="C2185" s="2" t="str">
        <f t="shared" si="306"/>
        <v>Young Adults</v>
      </c>
      <c r="D2185" s="2" t="s">
        <v>12</v>
      </c>
      <c r="E2185" s="2" t="s">
        <v>13</v>
      </c>
      <c r="F2185" s="2">
        <v>919.16</v>
      </c>
      <c r="G2185" s="2">
        <f t="shared" si="307"/>
        <v>3</v>
      </c>
      <c r="H2185" s="6">
        <v>48938</v>
      </c>
      <c r="I2185" s="12" t="str">
        <f t="shared" si="308"/>
        <v>2033</v>
      </c>
      <c r="J2185" s="10" t="str">
        <f t="shared" si="309"/>
        <v>Dec</v>
      </c>
      <c r="K2185" s="12" t="str">
        <f t="shared" si="310"/>
        <v>25</v>
      </c>
      <c r="L2185" s="2" t="s">
        <v>14</v>
      </c>
      <c r="M2185" s="2" t="s">
        <v>25</v>
      </c>
      <c r="N2185" s="2">
        <v>1.19</v>
      </c>
      <c r="O2185" s="2" t="s">
        <v>16</v>
      </c>
      <c r="P2185" s="2">
        <v>18</v>
      </c>
      <c r="Q2185" s="2">
        <f t="shared" si="311"/>
        <v>3</v>
      </c>
      <c r="R2185" s="2">
        <v>51.06</v>
      </c>
      <c r="S2185" s="2">
        <f t="shared" si="312"/>
        <v>2</v>
      </c>
      <c r="T2185" s="42">
        <f>DataSet!G4743+DataSet!Q4743+DataSet!S4743</f>
        <v>7</v>
      </c>
      <c r="U2185" s="16" t="str">
        <f t="shared" si="313"/>
        <v>High</v>
      </c>
      <c r="V2185" s="4">
        <v>2</v>
      </c>
      <c r="W2185" s="33">
        <f t="shared" si="314"/>
        <v>522.23429084380643</v>
      </c>
      <c r="X2185" s="2" t="s">
        <v>22</v>
      </c>
    </row>
    <row r="2186" spans="1:24" ht="14.25" customHeight="1" x14ac:dyDescent="0.25">
      <c r="A2186" s="2">
        <v>4799</v>
      </c>
      <c r="B2186" s="2">
        <v>42</v>
      </c>
      <c r="C2186" s="2" t="str">
        <f t="shared" si="306"/>
        <v>Mid Adults</v>
      </c>
      <c r="D2186" s="2" t="s">
        <v>23</v>
      </c>
      <c r="E2186" s="2" t="s">
        <v>29</v>
      </c>
      <c r="F2186" s="2">
        <v>240.9</v>
      </c>
      <c r="G2186" s="2">
        <f t="shared" si="307"/>
        <v>1</v>
      </c>
      <c r="H2186" s="6">
        <v>48995</v>
      </c>
      <c r="I2186" s="12" t="str">
        <f t="shared" si="308"/>
        <v>2034</v>
      </c>
      <c r="J2186" s="10" t="str">
        <f t="shared" si="309"/>
        <v>Feb</v>
      </c>
      <c r="K2186" s="12" t="str">
        <f t="shared" si="310"/>
        <v>20</v>
      </c>
      <c r="L2186" s="2" t="s">
        <v>24</v>
      </c>
      <c r="M2186" s="2" t="s">
        <v>25</v>
      </c>
      <c r="N2186" s="2">
        <v>1.19</v>
      </c>
      <c r="O2186" s="2" t="s">
        <v>21</v>
      </c>
      <c r="P2186" s="2">
        <v>14</v>
      </c>
      <c r="Q2186" s="2">
        <f t="shared" si="311"/>
        <v>2</v>
      </c>
      <c r="R2186" s="2">
        <v>17.21</v>
      </c>
      <c r="S2186" s="2">
        <f t="shared" si="312"/>
        <v>1</v>
      </c>
      <c r="T2186" s="42">
        <f>DataSet!G4800+DataSet!Q4800+DataSet!S4800</f>
        <v>7</v>
      </c>
      <c r="U2186" s="16" t="str">
        <f t="shared" si="313"/>
        <v>High</v>
      </c>
      <c r="V2186" s="4">
        <v>5</v>
      </c>
      <c r="W2186" s="33">
        <f t="shared" si="314"/>
        <v>537.61434306569367</v>
      </c>
      <c r="X2186" s="2" t="s">
        <v>17</v>
      </c>
    </row>
    <row r="2187" spans="1:24" ht="14.25" customHeight="1" x14ac:dyDescent="0.25">
      <c r="A2187" s="2">
        <v>4870</v>
      </c>
      <c r="B2187" s="2">
        <v>26</v>
      </c>
      <c r="C2187" s="2" t="str">
        <f t="shared" si="306"/>
        <v>Young Adults</v>
      </c>
      <c r="D2187" s="2" t="s">
        <v>18</v>
      </c>
      <c r="E2187" s="2" t="s">
        <v>29</v>
      </c>
      <c r="F2187" s="2">
        <v>126.17</v>
      </c>
      <c r="G2187" s="2">
        <f t="shared" si="307"/>
        <v>1</v>
      </c>
      <c r="H2187" s="6">
        <v>49066</v>
      </c>
      <c r="I2187" s="12" t="str">
        <f t="shared" si="308"/>
        <v>2034</v>
      </c>
      <c r="J2187" s="10" t="str">
        <f t="shared" si="309"/>
        <v>May</v>
      </c>
      <c r="K2187" s="12" t="str">
        <f t="shared" si="310"/>
        <v>02</v>
      </c>
      <c r="L2187" s="2" t="s">
        <v>20</v>
      </c>
      <c r="M2187" s="2" t="s">
        <v>15</v>
      </c>
      <c r="N2187" s="2">
        <v>1.19</v>
      </c>
      <c r="O2187" s="2" t="s">
        <v>16</v>
      </c>
      <c r="P2187" s="2">
        <v>8</v>
      </c>
      <c r="Q2187" s="2">
        <f t="shared" si="311"/>
        <v>2</v>
      </c>
      <c r="R2187" s="2">
        <v>15.77</v>
      </c>
      <c r="S2187" s="2">
        <f t="shared" si="312"/>
        <v>1</v>
      </c>
      <c r="T2187" s="42">
        <f>DataSet!G4871+DataSet!Q4871+DataSet!S4871</f>
        <v>5</v>
      </c>
      <c r="U2187" s="16" t="str">
        <f t="shared" si="313"/>
        <v>Medium</v>
      </c>
      <c r="V2187" s="4">
        <v>2</v>
      </c>
      <c r="W2187" s="33">
        <f t="shared" si="314"/>
        <v>521.52039568345367</v>
      </c>
      <c r="X2187" s="2" t="s">
        <v>17</v>
      </c>
    </row>
    <row r="2188" spans="1:24" ht="14.25" customHeight="1" x14ac:dyDescent="0.25">
      <c r="A2188" s="2">
        <v>126</v>
      </c>
      <c r="B2188" s="2">
        <v>39</v>
      </c>
      <c r="C2188" s="2" t="str">
        <f t="shared" si="306"/>
        <v>Early Adults</v>
      </c>
      <c r="D2188" s="2" t="s">
        <v>23</v>
      </c>
      <c r="E2188" s="2" t="s">
        <v>13</v>
      </c>
      <c r="F2188" s="2">
        <v>232.26</v>
      </c>
      <c r="G2188" s="2">
        <f t="shared" si="307"/>
        <v>1</v>
      </c>
      <c r="H2188" s="6">
        <v>44322</v>
      </c>
      <c r="I2188" s="12" t="str">
        <f t="shared" si="308"/>
        <v>2021</v>
      </c>
      <c r="J2188" s="10" t="str">
        <f t="shared" si="309"/>
        <v>May</v>
      </c>
      <c r="K2188" s="12" t="str">
        <f t="shared" si="310"/>
        <v>06</v>
      </c>
      <c r="L2188" s="2" t="s">
        <v>30</v>
      </c>
      <c r="M2188" s="2" t="s">
        <v>15</v>
      </c>
      <c r="N2188" s="2">
        <v>1.18</v>
      </c>
      <c r="O2188" s="2" t="s">
        <v>21</v>
      </c>
      <c r="P2188" s="2">
        <v>5</v>
      </c>
      <c r="Q2188" s="2">
        <f t="shared" si="311"/>
        <v>1</v>
      </c>
      <c r="R2188" s="2">
        <v>46.45</v>
      </c>
      <c r="S2188" s="2">
        <f t="shared" si="312"/>
        <v>1</v>
      </c>
      <c r="T2188" s="42">
        <f>DataSet!G127+DataSet!Q127+DataSet!S127</f>
        <v>7</v>
      </c>
      <c r="U2188" s="16" t="str">
        <f t="shared" si="313"/>
        <v>High</v>
      </c>
      <c r="V2188" s="4">
        <v>3</v>
      </c>
      <c r="W2188" s="33">
        <f t="shared" si="314"/>
        <v>495.88274336283177</v>
      </c>
      <c r="X2188" s="2" t="s">
        <v>28</v>
      </c>
    </row>
    <row r="2189" spans="1:24" ht="14.25" customHeight="1" x14ac:dyDescent="0.25">
      <c r="A2189" s="2">
        <v>238</v>
      </c>
      <c r="B2189" s="2">
        <v>50</v>
      </c>
      <c r="C2189" s="2" t="str">
        <f t="shared" si="306"/>
        <v>Late Adults</v>
      </c>
      <c r="D2189" s="2" t="s">
        <v>23</v>
      </c>
      <c r="E2189" s="2" t="s">
        <v>27</v>
      </c>
      <c r="F2189" s="2">
        <v>552.88</v>
      </c>
      <c r="G2189" s="2">
        <f t="shared" si="307"/>
        <v>2</v>
      </c>
      <c r="H2189" s="6">
        <v>44434</v>
      </c>
      <c r="I2189" s="12" t="str">
        <f t="shared" si="308"/>
        <v>2021</v>
      </c>
      <c r="J2189" s="10" t="str">
        <f t="shared" si="309"/>
        <v>Aug</v>
      </c>
      <c r="K2189" s="12" t="str">
        <f t="shared" si="310"/>
        <v>26</v>
      </c>
      <c r="L2189" s="2" t="s">
        <v>14</v>
      </c>
      <c r="M2189" s="2" t="s">
        <v>25</v>
      </c>
      <c r="N2189" s="2">
        <v>1.18</v>
      </c>
      <c r="O2189" s="2" t="s">
        <v>16</v>
      </c>
      <c r="P2189" s="2">
        <v>19</v>
      </c>
      <c r="Q2189" s="2">
        <f t="shared" si="311"/>
        <v>3</v>
      </c>
      <c r="R2189" s="2">
        <v>29.1</v>
      </c>
      <c r="S2189" s="2">
        <f t="shared" si="312"/>
        <v>1</v>
      </c>
      <c r="T2189" s="42">
        <f>DataSet!G239+DataSet!Q239+DataSet!S239</f>
        <v>6</v>
      </c>
      <c r="U2189" s="16" t="str">
        <f t="shared" si="313"/>
        <v>Medium</v>
      </c>
      <c r="V2189" s="4">
        <v>1</v>
      </c>
      <c r="W2189" s="33">
        <f t="shared" si="314"/>
        <v>534.09452296819757</v>
      </c>
      <c r="X2189" s="2" t="s">
        <v>22</v>
      </c>
    </row>
    <row r="2190" spans="1:24" ht="14.25" customHeight="1" x14ac:dyDescent="0.25">
      <c r="A2190" s="2">
        <v>277</v>
      </c>
      <c r="B2190" s="2">
        <v>39</v>
      </c>
      <c r="C2190" s="2" t="str">
        <f t="shared" si="306"/>
        <v>Early Adults</v>
      </c>
      <c r="D2190" s="2" t="s">
        <v>18</v>
      </c>
      <c r="E2190" s="2" t="s">
        <v>27</v>
      </c>
      <c r="F2190" s="2">
        <v>916.92</v>
      </c>
      <c r="G2190" s="2">
        <f t="shared" si="307"/>
        <v>3</v>
      </c>
      <c r="H2190" s="6">
        <v>44473</v>
      </c>
      <c r="I2190" s="12" t="str">
        <f t="shared" si="308"/>
        <v>2021</v>
      </c>
      <c r="J2190" s="10" t="str">
        <f t="shared" si="309"/>
        <v>Oct</v>
      </c>
      <c r="K2190" s="12" t="str">
        <f t="shared" si="310"/>
        <v>04</v>
      </c>
      <c r="L2190" s="2" t="s">
        <v>30</v>
      </c>
      <c r="M2190" s="2" t="s">
        <v>15</v>
      </c>
      <c r="N2190" s="2">
        <v>1.18</v>
      </c>
      <c r="O2190" s="2" t="s">
        <v>16</v>
      </c>
      <c r="P2190" s="2">
        <v>2</v>
      </c>
      <c r="Q2190" s="2">
        <f t="shared" si="311"/>
        <v>1</v>
      </c>
      <c r="R2190" s="2">
        <v>458.46</v>
      </c>
      <c r="S2190" s="2">
        <f t="shared" si="312"/>
        <v>3</v>
      </c>
      <c r="T2190" s="42">
        <f>DataSet!G278+DataSet!Q278+DataSet!S278</f>
        <v>7</v>
      </c>
      <c r="U2190" s="16" t="str">
        <f t="shared" si="313"/>
        <v>High</v>
      </c>
      <c r="V2190" s="4">
        <v>3</v>
      </c>
      <c r="W2190" s="33">
        <f t="shared" si="314"/>
        <v>496.35015957446808</v>
      </c>
      <c r="X2190" s="2" t="s">
        <v>28</v>
      </c>
    </row>
    <row r="2191" spans="1:24" ht="14.25" customHeight="1" x14ac:dyDescent="0.25">
      <c r="A2191" s="2">
        <v>360</v>
      </c>
      <c r="B2191" s="2">
        <v>45</v>
      </c>
      <c r="C2191" s="2" t="str">
        <f t="shared" si="306"/>
        <v>Mid Adults</v>
      </c>
      <c r="D2191" s="2" t="s">
        <v>18</v>
      </c>
      <c r="E2191" s="2" t="s">
        <v>19</v>
      </c>
      <c r="F2191" s="2">
        <v>813.89</v>
      </c>
      <c r="G2191" s="2">
        <f t="shared" si="307"/>
        <v>3</v>
      </c>
      <c r="H2191" s="6">
        <v>44556</v>
      </c>
      <c r="I2191" s="12" t="str">
        <f t="shared" si="308"/>
        <v>2021</v>
      </c>
      <c r="J2191" s="10" t="str">
        <f t="shared" si="309"/>
        <v>Dec</v>
      </c>
      <c r="K2191" s="12" t="str">
        <f t="shared" si="310"/>
        <v>26</v>
      </c>
      <c r="L2191" s="2" t="s">
        <v>30</v>
      </c>
      <c r="M2191" s="2" t="s">
        <v>25</v>
      </c>
      <c r="N2191" s="2">
        <v>1.18</v>
      </c>
      <c r="O2191" s="2" t="s">
        <v>21</v>
      </c>
      <c r="P2191" s="2">
        <v>3</v>
      </c>
      <c r="Q2191" s="2">
        <f t="shared" si="311"/>
        <v>1</v>
      </c>
      <c r="R2191" s="2">
        <v>271.3</v>
      </c>
      <c r="S2191" s="2">
        <f t="shared" si="312"/>
        <v>3</v>
      </c>
      <c r="T2191" s="42">
        <f>DataSet!G361+DataSet!Q361+DataSet!S361</f>
        <v>6</v>
      </c>
      <c r="U2191" s="16" t="str">
        <f t="shared" si="313"/>
        <v>Medium</v>
      </c>
      <c r="V2191" s="4">
        <v>3</v>
      </c>
      <c r="W2191" s="33">
        <f t="shared" si="314"/>
        <v>495.60314387211361</v>
      </c>
      <c r="X2191" s="2" t="s">
        <v>22</v>
      </c>
    </row>
    <row r="2192" spans="1:24" ht="14.25" customHeight="1" x14ac:dyDescent="0.25">
      <c r="A2192" s="2">
        <v>380</v>
      </c>
      <c r="B2192" s="2">
        <v>46</v>
      </c>
      <c r="C2192" s="2" t="str">
        <f t="shared" si="306"/>
        <v>Mid Adults</v>
      </c>
      <c r="D2192" s="2" t="s">
        <v>18</v>
      </c>
      <c r="E2192" s="2" t="s">
        <v>19</v>
      </c>
      <c r="F2192" s="2">
        <v>165.16</v>
      </c>
      <c r="G2192" s="2">
        <f t="shared" si="307"/>
        <v>1</v>
      </c>
      <c r="H2192" s="6">
        <v>44576</v>
      </c>
      <c r="I2192" s="12" t="str">
        <f t="shared" si="308"/>
        <v>2022</v>
      </c>
      <c r="J2192" s="10" t="str">
        <f t="shared" si="309"/>
        <v>Jan</v>
      </c>
      <c r="K2192" s="12" t="str">
        <f t="shared" si="310"/>
        <v>15</v>
      </c>
      <c r="L2192" s="2" t="s">
        <v>30</v>
      </c>
      <c r="M2192" s="2" t="s">
        <v>25</v>
      </c>
      <c r="N2192" s="2">
        <v>1.18</v>
      </c>
      <c r="O2192" s="2" t="s">
        <v>21</v>
      </c>
      <c r="P2192" s="2">
        <v>2</v>
      </c>
      <c r="Q2192" s="2">
        <f t="shared" si="311"/>
        <v>1</v>
      </c>
      <c r="R2192" s="2">
        <v>82.58</v>
      </c>
      <c r="S2192" s="2">
        <f t="shared" si="312"/>
        <v>2</v>
      </c>
      <c r="T2192" s="42">
        <f>DataSet!G381+DataSet!Q381+DataSet!S381</f>
        <v>6</v>
      </c>
      <c r="U2192" s="16" t="str">
        <f t="shared" si="313"/>
        <v>Medium</v>
      </c>
      <c r="V2192" s="4">
        <v>5</v>
      </c>
      <c r="W2192" s="33">
        <f t="shared" si="314"/>
        <v>538.15678244972605</v>
      </c>
      <c r="X2192" s="2" t="s">
        <v>28</v>
      </c>
    </row>
    <row r="2193" spans="1:24" ht="14.25" customHeight="1" x14ac:dyDescent="0.25">
      <c r="A2193" s="2">
        <v>457</v>
      </c>
      <c r="B2193" s="2">
        <v>48</v>
      </c>
      <c r="C2193" s="2" t="str">
        <f t="shared" si="306"/>
        <v>Mid Adults</v>
      </c>
      <c r="D2193" s="2" t="s">
        <v>12</v>
      </c>
      <c r="E2193" s="2" t="s">
        <v>27</v>
      </c>
      <c r="F2193" s="2">
        <v>843.1</v>
      </c>
      <c r="G2193" s="2">
        <f t="shared" si="307"/>
        <v>3</v>
      </c>
      <c r="H2193" s="6">
        <v>44653</v>
      </c>
      <c r="I2193" s="12" t="str">
        <f t="shared" si="308"/>
        <v>2022</v>
      </c>
      <c r="J2193" s="10" t="str">
        <f t="shared" si="309"/>
        <v>Apr</v>
      </c>
      <c r="K2193" s="12" t="str">
        <f t="shared" si="310"/>
        <v>02</v>
      </c>
      <c r="L2193" s="2" t="s">
        <v>24</v>
      </c>
      <c r="M2193" s="2" t="s">
        <v>15</v>
      </c>
      <c r="N2193" s="2">
        <v>1.18</v>
      </c>
      <c r="O2193" s="2" t="s">
        <v>21</v>
      </c>
      <c r="P2193" s="2">
        <v>1</v>
      </c>
      <c r="Q2193" s="2">
        <f t="shared" si="311"/>
        <v>1</v>
      </c>
      <c r="R2193" s="2">
        <v>843.1</v>
      </c>
      <c r="S2193" s="2">
        <f t="shared" si="312"/>
        <v>3</v>
      </c>
      <c r="T2193" s="42">
        <f>DataSet!G458+DataSet!Q458+DataSet!S458</f>
        <v>4</v>
      </c>
      <c r="U2193" s="16" t="str">
        <f t="shared" si="313"/>
        <v>Low</v>
      </c>
      <c r="V2193" s="4">
        <v>1</v>
      </c>
      <c r="W2193" s="33">
        <f t="shared" si="314"/>
        <v>534.06127433628285</v>
      </c>
      <c r="X2193" s="2" t="s">
        <v>28</v>
      </c>
    </row>
    <row r="2194" spans="1:24" ht="14.25" customHeight="1" x14ac:dyDescent="0.25">
      <c r="A2194" s="2">
        <v>537</v>
      </c>
      <c r="B2194" s="2">
        <v>38</v>
      </c>
      <c r="C2194" s="2" t="str">
        <f t="shared" si="306"/>
        <v>Early Adults</v>
      </c>
      <c r="D2194" s="2" t="s">
        <v>26</v>
      </c>
      <c r="E2194" s="2" t="s">
        <v>13</v>
      </c>
      <c r="F2194" s="2">
        <v>240.51</v>
      </c>
      <c r="G2194" s="2">
        <f t="shared" si="307"/>
        <v>1</v>
      </c>
      <c r="H2194" s="6">
        <v>44733</v>
      </c>
      <c r="I2194" s="12" t="str">
        <f t="shared" si="308"/>
        <v>2022</v>
      </c>
      <c r="J2194" s="10" t="str">
        <f t="shared" si="309"/>
        <v>Jun</v>
      </c>
      <c r="K2194" s="12" t="str">
        <f t="shared" si="310"/>
        <v>21</v>
      </c>
      <c r="L2194" s="2" t="s">
        <v>14</v>
      </c>
      <c r="M2194" s="2" t="s">
        <v>25</v>
      </c>
      <c r="N2194" s="2">
        <v>1.18</v>
      </c>
      <c r="O2194" s="2" t="s">
        <v>16</v>
      </c>
      <c r="P2194" s="2">
        <v>13</v>
      </c>
      <c r="Q2194" s="2">
        <f t="shared" si="311"/>
        <v>2</v>
      </c>
      <c r="R2194" s="2">
        <v>18.5</v>
      </c>
      <c r="S2194" s="2">
        <f t="shared" si="312"/>
        <v>1</v>
      </c>
      <c r="T2194" s="42">
        <f>DataSet!G538+DataSet!Q538+DataSet!S538</f>
        <v>7</v>
      </c>
      <c r="U2194" s="16" t="str">
        <f t="shared" si="313"/>
        <v>High</v>
      </c>
      <c r="V2194" s="4">
        <v>5</v>
      </c>
      <c r="W2194" s="33">
        <f t="shared" si="314"/>
        <v>538.83992673992702</v>
      </c>
      <c r="X2194" s="2" t="s">
        <v>28</v>
      </c>
    </row>
    <row r="2195" spans="1:24" ht="14.25" customHeight="1" x14ac:dyDescent="0.25">
      <c r="A2195" s="2">
        <v>658</v>
      </c>
      <c r="B2195" s="2">
        <v>66</v>
      </c>
      <c r="C2195" s="2" t="str">
        <f t="shared" si="306"/>
        <v>Seniors</v>
      </c>
      <c r="D2195" s="2" t="s">
        <v>23</v>
      </c>
      <c r="E2195" s="2" t="s">
        <v>13</v>
      </c>
      <c r="F2195" s="2">
        <v>459.75</v>
      </c>
      <c r="G2195" s="2">
        <f t="shared" si="307"/>
        <v>2</v>
      </c>
      <c r="H2195" s="6">
        <v>44854</v>
      </c>
      <c r="I2195" s="12" t="str">
        <f t="shared" si="308"/>
        <v>2022</v>
      </c>
      <c r="J2195" s="10" t="str">
        <f t="shared" si="309"/>
        <v>Oct</v>
      </c>
      <c r="K2195" s="12" t="str">
        <f t="shared" si="310"/>
        <v>20</v>
      </c>
      <c r="L2195" s="2" t="s">
        <v>14</v>
      </c>
      <c r="M2195" s="2" t="s">
        <v>15</v>
      </c>
      <c r="N2195" s="2">
        <v>1.18</v>
      </c>
      <c r="O2195" s="2" t="s">
        <v>21</v>
      </c>
      <c r="P2195" s="2">
        <v>6</v>
      </c>
      <c r="Q2195" s="2">
        <f t="shared" si="311"/>
        <v>2</v>
      </c>
      <c r="R2195" s="2">
        <v>76.62</v>
      </c>
      <c r="S2195" s="2">
        <f t="shared" si="312"/>
        <v>2</v>
      </c>
      <c r="T2195" s="42">
        <f>DataSet!G659+DataSet!Q659+DataSet!S659</f>
        <v>7</v>
      </c>
      <c r="U2195" s="16" t="str">
        <f t="shared" si="313"/>
        <v>High</v>
      </c>
      <c r="V2195" s="4">
        <v>2</v>
      </c>
      <c r="W2195" s="33">
        <f t="shared" si="314"/>
        <v>522.23273873873916</v>
      </c>
      <c r="X2195" s="2" t="s">
        <v>17</v>
      </c>
    </row>
    <row r="2196" spans="1:24" ht="14.25" customHeight="1" x14ac:dyDescent="0.25">
      <c r="A2196" s="2">
        <v>795</v>
      </c>
      <c r="B2196" s="2">
        <v>66</v>
      </c>
      <c r="C2196" s="2" t="str">
        <f t="shared" si="306"/>
        <v>Seniors</v>
      </c>
      <c r="D2196" s="2" t="s">
        <v>12</v>
      </c>
      <c r="E2196" s="2" t="s">
        <v>27</v>
      </c>
      <c r="F2196" s="2">
        <v>786.76</v>
      </c>
      <c r="G2196" s="2">
        <f t="shared" si="307"/>
        <v>3</v>
      </c>
      <c r="H2196" s="6">
        <v>44991</v>
      </c>
      <c r="I2196" s="12" t="str">
        <f t="shared" si="308"/>
        <v>2023</v>
      </c>
      <c r="J2196" s="10" t="str">
        <f t="shared" si="309"/>
        <v>Mar</v>
      </c>
      <c r="K2196" s="12" t="str">
        <f t="shared" si="310"/>
        <v>06</v>
      </c>
      <c r="L2196" s="2" t="s">
        <v>20</v>
      </c>
      <c r="M2196" s="2" t="s">
        <v>25</v>
      </c>
      <c r="N2196" s="2">
        <v>1.18</v>
      </c>
      <c r="O2196" s="2" t="s">
        <v>21</v>
      </c>
      <c r="P2196" s="2">
        <v>9</v>
      </c>
      <c r="Q2196" s="2">
        <f t="shared" si="311"/>
        <v>2</v>
      </c>
      <c r="R2196" s="2">
        <v>87.42</v>
      </c>
      <c r="S2196" s="2">
        <f t="shared" si="312"/>
        <v>2</v>
      </c>
      <c r="T2196" s="42">
        <f>DataSet!G796+DataSet!Q796+DataSet!S796</f>
        <v>7</v>
      </c>
      <c r="U2196" s="16" t="str">
        <f t="shared" si="313"/>
        <v>High</v>
      </c>
      <c r="V2196" s="4">
        <v>5</v>
      </c>
      <c r="W2196" s="33">
        <f t="shared" si="314"/>
        <v>539.38732110091769</v>
      </c>
      <c r="X2196" s="2" t="s">
        <v>17</v>
      </c>
    </row>
    <row r="2197" spans="1:24" ht="14.25" customHeight="1" x14ac:dyDescent="0.25">
      <c r="A2197" s="2">
        <v>1114</v>
      </c>
      <c r="B2197" s="2">
        <v>52</v>
      </c>
      <c r="C2197" s="2" t="str">
        <f t="shared" si="306"/>
        <v>Late Adults</v>
      </c>
      <c r="D2197" s="2" t="s">
        <v>23</v>
      </c>
      <c r="E2197" s="2" t="s">
        <v>19</v>
      </c>
      <c r="F2197" s="2">
        <v>828.51</v>
      </c>
      <c r="G2197" s="2">
        <f t="shared" si="307"/>
        <v>3</v>
      </c>
      <c r="H2197" s="6">
        <v>45310</v>
      </c>
      <c r="I2197" s="12" t="str">
        <f t="shared" si="308"/>
        <v>2024</v>
      </c>
      <c r="J2197" s="10" t="str">
        <f t="shared" si="309"/>
        <v>Jan</v>
      </c>
      <c r="K2197" s="12" t="str">
        <f t="shared" si="310"/>
        <v>19</v>
      </c>
      <c r="L2197" s="2" t="s">
        <v>20</v>
      </c>
      <c r="M2197" s="2" t="s">
        <v>15</v>
      </c>
      <c r="N2197" s="2">
        <v>1.18</v>
      </c>
      <c r="O2197" s="2" t="s">
        <v>16</v>
      </c>
      <c r="P2197" s="2">
        <v>17</v>
      </c>
      <c r="Q2197" s="2">
        <f t="shared" si="311"/>
        <v>3</v>
      </c>
      <c r="R2197" s="2">
        <v>48.74</v>
      </c>
      <c r="S2197" s="2">
        <f t="shared" si="312"/>
        <v>1</v>
      </c>
      <c r="T2197" s="42">
        <f>DataSet!G1115+DataSet!Q1115+DataSet!S1115</f>
        <v>4</v>
      </c>
      <c r="U2197" s="16" t="str">
        <f t="shared" si="313"/>
        <v>Low</v>
      </c>
      <c r="V2197" s="4">
        <v>4</v>
      </c>
      <c r="W2197" s="33">
        <f t="shared" si="314"/>
        <v>522.56163511187663</v>
      </c>
      <c r="X2197" s="2" t="s">
        <v>22</v>
      </c>
    </row>
    <row r="2198" spans="1:24" ht="14.25" customHeight="1" x14ac:dyDescent="0.25">
      <c r="A2198" s="2">
        <v>1377</v>
      </c>
      <c r="B2198" s="2">
        <v>61</v>
      </c>
      <c r="C2198" s="2" t="str">
        <f t="shared" si="306"/>
        <v>Seniors</v>
      </c>
      <c r="D2198" s="2" t="s">
        <v>23</v>
      </c>
      <c r="E2198" s="2" t="s">
        <v>19</v>
      </c>
      <c r="F2198" s="2">
        <v>941.18</v>
      </c>
      <c r="G2198" s="2">
        <f t="shared" si="307"/>
        <v>3</v>
      </c>
      <c r="H2198" s="6">
        <v>45573</v>
      </c>
      <c r="I2198" s="12" t="str">
        <f t="shared" si="308"/>
        <v>2024</v>
      </c>
      <c r="J2198" s="10" t="str">
        <f t="shared" si="309"/>
        <v>Oct</v>
      </c>
      <c r="K2198" s="12" t="str">
        <f t="shared" si="310"/>
        <v>08</v>
      </c>
      <c r="L2198" s="2" t="s">
        <v>24</v>
      </c>
      <c r="M2198" s="2" t="s">
        <v>15</v>
      </c>
      <c r="N2198" s="2">
        <v>1.18</v>
      </c>
      <c r="O2198" s="2" t="s">
        <v>16</v>
      </c>
      <c r="P2198" s="2">
        <v>4</v>
      </c>
      <c r="Q2198" s="2">
        <f t="shared" si="311"/>
        <v>1</v>
      </c>
      <c r="R2198" s="2">
        <v>235.3</v>
      </c>
      <c r="S2198" s="2">
        <f t="shared" si="312"/>
        <v>3</v>
      </c>
      <c r="T2198" s="42">
        <f>DataSet!G1378+DataSet!Q1378+DataSet!S1378</f>
        <v>7</v>
      </c>
      <c r="U2198" s="16" t="str">
        <f t="shared" si="313"/>
        <v>High</v>
      </c>
      <c r="V2198" s="4">
        <v>5</v>
      </c>
      <c r="W2198" s="33">
        <f t="shared" si="314"/>
        <v>538.9325919117648</v>
      </c>
      <c r="X2198" s="2" t="s">
        <v>22</v>
      </c>
    </row>
    <row r="2199" spans="1:24" ht="14.25" customHeight="1" x14ac:dyDescent="0.25">
      <c r="A2199" s="2">
        <v>1399</v>
      </c>
      <c r="B2199" s="2">
        <v>36</v>
      </c>
      <c r="C2199" s="2" t="str">
        <f t="shared" si="306"/>
        <v>Early Adults</v>
      </c>
      <c r="D2199" s="2" t="s">
        <v>23</v>
      </c>
      <c r="E2199" s="2" t="s">
        <v>27</v>
      </c>
      <c r="F2199" s="2">
        <v>224.77</v>
      </c>
      <c r="G2199" s="2">
        <f t="shared" si="307"/>
        <v>1</v>
      </c>
      <c r="H2199" s="6">
        <v>45595</v>
      </c>
      <c r="I2199" s="12" t="str">
        <f t="shared" si="308"/>
        <v>2024</v>
      </c>
      <c r="J2199" s="10" t="str">
        <f t="shared" si="309"/>
        <v>Oct</v>
      </c>
      <c r="K2199" s="12" t="str">
        <f t="shared" si="310"/>
        <v>30</v>
      </c>
      <c r="L2199" s="2" t="s">
        <v>14</v>
      </c>
      <c r="M2199" s="2" t="s">
        <v>25</v>
      </c>
      <c r="N2199" s="2">
        <v>1.18</v>
      </c>
      <c r="O2199" s="2" t="s">
        <v>21</v>
      </c>
      <c r="P2199" s="2">
        <v>13</v>
      </c>
      <c r="Q2199" s="2">
        <f t="shared" si="311"/>
        <v>2</v>
      </c>
      <c r="R2199" s="2">
        <v>17.29</v>
      </c>
      <c r="S2199" s="2">
        <f t="shared" si="312"/>
        <v>1</v>
      </c>
      <c r="T2199" s="42">
        <f>DataSet!G1400+DataSet!Q1400+DataSet!S1400</f>
        <v>6</v>
      </c>
      <c r="U2199" s="16" t="str">
        <f t="shared" si="313"/>
        <v>Medium</v>
      </c>
      <c r="V2199" s="4">
        <v>1</v>
      </c>
      <c r="W2199" s="33">
        <f t="shared" si="314"/>
        <v>533.51333333333309</v>
      </c>
      <c r="X2199" s="2" t="s">
        <v>17</v>
      </c>
    </row>
    <row r="2200" spans="1:24" ht="14.25" customHeight="1" x14ac:dyDescent="0.25">
      <c r="A2200" s="2">
        <v>1583</v>
      </c>
      <c r="B2200" s="2">
        <v>25</v>
      </c>
      <c r="C2200" s="2" t="str">
        <f t="shared" si="306"/>
        <v>Young Adults</v>
      </c>
      <c r="D2200" s="2" t="s">
        <v>23</v>
      </c>
      <c r="E2200" s="2" t="s">
        <v>27</v>
      </c>
      <c r="F2200" s="2">
        <v>259.54000000000002</v>
      </c>
      <c r="G2200" s="2">
        <f t="shared" si="307"/>
        <v>1</v>
      </c>
      <c r="H2200" s="6">
        <v>45779</v>
      </c>
      <c r="I2200" s="12" t="str">
        <f t="shared" si="308"/>
        <v>2025</v>
      </c>
      <c r="J2200" s="10" t="str">
        <f t="shared" si="309"/>
        <v>May</v>
      </c>
      <c r="K2200" s="12" t="str">
        <f t="shared" si="310"/>
        <v>02</v>
      </c>
      <c r="L2200" s="2" t="s">
        <v>20</v>
      </c>
      <c r="M2200" s="2" t="s">
        <v>25</v>
      </c>
      <c r="N2200" s="2">
        <v>1.18</v>
      </c>
      <c r="O2200" s="2" t="s">
        <v>21</v>
      </c>
      <c r="P2200" s="2">
        <v>2</v>
      </c>
      <c r="Q2200" s="2">
        <f t="shared" si="311"/>
        <v>1</v>
      </c>
      <c r="R2200" s="2">
        <v>129.77000000000001</v>
      </c>
      <c r="S2200" s="2">
        <f t="shared" si="312"/>
        <v>2</v>
      </c>
      <c r="T2200" s="42">
        <f>DataSet!G1584+DataSet!Q1584+DataSet!S1584</f>
        <v>4</v>
      </c>
      <c r="U2200" s="16" t="str">
        <f t="shared" si="313"/>
        <v>Low</v>
      </c>
      <c r="V2200" s="4">
        <v>5</v>
      </c>
      <c r="W2200" s="33">
        <f t="shared" si="314"/>
        <v>538.19180478821374</v>
      </c>
      <c r="X2200" s="2" t="s">
        <v>17</v>
      </c>
    </row>
    <row r="2201" spans="1:24" ht="14.25" customHeight="1" x14ac:dyDescent="0.25">
      <c r="A2201" s="2">
        <v>1632</v>
      </c>
      <c r="B2201" s="2">
        <v>58</v>
      </c>
      <c r="C2201" s="2" t="str">
        <f t="shared" si="306"/>
        <v>Late Adults</v>
      </c>
      <c r="D2201" s="2" t="s">
        <v>26</v>
      </c>
      <c r="E2201" s="2" t="s">
        <v>19</v>
      </c>
      <c r="F2201" s="2">
        <v>317.87</v>
      </c>
      <c r="G2201" s="2">
        <f t="shared" si="307"/>
        <v>1</v>
      </c>
      <c r="H2201" s="6">
        <v>45828</v>
      </c>
      <c r="I2201" s="12" t="str">
        <f t="shared" si="308"/>
        <v>2025</v>
      </c>
      <c r="J2201" s="10" t="str">
        <f t="shared" si="309"/>
        <v>Jun</v>
      </c>
      <c r="K2201" s="12" t="str">
        <f t="shared" si="310"/>
        <v>20</v>
      </c>
      <c r="L2201" s="2" t="s">
        <v>20</v>
      </c>
      <c r="M2201" s="2" t="s">
        <v>15</v>
      </c>
      <c r="N2201" s="2">
        <v>1.18</v>
      </c>
      <c r="O2201" s="2" t="s">
        <v>16</v>
      </c>
      <c r="P2201" s="2">
        <v>3</v>
      </c>
      <c r="Q2201" s="2">
        <f t="shared" si="311"/>
        <v>1</v>
      </c>
      <c r="R2201" s="2">
        <v>105.96</v>
      </c>
      <c r="S2201" s="2">
        <f t="shared" si="312"/>
        <v>2</v>
      </c>
      <c r="T2201" s="42">
        <f>DataSet!G1633+DataSet!Q1633+DataSet!S1633</f>
        <v>7</v>
      </c>
      <c r="U2201" s="16" t="str">
        <f t="shared" si="313"/>
        <v>High</v>
      </c>
      <c r="V2201" s="4">
        <v>4</v>
      </c>
      <c r="W2201" s="33">
        <f t="shared" si="314"/>
        <v>522.03413793103493</v>
      </c>
      <c r="X2201" s="2" t="s">
        <v>17</v>
      </c>
    </row>
    <row r="2202" spans="1:24" ht="14.25" customHeight="1" x14ac:dyDescent="0.25">
      <c r="A2202" s="2">
        <v>1792</v>
      </c>
      <c r="B2202" s="2">
        <v>32</v>
      </c>
      <c r="C2202" s="2" t="str">
        <f t="shared" si="306"/>
        <v>Early Adults</v>
      </c>
      <c r="D2202" s="2" t="s">
        <v>12</v>
      </c>
      <c r="E2202" s="2" t="s">
        <v>27</v>
      </c>
      <c r="F2202" s="2">
        <v>801.97</v>
      </c>
      <c r="G2202" s="2">
        <f t="shared" si="307"/>
        <v>3</v>
      </c>
      <c r="H2202" s="6">
        <v>45988</v>
      </c>
      <c r="I2202" s="12" t="str">
        <f t="shared" si="308"/>
        <v>2025</v>
      </c>
      <c r="J2202" s="10" t="str">
        <f t="shared" si="309"/>
        <v>Nov</v>
      </c>
      <c r="K2202" s="12" t="str">
        <f t="shared" si="310"/>
        <v>27</v>
      </c>
      <c r="L2202" s="2" t="s">
        <v>24</v>
      </c>
      <c r="M2202" s="2" t="s">
        <v>15</v>
      </c>
      <c r="N2202" s="2">
        <v>1.18</v>
      </c>
      <c r="O2202" s="2" t="s">
        <v>16</v>
      </c>
      <c r="P2202" s="2">
        <v>19</v>
      </c>
      <c r="Q2202" s="2">
        <f t="shared" si="311"/>
        <v>3</v>
      </c>
      <c r="R2202" s="2">
        <v>42.21</v>
      </c>
      <c r="S2202" s="2">
        <f t="shared" si="312"/>
        <v>1</v>
      </c>
      <c r="T2202" s="42">
        <f>DataSet!G1793+DataSet!Q1793+DataSet!S1793</f>
        <v>6</v>
      </c>
      <c r="U2202" s="16" t="str">
        <f t="shared" si="313"/>
        <v>Medium</v>
      </c>
      <c r="V2202" s="4">
        <v>1</v>
      </c>
      <c r="W2202" s="33">
        <f t="shared" si="314"/>
        <v>534.06172291296605</v>
      </c>
      <c r="X2202" s="2" t="s">
        <v>17</v>
      </c>
    </row>
    <row r="2203" spans="1:24" ht="14.25" customHeight="1" x14ac:dyDescent="0.25">
      <c r="A2203" s="2">
        <v>1953</v>
      </c>
      <c r="B2203" s="2">
        <v>67</v>
      </c>
      <c r="C2203" s="2" t="str">
        <f t="shared" si="306"/>
        <v>Seniors</v>
      </c>
      <c r="D2203" s="2" t="s">
        <v>18</v>
      </c>
      <c r="E2203" s="2" t="s">
        <v>27</v>
      </c>
      <c r="F2203" s="2">
        <v>298.32</v>
      </c>
      <c r="G2203" s="2">
        <f t="shared" si="307"/>
        <v>1</v>
      </c>
      <c r="H2203" s="6">
        <v>46149</v>
      </c>
      <c r="I2203" s="12" t="str">
        <f t="shared" si="308"/>
        <v>2026</v>
      </c>
      <c r="J2203" s="10" t="str">
        <f t="shared" si="309"/>
        <v>May</v>
      </c>
      <c r="K2203" s="12" t="str">
        <f t="shared" si="310"/>
        <v>07</v>
      </c>
      <c r="L2203" s="2" t="s">
        <v>24</v>
      </c>
      <c r="M2203" s="2" t="s">
        <v>15</v>
      </c>
      <c r="N2203" s="2">
        <v>1.18</v>
      </c>
      <c r="O2203" s="2" t="s">
        <v>16</v>
      </c>
      <c r="P2203" s="2">
        <v>10</v>
      </c>
      <c r="Q2203" s="2">
        <f t="shared" si="311"/>
        <v>2</v>
      </c>
      <c r="R2203" s="2">
        <v>29.83</v>
      </c>
      <c r="S2203" s="2">
        <f t="shared" si="312"/>
        <v>1</v>
      </c>
      <c r="T2203" s="42">
        <f>DataSet!G1954+DataSet!Q1954+DataSet!S1954</f>
        <v>3</v>
      </c>
      <c r="U2203" s="16" t="str">
        <f t="shared" si="313"/>
        <v>Low</v>
      </c>
      <c r="V2203" s="4">
        <v>3</v>
      </c>
      <c r="W2203" s="33">
        <f t="shared" si="314"/>
        <v>495.03679715302468</v>
      </c>
      <c r="X2203" s="2" t="s">
        <v>22</v>
      </c>
    </row>
    <row r="2204" spans="1:24" ht="14.25" customHeight="1" x14ac:dyDescent="0.25">
      <c r="A2204" s="2">
        <v>2043</v>
      </c>
      <c r="B2204" s="2">
        <v>59</v>
      </c>
      <c r="C2204" s="2" t="str">
        <f t="shared" si="306"/>
        <v>Late Adults</v>
      </c>
      <c r="D2204" s="2" t="s">
        <v>23</v>
      </c>
      <c r="E2204" s="2" t="s">
        <v>27</v>
      </c>
      <c r="F2204" s="2">
        <v>872.83</v>
      </c>
      <c r="G2204" s="2">
        <f t="shared" si="307"/>
        <v>3</v>
      </c>
      <c r="H2204" s="6">
        <v>46239</v>
      </c>
      <c r="I2204" s="12" t="str">
        <f t="shared" si="308"/>
        <v>2026</v>
      </c>
      <c r="J2204" s="10" t="str">
        <f t="shared" si="309"/>
        <v>Aug</v>
      </c>
      <c r="K2204" s="12" t="str">
        <f t="shared" si="310"/>
        <v>05</v>
      </c>
      <c r="L2204" s="2" t="s">
        <v>14</v>
      </c>
      <c r="M2204" s="2" t="s">
        <v>15</v>
      </c>
      <c r="N2204" s="2">
        <v>1.18</v>
      </c>
      <c r="O2204" s="2" t="s">
        <v>21</v>
      </c>
      <c r="P2204" s="2">
        <v>18</v>
      </c>
      <c r="Q2204" s="2">
        <f t="shared" si="311"/>
        <v>3</v>
      </c>
      <c r="R2204" s="2">
        <v>48.49</v>
      </c>
      <c r="S2204" s="2">
        <f t="shared" si="312"/>
        <v>1</v>
      </c>
      <c r="T2204" s="42">
        <f>DataSet!G2044+DataSet!Q2044+DataSet!S2044</f>
        <v>3</v>
      </c>
      <c r="U2204" s="16" t="str">
        <f t="shared" si="313"/>
        <v>Low</v>
      </c>
      <c r="V2204" s="4">
        <v>1</v>
      </c>
      <c r="W2204" s="33">
        <f t="shared" si="314"/>
        <v>533.58501779359415</v>
      </c>
      <c r="X2204" s="2" t="s">
        <v>28</v>
      </c>
    </row>
    <row r="2205" spans="1:24" ht="14.25" customHeight="1" x14ac:dyDescent="0.25">
      <c r="A2205" s="2">
        <v>2219</v>
      </c>
      <c r="B2205" s="2">
        <v>29</v>
      </c>
      <c r="C2205" s="2" t="str">
        <f t="shared" si="306"/>
        <v>Young Adults</v>
      </c>
      <c r="D2205" s="2" t="s">
        <v>23</v>
      </c>
      <c r="E2205" s="2" t="s">
        <v>13</v>
      </c>
      <c r="F2205" s="2">
        <v>511.1</v>
      </c>
      <c r="G2205" s="2">
        <f t="shared" si="307"/>
        <v>2</v>
      </c>
      <c r="H2205" s="6">
        <v>46415</v>
      </c>
      <c r="I2205" s="12" t="str">
        <f t="shared" si="308"/>
        <v>2027</v>
      </c>
      <c r="J2205" s="10" t="str">
        <f t="shared" si="309"/>
        <v>Jan</v>
      </c>
      <c r="K2205" s="12" t="str">
        <f t="shared" si="310"/>
        <v>28</v>
      </c>
      <c r="L2205" s="2" t="s">
        <v>24</v>
      </c>
      <c r="M2205" s="2" t="s">
        <v>25</v>
      </c>
      <c r="N2205" s="2">
        <v>1.18</v>
      </c>
      <c r="O2205" s="2" t="s">
        <v>21</v>
      </c>
      <c r="P2205" s="2">
        <v>19</v>
      </c>
      <c r="Q2205" s="2">
        <f t="shared" si="311"/>
        <v>3</v>
      </c>
      <c r="R2205" s="2">
        <v>26.9</v>
      </c>
      <c r="S2205" s="2">
        <f t="shared" si="312"/>
        <v>1</v>
      </c>
      <c r="T2205" s="42">
        <f>DataSet!G2220+DataSet!Q2220+DataSet!S2220</f>
        <v>5</v>
      </c>
      <c r="U2205" s="16" t="str">
        <f t="shared" si="313"/>
        <v>Medium</v>
      </c>
      <c r="V2205" s="4">
        <v>5</v>
      </c>
      <c r="W2205" s="33">
        <f t="shared" si="314"/>
        <v>538.70592250922516</v>
      </c>
      <c r="X2205" s="2" t="s">
        <v>22</v>
      </c>
    </row>
    <row r="2206" spans="1:24" ht="14.25" customHeight="1" x14ac:dyDescent="0.25">
      <c r="A2206" s="2">
        <v>2461</v>
      </c>
      <c r="B2206" s="2">
        <v>46</v>
      </c>
      <c r="C2206" s="2" t="str">
        <f t="shared" si="306"/>
        <v>Mid Adults</v>
      </c>
      <c r="D2206" s="2" t="s">
        <v>26</v>
      </c>
      <c r="E2206" s="2" t="s">
        <v>27</v>
      </c>
      <c r="F2206" s="2">
        <v>131.05000000000001</v>
      </c>
      <c r="G2206" s="2">
        <f t="shared" si="307"/>
        <v>1</v>
      </c>
      <c r="H2206" s="6">
        <v>46657</v>
      </c>
      <c r="I2206" s="12" t="str">
        <f t="shared" si="308"/>
        <v>2027</v>
      </c>
      <c r="J2206" s="10" t="str">
        <f t="shared" si="309"/>
        <v>Sep</v>
      </c>
      <c r="K2206" s="12" t="str">
        <f t="shared" si="310"/>
        <v>27</v>
      </c>
      <c r="L2206" s="2" t="s">
        <v>14</v>
      </c>
      <c r="M2206" s="2" t="s">
        <v>25</v>
      </c>
      <c r="N2206" s="2">
        <v>1.18</v>
      </c>
      <c r="O2206" s="2" t="s">
        <v>21</v>
      </c>
      <c r="P2206" s="2">
        <v>17</v>
      </c>
      <c r="Q2206" s="2">
        <f t="shared" si="311"/>
        <v>3</v>
      </c>
      <c r="R2206" s="2">
        <v>7.71</v>
      </c>
      <c r="S2206" s="2">
        <f t="shared" si="312"/>
        <v>1</v>
      </c>
      <c r="T2206" s="42">
        <f>DataSet!G2462+DataSet!Q2462+DataSet!S2462</f>
        <v>5</v>
      </c>
      <c r="U2206" s="16" t="str">
        <f t="shared" si="313"/>
        <v>Medium</v>
      </c>
      <c r="V2206" s="4">
        <v>2</v>
      </c>
      <c r="W2206" s="33">
        <f t="shared" si="314"/>
        <v>522.34552346570445</v>
      </c>
      <c r="X2206" s="2" t="s">
        <v>17</v>
      </c>
    </row>
    <row r="2207" spans="1:24" ht="14.25" customHeight="1" x14ac:dyDescent="0.25">
      <c r="A2207" s="2">
        <v>2668</v>
      </c>
      <c r="B2207" s="2">
        <v>18</v>
      </c>
      <c r="C2207" s="2" t="str">
        <f t="shared" si="306"/>
        <v>Young Adults</v>
      </c>
      <c r="D2207" s="2" t="s">
        <v>26</v>
      </c>
      <c r="E2207" s="2" t="s">
        <v>13</v>
      </c>
      <c r="F2207" s="2">
        <v>415.96</v>
      </c>
      <c r="G2207" s="2">
        <f t="shared" si="307"/>
        <v>2</v>
      </c>
      <c r="H2207" s="6">
        <v>46864</v>
      </c>
      <c r="I2207" s="12" t="str">
        <f t="shared" si="308"/>
        <v>2028</v>
      </c>
      <c r="J2207" s="10" t="str">
        <f t="shared" si="309"/>
        <v>Apr</v>
      </c>
      <c r="K2207" s="12" t="str">
        <f t="shared" si="310"/>
        <v>21</v>
      </c>
      <c r="L2207" s="2" t="s">
        <v>30</v>
      </c>
      <c r="M2207" s="2" t="s">
        <v>25</v>
      </c>
      <c r="N2207" s="2">
        <v>1.18</v>
      </c>
      <c r="O2207" s="2" t="s">
        <v>21</v>
      </c>
      <c r="P2207" s="2">
        <v>19</v>
      </c>
      <c r="Q2207" s="2">
        <f t="shared" si="311"/>
        <v>3</v>
      </c>
      <c r="R2207" s="2">
        <v>21.89</v>
      </c>
      <c r="S2207" s="2">
        <f t="shared" si="312"/>
        <v>1</v>
      </c>
      <c r="T2207" s="42">
        <f>DataSet!G2669+DataSet!Q2669+DataSet!S2669</f>
        <v>6</v>
      </c>
      <c r="U2207" s="16" t="str">
        <f t="shared" si="313"/>
        <v>Medium</v>
      </c>
      <c r="V2207" s="4">
        <v>3</v>
      </c>
      <c r="W2207" s="33">
        <f t="shared" si="314"/>
        <v>495.38745098039192</v>
      </c>
      <c r="X2207" s="2" t="s">
        <v>17</v>
      </c>
    </row>
    <row r="2208" spans="1:24" ht="14.25" customHeight="1" x14ac:dyDescent="0.25">
      <c r="A2208" s="2">
        <v>2737</v>
      </c>
      <c r="B2208" s="2">
        <v>34</v>
      </c>
      <c r="C2208" s="2" t="str">
        <f t="shared" si="306"/>
        <v>Early Adults</v>
      </c>
      <c r="D2208" s="2" t="s">
        <v>23</v>
      </c>
      <c r="E2208" s="2" t="s">
        <v>27</v>
      </c>
      <c r="F2208" s="2">
        <v>230.91</v>
      </c>
      <c r="G2208" s="2">
        <f t="shared" si="307"/>
        <v>1</v>
      </c>
      <c r="H2208" s="6">
        <v>46933</v>
      </c>
      <c r="I2208" s="12" t="str">
        <f t="shared" si="308"/>
        <v>2028</v>
      </c>
      <c r="J2208" s="10" t="str">
        <f t="shared" si="309"/>
        <v>Jun</v>
      </c>
      <c r="K2208" s="12" t="str">
        <f t="shared" si="310"/>
        <v>29</v>
      </c>
      <c r="L2208" s="2" t="s">
        <v>20</v>
      </c>
      <c r="M2208" s="2" t="s">
        <v>25</v>
      </c>
      <c r="N2208" s="2">
        <v>1.18</v>
      </c>
      <c r="O2208" s="2" t="s">
        <v>21</v>
      </c>
      <c r="P2208" s="2">
        <v>11</v>
      </c>
      <c r="Q2208" s="2">
        <f t="shared" si="311"/>
        <v>2</v>
      </c>
      <c r="R2208" s="2">
        <v>20.99</v>
      </c>
      <c r="S2208" s="2">
        <f t="shared" si="312"/>
        <v>1</v>
      </c>
      <c r="T2208" s="42">
        <f>DataSet!G2738+DataSet!Q2738+DataSet!S2738</f>
        <v>4</v>
      </c>
      <c r="U2208" s="16" t="str">
        <f t="shared" si="313"/>
        <v>Low</v>
      </c>
      <c r="V2208" s="4">
        <v>5</v>
      </c>
      <c r="W2208" s="33">
        <f t="shared" si="314"/>
        <v>538.75695009242145</v>
      </c>
      <c r="X2208" s="2" t="s">
        <v>17</v>
      </c>
    </row>
    <row r="2209" spans="1:24" ht="14.25" customHeight="1" x14ac:dyDescent="0.25">
      <c r="A2209" s="2">
        <v>3057</v>
      </c>
      <c r="B2209" s="2">
        <v>25</v>
      </c>
      <c r="C2209" s="2" t="str">
        <f t="shared" si="306"/>
        <v>Young Adults</v>
      </c>
      <c r="D2209" s="2" t="s">
        <v>18</v>
      </c>
      <c r="E2209" s="2" t="s">
        <v>29</v>
      </c>
      <c r="F2209" s="2">
        <v>466.9</v>
      </c>
      <c r="G2209" s="2">
        <f t="shared" si="307"/>
        <v>2</v>
      </c>
      <c r="H2209" s="6">
        <v>47253</v>
      </c>
      <c r="I2209" s="12" t="str">
        <f t="shared" si="308"/>
        <v>2029</v>
      </c>
      <c r="J2209" s="10" t="str">
        <f t="shared" si="309"/>
        <v>May</v>
      </c>
      <c r="K2209" s="12" t="str">
        <f t="shared" si="310"/>
        <v>15</v>
      </c>
      <c r="L2209" s="2" t="s">
        <v>20</v>
      </c>
      <c r="M2209" s="2" t="s">
        <v>25</v>
      </c>
      <c r="N2209" s="2">
        <v>1.18</v>
      </c>
      <c r="O2209" s="2" t="s">
        <v>16</v>
      </c>
      <c r="P2209" s="2">
        <v>9</v>
      </c>
      <c r="Q2209" s="2">
        <f t="shared" si="311"/>
        <v>2</v>
      </c>
      <c r="R2209" s="2">
        <v>51.88</v>
      </c>
      <c r="S2209" s="2">
        <f t="shared" si="312"/>
        <v>2</v>
      </c>
      <c r="T2209" s="42">
        <f>DataSet!G3058+DataSet!Q3058+DataSet!S3058</f>
        <v>5</v>
      </c>
      <c r="U2209" s="16" t="str">
        <f t="shared" si="313"/>
        <v>Medium</v>
      </c>
      <c r="V2209" s="4">
        <v>4</v>
      </c>
      <c r="W2209" s="33">
        <f t="shared" si="314"/>
        <v>522.38675302245304</v>
      </c>
      <c r="X2209" s="2" t="s">
        <v>22</v>
      </c>
    </row>
    <row r="2210" spans="1:24" ht="14.25" customHeight="1" x14ac:dyDescent="0.25">
      <c r="A2210" s="2">
        <v>3149</v>
      </c>
      <c r="B2210" s="2">
        <v>30</v>
      </c>
      <c r="C2210" s="2" t="str">
        <f t="shared" si="306"/>
        <v>Early Adults</v>
      </c>
      <c r="D2210" s="2" t="s">
        <v>18</v>
      </c>
      <c r="E2210" s="2" t="s">
        <v>27</v>
      </c>
      <c r="F2210" s="2">
        <v>385.58</v>
      </c>
      <c r="G2210" s="2">
        <f t="shared" si="307"/>
        <v>2</v>
      </c>
      <c r="H2210" s="6">
        <v>47345</v>
      </c>
      <c r="I2210" s="12" t="str">
        <f t="shared" si="308"/>
        <v>2029</v>
      </c>
      <c r="J2210" s="10" t="str">
        <f t="shared" si="309"/>
        <v>Aug</v>
      </c>
      <c r="K2210" s="12" t="str">
        <f t="shared" si="310"/>
        <v>15</v>
      </c>
      <c r="L2210" s="2" t="s">
        <v>30</v>
      </c>
      <c r="M2210" s="2" t="s">
        <v>15</v>
      </c>
      <c r="N2210" s="2">
        <v>1.18</v>
      </c>
      <c r="O2210" s="2" t="s">
        <v>16</v>
      </c>
      <c r="P2210" s="2">
        <v>11</v>
      </c>
      <c r="Q2210" s="2">
        <f t="shared" si="311"/>
        <v>2</v>
      </c>
      <c r="R2210" s="2">
        <v>35.049999999999997</v>
      </c>
      <c r="S2210" s="2">
        <f t="shared" si="312"/>
        <v>1</v>
      </c>
      <c r="T2210" s="42">
        <f>DataSet!G3150+DataSet!Q3150+DataSet!S3150</f>
        <v>7</v>
      </c>
      <c r="U2210" s="16" t="str">
        <f t="shared" si="313"/>
        <v>High</v>
      </c>
      <c r="V2210" s="4">
        <v>5</v>
      </c>
      <c r="W2210" s="33">
        <f t="shared" si="314"/>
        <v>539.32703703703714</v>
      </c>
      <c r="X2210" s="2" t="s">
        <v>28</v>
      </c>
    </row>
    <row r="2211" spans="1:24" ht="14.25" customHeight="1" x14ac:dyDescent="0.25">
      <c r="A2211" s="2">
        <v>3283</v>
      </c>
      <c r="B2211" s="2">
        <v>38</v>
      </c>
      <c r="C2211" s="2" t="str">
        <f t="shared" si="306"/>
        <v>Early Adults</v>
      </c>
      <c r="D2211" s="2" t="s">
        <v>23</v>
      </c>
      <c r="E2211" s="2" t="s">
        <v>27</v>
      </c>
      <c r="F2211" s="2">
        <v>657.75</v>
      </c>
      <c r="G2211" s="2">
        <f t="shared" si="307"/>
        <v>3</v>
      </c>
      <c r="H2211" s="6">
        <v>47479</v>
      </c>
      <c r="I2211" s="12" t="str">
        <f t="shared" si="308"/>
        <v>2029</v>
      </c>
      <c r="J2211" s="10" t="str">
        <f t="shared" si="309"/>
        <v>Dec</v>
      </c>
      <c r="K2211" s="12" t="str">
        <f t="shared" si="310"/>
        <v>27</v>
      </c>
      <c r="L2211" s="2" t="s">
        <v>14</v>
      </c>
      <c r="M2211" s="2" t="s">
        <v>15</v>
      </c>
      <c r="N2211" s="2">
        <v>1.18</v>
      </c>
      <c r="O2211" s="2" t="s">
        <v>16</v>
      </c>
      <c r="P2211" s="2">
        <v>15</v>
      </c>
      <c r="Q2211" s="2">
        <f t="shared" si="311"/>
        <v>2</v>
      </c>
      <c r="R2211" s="2">
        <v>43.85</v>
      </c>
      <c r="S2211" s="2">
        <f t="shared" si="312"/>
        <v>1</v>
      </c>
      <c r="T2211" s="42">
        <f>DataSet!G3284+DataSet!Q3284+DataSet!S3284</f>
        <v>5</v>
      </c>
      <c r="U2211" s="16" t="str">
        <f t="shared" si="313"/>
        <v>Medium</v>
      </c>
      <c r="V2211" s="4">
        <v>1</v>
      </c>
      <c r="W2211" s="33">
        <f t="shared" si="314"/>
        <v>532.98030303030282</v>
      </c>
      <c r="X2211" s="2" t="s">
        <v>22</v>
      </c>
    </row>
    <row r="2212" spans="1:24" ht="14.25" customHeight="1" x14ac:dyDescent="0.25">
      <c r="A2212" s="2">
        <v>3418</v>
      </c>
      <c r="B2212" s="2">
        <v>43</v>
      </c>
      <c r="C2212" s="2" t="str">
        <f t="shared" si="306"/>
        <v>Mid Adults</v>
      </c>
      <c r="D2212" s="2" t="s">
        <v>18</v>
      </c>
      <c r="E2212" s="2" t="s">
        <v>27</v>
      </c>
      <c r="F2212" s="2">
        <v>734.7</v>
      </c>
      <c r="G2212" s="2">
        <f t="shared" si="307"/>
        <v>3</v>
      </c>
      <c r="H2212" s="6">
        <v>47614</v>
      </c>
      <c r="I2212" s="12" t="str">
        <f t="shared" si="308"/>
        <v>2030</v>
      </c>
      <c r="J2212" s="10" t="str">
        <f t="shared" si="309"/>
        <v>May</v>
      </c>
      <c r="K2212" s="12" t="str">
        <f t="shared" si="310"/>
        <v>11</v>
      </c>
      <c r="L2212" s="2" t="s">
        <v>14</v>
      </c>
      <c r="M2212" s="2" t="s">
        <v>25</v>
      </c>
      <c r="N2212" s="2">
        <v>1.18</v>
      </c>
      <c r="O2212" s="2" t="s">
        <v>21</v>
      </c>
      <c r="P2212" s="2">
        <v>14</v>
      </c>
      <c r="Q2212" s="2">
        <f t="shared" si="311"/>
        <v>2</v>
      </c>
      <c r="R2212" s="2">
        <v>52.48</v>
      </c>
      <c r="S2212" s="2">
        <f t="shared" si="312"/>
        <v>2</v>
      </c>
      <c r="T2212" s="42">
        <f>DataSet!G3419+DataSet!Q3419+DataSet!S3419</f>
        <v>6</v>
      </c>
      <c r="U2212" s="16" t="str">
        <f t="shared" si="313"/>
        <v>Medium</v>
      </c>
      <c r="V2212" s="4">
        <v>2</v>
      </c>
      <c r="W2212" s="33">
        <f t="shared" si="314"/>
        <v>523.0531103074145</v>
      </c>
      <c r="X2212" s="2" t="s">
        <v>17</v>
      </c>
    </row>
    <row r="2213" spans="1:24" ht="14.25" customHeight="1" x14ac:dyDescent="0.25">
      <c r="A2213" s="2">
        <v>3502</v>
      </c>
      <c r="B2213" s="2">
        <v>26</v>
      </c>
      <c r="C2213" s="2" t="str">
        <f t="shared" si="306"/>
        <v>Young Adults</v>
      </c>
      <c r="D2213" s="2" t="s">
        <v>12</v>
      </c>
      <c r="E2213" s="2" t="s">
        <v>27</v>
      </c>
      <c r="F2213" s="2">
        <v>696.46</v>
      </c>
      <c r="G2213" s="2">
        <f t="shared" si="307"/>
        <v>3</v>
      </c>
      <c r="H2213" s="6">
        <v>47698</v>
      </c>
      <c r="I2213" s="12" t="str">
        <f t="shared" si="308"/>
        <v>2030</v>
      </c>
      <c r="J2213" s="10" t="str">
        <f t="shared" si="309"/>
        <v>Aug</v>
      </c>
      <c r="K2213" s="12" t="str">
        <f t="shared" si="310"/>
        <v>03</v>
      </c>
      <c r="L2213" s="2" t="s">
        <v>14</v>
      </c>
      <c r="M2213" s="2" t="s">
        <v>25</v>
      </c>
      <c r="N2213" s="2">
        <v>1.18</v>
      </c>
      <c r="O2213" s="2" t="s">
        <v>21</v>
      </c>
      <c r="P2213" s="2">
        <v>11</v>
      </c>
      <c r="Q2213" s="2">
        <f t="shared" si="311"/>
        <v>2</v>
      </c>
      <c r="R2213" s="2">
        <v>63.31</v>
      </c>
      <c r="S2213" s="2">
        <f t="shared" si="312"/>
        <v>2</v>
      </c>
      <c r="T2213" s="42">
        <f>DataSet!G3503+DataSet!Q3503+DataSet!S3503</f>
        <v>5</v>
      </c>
      <c r="U2213" s="16" t="str">
        <f t="shared" si="313"/>
        <v>Medium</v>
      </c>
      <c r="V2213" s="4">
        <v>3</v>
      </c>
      <c r="W2213" s="33">
        <f t="shared" si="314"/>
        <v>495.52928571428555</v>
      </c>
      <c r="X2213" s="2" t="s">
        <v>22</v>
      </c>
    </row>
    <row r="2214" spans="1:24" ht="14.25" customHeight="1" x14ac:dyDescent="0.25">
      <c r="A2214" s="2">
        <v>3675</v>
      </c>
      <c r="B2214" s="2">
        <v>56</v>
      </c>
      <c r="C2214" s="2" t="str">
        <f t="shared" si="306"/>
        <v>Late Adults</v>
      </c>
      <c r="D2214" s="2" t="s">
        <v>23</v>
      </c>
      <c r="E2214" s="2" t="s">
        <v>19</v>
      </c>
      <c r="F2214" s="2">
        <v>500.39</v>
      </c>
      <c r="G2214" s="2">
        <f t="shared" si="307"/>
        <v>2</v>
      </c>
      <c r="H2214" s="6">
        <v>47871</v>
      </c>
      <c r="I2214" s="12" t="str">
        <f t="shared" si="308"/>
        <v>2031</v>
      </c>
      <c r="J2214" s="10" t="str">
        <f t="shared" si="309"/>
        <v>Jan</v>
      </c>
      <c r="K2214" s="12" t="str">
        <f t="shared" si="310"/>
        <v>23</v>
      </c>
      <c r="L2214" s="2" t="s">
        <v>20</v>
      </c>
      <c r="M2214" s="2" t="s">
        <v>15</v>
      </c>
      <c r="N2214" s="2">
        <v>1.18</v>
      </c>
      <c r="O2214" s="2" t="s">
        <v>21</v>
      </c>
      <c r="P2214" s="2">
        <v>13</v>
      </c>
      <c r="Q2214" s="2">
        <f t="shared" si="311"/>
        <v>2</v>
      </c>
      <c r="R2214" s="2">
        <v>38.49</v>
      </c>
      <c r="S2214" s="2">
        <f t="shared" si="312"/>
        <v>1</v>
      </c>
      <c r="T2214" s="42">
        <f>DataSet!G3676+DataSet!Q3676+DataSet!S3676</f>
        <v>7</v>
      </c>
      <c r="U2214" s="16" t="str">
        <f t="shared" si="313"/>
        <v>High</v>
      </c>
      <c r="V2214" s="4">
        <v>1</v>
      </c>
      <c r="W2214" s="33">
        <f t="shared" si="314"/>
        <v>532.75749999999982</v>
      </c>
      <c r="X2214" s="2" t="s">
        <v>22</v>
      </c>
    </row>
    <row r="2215" spans="1:24" ht="14.25" customHeight="1" x14ac:dyDescent="0.25">
      <c r="A2215" s="2">
        <v>3926</v>
      </c>
      <c r="B2215" s="2">
        <v>38</v>
      </c>
      <c r="C2215" s="2" t="str">
        <f t="shared" si="306"/>
        <v>Early Adults</v>
      </c>
      <c r="D2215" s="2" t="s">
        <v>23</v>
      </c>
      <c r="E2215" s="2" t="s">
        <v>27</v>
      </c>
      <c r="F2215" s="2">
        <v>746.25</v>
      </c>
      <c r="G2215" s="2">
        <f t="shared" si="307"/>
        <v>3</v>
      </c>
      <c r="H2215" s="6">
        <v>48122</v>
      </c>
      <c r="I2215" s="12" t="str">
        <f t="shared" si="308"/>
        <v>2031</v>
      </c>
      <c r="J2215" s="10" t="str">
        <f t="shared" si="309"/>
        <v>Oct</v>
      </c>
      <c r="K2215" s="12" t="str">
        <f t="shared" si="310"/>
        <v>01</v>
      </c>
      <c r="L2215" s="2" t="s">
        <v>30</v>
      </c>
      <c r="M2215" s="2" t="s">
        <v>15</v>
      </c>
      <c r="N2215" s="2">
        <v>1.18</v>
      </c>
      <c r="O2215" s="2" t="s">
        <v>16</v>
      </c>
      <c r="P2215" s="2">
        <v>10</v>
      </c>
      <c r="Q2215" s="2">
        <f t="shared" si="311"/>
        <v>2</v>
      </c>
      <c r="R2215" s="2">
        <v>74.62</v>
      </c>
      <c r="S2215" s="2">
        <f t="shared" si="312"/>
        <v>2</v>
      </c>
      <c r="T2215" s="42">
        <f>DataSet!G3927+DataSet!Q3927+DataSet!S3927</f>
        <v>4</v>
      </c>
      <c r="U2215" s="16" t="str">
        <f t="shared" si="313"/>
        <v>Low</v>
      </c>
      <c r="V2215" s="4">
        <v>1</v>
      </c>
      <c r="W2215" s="33">
        <f t="shared" si="314"/>
        <v>532.8154025044721</v>
      </c>
      <c r="X2215" s="2" t="s">
        <v>17</v>
      </c>
    </row>
    <row r="2216" spans="1:24" ht="14.25" customHeight="1" x14ac:dyDescent="0.25">
      <c r="A2216" s="2">
        <v>3989</v>
      </c>
      <c r="B2216" s="2">
        <v>38</v>
      </c>
      <c r="C2216" s="2" t="str">
        <f t="shared" si="306"/>
        <v>Early Adults</v>
      </c>
      <c r="D2216" s="2" t="s">
        <v>26</v>
      </c>
      <c r="E2216" s="2" t="s">
        <v>29</v>
      </c>
      <c r="F2216" s="2">
        <v>787.17</v>
      </c>
      <c r="G2216" s="2">
        <f t="shared" si="307"/>
        <v>3</v>
      </c>
      <c r="H2216" s="6">
        <v>48185</v>
      </c>
      <c r="I2216" s="12" t="str">
        <f t="shared" si="308"/>
        <v>2031</v>
      </c>
      <c r="J2216" s="10" t="str">
        <f t="shared" si="309"/>
        <v>Dec</v>
      </c>
      <c r="K2216" s="12" t="str">
        <f t="shared" si="310"/>
        <v>03</v>
      </c>
      <c r="L2216" s="2" t="s">
        <v>14</v>
      </c>
      <c r="M2216" s="2" t="s">
        <v>15</v>
      </c>
      <c r="N2216" s="2">
        <v>1.18</v>
      </c>
      <c r="O2216" s="2" t="s">
        <v>21</v>
      </c>
      <c r="P2216" s="2">
        <v>5</v>
      </c>
      <c r="Q2216" s="2">
        <f t="shared" si="311"/>
        <v>1</v>
      </c>
      <c r="R2216" s="2">
        <v>157.43</v>
      </c>
      <c r="S2216" s="2">
        <f t="shared" si="312"/>
        <v>3</v>
      </c>
      <c r="T2216" s="42">
        <f>DataSet!G3990+DataSet!Q3990+DataSet!S3990</f>
        <v>8</v>
      </c>
      <c r="U2216" s="16" t="str">
        <f t="shared" si="313"/>
        <v>High</v>
      </c>
      <c r="V2216" s="4">
        <v>1</v>
      </c>
      <c r="W2216" s="33">
        <f t="shared" si="314"/>
        <v>532.4329032258064</v>
      </c>
      <c r="X2216" s="2" t="s">
        <v>28</v>
      </c>
    </row>
    <row r="2217" spans="1:24" ht="14.25" customHeight="1" x14ac:dyDescent="0.25">
      <c r="A2217" s="2">
        <v>4087</v>
      </c>
      <c r="B2217" s="2">
        <v>62</v>
      </c>
      <c r="C2217" s="2" t="str">
        <f t="shared" si="306"/>
        <v>Seniors</v>
      </c>
      <c r="D2217" s="2" t="s">
        <v>23</v>
      </c>
      <c r="E2217" s="2" t="s">
        <v>13</v>
      </c>
      <c r="F2217" s="2">
        <v>103.66</v>
      </c>
      <c r="G2217" s="2">
        <f t="shared" si="307"/>
        <v>1</v>
      </c>
      <c r="H2217" s="6">
        <v>48283</v>
      </c>
      <c r="I2217" s="12" t="str">
        <f t="shared" si="308"/>
        <v>2032</v>
      </c>
      <c r="J2217" s="10" t="str">
        <f t="shared" si="309"/>
        <v>Mar</v>
      </c>
      <c r="K2217" s="12" t="str">
        <f t="shared" si="310"/>
        <v>10</v>
      </c>
      <c r="L2217" s="2" t="s">
        <v>24</v>
      </c>
      <c r="M2217" s="2" t="s">
        <v>15</v>
      </c>
      <c r="N2217" s="2">
        <v>1.18</v>
      </c>
      <c r="O2217" s="2" t="s">
        <v>16</v>
      </c>
      <c r="P2217" s="2">
        <v>11</v>
      </c>
      <c r="Q2217" s="2">
        <f t="shared" si="311"/>
        <v>2</v>
      </c>
      <c r="R2217" s="2">
        <v>9.42</v>
      </c>
      <c r="S2217" s="2">
        <f t="shared" si="312"/>
        <v>1</v>
      </c>
      <c r="T2217" s="42">
        <f>DataSet!G4088+DataSet!Q4088+DataSet!S4088</f>
        <v>4</v>
      </c>
      <c r="U2217" s="16" t="str">
        <f t="shared" si="313"/>
        <v>Low</v>
      </c>
      <c r="V2217" s="4">
        <v>1</v>
      </c>
      <c r="W2217" s="33">
        <f t="shared" si="314"/>
        <v>531.97556552962294</v>
      </c>
      <c r="X2217" s="2" t="s">
        <v>17</v>
      </c>
    </row>
    <row r="2218" spans="1:24" ht="14.25" customHeight="1" x14ac:dyDescent="0.25">
      <c r="A2218" s="2">
        <v>4158</v>
      </c>
      <c r="B2218" s="2">
        <v>55</v>
      </c>
      <c r="C2218" s="2" t="str">
        <f t="shared" si="306"/>
        <v>Late Adults</v>
      </c>
      <c r="D2218" s="2" t="s">
        <v>23</v>
      </c>
      <c r="E2218" s="2" t="s">
        <v>13</v>
      </c>
      <c r="F2218" s="2">
        <v>396.48</v>
      </c>
      <c r="G2218" s="2">
        <f t="shared" si="307"/>
        <v>2</v>
      </c>
      <c r="H2218" s="6">
        <v>48354</v>
      </c>
      <c r="I2218" s="12" t="str">
        <f t="shared" si="308"/>
        <v>2032</v>
      </c>
      <c r="J2218" s="10" t="str">
        <f t="shared" si="309"/>
        <v>May</v>
      </c>
      <c r="K2218" s="12" t="str">
        <f t="shared" si="310"/>
        <v>20</v>
      </c>
      <c r="L2218" s="2" t="s">
        <v>20</v>
      </c>
      <c r="M2218" s="2" t="s">
        <v>25</v>
      </c>
      <c r="N2218" s="2">
        <v>1.18</v>
      </c>
      <c r="O2218" s="2" t="s">
        <v>16</v>
      </c>
      <c r="P2218" s="2">
        <v>18</v>
      </c>
      <c r="Q2218" s="2">
        <f t="shared" si="311"/>
        <v>3</v>
      </c>
      <c r="R2218" s="2">
        <v>22.03</v>
      </c>
      <c r="S2218" s="2">
        <f t="shared" si="312"/>
        <v>1</v>
      </c>
      <c r="T2218" s="42">
        <f>DataSet!G4159+DataSet!Q4159+DataSet!S4159</f>
        <v>5</v>
      </c>
      <c r="U2218" s="16" t="str">
        <f t="shared" si="313"/>
        <v>Medium</v>
      </c>
      <c r="V2218" s="4">
        <v>1</v>
      </c>
      <c r="W2218" s="33">
        <f t="shared" si="314"/>
        <v>532.74591726618701</v>
      </c>
      <c r="X2218" s="2" t="s">
        <v>22</v>
      </c>
    </row>
    <row r="2219" spans="1:24" ht="14.25" customHeight="1" x14ac:dyDescent="0.25">
      <c r="A2219" s="2">
        <v>4169</v>
      </c>
      <c r="B2219" s="2">
        <v>27</v>
      </c>
      <c r="C2219" s="2" t="str">
        <f t="shared" si="306"/>
        <v>Young Adults</v>
      </c>
      <c r="D2219" s="2" t="s">
        <v>12</v>
      </c>
      <c r="E2219" s="2" t="s">
        <v>27</v>
      </c>
      <c r="F2219" s="2">
        <v>103.35</v>
      </c>
      <c r="G2219" s="2">
        <f t="shared" si="307"/>
        <v>1</v>
      </c>
      <c r="H2219" s="6">
        <v>48365</v>
      </c>
      <c r="I2219" s="12" t="str">
        <f t="shared" si="308"/>
        <v>2032</v>
      </c>
      <c r="J2219" s="10" t="str">
        <f t="shared" si="309"/>
        <v>May</v>
      </c>
      <c r="K2219" s="12" t="str">
        <f t="shared" si="310"/>
        <v>31</v>
      </c>
      <c r="L2219" s="2" t="s">
        <v>14</v>
      </c>
      <c r="M2219" s="2" t="s">
        <v>25</v>
      </c>
      <c r="N2219" s="2">
        <v>1.18</v>
      </c>
      <c r="O2219" s="2" t="s">
        <v>16</v>
      </c>
      <c r="P2219" s="2">
        <v>7</v>
      </c>
      <c r="Q2219" s="2">
        <f t="shared" si="311"/>
        <v>2</v>
      </c>
      <c r="R2219" s="2">
        <v>14.76</v>
      </c>
      <c r="S2219" s="2">
        <f t="shared" si="312"/>
        <v>1</v>
      </c>
      <c r="T2219" s="42">
        <f>DataSet!G4170+DataSet!Q4170+DataSet!S4170</f>
        <v>5</v>
      </c>
      <c r="U2219" s="16" t="str">
        <f t="shared" si="313"/>
        <v>Medium</v>
      </c>
      <c r="V2219" s="4">
        <v>4</v>
      </c>
      <c r="W2219" s="33">
        <f t="shared" si="314"/>
        <v>522.48275086505237</v>
      </c>
      <c r="X2219" s="2" t="s">
        <v>17</v>
      </c>
    </row>
    <row r="2220" spans="1:24" ht="14.25" customHeight="1" x14ac:dyDescent="0.25">
      <c r="A2220" s="2">
        <v>4258</v>
      </c>
      <c r="B2220" s="2">
        <v>37</v>
      </c>
      <c r="C2220" s="2" t="str">
        <f t="shared" si="306"/>
        <v>Early Adults</v>
      </c>
      <c r="D2220" s="2" t="s">
        <v>18</v>
      </c>
      <c r="E2220" s="2" t="s">
        <v>27</v>
      </c>
      <c r="F2220" s="2">
        <v>498.38</v>
      </c>
      <c r="G2220" s="2">
        <f t="shared" si="307"/>
        <v>2</v>
      </c>
      <c r="H2220" s="6">
        <v>48454</v>
      </c>
      <c r="I2220" s="12" t="str">
        <f t="shared" si="308"/>
        <v>2032</v>
      </c>
      <c r="J2220" s="10" t="str">
        <f t="shared" si="309"/>
        <v>Aug</v>
      </c>
      <c r="K2220" s="12" t="str">
        <f t="shared" si="310"/>
        <v>28</v>
      </c>
      <c r="L2220" s="2" t="s">
        <v>14</v>
      </c>
      <c r="M2220" s="2" t="s">
        <v>25</v>
      </c>
      <c r="N2220" s="2">
        <v>1.18</v>
      </c>
      <c r="O2220" s="2" t="s">
        <v>16</v>
      </c>
      <c r="P2220" s="2">
        <v>10</v>
      </c>
      <c r="Q2220" s="2">
        <f t="shared" si="311"/>
        <v>2</v>
      </c>
      <c r="R2220" s="2">
        <v>49.84</v>
      </c>
      <c r="S2220" s="2">
        <f t="shared" si="312"/>
        <v>1</v>
      </c>
      <c r="T2220" s="42">
        <f>DataSet!G4259+DataSet!Q4259+DataSet!S4259</f>
        <v>5</v>
      </c>
      <c r="U2220" s="16" t="str">
        <f t="shared" si="313"/>
        <v>Medium</v>
      </c>
      <c r="V2220" s="4">
        <v>1</v>
      </c>
      <c r="W2220" s="33">
        <f t="shared" si="314"/>
        <v>532.99144144144134</v>
      </c>
      <c r="X2220" s="2" t="s">
        <v>17</v>
      </c>
    </row>
    <row r="2221" spans="1:24" ht="14.25" customHeight="1" x14ac:dyDescent="0.25">
      <c r="A2221" s="2">
        <v>4397</v>
      </c>
      <c r="B2221" s="2">
        <v>64</v>
      </c>
      <c r="C2221" s="2" t="str">
        <f t="shared" si="306"/>
        <v>Seniors</v>
      </c>
      <c r="D2221" s="2" t="s">
        <v>26</v>
      </c>
      <c r="E2221" s="2" t="s">
        <v>27</v>
      </c>
      <c r="F2221" s="2">
        <v>746.15</v>
      </c>
      <c r="G2221" s="2">
        <f t="shared" si="307"/>
        <v>3</v>
      </c>
      <c r="H2221" s="6">
        <v>48593</v>
      </c>
      <c r="I2221" s="12" t="str">
        <f t="shared" si="308"/>
        <v>2033</v>
      </c>
      <c r="J2221" s="10" t="str">
        <f t="shared" si="309"/>
        <v>Jan</v>
      </c>
      <c r="K2221" s="12" t="str">
        <f t="shared" si="310"/>
        <v>14</v>
      </c>
      <c r="L2221" s="2" t="s">
        <v>14</v>
      </c>
      <c r="M2221" s="2" t="s">
        <v>25</v>
      </c>
      <c r="N2221" s="2">
        <v>1.18</v>
      </c>
      <c r="O2221" s="2" t="s">
        <v>21</v>
      </c>
      <c r="P2221" s="2">
        <v>11</v>
      </c>
      <c r="Q2221" s="2">
        <f t="shared" si="311"/>
        <v>2</v>
      </c>
      <c r="R2221" s="2">
        <v>67.83</v>
      </c>
      <c r="S2221" s="2">
        <f t="shared" si="312"/>
        <v>2</v>
      </c>
      <c r="T2221" s="42">
        <f>DataSet!G4398+DataSet!Q4398+DataSet!S4398</f>
        <v>5</v>
      </c>
      <c r="U2221" s="16" t="str">
        <f t="shared" si="313"/>
        <v>Medium</v>
      </c>
      <c r="V2221" s="4">
        <v>4</v>
      </c>
      <c r="W2221" s="33">
        <f t="shared" si="314"/>
        <v>523.2091507798965</v>
      </c>
      <c r="X2221" s="2" t="s">
        <v>28</v>
      </c>
    </row>
    <row r="2222" spans="1:24" ht="14.25" customHeight="1" x14ac:dyDescent="0.25">
      <c r="A2222" s="2">
        <v>4442</v>
      </c>
      <c r="B2222" s="2">
        <v>40</v>
      </c>
      <c r="C2222" s="2" t="str">
        <f t="shared" si="306"/>
        <v>Mid Adults</v>
      </c>
      <c r="D2222" s="2" t="s">
        <v>18</v>
      </c>
      <c r="E2222" s="2" t="s">
        <v>19</v>
      </c>
      <c r="F2222" s="2">
        <v>604.01</v>
      </c>
      <c r="G2222" s="2">
        <f t="shared" si="307"/>
        <v>2</v>
      </c>
      <c r="H2222" s="6">
        <v>48638</v>
      </c>
      <c r="I2222" s="12" t="str">
        <f t="shared" si="308"/>
        <v>2033</v>
      </c>
      <c r="J2222" s="10" t="str">
        <f t="shared" si="309"/>
        <v>Feb</v>
      </c>
      <c r="K2222" s="12" t="str">
        <f t="shared" si="310"/>
        <v>28</v>
      </c>
      <c r="L2222" s="2" t="s">
        <v>30</v>
      </c>
      <c r="M2222" s="2" t="s">
        <v>25</v>
      </c>
      <c r="N2222" s="2">
        <v>1.18</v>
      </c>
      <c r="O2222" s="2" t="s">
        <v>16</v>
      </c>
      <c r="P2222" s="2">
        <v>6</v>
      </c>
      <c r="Q2222" s="2">
        <f t="shared" si="311"/>
        <v>2</v>
      </c>
      <c r="R2222" s="2">
        <v>100.67</v>
      </c>
      <c r="S2222" s="2">
        <f t="shared" si="312"/>
        <v>2</v>
      </c>
      <c r="T2222" s="42">
        <f>DataSet!G4443+DataSet!Q4443+DataSet!S4443</f>
        <v>5</v>
      </c>
      <c r="U2222" s="16" t="str">
        <f t="shared" si="313"/>
        <v>Medium</v>
      </c>
      <c r="V2222" s="4">
        <v>2</v>
      </c>
      <c r="W2222" s="33">
        <f t="shared" si="314"/>
        <v>522.66969202898599</v>
      </c>
      <c r="X2222" s="2" t="s">
        <v>28</v>
      </c>
    </row>
    <row r="2223" spans="1:24" ht="14.25" customHeight="1" x14ac:dyDescent="0.25">
      <c r="A2223" s="2">
        <v>4521</v>
      </c>
      <c r="B2223" s="2">
        <v>61</v>
      </c>
      <c r="C2223" s="2" t="str">
        <f t="shared" si="306"/>
        <v>Seniors</v>
      </c>
      <c r="D2223" s="2" t="s">
        <v>26</v>
      </c>
      <c r="E2223" s="2" t="s">
        <v>13</v>
      </c>
      <c r="F2223" s="2">
        <v>711.51</v>
      </c>
      <c r="G2223" s="2">
        <f t="shared" si="307"/>
        <v>3</v>
      </c>
      <c r="H2223" s="6">
        <v>48717</v>
      </c>
      <c r="I2223" s="12" t="str">
        <f t="shared" si="308"/>
        <v>2033</v>
      </c>
      <c r="J2223" s="10" t="str">
        <f t="shared" si="309"/>
        <v>May</v>
      </c>
      <c r="K2223" s="12" t="str">
        <f t="shared" si="310"/>
        <v>18</v>
      </c>
      <c r="L2223" s="2" t="s">
        <v>14</v>
      </c>
      <c r="M2223" s="2" t="s">
        <v>15</v>
      </c>
      <c r="N2223" s="2">
        <v>1.18</v>
      </c>
      <c r="O2223" s="2" t="s">
        <v>16</v>
      </c>
      <c r="P2223" s="2">
        <v>17</v>
      </c>
      <c r="Q2223" s="2">
        <f t="shared" si="311"/>
        <v>3</v>
      </c>
      <c r="R2223" s="2">
        <v>41.85</v>
      </c>
      <c r="S2223" s="2">
        <f t="shared" si="312"/>
        <v>1</v>
      </c>
      <c r="T2223" s="42">
        <f>DataSet!G4522+DataSet!Q4522+DataSet!S4522</f>
        <v>4</v>
      </c>
      <c r="U2223" s="16" t="str">
        <f t="shared" si="313"/>
        <v>Low</v>
      </c>
      <c r="V2223" s="4">
        <v>1</v>
      </c>
      <c r="W2223" s="33">
        <f t="shared" si="314"/>
        <v>533.05391696750894</v>
      </c>
      <c r="X2223" s="2" t="s">
        <v>28</v>
      </c>
    </row>
    <row r="2224" spans="1:24" ht="14.25" customHeight="1" x14ac:dyDescent="0.25">
      <c r="A2224" s="2">
        <v>4605</v>
      </c>
      <c r="B2224" s="2">
        <v>40</v>
      </c>
      <c r="C2224" s="2" t="str">
        <f t="shared" si="306"/>
        <v>Mid Adults</v>
      </c>
      <c r="D2224" s="2" t="s">
        <v>18</v>
      </c>
      <c r="E2224" s="2" t="s">
        <v>19</v>
      </c>
      <c r="F2224" s="2">
        <v>336.86</v>
      </c>
      <c r="G2224" s="2">
        <f t="shared" si="307"/>
        <v>1</v>
      </c>
      <c r="H2224" s="6">
        <v>48801</v>
      </c>
      <c r="I2224" s="12" t="str">
        <f t="shared" si="308"/>
        <v>2033</v>
      </c>
      <c r="J2224" s="10" t="str">
        <f t="shared" si="309"/>
        <v>Aug</v>
      </c>
      <c r="K2224" s="12" t="str">
        <f t="shared" si="310"/>
        <v>10</v>
      </c>
      <c r="L2224" s="2" t="s">
        <v>20</v>
      </c>
      <c r="M2224" s="2" t="s">
        <v>15</v>
      </c>
      <c r="N2224" s="2">
        <v>1.18</v>
      </c>
      <c r="O2224" s="2" t="s">
        <v>16</v>
      </c>
      <c r="P2224" s="2">
        <v>14</v>
      </c>
      <c r="Q2224" s="2">
        <f t="shared" si="311"/>
        <v>2</v>
      </c>
      <c r="R2224" s="2">
        <v>24.06</v>
      </c>
      <c r="S2224" s="2">
        <f t="shared" si="312"/>
        <v>1</v>
      </c>
      <c r="T2224" s="42">
        <f>DataSet!G4606+DataSet!Q4606+DataSet!S4606</f>
        <v>6</v>
      </c>
      <c r="U2224" s="16" t="str">
        <f t="shared" si="313"/>
        <v>Medium</v>
      </c>
      <c r="V2224" s="4">
        <v>3</v>
      </c>
      <c r="W2224" s="33">
        <f t="shared" si="314"/>
        <v>495.16983899821088</v>
      </c>
      <c r="X2224" s="2" t="s">
        <v>22</v>
      </c>
    </row>
    <row r="2225" spans="1:24" ht="14.25" customHeight="1" x14ac:dyDescent="0.25">
      <c r="A2225" s="2">
        <v>4768</v>
      </c>
      <c r="B2225" s="2">
        <v>36</v>
      </c>
      <c r="C2225" s="2" t="str">
        <f t="shared" si="306"/>
        <v>Early Adults</v>
      </c>
      <c r="D2225" s="2" t="s">
        <v>18</v>
      </c>
      <c r="E2225" s="2" t="s">
        <v>29</v>
      </c>
      <c r="F2225" s="2">
        <v>925.43</v>
      </c>
      <c r="G2225" s="2">
        <f t="shared" si="307"/>
        <v>3</v>
      </c>
      <c r="H2225" s="6">
        <v>48964</v>
      </c>
      <c r="I2225" s="12" t="str">
        <f t="shared" si="308"/>
        <v>2034</v>
      </c>
      <c r="J2225" s="10" t="str">
        <f t="shared" si="309"/>
        <v>Jan</v>
      </c>
      <c r="K2225" s="12" t="str">
        <f t="shared" si="310"/>
        <v>20</v>
      </c>
      <c r="L2225" s="2" t="s">
        <v>14</v>
      </c>
      <c r="M2225" s="2" t="s">
        <v>15</v>
      </c>
      <c r="N2225" s="2">
        <v>1.18</v>
      </c>
      <c r="O2225" s="2" t="s">
        <v>16</v>
      </c>
      <c r="P2225" s="2">
        <v>7</v>
      </c>
      <c r="Q2225" s="2">
        <f t="shared" si="311"/>
        <v>2</v>
      </c>
      <c r="R2225" s="2">
        <v>132.19999999999999</v>
      </c>
      <c r="S2225" s="2">
        <f t="shared" si="312"/>
        <v>2</v>
      </c>
      <c r="T2225" s="42">
        <f>DataSet!G4769+DataSet!Q4769+DataSet!S4769</f>
        <v>4</v>
      </c>
      <c r="U2225" s="16" t="str">
        <f t="shared" si="313"/>
        <v>Low</v>
      </c>
      <c r="V2225" s="4">
        <v>1</v>
      </c>
      <c r="W2225" s="33">
        <f t="shared" si="314"/>
        <v>532.73121157323681</v>
      </c>
      <c r="X2225" s="2" t="s">
        <v>28</v>
      </c>
    </row>
    <row r="2226" spans="1:24" ht="14.25" customHeight="1" x14ac:dyDescent="0.25">
      <c r="A2226" s="2">
        <v>4792</v>
      </c>
      <c r="B2226" s="2">
        <v>23</v>
      </c>
      <c r="C2226" s="2" t="str">
        <f t="shared" si="306"/>
        <v>Young Adults</v>
      </c>
      <c r="D2226" s="2" t="s">
        <v>18</v>
      </c>
      <c r="E2226" s="2" t="s">
        <v>29</v>
      </c>
      <c r="F2226" s="2">
        <v>225.42</v>
      </c>
      <c r="G2226" s="2">
        <f t="shared" si="307"/>
        <v>1</v>
      </c>
      <c r="H2226" s="6">
        <v>48988</v>
      </c>
      <c r="I2226" s="12" t="str">
        <f t="shared" si="308"/>
        <v>2034</v>
      </c>
      <c r="J2226" s="10" t="str">
        <f t="shared" si="309"/>
        <v>Feb</v>
      </c>
      <c r="K2226" s="12" t="str">
        <f t="shared" si="310"/>
        <v>13</v>
      </c>
      <c r="L2226" s="2" t="s">
        <v>24</v>
      </c>
      <c r="M2226" s="2" t="s">
        <v>15</v>
      </c>
      <c r="N2226" s="2">
        <v>1.18</v>
      </c>
      <c r="O2226" s="2" t="s">
        <v>16</v>
      </c>
      <c r="P2226" s="2">
        <v>10</v>
      </c>
      <c r="Q2226" s="2">
        <f t="shared" si="311"/>
        <v>2</v>
      </c>
      <c r="R2226" s="2">
        <v>22.54</v>
      </c>
      <c r="S2226" s="2">
        <f t="shared" si="312"/>
        <v>1</v>
      </c>
      <c r="T2226" s="42">
        <f>DataSet!G4793+DataSet!Q4793+DataSet!S4793</f>
        <v>5</v>
      </c>
      <c r="U2226" s="16" t="str">
        <f t="shared" si="313"/>
        <v>Medium</v>
      </c>
      <c r="V2226" s="4">
        <v>5</v>
      </c>
      <c r="W2226" s="33">
        <f t="shared" si="314"/>
        <v>539.61228200371056</v>
      </c>
      <c r="X2226" s="2" t="s">
        <v>22</v>
      </c>
    </row>
    <row r="2227" spans="1:24" ht="14.25" customHeight="1" x14ac:dyDescent="0.25">
      <c r="A2227" s="2">
        <v>4916</v>
      </c>
      <c r="B2227" s="2">
        <v>38</v>
      </c>
      <c r="C2227" s="2" t="str">
        <f t="shared" si="306"/>
        <v>Early Adults</v>
      </c>
      <c r="D2227" s="2" t="s">
        <v>12</v>
      </c>
      <c r="E2227" s="2" t="s">
        <v>27</v>
      </c>
      <c r="F2227" s="2">
        <v>632.49</v>
      </c>
      <c r="G2227" s="2">
        <f t="shared" si="307"/>
        <v>2</v>
      </c>
      <c r="H2227" s="6">
        <v>49112</v>
      </c>
      <c r="I2227" s="12" t="str">
        <f t="shared" si="308"/>
        <v>2034</v>
      </c>
      <c r="J2227" s="10" t="str">
        <f t="shared" si="309"/>
        <v>Jun</v>
      </c>
      <c r="K2227" s="12" t="str">
        <f t="shared" si="310"/>
        <v>17</v>
      </c>
      <c r="L2227" s="2" t="s">
        <v>30</v>
      </c>
      <c r="M2227" s="2" t="s">
        <v>15</v>
      </c>
      <c r="N2227" s="2">
        <v>1.18</v>
      </c>
      <c r="O2227" s="2" t="s">
        <v>21</v>
      </c>
      <c r="P2227" s="2">
        <v>19</v>
      </c>
      <c r="Q2227" s="2">
        <f t="shared" si="311"/>
        <v>3</v>
      </c>
      <c r="R2227" s="2">
        <v>33.29</v>
      </c>
      <c r="S2227" s="2">
        <f t="shared" si="312"/>
        <v>1</v>
      </c>
      <c r="T2227" s="42">
        <f>DataSet!G4917+DataSet!Q4917+DataSet!S4917</f>
        <v>5</v>
      </c>
      <c r="U2227" s="16" t="str">
        <f t="shared" si="313"/>
        <v>Medium</v>
      </c>
      <c r="V2227" s="4">
        <v>5</v>
      </c>
      <c r="W2227" s="33">
        <f t="shared" si="314"/>
        <v>540.19628252788095</v>
      </c>
      <c r="X2227" s="2" t="s">
        <v>28</v>
      </c>
    </row>
    <row r="2228" spans="1:24" ht="14.25" customHeight="1" x14ac:dyDescent="0.25">
      <c r="A2228" s="2">
        <v>172</v>
      </c>
      <c r="B2228" s="2">
        <v>61</v>
      </c>
      <c r="C2228" s="2" t="str">
        <f t="shared" si="306"/>
        <v>Seniors</v>
      </c>
      <c r="D2228" s="2" t="s">
        <v>26</v>
      </c>
      <c r="E2228" s="2" t="s">
        <v>19</v>
      </c>
      <c r="F2228" s="2">
        <v>433.13</v>
      </c>
      <c r="G2228" s="2">
        <f t="shared" si="307"/>
        <v>2</v>
      </c>
      <c r="H2228" s="6">
        <v>44368</v>
      </c>
      <c r="I2228" s="12" t="str">
        <f t="shared" si="308"/>
        <v>2021</v>
      </c>
      <c r="J2228" s="10" t="str">
        <f t="shared" si="309"/>
        <v>Jun</v>
      </c>
      <c r="K2228" s="12" t="str">
        <f t="shared" si="310"/>
        <v>21</v>
      </c>
      <c r="L2228" s="2" t="s">
        <v>14</v>
      </c>
      <c r="M2228" s="2" t="s">
        <v>15</v>
      </c>
      <c r="N2228" s="2">
        <v>1.17</v>
      </c>
      <c r="O2228" s="2" t="s">
        <v>21</v>
      </c>
      <c r="P2228" s="2">
        <v>17</v>
      </c>
      <c r="Q2228" s="2">
        <f t="shared" si="311"/>
        <v>3</v>
      </c>
      <c r="R2228" s="2">
        <v>25.48</v>
      </c>
      <c r="S2228" s="2">
        <f t="shared" si="312"/>
        <v>1</v>
      </c>
      <c r="T2228" s="42">
        <f>DataSet!G173+DataSet!Q173+DataSet!S173</f>
        <v>7</v>
      </c>
      <c r="U2228" s="16" t="str">
        <f t="shared" si="313"/>
        <v>High</v>
      </c>
      <c r="V2228" s="4">
        <v>4</v>
      </c>
      <c r="W2228" s="33">
        <f t="shared" si="314"/>
        <v>522.822100694445</v>
      </c>
      <c r="X2228" s="2" t="s">
        <v>28</v>
      </c>
    </row>
    <row r="2229" spans="1:24" ht="14.25" customHeight="1" x14ac:dyDescent="0.25">
      <c r="A2229" s="2">
        <v>597</v>
      </c>
      <c r="B2229" s="2">
        <v>68</v>
      </c>
      <c r="C2229" s="2" t="str">
        <f t="shared" si="306"/>
        <v>Seniors</v>
      </c>
      <c r="D2229" s="2" t="s">
        <v>23</v>
      </c>
      <c r="E2229" s="2" t="s">
        <v>19</v>
      </c>
      <c r="F2229" s="2">
        <v>963.31</v>
      </c>
      <c r="G2229" s="2">
        <f t="shared" si="307"/>
        <v>3</v>
      </c>
      <c r="H2229" s="6">
        <v>44793</v>
      </c>
      <c r="I2229" s="12" t="str">
        <f t="shared" si="308"/>
        <v>2022</v>
      </c>
      <c r="J2229" s="10" t="str">
        <f t="shared" si="309"/>
        <v>Aug</v>
      </c>
      <c r="K2229" s="12" t="str">
        <f t="shared" si="310"/>
        <v>20</v>
      </c>
      <c r="L2229" s="2" t="s">
        <v>14</v>
      </c>
      <c r="M2229" s="2" t="s">
        <v>25</v>
      </c>
      <c r="N2229" s="2">
        <v>1.17</v>
      </c>
      <c r="O2229" s="2" t="s">
        <v>16</v>
      </c>
      <c r="P2229" s="2">
        <v>14</v>
      </c>
      <c r="Q2229" s="2">
        <f t="shared" si="311"/>
        <v>2</v>
      </c>
      <c r="R2229" s="2">
        <v>68.81</v>
      </c>
      <c r="S2229" s="2">
        <f t="shared" si="312"/>
        <v>2</v>
      </c>
      <c r="T2229" s="42">
        <f>DataSet!G598+DataSet!Q598+DataSet!S598</f>
        <v>5</v>
      </c>
      <c r="U2229" s="16" t="str">
        <f t="shared" si="313"/>
        <v>Medium</v>
      </c>
      <c r="V2229" s="4">
        <v>5</v>
      </c>
      <c r="W2229" s="33">
        <f t="shared" si="314"/>
        <v>540.02441340782116</v>
      </c>
      <c r="X2229" s="2" t="s">
        <v>22</v>
      </c>
    </row>
    <row r="2230" spans="1:24" ht="14.25" customHeight="1" x14ac:dyDescent="0.25">
      <c r="A2230" s="2">
        <v>652</v>
      </c>
      <c r="B2230" s="2">
        <v>59</v>
      </c>
      <c r="C2230" s="2" t="str">
        <f t="shared" si="306"/>
        <v>Late Adults</v>
      </c>
      <c r="D2230" s="2" t="s">
        <v>18</v>
      </c>
      <c r="E2230" s="2" t="s">
        <v>29</v>
      </c>
      <c r="F2230" s="2">
        <v>475.19</v>
      </c>
      <c r="G2230" s="2">
        <f t="shared" si="307"/>
        <v>2</v>
      </c>
      <c r="H2230" s="6">
        <v>44848</v>
      </c>
      <c r="I2230" s="12" t="str">
        <f t="shared" si="308"/>
        <v>2022</v>
      </c>
      <c r="J2230" s="10" t="str">
        <f t="shared" si="309"/>
        <v>Oct</v>
      </c>
      <c r="K2230" s="12" t="str">
        <f t="shared" si="310"/>
        <v>14</v>
      </c>
      <c r="L2230" s="2" t="s">
        <v>14</v>
      </c>
      <c r="M2230" s="2" t="s">
        <v>15</v>
      </c>
      <c r="N2230" s="2">
        <v>1.17</v>
      </c>
      <c r="O2230" s="2" t="s">
        <v>16</v>
      </c>
      <c r="P2230" s="2">
        <v>16</v>
      </c>
      <c r="Q2230" s="2">
        <f t="shared" si="311"/>
        <v>3</v>
      </c>
      <c r="R2230" s="2">
        <v>29.7</v>
      </c>
      <c r="S2230" s="2">
        <f t="shared" si="312"/>
        <v>1</v>
      </c>
      <c r="T2230" s="42">
        <f>DataSet!G653+DataSet!Q653+DataSet!S653</f>
        <v>6</v>
      </c>
      <c r="U2230" s="16" t="str">
        <f t="shared" si="313"/>
        <v>Medium</v>
      </c>
      <c r="V2230" s="4">
        <v>1</v>
      </c>
      <c r="W2230" s="33">
        <f t="shared" si="314"/>
        <v>532.01980072463755</v>
      </c>
      <c r="X2230" s="2" t="s">
        <v>22</v>
      </c>
    </row>
    <row r="2231" spans="1:24" ht="14.25" customHeight="1" x14ac:dyDescent="0.25">
      <c r="A2231" s="2">
        <v>726</v>
      </c>
      <c r="B2231" s="2">
        <v>23</v>
      </c>
      <c r="C2231" s="2" t="str">
        <f t="shared" si="306"/>
        <v>Young Adults</v>
      </c>
      <c r="D2231" s="2" t="s">
        <v>12</v>
      </c>
      <c r="E2231" s="2" t="s">
        <v>27</v>
      </c>
      <c r="F2231" s="2">
        <v>59.34</v>
      </c>
      <c r="G2231" s="2">
        <f t="shared" si="307"/>
        <v>1</v>
      </c>
      <c r="H2231" s="6">
        <v>44922</v>
      </c>
      <c r="I2231" s="12" t="str">
        <f t="shared" si="308"/>
        <v>2022</v>
      </c>
      <c r="J2231" s="10" t="str">
        <f t="shared" si="309"/>
        <v>Dec</v>
      </c>
      <c r="K2231" s="12" t="str">
        <f t="shared" si="310"/>
        <v>27</v>
      </c>
      <c r="L2231" s="2" t="s">
        <v>14</v>
      </c>
      <c r="M2231" s="2" t="s">
        <v>15</v>
      </c>
      <c r="N2231" s="2">
        <v>1.17</v>
      </c>
      <c r="O2231" s="2" t="s">
        <v>16</v>
      </c>
      <c r="P2231" s="2">
        <v>12</v>
      </c>
      <c r="Q2231" s="2">
        <f t="shared" si="311"/>
        <v>2</v>
      </c>
      <c r="R2231" s="2">
        <v>4.9400000000000004</v>
      </c>
      <c r="S2231" s="2">
        <f t="shared" si="312"/>
        <v>1</v>
      </c>
      <c r="T2231" s="42">
        <f>DataSet!G727+DataSet!Q727+DataSet!S727</f>
        <v>6</v>
      </c>
      <c r="U2231" s="16" t="str">
        <f t="shared" si="313"/>
        <v>Medium</v>
      </c>
      <c r="V2231" s="4">
        <v>5</v>
      </c>
      <c r="W2231" s="33">
        <f t="shared" si="314"/>
        <v>539.2347014925374</v>
      </c>
      <c r="X2231" s="2" t="s">
        <v>17</v>
      </c>
    </row>
    <row r="2232" spans="1:24" ht="14.25" customHeight="1" x14ac:dyDescent="0.25">
      <c r="A2232" s="2">
        <v>778</v>
      </c>
      <c r="B2232" s="2">
        <v>25</v>
      </c>
      <c r="C2232" s="2" t="str">
        <f t="shared" si="306"/>
        <v>Young Adults</v>
      </c>
      <c r="D2232" s="2" t="s">
        <v>12</v>
      </c>
      <c r="E2232" s="2" t="s">
        <v>29</v>
      </c>
      <c r="F2232" s="2">
        <v>131.68</v>
      </c>
      <c r="G2232" s="2">
        <f t="shared" si="307"/>
        <v>1</v>
      </c>
      <c r="H2232" s="6">
        <v>44974</v>
      </c>
      <c r="I2232" s="12" t="str">
        <f t="shared" si="308"/>
        <v>2023</v>
      </c>
      <c r="J2232" s="10" t="str">
        <f t="shared" si="309"/>
        <v>Feb</v>
      </c>
      <c r="K2232" s="12" t="str">
        <f t="shared" si="310"/>
        <v>17</v>
      </c>
      <c r="L2232" s="2" t="s">
        <v>24</v>
      </c>
      <c r="M2232" s="2" t="s">
        <v>25</v>
      </c>
      <c r="N2232" s="2">
        <v>1.17</v>
      </c>
      <c r="O2232" s="2" t="s">
        <v>16</v>
      </c>
      <c r="P2232" s="2">
        <v>11</v>
      </c>
      <c r="Q2232" s="2">
        <f t="shared" si="311"/>
        <v>2</v>
      </c>
      <c r="R2232" s="2">
        <v>11.97</v>
      </c>
      <c r="S2232" s="2">
        <f t="shared" si="312"/>
        <v>1</v>
      </c>
      <c r="T2232" s="42">
        <f>DataSet!G779+DataSet!Q779+DataSet!S779</f>
        <v>7</v>
      </c>
      <c r="U2232" s="16" t="str">
        <f t="shared" si="313"/>
        <v>High</v>
      </c>
      <c r="V2232" s="4">
        <v>5</v>
      </c>
      <c r="W2232" s="33">
        <f t="shared" si="314"/>
        <v>540.1317009345795</v>
      </c>
      <c r="X2232" s="2" t="s">
        <v>28</v>
      </c>
    </row>
    <row r="2233" spans="1:24" ht="14.25" customHeight="1" x14ac:dyDescent="0.25">
      <c r="A2233" s="2">
        <v>904</v>
      </c>
      <c r="B2233" s="2">
        <v>48</v>
      </c>
      <c r="C2233" s="2" t="str">
        <f t="shared" si="306"/>
        <v>Mid Adults</v>
      </c>
      <c r="D2233" s="2" t="s">
        <v>26</v>
      </c>
      <c r="E2233" s="2" t="s">
        <v>13</v>
      </c>
      <c r="F2233" s="2">
        <v>862.57</v>
      </c>
      <c r="G2233" s="2">
        <f t="shared" si="307"/>
        <v>3</v>
      </c>
      <c r="H2233" s="6">
        <v>45100</v>
      </c>
      <c r="I2233" s="12" t="str">
        <f t="shared" si="308"/>
        <v>2023</v>
      </c>
      <c r="J2233" s="10" t="str">
        <f t="shared" si="309"/>
        <v>Jun</v>
      </c>
      <c r="K2233" s="12" t="str">
        <f t="shared" si="310"/>
        <v>23</v>
      </c>
      <c r="L2233" s="2" t="s">
        <v>30</v>
      </c>
      <c r="M2233" s="2" t="s">
        <v>15</v>
      </c>
      <c r="N2233" s="2">
        <v>1.17</v>
      </c>
      <c r="O2233" s="2" t="s">
        <v>16</v>
      </c>
      <c r="P2233" s="2">
        <v>3</v>
      </c>
      <c r="Q2233" s="2">
        <f t="shared" si="311"/>
        <v>1</v>
      </c>
      <c r="R2233" s="2">
        <v>287.52</v>
      </c>
      <c r="S2233" s="2">
        <f t="shared" si="312"/>
        <v>3</v>
      </c>
      <c r="T2233" s="42">
        <f>DataSet!G905+DataSet!Q905+DataSet!S905</f>
        <v>3</v>
      </c>
      <c r="U2233" s="16" t="str">
        <f t="shared" si="313"/>
        <v>Low</v>
      </c>
      <c r="V2233" s="4">
        <v>4</v>
      </c>
      <c r="W2233" s="33">
        <f t="shared" si="314"/>
        <v>522.97808695652225</v>
      </c>
      <c r="X2233" s="2" t="s">
        <v>17</v>
      </c>
    </row>
    <row r="2234" spans="1:24" ht="14.25" customHeight="1" x14ac:dyDescent="0.25">
      <c r="A2234" s="2">
        <v>1041</v>
      </c>
      <c r="B2234" s="2">
        <v>24</v>
      </c>
      <c r="C2234" s="2" t="str">
        <f t="shared" si="306"/>
        <v>Young Adults</v>
      </c>
      <c r="D2234" s="2" t="s">
        <v>26</v>
      </c>
      <c r="E2234" s="2" t="s">
        <v>19</v>
      </c>
      <c r="F2234" s="2">
        <v>60.09</v>
      </c>
      <c r="G2234" s="2">
        <f t="shared" si="307"/>
        <v>1</v>
      </c>
      <c r="H2234" s="6">
        <v>45237</v>
      </c>
      <c r="I2234" s="12" t="str">
        <f t="shared" si="308"/>
        <v>2023</v>
      </c>
      <c r="J2234" s="10" t="str">
        <f t="shared" si="309"/>
        <v>Nov</v>
      </c>
      <c r="K2234" s="12" t="str">
        <f t="shared" si="310"/>
        <v>07</v>
      </c>
      <c r="L2234" s="2" t="s">
        <v>20</v>
      </c>
      <c r="M2234" s="2" t="s">
        <v>15</v>
      </c>
      <c r="N2234" s="2">
        <v>1.17</v>
      </c>
      <c r="O2234" s="2" t="s">
        <v>21</v>
      </c>
      <c r="P2234" s="2">
        <v>13</v>
      </c>
      <c r="Q2234" s="2">
        <f t="shared" si="311"/>
        <v>2</v>
      </c>
      <c r="R2234" s="2">
        <v>4.62</v>
      </c>
      <c r="S2234" s="2">
        <f t="shared" si="312"/>
        <v>1</v>
      </c>
      <c r="T2234" s="42">
        <f>DataSet!G1042+DataSet!Q1042+DataSet!S1042</f>
        <v>6</v>
      </c>
      <c r="U2234" s="16" t="str">
        <f t="shared" si="313"/>
        <v>Medium</v>
      </c>
      <c r="V2234" s="4">
        <v>4</v>
      </c>
      <c r="W2234" s="33">
        <f t="shared" si="314"/>
        <v>522.3864634146347</v>
      </c>
      <c r="X2234" s="2" t="s">
        <v>22</v>
      </c>
    </row>
    <row r="2235" spans="1:24" ht="14.25" customHeight="1" x14ac:dyDescent="0.25">
      <c r="A2235" s="2">
        <v>1305</v>
      </c>
      <c r="B2235" s="2">
        <v>60</v>
      </c>
      <c r="C2235" s="2" t="str">
        <f t="shared" si="306"/>
        <v>Seniors</v>
      </c>
      <c r="D2235" s="2" t="s">
        <v>26</v>
      </c>
      <c r="E2235" s="2" t="s">
        <v>19</v>
      </c>
      <c r="F2235" s="2">
        <v>52.5</v>
      </c>
      <c r="G2235" s="2">
        <f t="shared" si="307"/>
        <v>1</v>
      </c>
      <c r="H2235" s="6">
        <v>45501</v>
      </c>
      <c r="I2235" s="12" t="str">
        <f t="shared" si="308"/>
        <v>2024</v>
      </c>
      <c r="J2235" s="10" t="str">
        <f t="shared" si="309"/>
        <v>Jul</v>
      </c>
      <c r="K2235" s="12" t="str">
        <f t="shared" si="310"/>
        <v>28</v>
      </c>
      <c r="L2235" s="2" t="s">
        <v>14</v>
      </c>
      <c r="M2235" s="2" t="s">
        <v>25</v>
      </c>
      <c r="N2235" s="2">
        <v>1.17</v>
      </c>
      <c r="O2235" s="2" t="s">
        <v>16</v>
      </c>
      <c r="P2235" s="2">
        <v>6</v>
      </c>
      <c r="Q2235" s="2">
        <f t="shared" si="311"/>
        <v>2</v>
      </c>
      <c r="R2235" s="2">
        <v>8.75</v>
      </c>
      <c r="S2235" s="2">
        <f t="shared" si="312"/>
        <v>1</v>
      </c>
      <c r="T2235" s="42">
        <f>DataSet!G1306+DataSet!Q1306+DataSet!S1306</f>
        <v>6</v>
      </c>
      <c r="U2235" s="16" t="str">
        <f t="shared" si="313"/>
        <v>Medium</v>
      </c>
      <c r="V2235" s="4">
        <v>3</v>
      </c>
      <c r="W2235" s="33">
        <f t="shared" si="314"/>
        <v>495.45354838709659</v>
      </c>
      <c r="X2235" s="2" t="s">
        <v>28</v>
      </c>
    </row>
    <row r="2236" spans="1:24" ht="14.25" customHeight="1" x14ac:dyDescent="0.25">
      <c r="A2236" s="2">
        <v>1641</v>
      </c>
      <c r="B2236" s="2">
        <v>67</v>
      </c>
      <c r="C2236" s="2" t="str">
        <f t="shared" si="306"/>
        <v>Seniors</v>
      </c>
      <c r="D2236" s="2" t="s">
        <v>23</v>
      </c>
      <c r="E2236" s="2" t="s">
        <v>13</v>
      </c>
      <c r="F2236" s="2">
        <v>469.11</v>
      </c>
      <c r="G2236" s="2">
        <f t="shared" si="307"/>
        <v>2</v>
      </c>
      <c r="H2236" s="6">
        <v>45837</v>
      </c>
      <c r="I2236" s="12" t="str">
        <f t="shared" si="308"/>
        <v>2025</v>
      </c>
      <c r="J2236" s="10" t="str">
        <f t="shared" si="309"/>
        <v>Jun</v>
      </c>
      <c r="K2236" s="12" t="str">
        <f t="shared" si="310"/>
        <v>29</v>
      </c>
      <c r="L2236" s="2" t="s">
        <v>24</v>
      </c>
      <c r="M2236" s="2" t="s">
        <v>15</v>
      </c>
      <c r="N2236" s="2">
        <v>1.17</v>
      </c>
      <c r="O2236" s="2" t="s">
        <v>21</v>
      </c>
      <c r="P2236" s="2">
        <v>16</v>
      </c>
      <c r="Q2236" s="2">
        <f t="shared" si="311"/>
        <v>3</v>
      </c>
      <c r="R2236" s="2">
        <v>29.32</v>
      </c>
      <c r="S2236" s="2">
        <f t="shared" si="312"/>
        <v>1</v>
      </c>
      <c r="T2236" s="42">
        <f>DataSet!G1642+DataSet!Q1642+DataSet!S1642</f>
        <v>4</v>
      </c>
      <c r="U2236" s="16" t="str">
        <f t="shared" si="313"/>
        <v>Low</v>
      </c>
      <c r="V2236" s="4">
        <v>4</v>
      </c>
      <c r="W2236" s="33">
        <f t="shared" si="314"/>
        <v>523.19326352530595</v>
      </c>
      <c r="X2236" s="2" t="s">
        <v>17</v>
      </c>
    </row>
    <row r="2237" spans="1:24" ht="14.25" customHeight="1" x14ac:dyDescent="0.25">
      <c r="A2237" s="2">
        <v>1713</v>
      </c>
      <c r="B2237" s="2">
        <v>66</v>
      </c>
      <c r="C2237" s="2" t="str">
        <f t="shared" si="306"/>
        <v>Seniors</v>
      </c>
      <c r="D2237" s="2" t="s">
        <v>12</v>
      </c>
      <c r="E2237" s="2" t="s">
        <v>29</v>
      </c>
      <c r="F2237" s="2">
        <v>421.76</v>
      </c>
      <c r="G2237" s="2">
        <f t="shared" si="307"/>
        <v>2</v>
      </c>
      <c r="H2237" s="6">
        <v>45909</v>
      </c>
      <c r="I2237" s="12" t="str">
        <f t="shared" si="308"/>
        <v>2025</v>
      </c>
      <c r="J2237" s="10" t="str">
        <f t="shared" si="309"/>
        <v>Sep</v>
      </c>
      <c r="K2237" s="12" t="str">
        <f t="shared" si="310"/>
        <v>09</v>
      </c>
      <c r="L2237" s="2" t="s">
        <v>20</v>
      </c>
      <c r="M2237" s="2" t="s">
        <v>25</v>
      </c>
      <c r="N2237" s="2">
        <v>1.17</v>
      </c>
      <c r="O2237" s="2" t="s">
        <v>21</v>
      </c>
      <c r="P2237" s="2">
        <v>14</v>
      </c>
      <c r="Q2237" s="2">
        <f t="shared" si="311"/>
        <v>2</v>
      </c>
      <c r="R2237" s="2">
        <v>30.13</v>
      </c>
      <c r="S2237" s="2">
        <f t="shared" si="312"/>
        <v>1</v>
      </c>
      <c r="T2237" s="42">
        <f>DataSet!G1714+DataSet!Q1714+DataSet!S1714</f>
        <v>7</v>
      </c>
      <c r="U2237" s="16" t="str">
        <f t="shared" si="313"/>
        <v>High</v>
      </c>
      <c r="V2237" s="4">
        <v>1</v>
      </c>
      <c r="W2237" s="33">
        <f t="shared" si="314"/>
        <v>532.12294010889275</v>
      </c>
      <c r="X2237" s="2" t="s">
        <v>22</v>
      </c>
    </row>
    <row r="2238" spans="1:24" ht="14.25" customHeight="1" x14ac:dyDescent="0.25">
      <c r="A2238" s="2">
        <v>2006</v>
      </c>
      <c r="B2238" s="2">
        <v>68</v>
      </c>
      <c r="C2238" s="2" t="str">
        <f t="shared" si="306"/>
        <v>Seniors</v>
      </c>
      <c r="D2238" s="2" t="s">
        <v>26</v>
      </c>
      <c r="E2238" s="2" t="s">
        <v>13</v>
      </c>
      <c r="F2238" s="2">
        <v>77.39</v>
      </c>
      <c r="G2238" s="2">
        <f t="shared" si="307"/>
        <v>1</v>
      </c>
      <c r="H2238" s="6">
        <v>46202</v>
      </c>
      <c r="I2238" s="12" t="str">
        <f t="shared" si="308"/>
        <v>2026</v>
      </c>
      <c r="J2238" s="10" t="str">
        <f t="shared" si="309"/>
        <v>Jun</v>
      </c>
      <c r="K2238" s="12" t="str">
        <f t="shared" si="310"/>
        <v>29</v>
      </c>
      <c r="L2238" s="2" t="s">
        <v>30</v>
      </c>
      <c r="M2238" s="2" t="s">
        <v>15</v>
      </c>
      <c r="N2238" s="2">
        <v>1.17</v>
      </c>
      <c r="O2238" s="2" t="s">
        <v>16</v>
      </c>
      <c r="P2238" s="2">
        <v>3</v>
      </c>
      <c r="Q2238" s="2">
        <f t="shared" si="311"/>
        <v>1</v>
      </c>
      <c r="R2238" s="2">
        <v>25.8</v>
      </c>
      <c r="S2238" s="2">
        <f t="shared" si="312"/>
        <v>1</v>
      </c>
      <c r="T2238" s="42">
        <f>DataSet!G2007+DataSet!Q2007+DataSet!S2007</f>
        <v>4</v>
      </c>
      <c r="U2238" s="16" t="str">
        <f t="shared" si="313"/>
        <v>Low</v>
      </c>
      <c r="V2238" s="4">
        <v>5</v>
      </c>
      <c r="W2238" s="33">
        <f t="shared" si="314"/>
        <v>540.89659176029966</v>
      </c>
      <c r="X2238" s="2" t="s">
        <v>28</v>
      </c>
    </row>
    <row r="2239" spans="1:24" ht="14.25" customHeight="1" x14ac:dyDescent="0.25">
      <c r="A2239" s="2">
        <v>2079</v>
      </c>
      <c r="B2239" s="2">
        <v>69</v>
      </c>
      <c r="C2239" s="2" t="str">
        <f t="shared" si="306"/>
        <v>Seniors</v>
      </c>
      <c r="D2239" s="2" t="s">
        <v>23</v>
      </c>
      <c r="E2239" s="2" t="s">
        <v>27</v>
      </c>
      <c r="F2239" s="2">
        <v>124.94</v>
      </c>
      <c r="G2239" s="2">
        <f t="shared" si="307"/>
        <v>1</v>
      </c>
      <c r="H2239" s="6">
        <v>46275</v>
      </c>
      <c r="I2239" s="12" t="str">
        <f t="shared" si="308"/>
        <v>2026</v>
      </c>
      <c r="J2239" s="10" t="str">
        <f t="shared" si="309"/>
        <v>Sep</v>
      </c>
      <c r="K2239" s="12" t="str">
        <f t="shared" si="310"/>
        <v>10</v>
      </c>
      <c r="L2239" s="2" t="s">
        <v>20</v>
      </c>
      <c r="M2239" s="2" t="s">
        <v>25</v>
      </c>
      <c r="N2239" s="2">
        <v>1.17</v>
      </c>
      <c r="O2239" s="2" t="s">
        <v>21</v>
      </c>
      <c r="P2239" s="2">
        <v>8</v>
      </c>
      <c r="Q2239" s="2">
        <f t="shared" si="311"/>
        <v>2</v>
      </c>
      <c r="R2239" s="2">
        <v>15.62</v>
      </c>
      <c r="S2239" s="2">
        <f t="shared" si="312"/>
        <v>1</v>
      </c>
      <c r="T2239" s="42">
        <f>DataSet!G2080+DataSet!Q2080+DataSet!S2080</f>
        <v>8</v>
      </c>
      <c r="U2239" s="16" t="str">
        <f t="shared" si="313"/>
        <v>High</v>
      </c>
      <c r="V2239" s="4">
        <v>3</v>
      </c>
      <c r="W2239" s="33">
        <f t="shared" si="314"/>
        <v>496.24879712746838</v>
      </c>
      <c r="X2239" s="2" t="s">
        <v>28</v>
      </c>
    </row>
    <row r="2240" spans="1:24" ht="14.25" customHeight="1" x14ac:dyDescent="0.25">
      <c r="A2240" s="2">
        <v>2129</v>
      </c>
      <c r="B2240" s="2">
        <v>65</v>
      </c>
      <c r="C2240" s="2" t="str">
        <f t="shared" si="306"/>
        <v>Seniors</v>
      </c>
      <c r="D2240" s="2" t="s">
        <v>18</v>
      </c>
      <c r="E2240" s="2" t="s">
        <v>27</v>
      </c>
      <c r="F2240" s="2">
        <v>702.31</v>
      </c>
      <c r="G2240" s="2">
        <f t="shared" si="307"/>
        <v>3</v>
      </c>
      <c r="H2240" s="6">
        <v>46325</v>
      </c>
      <c r="I2240" s="12" t="str">
        <f t="shared" si="308"/>
        <v>2026</v>
      </c>
      <c r="J2240" s="10" t="str">
        <f t="shared" si="309"/>
        <v>Oct</v>
      </c>
      <c r="K2240" s="12" t="str">
        <f t="shared" si="310"/>
        <v>30</v>
      </c>
      <c r="L2240" s="2" t="s">
        <v>20</v>
      </c>
      <c r="M2240" s="2" t="s">
        <v>15</v>
      </c>
      <c r="N2240" s="2">
        <v>1.17</v>
      </c>
      <c r="O2240" s="2" t="s">
        <v>21</v>
      </c>
      <c r="P2240" s="2">
        <v>2</v>
      </c>
      <c r="Q2240" s="2">
        <f t="shared" si="311"/>
        <v>1</v>
      </c>
      <c r="R2240" s="2">
        <v>351.16</v>
      </c>
      <c r="S2240" s="2">
        <f t="shared" si="312"/>
        <v>3</v>
      </c>
      <c r="T2240" s="42">
        <f>DataSet!G2130+DataSet!Q2130+DataSet!S2130</f>
        <v>4</v>
      </c>
      <c r="U2240" s="16" t="str">
        <f t="shared" si="313"/>
        <v>Low</v>
      </c>
      <c r="V2240" s="4">
        <v>4</v>
      </c>
      <c r="W2240" s="33">
        <f t="shared" si="314"/>
        <v>523.28781468531508</v>
      </c>
      <c r="X2240" s="2" t="s">
        <v>22</v>
      </c>
    </row>
    <row r="2241" spans="1:24" ht="14.25" customHeight="1" x14ac:dyDescent="0.25">
      <c r="A2241" s="2">
        <v>2180</v>
      </c>
      <c r="B2241" s="2">
        <v>56</v>
      </c>
      <c r="C2241" s="2" t="str">
        <f t="shared" si="306"/>
        <v>Late Adults</v>
      </c>
      <c r="D2241" s="2" t="s">
        <v>12</v>
      </c>
      <c r="E2241" s="2" t="s">
        <v>29</v>
      </c>
      <c r="F2241" s="2">
        <v>906.5</v>
      </c>
      <c r="G2241" s="2">
        <f t="shared" si="307"/>
        <v>3</v>
      </c>
      <c r="H2241" s="6">
        <v>46376</v>
      </c>
      <c r="I2241" s="12" t="str">
        <f t="shared" si="308"/>
        <v>2026</v>
      </c>
      <c r="J2241" s="10" t="str">
        <f t="shared" si="309"/>
        <v>Dec</v>
      </c>
      <c r="K2241" s="12" t="str">
        <f t="shared" si="310"/>
        <v>20</v>
      </c>
      <c r="L2241" s="2" t="s">
        <v>30</v>
      </c>
      <c r="M2241" s="2" t="s">
        <v>15</v>
      </c>
      <c r="N2241" s="2">
        <v>1.17</v>
      </c>
      <c r="O2241" s="2" t="s">
        <v>21</v>
      </c>
      <c r="P2241" s="2">
        <v>1</v>
      </c>
      <c r="Q2241" s="2">
        <f t="shared" si="311"/>
        <v>1</v>
      </c>
      <c r="R2241" s="2">
        <v>906.5</v>
      </c>
      <c r="S2241" s="2">
        <f t="shared" si="312"/>
        <v>3</v>
      </c>
      <c r="T2241" s="42">
        <f>DataSet!G2181+DataSet!Q2181+DataSet!S2181</f>
        <v>4</v>
      </c>
      <c r="U2241" s="16" t="str">
        <f t="shared" si="313"/>
        <v>Low</v>
      </c>
      <c r="V2241" s="4">
        <v>4</v>
      </c>
      <c r="W2241" s="33">
        <f t="shared" si="314"/>
        <v>522.9742907180389</v>
      </c>
      <c r="X2241" s="2" t="s">
        <v>17</v>
      </c>
    </row>
    <row r="2242" spans="1:24" ht="14.25" customHeight="1" x14ac:dyDescent="0.25">
      <c r="A2242" s="2">
        <v>2640</v>
      </c>
      <c r="B2242" s="2">
        <v>31</v>
      </c>
      <c r="C2242" s="2" t="str">
        <f t="shared" ref="C2242:C2305" si="315">IF(AND(B2242&gt;=18, B2242&lt;=29), "Young Adults",
   IF(AND(B2242&gt;=30, B2242&lt;=39), "Early Adults",
      IF(AND(B2242&gt;=40, B2242&lt;=49), "Mid Adults",
         IF(AND(B2242&gt;=50, B2242&lt;=59), "Late Adults",
            IF(AND(B2242&gt;=60, B2242&lt;=69), "Seniors", "Out of Range")
         )
      )
   )
)</f>
        <v>Early Adults</v>
      </c>
      <c r="D2242" s="2" t="s">
        <v>26</v>
      </c>
      <c r="E2242" s="2" t="s">
        <v>13</v>
      </c>
      <c r="F2242" s="2">
        <v>781.83</v>
      </c>
      <c r="G2242" s="2">
        <f t="shared" ref="G2242:G2305" si="316">IF(F2242 &lt;= 350, 1, IF(F2242&gt; 350, IF(F2242 &lt;= 650, 2, 3)))</f>
        <v>3</v>
      </c>
      <c r="H2242" s="6">
        <v>46836</v>
      </c>
      <c r="I2242" s="12" t="str">
        <f t="shared" ref="I2242:I2305" si="317">TEXT(H2242, "yyyy")</f>
        <v>2028</v>
      </c>
      <c r="J2242" s="10" t="str">
        <f t="shared" ref="J2242:J2305" si="318">TEXT(H2242, "mmm")</f>
        <v>Mar</v>
      </c>
      <c r="K2242" s="12" t="str">
        <f t="shared" ref="K2242:K2305" si="319">TEXT(H2242, "dd")</f>
        <v>24</v>
      </c>
      <c r="L2242" s="2" t="s">
        <v>30</v>
      </c>
      <c r="M2242" s="2" t="s">
        <v>25</v>
      </c>
      <c r="N2242" s="2">
        <v>1.17</v>
      </c>
      <c r="O2242" s="2" t="s">
        <v>21</v>
      </c>
      <c r="P2242" s="2">
        <v>18</v>
      </c>
      <c r="Q2242" s="2">
        <f t="shared" ref="Q2242:Q2305" si="320">IF(P2242 &lt;= 5, 1, IF(P2242&gt; 5, IF(P2242 &lt;= 15, 2, 3)))</f>
        <v>3</v>
      </c>
      <c r="R2242" s="2">
        <v>43.44</v>
      </c>
      <c r="S2242" s="2">
        <f t="shared" ref="S2242:S2305" si="321">IF(R2242 &lt;= 50, 1, IF(R2242&gt; 50, IF(R2242 &lt;= 150, 2, 3)))</f>
        <v>1</v>
      </c>
      <c r="T2242" s="42">
        <f>DataSet!G2641+DataSet!Q2641+DataSet!S2641</f>
        <v>4</v>
      </c>
      <c r="U2242" s="16" t="str">
        <f t="shared" ref="U2242:U2305" si="322">IF(T2242&lt;=4,"Low",IF(T2242&lt;=6,"Medium","High"))</f>
        <v>Low</v>
      </c>
      <c r="V2242" s="4">
        <v>4</v>
      </c>
      <c r="W2242" s="33">
        <f t="shared" ref="W2242:W2305" si="323">AVERAGEIFS(F2242:F7241, V2242:V7241,V2242 )</f>
        <v>522.30143859649172</v>
      </c>
      <c r="X2242" s="2" t="s">
        <v>22</v>
      </c>
    </row>
    <row r="2243" spans="1:24" ht="14.25" customHeight="1" x14ac:dyDescent="0.25">
      <c r="A2243" s="2">
        <v>3020</v>
      </c>
      <c r="B2243" s="2">
        <v>21</v>
      </c>
      <c r="C2243" s="2" t="str">
        <f t="shared" si="315"/>
        <v>Young Adults</v>
      </c>
      <c r="D2243" s="2" t="s">
        <v>12</v>
      </c>
      <c r="E2243" s="2" t="s">
        <v>19</v>
      </c>
      <c r="F2243" s="2">
        <v>960.52</v>
      </c>
      <c r="G2243" s="2">
        <f t="shared" si="316"/>
        <v>3</v>
      </c>
      <c r="H2243" s="6">
        <v>47216</v>
      </c>
      <c r="I2243" s="12" t="str">
        <f t="shared" si="317"/>
        <v>2029</v>
      </c>
      <c r="J2243" s="10" t="str">
        <f t="shared" si="318"/>
        <v>Apr</v>
      </c>
      <c r="K2243" s="12" t="str">
        <f t="shared" si="319"/>
        <v>08</v>
      </c>
      <c r="L2243" s="2" t="s">
        <v>14</v>
      </c>
      <c r="M2243" s="2" t="s">
        <v>25</v>
      </c>
      <c r="N2243" s="2">
        <v>1.17</v>
      </c>
      <c r="O2243" s="2" t="s">
        <v>21</v>
      </c>
      <c r="P2243" s="2">
        <v>5</v>
      </c>
      <c r="Q2243" s="2">
        <f t="shared" si="320"/>
        <v>1</v>
      </c>
      <c r="R2243" s="2">
        <v>192.1</v>
      </c>
      <c r="S2243" s="2">
        <f t="shared" si="321"/>
        <v>3</v>
      </c>
      <c r="T2243" s="42">
        <f>DataSet!G3021+DataSet!Q3021+DataSet!S3021</f>
        <v>7</v>
      </c>
      <c r="U2243" s="16" t="str">
        <f t="shared" si="322"/>
        <v>High</v>
      </c>
      <c r="V2243" s="4">
        <v>1</v>
      </c>
      <c r="W2243" s="33">
        <f t="shared" si="323"/>
        <v>532.32359999999994</v>
      </c>
      <c r="X2243" s="2" t="s">
        <v>28</v>
      </c>
    </row>
    <row r="2244" spans="1:24" ht="14.25" customHeight="1" x14ac:dyDescent="0.25">
      <c r="A2244" s="2">
        <v>3432</v>
      </c>
      <c r="B2244" s="2">
        <v>61</v>
      </c>
      <c r="C2244" s="2" t="str">
        <f t="shared" si="315"/>
        <v>Seniors</v>
      </c>
      <c r="D2244" s="2" t="s">
        <v>12</v>
      </c>
      <c r="E2244" s="2" t="s">
        <v>29</v>
      </c>
      <c r="F2244" s="2">
        <v>242.7</v>
      </c>
      <c r="G2244" s="2">
        <f t="shared" si="316"/>
        <v>1</v>
      </c>
      <c r="H2244" s="6">
        <v>47628</v>
      </c>
      <c r="I2244" s="12" t="str">
        <f t="shared" si="317"/>
        <v>2030</v>
      </c>
      <c r="J2244" s="10" t="str">
        <f t="shared" si="318"/>
        <v>May</v>
      </c>
      <c r="K2244" s="12" t="str">
        <f t="shared" si="319"/>
        <v>25</v>
      </c>
      <c r="L2244" s="2" t="s">
        <v>14</v>
      </c>
      <c r="M2244" s="2" t="s">
        <v>25</v>
      </c>
      <c r="N2244" s="2">
        <v>1.17</v>
      </c>
      <c r="O2244" s="2" t="s">
        <v>21</v>
      </c>
      <c r="P2244" s="2">
        <v>5</v>
      </c>
      <c r="Q2244" s="2">
        <f t="shared" si="320"/>
        <v>1</v>
      </c>
      <c r="R2244" s="2">
        <v>48.54</v>
      </c>
      <c r="S2244" s="2">
        <f t="shared" si="321"/>
        <v>1</v>
      </c>
      <c r="T2244" s="42">
        <f>DataSet!G3433+DataSet!Q3433+DataSet!S3433</f>
        <v>7</v>
      </c>
      <c r="U2244" s="16" t="str">
        <f t="shared" si="322"/>
        <v>High</v>
      </c>
      <c r="V2244" s="4">
        <v>1</v>
      </c>
      <c r="W2244" s="33">
        <f t="shared" si="323"/>
        <v>531.54364298724943</v>
      </c>
      <c r="X2244" s="2" t="s">
        <v>28</v>
      </c>
    </row>
    <row r="2245" spans="1:24" ht="14.25" customHeight="1" x14ac:dyDescent="0.25">
      <c r="A2245" s="2">
        <v>3746</v>
      </c>
      <c r="B2245" s="2">
        <v>68</v>
      </c>
      <c r="C2245" s="2" t="str">
        <f t="shared" si="315"/>
        <v>Seniors</v>
      </c>
      <c r="D2245" s="2" t="s">
        <v>12</v>
      </c>
      <c r="E2245" s="2" t="s">
        <v>27</v>
      </c>
      <c r="F2245" s="2">
        <v>298.20999999999998</v>
      </c>
      <c r="G2245" s="2">
        <f t="shared" si="316"/>
        <v>1</v>
      </c>
      <c r="H2245" s="6">
        <v>47942</v>
      </c>
      <c r="I2245" s="12" t="str">
        <f t="shared" si="317"/>
        <v>2031</v>
      </c>
      <c r="J2245" s="10" t="str">
        <f t="shared" si="318"/>
        <v>Apr</v>
      </c>
      <c r="K2245" s="12" t="str">
        <f t="shared" si="319"/>
        <v>04</v>
      </c>
      <c r="L2245" s="2" t="s">
        <v>30</v>
      </c>
      <c r="M2245" s="2" t="s">
        <v>15</v>
      </c>
      <c r="N2245" s="2">
        <v>1.17</v>
      </c>
      <c r="O2245" s="2" t="s">
        <v>21</v>
      </c>
      <c r="P2245" s="2">
        <v>18</v>
      </c>
      <c r="Q2245" s="2">
        <f t="shared" si="320"/>
        <v>3</v>
      </c>
      <c r="R2245" s="2">
        <v>16.57</v>
      </c>
      <c r="S2245" s="2">
        <f t="shared" si="321"/>
        <v>1</v>
      </c>
      <c r="T2245" s="42">
        <f>DataSet!G3747+DataSet!Q3747+DataSet!S3747</f>
        <v>7</v>
      </c>
      <c r="U2245" s="16" t="str">
        <f t="shared" si="322"/>
        <v>High</v>
      </c>
      <c r="V2245" s="4">
        <v>5</v>
      </c>
      <c r="W2245" s="33">
        <f t="shared" si="323"/>
        <v>541.76621013133206</v>
      </c>
      <c r="X2245" s="2" t="s">
        <v>22</v>
      </c>
    </row>
    <row r="2246" spans="1:24" ht="14.25" customHeight="1" x14ac:dyDescent="0.25">
      <c r="A2246" s="2">
        <v>3871</v>
      </c>
      <c r="B2246" s="2">
        <v>63</v>
      </c>
      <c r="C2246" s="2" t="str">
        <f t="shared" si="315"/>
        <v>Seniors</v>
      </c>
      <c r="D2246" s="2" t="s">
        <v>12</v>
      </c>
      <c r="E2246" s="2" t="s">
        <v>19</v>
      </c>
      <c r="F2246" s="2">
        <v>188.62</v>
      </c>
      <c r="G2246" s="2">
        <f t="shared" si="316"/>
        <v>1</v>
      </c>
      <c r="H2246" s="6">
        <v>48067</v>
      </c>
      <c r="I2246" s="12" t="str">
        <f t="shared" si="317"/>
        <v>2031</v>
      </c>
      <c r="J2246" s="10" t="str">
        <f t="shared" si="318"/>
        <v>Aug</v>
      </c>
      <c r="K2246" s="12" t="str">
        <f t="shared" si="319"/>
        <v>07</v>
      </c>
      <c r="L2246" s="2" t="s">
        <v>24</v>
      </c>
      <c r="M2246" s="2" t="s">
        <v>25</v>
      </c>
      <c r="N2246" s="2">
        <v>1.17</v>
      </c>
      <c r="O2246" s="2" t="s">
        <v>21</v>
      </c>
      <c r="P2246" s="2">
        <v>3</v>
      </c>
      <c r="Q2246" s="2">
        <f t="shared" si="320"/>
        <v>1</v>
      </c>
      <c r="R2246" s="2">
        <v>62.87</v>
      </c>
      <c r="S2246" s="2">
        <f t="shared" si="321"/>
        <v>2</v>
      </c>
      <c r="T2246" s="42">
        <f>DataSet!G3872+DataSet!Q3872+DataSet!S3872</f>
        <v>5</v>
      </c>
      <c r="U2246" s="16" t="str">
        <f t="shared" si="322"/>
        <v>Medium</v>
      </c>
      <c r="V2246" s="4">
        <v>1</v>
      </c>
      <c r="W2246" s="33">
        <f t="shared" si="323"/>
        <v>532.07072992700716</v>
      </c>
      <c r="X2246" s="2" t="s">
        <v>22</v>
      </c>
    </row>
    <row r="2247" spans="1:24" ht="14.25" customHeight="1" x14ac:dyDescent="0.25">
      <c r="A2247" s="2">
        <v>4339</v>
      </c>
      <c r="B2247" s="2">
        <v>25</v>
      </c>
      <c r="C2247" s="2" t="str">
        <f t="shared" si="315"/>
        <v>Young Adults</v>
      </c>
      <c r="D2247" s="2" t="s">
        <v>12</v>
      </c>
      <c r="E2247" s="2" t="s">
        <v>27</v>
      </c>
      <c r="F2247" s="2">
        <v>470.83</v>
      </c>
      <c r="G2247" s="2">
        <f t="shared" si="316"/>
        <v>2</v>
      </c>
      <c r="H2247" s="6">
        <v>48535</v>
      </c>
      <c r="I2247" s="12" t="str">
        <f t="shared" si="317"/>
        <v>2032</v>
      </c>
      <c r="J2247" s="10" t="str">
        <f t="shared" si="318"/>
        <v>Nov</v>
      </c>
      <c r="K2247" s="12" t="str">
        <f t="shared" si="319"/>
        <v>17</v>
      </c>
      <c r="L2247" s="2" t="s">
        <v>14</v>
      </c>
      <c r="M2247" s="2" t="s">
        <v>25</v>
      </c>
      <c r="N2247" s="2">
        <v>1.17</v>
      </c>
      <c r="O2247" s="2" t="s">
        <v>21</v>
      </c>
      <c r="P2247" s="2">
        <v>8</v>
      </c>
      <c r="Q2247" s="2">
        <f t="shared" si="320"/>
        <v>2</v>
      </c>
      <c r="R2247" s="2">
        <v>58.85</v>
      </c>
      <c r="S2247" s="2">
        <f t="shared" si="321"/>
        <v>2</v>
      </c>
      <c r="T2247" s="42">
        <f>DataSet!G4340+DataSet!Q4340+DataSet!S4340</f>
        <v>5</v>
      </c>
      <c r="U2247" s="16" t="str">
        <f t="shared" si="322"/>
        <v>Medium</v>
      </c>
      <c r="V2247" s="4">
        <v>1</v>
      </c>
      <c r="W2247" s="33">
        <f t="shared" si="323"/>
        <v>532.69861060329049</v>
      </c>
      <c r="X2247" s="2" t="s">
        <v>17</v>
      </c>
    </row>
    <row r="2248" spans="1:24" ht="14.25" customHeight="1" x14ac:dyDescent="0.25">
      <c r="A2248" s="2">
        <v>4417</v>
      </c>
      <c r="B2248" s="2">
        <v>31</v>
      </c>
      <c r="C2248" s="2" t="str">
        <f t="shared" si="315"/>
        <v>Early Adults</v>
      </c>
      <c r="D2248" s="2" t="s">
        <v>12</v>
      </c>
      <c r="E2248" s="2" t="s">
        <v>19</v>
      </c>
      <c r="F2248" s="2">
        <v>211.05</v>
      </c>
      <c r="G2248" s="2">
        <f t="shared" si="316"/>
        <v>1</v>
      </c>
      <c r="H2248" s="6">
        <v>48613</v>
      </c>
      <c r="I2248" s="12" t="str">
        <f t="shared" si="317"/>
        <v>2033</v>
      </c>
      <c r="J2248" s="10" t="str">
        <f t="shared" si="318"/>
        <v>Feb</v>
      </c>
      <c r="K2248" s="12" t="str">
        <f t="shared" si="319"/>
        <v>03</v>
      </c>
      <c r="L2248" s="2" t="s">
        <v>14</v>
      </c>
      <c r="M2248" s="2" t="s">
        <v>25</v>
      </c>
      <c r="N2248" s="2">
        <v>1.17</v>
      </c>
      <c r="O2248" s="2" t="s">
        <v>21</v>
      </c>
      <c r="P2248" s="2">
        <v>3</v>
      </c>
      <c r="Q2248" s="2">
        <f t="shared" si="320"/>
        <v>1</v>
      </c>
      <c r="R2248" s="2">
        <v>70.349999999999994</v>
      </c>
      <c r="S2248" s="2">
        <f t="shared" si="321"/>
        <v>2</v>
      </c>
      <c r="T2248" s="42">
        <f>DataSet!G4418+DataSet!Q4418+DataSet!S4418</f>
        <v>6</v>
      </c>
      <c r="U2248" s="16" t="str">
        <f t="shared" si="322"/>
        <v>Medium</v>
      </c>
      <c r="V2248" s="4">
        <v>3</v>
      </c>
      <c r="W2248" s="33">
        <f t="shared" si="323"/>
        <v>496.91661870503577</v>
      </c>
      <c r="X2248" s="2" t="s">
        <v>28</v>
      </c>
    </row>
    <row r="2249" spans="1:24" ht="14.25" customHeight="1" x14ac:dyDescent="0.25">
      <c r="A2249" s="2">
        <v>4431</v>
      </c>
      <c r="B2249" s="2">
        <v>22</v>
      </c>
      <c r="C2249" s="2" t="str">
        <f t="shared" si="315"/>
        <v>Young Adults</v>
      </c>
      <c r="D2249" s="2" t="s">
        <v>26</v>
      </c>
      <c r="E2249" s="2" t="s">
        <v>13</v>
      </c>
      <c r="F2249" s="2">
        <v>703.38</v>
      </c>
      <c r="G2249" s="2">
        <f t="shared" si="316"/>
        <v>3</v>
      </c>
      <c r="H2249" s="6">
        <v>48627</v>
      </c>
      <c r="I2249" s="12" t="str">
        <f t="shared" si="317"/>
        <v>2033</v>
      </c>
      <c r="J2249" s="10" t="str">
        <f t="shared" si="318"/>
        <v>Feb</v>
      </c>
      <c r="K2249" s="12" t="str">
        <f t="shared" si="319"/>
        <v>17</v>
      </c>
      <c r="L2249" s="2" t="s">
        <v>30</v>
      </c>
      <c r="M2249" s="2" t="s">
        <v>25</v>
      </c>
      <c r="N2249" s="2">
        <v>1.17</v>
      </c>
      <c r="O2249" s="2" t="s">
        <v>16</v>
      </c>
      <c r="P2249" s="2">
        <v>8</v>
      </c>
      <c r="Q2249" s="2">
        <f t="shared" si="320"/>
        <v>2</v>
      </c>
      <c r="R2249" s="2">
        <v>87.92</v>
      </c>
      <c r="S2249" s="2">
        <f t="shared" si="321"/>
        <v>2</v>
      </c>
      <c r="T2249" s="42">
        <f>DataSet!G4432+DataSet!Q4432+DataSet!S4432</f>
        <v>7</v>
      </c>
      <c r="U2249" s="16" t="str">
        <f t="shared" si="322"/>
        <v>High</v>
      </c>
      <c r="V2249" s="4">
        <v>4</v>
      </c>
      <c r="W2249" s="33">
        <f t="shared" si="323"/>
        <v>521.84532513181068</v>
      </c>
      <c r="X2249" s="2" t="s">
        <v>22</v>
      </c>
    </row>
    <row r="2250" spans="1:24" ht="14.25" customHeight="1" x14ac:dyDescent="0.25">
      <c r="A2250" s="2">
        <v>53</v>
      </c>
      <c r="B2250" s="2">
        <v>41</v>
      </c>
      <c r="C2250" s="2" t="str">
        <f t="shared" si="315"/>
        <v>Mid Adults</v>
      </c>
      <c r="D2250" s="2" t="s">
        <v>26</v>
      </c>
      <c r="E2250" s="2" t="s">
        <v>19</v>
      </c>
      <c r="F2250" s="2">
        <v>245.44</v>
      </c>
      <c r="G2250" s="2">
        <f t="shared" si="316"/>
        <v>1</v>
      </c>
      <c r="H2250" s="6">
        <v>44249</v>
      </c>
      <c r="I2250" s="12" t="str">
        <f t="shared" si="317"/>
        <v>2021</v>
      </c>
      <c r="J2250" s="10" t="str">
        <f t="shared" si="318"/>
        <v>Feb</v>
      </c>
      <c r="K2250" s="12" t="str">
        <f t="shared" si="319"/>
        <v>22</v>
      </c>
      <c r="L2250" s="2" t="s">
        <v>30</v>
      </c>
      <c r="M2250" s="2" t="s">
        <v>25</v>
      </c>
      <c r="N2250" s="2">
        <v>1.1599999999999999</v>
      </c>
      <c r="O2250" s="2" t="s">
        <v>21</v>
      </c>
      <c r="P2250" s="2">
        <v>5</v>
      </c>
      <c r="Q2250" s="2">
        <f t="shared" si="320"/>
        <v>1</v>
      </c>
      <c r="R2250" s="2">
        <v>49.09</v>
      </c>
      <c r="S2250" s="2">
        <f t="shared" si="321"/>
        <v>1</v>
      </c>
      <c r="T2250" s="42">
        <f>DataSet!G54+DataSet!Q54+DataSet!S54</f>
        <v>7</v>
      </c>
      <c r="U2250" s="16" t="str">
        <f t="shared" si="322"/>
        <v>High</v>
      </c>
      <c r="V2250" s="4">
        <v>4</v>
      </c>
      <c r="W2250" s="33">
        <f t="shared" si="323"/>
        <v>521.52572183098653</v>
      </c>
      <c r="X2250" s="2" t="s">
        <v>28</v>
      </c>
    </row>
    <row r="2251" spans="1:24" ht="14.25" customHeight="1" x14ac:dyDescent="0.25">
      <c r="A2251" s="2">
        <v>313</v>
      </c>
      <c r="B2251" s="2">
        <v>38</v>
      </c>
      <c r="C2251" s="2" t="str">
        <f t="shared" si="315"/>
        <v>Early Adults</v>
      </c>
      <c r="D2251" s="2" t="s">
        <v>18</v>
      </c>
      <c r="E2251" s="2" t="s">
        <v>29</v>
      </c>
      <c r="F2251" s="2">
        <v>572.1</v>
      </c>
      <c r="G2251" s="2">
        <f t="shared" si="316"/>
        <v>2</v>
      </c>
      <c r="H2251" s="6">
        <v>44509</v>
      </c>
      <c r="I2251" s="12" t="str">
        <f t="shared" si="317"/>
        <v>2021</v>
      </c>
      <c r="J2251" s="10" t="str">
        <f t="shared" si="318"/>
        <v>Nov</v>
      </c>
      <c r="K2251" s="12" t="str">
        <f t="shared" si="319"/>
        <v>09</v>
      </c>
      <c r="L2251" s="2" t="s">
        <v>20</v>
      </c>
      <c r="M2251" s="2" t="s">
        <v>15</v>
      </c>
      <c r="N2251" s="2">
        <v>1.1599999999999999</v>
      </c>
      <c r="O2251" s="2" t="s">
        <v>16</v>
      </c>
      <c r="P2251" s="2">
        <v>2</v>
      </c>
      <c r="Q2251" s="2">
        <f t="shared" si="320"/>
        <v>1</v>
      </c>
      <c r="R2251" s="2">
        <v>286.05</v>
      </c>
      <c r="S2251" s="2">
        <f t="shared" si="321"/>
        <v>3</v>
      </c>
      <c r="T2251" s="42">
        <f>DataSet!G314+DataSet!Q314+DataSet!S314</f>
        <v>6</v>
      </c>
      <c r="U2251" s="16" t="str">
        <f t="shared" si="322"/>
        <v>Medium</v>
      </c>
      <c r="V2251" s="4">
        <v>1</v>
      </c>
      <c r="W2251" s="33">
        <f t="shared" si="323"/>
        <v>532.81192307692299</v>
      </c>
      <c r="X2251" s="2" t="s">
        <v>28</v>
      </c>
    </row>
    <row r="2252" spans="1:24" ht="14.25" customHeight="1" x14ac:dyDescent="0.25">
      <c r="A2252" s="2">
        <v>356</v>
      </c>
      <c r="B2252" s="2">
        <v>42</v>
      </c>
      <c r="C2252" s="2" t="str">
        <f t="shared" si="315"/>
        <v>Mid Adults</v>
      </c>
      <c r="D2252" s="2" t="s">
        <v>23</v>
      </c>
      <c r="E2252" s="2" t="s">
        <v>27</v>
      </c>
      <c r="F2252" s="2">
        <v>848.76</v>
      </c>
      <c r="G2252" s="2">
        <f t="shared" si="316"/>
        <v>3</v>
      </c>
      <c r="H2252" s="6">
        <v>44552</v>
      </c>
      <c r="I2252" s="12" t="str">
        <f t="shared" si="317"/>
        <v>2021</v>
      </c>
      <c r="J2252" s="10" t="str">
        <f t="shared" si="318"/>
        <v>Dec</v>
      </c>
      <c r="K2252" s="12" t="str">
        <f t="shared" si="319"/>
        <v>22</v>
      </c>
      <c r="L2252" s="2" t="s">
        <v>30</v>
      </c>
      <c r="M2252" s="2" t="s">
        <v>25</v>
      </c>
      <c r="N2252" s="2">
        <v>1.1599999999999999</v>
      </c>
      <c r="O2252" s="2" t="s">
        <v>16</v>
      </c>
      <c r="P2252" s="2">
        <v>19</v>
      </c>
      <c r="Q2252" s="2">
        <f t="shared" si="320"/>
        <v>3</v>
      </c>
      <c r="R2252" s="2">
        <v>44.67</v>
      </c>
      <c r="S2252" s="2">
        <f t="shared" si="321"/>
        <v>1</v>
      </c>
      <c r="T2252" s="42">
        <f>DataSet!G357+DataSet!Q357+DataSet!S357</f>
        <v>4</v>
      </c>
      <c r="U2252" s="16" t="str">
        <f t="shared" si="322"/>
        <v>Low</v>
      </c>
      <c r="V2252" s="4">
        <v>2</v>
      </c>
      <c r="W2252" s="33">
        <f t="shared" si="323"/>
        <v>522.52206896551775</v>
      </c>
      <c r="X2252" s="2" t="s">
        <v>22</v>
      </c>
    </row>
    <row r="2253" spans="1:24" ht="14.25" customHeight="1" x14ac:dyDescent="0.25">
      <c r="A2253" s="2">
        <v>464</v>
      </c>
      <c r="B2253" s="2">
        <v>47</v>
      </c>
      <c r="C2253" s="2" t="str">
        <f t="shared" si="315"/>
        <v>Mid Adults</v>
      </c>
      <c r="D2253" s="2" t="s">
        <v>26</v>
      </c>
      <c r="E2253" s="2" t="s">
        <v>27</v>
      </c>
      <c r="F2253" s="2">
        <v>128.66</v>
      </c>
      <c r="G2253" s="2">
        <f t="shared" si="316"/>
        <v>1</v>
      </c>
      <c r="H2253" s="6">
        <v>44660</v>
      </c>
      <c r="I2253" s="12" t="str">
        <f t="shared" si="317"/>
        <v>2022</v>
      </c>
      <c r="J2253" s="10" t="str">
        <f t="shared" si="318"/>
        <v>Apr</v>
      </c>
      <c r="K2253" s="12" t="str">
        <f t="shared" si="319"/>
        <v>09</v>
      </c>
      <c r="L2253" s="2" t="s">
        <v>14</v>
      </c>
      <c r="M2253" s="2" t="s">
        <v>25</v>
      </c>
      <c r="N2253" s="2">
        <v>1.1599999999999999</v>
      </c>
      <c r="O2253" s="2" t="s">
        <v>21</v>
      </c>
      <c r="P2253" s="2">
        <v>8</v>
      </c>
      <c r="Q2253" s="2">
        <f t="shared" si="320"/>
        <v>2</v>
      </c>
      <c r="R2253" s="2">
        <v>16.079999999999998</v>
      </c>
      <c r="S2253" s="2">
        <f t="shared" si="321"/>
        <v>1</v>
      </c>
      <c r="T2253" s="42">
        <f>DataSet!G465+DataSet!Q465+DataSet!S465</f>
        <v>4</v>
      </c>
      <c r="U2253" s="16" t="str">
        <f t="shared" si="322"/>
        <v>Low</v>
      </c>
      <c r="V2253" s="4">
        <v>1</v>
      </c>
      <c r="W2253" s="33">
        <f t="shared" si="323"/>
        <v>532.73983486238524</v>
      </c>
      <c r="X2253" s="2" t="s">
        <v>28</v>
      </c>
    </row>
    <row r="2254" spans="1:24" ht="14.25" customHeight="1" x14ac:dyDescent="0.25">
      <c r="A2254" s="2">
        <v>724</v>
      </c>
      <c r="B2254" s="2">
        <v>32</v>
      </c>
      <c r="C2254" s="2" t="str">
        <f t="shared" si="315"/>
        <v>Early Adults</v>
      </c>
      <c r="D2254" s="2" t="s">
        <v>12</v>
      </c>
      <c r="E2254" s="2" t="s">
        <v>29</v>
      </c>
      <c r="F2254" s="2">
        <v>880.55</v>
      </c>
      <c r="G2254" s="2">
        <f t="shared" si="316"/>
        <v>3</v>
      </c>
      <c r="H2254" s="6">
        <v>44920</v>
      </c>
      <c r="I2254" s="12" t="str">
        <f t="shared" si="317"/>
        <v>2022</v>
      </c>
      <c r="J2254" s="10" t="str">
        <f t="shared" si="318"/>
        <v>Dec</v>
      </c>
      <c r="K2254" s="12" t="str">
        <f t="shared" si="319"/>
        <v>25</v>
      </c>
      <c r="L2254" s="2" t="s">
        <v>14</v>
      </c>
      <c r="M2254" s="2" t="s">
        <v>15</v>
      </c>
      <c r="N2254" s="2">
        <v>1.1599999999999999</v>
      </c>
      <c r="O2254" s="2" t="s">
        <v>21</v>
      </c>
      <c r="P2254" s="2">
        <v>13</v>
      </c>
      <c r="Q2254" s="2">
        <f t="shared" si="320"/>
        <v>2</v>
      </c>
      <c r="R2254" s="2">
        <v>67.73</v>
      </c>
      <c r="S2254" s="2">
        <f t="shared" si="321"/>
        <v>2</v>
      </c>
      <c r="T2254" s="42">
        <f>DataSet!G725+DataSet!Q725+DataSet!S725</f>
        <v>5</v>
      </c>
      <c r="U2254" s="16" t="str">
        <f t="shared" si="322"/>
        <v>Medium</v>
      </c>
      <c r="V2254" s="4">
        <v>4</v>
      </c>
      <c r="W2254" s="33">
        <f t="shared" si="323"/>
        <v>522.01264550264614</v>
      </c>
      <c r="X2254" s="2" t="s">
        <v>28</v>
      </c>
    </row>
    <row r="2255" spans="1:24" ht="14.25" customHeight="1" x14ac:dyDescent="0.25">
      <c r="A2255" s="2">
        <v>1168</v>
      </c>
      <c r="B2255" s="2">
        <v>55</v>
      </c>
      <c r="C2255" s="2" t="str">
        <f t="shared" si="315"/>
        <v>Late Adults</v>
      </c>
      <c r="D2255" s="2" t="s">
        <v>23</v>
      </c>
      <c r="E2255" s="2" t="s">
        <v>13</v>
      </c>
      <c r="F2255" s="2">
        <v>912.62</v>
      </c>
      <c r="G2255" s="2">
        <f t="shared" si="316"/>
        <v>3</v>
      </c>
      <c r="H2255" s="6">
        <v>45364</v>
      </c>
      <c r="I2255" s="12" t="str">
        <f t="shared" si="317"/>
        <v>2024</v>
      </c>
      <c r="J2255" s="10" t="str">
        <f t="shared" si="318"/>
        <v>Mar</v>
      </c>
      <c r="K2255" s="12" t="str">
        <f t="shared" si="319"/>
        <v>13</v>
      </c>
      <c r="L2255" s="2" t="s">
        <v>24</v>
      </c>
      <c r="M2255" s="2" t="s">
        <v>25</v>
      </c>
      <c r="N2255" s="2">
        <v>1.1599999999999999</v>
      </c>
      <c r="O2255" s="2" t="s">
        <v>16</v>
      </c>
      <c r="P2255" s="2">
        <v>19</v>
      </c>
      <c r="Q2255" s="2">
        <f t="shared" si="320"/>
        <v>3</v>
      </c>
      <c r="R2255" s="2">
        <v>48.03</v>
      </c>
      <c r="S2255" s="2">
        <f t="shared" si="321"/>
        <v>1</v>
      </c>
      <c r="T2255" s="42">
        <f>DataSet!G1169+DataSet!Q1169+DataSet!S1169</f>
        <v>4</v>
      </c>
      <c r="U2255" s="16" t="str">
        <f t="shared" si="322"/>
        <v>Low</v>
      </c>
      <c r="V2255" s="4">
        <v>5</v>
      </c>
      <c r="W2255" s="33">
        <f t="shared" si="323"/>
        <v>542.22402255639111</v>
      </c>
      <c r="X2255" s="2" t="s">
        <v>22</v>
      </c>
    </row>
    <row r="2256" spans="1:24" ht="14.25" customHeight="1" x14ac:dyDescent="0.25">
      <c r="A2256" s="2">
        <v>1169</v>
      </c>
      <c r="B2256" s="2">
        <v>25</v>
      </c>
      <c r="C2256" s="2" t="str">
        <f t="shared" si="315"/>
        <v>Young Adults</v>
      </c>
      <c r="D2256" s="2" t="s">
        <v>12</v>
      </c>
      <c r="E2256" s="2" t="s">
        <v>27</v>
      </c>
      <c r="F2256" s="2">
        <v>61.68</v>
      </c>
      <c r="G2256" s="2">
        <f t="shared" si="316"/>
        <v>1</v>
      </c>
      <c r="H2256" s="6">
        <v>45365</v>
      </c>
      <c r="I2256" s="12" t="str">
        <f t="shared" si="317"/>
        <v>2024</v>
      </c>
      <c r="J2256" s="10" t="str">
        <f t="shared" si="318"/>
        <v>Mar</v>
      </c>
      <c r="K2256" s="12" t="str">
        <f t="shared" si="319"/>
        <v>14</v>
      </c>
      <c r="L2256" s="2" t="s">
        <v>24</v>
      </c>
      <c r="M2256" s="2" t="s">
        <v>25</v>
      </c>
      <c r="N2256" s="2">
        <v>1.1599999999999999</v>
      </c>
      <c r="O2256" s="2" t="s">
        <v>21</v>
      </c>
      <c r="P2256" s="2">
        <v>14</v>
      </c>
      <c r="Q2256" s="2">
        <f t="shared" si="320"/>
        <v>2</v>
      </c>
      <c r="R2256" s="2">
        <v>4.41</v>
      </c>
      <c r="S2256" s="2">
        <f t="shared" si="321"/>
        <v>1</v>
      </c>
      <c r="T2256" s="42">
        <f>DataSet!G1170+DataSet!Q1170+DataSet!S1170</f>
        <v>7</v>
      </c>
      <c r="U2256" s="16" t="str">
        <f t="shared" si="322"/>
        <v>High</v>
      </c>
      <c r="V2256" s="4">
        <v>5</v>
      </c>
      <c r="W2256" s="33">
        <f t="shared" si="323"/>
        <v>541.52647834274967</v>
      </c>
      <c r="X2256" s="2" t="s">
        <v>17</v>
      </c>
    </row>
    <row r="2257" spans="1:24" ht="14.25" customHeight="1" x14ac:dyDescent="0.25">
      <c r="A2257" s="2">
        <v>1176</v>
      </c>
      <c r="B2257" s="2">
        <v>57</v>
      </c>
      <c r="C2257" s="2" t="str">
        <f t="shared" si="315"/>
        <v>Late Adults</v>
      </c>
      <c r="D2257" s="2" t="s">
        <v>12</v>
      </c>
      <c r="E2257" s="2" t="s">
        <v>13</v>
      </c>
      <c r="F2257" s="2">
        <v>652.85</v>
      </c>
      <c r="G2257" s="2">
        <f t="shared" si="316"/>
        <v>3</v>
      </c>
      <c r="H2257" s="6">
        <v>45372</v>
      </c>
      <c r="I2257" s="12" t="str">
        <f t="shared" si="317"/>
        <v>2024</v>
      </c>
      <c r="J2257" s="10" t="str">
        <f t="shared" si="318"/>
        <v>Mar</v>
      </c>
      <c r="K2257" s="12" t="str">
        <f t="shared" si="319"/>
        <v>21</v>
      </c>
      <c r="L2257" s="2" t="s">
        <v>20</v>
      </c>
      <c r="M2257" s="2" t="s">
        <v>15</v>
      </c>
      <c r="N2257" s="2">
        <v>1.1599999999999999</v>
      </c>
      <c r="O2257" s="2" t="s">
        <v>16</v>
      </c>
      <c r="P2257" s="2">
        <v>19</v>
      </c>
      <c r="Q2257" s="2">
        <f t="shared" si="320"/>
        <v>3</v>
      </c>
      <c r="R2257" s="2">
        <v>34.36</v>
      </c>
      <c r="S2257" s="2">
        <f t="shared" si="321"/>
        <v>1</v>
      </c>
      <c r="T2257" s="42">
        <f>DataSet!G1177+DataSet!Q1177+DataSet!S1177</f>
        <v>8</v>
      </c>
      <c r="U2257" s="16" t="str">
        <f t="shared" si="322"/>
        <v>High</v>
      </c>
      <c r="V2257" s="4">
        <v>4</v>
      </c>
      <c r="W2257" s="33">
        <f t="shared" si="323"/>
        <v>521.37918727915257</v>
      </c>
      <c r="X2257" s="2" t="s">
        <v>28</v>
      </c>
    </row>
    <row r="2258" spans="1:24" ht="14.25" customHeight="1" x14ac:dyDescent="0.25">
      <c r="A2258" s="2">
        <v>1368</v>
      </c>
      <c r="B2258" s="2">
        <v>46</v>
      </c>
      <c r="C2258" s="2" t="str">
        <f t="shared" si="315"/>
        <v>Mid Adults</v>
      </c>
      <c r="D2258" s="2" t="s">
        <v>23</v>
      </c>
      <c r="E2258" s="2" t="s">
        <v>19</v>
      </c>
      <c r="F2258" s="2">
        <v>56.57</v>
      </c>
      <c r="G2258" s="2">
        <f t="shared" si="316"/>
        <v>1</v>
      </c>
      <c r="H2258" s="6">
        <v>45564</v>
      </c>
      <c r="I2258" s="12" t="str">
        <f t="shared" si="317"/>
        <v>2024</v>
      </c>
      <c r="J2258" s="10" t="str">
        <f t="shared" si="318"/>
        <v>Sep</v>
      </c>
      <c r="K2258" s="12" t="str">
        <f t="shared" si="319"/>
        <v>29</v>
      </c>
      <c r="L2258" s="2" t="s">
        <v>20</v>
      </c>
      <c r="M2258" s="2" t="s">
        <v>25</v>
      </c>
      <c r="N2258" s="2">
        <v>1.1599999999999999</v>
      </c>
      <c r="O2258" s="2" t="s">
        <v>16</v>
      </c>
      <c r="P2258" s="2">
        <v>9</v>
      </c>
      <c r="Q2258" s="2">
        <f t="shared" si="320"/>
        <v>2</v>
      </c>
      <c r="R2258" s="2">
        <v>6.29</v>
      </c>
      <c r="S2258" s="2">
        <f t="shared" si="321"/>
        <v>1</v>
      </c>
      <c r="T2258" s="42">
        <f>DataSet!G1369+DataSet!Q1369+DataSet!S1369</f>
        <v>5</v>
      </c>
      <c r="U2258" s="16" t="str">
        <f t="shared" si="322"/>
        <v>Medium</v>
      </c>
      <c r="V2258" s="4">
        <v>4</v>
      </c>
      <c r="W2258" s="33">
        <f t="shared" si="323"/>
        <v>521.14649557522193</v>
      </c>
      <c r="X2258" s="2" t="s">
        <v>22</v>
      </c>
    </row>
    <row r="2259" spans="1:24" ht="14.25" customHeight="1" x14ac:dyDescent="0.25">
      <c r="A2259" s="2">
        <v>1547</v>
      </c>
      <c r="B2259" s="2">
        <v>33</v>
      </c>
      <c r="C2259" s="2" t="str">
        <f t="shared" si="315"/>
        <v>Early Adults</v>
      </c>
      <c r="D2259" s="2" t="s">
        <v>26</v>
      </c>
      <c r="E2259" s="2" t="s">
        <v>19</v>
      </c>
      <c r="F2259" s="2">
        <v>100.69</v>
      </c>
      <c r="G2259" s="2">
        <f t="shared" si="316"/>
        <v>1</v>
      </c>
      <c r="H2259" s="6">
        <v>45743</v>
      </c>
      <c r="I2259" s="12" t="str">
        <f t="shared" si="317"/>
        <v>2025</v>
      </c>
      <c r="J2259" s="10" t="str">
        <f t="shared" si="318"/>
        <v>Mar</v>
      </c>
      <c r="K2259" s="12" t="str">
        <f t="shared" si="319"/>
        <v>27</v>
      </c>
      <c r="L2259" s="2" t="s">
        <v>30</v>
      </c>
      <c r="M2259" s="2" t="s">
        <v>25</v>
      </c>
      <c r="N2259" s="2">
        <v>1.1599999999999999</v>
      </c>
      <c r="O2259" s="2" t="s">
        <v>16</v>
      </c>
      <c r="P2259" s="2">
        <v>17</v>
      </c>
      <c r="Q2259" s="2">
        <f t="shared" si="320"/>
        <v>3</v>
      </c>
      <c r="R2259" s="2">
        <v>5.92</v>
      </c>
      <c r="S2259" s="2">
        <f t="shared" si="321"/>
        <v>1</v>
      </c>
      <c r="T2259" s="42">
        <f>DataSet!G1548+DataSet!Q1548+DataSet!S1548</f>
        <v>7</v>
      </c>
      <c r="U2259" s="16" t="str">
        <f t="shared" si="322"/>
        <v>High</v>
      </c>
      <c r="V2259" s="4">
        <v>1</v>
      </c>
      <c r="W2259" s="33">
        <f t="shared" si="323"/>
        <v>533.48262867647043</v>
      </c>
      <c r="X2259" s="2" t="s">
        <v>17</v>
      </c>
    </row>
    <row r="2260" spans="1:24" ht="14.25" customHeight="1" x14ac:dyDescent="0.25">
      <c r="A2260" s="2">
        <v>1650</v>
      </c>
      <c r="B2260" s="2">
        <v>50</v>
      </c>
      <c r="C2260" s="2" t="str">
        <f t="shared" si="315"/>
        <v>Late Adults</v>
      </c>
      <c r="D2260" s="2" t="s">
        <v>26</v>
      </c>
      <c r="E2260" s="2" t="s">
        <v>27</v>
      </c>
      <c r="F2260" s="2">
        <v>512.79999999999995</v>
      </c>
      <c r="G2260" s="2">
        <f t="shared" si="316"/>
        <v>2</v>
      </c>
      <c r="H2260" s="6">
        <v>45846</v>
      </c>
      <c r="I2260" s="12" t="str">
        <f t="shared" si="317"/>
        <v>2025</v>
      </c>
      <c r="J2260" s="10" t="str">
        <f t="shared" si="318"/>
        <v>Jul</v>
      </c>
      <c r="K2260" s="12" t="str">
        <f t="shared" si="319"/>
        <v>08</v>
      </c>
      <c r="L2260" s="2" t="s">
        <v>20</v>
      </c>
      <c r="M2260" s="2" t="s">
        <v>25</v>
      </c>
      <c r="N2260" s="2">
        <v>1.1599999999999999</v>
      </c>
      <c r="O2260" s="2" t="s">
        <v>21</v>
      </c>
      <c r="P2260" s="2">
        <v>5</v>
      </c>
      <c r="Q2260" s="2">
        <f t="shared" si="320"/>
        <v>1</v>
      </c>
      <c r="R2260" s="2">
        <v>102.56</v>
      </c>
      <c r="S2260" s="2">
        <f t="shared" si="321"/>
        <v>2</v>
      </c>
      <c r="T2260" s="42">
        <f>DataSet!G1651+DataSet!Q1651+DataSet!S1651</f>
        <v>7</v>
      </c>
      <c r="U2260" s="16" t="str">
        <f t="shared" si="322"/>
        <v>High</v>
      </c>
      <c r="V2260" s="4">
        <v>1</v>
      </c>
      <c r="W2260" s="33">
        <f t="shared" si="323"/>
        <v>534.27966850828716</v>
      </c>
      <c r="X2260" s="2" t="s">
        <v>22</v>
      </c>
    </row>
    <row r="2261" spans="1:24" ht="14.25" customHeight="1" x14ac:dyDescent="0.25">
      <c r="A2261" s="2">
        <v>1695</v>
      </c>
      <c r="B2261" s="2">
        <v>22</v>
      </c>
      <c r="C2261" s="2" t="str">
        <f t="shared" si="315"/>
        <v>Young Adults</v>
      </c>
      <c r="D2261" s="2" t="s">
        <v>12</v>
      </c>
      <c r="E2261" s="2" t="s">
        <v>13</v>
      </c>
      <c r="F2261" s="2">
        <v>485.03</v>
      </c>
      <c r="G2261" s="2">
        <f t="shared" si="316"/>
        <v>2</v>
      </c>
      <c r="H2261" s="6">
        <v>45891</v>
      </c>
      <c r="I2261" s="12" t="str">
        <f t="shared" si="317"/>
        <v>2025</v>
      </c>
      <c r="J2261" s="10" t="str">
        <f t="shared" si="318"/>
        <v>Aug</v>
      </c>
      <c r="K2261" s="12" t="str">
        <f t="shared" si="319"/>
        <v>22</v>
      </c>
      <c r="L2261" s="2" t="s">
        <v>30</v>
      </c>
      <c r="M2261" s="2" t="s">
        <v>15</v>
      </c>
      <c r="N2261" s="2">
        <v>1.1599999999999999</v>
      </c>
      <c r="O2261" s="2" t="s">
        <v>16</v>
      </c>
      <c r="P2261" s="2">
        <v>3</v>
      </c>
      <c r="Q2261" s="2">
        <f t="shared" si="320"/>
        <v>1</v>
      </c>
      <c r="R2261" s="2">
        <v>161.68</v>
      </c>
      <c r="S2261" s="2">
        <f t="shared" si="321"/>
        <v>3</v>
      </c>
      <c r="T2261" s="42">
        <f>DataSet!G1696+DataSet!Q1696+DataSet!S1696</f>
        <v>7</v>
      </c>
      <c r="U2261" s="16" t="str">
        <f t="shared" si="322"/>
        <v>High</v>
      </c>
      <c r="V2261" s="4">
        <v>3</v>
      </c>
      <c r="W2261" s="33">
        <f t="shared" si="323"/>
        <v>497.43169369369355</v>
      </c>
      <c r="X2261" s="2" t="s">
        <v>17</v>
      </c>
    </row>
    <row r="2262" spans="1:24" ht="14.25" customHeight="1" x14ac:dyDescent="0.25">
      <c r="A2262" s="2">
        <v>1883</v>
      </c>
      <c r="B2262" s="2">
        <v>34</v>
      </c>
      <c r="C2262" s="2" t="str">
        <f t="shared" si="315"/>
        <v>Early Adults</v>
      </c>
      <c r="D2262" s="2" t="s">
        <v>12</v>
      </c>
      <c r="E2262" s="2" t="s">
        <v>19</v>
      </c>
      <c r="F2262" s="2">
        <v>465.12</v>
      </c>
      <c r="G2262" s="2">
        <f t="shared" si="316"/>
        <v>2</v>
      </c>
      <c r="H2262" s="6">
        <v>46079</v>
      </c>
      <c r="I2262" s="12" t="str">
        <f t="shared" si="317"/>
        <v>2026</v>
      </c>
      <c r="J2262" s="10" t="str">
        <f t="shared" si="318"/>
        <v>Feb</v>
      </c>
      <c r="K2262" s="12" t="str">
        <f t="shared" si="319"/>
        <v>26</v>
      </c>
      <c r="L2262" s="2" t="s">
        <v>30</v>
      </c>
      <c r="M2262" s="2" t="s">
        <v>15</v>
      </c>
      <c r="N2262" s="2">
        <v>1.1599999999999999</v>
      </c>
      <c r="O2262" s="2" t="s">
        <v>21</v>
      </c>
      <c r="P2262" s="2">
        <v>19</v>
      </c>
      <c r="Q2262" s="2">
        <f t="shared" si="320"/>
        <v>3</v>
      </c>
      <c r="R2262" s="2">
        <v>24.48</v>
      </c>
      <c r="S2262" s="2">
        <f t="shared" si="321"/>
        <v>1</v>
      </c>
      <c r="T2262" s="42">
        <f>DataSet!G1884+DataSet!Q1884+DataSet!S1884</f>
        <v>6</v>
      </c>
      <c r="U2262" s="16" t="str">
        <f t="shared" si="322"/>
        <v>Medium</v>
      </c>
      <c r="V2262" s="4">
        <v>2</v>
      </c>
      <c r="W2262" s="33">
        <f t="shared" si="323"/>
        <v>521.92890909090943</v>
      </c>
      <c r="X2262" s="2" t="s">
        <v>22</v>
      </c>
    </row>
    <row r="2263" spans="1:24" ht="14.25" customHeight="1" x14ac:dyDescent="0.25">
      <c r="A2263" s="2">
        <v>2030</v>
      </c>
      <c r="B2263" s="2">
        <v>47</v>
      </c>
      <c r="C2263" s="2" t="str">
        <f t="shared" si="315"/>
        <v>Mid Adults</v>
      </c>
      <c r="D2263" s="2" t="s">
        <v>26</v>
      </c>
      <c r="E2263" s="2" t="s">
        <v>19</v>
      </c>
      <c r="F2263" s="2">
        <v>181.47</v>
      </c>
      <c r="G2263" s="2">
        <f t="shared" si="316"/>
        <v>1</v>
      </c>
      <c r="H2263" s="6">
        <v>46226</v>
      </c>
      <c r="I2263" s="12" t="str">
        <f t="shared" si="317"/>
        <v>2026</v>
      </c>
      <c r="J2263" s="10" t="str">
        <f t="shared" si="318"/>
        <v>Jul</v>
      </c>
      <c r="K2263" s="12" t="str">
        <f t="shared" si="319"/>
        <v>23</v>
      </c>
      <c r="L2263" s="2" t="s">
        <v>30</v>
      </c>
      <c r="M2263" s="2" t="s">
        <v>25</v>
      </c>
      <c r="N2263" s="2">
        <v>1.1599999999999999</v>
      </c>
      <c r="O2263" s="2" t="s">
        <v>16</v>
      </c>
      <c r="P2263" s="2">
        <v>2</v>
      </c>
      <c r="Q2263" s="2">
        <f t="shared" si="320"/>
        <v>1</v>
      </c>
      <c r="R2263" s="2">
        <v>90.74</v>
      </c>
      <c r="S2263" s="2">
        <f t="shared" si="321"/>
        <v>2</v>
      </c>
      <c r="T2263" s="42">
        <f>DataSet!G2031+DataSet!Q2031+DataSet!S2031</f>
        <v>6</v>
      </c>
      <c r="U2263" s="16" t="str">
        <f t="shared" si="322"/>
        <v>Medium</v>
      </c>
      <c r="V2263" s="4">
        <v>3</v>
      </c>
      <c r="W2263" s="33">
        <f t="shared" si="323"/>
        <v>497.45407942238256</v>
      </c>
      <c r="X2263" s="2" t="s">
        <v>17</v>
      </c>
    </row>
    <row r="2264" spans="1:24" ht="14.25" customHeight="1" x14ac:dyDescent="0.25">
      <c r="A2264" s="2">
        <v>2032</v>
      </c>
      <c r="B2264" s="2">
        <v>28</v>
      </c>
      <c r="C2264" s="2" t="str">
        <f t="shared" si="315"/>
        <v>Young Adults</v>
      </c>
      <c r="D2264" s="2" t="s">
        <v>18</v>
      </c>
      <c r="E2264" s="2" t="s">
        <v>29</v>
      </c>
      <c r="F2264" s="2">
        <v>596.55999999999995</v>
      </c>
      <c r="G2264" s="2">
        <f t="shared" si="316"/>
        <v>2</v>
      </c>
      <c r="H2264" s="6">
        <v>46228</v>
      </c>
      <c r="I2264" s="12" t="str">
        <f t="shared" si="317"/>
        <v>2026</v>
      </c>
      <c r="J2264" s="10" t="str">
        <f t="shared" si="318"/>
        <v>Jul</v>
      </c>
      <c r="K2264" s="12" t="str">
        <f t="shared" si="319"/>
        <v>25</v>
      </c>
      <c r="L2264" s="2" t="s">
        <v>24</v>
      </c>
      <c r="M2264" s="2" t="s">
        <v>15</v>
      </c>
      <c r="N2264" s="2">
        <v>1.1599999999999999</v>
      </c>
      <c r="O2264" s="2" t="s">
        <v>21</v>
      </c>
      <c r="P2264" s="2">
        <v>6</v>
      </c>
      <c r="Q2264" s="2">
        <f t="shared" si="320"/>
        <v>2</v>
      </c>
      <c r="R2264" s="2">
        <v>99.43</v>
      </c>
      <c r="S2264" s="2">
        <f t="shared" si="321"/>
        <v>2</v>
      </c>
      <c r="T2264" s="42">
        <f>DataSet!G2033+DataSet!Q2033+DataSet!S2033</f>
        <v>7</v>
      </c>
      <c r="U2264" s="16" t="str">
        <f t="shared" si="322"/>
        <v>High</v>
      </c>
      <c r="V2264" s="4">
        <v>1</v>
      </c>
      <c r="W2264" s="33">
        <f t="shared" si="323"/>
        <v>534.31929889298897</v>
      </c>
      <c r="X2264" s="2" t="s">
        <v>17</v>
      </c>
    </row>
    <row r="2265" spans="1:24" ht="14.25" customHeight="1" x14ac:dyDescent="0.25">
      <c r="A2265" s="2">
        <v>2074</v>
      </c>
      <c r="B2265" s="2">
        <v>40</v>
      </c>
      <c r="C2265" s="2" t="str">
        <f t="shared" si="315"/>
        <v>Mid Adults</v>
      </c>
      <c r="D2265" s="2" t="s">
        <v>26</v>
      </c>
      <c r="E2265" s="2" t="s">
        <v>27</v>
      </c>
      <c r="F2265" s="2">
        <v>622.45000000000005</v>
      </c>
      <c r="G2265" s="2">
        <f t="shared" si="316"/>
        <v>2</v>
      </c>
      <c r="H2265" s="6">
        <v>46270</v>
      </c>
      <c r="I2265" s="12" t="str">
        <f t="shared" si="317"/>
        <v>2026</v>
      </c>
      <c r="J2265" s="10" t="str">
        <f t="shared" si="318"/>
        <v>Sep</v>
      </c>
      <c r="K2265" s="12" t="str">
        <f t="shared" si="319"/>
        <v>05</v>
      </c>
      <c r="L2265" s="2" t="s">
        <v>30</v>
      </c>
      <c r="M2265" s="2" t="s">
        <v>25</v>
      </c>
      <c r="N2265" s="2">
        <v>1.1599999999999999</v>
      </c>
      <c r="O2265" s="2" t="s">
        <v>16</v>
      </c>
      <c r="P2265" s="2">
        <v>1</v>
      </c>
      <c r="Q2265" s="2">
        <f t="shared" si="320"/>
        <v>1</v>
      </c>
      <c r="R2265" s="2">
        <v>622.45000000000005</v>
      </c>
      <c r="S2265" s="2">
        <f t="shared" si="321"/>
        <v>3</v>
      </c>
      <c r="T2265" s="42">
        <f>DataSet!G2075+DataSet!Q2075+DataSet!S2075</f>
        <v>6</v>
      </c>
      <c r="U2265" s="16" t="str">
        <f t="shared" si="322"/>
        <v>Medium</v>
      </c>
      <c r="V2265" s="4">
        <v>2</v>
      </c>
      <c r="W2265" s="33">
        <f t="shared" si="323"/>
        <v>522.03238615664884</v>
      </c>
      <c r="X2265" s="2" t="s">
        <v>17</v>
      </c>
    </row>
    <row r="2266" spans="1:24" ht="14.25" customHeight="1" x14ac:dyDescent="0.25">
      <c r="A2266" s="2">
        <v>2155</v>
      </c>
      <c r="B2266" s="2">
        <v>52</v>
      </c>
      <c r="C2266" s="2" t="str">
        <f t="shared" si="315"/>
        <v>Late Adults</v>
      </c>
      <c r="D2266" s="2" t="s">
        <v>18</v>
      </c>
      <c r="E2266" s="2" t="s">
        <v>19</v>
      </c>
      <c r="F2266" s="2">
        <v>829.59</v>
      </c>
      <c r="G2266" s="2">
        <f t="shared" si="316"/>
        <v>3</v>
      </c>
      <c r="H2266" s="6">
        <v>46351</v>
      </c>
      <c r="I2266" s="12" t="str">
        <f t="shared" si="317"/>
        <v>2026</v>
      </c>
      <c r="J2266" s="10" t="str">
        <f t="shared" si="318"/>
        <v>Nov</v>
      </c>
      <c r="K2266" s="12" t="str">
        <f t="shared" si="319"/>
        <v>25</v>
      </c>
      <c r="L2266" s="2" t="s">
        <v>20</v>
      </c>
      <c r="M2266" s="2" t="s">
        <v>15</v>
      </c>
      <c r="N2266" s="2">
        <v>1.1599999999999999</v>
      </c>
      <c r="O2266" s="2" t="s">
        <v>21</v>
      </c>
      <c r="P2266" s="2">
        <v>4</v>
      </c>
      <c r="Q2266" s="2">
        <f t="shared" si="320"/>
        <v>1</v>
      </c>
      <c r="R2266" s="2">
        <v>207.4</v>
      </c>
      <c r="S2266" s="2">
        <f t="shared" si="321"/>
        <v>3</v>
      </c>
      <c r="T2266" s="42">
        <f>DataSet!G2156+DataSet!Q2156+DataSet!S2156</f>
        <v>6</v>
      </c>
      <c r="U2266" s="16" t="str">
        <f t="shared" si="322"/>
        <v>Medium</v>
      </c>
      <c r="V2266" s="4">
        <v>3</v>
      </c>
      <c r="W2266" s="33">
        <f t="shared" si="323"/>
        <v>498.02547920433977</v>
      </c>
      <c r="X2266" s="2" t="s">
        <v>17</v>
      </c>
    </row>
    <row r="2267" spans="1:24" ht="14.25" customHeight="1" x14ac:dyDescent="0.25">
      <c r="A2267" s="2">
        <v>2156</v>
      </c>
      <c r="B2267" s="2">
        <v>34</v>
      </c>
      <c r="C2267" s="2" t="str">
        <f t="shared" si="315"/>
        <v>Early Adults</v>
      </c>
      <c r="D2267" s="2" t="s">
        <v>23</v>
      </c>
      <c r="E2267" s="2" t="s">
        <v>29</v>
      </c>
      <c r="F2267" s="2">
        <v>701.48</v>
      </c>
      <c r="G2267" s="2">
        <f t="shared" si="316"/>
        <v>3</v>
      </c>
      <c r="H2267" s="6">
        <v>46352</v>
      </c>
      <c r="I2267" s="12" t="str">
        <f t="shared" si="317"/>
        <v>2026</v>
      </c>
      <c r="J2267" s="10" t="str">
        <f t="shared" si="318"/>
        <v>Nov</v>
      </c>
      <c r="K2267" s="12" t="str">
        <f t="shared" si="319"/>
        <v>26</v>
      </c>
      <c r="L2267" s="2" t="s">
        <v>24</v>
      </c>
      <c r="M2267" s="2" t="s">
        <v>15</v>
      </c>
      <c r="N2267" s="2">
        <v>1.1599999999999999</v>
      </c>
      <c r="O2267" s="2" t="s">
        <v>21</v>
      </c>
      <c r="P2267" s="2">
        <v>7</v>
      </c>
      <c r="Q2267" s="2">
        <f t="shared" si="320"/>
        <v>2</v>
      </c>
      <c r="R2267" s="2">
        <v>100.21</v>
      </c>
      <c r="S2267" s="2">
        <f t="shared" si="321"/>
        <v>2</v>
      </c>
      <c r="T2267" s="42">
        <f>DataSet!G2157+DataSet!Q2157+DataSet!S2157</f>
        <v>7</v>
      </c>
      <c r="U2267" s="16" t="str">
        <f t="shared" si="322"/>
        <v>High</v>
      </c>
      <c r="V2267" s="4">
        <v>2</v>
      </c>
      <c r="W2267" s="33">
        <f t="shared" si="323"/>
        <v>521.84914233576683</v>
      </c>
      <c r="X2267" s="2" t="s">
        <v>22</v>
      </c>
    </row>
    <row r="2268" spans="1:24" ht="14.25" customHeight="1" x14ac:dyDescent="0.25">
      <c r="A2268" s="2">
        <v>2264</v>
      </c>
      <c r="B2268" s="2">
        <v>43</v>
      </c>
      <c r="C2268" s="2" t="str">
        <f t="shared" si="315"/>
        <v>Mid Adults</v>
      </c>
      <c r="D2268" s="2" t="s">
        <v>26</v>
      </c>
      <c r="E2268" s="2" t="s">
        <v>19</v>
      </c>
      <c r="F2268" s="2">
        <v>872.33</v>
      </c>
      <c r="G2268" s="2">
        <f t="shared" si="316"/>
        <v>3</v>
      </c>
      <c r="H2268" s="6">
        <v>46460</v>
      </c>
      <c r="I2268" s="12" t="str">
        <f t="shared" si="317"/>
        <v>2027</v>
      </c>
      <c r="J2268" s="10" t="str">
        <f t="shared" si="318"/>
        <v>Mar</v>
      </c>
      <c r="K2268" s="12" t="str">
        <f t="shared" si="319"/>
        <v>14</v>
      </c>
      <c r="L2268" s="2" t="s">
        <v>24</v>
      </c>
      <c r="M2268" s="2" t="s">
        <v>25</v>
      </c>
      <c r="N2268" s="2">
        <v>1.1599999999999999</v>
      </c>
      <c r="O2268" s="2" t="s">
        <v>16</v>
      </c>
      <c r="P2268" s="2">
        <v>8</v>
      </c>
      <c r="Q2268" s="2">
        <f t="shared" si="320"/>
        <v>2</v>
      </c>
      <c r="R2268" s="2">
        <v>109.04</v>
      </c>
      <c r="S2268" s="2">
        <f t="shared" si="321"/>
        <v>2</v>
      </c>
      <c r="T2268" s="42">
        <f>DataSet!G2265+DataSet!Q2265+DataSet!S2265</f>
        <v>6</v>
      </c>
      <c r="U2268" s="16" t="str">
        <f t="shared" si="322"/>
        <v>Medium</v>
      </c>
      <c r="V2268" s="4">
        <v>2</v>
      </c>
      <c r="W2268" s="33">
        <f t="shared" si="323"/>
        <v>521.52074954296199</v>
      </c>
      <c r="X2268" s="2" t="s">
        <v>22</v>
      </c>
    </row>
    <row r="2269" spans="1:24" ht="14.25" customHeight="1" x14ac:dyDescent="0.25">
      <c r="A2269" s="2">
        <v>2520</v>
      </c>
      <c r="B2269" s="2">
        <v>58</v>
      </c>
      <c r="C2269" s="2" t="str">
        <f t="shared" si="315"/>
        <v>Late Adults</v>
      </c>
      <c r="D2269" s="2" t="s">
        <v>26</v>
      </c>
      <c r="E2269" s="2" t="s">
        <v>27</v>
      </c>
      <c r="F2269" s="2">
        <v>512.33000000000004</v>
      </c>
      <c r="G2269" s="2">
        <f t="shared" si="316"/>
        <v>2</v>
      </c>
      <c r="H2269" s="6">
        <v>46716</v>
      </c>
      <c r="I2269" s="12" t="str">
        <f t="shared" si="317"/>
        <v>2027</v>
      </c>
      <c r="J2269" s="10" t="str">
        <f t="shared" si="318"/>
        <v>Nov</v>
      </c>
      <c r="K2269" s="12" t="str">
        <f t="shared" si="319"/>
        <v>25</v>
      </c>
      <c r="L2269" s="2" t="s">
        <v>20</v>
      </c>
      <c r="M2269" s="2" t="s">
        <v>15</v>
      </c>
      <c r="N2269" s="2">
        <v>1.1599999999999999</v>
      </c>
      <c r="O2269" s="2" t="s">
        <v>16</v>
      </c>
      <c r="P2269" s="2">
        <v>9</v>
      </c>
      <c r="Q2269" s="2">
        <f t="shared" si="320"/>
        <v>2</v>
      </c>
      <c r="R2269" s="2">
        <v>56.93</v>
      </c>
      <c r="S2269" s="2">
        <f t="shared" si="321"/>
        <v>2</v>
      </c>
      <c r="T2269" s="42">
        <f>DataSet!G2521+DataSet!Q2521+DataSet!S2521</f>
        <v>6</v>
      </c>
      <c r="U2269" s="16" t="str">
        <f t="shared" si="322"/>
        <v>Medium</v>
      </c>
      <c r="V2269" s="4">
        <v>5</v>
      </c>
      <c r="W2269" s="33">
        <f t="shared" si="323"/>
        <v>542.43184905660394</v>
      </c>
      <c r="X2269" s="2" t="s">
        <v>22</v>
      </c>
    </row>
    <row r="2270" spans="1:24" ht="14.25" customHeight="1" x14ac:dyDescent="0.25">
      <c r="A2270" s="2">
        <v>2657</v>
      </c>
      <c r="B2270" s="2">
        <v>54</v>
      </c>
      <c r="C2270" s="2" t="str">
        <f t="shared" si="315"/>
        <v>Late Adults</v>
      </c>
      <c r="D2270" s="2" t="s">
        <v>23</v>
      </c>
      <c r="E2270" s="2" t="s">
        <v>29</v>
      </c>
      <c r="F2270" s="2">
        <v>631.1</v>
      </c>
      <c r="G2270" s="2">
        <f t="shared" si="316"/>
        <v>2</v>
      </c>
      <c r="H2270" s="6">
        <v>46853</v>
      </c>
      <c r="I2270" s="12" t="str">
        <f t="shared" si="317"/>
        <v>2028</v>
      </c>
      <c r="J2270" s="10" t="str">
        <f t="shared" si="318"/>
        <v>Apr</v>
      </c>
      <c r="K2270" s="12" t="str">
        <f t="shared" si="319"/>
        <v>10</v>
      </c>
      <c r="L2270" s="2" t="s">
        <v>20</v>
      </c>
      <c r="M2270" s="2" t="s">
        <v>25</v>
      </c>
      <c r="N2270" s="2">
        <v>1.1599999999999999</v>
      </c>
      <c r="O2270" s="2" t="s">
        <v>21</v>
      </c>
      <c r="P2270" s="2">
        <v>7</v>
      </c>
      <c r="Q2270" s="2">
        <f t="shared" si="320"/>
        <v>2</v>
      </c>
      <c r="R2270" s="2">
        <v>90.16</v>
      </c>
      <c r="S2270" s="2">
        <f t="shared" si="321"/>
        <v>2</v>
      </c>
      <c r="T2270" s="42">
        <f>DataSet!G2658+DataSet!Q2658+DataSet!S2658</f>
        <v>5</v>
      </c>
      <c r="U2270" s="16" t="str">
        <f t="shared" si="322"/>
        <v>Medium</v>
      </c>
      <c r="V2270" s="4">
        <v>1</v>
      </c>
      <c r="W2270" s="33">
        <f t="shared" si="323"/>
        <v>534.20425138632163</v>
      </c>
      <c r="X2270" s="2" t="s">
        <v>17</v>
      </c>
    </row>
    <row r="2271" spans="1:24" ht="14.25" customHeight="1" x14ac:dyDescent="0.25">
      <c r="A2271" s="2">
        <v>2732</v>
      </c>
      <c r="B2271" s="2">
        <v>62</v>
      </c>
      <c r="C2271" s="2" t="str">
        <f t="shared" si="315"/>
        <v>Seniors</v>
      </c>
      <c r="D2271" s="2" t="s">
        <v>18</v>
      </c>
      <c r="E2271" s="2" t="s">
        <v>27</v>
      </c>
      <c r="F2271" s="2">
        <v>934.21</v>
      </c>
      <c r="G2271" s="2">
        <f t="shared" si="316"/>
        <v>3</v>
      </c>
      <c r="H2271" s="6">
        <v>46928</v>
      </c>
      <c r="I2271" s="12" t="str">
        <f t="shared" si="317"/>
        <v>2028</v>
      </c>
      <c r="J2271" s="10" t="str">
        <f t="shared" si="318"/>
        <v>Jun</v>
      </c>
      <c r="K2271" s="12" t="str">
        <f t="shared" si="319"/>
        <v>24</v>
      </c>
      <c r="L2271" s="2" t="s">
        <v>14</v>
      </c>
      <c r="M2271" s="2" t="s">
        <v>15</v>
      </c>
      <c r="N2271" s="2">
        <v>1.1599999999999999</v>
      </c>
      <c r="O2271" s="2" t="s">
        <v>21</v>
      </c>
      <c r="P2271" s="2">
        <v>2</v>
      </c>
      <c r="Q2271" s="2">
        <f t="shared" si="320"/>
        <v>1</v>
      </c>
      <c r="R2271" s="2">
        <v>467.1</v>
      </c>
      <c r="S2271" s="2">
        <f t="shared" si="321"/>
        <v>3</v>
      </c>
      <c r="T2271" s="42">
        <f>DataSet!G2733+DataSet!Q2733+DataSet!S2733</f>
        <v>5</v>
      </c>
      <c r="U2271" s="16" t="str">
        <f t="shared" si="322"/>
        <v>Medium</v>
      </c>
      <c r="V2271" s="4">
        <v>2</v>
      </c>
      <c r="W2271" s="33">
        <f t="shared" si="323"/>
        <v>520.8782417582421</v>
      </c>
      <c r="X2271" s="2" t="s">
        <v>22</v>
      </c>
    </row>
    <row r="2272" spans="1:24" ht="14.25" customHeight="1" x14ac:dyDescent="0.25">
      <c r="A2272" s="2">
        <v>2784</v>
      </c>
      <c r="B2272" s="2">
        <v>40</v>
      </c>
      <c r="C2272" s="2" t="str">
        <f t="shared" si="315"/>
        <v>Mid Adults</v>
      </c>
      <c r="D2272" s="2" t="s">
        <v>23</v>
      </c>
      <c r="E2272" s="2" t="s">
        <v>13</v>
      </c>
      <c r="F2272" s="2">
        <v>303.41000000000003</v>
      </c>
      <c r="G2272" s="2">
        <f t="shared" si="316"/>
        <v>1</v>
      </c>
      <c r="H2272" s="6">
        <v>46980</v>
      </c>
      <c r="I2272" s="12" t="str">
        <f t="shared" si="317"/>
        <v>2028</v>
      </c>
      <c r="J2272" s="10" t="str">
        <f t="shared" si="318"/>
        <v>Aug</v>
      </c>
      <c r="K2272" s="12" t="str">
        <f t="shared" si="319"/>
        <v>15</v>
      </c>
      <c r="L2272" s="2" t="s">
        <v>30</v>
      </c>
      <c r="M2272" s="2" t="s">
        <v>25</v>
      </c>
      <c r="N2272" s="2">
        <v>1.1599999999999999</v>
      </c>
      <c r="O2272" s="2" t="s">
        <v>16</v>
      </c>
      <c r="P2272" s="2">
        <v>10</v>
      </c>
      <c r="Q2272" s="2">
        <f t="shared" si="320"/>
        <v>2</v>
      </c>
      <c r="R2272" s="2">
        <v>30.34</v>
      </c>
      <c r="S2272" s="2">
        <f t="shared" si="321"/>
        <v>1</v>
      </c>
      <c r="T2272" s="42">
        <f>DataSet!G2785+DataSet!Q2785+DataSet!S2785</f>
        <v>4</v>
      </c>
      <c r="U2272" s="16" t="str">
        <f t="shared" si="322"/>
        <v>Low</v>
      </c>
      <c r="V2272" s="4">
        <v>5</v>
      </c>
      <c r="W2272" s="33">
        <f t="shared" si="323"/>
        <v>542.48875236294907</v>
      </c>
      <c r="X2272" s="2" t="s">
        <v>22</v>
      </c>
    </row>
    <row r="2273" spans="1:24" ht="14.25" customHeight="1" x14ac:dyDescent="0.25">
      <c r="A2273" s="2">
        <v>3474</v>
      </c>
      <c r="B2273" s="2">
        <v>18</v>
      </c>
      <c r="C2273" s="2" t="str">
        <f t="shared" si="315"/>
        <v>Young Adults</v>
      </c>
      <c r="D2273" s="2" t="s">
        <v>18</v>
      </c>
      <c r="E2273" s="2" t="s">
        <v>13</v>
      </c>
      <c r="F2273" s="2">
        <v>816.59</v>
      </c>
      <c r="G2273" s="2">
        <f t="shared" si="316"/>
        <v>3</v>
      </c>
      <c r="H2273" s="6">
        <v>47670</v>
      </c>
      <c r="I2273" s="12" t="str">
        <f t="shared" si="317"/>
        <v>2030</v>
      </c>
      <c r="J2273" s="10" t="str">
        <f t="shared" si="318"/>
        <v>Jul</v>
      </c>
      <c r="K2273" s="12" t="str">
        <f t="shared" si="319"/>
        <v>06</v>
      </c>
      <c r="L2273" s="2" t="s">
        <v>30</v>
      </c>
      <c r="M2273" s="2" t="s">
        <v>15</v>
      </c>
      <c r="N2273" s="2">
        <v>1.1599999999999999</v>
      </c>
      <c r="O2273" s="2" t="s">
        <v>21</v>
      </c>
      <c r="P2273" s="2">
        <v>19</v>
      </c>
      <c r="Q2273" s="2">
        <f t="shared" si="320"/>
        <v>3</v>
      </c>
      <c r="R2273" s="2">
        <v>42.98</v>
      </c>
      <c r="S2273" s="2">
        <f t="shared" si="321"/>
        <v>1</v>
      </c>
      <c r="T2273" s="42">
        <f>DataSet!G3475+DataSet!Q3475+DataSet!S3475</f>
        <v>6</v>
      </c>
      <c r="U2273" s="16" t="str">
        <f t="shared" si="322"/>
        <v>Medium</v>
      </c>
      <c r="V2273" s="4">
        <v>3</v>
      </c>
      <c r="W2273" s="33">
        <f t="shared" si="323"/>
        <v>497.42481884057952</v>
      </c>
      <c r="X2273" s="2" t="s">
        <v>22</v>
      </c>
    </row>
    <row r="2274" spans="1:24" ht="14.25" customHeight="1" x14ac:dyDescent="0.25">
      <c r="A2274" s="2">
        <v>3726</v>
      </c>
      <c r="B2274" s="2">
        <v>58</v>
      </c>
      <c r="C2274" s="2" t="str">
        <f t="shared" si="315"/>
        <v>Late Adults</v>
      </c>
      <c r="D2274" s="2" t="s">
        <v>23</v>
      </c>
      <c r="E2274" s="2" t="s">
        <v>13</v>
      </c>
      <c r="F2274" s="2">
        <v>544.22</v>
      </c>
      <c r="G2274" s="2">
        <f t="shared" si="316"/>
        <v>2</v>
      </c>
      <c r="H2274" s="6">
        <v>47922</v>
      </c>
      <c r="I2274" s="12" t="str">
        <f t="shared" si="317"/>
        <v>2031</v>
      </c>
      <c r="J2274" s="10" t="str">
        <f t="shared" si="318"/>
        <v>Mar</v>
      </c>
      <c r="K2274" s="12" t="str">
        <f t="shared" si="319"/>
        <v>15</v>
      </c>
      <c r="L2274" s="2" t="s">
        <v>14</v>
      </c>
      <c r="M2274" s="2" t="s">
        <v>25</v>
      </c>
      <c r="N2274" s="2">
        <v>1.1599999999999999</v>
      </c>
      <c r="O2274" s="2" t="s">
        <v>16</v>
      </c>
      <c r="P2274" s="2">
        <v>12</v>
      </c>
      <c r="Q2274" s="2">
        <f t="shared" si="320"/>
        <v>2</v>
      </c>
      <c r="R2274" s="2">
        <v>45.35</v>
      </c>
      <c r="S2274" s="2">
        <f t="shared" si="321"/>
        <v>1</v>
      </c>
      <c r="T2274" s="42">
        <f>DataSet!G3727+DataSet!Q3727+DataSet!S3727</f>
        <v>7</v>
      </c>
      <c r="U2274" s="16" t="str">
        <f t="shared" si="322"/>
        <v>High</v>
      </c>
      <c r="V2274" s="4">
        <v>5</v>
      </c>
      <c r="W2274" s="33">
        <f t="shared" si="323"/>
        <v>542.94155303030311</v>
      </c>
      <c r="X2274" s="2" t="s">
        <v>22</v>
      </c>
    </row>
    <row r="2275" spans="1:24" ht="14.25" customHeight="1" x14ac:dyDescent="0.25">
      <c r="A2275" s="2">
        <v>3729</v>
      </c>
      <c r="B2275" s="2">
        <v>18</v>
      </c>
      <c r="C2275" s="2" t="str">
        <f t="shared" si="315"/>
        <v>Young Adults</v>
      </c>
      <c r="D2275" s="2" t="s">
        <v>23</v>
      </c>
      <c r="E2275" s="2" t="s">
        <v>27</v>
      </c>
      <c r="F2275" s="2">
        <v>173.6</v>
      </c>
      <c r="G2275" s="2">
        <f t="shared" si="316"/>
        <v>1</v>
      </c>
      <c r="H2275" s="6">
        <v>47925</v>
      </c>
      <c r="I2275" s="12" t="str">
        <f t="shared" si="317"/>
        <v>2031</v>
      </c>
      <c r="J2275" s="10" t="str">
        <f t="shared" si="318"/>
        <v>Mar</v>
      </c>
      <c r="K2275" s="12" t="str">
        <f t="shared" si="319"/>
        <v>18</v>
      </c>
      <c r="L2275" s="2" t="s">
        <v>24</v>
      </c>
      <c r="M2275" s="2" t="s">
        <v>25</v>
      </c>
      <c r="N2275" s="2">
        <v>1.1599999999999999</v>
      </c>
      <c r="O2275" s="2" t="s">
        <v>16</v>
      </c>
      <c r="P2275" s="2">
        <v>9</v>
      </c>
      <c r="Q2275" s="2">
        <f t="shared" si="320"/>
        <v>2</v>
      </c>
      <c r="R2275" s="2">
        <v>19.29</v>
      </c>
      <c r="S2275" s="2">
        <f t="shared" si="321"/>
        <v>1</v>
      </c>
      <c r="T2275" s="42">
        <f>DataSet!G3730+DataSet!Q3730+DataSet!S3730</f>
        <v>6</v>
      </c>
      <c r="U2275" s="16" t="str">
        <f t="shared" si="322"/>
        <v>Medium</v>
      </c>
      <c r="V2275" s="4">
        <v>3</v>
      </c>
      <c r="W2275" s="33">
        <f t="shared" si="323"/>
        <v>496.84557168784005</v>
      </c>
      <c r="X2275" s="2" t="s">
        <v>17</v>
      </c>
    </row>
    <row r="2276" spans="1:24" ht="14.25" customHeight="1" x14ac:dyDescent="0.25">
      <c r="A2276" s="2">
        <v>3759</v>
      </c>
      <c r="B2276" s="2">
        <v>34</v>
      </c>
      <c r="C2276" s="2" t="str">
        <f t="shared" si="315"/>
        <v>Early Adults</v>
      </c>
      <c r="D2276" s="2" t="s">
        <v>18</v>
      </c>
      <c r="E2276" s="2" t="s">
        <v>27</v>
      </c>
      <c r="F2276" s="2">
        <v>189.38</v>
      </c>
      <c r="G2276" s="2">
        <f t="shared" si="316"/>
        <v>1</v>
      </c>
      <c r="H2276" s="6">
        <v>47955</v>
      </c>
      <c r="I2276" s="12" t="str">
        <f t="shared" si="317"/>
        <v>2031</v>
      </c>
      <c r="J2276" s="10" t="str">
        <f t="shared" si="318"/>
        <v>Apr</v>
      </c>
      <c r="K2276" s="12" t="str">
        <f t="shared" si="319"/>
        <v>17</v>
      </c>
      <c r="L2276" s="2" t="s">
        <v>14</v>
      </c>
      <c r="M2276" s="2" t="s">
        <v>15</v>
      </c>
      <c r="N2276" s="2">
        <v>1.1599999999999999</v>
      </c>
      <c r="O2276" s="2" t="s">
        <v>21</v>
      </c>
      <c r="P2276" s="2">
        <v>3</v>
      </c>
      <c r="Q2276" s="2">
        <f t="shared" si="320"/>
        <v>1</v>
      </c>
      <c r="R2276" s="2">
        <v>63.13</v>
      </c>
      <c r="S2276" s="2">
        <f t="shared" si="321"/>
        <v>2</v>
      </c>
      <c r="T2276" s="42">
        <f>DataSet!G3760+DataSet!Q3760+DataSet!S3760</f>
        <v>7</v>
      </c>
      <c r="U2276" s="16" t="str">
        <f t="shared" si="322"/>
        <v>High</v>
      </c>
      <c r="V2276" s="4">
        <v>1</v>
      </c>
      <c r="W2276" s="33">
        <f t="shared" si="323"/>
        <v>534.0248148148147</v>
      </c>
      <c r="X2276" s="2" t="s">
        <v>22</v>
      </c>
    </row>
    <row r="2277" spans="1:24" ht="14.25" customHeight="1" x14ac:dyDescent="0.25">
      <c r="A2277" s="2">
        <v>4060</v>
      </c>
      <c r="B2277" s="2">
        <v>69</v>
      </c>
      <c r="C2277" s="2" t="str">
        <f t="shared" si="315"/>
        <v>Seniors</v>
      </c>
      <c r="D2277" s="2" t="s">
        <v>12</v>
      </c>
      <c r="E2277" s="2" t="s">
        <v>29</v>
      </c>
      <c r="F2277" s="2">
        <v>916.81</v>
      </c>
      <c r="G2277" s="2">
        <f t="shared" si="316"/>
        <v>3</v>
      </c>
      <c r="H2277" s="6">
        <v>48256</v>
      </c>
      <c r="I2277" s="12" t="str">
        <f t="shared" si="317"/>
        <v>2032</v>
      </c>
      <c r="J2277" s="10" t="str">
        <f t="shared" si="318"/>
        <v>Feb</v>
      </c>
      <c r="K2277" s="12" t="str">
        <f t="shared" si="319"/>
        <v>12</v>
      </c>
      <c r="L2277" s="2" t="s">
        <v>24</v>
      </c>
      <c r="M2277" s="2" t="s">
        <v>25</v>
      </c>
      <c r="N2277" s="2">
        <v>1.1599999999999999</v>
      </c>
      <c r="O2277" s="2" t="s">
        <v>21</v>
      </c>
      <c r="P2277" s="2">
        <v>10</v>
      </c>
      <c r="Q2277" s="2">
        <f t="shared" si="320"/>
        <v>2</v>
      </c>
      <c r="R2277" s="2">
        <v>91.68</v>
      </c>
      <c r="S2277" s="2">
        <f t="shared" si="321"/>
        <v>2</v>
      </c>
      <c r="T2277" s="42">
        <f>DataSet!G4061+DataSet!Q4061+DataSet!S4061</f>
        <v>7</v>
      </c>
      <c r="U2277" s="16" t="str">
        <f t="shared" si="322"/>
        <v>High</v>
      </c>
      <c r="V2277" s="4">
        <v>4</v>
      </c>
      <c r="W2277" s="33">
        <f t="shared" si="323"/>
        <v>521.97021276595808</v>
      </c>
      <c r="X2277" s="2" t="s">
        <v>22</v>
      </c>
    </row>
    <row r="2278" spans="1:24" ht="14.25" customHeight="1" x14ac:dyDescent="0.25">
      <c r="A2278" s="2">
        <v>4141</v>
      </c>
      <c r="B2278" s="2">
        <v>66</v>
      </c>
      <c r="C2278" s="2" t="str">
        <f t="shared" si="315"/>
        <v>Seniors</v>
      </c>
      <c r="D2278" s="2" t="s">
        <v>26</v>
      </c>
      <c r="E2278" s="2" t="s">
        <v>19</v>
      </c>
      <c r="F2278" s="2">
        <v>484.29</v>
      </c>
      <c r="G2278" s="2">
        <f t="shared" si="316"/>
        <v>2</v>
      </c>
      <c r="H2278" s="6">
        <v>48337</v>
      </c>
      <c r="I2278" s="12" t="str">
        <f t="shared" si="317"/>
        <v>2032</v>
      </c>
      <c r="J2278" s="10" t="str">
        <f t="shared" si="318"/>
        <v>May</v>
      </c>
      <c r="K2278" s="12" t="str">
        <f t="shared" si="319"/>
        <v>03</v>
      </c>
      <c r="L2278" s="2" t="s">
        <v>20</v>
      </c>
      <c r="M2278" s="2" t="s">
        <v>15</v>
      </c>
      <c r="N2278" s="2">
        <v>1.1599999999999999</v>
      </c>
      <c r="O2278" s="2" t="s">
        <v>21</v>
      </c>
      <c r="P2278" s="2">
        <v>5</v>
      </c>
      <c r="Q2278" s="2">
        <f t="shared" si="320"/>
        <v>1</v>
      </c>
      <c r="R2278" s="2">
        <v>96.86</v>
      </c>
      <c r="S2278" s="2">
        <f t="shared" si="321"/>
        <v>2</v>
      </c>
      <c r="T2278" s="42">
        <f>DataSet!G4142+DataSet!Q4142+DataSet!S4142</f>
        <v>5</v>
      </c>
      <c r="U2278" s="16" t="str">
        <f t="shared" si="322"/>
        <v>Medium</v>
      </c>
      <c r="V2278" s="4">
        <v>5</v>
      </c>
      <c r="W2278" s="33">
        <f t="shared" si="323"/>
        <v>542.9391271347248</v>
      </c>
      <c r="X2278" s="2" t="s">
        <v>17</v>
      </c>
    </row>
    <row r="2279" spans="1:24" ht="14.25" customHeight="1" x14ac:dyDescent="0.25">
      <c r="A2279" s="2">
        <v>4348</v>
      </c>
      <c r="B2279" s="2">
        <v>40</v>
      </c>
      <c r="C2279" s="2" t="str">
        <f t="shared" si="315"/>
        <v>Mid Adults</v>
      </c>
      <c r="D2279" s="2" t="s">
        <v>18</v>
      </c>
      <c r="E2279" s="2" t="s">
        <v>19</v>
      </c>
      <c r="F2279" s="2">
        <v>472.07</v>
      </c>
      <c r="G2279" s="2">
        <f t="shared" si="316"/>
        <v>2</v>
      </c>
      <c r="H2279" s="6">
        <v>48544</v>
      </c>
      <c r="I2279" s="12" t="str">
        <f t="shared" si="317"/>
        <v>2032</v>
      </c>
      <c r="J2279" s="10" t="str">
        <f t="shared" si="318"/>
        <v>Nov</v>
      </c>
      <c r="K2279" s="12" t="str">
        <f t="shared" si="319"/>
        <v>26</v>
      </c>
      <c r="L2279" s="2" t="s">
        <v>20</v>
      </c>
      <c r="M2279" s="2" t="s">
        <v>15</v>
      </c>
      <c r="N2279" s="2">
        <v>1.1599999999999999</v>
      </c>
      <c r="O2279" s="2" t="s">
        <v>21</v>
      </c>
      <c r="P2279" s="2">
        <v>8</v>
      </c>
      <c r="Q2279" s="2">
        <f t="shared" si="320"/>
        <v>2</v>
      </c>
      <c r="R2279" s="2">
        <v>59.01</v>
      </c>
      <c r="S2279" s="2">
        <f t="shared" si="321"/>
        <v>2</v>
      </c>
      <c r="T2279" s="42">
        <f>DataSet!G4349+DataSet!Q4349+DataSet!S4349</f>
        <v>5</v>
      </c>
      <c r="U2279" s="16" t="str">
        <f t="shared" si="322"/>
        <v>Medium</v>
      </c>
      <c r="V2279" s="4">
        <v>4</v>
      </c>
      <c r="W2279" s="33">
        <f t="shared" si="323"/>
        <v>521.26889875666143</v>
      </c>
      <c r="X2279" s="2" t="s">
        <v>22</v>
      </c>
    </row>
    <row r="2280" spans="1:24" ht="14.25" customHeight="1" x14ac:dyDescent="0.25">
      <c r="A2280" s="2">
        <v>4509</v>
      </c>
      <c r="B2280" s="2">
        <v>57</v>
      </c>
      <c r="C2280" s="2" t="str">
        <f t="shared" si="315"/>
        <v>Late Adults</v>
      </c>
      <c r="D2280" s="2" t="s">
        <v>18</v>
      </c>
      <c r="E2280" s="2" t="s">
        <v>19</v>
      </c>
      <c r="F2280" s="2">
        <v>380.47</v>
      </c>
      <c r="G2280" s="2">
        <f t="shared" si="316"/>
        <v>2</v>
      </c>
      <c r="H2280" s="6">
        <v>48705</v>
      </c>
      <c r="I2280" s="12" t="str">
        <f t="shared" si="317"/>
        <v>2033</v>
      </c>
      <c r="J2280" s="10" t="str">
        <f t="shared" si="318"/>
        <v>May</v>
      </c>
      <c r="K2280" s="12" t="str">
        <f t="shared" si="319"/>
        <v>06</v>
      </c>
      <c r="L2280" s="2" t="s">
        <v>14</v>
      </c>
      <c r="M2280" s="2" t="s">
        <v>15</v>
      </c>
      <c r="N2280" s="2">
        <v>1.1599999999999999</v>
      </c>
      <c r="O2280" s="2" t="s">
        <v>21</v>
      </c>
      <c r="P2280" s="2">
        <v>12</v>
      </c>
      <c r="Q2280" s="2">
        <f t="shared" si="320"/>
        <v>2</v>
      </c>
      <c r="R2280" s="2">
        <v>31.71</v>
      </c>
      <c r="S2280" s="2">
        <f t="shared" si="321"/>
        <v>1</v>
      </c>
      <c r="T2280" s="42">
        <f>DataSet!G4510+DataSet!Q4510+DataSet!S4510</f>
        <v>8</v>
      </c>
      <c r="U2280" s="16" t="str">
        <f t="shared" si="322"/>
        <v>High</v>
      </c>
      <c r="V2280" s="4">
        <v>3</v>
      </c>
      <c r="W2280" s="33">
        <f t="shared" si="323"/>
        <v>497.4332909090906</v>
      </c>
      <c r="X2280" s="2" t="s">
        <v>17</v>
      </c>
    </row>
    <row r="2281" spans="1:24" ht="14.25" customHeight="1" x14ac:dyDescent="0.25">
      <c r="A2281" s="2">
        <v>4553</v>
      </c>
      <c r="B2281" s="2">
        <v>32</v>
      </c>
      <c r="C2281" s="2" t="str">
        <f t="shared" si="315"/>
        <v>Early Adults</v>
      </c>
      <c r="D2281" s="2" t="s">
        <v>26</v>
      </c>
      <c r="E2281" s="2" t="s">
        <v>13</v>
      </c>
      <c r="F2281" s="2">
        <v>75.77</v>
      </c>
      <c r="G2281" s="2">
        <f t="shared" si="316"/>
        <v>1</v>
      </c>
      <c r="H2281" s="6">
        <v>48749</v>
      </c>
      <c r="I2281" s="12" t="str">
        <f t="shared" si="317"/>
        <v>2033</v>
      </c>
      <c r="J2281" s="10" t="str">
        <f t="shared" si="318"/>
        <v>Jun</v>
      </c>
      <c r="K2281" s="12" t="str">
        <f t="shared" si="319"/>
        <v>19</v>
      </c>
      <c r="L2281" s="2" t="s">
        <v>20</v>
      </c>
      <c r="M2281" s="2" t="s">
        <v>15</v>
      </c>
      <c r="N2281" s="2">
        <v>1.1599999999999999</v>
      </c>
      <c r="O2281" s="2" t="s">
        <v>21</v>
      </c>
      <c r="P2281" s="2">
        <v>3</v>
      </c>
      <c r="Q2281" s="2">
        <f t="shared" si="320"/>
        <v>1</v>
      </c>
      <c r="R2281" s="2">
        <v>25.26</v>
      </c>
      <c r="S2281" s="2">
        <f t="shared" si="321"/>
        <v>1</v>
      </c>
      <c r="T2281" s="42">
        <f>DataSet!G4554+DataSet!Q4554+DataSet!S4554</f>
        <v>4</v>
      </c>
      <c r="U2281" s="16" t="str">
        <f t="shared" si="322"/>
        <v>Low</v>
      </c>
      <c r="V2281" s="4">
        <v>5</v>
      </c>
      <c r="W2281" s="33">
        <f t="shared" si="323"/>
        <v>543.05062737642584</v>
      </c>
      <c r="X2281" s="2" t="s">
        <v>22</v>
      </c>
    </row>
    <row r="2282" spans="1:24" ht="14.25" customHeight="1" x14ac:dyDescent="0.25">
      <c r="A2282" s="2">
        <v>4669</v>
      </c>
      <c r="B2282" s="2">
        <v>25</v>
      </c>
      <c r="C2282" s="2" t="str">
        <f t="shared" si="315"/>
        <v>Young Adults</v>
      </c>
      <c r="D2282" s="2" t="s">
        <v>18</v>
      </c>
      <c r="E2282" s="2" t="s">
        <v>27</v>
      </c>
      <c r="F2282" s="2">
        <v>464.43</v>
      </c>
      <c r="G2282" s="2">
        <f t="shared" si="316"/>
        <v>2</v>
      </c>
      <c r="H2282" s="6">
        <v>48865</v>
      </c>
      <c r="I2282" s="12" t="str">
        <f t="shared" si="317"/>
        <v>2033</v>
      </c>
      <c r="J2282" s="10" t="str">
        <f t="shared" si="318"/>
        <v>Oct</v>
      </c>
      <c r="K2282" s="12" t="str">
        <f t="shared" si="319"/>
        <v>13</v>
      </c>
      <c r="L2282" s="2" t="s">
        <v>24</v>
      </c>
      <c r="M2282" s="2" t="s">
        <v>25</v>
      </c>
      <c r="N2282" s="2">
        <v>1.1599999999999999</v>
      </c>
      <c r="O2282" s="2" t="s">
        <v>21</v>
      </c>
      <c r="P2282" s="2">
        <v>13</v>
      </c>
      <c r="Q2282" s="2">
        <f t="shared" si="320"/>
        <v>2</v>
      </c>
      <c r="R2282" s="2">
        <v>35.729999999999997</v>
      </c>
      <c r="S2282" s="2">
        <f t="shared" si="321"/>
        <v>1</v>
      </c>
      <c r="T2282" s="42">
        <f>DataSet!G4670+DataSet!Q4670+DataSet!S4670</f>
        <v>7</v>
      </c>
      <c r="U2282" s="16" t="str">
        <f t="shared" si="322"/>
        <v>High</v>
      </c>
      <c r="V2282" s="4">
        <v>4</v>
      </c>
      <c r="W2282" s="33">
        <f t="shared" si="323"/>
        <v>521.35644128113938</v>
      </c>
      <c r="X2282" s="2" t="s">
        <v>22</v>
      </c>
    </row>
    <row r="2283" spans="1:24" ht="14.25" customHeight="1" x14ac:dyDescent="0.25">
      <c r="A2283" s="2">
        <v>137</v>
      </c>
      <c r="B2283" s="2">
        <v>21</v>
      </c>
      <c r="C2283" s="2" t="str">
        <f t="shared" si="315"/>
        <v>Young Adults</v>
      </c>
      <c r="D2283" s="2" t="s">
        <v>18</v>
      </c>
      <c r="E2283" s="2" t="s">
        <v>13</v>
      </c>
      <c r="F2283" s="2">
        <v>287.63</v>
      </c>
      <c r="G2283" s="2">
        <f t="shared" si="316"/>
        <v>1</v>
      </c>
      <c r="H2283" s="6">
        <v>44333</v>
      </c>
      <c r="I2283" s="12" t="str">
        <f t="shared" si="317"/>
        <v>2021</v>
      </c>
      <c r="J2283" s="10" t="str">
        <f t="shared" si="318"/>
        <v>May</v>
      </c>
      <c r="K2283" s="12" t="str">
        <f t="shared" si="319"/>
        <v>17</v>
      </c>
      <c r="L2283" s="2" t="s">
        <v>24</v>
      </c>
      <c r="M2283" s="2" t="s">
        <v>25</v>
      </c>
      <c r="N2283" s="2">
        <v>1.1499999999999999</v>
      </c>
      <c r="O2283" s="2" t="s">
        <v>16</v>
      </c>
      <c r="P2283" s="2">
        <v>6</v>
      </c>
      <c r="Q2283" s="2">
        <f t="shared" si="320"/>
        <v>2</v>
      </c>
      <c r="R2283" s="2">
        <v>47.94</v>
      </c>
      <c r="S2283" s="2">
        <f t="shared" si="321"/>
        <v>1</v>
      </c>
      <c r="T2283" s="42">
        <f>DataSet!G138+DataSet!Q138+DataSet!S138</f>
        <v>4</v>
      </c>
      <c r="U2283" s="16" t="str">
        <f t="shared" si="322"/>
        <v>Low</v>
      </c>
      <c r="V2283" s="4">
        <v>5</v>
      </c>
      <c r="W2283" s="33">
        <f t="shared" si="323"/>
        <v>543.94068571428568</v>
      </c>
      <c r="X2283" s="2" t="s">
        <v>22</v>
      </c>
    </row>
    <row r="2284" spans="1:24" ht="14.25" customHeight="1" x14ac:dyDescent="0.25">
      <c r="A2284" s="2">
        <v>412</v>
      </c>
      <c r="B2284" s="2">
        <v>61</v>
      </c>
      <c r="C2284" s="2" t="str">
        <f t="shared" si="315"/>
        <v>Seniors</v>
      </c>
      <c r="D2284" s="2" t="s">
        <v>26</v>
      </c>
      <c r="E2284" s="2" t="s">
        <v>19</v>
      </c>
      <c r="F2284" s="2">
        <v>149.61000000000001</v>
      </c>
      <c r="G2284" s="2">
        <f t="shared" si="316"/>
        <v>1</v>
      </c>
      <c r="H2284" s="6">
        <v>44608</v>
      </c>
      <c r="I2284" s="12" t="str">
        <f t="shared" si="317"/>
        <v>2022</v>
      </c>
      <c r="J2284" s="10" t="str">
        <f t="shared" si="318"/>
        <v>Feb</v>
      </c>
      <c r="K2284" s="12" t="str">
        <f t="shared" si="319"/>
        <v>16</v>
      </c>
      <c r="L2284" s="2" t="s">
        <v>14</v>
      </c>
      <c r="M2284" s="2" t="s">
        <v>15</v>
      </c>
      <c r="N2284" s="2">
        <v>1.1499999999999999</v>
      </c>
      <c r="O2284" s="2" t="s">
        <v>16</v>
      </c>
      <c r="P2284" s="2">
        <v>4</v>
      </c>
      <c r="Q2284" s="2">
        <f t="shared" si="320"/>
        <v>1</v>
      </c>
      <c r="R2284" s="2">
        <v>37.4</v>
      </c>
      <c r="S2284" s="2">
        <f t="shared" si="321"/>
        <v>1</v>
      </c>
      <c r="T2284" s="42">
        <f>DataSet!G413+DataSet!Q413+DataSet!S413</f>
        <v>4</v>
      </c>
      <c r="U2284" s="16" t="str">
        <f t="shared" si="322"/>
        <v>Low</v>
      </c>
      <c r="V2284" s="4">
        <v>5</v>
      </c>
      <c r="W2284" s="33">
        <f t="shared" si="323"/>
        <v>544.42982824427474</v>
      </c>
      <c r="X2284" s="2" t="s">
        <v>28</v>
      </c>
    </row>
    <row r="2285" spans="1:24" ht="14.25" customHeight="1" x14ac:dyDescent="0.25">
      <c r="A2285" s="2">
        <v>495</v>
      </c>
      <c r="B2285" s="2">
        <v>38</v>
      </c>
      <c r="C2285" s="2" t="str">
        <f t="shared" si="315"/>
        <v>Early Adults</v>
      </c>
      <c r="D2285" s="2" t="s">
        <v>18</v>
      </c>
      <c r="E2285" s="2" t="s">
        <v>27</v>
      </c>
      <c r="F2285" s="2">
        <v>145.88</v>
      </c>
      <c r="G2285" s="2">
        <f t="shared" si="316"/>
        <v>1</v>
      </c>
      <c r="H2285" s="6">
        <v>44691</v>
      </c>
      <c r="I2285" s="12" t="str">
        <f t="shared" si="317"/>
        <v>2022</v>
      </c>
      <c r="J2285" s="10" t="str">
        <f t="shared" si="318"/>
        <v>May</v>
      </c>
      <c r="K2285" s="12" t="str">
        <f t="shared" si="319"/>
        <v>10</v>
      </c>
      <c r="L2285" s="2" t="s">
        <v>30</v>
      </c>
      <c r="M2285" s="2" t="s">
        <v>15</v>
      </c>
      <c r="N2285" s="2">
        <v>1.1499999999999999</v>
      </c>
      <c r="O2285" s="2" t="s">
        <v>21</v>
      </c>
      <c r="P2285" s="2">
        <v>11</v>
      </c>
      <c r="Q2285" s="2">
        <f t="shared" si="320"/>
        <v>2</v>
      </c>
      <c r="R2285" s="2">
        <v>13.26</v>
      </c>
      <c r="S2285" s="2">
        <f t="shared" si="321"/>
        <v>1</v>
      </c>
      <c r="T2285" s="42">
        <f>DataSet!G496+DataSet!Q496+DataSet!S496</f>
        <v>7</v>
      </c>
      <c r="U2285" s="16" t="str">
        <f t="shared" si="322"/>
        <v>High</v>
      </c>
      <c r="V2285" s="4">
        <v>4</v>
      </c>
      <c r="W2285" s="33">
        <f t="shared" si="323"/>
        <v>521.45791443850328</v>
      </c>
      <c r="X2285" s="2" t="s">
        <v>28</v>
      </c>
    </row>
    <row r="2286" spans="1:24" ht="14.25" customHeight="1" x14ac:dyDescent="0.25">
      <c r="A2286" s="2">
        <v>786</v>
      </c>
      <c r="B2286" s="2">
        <v>60</v>
      </c>
      <c r="C2286" s="2" t="str">
        <f t="shared" si="315"/>
        <v>Seniors</v>
      </c>
      <c r="D2286" s="2" t="s">
        <v>26</v>
      </c>
      <c r="E2286" s="2" t="s">
        <v>19</v>
      </c>
      <c r="F2286" s="2">
        <v>687.79</v>
      </c>
      <c r="G2286" s="2">
        <f t="shared" si="316"/>
        <v>3</v>
      </c>
      <c r="H2286" s="6">
        <v>44982</v>
      </c>
      <c r="I2286" s="12" t="str">
        <f t="shared" si="317"/>
        <v>2023</v>
      </c>
      <c r="J2286" s="10" t="str">
        <f t="shared" si="318"/>
        <v>Feb</v>
      </c>
      <c r="K2286" s="12" t="str">
        <f t="shared" si="319"/>
        <v>25</v>
      </c>
      <c r="L2286" s="2" t="s">
        <v>30</v>
      </c>
      <c r="M2286" s="2" t="s">
        <v>15</v>
      </c>
      <c r="N2286" s="2">
        <v>1.1499999999999999</v>
      </c>
      <c r="O2286" s="2" t="s">
        <v>21</v>
      </c>
      <c r="P2286" s="2">
        <v>11</v>
      </c>
      <c r="Q2286" s="2">
        <f t="shared" si="320"/>
        <v>2</v>
      </c>
      <c r="R2286" s="2">
        <v>62.53</v>
      </c>
      <c r="S2286" s="2">
        <f t="shared" si="321"/>
        <v>2</v>
      </c>
      <c r="T2286" s="42">
        <f>DataSet!G787+DataSet!Q787+DataSet!S787</f>
        <v>7</v>
      </c>
      <c r="U2286" s="16" t="str">
        <f t="shared" si="322"/>
        <v>High</v>
      </c>
      <c r="V2286" s="4">
        <v>2</v>
      </c>
      <c r="W2286" s="33">
        <f t="shared" si="323"/>
        <v>520.11983486238569</v>
      </c>
      <c r="X2286" s="2" t="s">
        <v>22</v>
      </c>
    </row>
    <row r="2287" spans="1:24" ht="14.25" customHeight="1" x14ac:dyDescent="0.25">
      <c r="A2287" s="2">
        <v>1002</v>
      </c>
      <c r="B2287" s="2">
        <v>58</v>
      </c>
      <c r="C2287" s="2" t="str">
        <f t="shared" si="315"/>
        <v>Late Adults</v>
      </c>
      <c r="D2287" s="2" t="s">
        <v>26</v>
      </c>
      <c r="E2287" s="2" t="s">
        <v>27</v>
      </c>
      <c r="F2287" s="2">
        <v>416.75</v>
      </c>
      <c r="G2287" s="2">
        <f t="shared" si="316"/>
        <v>2</v>
      </c>
      <c r="H2287" s="6">
        <v>45198</v>
      </c>
      <c r="I2287" s="12" t="str">
        <f t="shared" si="317"/>
        <v>2023</v>
      </c>
      <c r="J2287" s="10" t="str">
        <f t="shared" si="318"/>
        <v>Sep</v>
      </c>
      <c r="K2287" s="12" t="str">
        <f t="shared" si="319"/>
        <v>29</v>
      </c>
      <c r="L2287" s="2" t="s">
        <v>20</v>
      </c>
      <c r="M2287" s="2" t="s">
        <v>25</v>
      </c>
      <c r="N2287" s="2">
        <v>1.1499999999999999</v>
      </c>
      <c r="O2287" s="2" t="s">
        <v>21</v>
      </c>
      <c r="P2287" s="2">
        <v>13</v>
      </c>
      <c r="Q2287" s="2">
        <f t="shared" si="320"/>
        <v>2</v>
      </c>
      <c r="R2287" s="2">
        <v>32.06</v>
      </c>
      <c r="S2287" s="2">
        <f t="shared" si="321"/>
        <v>1</v>
      </c>
      <c r="T2287" s="42">
        <f>DataSet!G1003+DataSet!Q1003+DataSet!S1003</f>
        <v>4</v>
      </c>
      <c r="U2287" s="16" t="str">
        <f t="shared" si="322"/>
        <v>Low</v>
      </c>
      <c r="V2287" s="4">
        <v>5</v>
      </c>
      <c r="W2287" s="33">
        <f t="shared" si="323"/>
        <v>545.18474187380491</v>
      </c>
      <c r="X2287" s="2" t="s">
        <v>22</v>
      </c>
    </row>
    <row r="2288" spans="1:24" ht="14.25" customHeight="1" x14ac:dyDescent="0.25">
      <c r="A2288" s="2">
        <v>1055</v>
      </c>
      <c r="B2288" s="2">
        <v>63</v>
      </c>
      <c r="C2288" s="2" t="str">
        <f t="shared" si="315"/>
        <v>Seniors</v>
      </c>
      <c r="D2288" s="2" t="s">
        <v>23</v>
      </c>
      <c r="E2288" s="2" t="s">
        <v>19</v>
      </c>
      <c r="F2288" s="2">
        <v>115.14</v>
      </c>
      <c r="G2288" s="2">
        <f t="shared" si="316"/>
        <v>1</v>
      </c>
      <c r="H2288" s="6">
        <v>45251</v>
      </c>
      <c r="I2288" s="12" t="str">
        <f t="shared" si="317"/>
        <v>2023</v>
      </c>
      <c r="J2288" s="10" t="str">
        <f t="shared" si="318"/>
        <v>Nov</v>
      </c>
      <c r="K2288" s="12" t="str">
        <f t="shared" si="319"/>
        <v>21</v>
      </c>
      <c r="L2288" s="2" t="s">
        <v>24</v>
      </c>
      <c r="M2288" s="2" t="s">
        <v>15</v>
      </c>
      <c r="N2288" s="2">
        <v>1.1499999999999999</v>
      </c>
      <c r="O2288" s="2" t="s">
        <v>16</v>
      </c>
      <c r="P2288" s="2">
        <v>11</v>
      </c>
      <c r="Q2288" s="2">
        <f t="shared" si="320"/>
        <v>2</v>
      </c>
      <c r="R2288" s="2">
        <v>10.47</v>
      </c>
      <c r="S2288" s="2">
        <f t="shared" si="321"/>
        <v>1</v>
      </c>
      <c r="T2288" s="42">
        <f>DataSet!G1056+DataSet!Q1056+DataSet!S1056</f>
        <v>6</v>
      </c>
      <c r="U2288" s="16" t="str">
        <f t="shared" si="322"/>
        <v>Medium</v>
      </c>
      <c r="V2288" s="4">
        <v>2</v>
      </c>
      <c r="W2288" s="33">
        <f t="shared" si="323"/>
        <v>519.81161764705917</v>
      </c>
      <c r="X2288" s="2" t="s">
        <v>28</v>
      </c>
    </row>
    <row r="2289" spans="1:24" ht="14.25" customHeight="1" x14ac:dyDescent="0.25">
      <c r="A2289" s="2">
        <v>1482</v>
      </c>
      <c r="B2289" s="2">
        <v>27</v>
      </c>
      <c r="C2289" s="2" t="str">
        <f t="shared" si="315"/>
        <v>Young Adults</v>
      </c>
      <c r="D2289" s="2" t="s">
        <v>23</v>
      </c>
      <c r="E2289" s="2" t="s">
        <v>29</v>
      </c>
      <c r="F2289" s="2">
        <v>355.27</v>
      </c>
      <c r="G2289" s="2">
        <f t="shared" si="316"/>
        <v>2</v>
      </c>
      <c r="H2289" s="6">
        <v>45678</v>
      </c>
      <c r="I2289" s="12" t="str">
        <f t="shared" si="317"/>
        <v>2025</v>
      </c>
      <c r="J2289" s="10" t="str">
        <f t="shared" si="318"/>
        <v>Jan</v>
      </c>
      <c r="K2289" s="12" t="str">
        <f t="shared" si="319"/>
        <v>21</v>
      </c>
      <c r="L2289" s="2" t="s">
        <v>20</v>
      </c>
      <c r="M2289" s="2" t="s">
        <v>15</v>
      </c>
      <c r="N2289" s="2">
        <v>1.1499999999999999</v>
      </c>
      <c r="O2289" s="2" t="s">
        <v>21</v>
      </c>
      <c r="P2289" s="2">
        <v>10</v>
      </c>
      <c r="Q2289" s="2">
        <f t="shared" si="320"/>
        <v>2</v>
      </c>
      <c r="R2289" s="2">
        <v>35.53</v>
      </c>
      <c r="S2289" s="2">
        <f t="shared" si="321"/>
        <v>1</v>
      </c>
      <c r="T2289" s="42">
        <f>DataSet!G1483+DataSet!Q1483+DataSet!S1483</f>
        <v>7</v>
      </c>
      <c r="U2289" s="16" t="str">
        <f t="shared" si="322"/>
        <v>High</v>
      </c>
      <c r="V2289" s="4">
        <v>3</v>
      </c>
      <c r="W2289" s="33">
        <f t="shared" si="323"/>
        <v>497.64633879781383</v>
      </c>
      <c r="X2289" s="2" t="s">
        <v>17</v>
      </c>
    </row>
    <row r="2290" spans="1:24" ht="14.25" customHeight="1" x14ac:dyDescent="0.25">
      <c r="A2290" s="2">
        <v>1496</v>
      </c>
      <c r="B2290" s="2">
        <v>53</v>
      </c>
      <c r="C2290" s="2" t="str">
        <f t="shared" si="315"/>
        <v>Late Adults</v>
      </c>
      <c r="D2290" s="2" t="s">
        <v>26</v>
      </c>
      <c r="E2290" s="2" t="s">
        <v>19</v>
      </c>
      <c r="F2290" s="2">
        <v>135.68</v>
      </c>
      <c r="G2290" s="2">
        <f t="shared" si="316"/>
        <v>1</v>
      </c>
      <c r="H2290" s="6">
        <v>45692</v>
      </c>
      <c r="I2290" s="12" t="str">
        <f t="shared" si="317"/>
        <v>2025</v>
      </c>
      <c r="J2290" s="10" t="str">
        <f t="shared" si="318"/>
        <v>Feb</v>
      </c>
      <c r="K2290" s="12" t="str">
        <f t="shared" si="319"/>
        <v>04</v>
      </c>
      <c r="L2290" s="2" t="s">
        <v>30</v>
      </c>
      <c r="M2290" s="2" t="s">
        <v>25</v>
      </c>
      <c r="N2290" s="2">
        <v>1.1499999999999999</v>
      </c>
      <c r="O2290" s="2" t="s">
        <v>16</v>
      </c>
      <c r="P2290" s="2">
        <v>16</v>
      </c>
      <c r="Q2290" s="2">
        <f t="shared" si="320"/>
        <v>3</v>
      </c>
      <c r="R2290" s="2">
        <v>8.48</v>
      </c>
      <c r="S2290" s="2">
        <f t="shared" si="321"/>
        <v>1</v>
      </c>
      <c r="T2290" s="42">
        <f>DataSet!G1497+DataSet!Q1497+DataSet!S1497</f>
        <v>4</v>
      </c>
      <c r="U2290" s="16" t="str">
        <f t="shared" si="322"/>
        <v>Low</v>
      </c>
      <c r="V2290" s="4">
        <v>4</v>
      </c>
      <c r="W2290" s="33">
        <f t="shared" si="323"/>
        <v>522.12858928571495</v>
      </c>
      <c r="X2290" s="2" t="s">
        <v>28</v>
      </c>
    </row>
    <row r="2291" spans="1:24" ht="14.25" customHeight="1" x14ac:dyDescent="0.25">
      <c r="A2291" s="2">
        <v>2273</v>
      </c>
      <c r="B2291" s="2">
        <v>37</v>
      </c>
      <c r="C2291" s="2" t="str">
        <f t="shared" si="315"/>
        <v>Early Adults</v>
      </c>
      <c r="D2291" s="2" t="s">
        <v>12</v>
      </c>
      <c r="E2291" s="2" t="s">
        <v>19</v>
      </c>
      <c r="F2291" s="2">
        <v>209.34</v>
      </c>
      <c r="G2291" s="2">
        <f t="shared" si="316"/>
        <v>1</v>
      </c>
      <c r="H2291" s="6">
        <v>46469</v>
      </c>
      <c r="I2291" s="12" t="str">
        <f t="shared" si="317"/>
        <v>2027</v>
      </c>
      <c r="J2291" s="10" t="str">
        <f t="shared" si="318"/>
        <v>Mar</v>
      </c>
      <c r="K2291" s="12" t="str">
        <f t="shared" si="319"/>
        <v>23</v>
      </c>
      <c r="L2291" s="2" t="s">
        <v>20</v>
      </c>
      <c r="M2291" s="2" t="s">
        <v>15</v>
      </c>
      <c r="N2291" s="2">
        <v>1.1499999999999999</v>
      </c>
      <c r="O2291" s="2" t="s">
        <v>21</v>
      </c>
      <c r="P2291" s="2">
        <v>12</v>
      </c>
      <c r="Q2291" s="2">
        <f t="shared" si="320"/>
        <v>2</v>
      </c>
      <c r="R2291" s="2">
        <v>17.440000000000001</v>
      </c>
      <c r="S2291" s="2">
        <f t="shared" si="321"/>
        <v>1</v>
      </c>
      <c r="T2291" s="42">
        <f>DataSet!G2274+DataSet!Q2274+DataSet!S2274</f>
        <v>5</v>
      </c>
      <c r="U2291" s="16" t="str">
        <f t="shared" si="322"/>
        <v>Medium</v>
      </c>
      <c r="V2291" s="4">
        <v>1</v>
      </c>
      <c r="W2291" s="33">
        <f t="shared" si="323"/>
        <v>534.66423005565855</v>
      </c>
      <c r="X2291" s="2" t="s">
        <v>17</v>
      </c>
    </row>
    <row r="2292" spans="1:24" ht="14.25" customHeight="1" x14ac:dyDescent="0.25">
      <c r="A2292" s="2">
        <v>2627</v>
      </c>
      <c r="B2292" s="2">
        <v>21</v>
      </c>
      <c r="C2292" s="2" t="str">
        <f t="shared" si="315"/>
        <v>Young Adults</v>
      </c>
      <c r="D2292" s="2" t="s">
        <v>26</v>
      </c>
      <c r="E2292" s="2" t="s">
        <v>29</v>
      </c>
      <c r="F2292" s="2">
        <v>917.49</v>
      </c>
      <c r="G2292" s="2">
        <f t="shared" si="316"/>
        <v>3</v>
      </c>
      <c r="H2292" s="6">
        <v>46823</v>
      </c>
      <c r="I2292" s="12" t="str">
        <f t="shared" si="317"/>
        <v>2028</v>
      </c>
      <c r="J2292" s="10" t="str">
        <f t="shared" si="318"/>
        <v>Mar</v>
      </c>
      <c r="K2292" s="12" t="str">
        <f t="shared" si="319"/>
        <v>11</v>
      </c>
      <c r="L2292" s="2" t="s">
        <v>30</v>
      </c>
      <c r="M2292" s="2" t="s">
        <v>25</v>
      </c>
      <c r="N2292" s="2">
        <v>1.1499999999999999</v>
      </c>
      <c r="O2292" s="2" t="s">
        <v>16</v>
      </c>
      <c r="P2292" s="2">
        <v>4</v>
      </c>
      <c r="Q2292" s="2">
        <f t="shared" si="320"/>
        <v>1</v>
      </c>
      <c r="R2292" s="2">
        <v>229.37</v>
      </c>
      <c r="S2292" s="2">
        <f t="shared" si="321"/>
        <v>3</v>
      </c>
      <c r="T2292" s="42">
        <f>DataSet!G2628+DataSet!Q2628+DataSet!S2628</f>
        <v>4</v>
      </c>
      <c r="U2292" s="16" t="str">
        <f t="shared" si="322"/>
        <v>Low</v>
      </c>
      <c r="V2292" s="4">
        <v>2</v>
      </c>
      <c r="W2292" s="33">
        <f t="shared" si="323"/>
        <v>520.55686924493591</v>
      </c>
      <c r="X2292" s="2" t="s">
        <v>28</v>
      </c>
    </row>
    <row r="2293" spans="1:24" ht="14.25" customHeight="1" x14ac:dyDescent="0.25">
      <c r="A2293" s="2">
        <v>2698</v>
      </c>
      <c r="B2293" s="2">
        <v>29</v>
      </c>
      <c r="C2293" s="2" t="str">
        <f t="shared" si="315"/>
        <v>Young Adults</v>
      </c>
      <c r="D2293" s="2" t="s">
        <v>23</v>
      </c>
      <c r="E2293" s="2" t="s">
        <v>19</v>
      </c>
      <c r="F2293" s="2">
        <v>299.58999999999997</v>
      </c>
      <c r="G2293" s="2">
        <f t="shared" si="316"/>
        <v>1</v>
      </c>
      <c r="H2293" s="6">
        <v>46894</v>
      </c>
      <c r="I2293" s="12" t="str">
        <f t="shared" si="317"/>
        <v>2028</v>
      </c>
      <c r="J2293" s="10" t="str">
        <f t="shared" si="318"/>
        <v>May</v>
      </c>
      <c r="K2293" s="12" t="str">
        <f t="shared" si="319"/>
        <v>21</v>
      </c>
      <c r="L2293" s="2" t="s">
        <v>30</v>
      </c>
      <c r="M2293" s="2" t="s">
        <v>25</v>
      </c>
      <c r="N2293" s="2">
        <v>1.1499999999999999</v>
      </c>
      <c r="O2293" s="2" t="s">
        <v>21</v>
      </c>
      <c r="P2293" s="2">
        <v>5</v>
      </c>
      <c r="Q2293" s="2">
        <f t="shared" si="320"/>
        <v>1</v>
      </c>
      <c r="R2293" s="2">
        <v>59.92</v>
      </c>
      <c r="S2293" s="2">
        <f t="shared" si="321"/>
        <v>2</v>
      </c>
      <c r="T2293" s="42">
        <f>DataSet!G2699+DataSet!Q2699+DataSet!S2699</f>
        <v>4</v>
      </c>
      <c r="U2293" s="16" t="str">
        <f t="shared" si="322"/>
        <v>Low</v>
      </c>
      <c r="V2293" s="4">
        <v>4</v>
      </c>
      <c r="W2293" s="33">
        <f t="shared" si="323"/>
        <v>522.8199105545624</v>
      </c>
      <c r="X2293" s="2" t="s">
        <v>17</v>
      </c>
    </row>
    <row r="2294" spans="1:24" ht="14.25" customHeight="1" x14ac:dyDescent="0.25">
      <c r="A2294" s="2">
        <v>2901</v>
      </c>
      <c r="B2294" s="2">
        <v>42</v>
      </c>
      <c r="C2294" s="2" t="str">
        <f t="shared" si="315"/>
        <v>Mid Adults</v>
      </c>
      <c r="D2294" s="2" t="s">
        <v>18</v>
      </c>
      <c r="E2294" s="2" t="s">
        <v>27</v>
      </c>
      <c r="F2294" s="2">
        <v>747.97</v>
      </c>
      <c r="G2294" s="2">
        <f t="shared" si="316"/>
        <v>3</v>
      </c>
      <c r="H2294" s="6">
        <v>47097</v>
      </c>
      <c r="I2294" s="12" t="str">
        <f t="shared" si="317"/>
        <v>2028</v>
      </c>
      <c r="J2294" s="10" t="str">
        <f t="shared" si="318"/>
        <v>Dec</v>
      </c>
      <c r="K2294" s="12" t="str">
        <f t="shared" si="319"/>
        <v>10</v>
      </c>
      <c r="L2294" s="2" t="s">
        <v>20</v>
      </c>
      <c r="M2294" s="2" t="s">
        <v>25</v>
      </c>
      <c r="N2294" s="2">
        <v>1.1499999999999999</v>
      </c>
      <c r="O2294" s="2" t="s">
        <v>16</v>
      </c>
      <c r="P2294" s="2">
        <v>12</v>
      </c>
      <c r="Q2294" s="2">
        <f t="shared" si="320"/>
        <v>2</v>
      </c>
      <c r="R2294" s="2">
        <v>62.33</v>
      </c>
      <c r="S2294" s="2">
        <f t="shared" si="321"/>
        <v>2</v>
      </c>
      <c r="T2294" s="42">
        <f>DataSet!G2902+DataSet!Q2902+DataSet!S2902</f>
        <v>7</v>
      </c>
      <c r="U2294" s="16" t="str">
        <f t="shared" si="322"/>
        <v>High</v>
      </c>
      <c r="V2294" s="4">
        <v>1</v>
      </c>
      <c r="W2294" s="33">
        <f t="shared" si="323"/>
        <v>535.26892193308549</v>
      </c>
      <c r="X2294" s="2" t="s">
        <v>22</v>
      </c>
    </row>
    <row r="2295" spans="1:24" ht="14.25" customHeight="1" x14ac:dyDescent="0.25">
      <c r="A2295" s="2">
        <v>2944</v>
      </c>
      <c r="B2295" s="2">
        <v>36</v>
      </c>
      <c r="C2295" s="2" t="str">
        <f t="shared" si="315"/>
        <v>Early Adults</v>
      </c>
      <c r="D2295" s="2" t="s">
        <v>23</v>
      </c>
      <c r="E2295" s="2" t="s">
        <v>27</v>
      </c>
      <c r="F2295" s="2">
        <v>477.37</v>
      </c>
      <c r="G2295" s="2">
        <f t="shared" si="316"/>
        <v>2</v>
      </c>
      <c r="H2295" s="6">
        <v>47140</v>
      </c>
      <c r="I2295" s="12" t="str">
        <f t="shared" si="317"/>
        <v>2029</v>
      </c>
      <c r="J2295" s="10" t="str">
        <f t="shared" si="318"/>
        <v>Jan</v>
      </c>
      <c r="K2295" s="12" t="str">
        <f t="shared" si="319"/>
        <v>22</v>
      </c>
      <c r="L2295" s="2" t="s">
        <v>14</v>
      </c>
      <c r="M2295" s="2" t="s">
        <v>15</v>
      </c>
      <c r="N2295" s="2">
        <v>1.1499999999999999</v>
      </c>
      <c r="O2295" s="2" t="s">
        <v>16</v>
      </c>
      <c r="P2295" s="2">
        <v>15</v>
      </c>
      <c r="Q2295" s="2">
        <f t="shared" si="320"/>
        <v>2</v>
      </c>
      <c r="R2295" s="2">
        <v>31.82</v>
      </c>
      <c r="S2295" s="2">
        <f t="shared" si="321"/>
        <v>1</v>
      </c>
      <c r="T2295" s="42">
        <f>DataSet!G2945+DataSet!Q2945+DataSet!S2945</f>
        <v>6</v>
      </c>
      <c r="U2295" s="16" t="str">
        <f t="shared" si="322"/>
        <v>Medium</v>
      </c>
      <c r="V2295" s="4">
        <v>1</v>
      </c>
      <c r="W2295" s="33">
        <f t="shared" si="323"/>
        <v>534.87283054003717</v>
      </c>
      <c r="X2295" s="2" t="s">
        <v>22</v>
      </c>
    </row>
    <row r="2296" spans="1:24" ht="14.25" customHeight="1" x14ac:dyDescent="0.25">
      <c r="A2296" s="2">
        <v>2974</v>
      </c>
      <c r="B2296" s="2">
        <v>40</v>
      </c>
      <c r="C2296" s="2" t="str">
        <f t="shared" si="315"/>
        <v>Mid Adults</v>
      </c>
      <c r="D2296" s="2" t="s">
        <v>12</v>
      </c>
      <c r="E2296" s="2" t="s">
        <v>29</v>
      </c>
      <c r="F2296" s="2">
        <v>229.94</v>
      </c>
      <c r="G2296" s="2">
        <f t="shared" si="316"/>
        <v>1</v>
      </c>
      <c r="H2296" s="6">
        <v>47170</v>
      </c>
      <c r="I2296" s="12" t="str">
        <f t="shared" si="317"/>
        <v>2029</v>
      </c>
      <c r="J2296" s="10" t="str">
        <f t="shared" si="318"/>
        <v>Feb</v>
      </c>
      <c r="K2296" s="12" t="str">
        <f t="shared" si="319"/>
        <v>21</v>
      </c>
      <c r="L2296" s="2" t="s">
        <v>14</v>
      </c>
      <c r="M2296" s="2" t="s">
        <v>15</v>
      </c>
      <c r="N2296" s="2">
        <v>1.1499999999999999</v>
      </c>
      <c r="O2296" s="2" t="s">
        <v>16</v>
      </c>
      <c r="P2296" s="2">
        <v>12</v>
      </c>
      <c r="Q2296" s="2">
        <f t="shared" si="320"/>
        <v>2</v>
      </c>
      <c r="R2296" s="2">
        <v>19.16</v>
      </c>
      <c r="S2296" s="2">
        <f t="shared" si="321"/>
        <v>1</v>
      </c>
      <c r="T2296" s="42">
        <f>DataSet!G2975+DataSet!Q2975+DataSet!S2975</f>
        <v>7</v>
      </c>
      <c r="U2296" s="16" t="str">
        <f t="shared" si="322"/>
        <v>High</v>
      </c>
      <c r="V2296" s="4">
        <v>5</v>
      </c>
      <c r="W2296" s="33">
        <f t="shared" si="323"/>
        <v>545.43078544061314</v>
      </c>
      <c r="X2296" s="2" t="s">
        <v>22</v>
      </c>
    </row>
    <row r="2297" spans="1:24" ht="14.25" customHeight="1" x14ac:dyDescent="0.25">
      <c r="A2297" s="2">
        <v>3282</v>
      </c>
      <c r="B2297" s="2">
        <v>43</v>
      </c>
      <c r="C2297" s="2" t="str">
        <f t="shared" si="315"/>
        <v>Mid Adults</v>
      </c>
      <c r="D2297" s="2" t="s">
        <v>26</v>
      </c>
      <c r="E2297" s="2" t="s">
        <v>29</v>
      </c>
      <c r="F2297" s="2">
        <v>119.66</v>
      </c>
      <c r="G2297" s="2">
        <f t="shared" si="316"/>
        <v>1</v>
      </c>
      <c r="H2297" s="6">
        <v>47478</v>
      </c>
      <c r="I2297" s="12" t="str">
        <f t="shared" si="317"/>
        <v>2029</v>
      </c>
      <c r="J2297" s="10" t="str">
        <f t="shared" si="318"/>
        <v>Dec</v>
      </c>
      <c r="K2297" s="12" t="str">
        <f t="shared" si="319"/>
        <v>26</v>
      </c>
      <c r="L2297" s="2" t="s">
        <v>14</v>
      </c>
      <c r="M2297" s="2" t="s">
        <v>25</v>
      </c>
      <c r="N2297" s="2">
        <v>1.1499999999999999</v>
      </c>
      <c r="O2297" s="2" t="s">
        <v>16</v>
      </c>
      <c r="P2297" s="2">
        <v>17</v>
      </c>
      <c r="Q2297" s="2">
        <f t="shared" si="320"/>
        <v>3</v>
      </c>
      <c r="R2297" s="2">
        <v>7.04</v>
      </c>
      <c r="S2297" s="2">
        <f t="shared" si="321"/>
        <v>1</v>
      </c>
      <c r="T2297" s="42">
        <f>DataSet!G3283+DataSet!Q3283+DataSet!S3283</f>
        <v>4</v>
      </c>
      <c r="U2297" s="16" t="str">
        <f t="shared" si="322"/>
        <v>Low</v>
      </c>
      <c r="V2297" s="4">
        <v>4</v>
      </c>
      <c r="W2297" s="33">
        <f t="shared" si="323"/>
        <v>523.21996415770684</v>
      </c>
      <c r="X2297" s="2" t="s">
        <v>28</v>
      </c>
    </row>
    <row r="2298" spans="1:24" ht="14.25" customHeight="1" x14ac:dyDescent="0.25">
      <c r="A2298" s="2">
        <v>3454</v>
      </c>
      <c r="B2298" s="2">
        <v>56</v>
      </c>
      <c r="C2298" s="2" t="str">
        <f t="shared" si="315"/>
        <v>Late Adults</v>
      </c>
      <c r="D2298" s="2" t="s">
        <v>26</v>
      </c>
      <c r="E2298" s="2" t="s">
        <v>13</v>
      </c>
      <c r="F2298" s="2">
        <v>510.75</v>
      </c>
      <c r="G2298" s="2">
        <f t="shared" si="316"/>
        <v>2</v>
      </c>
      <c r="H2298" s="6">
        <v>47650</v>
      </c>
      <c r="I2298" s="12" t="str">
        <f t="shared" si="317"/>
        <v>2030</v>
      </c>
      <c r="J2298" s="10" t="str">
        <f t="shared" si="318"/>
        <v>Jun</v>
      </c>
      <c r="K2298" s="12" t="str">
        <f t="shared" si="319"/>
        <v>16</v>
      </c>
      <c r="L2298" s="2" t="s">
        <v>24</v>
      </c>
      <c r="M2298" s="2" t="s">
        <v>15</v>
      </c>
      <c r="N2298" s="2">
        <v>1.1499999999999999</v>
      </c>
      <c r="O2298" s="2" t="s">
        <v>21</v>
      </c>
      <c r="P2298" s="2">
        <v>14</v>
      </c>
      <c r="Q2298" s="2">
        <f t="shared" si="320"/>
        <v>2</v>
      </c>
      <c r="R2298" s="2">
        <v>36.479999999999997</v>
      </c>
      <c r="S2298" s="2">
        <f t="shared" si="321"/>
        <v>1</v>
      </c>
      <c r="T2298" s="42">
        <f>DataSet!G3455+DataSet!Q3455+DataSet!S3455</f>
        <v>6</v>
      </c>
      <c r="U2298" s="16" t="str">
        <f t="shared" si="322"/>
        <v>Medium</v>
      </c>
      <c r="V2298" s="4">
        <v>4</v>
      </c>
      <c r="W2298" s="33">
        <f t="shared" si="323"/>
        <v>523.94448833034176</v>
      </c>
      <c r="X2298" s="2" t="s">
        <v>28</v>
      </c>
    </row>
    <row r="2299" spans="1:24" ht="14.25" customHeight="1" x14ac:dyDescent="0.25">
      <c r="A2299" s="2">
        <v>3510</v>
      </c>
      <c r="B2299" s="2">
        <v>35</v>
      </c>
      <c r="C2299" s="2" t="str">
        <f t="shared" si="315"/>
        <v>Early Adults</v>
      </c>
      <c r="D2299" s="2" t="s">
        <v>23</v>
      </c>
      <c r="E2299" s="2" t="s">
        <v>29</v>
      </c>
      <c r="F2299" s="2">
        <v>835.74</v>
      </c>
      <c r="G2299" s="2">
        <f t="shared" si="316"/>
        <v>3</v>
      </c>
      <c r="H2299" s="6">
        <v>47706</v>
      </c>
      <c r="I2299" s="12" t="str">
        <f t="shared" si="317"/>
        <v>2030</v>
      </c>
      <c r="J2299" s="10" t="str">
        <f t="shared" si="318"/>
        <v>Aug</v>
      </c>
      <c r="K2299" s="12" t="str">
        <f t="shared" si="319"/>
        <v>11</v>
      </c>
      <c r="L2299" s="2" t="s">
        <v>14</v>
      </c>
      <c r="M2299" s="2" t="s">
        <v>15</v>
      </c>
      <c r="N2299" s="2">
        <v>1.1499999999999999</v>
      </c>
      <c r="O2299" s="2" t="s">
        <v>21</v>
      </c>
      <c r="P2299" s="2">
        <v>11</v>
      </c>
      <c r="Q2299" s="2">
        <f t="shared" si="320"/>
        <v>2</v>
      </c>
      <c r="R2299" s="2">
        <v>75.98</v>
      </c>
      <c r="S2299" s="2">
        <f t="shared" si="321"/>
        <v>2</v>
      </c>
      <c r="T2299" s="42">
        <f>DataSet!G3511+DataSet!Q3511+DataSet!S3511</f>
        <v>5</v>
      </c>
      <c r="U2299" s="16" t="str">
        <f t="shared" si="322"/>
        <v>Medium</v>
      </c>
      <c r="V2299" s="4">
        <v>4</v>
      </c>
      <c r="W2299" s="33">
        <f t="shared" si="323"/>
        <v>523.96821942446104</v>
      </c>
      <c r="X2299" s="2" t="s">
        <v>28</v>
      </c>
    </row>
    <row r="2300" spans="1:24" ht="14.25" customHeight="1" x14ac:dyDescent="0.25">
      <c r="A2300" s="2">
        <v>3786</v>
      </c>
      <c r="B2300" s="2">
        <v>20</v>
      </c>
      <c r="C2300" s="2" t="str">
        <f t="shared" si="315"/>
        <v>Young Adults</v>
      </c>
      <c r="D2300" s="2" t="s">
        <v>18</v>
      </c>
      <c r="E2300" s="2" t="s">
        <v>29</v>
      </c>
      <c r="F2300" s="2">
        <v>995.37</v>
      </c>
      <c r="G2300" s="2">
        <f t="shared" si="316"/>
        <v>3</v>
      </c>
      <c r="H2300" s="6">
        <v>47982</v>
      </c>
      <c r="I2300" s="12" t="str">
        <f t="shared" si="317"/>
        <v>2031</v>
      </c>
      <c r="J2300" s="10" t="str">
        <f t="shared" si="318"/>
        <v>May</v>
      </c>
      <c r="K2300" s="12" t="str">
        <f t="shared" si="319"/>
        <v>14</v>
      </c>
      <c r="L2300" s="2" t="s">
        <v>20</v>
      </c>
      <c r="M2300" s="2" t="s">
        <v>25</v>
      </c>
      <c r="N2300" s="2">
        <v>1.1499999999999999</v>
      </c>
      <c r="O2300" s="2" t="s">
        <v>16</v>
      </c>
      <c r="P2300" s="2">
        <v>11</v>
      </c>
      <c r="Q2300" s="2">
        <f t="shared" si="320"/>
        <v>2</v>
      </c>
      <c r="R2300" s="2">
        <v>90.49</v>
      </c>
      <c r="S2300" s="2">
        <f t="shared" si="321"/>
        <v>2</v>
      </c>
      <c r="T2300" s="42">
        <f>DataSet!G3787+DataSet!Q3787+DataSet!S3787</f>
        <v>7</v>
      </c>
      <c r="U2300" s="16" t="str">
        <f t="shared" si="322"/>
        <v>High</v>
      </c>
      <c r="V2300" s="4">
        <v>2</v>
      </c>
      <c r="W2300" s="33">
        <f t="shared" si="323"/>
        <v>519.82452029520334</v>
      </c>
      <c r="X2300" s="2" t="s">
        <v>17</v>
      </c>
    </row>
    <row r="2301" spans="1:24" ht="14.25" customHeight="1" x14ac:dyDescent="0.25">
      <c r="A2301" s="2">
        <v>3804</v>
      </c>
      <c r="B2301" s="2">
        <v>27</v>
      </c>
      <c r="C2301" s="2" t="str">
        <f t="shared" si="315"/>
        <v>Young Adults</v>
      </c>
      <c r="D2301" s="2" t="s">
        <v>23</v>
      </c>
      <c r="E2301" s="2" t="s">
        <v>13</v>
      </c>
      <c r="F2301" s="2">
        <v>357.34</v>
      </c>
      <c r="G2301" s="2">
        <f t="shared" si="316"/>
        <v>2</v>
      </c>
      <c r="H2301" s="6">
        <v>48000</v>
      </c>
      <c r="I2301" s="12" t="str">
        <f t="shared" si="317"/>
        <v>2031</v>
      </c>
      <c r="J2301" s="10" t="str">
        <f t="shared" si="318"/>
        <v>Jun</v>
      </c>
      <c r="K2301" s="12" t="str">
        <f t="shared" si="319"/>
        <v>01</v>
      </c>
      <c r="L2301" s="2" t="s">
        <v>30</v>
      </c>
      <c r="M2301" s="2" t="s">
        <v>25</v>
      </c>
      <c r="N2301" s="2">
        <v>1.1499999999999999</v>
      </c>
      <c r="O2301" s="2" t="s">
        <v>21</v>
      </c>
      <c r="P2301" s="2">
        <v>2</v>
      </c>
      <c r="Q2301" s="2">
        <f t="shared" si="320"/>
        <v>1</v>
      </c>
      <c r="R2301" s="2">
        <v>178.67</v>
      </c>
      <c r="S2301" s="2">
        <f t="shared" si="321"/>
        <v>3</v>
      </c>
      <c r="T2301" s="42">
        <f>DataSet!G3805+DataSet!Q3805+DataSet!S3805</f>
        <v>6</v>
      </c>
      <c r="U2301" s="16" t="str">
        <f t="shared" si="322"/>
        <v>Medium</v>
      </c>
      <c r="V2301" s="4">
        <v>2</v>
      </c>
      <c r="W2301" s="33">
        <f t="shared" si="323"/>
        <v>518.94550831793003</v>
      </c>
      <c r="X2301" s="2" t="s">
        <v>17</v>
      </c>
    </row>
    <row r="2302" spans="1:24" ht="14.25" customHeight="1" x14ac:dyDescent="0.25">
      <c r="A2302" s="2">
        <v>3897</v>
      </c>
      <c r="B2302" s="2">
        <v>45</v>
      </c>
      <c r="C2302" s="2" t="str">
        <f t="shared" si="315"/>
        <v>Mid Adults</v>
      </c>
      <c r="D2302" s="2" t="s">
        <v>18</v>
      </c>
      <c r="E2302" s="2" t="s">
        <v>19</v>
      </c>
      <c r="F2302" s="2">
        <v>220.7</v>
      </c>
      <c r="G2302" s="2">
        <f t="shared" si="316"/>
        <v>1</v>
      </c>
      <c r="H2302" s="6">
        <v>48093</v>
      </c>
      <c r="I2302" s="12" t="str">
        <f t="shared" si="317"/>
        <v>2031</v>
      </c>
      <c r="J2302" s="10" t="str">
        <f t="shared" si="318"/>
        <v>Sep</v>
      </c>
      <c r="K2302" s="12" t="str">
        <f t="shared" si="319"/>
        <v>02</v>
      </c>
      <c r="L2302" s="2" t="s">
        <v>14</v>
      </c>
      <c r="M2302" s="2" t="s">
        <v>25</v>
      </c>
      <c r="N2302" s="2">
        <v>1.1499999999999999</v>
      </c>
      <c r="O2302" s="2" t="s">
        <v>21</v>
      </c>
      <c r="P2302" s="2">
        <v>8</v>
      </c>
      <c r="Q2302" s="2">
        <f t="shared" si="320"/>
        <v>2</v>
      </c>
      <c r="R2302" s="2">
        <v>27.59</v>
      </c>
      <c r="S2302" s="2">
        <f t="shared" si="321"/>
        <v>1</v>
      </c>
      <c r="T2302" s="42">
        <f>DataSet!G3898+DataSet!Q3898+DataSet!S3898</f>
        <v>4</v>
      </c>
      <c r="U2302" s="16" t="str">
        <f t="shared" si="322"/>
        <v>Low</v>
      </c>
      <c r="V2302" s="4">
        <v>5</v>
      </c>
      <c r="W2302" s="33">
        <f t="shared" si="323"/>
        <v>546.03633397312865</v>
      </c>
      <c r="X2302" s="2" t="s">
        <v>17</v>
      </c>
    </row>
    <row r="2303" spans="1:24" ht="14.25" customHeight="1" x14ac:dyDescent="0.25">
      <c r="A2303" s="2">
        <v>4227</v>
      </c>
      <c r="B2303" s="2">
        <v>50</v>
      </c>
      <c r="C2303" s="2" t="str">
        <f t="shared" si="315"/>
        <v>Late Adults</v>
      </c>
      <c r="D2303" s="2" t="s">
        <v>23</v>
      </c>
      <c r="E2303" s="2" t="s">
        <v>19</v>
      </c>
      <c r="F2303" s="2">
        <v>364.67</v>
      </c>
      <c r="G2303" s="2">
        <f t="shared" si="316"/>
        <v>2</v>
      </c>
      <c r="H2303" s="6">
        <v>48423</v>
      </c>
      <c r="I2303" s="12" t="str">
        <f t="shared" si="317"/>
        <v>2032</v>
      </c>
      <c r="J2303" s="10" t="str">
        <f t="shared" si="318"/>
        <v>Jul</v>
      </c>
      <c r="K2303" s="12" t="str">
        <f t="shared" si="319"/>
        <v>28</v>
      </c>
      <c r="L2303" s="2" t="s">
        <v>30</v>
      </c>
      <c r="M2303" s="2" t="s">
        <v>15</v>
      </c>
      <c r="N2303" s="2">
        <v>1.1499999999999999</v>
      </c>
      <c r="O2303" s="2" t="s">
        <v>16</v>
      </c>
      <c r="P2303" s="2">
        <v>13</v>
      </c>
      <c r="Q2303" s="2">
        <f t="shared" si="320"/>
        <v>2</v>
      </c>
      <c r="R2303" s="2">
        <v>28.05</v>
      </c>
      <c r="S2303" s="2">
        <f t="shared" si="321"/>
        <v>1</v>
      </c>
      <c r="T2303" s="42">
        <f>DataSet!G4228+DataSet!Q4228+DataSet!S4228</f>
        <v>7</v>
      </c>
      <c r="U2303" s="16" t="str">
        <f t="shared" si="322"/>
        <v>High</v>
      </c>
      <c r="V2303" s="4">
        <v>1</v>
      </c>
      <c r="W2303" s="33">
        <f t="shared" si="323"/>
        <v>534.98011194029846</v>
      </c>
      <c r="X2303" s="2" t="s">
        <v>22</v>
      </c>
    </row>
    <row r="2304" spans="1:24" ht="14.25" customHeight="1" x14ac:dyDescent="0.25">
      <c r="A2304" s="2">
        <v>4257</v>
      </c>
      <c r="B2304" s="2">
        <v>32</v>
      </c>
      <c r="C2304" s="2" t="str">
        <f t="shared" si="315"/>
        <v>Early Adults</v>
      </c>
      <c r="D2304" s="2" t="s">
        <v>26</v>
      </c>
      <c r="E2304" s="2" t="s">
        <v>13</v>
      </c>
      <c r="F2304" s="2">
        <v>59.66</v>
      </c>
      <c r="G2304" s="2">
        <f t="shared" si="316"/>
        <v>1</v>
      </c>
      <c r="H2304" s="6">
        <v>48453</v>
      </c>
      <c r="I2304" s="12" t="str">
        <f t="shared" si="317"/>
        <v>2032</v>
      </c>
      <c r="J2304" s="10" t="str">
        <f t="shared" si="318"/>
        <v>Aug</v>
      </c>
      <c r="K2304" s="12" t="str">
        <f t="shared" si="319"/>
        <v>27</v>
      </c>
      <c r="L2304" s="2" t="s">
        <v>20</v>
      </c>
      <c r="M2304" s="2" t="s">
        <v>25</v>
      </c>
      <c r="N2304" s="2">
        <v>1.1499999999999999</v>
      </c>
      <c r="O2304" s="2" t="s">
        <v>16</v>
      </c>
      <c r="P2304" s="2">
        <v>3</v>
      </c>
      <c r="Q2304" s="2">
        <f t="shared" si="320"/>
        <v>1</v>
      </c>
      <c r="R2304" s="2">
        <v>19.89</v>
      </c>
      <c r="S2304" s="2">
        <f t="shared" si="321"/>
        <v>1</v>
      </c>
      <c r="T2304" s="42">
        <f>DataSet!G4258+DataSet!Q4258+DataSet!S4258</f>
        <v>5</v>
      </c>
      <c r="U2304" s="16" t="str">
        <f t="shared" si="322"/>
        <v>Medium</v>
      </c>
      <c r="V2304" s="4">
        <v>3</v>
      </c>
      <c r="W2304" s="33">
        <f t="shared" si="323"/>
        <v>497.90614963503617</v>
      </c>
      <c r="X2304" s="2" t="s">
        <v>22</v>
      </c>
    </row>
    <row r="2305" spans="1:24" ht="14.25" customHeight="1" x14ac:dyDescent="0.25">
      <c r="A2305" s="2">
        <v>4382</v>
      </c>
      <c r="B2305" s="2">
        <v>61</v>
      </c>
      <c r="C2305" s="2" t="str">
        <f t="shared" si="315"/>
        <v>Seniors</v>
      </c>
      <c r="D2305" s="2" t="s">
        <v>26</v>
      </c>
      <c r="E2305" s="2" t="s">
        <v>13</v>
      </c>
      <c r="F2305" s="2">
        <v>586.30999999999995</v>
      </c>
      <c r="G2305" s="2">
        <f t="shared" si="316"/>
        <v>2</v>
      </c>
      <c r="H2305" s="6">
        <v>48578</v>
      </c>
      <c r="I2305" s="12" t="str">
        <f t="shared" si="317"/>
        <v>2032</v>
      </c>
      <c r="J2305" s="10" t="str">
        <f t="shared" si="318"/>
        <v>Dec</v>
      </c>
      <c r="K2305" s="12" t="str">
        <f t="shared" si="319"/>
        <v>30</v>
      </c>
      <c r="L2305" s="2" t="s">
        <v>14</v>
      </c>
      <c r="M2305" s="2" t="s">
        <v>25</v>
      </c>
      <c r="N2305" s="2">
        <v>1.1499999999999999</v>
      </c>
      <c r="O2305" s="2" t="s">
        <v>21</v>
      </c>
      <c r="P2305" s="2">
        <v>8</v>
      </c>
      <c r="Q2305" s="2">
        <f t="shared" si="320"/>
        <v>2</v>
      </c>
      <c r="R2305" s="2">
        <v>73.290000000000006</v>
      </c>
      <c r="S2305" s="2">
        <f t="shared" si="321"/>
        <v>2</v>
      </c>
      <c r="T2305" s="42">
        <f>DataSet!G4383+DataSet!Q4383+DataSet!S4383</f>
        <v>8</v>
      </c>
      <c r="U2305" s="16" t="str">
        <f t="shared" si="322"/>
        <v>High</v>
      </c>
      <c r="V2305" s="4">
        <v>5</v>
      </c>
      <c r="W2305" s="33">
        <f t="shared" si="323"/>
        <v>546.66198076923081</v>
      </c>
      <c r="X2305" s="2" t="s">
        <v>22</v>
      </c>
    </row>
    <row r="2306" spans="1:24" ht="14.25" customHeight="1" x14ac:dyDescent="0.25">
      <c r="A2306" s="2">
        <v>4506</v>
      </c>
      <c r="B2306" s="2">
        <v>64</v>
      </c>
      <c r="C2306" s="2" t="str">
        <f t="shared" ref="C2306:C2369" si="324">IF(AND(B2306&gt;=18, B2306&lt;=29), "Young Adults",
   IF(AND(B2306&gt;=30, B2306&lt;=39), "Early Adults",
      IF(AND(B2306&gt;=40, B2306&lt;=49), "Mid Adults",
         IF(AND(B2306&gt;=50, B2306&lt;=59), "Late Adults",
            IF(AND(B2306&gt;=60, B2306&lt;=69), "Seniors", "Out of Range")
         )
      )
   )
)</f>
        <v>Seniors</v>
      </c>
      <c r="D2306" s="2" t="s">
        <v>23</v>
      </c>
      <c r="E2306" s="2" t="s">
        <v>19</v>
      </c>
      <c r="F2306" s="2">
        <v>356.78</v>
      </c>
      <c r="G2306" s="2">
        <f t="shared" ref="G2306:G2369" si="325">IF(F2306 &lt;= 350, 1, IF(F2306&gt; 350, IF(F2306 &lt;= 650, 2, 3)))</f>
        <v>2</v>
      </c>
      <c r="H2306" s="6">
        <v>48702</v>
      </c>
      <c r="I2306" s="12" t="str">
        <f t="shared" ref="I2306:I2369" si="326">TEXT(H2306, "yyyy")</f>
        <v>2033</v>
      </c>
      <c r="J2306" s="10" t="str">
        <f t="shared" ref="J2306:J2369" si="327">TEXT(H2306, "mmm")</f>
        <v>May</v>
      </c>
      <c r="K2306" s="12" t="str">
        <f t="shared" ref="K2306:K2369" si="328">TEXT(H2306, "dd")</f>
        <v>03</v>
      </c>
      <c r="L2306" s="2" t="s">
        <v>30</v>
      </c>
      <c r="M2306" s="2" t="s">
        <v>25</v>
      </c>
      <c r="N2306" s="2">
        <v>1.1499999999999999</v>
      </c>
      <c r="O2306" s="2" t="s">
        <v>16</v>
      </c>
      <c r="P2306" s="2">
        <v>6</v>
      </c>
      <c r="Q2306" s="2">
        <f t="shared" ref="Q2306:Q2369" si="329">IF(P2306 &lt;= 5, 1, IF(P2306&gt; 5, IF(P2306 &lt;= 15, 2, 3)))</f>
        <v>2</v>
      </c>
      <c r="R2306" s="2">
        <v>59.46</v>
      </c>
      <c r="S2306" s="2">
        <f t="shared" ref="S2306:S2369" si="330">IF(R2306 &lt;= 50, 1, IF(R2306&gt; 50, IF(R2306 &lt;= 150, 2, 3)))</f>
        <v>2</v>
      </c>
      <c r="T2306" s="42">
        <f>DataSet!G4507+DataSet!Q4507+DataSet!S4507</f>
        <v>5</v>
      </c>
      <c r="U2306" s="16" t="str">
        <f t="shared" ref="U2306:U2369" si="331">IF(T2306&lt;=4,"Low",IF(T2306&lt;=6,"Medium","High"))</f>
        <v>Medium</v>
      </c>
      <c r="V2306" s="4">
        <v>3</v>
      </c>
      <c r="W2306" s="33">
        <f t="shared" ref="W2306:W2369" si="332">AVERAGEIFS(F2306:F7305, V2306:V7305,V2306 )</f>
        <v>498.70733089579488</v>
      </c>
      <c r="X2306" s="2" t="s">
        <v>17</v>
      </c>
    </row>
    <row r="2307" spans="1:24" ht="14.25" customHeight="1" x14ac:dyDescent="0.25">
      <c r="A2307" s="2">
        <v>4807</v>
      </c>
      <c r="B2307" s="2">
        <v>18</v>
      </c>
      <c r="C2307" s="2" t="str">
        <f t="shared" si="324"/>
        <v>Young Adults</v>
      </c>
      <c r="D2307" s="2" t="s">
        <v>12</v>
      </c>
      <c r="E2307" s="2" t="s">
        <v>27</v>
      </c>
      <c r="F2307" s="2">
        <v>386.4</v>
      </c>
      <c r="G2307" s="2">
        <f t="shared" si="325"/>
        <v>2</v>
      </c>
      <c r="H2307" s="6">
        <v>49003</v>
      </c>
      <c r="I2307" s="12" t="str">
        <f t="shared" si="326"/>
        <v>2034</v>
      </c>
      <c r="J2307" s="10" t="str">
        <f t="shared" si="327"/>
        <v>Feb</v>
      </c>
      <c r="K2307" s="12" t="str">
        <f t="shared" si="328"/>
        <v>28</v>
      </c>
      <c r="L2307" s="2" t="s">
        <v>30</v>
      </c>
      <c r="M2307" s="2" t="s">
        <v>15</v>
      </c>
      <c r="N2307" s="2">
        <v>1.1499999999999999</v>
      </c>
      <c r="O2307" s="2" t="s">
        <v>21</v>
      </c>
      <c r="P2307" s="2">
        <v>5</v>
      </c>
      <c r="Q2307" s="2">
        <f t="shared" si="329"/>
        <v>1</v>
      </c>
      <c r="R2307" s="2">
        <v>77.28</v>
      </c>
      <c r="S2307" s="2">
        <f t="shared" si="330"/>
        <v>2</v>
      </c>
      <c r="T2307" s="42">
        <f>DataSet!G4808+DataSet!Q4808+DataSet!S4808</f>
        <v>4</v>
      </c>
      <c r="U2307" s="16" t="str">
        <f t="shared" si="331"/>
        <v>Low</v>
      </c>
      <c r="V2307" s="4">
        <v>2</v>
      </c>
      <c r="W2307" s="33">
        <f t="shared" si="332"/>
        <v>519.24477777777793</v>
      </c>
      <c r="X2307" s="2" t="s">
        <v>28</v>
      </c>
    </row>
    <row r="2308" spans="1:24" ht="14.25" customHeight="1" x14ac:dyDescent="0.25">
      <c r="A2308" s="2">
        <v>301</v>
      </c>
      <c r="B2308" s="2">
        <v>43</v>
      </c>
      <c r="C2308" s="2" t="str">
        <f t="shared" si="324"/>
        <v>Mid Adults</v>
      </c>
      <c r="D2308" s="2" t="s">
        <v>18</v>
      </c>
      <c r="E2308" s="2" t="s">
        <v>29</v>
      </c>
      <c r="F2308" s="2">
        <v>166.35</v>
      </c>
      <c r="G2308" s="2">
        <f t="shared" si="325"/>
        <v>1</v>
      </c>
      <c r="H2308" s="6">
        <v>44497</v>
      </c>
      <c r="I2308" s="12" t="str">
        <f t="shared" si="326"/>
        <v>2021</v>
      </c>
      <c r="J2308" s="10" t="str">
        <f t="shared" si="327"/>
        <v>Oct</v>
      </c>
      <c r="K2308" s="12" t="str">
        <f t="shared" si="328"/>
        <v>28</v>
      </c>
      <c r="L2308" s="2" t="s">
        <v>24</v>
      </c>
      <c r="M2308" s="2" t="s">
        <v>15</v>
      </c>
      <c r="N2308" s="2">
        <v>1.1399999999999999</v>
      </c>
      <c r="O2308" s="2" t="s">
        <v>16</v>
      </c>
      <c r="P2308" s="2">
        <v>3</v>
      </c>
      <c r="Q2308" s="2">
        <f t="shared" si="329"/>
        <v>1</v>
      </c>
      <c r="R2308" s="2">
        <v>55.45</v>
      </c>
      <c r="S2308" s="2">
        <f t="shared" si="330"/>
        <v>2</v>
      </c>
      <c r="T2308" s="42">
        <f>DataSet!G302+DataSet!Q302+DataSet!S302</f>
        <v>6</v>
      </c>
      <c r="U2308" s="16" t="str">
        <f t="shared" si="331"/>
        <v>Medium</v>
      </c>
      <c r="V2308" s="4">
        <v>1</v>
      </c>
      <c r="W2308" s="33">
        <f t="shared" si="332"/>
        <v>535.29844859813068</v>
      </c>
      <c r="X2308" s="2" t="s">
        <v>28</v>
      </c>
    </row>
    <row r="2309" spans="1:24" ht="14.25" customHeight="1" x14ac:dyDescent="0.25">
      <c r="A2309" s="2">
        <v>436</v>
      </c>
      <c r="B2309" s="2">
        <v>40</v>
      </c>
      <c r="C2309" s="2" t="str">
        <f t="shared" si="324"/>
        <v>Mid Adults</v>
      </c>
      <c r="D2309" s="2" t="s">
        <v>23</v>
      </c>
      <c r="E2309" s="2" t="s">
        <v>13</v>
      </c>
      <c r="F2309" s="2">
        <v>656.73</v>
      </c>
      <c r="G2309" s="2">
        <f t="shared" si="325"/>
        <v>3</v>
      </c>
      <c r="H2309" s="6">
        <v>44632</v>
      </c>
      <c r="I2309" s="12" t="str">
        <f t="shared" si="326"/>
        <v>2022</v>
      </c>
      <c r="J2309" s="10" t="str">
        <f t="shared" si="327"/>
        <v>Mar</v>
      </c>
      <c r="K2309" s="12" t="str">
        <f t="shared" si="328"/>
        <v>12</v>
      </c>
      <c r="L2309" s="2" t="s">
        <v>14</v>
      </c>
      <c r="M2309" s="2" t="s">
        <v>25</v>
      </c>
      <c r="N2309" s="2">
        <v>1.1399999999999999</v>
      </c>
      <c r="O2309" s="2" t="s">
        <v>21</v>
      </c>
      <c r="P2309" s="2">
        <v>12</v>
      </c>
      <c r="Q2309" s="2">
        <f t="shared" si="329"/>
        <v>2</v>
      </c>
      <c r="R2309" s="2">
        <v>54.73</v>
      </c>
      <c r="S2309" s="2">
        <f t="shared" si="330"/>
        <v>2</v>
      </c>
      <c r="T2309" s="42">
        <f>DataSet!G437+DataSet!Q437+DataSet!S437</f>
        <v>4</v>
      </c>
      <c r="U2309" s="16" t="str">
        <f t="shared" si="331"/>
        <v>Low</v>
      </c>
      <c r="V2309" s="4">
        <v>1</v>
      </c>
      <c r="W2309" s="33">
        <f t="shared" si="332"/>
        <v>535.98936329588003</v>
      </c>
      <c r="X2309" s="2" t="s">
        <v>28</v>
      </c>
    </row>
    <row r="2310" spans="1:24" ht="14.25" customHeight="1" x14ac:dyDescent="0.25">
      <c r="A2310" s="2">
        <v>512</v>
      </c>
      <c r="B2310" s="2">
        <v>19</v>
      </c>
      <c r="C2310" s="2" t="str">
        <f t="shared" si="324"/>
        <v>Young Adults</v>
      </c>
      <c r="D2310" s="2" t="s">
        <v>18</v>
      </c>
      <c r="E2310" s="2" t="s">
        <v>19</v>
      </c>
      <c r="F2310" s="2">
        <v>272.18</v>
      </c>
      <c r="G2310" s="2">
        <f t="shared" si="325"/>
        <v>1</v>
      </c>
      <c r="H2310" s="6">
        <v>44708</v>
      </c>
      <c r="I2310" s="12" t="str">
        <f t="shared" si="326"/>
        <v>2022</v>
      </c>
      <c r="J2310" s="10" t="str">
        <f t="shared" si="327"/>
        <v>May</v>
      </c>
      <c r="K2310" s="12" t="str">
        <f t="shared" si="328"/>
        <v>27</v>
      </c>
      <c r="L2310" s="2" t="s">
        <v>24</v>
      </c>
      <c r="M2310" s="2" t="s">
        <v>15</v>
      </c>
      <c r="N2310" s="2">
        <v>1.1399999999999999</v>
      </c>
      <c r="O2310" s="2" t="s">
        <v>21</v>
      </c>
      <c r="P2310" s="2">
        <v>8</v>
      </c>
      <c r="Q2310" s="2">
        <f t="shared" si="329"/>
        <v>2</v>
      </c>
      <c r="R2310" s="2">
        <v>34.020000000000003</v>
      </c>
      <c r="S2310" s="2">
        <f t="shared" si="330"/>
        <v>1</v>
      </c>
      <c r="T2310" s="42">
        <f>DataSet!G513+DataSet!Q513+DataSet!S513</f>
        <v>5</v>
      </c>
      <c r="U2310" s="16" t="str">
        <f t="shared" si="331"/>
        <v>Medium</v>
      </c>
      <c r="V2310" s="4">
        <v>1</v>
      </c>
      <c r="W2310" s="33">
        <f t="shared" si="332"/>
        <v>535.7628330206378</v>
      </c>
      <c r="X2310" s="2" t="s">
        <v>22</v>
      </c>
    </row>
    <row r="2311" spans="1:24" ht="14.25" customHeight="1" x14ac:dyDescent="0.25">
      <c r="A2311" s="2">
        <v>514</v>
      </c>
      <c r="B2311" s="2">
        <v>18</v>
      </c>
      <c r="C2311" s="2" t="str">
        <f t="shared" si="324"/>
        <v>Young Adults</v>
      </c>
      <c r="D2311" s="2" t="s">
        <v>12</v>
      </c>
      <c r="E2311" s="2" t="s">
        <v>27</v>
      </c>
      <c r="F2311" s="2">
        <v>439.91</v>
      </c>
      <c r="G2311" s="2">
        <f t="shared" si="325"/>
        <v>2</v>
      </c>
      <c r="H2311" s="6">
        <v>44710</v>
      </c>
      <c r="I2311" s="12" t="str">
        <f t="shared" si="326"/>
        <v>2022</v>
      </c>
      <c r="J2311" s="10" t="str">
        <f t="shared" si="327"/>
        <v>May</v>
      </c>
      <c r="K2311" s="12" t="str">
        <f t="shared" si="328"/>
        <v>29</v>
      </c>
      <c r="L2311" s="2" t="s">
        <v>14</v>
      </c>
      <c r="M2311" s="2" t="s">
        <v>25</v>
      </c>
      <c r="N2311" s="2">
        <v>1.1399999999999999</v>
      </c>
      <c r="O2311" s="2" t="s">
        <v>16</v>
      </c>
      <c r="P2311" s="2">
        <v>13</v>
      </c>
      <c r="Q2311" s="2">
        <f t="shared" si="329"/>
        <v>2</v>
      </c>
      <c r="R2311" s="2">
        <v>33.840000000000003</v>
      </c>
      <c r="S2311" s="2">
        <f t="shared" si="330"/>
        <v>1</v>
      </c>
      <c r="T2311" s="42">
        <f>DataSet!G515+DataSet!Q515+DataSet!S515</f>
        <v>4</v>
      </c>
      <c r="U2311" s="16" t="str">
        <f t="shared" si="331"/>
        <v>Low</v>
      </c>
      <c r="V2311" s="4">
        <v>5</v>
      </c>
      <c r="W2311" s="33">
        <f t="shared" si="332"/>
        <v>546.58558766859346</v>
      </c>
      <c r="X2311" s="2" t="s">
        <v>22</v>
      </c>
    </row>
    <row r="2312" spans="1:24" ht="14.25" customHeight="1" x14ac:dyDescent="0.25">
      <c r="A2312" s="2">
        <v>648</v>
      </c>
      <c r="B2312" s="2">
        <v>68</v>
      </c>
      <c r="C2312" s="2" t="str">
        <f t="shared" si="324"/>
        <v>Seniors</v>
      </c>
      <c r="D2312" s="2" t="s">
        <v>23</v>
      </c>
      <c r="E2312" s="2" t="s">
        <v>19</v>
      </c>
      <c r="F2312" s="2">
        <v>515.11</v>
      </c>
      <c r="G2312" s="2">
        <f t="shared" si="325"/>
        <v>2</v>
      </c>
      <c r="H2312" s="6">
        <v>44844</v>
      </c>
      <c r="I2312" s="12" t="str">
        <f t="shared" si="326"/>
        <v>2022</v>
      </c>
      <c r="J2312" s="10" t="str">
        <f t="shared" si="327"/>
        <v>Oct</v>
      </c>
      <c r="K2312" s="12" t="str">
        <f t="shared" si="328"/>
        <v>10</v>
      </c>
      <c r="L2312" s="2" t="s">
        <v>20</v>
      </c>
      <c r="M2312" s="2" t="s">
        <v>15</v>
      </c>
      <c r="N2312" s="2">
        <v>1.1399999999999999</v>
      </c>
      <c r="O2312" s="2" t="s">
        <v>16</v>
      </c>
      <c r="P2312" s="2">
        <v>7</v>
      </c>
      <c r="Q2312" s="2">
        <f t="shared" si="329"/>
        <v>2</v>
      </c>
      <c r="R2312" s="2">
        <v>73.59</v>
      </c>
      <c r="S2312" s="2">
        <f t="shared" si="330"/>
        <v>2</v>
      </c>
      <c r="T2312" s="42">
        <f>DataSet!G649+DataSet!Q649+DataSet!S649</f>
        <v>4</v>
      </c>
      <c r="U2312" s="16" t="str">
        <f t="shared" si="331"/>
        <v>Low</v>
      </c>
      <c r="V2312" s="4">
        <v>4</v>
      </c>
      <c r="W2312" s="33">
        <f t="shared" si="332"/>
        <v>523.40646846846903</v>
      </c>
      <c r="X2312" s="2" t="s">
        <v>28</v>
      </c>
    </row>
    <row r="2313" spans="1:24" ht="14.25" customHeight="1" x14ac:dyDescent="0.25">
      <c r="A2313" s="2">
        <v>974</v>
      </c>
      <c r="B2313" s="2">
        <v>29</v>
      </c>
      <c r="C2313" s="2" t="str">
        <f t="shared" si="324"/>
        <v>Young Adults</v>
      </c>
      <c r="D2313" s="2" t="s">
        <v>18</v>
      </c>
      <c r="E2313" s="2" t="s">
        <v>27</v>
      </c>
      <c r="F2313" s="2">
        <v>469.45</v>
      </c>
      <c r="G2313" s="2">
        <f t="shared" si="325"/>
        <v>2</v>
      </c>
      <c r="H2313" s="6">
        <v>45170</v>
      </c>
      <c r="I2313" s="12" t="str">
        <f t="shared" si="326"/>
        <v>2023</v>
      </c>
      <c r="J2313" s="10" t="str">
        <f t="shared" si="327"/>
        <v>Sep</v>
      </c>
      <c r="K2313" s="12" t="str">
        <f t="shared" si="328"/>
        <v>01</v>
      </c>
      <c r="L2313" s="2" t="s">
        <v>20</v>
      </c>
      <c r="M2313" s="2" t="s">
        <v>15</v>
      </c>
      <c r="N2313" s="2">
        <v>1.1399999999999999</v>
      </c>
      <c r="O2313" s="2" t="s">
        <v>21</v>
      </c>
      <c r="P2313" s="2">
        <v>9</v>
      </c>
      <c r="Q2313" s="2">
        <f t="shared" si="329"/>
        <v>2</v>
      </c>
      <c r="R2313" s="2">
        <v>52.16</v>
      </c>
      <c r="S2313" s="2">
        <f t="shared" si="330"/>
        <v>2</v>
      </c>
      <c r="T2313" s="42">
        <f>DataSet!G975+DataSet!Q975+DataSet!S975</f>
        <v>4</v>
      </c>
      <c r="U2313" s="16" t="str">
        <f t="shared" si="331"/>
        <v>Low</v>
      </c>
      <c r="V2313" s="4">
        <v>2</v>
      </c>
      <c r="W2313" s="33">
        <f t="shared" si="332"/>
        <v>519.49124304267184</v>
      </c>
      <c r="X2313" s="2" t="s">
        <v>28</v>
      </c>
    </row>
    <row r="2314" spans="1:24" ht="14.25" customHeight="1" x14ac:dyDescent="0.25">
      <c r="A2314" s="2">
        <v>993</v>
      </c>
      <c r="B2314" s="2">
        <v>50</v>
      </c>
      <c r="C2314" s="2" t="str">
        <f t="shared" si="324"/>
        <v>Late Adults</v>
      </c>
      <c r="D2314" s="2" t="s">
        <v>23</v>
      </c>
      <c r="E2314" s="2" t="s">
        <v>13</v>
      </c>
      <c r="F2314" s="2">
        <v>328.26</v>
      </c>
      <c r="G2314" s="2">
        <f t="shared" si="325"/>
        <v>1</v>
      </c>
      <c r="H2314" s="6">
        <v>45189</v>
      </c>
      <c r="I2314" s="12" t="str">
        <f t="shared" si="326"/>
        <v>2023</v>
      </c>
      <c r="J2314" s="10" t="str">
        <f t="shared" si="327"/>
        <v>Sep</v>
      </c>
      <c r="K2314" s="12" t="str">
        <f t="shared" si="328"/>
        <v>20</v>
      </c>
      <c r="L2314" s="2" t="s">
        <v>14</v>
      </c>
      <c r="M2314" s="2" t="s">
        <v>15</v>
      </c>
      <c r="N2314" s="2">
        <v>1.1399999999999999</v>
      </c>
      <c r="O2314" s="2" t="s">
        <v>16</v>
      </c>
      <c r="P2314" s="2">
        <v>15</v>
      </c>
      <c r="Q2314" s="2">
        <f t="shared" si="329"/>
        <v>2</v>
      </c>
      <c r="R2314" s="2">
        <v>21.88</v>
      </c>
      <c r="S2314" s="2">
        <f t="shared" si="330"/>
        <v>1</v>
      </c>
      <c r="T2314" s="42">
        <f>DataSet!G994+DataSet!Q994+DataSet!S994</f>
        <v>6</v>
      </c>
      <c r="U2314" s="16" t="str">
        <f t="shared" si="331"/>
        <v>Medium</v>
      </c>
      <c r="V2314" s="4">
        <v>1</v>
      </c>
      <c r="W2314" s="33">
        <f t="shared" si="332"/>
        <v>536.25828947368416</v>
      </c>
      <c r="X2314" s="2" t="s">
        <v>17</v>
      </c>
    </row>
    <row r="2315" spans="1:24" ht="14.25" customHeight="1" x14ac:dyDescent="0.25">
      <c r="A2315" s="2">
        <v>1175</v>
      </c>
      <c r="B2315" s="2">
        <v>34</v>
      </c>
      <c r="C2315" s="2" t="str">
        <f t="shared" si="324"/>
        <v>Early Adults</v>
      </c>
      <c r="D2315" s="2" t="s">
        <v>12</v>
      </c>
      <c r="E2315" s="2" t="s">
        <v>27</v>
      </c>
      <c r="F2315" s="2">
        <v>124.88</v>
      </c>
      <c r="G2315" s="2">
        <f t="shared" si="325"/>
        <v>1</v>
      </c>
      <c r="H2315" s="6">
        <v>45371</v>
      </c>
      <c r="I2315" s="12" t="str">
        <f t="shared" si="326"/>
        <v>2024</v>
      </c>
      <c r="J2315" s="10" t="str">
        <f t="shared" si="327"/>
        <v>Mar</v>
      </c>
      <c r="K2315" s="12" t="str">
        <f t="shared" si="328"/>
        <v>20</v>
      </c>
      <c r="L2315" s="2" t="s">
        <v>30</v>
      </c>
      <c r="M2315" s="2" t="s">
        <v>25</v>
      </c>
      <c r="N2315" s="2">
        <v>1.1399999999999999</v>
      </c>
      <c r="O2315" s="2" t="s">
        <v>21</v>
      </c>
      <c r="P2315" s="2">
        <v>6</v>
      </c>
      <c r="Q2315" s="2">
        <f t="shared" si="329"/>
        <v>2</v>
      </c>
      <c r="R2315" s="2">
        <v>20.81</v>
      </c>
      <c r="S2315" s="2">
        <f t="shared" si="330"/>
        <v>1</v>
      </c>
      <c r="T2315" s="42">
        <f>DataSet!G1176+DataSet!Q1176+DataSet!S1176</f>
        <v>5</v>
      </c>
      <c r="U2315" s="16" t="str">
        <f t="shared" si="331"/>
        <v>Medium</v>
      </c>
      <c r="V2315" s="4">
        <v>5</v>
      </c>
      <c r="W2315" s="33">
        <f t="shared" si="332"/>
        <v>546.79152509652511</v>
      </c>
      <c r="X2315" s="2" t="s">
        <v>22</v>
      </c>
    </row>
    <row r="2316" spans="1:24" ht="14.25" customHeight="1" x14ac:dyDescent="0.25">
      <c r="A2316" s="2">
        <v>1570</v>
      </c>
      <c r="B2316" s="2">
        <v>26</v>
      </c>
      <c r="C2316" s="2" t="str">
        <f t="shared" si="324"/>
        <v>Young Adults</v>
      </c>
      <c r="D2316" s="2" t="s">
        <v>18</v>
      </c>
      <c r="E2316" s="2" t="s">
        <v>13</v>
      </c>
      <c r="F2316" s="2">
        <v>326.79000000000002</v>
      </c>
      <c r="G2316" s="2">
        <f t="shared" si="325"/>
        <v>1</v>
      </c>
      <c r="H2316" s="6">
        <v>45766</v>
      </c>
      <c r="I2316" s="12" t="str">
        <f t="shared" si="326"/>
        <v>2025</v>
      </c>
      <c r="J2316" s="10" t="str">
        <f t="shared" si="327"/>
        <v>Apr</v>
      </c>
      <c r="K2316" s="12" t="str">
        <f t="shared" si="328"/>
        <v>19</v>
      </c>
      <c r="L2316" s="2" t="s">
        <v>24</v>
      </c>
      <c r="M2316" s="2" t="s">
        <v>25</v>
      </c>
      <c r="N2316" s="2">
        <v>1.1399999999999999</v>
      </c>
      <c r="O2316" s="2" t="s">
        <v>16</v>
      </c>
      <c r="P2316" s="2">
        <v>10</v>
      </c>
      <c r="Q2316" s="2">
        <f t="shared" si="329"/>
        <v>2</v>
      </c>
      <c r="R2316" s="2">
        <v>32.68</v>
      </c>
      <c r="S2316" s="2">
        <f t="shared" si="330"/>
        <v>1</v>
      </c>
      <c r="T2316" s="42">
        <f>DataSet!G1571+DataSet!Q1571+DataSet!S1571</f>
        <v>7</v>
      </c>
      <c r="U2316" s="16" t="str">
        <f t="shared" si="331"/>
        <v>High</v>
      </c>
      <c r="V2316" s="4">
        <v>3</v>
      </c>
      <c r="W2316" s="33">
        <f t="shared" si="332"/>
        <v>498.96727106227075</v>
      </c>
      <c r="X2316" s="2" t="s">
        <v>22</v>
      </c>
    </row>
    <row r="2317" spans="1:24" ht="14.25" customHeight="1" x14ac:dyDescent="0.25">
      <c r="A2317" s="2">
        <v>1824</v>
      </c>
      <c r="B2317" s="2">
        <v>46</v>
      </c>
      <c r="C2317" s="2" t="str">
        <f t="shared" si="324"/>
        <v>Mid Adults</v>
      </c>
      <c r="D2317" s="2" t="s">
        <v>18</v>
      </c>
      <c r="E2317" s="2" t="s">
        <v>13</v>
      </c>
      <c r="F2317" s="2">
        <v>511.02</v>
      </c>
      <c r="G2317" s="2">
        <f t="shared" si="325"/>
        <v>2</v>
      </c>
      <c r="H2317" s="6">
        <v>46020</v>
      </c>
      <c r="I2317" s="12" t="str">
        <f t="shared" si="326"/>
        <v>2025</v>
      </c>
      <c r="J2317" s="10" t="str">
        <f t="shared" si="327"/>
        <v>Dec</v>
      </c>
      <c r="K2317" s="12" t="str">
        <f t="shared" si="328"/>
        <v>29</v>
      </c>
      <c r="L2317" s="2" t="s">
        <v>20</v>
      </c>
      <c r="M2317" s="2" t="s">
        <v>25</v>
      </c>
      <c r="N2317" s="2">
        <v>1.1399999999999999</v>
      </c>
      <c r="O2317" s="2" t="s">
        <v>21</v>
      </c>
      <c r="P2317" s="2">
        <v>12</v>
      </c>
      <c r="Q2317" s="2">
        <f t="shared" si="329"/>
        <v>2</v>
      </c>
      <c r="R2317" s="2">
        <v>42.58</v>
      </c>
      <c r="S2317" s="2">
        <f t="shared" si="330"/>
        <v>1</v>
      </c>
      <c r="T2317" s="42">
        <f>DataSet!G1825+DataSet!Q1825+DataSet!S1825</f>
        <v>6</v>
      </c>
      <c r="U2317" s="16" t="str">
        <f t="shared" si="331"/>
        <v>Medium</v>
      </c>
      <c r="V2317" s="4">
        <v>5</v>
      </c>
      <c r="W2317" s="33">
        <f t="shared" si="332"/>
        <v>547.60760154738875</v>
      </c>
      <c r="X2317" s="2" t="s">
        <v>28</v>
      </c>
    </row>
    <row r="2318" spans="1:24" ht="14.25" customHeight="1" x14ac:dyDescent="0.25">
      <c r="A2318" s="2">
        <v>1835</v>
      </c>
      <c r="B2318" s="2">
        <v>35</v>
      </c>
      <c r="C2318" s="2" t="str">
        <f t="shared" si="324"/>
        <v>Early Adults</v>
      </c>
      <c r="D2318" s="2" t="s">
        <v>23</v>
      </c>
      <c r="E2318" s="2" t="s">
        <v>19</v>
      </c>
      <c r="F2318" s="2">
        <v>681.22</v>
      </c>
      <c r="G2318" s="2">
        <f t="shared" si="325"/>
        <v>3</v>
      </c>
      <c r="H2318" s="6">
        <v>46031</v>
      </c>
      <c r="I2318" s="12" t="str">
        <f t="shared" si="326"/>
        <v>2026</v>
      </c>
      <c r="J2318" s="10" t="str">
        <f t="shared" si="327"/>
        <v>Jan</v>
      </c>
      <c r="K2318" s="12" t="str">
        <f t="shared" si="328"/>
        <v>09</v>
      </c>
      <c r="L2318" s="2" t="s">
        <v>14</v>
      </c>
      <c r="M2318" s="2" t="s">
        <v>15</v>
      </c>
      <c r="N2318" s="2">
        <v>1.1399999999999999</v>
      </c>
      <c r="O2318" s="2" t="s">
        <v>16</v>
      </c>
      <c r="P2318" s="2">
        <v>13</v>
      </c>
      <c r="Q2318" s="2">
        <f t="shared" si="329"/>
        <v>2</v>
      </c>
      <c r="R2318" s="2">
        <v>52.4</v>
      </c>
      <c r="S2318" s="2">
        <f t="shared" si="330"/>
        <v>2</v>
      </c>
      <c r="T2318" s="42">
        <f>DataSet!G1836+DataSet!Q1836+DataSet!S1836</f>
        <v>7</v>
      </c>
      <c r="U2318" s="16" t="str">
        <f t="shared" si="331"/>
        <v>High</v>
      </c>
      <c r="V2318" s="4">
        <v>1</v>
      </c>
      <c r="W2318" s="33">
        <f t="shared" si="332"/>
        <v>536.65</v>
      </c>
      <c r="X2318" s="2" t="s">
        <v>28</v>
      </c>
    </row>
    <row r="2319" spans="1:24" ht="14.25" customHeight="1" x14ac:dyDescent="0.25">
      <c r="A2319" s="2">
        <v>1852</v>
      </c>
      <c r="B2319" s="2">
        <v>68</v>
      </c>
      <c r="C2319" s="2" t="str">
        <f t="shared" si="324"/>
        <v>Seniors</v>
      </c>
      <c r="D2319" s="2" t="s">
        <v>26</v>
      </c>
      <c r="E2319" s="2" t="s">
        <v>27</v>
      </c>
      <c r="F2319" s="2">
        <v>425.7</v>
      </c>
      <c r="G2319" s="2">
        <f t="shared" si="325"/>
        <v>2</v>
      </c>
      <c r="H2319" s="6">
        <v>46048</v>
      </c>
      <c r="I2319" s="12" t="str">
        <f t="shared" si="326"/>
        <v>2026</v>
      </c>
      <c r="J2319" s="10" t="str">
        <f t="shared" si="327"/>
        <v>Jan</v>
      </c>
      <c r="K2319" s="12" t="str">
        <f t="shared" si="328"/>
        <v>26</v>
      </c>
      <c r="L2319" s="2" t="s">
        <v>14</v>
      </c>
      <c r="M2319" s="2" t="s">
        <v>15</v>
      </c>
      <c r="N2319" s="2">
        <v>1.1399999999999999</v>
      </c>
      <c r="O2319" s="2" t="s">
        <v>16</v>
      </c>
      <c r="P2319" s="2">
        <v>15</v>
      </c>
      <c r="Q2319" s="2">
        <f t="shared" si="329"/>
        <v>2</v>
      </c>
      <c r="R2319" s="2">
        <v>28.38</v>
      </c>
      <c r="S2319" s="2">
        <f t="shared" si="330"/>
        <v>1</v>
      </c>
      <c r="T2319" s="42">
        <f>DataSet!G1853+DataSet!Q1853+DataSet!S1853</f>
        <v>7</v>
      </c>
      <c r="U2319" s="16" t="str">
        <f t="shared" si="331"/>
        <v>High</v>
      </c>
      <c r="V2319" s="4">
        <v>4</v>
      </c>
      <c r="W2319" s="33">
        <f t="shared" si="332"/>
        <v>523.42144404332191</v>
      </c>
      <c r="X2319" s="2" t="s">
        <v>22</v>
      </c>
    </row>
    <row r="2320" spans="1:24" ht="14.25" customHeight="1" x14ac:dyDescent="0.25">
      <c r="A2320" s="2">
        <v>1886</v>
      </c>
      <c r="B2320" s="2">
        <v>40</v>
      </c>
      <c r="C2320" s="2" t="str">
        <f t="shared" si="324"/>
        <v>Mid Adults</v>
      </c>
      <c r="D2320" s="2" t="s">
        <v>26</v>
      </c>
      <c r="E2320" s="2" t="s">
        <v>19</v>
      </c>
      <c r="F2320" s="2">
        <v>89.81</v>
      </c>
      <c r="G2320" s="2">
        <f t="shared" si="325"/>
        <v>1</v>
      </c>
      <c r="H2320" s="6">
        <v>46082</v>
      </c>
      <c r="I2320" s="12" t="str">
        <f t="shared" si="326"/>
        <v>2026</v>
      </c>
      <c r="J2320" s="10" t="str">
        <f t="shared" si="327"/>
        <v>Mar</v>
      </c>
      <c r="K2320" s="12" t="str">
        <f t="shared" si="328"/>
        <v>01</v>
      </c>
      <c r="L2320" s="2" t="s">
        <v>30</v>
      </c>
      <c r="M2320" s="2" t="s">
        <v>25</v>
      </c>
      <c r="N2320" s="2">
        <v>1.1399999999999999</v>
      </c>
      <c r="O2320" s="2" t="s">
        <v>16</v>
      </c>
      <c r="P2320" s="2">
        <v>11</v>
      </c>
      <c r="Q2320" s="2">
        <f t="shared" si="329"/>
        <v>2</v>
      </c>
      <c r="R2320" s="2">
        <v>8.16</v>
      </c>
      <c r="S2320" s="2">
        <f t="shared" si="330"/>
        <v>1</v>
      </c>
      <c r="T2320" s="42">
        <f>DataSet!G1887+DataSet!Q1887+DataSet!S1887</f>
        <v>4</v>
      </c>
      <c r="U2320" s="16" t="str">
        <f t="shared" si="331"/>
        <v>Low</v>
      </c>
      <c r="V2320" s="4">
        <v>1</v>
      </c>
      <c r="W2320" s="33">
        <f t="shared" si="332"/>
        <v>536.37722641509424</v>
      </c>
      <c r="X2320" s="2" t="s">
        <v>22</v>
      </c>
    </row>
    <row r="2321" spans="1:24" ht="14.25" customHeight="1" x14ac:dyDescent="0.25">
      <c r="A2321" s="2">
        <v>2158</v>
      </c>
      <c r="B2321" s="2">
        <v>36</v>
      </c>
      <c r="C2321" s="2" t="str">
        <f t="shared" si="324"/>
        <v>Early Adults</v>
      </c>
      <c r="D2321" s="2" t="s">
        <v>23</v>
      </c>
      <c r="E2321" s="2" t="s">
        <v>13</v>
      </c>
      <c r="F2321" s="2">
        <v>487.46</v>
      </c>
      <c r="G2321" s="2">
        <f t="shared" si="325"/>
        <v>2</v>
      </c>
      <c r="H2321" s="6">
        <v>46354</v>
      </c>
      <c r="I2321" s="12" t="str">
        <f t="shared" si="326"/>
        <v>2026</v>
      </c>
      <c r="J2321" s="10" t="str">
        <f t="shared" si="327"/>
        <v>Nov</v>
      </c>
      <c r="K2321" s="12" t="str">
        <f t="shared" si="328"/>
        <v>28</v>
      </c>
      <c r="L2321" s="2" t="s">
        <v>30</v>
      </c>
      <c r="M2321" s="2" t="s">
        <v>25</v>
      </c>
      <c r="N2321" s="2">
        <v>1.1399999999999999</v>
      </c>
      <c r="O2321" s="2" t="s">
        <v>21</v>
      </c>
      <c r="P2321" s="2">
        <v>7</v>
      </c>
      <c r="Q2321" s="2">
        <f t="shared" si="329"/>
        <v>2</v>
      </c>
      <c r="R2321" s="2">
        <v>69.64</v>
      </c>
      <c r="S2321" s="2">
        <f t="shared" si="330"/>
        <v>2</v>
      </c>
      <c r="T2321" s="42">
        <f>DataSet!G2159+DataSet!Q2159+DataSet!S2159</f>
        <v>4</v>
      </c>
      <c r="U2321" s="16" t="str">
        <f t="shared" si="331"/>
        <v>Low</v>
      </c>
      <c r="V2321" s="4">
        <v>3</v>
      </c>
      <c r="W2321" s="33">
        <f t="shared" si="332"/>
        <v>499.28319266055018</v>
      </c>
      <c r="X2321" s="2" t="s">
        <v>17</v>
      </c>
    </row>
    <row r="2322" spans="1:24" ht="14.25" customHeight="1" x14ac:dyDescent="0.25">
      <c r="A2322" s="2">
        <v>2253</v>
      </c>
      <c r="B2322" s="2">
        <v>40</v>
      </c>
      <c r="C2322" s="2" t="str">
        <f t="shared" si="324"/>
        <v>Mid Adults</v>
      </c>
      <c r="D2322" s="2" t="s">
        <v>23</v>
      </c>
      <c r="E2322" s="2" t="s">
        <v>19</v>
      </c>
      <c r="F2322" s="2">
        <v>764.06</v>
      </c>
      <c r="G2322" s="2">
        <f t="shared" si="325"/>
        <v>3</v>
      </c>
      <c r="H2322" s="6">
        <v>46449</v>
      </c>
      <c r="I2322" s="12" t="str">
        <f t="shared" si="326"/>
        <v>2027</v>
      </c>
      <c r="J2322" s="10" t="str">
        <f t="shared" si="327"/>
        <v>Mar</v>
      </c>
      <c r="K2322" s="12" t="str">
        <f t="shared" si="328"/>
        <v>03</v>
      </c>
      <c r="L2322" s="2" t="s">
        <v>24</v>
      </c>
      <c r="M2322" s="2" t="s">
        <v>15</v>
      </c>
      <c r="N2322" s="2">
        <v>1.1399999999999999</v>
      </c>
      <c r="O2322" s="2" t="s">
        <v>21</v>
      </c>
      <c r="P2322" s="2">
        <v>5</v>
      </c>
      <c r="Q2322" s="2">
        <f t="shared" si="329"/>
        <v>1</v>
      </c>
      <c r="R2322" s="2">
        <v>152.81</v>
      </c>
      <c r="S2322" s="2">
        <f t="shared" si="330"/>
        <v>3</v>
      </c>
      <c r="T2322" s="42">
        <f>DataSet!G2254+DataSet!Q2254+DataSet!S2254</f>
        <v>7</v>
      </c>
      <c r="U2322" s="16" t="str">
        <f t="shared" si="331"/>
        <v>High</v>
      </c>
      <c r="V2322" s="4">
        <v>3</v>
      </c>
      <c r="W2322" s="33">
        <f t="shared" si="332"/>
        <v>499.30492647058793</v>
      </c>
      <c r="X2322" s="2" t="s">
        <v>17</v>
      </c>
    </row>
    <row r="2323" spans="1:24" ht="14.25" customHeight="1" x14ac:dyDescent="0.25">
      <c r="A2323" s="2">
        <v>2314</v>
      </c>
      <c r="B2323" s="2">
        <v>55</v>
      </c>
      <c r="C2323" s="2" t="str">
        <f t="shared" si="324"/>
        <v>Late Adults</v>
      </c>
      <c r="D2323" s="2" t="s">
        <v>18</v>
      </c>
      <c r="E2323" s="2" t="s">
        <v>13</v>
      </c>
      <c r="F2323" s="2">
        <v>466.43</v>
      </c>
      <c r="G2323" s="2">
        <f t="shared" si="325"/>
        <v>2</v>
      </c>
      <c r="H2323" s="6">
        <v>46510</v>
      </c>
      <c r="I2323" s="12" t="str">
        <f t="shared" si="326"/>
        <v>2027</v>
      </c>
      <c r="J2323" s="10" t="str">
        <f t="shared" si="327"/>
        <v>May</v>
      </c>
      <c r="K2323" s="12" t="str">
        <f t="shared" si="328"/>
        <v>03</v>
      </c>
      <c r="L2323" s="2" t="s">
        <v>24</v>
      </c>
      <c r="M2323" s="2" t="s">
        <v>15</v>
      </c>
      <c r="N2323" s="2">
        <v>1.1399999999999999</v>
      </c>
      <c r="O2323" s="2" t="s">
        <v>16</v>
      </c>
      <c r="P2323" s="2">
        <v>8</v>
      </c>
      <c r="Q2323" s="2">
        <f t="shared" si="329"/>
        <v>2</v>
      </c>
      <c r="R2323" s="2">
        <v>58.3</v>
      </c>
      <c r="S2323" s="2">
        <f t="shared" si="330"/>
        <v>2</v>
      </c>
      <c r="T2323" s="42">
        <f>DataSet!G2315+DataSet!Q2315+DataSet!S2315</f>
        <v>4</v>
      </c>
      <c r="U2323" s="16" t="str">
        <f t="shared" si="331"/>
        <v>Low</v>
      </c>
      <c r="V2323" s="4">
        <v>4</v>
      </c>
      <c r="W2323" s="33">
        <f t="shared" si="332"/>
        <v>523.59815551537133</v>
      </c>
      <c r="X2323" s="2" t="s">
        <v>28</v>
      </c>
    </row>
    <row r="2324" spans="1:24" ht="14.25" customHeight="1" x14ac:dyDescent="0.25">
      <c r="A2324" s="2">
        <v>2998</v>
      </c>
      <c r="B2324" s="2">
        <v>69</v>
      </c>
      <c r="C2324" s="2" t="str">
        <f t="shared" si="324"/>
        <v>Seniors</v>
      </c>
      <c r="D2324" s="2" t="s">
        <v>18</v>
      </c>
      <c r="E2324" s="2" t="s">
        <v>13</v>
      </c>
      <c r="F2324" s="2">
        <v>953.3</v>
      </c>
      <c r="G2324" s="2">
        <f t="shared" si="325"/>
        <v>3</v>
      </c>
      <c r="H2324" s="6">
        <v>47194</v>
      </c>
      <c r="I2324" s="12" t="str">
        <f t="shared" si="326"/>
        <v>2029</v>
      </c>
      <c r="J2324" s="10" t="str">
        <f t="shared" si="327"/>
        <v>Mar</v>
      </c>
      <c r="K2324" s="12" t="str">
        <f t="shared" si="328"/>
        <v>17</v>
      </c>
      <c r="L2324" s="2" t="s">
        <v>30</v>
      </c>
      <c r="M2324" s="2" t="s">
        <v>15</v>
      </c>
      <c r="N2324" s="2">
        <v>1.1399999999999999</v>
      </c>
      <c r="O2324" s="2" t="s">
        <v>21</v>
      </c>
      <c r="P2324" s="2">
        <v>19</v>
      </c>
      <c r="Q2324" s="2">
        <f t="shared" si="329"/>
        <v>3</v>
      </c>
      <c r="R2324" s="2">
        <v>50.17</v>
      </c>
      <c r="S2324" s="2">
        <f t="shared" si="330"/>
        <v>2</v>
      </c>
      <c r="T2324" s="42">
        <f>DataSet!G2999+DataSet!Q2999+DataSet!S2999</f>
        <v>6</v>
      </c>
      <c r="U2324" s="16" t="str">
        <f t="shared" si="331"/>
        <v>Medium</v>
      </c>
      <c r="V2324" s="4">
        <v>5</v>
      </c>
      <c r="W2324" s="33">
        <f t="shared" si="332"/>
        <v>547.67850775193801</v>
      </c>
      <c r="X2324" s="2" t="s">
        <v>28</v>
      </c>
    </row>
    <row r="2325" spans="1:24" ht="14.25" customHeight="1" x14ac:dyDescent="0.25">
      <c r="A2325" s="2">
        <v>3233</v>
      </c>
      <c r="B2325" s="2">
        <v>52</v>
      </c>
      <c r="C2325" s="2" t="str">
        <f t="shared" si="324"/>
        <v>Late Adults</v>
      </c>
      <c r="D2325" s="2" t="s">
        <v>26</v>
      </c>
      <c r="E2325" s="2" t="s">
        <v>27</v>
      </c>
      <c r="F2325" s="2">
        <v>926.19</v>
      </c>
      <c r="G2325" s="2">
        <f t="shared" si="325"/>
        <v>3</v>
      </c>
      <c r="H2325" s="6">
        <v>47429</v>
      </c>
      <c r="I2325" s="12" t="str">
        <f t="shared" si="326"/>
        <v>2029</v>
      </c>
      <c r="J2325" s="10" t="str">
        <f t="shared" si="327"/>
        <v>Nov</v>
      </c>
      <c r="K2325" s="12" t="str">
        <f t="shared" si="328"/>
        <v>07</v>
      </c>
      <c r="L2325" s="2" t="s">
        <v>20</v>
      </c>
      <c r="M2325" s="2" t="s">
        <v>25</v>
      </c>
      <c r="N2325" s="2">
        <v>1.1399999999999999</v>
      </c>
      <c r="O2325" s="2" t="s">
        <v>16</v>
      </c>
      <c r="P2325" s="2">
        <v>3</v>
      </c>
      <c r="Q2325" s="2">
        <f t="shared" si="329"/>
        <v>1</v>
      </c>
      <c r="R2325" s="2">
        <v>308.73</v>
      </c>
      <c r="S2325" s="2">
        <f t="shared" si="330"/>
        <v>3</v>
      </c>
      <c r="T2325" s="42">
        <f>DataSet!G3234+DataSet!Q3234+DataSet!S3234</f>
        <v>7</v>
      </c>
      <c r="U2325" s="16" t="str">
        <f t="shared" si="331"/>
        <v>High</v>
      </c>
      <c r="V2325" s="4">
        <v>3</v>
      </c>
      <c r="W2325" s="33">
        <f t="shared" si="332"/>
        <v>498.81734806629805</v>
      </c>
      <c r="X2325" s="2" t="s">
        <v>17</v>
      </c>
    </row>
    <row r="2326" spans="1:24" ht="14.25" customHeight="1" x14ac:dyDescent="0.25">
      <c r="A2326" s="2">
        <v>3328</v>
      </c>
      <c r="B2326" s="2">
        <v>29</v>
      </c>
      <c r="C2326" s="2" t="str">
        <f t="shared" si="324"/>
        <v>Young Adults</v>
      </c>
      <c r="D2326" s="2" t="s">
        <v>12</v>
      </c>
      <c r="E2326" s="2" t="s">
        <v>19</v>
      </c>
      <c r="F2326" s="2">
        <v>468.9</v>
      </c>
      <c r="G2326" s="2">
        <f t="shared" si="325"/>
        <v>2</v>
      </c>
      <c r="H2326" s="6">
        <v>47524</v>
      </c>
      <c r="I2326" s="12" t="str">
        <f t="shared" si="326"/>
        <v>2030</v>
      </c>
      <c r="J2326" s="10" t="str">
        <f t="shared" si="327"/>
        <v>Feb</v>
      </c>
      <c r="K2326" s="12" t="str">
        <f t="shared" si="328"/>
        <v>10</v>
      </c>
      <c r="L2326" s="2" t="s">
        <v>30</v>
      </c>
      <c r="M2326" s="2" t="s">
        <v>25</v>
      </c>
      <c r="N2326" s="2">
        <v>1.1399999999999999</v>
      </c>
      <c r="O2326" s="2" t="s">
        <v>21</v>
      </c>
      <c r="P2326" s="2">
        <v>11</v>
      </c>
      <c r="Q2326" s="2">
        <f t="shared" si="329"/>
        <v>2</v>
      </c>
      <c r="R2326" s="2">
        <v>42.63</v>
      </c>
      <c r="S2326" s="2">
        <f t="shared" si="330"/>
        <v>1</v>
      </c>
      <c r="T2326" s="42">
        <f>DataSet!G3329+DataSet!Q3329+DataSet!S3329</f>
        <v>7</v>
      </c>
      <c r="U2326" s="16" t="str">
        <f t="shared" si="331"/>
        <v>High</v>
      </c>
      <c r="V2326" s="4">
        <v>1</v>
      </c>
      <c r="W2326" s="33">
        <f t="shared" si="332"/>
        <v>537.22139886578441</v>
      </c>
      <c r="X2326" s="2" t="s">
        <v>22</v>
      </c>
    </row>
    <row r="2327" spans="1:24" ht="14.25" customHeight="1" x14ac:dyDescent="0.25">
      <c r="A2327" s="2">
        <v>3342</v>
      </c>
      <c r="B2327" s="2">
        <v>57</v>
      </c>
      <c r="C2327" s="2" t="str">
        <f t="shared" si="324"/>
        <v>Late Adults</v>
      </c>
      <c r="D2327" s="2" t="s">
        <v>18</v>
      </c>
      <c r="E2327" s="2" t="s">
        <v>27</v>
      </c>
      <c r="F2327" s="2">
        <v>620.84</v>
      </c>
      <c r="G2327" s="2">
        <f t="shared" si="325"/>
        <v>2</v>
      </c>
      <c r="H2327" s="6">
        <v>47538</v>
      </c>
      <c r="I2327" s="12" t="str">
        <f t="shared" si="326"/>
        <v>2030</v>
      </c>
      <c r="J2327" s="10" t="str">
        <f t="shared" si="327"/>
        <v>Feb</v>
      </c>
      <c r="K2327" s="12" t="str">
        <f t="shared" si="328"/>
        <v>24</v>
      </c>
      <c r="L2327" s="2" t="s">
        <v>20</v>
      </c>
      <c r="M2327" s="2" t="s">
        <v>15</v>
      </c>
      <c r="N2327" s="2">
        <v>1.1399999999999999</v>
      </c>
      <c r="O2327" s="2" t="s">
        <v>16</v>
      </c>
      <c r="P2327" s="2">
        <v>11</v>
      </c>
      <c r="Q2327" s="2">
        <f t="shared" si="329"/>
        <v>2</v>
      </c>
      <c r="R2327" s="2">
        <v>56.44</v>
      </c>
      <c r="S2327" s="2">
        <f t="shared" si="330"/>
        <v>2</v>
      </c>
      <c r="T2327" s="42">
        <f>DataSet!G3343+DataSet!Q3343+DataSet!S3343</f>
        <v>6</v>
      </c>
      <c r="U2327" s="16" t="str">
        <f t="shared" si="331"/>
        <v>Medium</v>
      </c>
      <c r="V2327" s="4">
        <v>2</v>
      </c>
      <c r="W2327" s="33">
        <f t="shared" si="332"/>
        <v>519.58425650557638</v>
      </c>
      <c r="X2327" s="2" t="s">
        <v>17</v>
      </c>
    </row>
    <row r="2328" spans="1:24" ht="14.25" customHeight="1" x14ac:dyDescent="0.25">
      <c r="A2328" s="2">
        <v>3415</v>
      </c>
      <c r="B2328" s="2">
        <v>66</v>
      </c>
      <c r="C2328" s="2" t="str">
        <f t="shared" si="324"/>
        <v>Seniors</v>
      </c>
      <c r="D2328" s="2" t="s">
        <v>18</v>
      </c>
      <c r="E2328" s="2" t="s">
        <v>19</v>
      </c>
      <c r="F2328" s="2">
        <v>664.06</v>
      </c>
      <c r="G2328" s="2">
        <f t="shared" si="325"/>
        <v>3</v>
      </c>
      <c r="H2328" s="6">
        <v>47611</v>
      </c>
      <c r="I2328" s="12" t="str">
        <f t="shared" si="326"/>
        <v>2030</v>
      </c>
      <c r="J2328" s="10" t="str">
        <f t="shared" si="327"/>
        <v>May</v>
      </c>
      <c r="K2328" s="12" t="str">
        <f t="shared" si="328"/>
        <v>08</v>
      </c>
      <c r="L2328" s="2" t="s">
        <v>24</v>
      </c>
      <c r="M2328" s="2" t="s">
        <v>25</v>
      </c>
      <c r="N2328" s="2">
        <v>1.1399999999999999</v>
      </c>
      <c r="O2328" s="2" t="s">
        <v>16</v>
      </c>
      <c r="P2328" s="2">
        <v>18</v>
      </c>
      <c r="Q2328" s="2">
        <f t="shared" si="329"/>
        <v>3</v>
      </c>
      <c r="R2328" s="2">
        <v>36.89</v>
      </c>
      <c r="S2328" s="2">
        <f t="shared" si="330"/>
        <v>1</v>
      </c>
      <c r="T2328" s="42">
        <f>DataSet!G3416+DataSet!Q3416+DataSet!S3416</f>
        <v>3</v>
      </c>
      <c r="U2328" s="16" t="str">
        <f t="shared" si="331"/>
        <v>Low</v>
      </c>
      <c r="V2328" s="4">
        <v>5</v>
      </c>
      <c r="W2328" s="33">
        <f t="shared" si="332"/>
        <v>546.89089320388348</v>
      </c>
      <c r="X2328" s="2" t="s">
        <v>22</v>
      </c>
    </row>
    <row r="2329" spans="1:24" ht="14.25" customHeight="1" x14ac:dyDescent="0.25">
      <c r="A2329" s="2">
        <v>3476</v>
      </c>
      <c r="B2329" s="2">
        <v>30</v>
      </c>
      <c r="C2329" s="2" t="str">
        <f t="shared" si="324"/>
        <v>Early Adults</v>
      </c>
      <c r="D2329" s="2" t="s">
        <v>26</v>
      </c>
      <c r="E2329" s="2" t="s">
        <v>19</v>
      </c>
      <c r="F2329" s="2">
        <v>113.64</v>
      </c>
      <c r="G2329" s="2">
        <f t="shared" si="325"/>
        <v>1</v>
      </c>
      <c r="H2329" s="6">
        <v>47672</v>
      </c>
      <c r="I2329" s="12" t="str">
        <f t="shared" si="326"/>
        <v>2030</v>
      </c>
      <c r="J2329" s="10" t="str">
        <f t="shared" si="327"/>
        <v>Jul</v>
      </c>
      <c r="K2329" s="12" t="str">
        <f t="shared" si="328"/>
        <v>08</v>
      </c>
      <c r="L2329" s="2" t="s">
        <v>30</v>
      </c>
      <c r="M2329" s="2" t="s">
        <v>25</v>
      </c>
      <c r="N2329" s="2">
        <v>1.1399999999999999</v>
      </c>
      <c r="O2329" s="2" t="s">
        <v>21</v>
      </c>
      <c r="P2329" s="2">
        <v>2</v>
      </c>
      <c r="Q2329" s="2">
        <f t="shared" si="329"/>
        <v>1</v>
      </c>
      <c r="R2329" s="2">
        <v>56.82</v>
      </c>
      <c r="S2329" s="2">
        <f t="shared" si="330"/>
        <v>2</v>
      </c>
      <c r="T2329" s="42">
        <f>DataSet!G3477+DataSet!Q3477+DataSet!S3477</f>
        <v>6</v>
      </c>
      <c r="U2329" s="16" t="str">
        <f t="shared" si="331"/>
        <v>Medium</v>
      </c>
      <c r="V2329" s="4">
        <v>2</v>
      </c>
      <c r="W2329" s="33">
        <f t="shared" si="332"/>
        <v>519.39569832402242</v>
      </c>
      <c r="X2329" s="2" t="s">
        <v>22</v>
      </c>
    </row>
    <row r="2330" spans="1:24" ht="14.25" customHeight="1" x14ac:dyDescent="0.25">
      <c r="A2330" s="2">
        <v>3776</v>
      </c>
      <c r="B2330" s="2">
        <v>22</v>
      </c>
      <c r="C2330" s="2" t="str">
        <f t="shared" si="324"/>
        <v>Young Adults</v>
      </c>
      <c r="D2330" s="2" t="s">
        <v>12</v>
      </c>
      <c r="E2330" s="2" t="s">
        <v>27</v>
      </c>
      <c r="F2330" s="2">
        <v>231.81</v>
      </c>
      <c r="G2330" s="2">
        <f t="shared" si="325"/>
        <v>1</v>
      </c>
      <c r="H2330" s="6">
        <v>47972</v>
      </c>
      <c r="I2330" s="12" t="str">
        <f t="shared" si="326"/>
        <v>2031</v>
      </c>
      <c r="J2330" s="10" t="str">
        <f t="shared" si="327"/>
        <v>May</v>
      </c>
      <c r="K2330" s="12" t="str">
        <f t="shared" si="328"/>
        <v>04</v>
      </c>
      <c r="L2330" s="2" t="s">
        <v>20</v>
      </c>
      <c r="M2330" s="2" t="s">
        <v>25</v>
      </c>
      <c r="N2330" s="2">
        <v>1.1399999999999999</v>
      </c>
      <c r="O2330" s="2" t="s">
        <v>21</v>
      </c>
      <c r="P2330" s="2">
        <v>18</v>
      </c>
      <c r="Q2330" s="2">
        <f t="shared" si="329"/>
        <v>3</v>
      </c>
      <c r="R2330" s="2">
        <v>12.88</v>
      </c>
      <c r="S2330" s="2">
        <f t="shared" si="330"/>
        <v>1</v>
      </c>
      <c r="T2330" s="42">
        <f>DataSet!G3777+DataSet!Q3777+DataSet!S3777</f>
        <v>7</v>
      </c>
      <c r="U2330" s="16" t="str">
        <f t="shared" si="331"/>
        <v>High</v>
      </c>
      <c r="V2330" s="4">
        <v>5</v>
      </c>
      <c r="W2330" s="33">
        <f t="shared" si="332"/>
        <v>546.6629377431907</v>
      </c>
      <c r="X2330" s="2" t="s">
        <v>28</v>
      </c>
    </row>
    <row r="2331" spans="1:24" ht="14.25" customHeight="1" x14ac:dyDescent="0.25">
      <c r="A2331" s="2">
        <v>4075</v>
      </c>
      <c r="B2331" s="2">
        <v>23</v>
      </c>
      <c r="C2331" s="2" t="str">
        <f t="shared" si="324"/>
        <v>Young Adults</v>
      </c>
      <c r="D2331" s="2" t="s">
        <v>12</v>
      </c>
      <c r="E2331" s="2" t="s">
        <v>13</v>
      </c>
      <c r="F2331" s="2">
        <v>980.11</v>
      </c>
      <c r="G2331" s="2">
        <f t="shared" si="325"/>
        <v>3</v>
      </c>
      <c r="H2331" s="6">
        <v>48271</v>
      </c>
      <c r="I2331" s="12" t="str">
        <f t="shared" si="326"/>
        <v>2032</v>
      </c>
      <c r="J2331" s="10" t="str">
        <f t="shared" si="327"/>
        <v>Feb</v>
      </c>
      <c r="K2331" s="12" t="str">
        <f t="shared" si="328"/>
        <v>27</v>
      </c>
      <c r="L2331" s="2" t="s">
        <v>14</v>
      </c>
      <c r="M2331" s="2" t="s">
        <v>25</v>
      </c>
      <c r="N2331" s="2">
        <v>1.1399999999999999</v>
      </c>
      <c r="O2331" s="2" t="s">
        <v>21</v>
      </c>
      <c r="P2331" s="2">
        <v>1</v>
      </c>
      <c r="Q2331" s="2">
        <f t="shared" si="329"/>
        <v>1</v>
      </c>
      <c r="R2331" s="2">
        <v>980.11</v>
      </c>
      <c r="S2331" s="2">
        <f t="shared" si="330"/>
        <v>3</v>
      </c>
      <c r="T2331" s="42">
        <f>DataSet!G4076+DataSet!Q4076+DataSet!S4076</f>
        <v>4</v>
      </c>
      <c r="U2331" s="16" t="str">
        <f t="shared" si="331"/>
        <v>Low</v>
      </c>
      <c r="V2331" s="4">
        <v>1</v>
      </c>
      <c r="W2331" s="33">
        <f t="shared" si="332"/>
        <v>537.35079545454539</v>
      </c>
      <c r="X2331" s="2" t="s">
        <v>28</v>
      </c>
    </row>
    <row r="2332" spans="1:24" ht="14.25" customHeight="1" x14ac:dyDescent="0.25">
      <c r="A2332" s="2">
        <v>4262</v>
      </c>
      <c r="B2332" s="2">
        <v>41</v>
      </c>
      <c r="C2332" s="2" t="str">
        <f t="shared" si="324"/>
        <v>Mid Adults</v>
      </c>
      <c r="D2332" s="2" t="s">
        <v>18</v>
      </c>
      <c r="E2332" s="2" t="s">
        <v>29</v>
      </c>
      <c r="F2332" s="2">
        <v>935.5</v>
      </c>
      <c r="G2332" s="2">
        <f t="shared" si="325"/>
        <v>3</v>
      </c>
      <c r="H2332" s="6">
        <v>48458</v>
      </c>
      <c r="I2332" s="12" t="str">
        <f t="shared" si="326"/>
        <v>2032</v>
      </c>
      <c r="J2332" s="10" t="str">
        <f t="shared" si="327"/>
        <v>Sep</v>
      </c>
      <c r="K2332" s="12" t="str">
        <f t="shared" si="328"/>
        <v>01</v>
      </c>
      <c r="L2332" s="2" t="s">
        <v>14</v>
      </c>
      <c r="M2332" s="2" t="s">
        <v>15</v>
      </c>
      <c r="N2332" s="2">
        <v>1.1399999999999999</v>
      </c>
      <c r="O2332" s="2" t="s">
        <v>21</v>
      </c>
      <c r="P2332" s="2">
        <v>5</v>
      </c>
      <c r="Q2332" s="2">
        <f t="shared" si="329"/>
        <v>1</v>
      </c>
      <c r="R2332" s="2">
        <v>187.1</v>
      </c>
      <c r="S2332" s="2">
        <f t="shared" si="330"/>
        <v>3</v>
      </c>
      <c r="T2332" s="42">
        <f>DataSet!G4263+DataSet!Q4263+DataSet!S4263</f>
        <v>5</v>
      </c>
      <c r="U2332" s="16" t="str">
        <f t="shared" si="331"/>
        <v>Medium</v>
      </c>
      <c r="V2332" s="4">
        <v>2</v>
      </c>
      <c r="W2332" s="33">
        <f t="shared" si="332"/>
        <v>520.15270522388062</v>
      </c>
      <c r="X2332" s="2" t="s">
        <v>22</v>
      </c>
    </row>
    <row r="2333" spans="1:24" ht="14.25" customHeight="1" x14ac:dyDescent="0.25">
      <c r="A2333" s="2">
        <v>4396</v>
      </c>
      <c r="B2333" s="2">
        <v>58</v>
      </c>
      <c r="C2333" s="2" t="str">
        <f t="shared" si="324"/>
        <v>Late Adults</v>
      </c>
      <c r="D2333" s="2" t="s">
        <v>12</v>
      </c>
      <c r="E2333" s="2" t="s">
        <v>19</v>
      </c>
      <c r="F2333" s="2">
        <v>265.12</v>
      </c>
      <c r="G2333" s="2">
        <f t="shared" si="325"/>
        <v>1</v>
      </c>
      <c r="H2333" s="6">
        <v>48592</v>
      </c>
      <c r="I2333" s="12" t="str">
        <f t="shared" si="326"/>
        <v>2033</v>
      </c>
      <c r="J2333" s="10" t="str">
        <f t="shared" si="327"/>
        <v>Jan</v>
      </c>
      <c r="K2333" s="12" t="str">
        <f t="shared" si="328"/>
        <v>13</v>
      </c>
      <c r="L2333" s="2" t="s">
        <v>24</v>
      </c>
      <c r="M2333" s="2" t="s">
        <v>25</v>
      </c>
      <c r="N2333" s="2">
        <v>1.1399999999999999</v>
      </c>
      <c r="O2333" s="2" t="s">
        <v>21</v>
      </c>
      <c r="P2333" s="2">
        <v>18</v>
      </c>
      <c r="Q2333" s="2">
        <f t="shared" si="329"/>
        <v>3</v>
      </c>
      <c r="R2333" s="2">
        <v>14.73</v>
      </c>
      <c r="S2333" s="2">
        <f t="shared" si="330"/>
        <v>1</v>
      </c>
      <c r="T2333" s="42">
        <f>DataSet!G4397+DataSet!Q4397+DataSet!S4397</f>
        <v>8</v>
      </c>
      <c r="U2333" s="16" t="str">
        <f t="shared" si="331"/>
        <v>High</v>
      </c>
      <c r="V2333" s="4">
        <v>1</v>
      </c>
      <c r="W2333" s="33">
        <f t="shared" si="332"/>
        <v>536.51064516129043</v>
      </c>
      <c r="X2333" s="2" t="s">
        <v>28</v>
      </c>
    </row>
    <row r="2334" spans="1:24" ht="14.25" customHeight="1" x14ac:dyDescent="0.25">
      <c r="A2334" s="2">
        <v>4662</v>
      </c>
      <c r="B2334" s="2">
        <v>18</v>
      </c>
      <c r="C2334" s="2" t="str">
        <f t="shared" si="324"/>
        <v>Young Adults</v>
      </c>
      <c r="D2334" s="2" t="s">
        <v>12</v>
      </c>
      <c r="E2334" s="2" t="s">
        <v>19</v>
      </c>
      <c r="F2334" s="2">
        <v>751.72</v>
      </c>
      <c r="G2334" s="2">
        <f t="shared" si="325"/>
        <v>3</v>
      </c>
      <c r="H2334" s="6">
        <v>48858</v>
      </c>
      <c r="I2334" s="12" t="str">
        <f t="shared" si="326"/>
        <v>2033</v>
      </c>
      <c r="J2334" s="10" t="str">
        <f t="shared" si="327"/>
        <v>Oct</v>
      </c>
      <c r="K2334" s="12" t="str">
        <f t="shared" si="328"/>
        <v>06</v>
      </c>
      <c r="L2334" s="2" t="s">
        <v>14</v>
      </c>
      <c r="M2334" s="2" t="s">
        <v>25</v>
      </c>
      <c r="N2334" s="2">
        <v>1.1399999999999999</v>
      </c>
      <c r="O2334" s="2" t="s">
        <v>16</v>
      </c>
      <c r="P2334" s="2">
        <v>3</v>
      </c>
      <c r="Q2334" s="2">
        <f t="shared" si="329"/>
        <v>1</v>
      </c>
      <c r="R2334" s="2">
        <v>250.57</v>
      </c>
      <c r="S2334" s="2">
        <f t="shared" si="330"/>
        <v>3</v>
      </c>
      <c r="T2334" s="42">
        <f>DataSet!G4663+DataSet!Q4663+DataSet!S4663</f>
        <v>6</v>
      </c>
      <c r="U2334" s="16" t="str">
        <f t="shared" si="331"/>
        <v>Medium</v>
      </c>
      <c r="V2334" s="4">
        <v>5</v>
      </c>
      <c r="W2334" s="33">
        <f t="shared" si="332"/>
        <v>547.27668615984408</v>
      </c>
      <c r="X2334" s="2" t="s">
        <v>22</v>
      </c>
    </row>
    <row r="2335" spans="1:24" ht="14.25" customHeight="1" x14ac:dyDescent="0.25">
      <c r="A2335" s="2">
        <v>2</v>
      </c>
      <c r="B2335" s="2">
        <v>65</v>
      </c>
      <c r="C2335" s="2" t="str">
        <f t="shared" si="324"/>
        <v>Seniors</v>
      </c>
      <c r="D2335" s="2" t="s">
        <v>18</v>
      </c>
      <c r="E2335" s="2" t="s">
        <v>19</v>
      </c>
      <c r="F2335" s="2">
        <v>842.47</v>
      </c>
      <c r="G2335" s="2">
        <f t="shared" si="325"/>
        <v>3</v>
      </c>
      <c r="H2335" s="6">
        <v>44198</v>
      </c>
      <c r="I2335" s="12" t="str">
        <f t="shared" si="326"/>
        <v>2021</v>
      </c>
      <c r="J2335" s="10" t="str">
        <f t="shared" si="327"/>
        <v>Jan</v>
      </c>
      <c r="K2335" s="12" t="str">
        <f t="shared" si="328"/>
        <v>02</v>
      </c>
      <c r="L2335" s="2" t="s">
        <v>20</v>
      </c>
      <c r="M2335" s="2" t="s">
        <v>15</v>
      </c>
      <c r="N2335" s="2">
        <v>1.1299999999999999</v>
      </c>
      <c r="O2335" s="2" t="s">
        <v>21</v>
      </c>
      <c r="P2335" s="2">
        <v>16</v>
      </c>
      <c r="Q2335" s="2">
        <f t="shared" si="329"/>
        <v>3</v>
      </c>
      <c r="R2335" s="2">
        <v>52.65</v>
      </c>
      <c r="S2335" s="2">
        <f t="shared" si="330"/>
        <v>2</v>
      </c>
      <c r="T2335" s="42">
        <f>DataSet!G3+DataSet!Q3+DataSet!S3</f>
        <v>7</v>
      </c>
      <c r="U2335" s="16" t="str">
        <f t="shared" si="331"/>
        <v>High</v>
      </c>
      <c r="V2335" s="4">
        <v>4</v>
      </c>
      <c r="W2335" s="33">
        <f t="shared" si="332"/>
        <v>523.70172101449327</v>
      </c>
      <c r="X2335" s="2" t="s">
        <v>22</v>
      </c>
    </row>
    <row r="2336" spans="1:24" ht="14.25" customHeight="1" x14ac:dyDescent="0.25">
      <c r="A2336" s="2">
        <v>65</v>
      </c>
      <c r="B2336" s="2">
        <v>35</v>
      </c>
      <c r="C2336" s="2" t="str">
        <f t="shared" si="324"/>
        <v>Early Adults</v>
      </c>
      <c r="D2336" s="2" t="s">
        <v>18</v>
      </c>
      <c r="E2336" s="2" t="s">
        <v>13</v>
      </c>
      <c r="F2336" s="2">
        <v>934.05</v>
      </c>
      <c r="G2336" s="2">
        <f t="shared" si="325"/>
        <v>3</v>
      </c>
      <c r="H2336" s="6">
        <v>44261</v>
      </c>
      <c r="I2336" s="12" t="str">
        <f t="shared" si="326"/>
        <v>2021</v>
      </c>
      <c r="J2336" s="10" t="str">
        <f t="shared" si="327"/>
        <v>Mar</v>
      </c>
      <c r="K2336" s="12" t="str">
        <f t="shared" si="328"/>
        <v>06</v>
      </c>
      <c r="L2336" s="2" t="s">
        <v>20</v>
      </c>
      <c r="M2336" s="2" t="s">
        <v>15</v>
      </c>
      <c r="N2336" s="2">
        <v>1.1299999999999999</v>
      </c>
      <c r="O2336" s="2" t="s">
        <v>21</v>
      </c>
      <c r="P2336" s="2">
        <v>10</v>
      </c>
      <c r="Q2336" s="2">
        <f t="shared" si="329"/>
        <v>2</v>
      </c>
      <c r="R2336" s="2">
        <v>93.4</v>
      </c>
      <c r="S2336" s="2">
        <f t="shared" si="330"/>
        <v>2</v>
      </c>
      <c r="T2336" s="42">
        <f>DataSet!G66+DataSet!Q66+DataSet!S66</f>
        <v>6</v>
      </c>
      <c r="U2336" s="16" t="str">
        <f t="shared" si="331"/>
        <v>Medium</v>
      </c>
      <c r="V2336" s="4">
        <v>4</v>
      </c>
      <c r="W2336" s="33">
        <f t="shared" si="332"/>
        <v>523.12319419237792</v>
      </c>
      <c r="X2336" s="2" t="s">
        <v>28</v>
      </c>
    </row>
    <row r="2337" spans="1:24" ht="14.25" customHeight="1" x14ac:dyDescent="0.25">
      <c r="A2337" s="2">
        <v>585</v>
      </c>
      <c r="B2337" s="2">
        <v>47</v>
      </c>
      <c r="C2337" s="2" t="str">
        <f t="shared" si="324"/>
        <v>Mid Adults</v>
      </c>
      <c r="D2337" s="2" t="s">
        <v>12</v>
      </c>
      <c r="E2337" s="2" t="s">
        <v>19</v>
      </c>
      <c r="F2337" s="2">
        <v>558.79999999999995</v>
      </c>
      <c r="G2337" s="2">
        <f t="shared" si="325"/>
        <v>2</v>
      </c>
      <c r="H2337" s="6">
        <v>44781</v>
      </c>
      <c r="I2337" s="12" t="str">
        <f t="shared" si="326"/>
        <v>2022</v>
      </c>
      <c r="J2337" s="10" t="str">
        <f t="shared" si="327"/>
        <v>Aug</v>
      </c>
      <c r="K2337" s="12" t="str">
        <f t="shared" si="328"/>
        <v>08</v>
      </c>
      <c r="L2337" s="2" t="s">
        <v>30</v>
      </c>
      <c r="M2337" s="2" t="s">
        <v>15</v>
      </c>
      <c r="N2337" s="2">
        <v>1.1299999999999999</v>
      </c>
      <c r="O2337" s="2" t="s">
        <v>21</v>
      </c>
      <c r="P2337" s="2">
        <v>14</v>
      </c>
      <c r="Q2337" s="2">
        <f t="shared" si="329"/>
        <v>2</v>
      </c>
      <c r="R2337" s="2">
        <v>39.909999999999997</v>
      </c>
      <c r="S2337" s="2">
        <f t="shared" si="330"/>
        <v>1</v>
      </c>
      <c r="T2337" s="42">
        <f>DataSet!G586+DataSet!Q586+DataSet!S586</f>
        <v>4</v>
      </c>
      <c r="U2337" s="16" t="str">
        <f t="shared" si="331"/>
        <v>Low</v>
      </c>
      <c r="V2337" s="4">
        <v>4</v>
      </c>
      <c r="W2337" s="33">
        <f t="shared" si="332"/>
        <v>522.37605454545496</v>
      </c>
      <c r="X2337" s="2" t="s">
        <v>22</v>
      </c>
    </row>
    <row r="2338" spans="1:24" ht="14.25" customHeight="1" x14ac:dyDescent="0.25">
      <c r="A2338" s="2">
        <v>949</v>
      </c>
      <c r="B2338" s="2">
        <v>55</v>
      </c>
      <c r="C2338" s="2" t="str">
        <f t="shared" si="324"/>
        <v>Late Adults</v>
      </c>
      <c r="D2338" s="2" t="s">
        <v>26</v>
      </c>
      <c r="E2338" s="2" t="s">
        <v>27</v>
      </c>
      <c r="F2338" s="2">
        <v>468.39</v>
      </c>
      <c r="G2338" s="2">
        <f t="shared" si="325"/>
        <v>2</v>
      </c>
      <c r="H2338" s="6">
        <v>45145</v>
      </c>
      <c r="I2338" s="12" t="str">
        <f t="shared" si="326"/>
        <v>2023</v>
      </c>
      <c r="J2338" s="10" t="str">
        <f t="shared" si="327"/>
        <v>Aug</v>
      </c>
      <c r="K2338" s="12" t="str">
        <f t="shared" si="328"/>
        <v>07</v>
      </c>
      <c r="L2338" s="2" t="s">
        <v>30</v>
      </c>
      <c r="M2338" s="2" t="s">
        <v>25</v>
      </c>
      <c r="N2338" s="2">
        <v>1.1299999999999999</v>
      </c>
      <c r="O2338" s="2" t="s">
        <v>16</v>
      </c>
      <c r="P2338" s="2">
        <v>15</v>
      </c>
      <c r="Q2338" s="2">
        <f t="shared" si="329"/>
        <v>2</v>
      </c>
      <c r="R2338" s="2">
        <v>31.23</v>
      </c>
      <c r="S2338" s="2">
        <f t="shared" si="330"/>
        <v>1</v>
      </c>
      <c r="T2338" s="42">
        <f>DataSet!G950+DataSet!Q950+DataSet!S950</f>
        <v>3</v>
      </c>
      <c r="U2338" s="16" t="str">
        <f t="shared" si="331"/>
        <v>Low</v>
      </c>
      <c r="V2338" s="4">
        <v>3</v>
      </c>
      <c r="W2338" s="33">
        <f t="shared" si="332"/>
        <v>498.02883763837599</v>
      </c>
      <c r="X2338" s="2" t="s">
        <v>17</v>
      </c>
    </row>
    <row r="2339" spans="1:24" ht="14.25" customHeight="1" x14ac:dyDescent="0.25">
      <c r="A2339" s="2">
        <v>1036</v>
      </c>
      <c r="B2339" s="2">
        <v>55</v>
      </c>
      <c r="C2339" s="2" t="str">
        <f t="shared" si="324"/>
        <v>Late Adults</v>
      </c>
      <c r="D2339" s="2" t="s">
        <v>18</v>
      </c>
      <c r="E2339" s="2" t="s">
        <v>27</v>
      </c>
      <c r="F2339" s="2">
        <v>983.75</v>
      </c>
      <c r="G2339" s="2">
        <f t="shared" si="325"/>
        <v>3</v>
      </c>
      <c r="H2339" s="6">
        <v>45232</v>
      </c>
      <c r="I2339" s="12" t="str">
        <f t="shared" si="326"/>
        <v>2023</v>
      </c>
      <c r="J2339" s="10" t="str">
        <f t="shared" si="327"/>
        <v>Nov</v>
      </c>
      <c r="K2339" s="12" t="str">
        <f t="shared" si="328"/>
        <v>02</v>
      </c>
      <c r="L2339" s="2" t="s">
        <v>20</v>
      </c>
      <c r="M2339" s="2" t="s">
        <v>15</v>
      </c>
      <c r="N2339" s="2">
        <v>1.1299999999999999</v>
      </c>
      <c r="O2339" s="2" t="s">
        <v>16</v>
      </c>
      <c r="P2339" s="2">
        <v>10</v>
      </c>
      <c r="Q2339" s="2">
        <f t="shared" si="329"/>
        <v>2</v>
      </c>
      <c r="R2339" s="2">
        <v>98.38</v>
      </c>
      <c r="S2339" s="2">
        <f t="shared" si="330"/>
        <v>2</v>
      </c>
      <c r="T2339" s="42">
        <f>DataSet!G1037+DataSet!Q1037+DataSet!S1037</f>
        <v>7</v>
      </c>
      <c r="U2339" s="16" t="str">
        <f t="shared" si="331"/>
        <v>High</v>
      </c>
      <c r="V2339" s="4">
        <v>4</v>
      </c>
      <c r="W2339" s="33">
        <f t="shared" si="332"/>
        <v>522.30970856102056</v>
      </c>
      <c r="X2339" s="2" t="s">
        <v>22</v>
      </c>
    </row>
    <row r="2340" spans="1:24" ht="14.25" customHeight="1" x14ac:dyDescent="0.25">
      <c r="A2340" s="2">
        <v>1212</v>
      </c>
      <c r="B2340" s="2">
        <v>51</v>
      </c>
      <c r="C2340" s="2" t="str">
        <f t="shared" si="324"/>
        <v>Late Adults</v>
      </c>
      <c r="D2340" s="2" t="s">
        <v>12</v>
      </c>
      <c r="E2340" s="2" t="s">
        <v>29</v>
      </c>
      <c r="F2340" s="2">
        <v>518.63</v>
      </c>
      <c r="G2340" s="2">
        <f t="shared" si="325"/>
        <v>2</v>
      </c>
      <c r="H2340" s="6">
        <v>45408</v>
      </c>
      <c r="I2340" s="12" t="str">
        <f t="shared" si="326"/>
        <v>2024</v>
      </c>
      <c r="J2340" s="10" t="str">
        <f t="shared" si="327"/>
        <v>Apr</v>
      </c>
      <c r="K2340" s="12" t="str">
        <f t="shared" si="328"/>
        <v>26</v>
      </c>
      <c r="L2340" s="2" t="s">
        <v>14</v>
      </c>
      <c r="M2340" s="2" t="s">
        <v>25</v>
      </c>
      <c r="N2340" s="2">
        <v>1.1299999999999999</v>
      </c>
      <c r="O2340" s="2" t="s">
        <v>16</v>
      </c>
      <c r="P2340" s="2">
        <v>4</v>
      </c>
      <c r="Q2340" s="2">
        <f t="shared" si="329"/>
        <v>1</v>
      </c>
      <c r="R2340" s="2">
        <v>129.66</v>
      </c>
      <c r="S2340" s="2">
        <f t="shared" si="330"/>
        <v>2</v>
      </c>
      <c r="T2340" s="42">
        <f>DataSet!G1213+DataSet!Q1213+DataSet!S1213</f>
        <v>8</v>
      </c>
      <c r="U2340" s="16" t="str">
        <f t="shared" si="331"/>
        <v>High</v>
      </c>
      <c r="V2340" s="4">
        <v>1</v>
      </c>
      <c r="W2340" s="33">
        <f t="shared" si="332"/>
        <v>537.02659695817488</v>
      </c>
      <c r="X2340" s="2" t="s">
        <v>17</v>
      </c>
    </row>
    <row r="2341" spans="1:24" ht="14.25" customHeight="1" x14ac:dyDescent="0.25">
      <c r="A2341" s="2">
        <v>1403</v>
      </c>
      <c r="B2341" s="2">
        <v>53</v>
      </c>
      <c r="C2341" s="2" t="str">
        <f t="shared" si="324"/>
        <v>Late Adults</v>
      </c>
      <c r="D2341" s="2" t="s">
        <v>23</v>
      </c>
      <c r="E2341" s="2" t="s">
        <v>13</v>
      </c>
      <c r="F2341" s="2">
        <v>883.41</v>
      </c>
      <c r="G2341" s="2">
        <f t="shared" si="325"/>
        <v>3</v>
      </c>
      <c r="H2341" s="6">
        <v>45599</v>
      </c>
      <c r="I2341" s="12" t="str">
        <f t="shared" si="326"/>
        <v>2024</v>
      </c>
      <c r="J2341" s="10" t="str">
        <f t="shared" si="327"/>
        <v>Nov</v>
      </c>
      <c r="K2341" s="12" t="str">
        <f t="shared" si="328"/>
        <v>03</v>
      </c>
      <c r="L2341" s="2" t="s">
        <v>14</v>
      </c>
      <c r="M2341" s="2" t="s">
        <v>15</v>
      </c>
      <c r="N2341" s="2">
        <v>1.1299999999999999</v>
      </c>
      <c r="O2341" s="2" t="s">
        <v>21</v>
      </c>
      <c r="P2341" s="2">
        <v>14</v>
      </c>
      <c r="Q2341" s="2">
        <f t="shared" si="329"/>
        <v>2</v>
      </c>
      <c r="R2341" s="2">
        <v>63.1</v>
      </c>
      <c r="S2341" s="2">
        <f t="shared" si="330"/>
        <v>2</v>
      </c>
      <c r="T2341" s="42">
        <f>DataSet!G1404+DataSet!Q1404+DataSet!S1404</f>
        <v>8</v>
      </c>
      <c r="U2341" s="16" t="str">
        <f t="shared" si="331"/>
        <v>High</v>
      </c>
      <c r="V2341" s="4">
        <v>5</v>
      </c>
      <c r="W2341" s="33">
        <f t="shared" si="332"/>
        <v>546.87738281249995</v>
      </c>
      <c r="X2341" s="2" t="s">
        <v>22</v>
      </c>
    </row>
    <row r="2342" spans="1:24" ht="14.25" customHeight="1" x14ac:dyDescent="0.25">
      <c r="A2342" s="2">
        <v>1960</v>
      </c>
      <c r="B2342" s="2">
        <v>39</v>
      </c>
      <c r="C2342" s="2" t="str">
        <f t="shared" si="324"/>
        <v>Early Adults</v>
      </c>
      <c r="D2342" s="2" t="s">
        <v>12</v>
      </c>
      <c r="E2342" s="2" t="s">
        <v>29</v>
      </c>
      <c r="F2342" s="2">
        <v>777.06</v>
      </c>
      <c r="G2342" s="2">
        <f t="shared" si="325"/>
        <v>3</v>
      </c>
      <c r="H2342" s="6">
        <v>46156</v>
      </c>
      <c r="I2342" s="12" t="str">
        <f t="shared" si="326"/>
        <v>2026</v>
      </c>
      <c r="J2342" s="10" t="str">
        <f t="shared" si="327"/>
        <v>May</v>
      </c>
      <c r="K2342" s="12" t="str">
        <f t="shared" si="328"/>
        <v>14</v>
      </c>
      <c r="L2342" s="2" t="s">
        <v>30</v>
      </c>
      <c r="M2342" s="2" t="s">
        <v>25</v>
      </c>
      <c r="N2342" s="2">
        <v>1.1299999999999999</v>
      </c>
      <c r="O2342" s="2" t="s">
        <v>21</v>
      </c>
      <c r="P2342" s="2">
        <v>18</v>
      </c>
      <c r="Q2342" s="2">
        <f t="shared" si="329"/>
        <v>3</v>
      </c>
      <c r="R2342" s="2">
        <v>43.17</v>
      </c>
      <c r="S2342" s="2">
        <f t="shared" si="330"/>
        <v>1</v>
      </c>
      <c r="T2342" s="42">
        <f>DataSet!G1961+DataSet!Q1961+DataSet!S1961</f>
        <v>4</v>
      </c>
      <c r="U2342" s="16" t="str">
        <f t="shared" si="331"/>
        <v>Low</v>
      </c>
      <c r="V2342" s="4">
        <v>4</v>
      </c>
      <c r="W2342" s="33">
        <f t="shared" si="332"/>
        <v>521.46766423357712</v>
      </c>
      <c r="X2342" s="2" t="s">
        <v>22</v>
      </c>
    </row>
    <row r="2343" spans="1:24" ht="14.25" customHeight="1" x14ac:dyDescent="0.25">
      <c r="A2343" s="2">
        <v>1997</v>
      </c>
      <c r="B2343" s="2">
        <v>63</v>
      </c>
      <c r="C2343" s="2" t="str">
        <f t="shared" si="324"/>
        <v>Seniors</v>
      </c>
      <c r="D2343" s="2" t="s">
        <v>18</v>
      </c>
      <c r="E2343" s="2" t="s">
        <v>19</v>
      </c>
      <c r="F2343" s="2">
        <v>616.34</v>
      </c>
      <c r="G2343" s="2">
        <f t="shared" si="325"/>
        <v>2</v>
      </c>
      <c r="H2343" s="6">
        <v>46193</v>
      </c>
      <c r="I2343" s="12" t="str">
        <f t="shared" si="326"/>
        <v>2026</v>
      </c>
      <c r="J2343" s="10" t="str">
        <f t="shared" si="327"/>
        <v>Jun</v>
      </c>
      <c r="K2343" s="12" t="str">
        <f t="shared" si="328"/>
        <v>20</v>
      </c>
      <c r="L2343" s="2" t="s">
        <v>30</v>
      </c>
      <c r="M2343" s="2" t="s">
        <v>25</v>
      </c>
      <c r="N2343" s="2">
        <v>1.1299999999999999</v>
      </c>
      <c r="O2343" s="2" t="s">
        <v>21</v>
      </c>
      <c r="P2343" s="2">
        <v>14</v>
      </c>
      <c r="Q2343" s="2">
        <f t="shared" si="329"/>
        <v>2</v>
      </c>
      <c r="R2343" s="2">
        <v>44.02</v>
      </c>
      <c r="S2343" s="2">
        <f t="shared" si="330"/>
        <v>1</v>
      </c>
      <c r="T2343" s="42">
        <f>DataSet!G1998+DataSet!Q1998+DataSet!S1998</f>
        <v>4</v>
      </c>
      <c r="U2343" s="16" t="str">
        <f t="shared" si="331"/>
        <v>Low</v>
      </c>
      <c r="V2343" s="4">
        <v>2</v>
      </c>
      <c r="W2343" s="33">
        <f t="shared" si="332"/>
        <v>519.37635514018712</v>
      </c>
      <c r="X2343" s="2" t="s">
        <v>17</v>
      </c>
    </row>
    <row r="2344" spans="1:24" ht="14.25" customHeight="1" x14ac:dyDescent="0.25">
      <c r="A2344" s="2">
        <v>2099</v>
      </c>
      <c r="B2344" s="2">
        <v>65</v>
      </c>
      <c r="C2344" s="2" t="str">
        <f t="shared" si="324"/>
        <v>Seniors</v>
      </c>
      <c r="D2344" s="2" t="s">
        <v>12</v>
      </c>
      <c r="E2344" s="2" t="s">
        <v>19</v>
      </c>
      <c r="F2344" s="2">
        <v>107.64</v>
      </c>
      <c r="G2344" s="2">
        <f t="shared" si="325"/>
        <v>1</v>
      </c>
      <c r="H2344" s="6">
        <v>46295</v>
      </c>
      <c r="I2344" s="12" t="str">
        <f t="shared" si="326"/>
        <v>2026</v>
      </c>
      <c r="J2344" s="10" t="str">
        <f t="shared" si="327"/>
        <v>Sep</v>
      </c>
      <c r="K2344" s="12" t="str">
        <f t="shared" si="328"/>
        <v>30</v>
      </c>
      <c r="L2344" s="2" t="s">
        <v>14</v>
      </c>
      <c r="M2344" s="2" t="s">
        <v>25</v>
      </c>
      <c r="N2344" s="2">
        <v>1.1299999999999999</v>
      </c>
      <c r="O2344" s="2" t="s">
        <v>16</v>
      </c>
      <c r="P2344" s="2">
        <v>6</v>
      </c>
      <c r="Q2344" s="2">
        <f t="shared" si="329"/>
        <v>2</v>
      </c>
      <c r="R2344" s="2">
        <v>17.940000000000001</v>
      </c>
      <c r="S2344" s="2">
        <f t="shared" si="330"/>
        <v>1</v>
      </c>
      <c r="T2344" s="42">
        <f>DataSet!G2100+DataSet!Q2100+DataSet!S2100</f>
        <v>7</v>
      </c>
      <c r="U2344" s="16" t="str">
        <f t="shared" si="331"/>
        <v>High</v>
      </c>
      <c r="V2344" s="4">
        <v>2</v>
      </c>
      <c r="W2344" s="33">
        <f t="shared" si="332"/>
        <v>519.19477528089897</v>
      </c>
      <c r="X2344" s="2" t="s">
        <v>17</v>
      </c>
    </row>
    <row r="2345" spans="1:24" ht="14.25" customHeight="1" x14ac:dyDescent="0.25">
      <c r="A2345" s="2">
        <v>2384</v>
      </c>
      <c r="B2345" s="2">
        <v>47</v>
      </c>
      <c r="C2345" s="2" t="str">
        <f t="shared" si="324"/>
        <v>Mid Adults</v>
      </c>
      <c r="D2345" s="2" t="s">
        <v>26</v>
      </c>
      <c r="E2345" s="2" t="s">
        <v>19</v>
      </c>
      <c r="F2345" s="2">
        <v>535.36</v>
      </c>
      <c r="G2345" s="2">
        <f t="shared" si="325"/>
        <v>2</v>
      </c>
      <c r="H2345" s="6">
        <v>46580</v>
      </c>
      <c r="I2345" s="12" t="str">
        <f t="shared" si="326"/>
        <v>2027</v>
      </c>
      <c r="J2345" s="10" t="str">
        <f t="shared" si="327"/>
        <v>Jul</v>
      </c>
      <c r="K2345" s="12" t="str">
        <f t="shared" si="328"/>
        <v>12</v>
      </c>
      <c r="L2345" s="2" t="s">
        <v>20</v>
      </c>
      <c r="M2345" s="2" t="s">
        <v>25</v>
      </c>
      <c r="N2345" s="2">
        <v>1.1299999999999999</v>
      </c>
      <c r="O2345" s="2" t="s">
        <v>21</v>
      </c>
      <c r="P2345" s="2">
        <v>12</v>
      </c>
      <c r="Q2345" s="2">
        <f t="shared" si="329"/>
        <v>2</v>
      </c>
      <c r="R2345" s="2">
        <v>44.61</v>
      </c>
      <c r="S2345" s="2">
        <f t="shared" si="330"/>
        <v>1</v>
      </c>
      <c r="T2345" s="42">
        <f>DataSet!G2385+DataSet!Q2385+DataSet!S2385</f>
        <v>7</v>
      </c>
      <c r="U2345" s="16" t="str">
        <f t="shared" si="331"/>
        <v>High</v>
      </c>
      <c r="V2345" s="4">
        <v>1</v>
      </c>
      <c r="W2345" s="33">
        <f t="shared" si="332"/>
        <v>537.06163809523821</v>
      </c>
      <c r="X2345" s="2" t="s">
        <v>28</v>
      </c>
    </row>
    <row r="2346" spans="1:24" ht="14.25" customHeight="1" x14ac:dyDescent="0.25">
      <c r="A2346" s="2">
        <v>2709</v>
      </c>
      <c r="B2346" s="2">
        <v>21</v>
      </c>
      <c r="C2346" s="2" t="str">
        <f t="shared" si="324"/>
        <v>Young Adults</v>
      </c>
      <c r="D2346" s="2" t="s">
        <v>12</v>
      </c>
      <c r="E2346" s="2" t="s">
        <v>27</v>
      </c>
      <c r="F2346" s="2">
        <v>553.69000000000005</v>
      </c>
      <c r="G2346" s="2">
        <f t="shared" si="325"/>
        <v>2</v>
      </c>
      <c r="H2346" s="6">
        <v>46905</v>
      </c>
      <c r="I2346" s="12" t="str">
        <f t="shared" si="326"/>
        <v>2028</v>
      </c>
      <c r="J2346" s="10" t="str">
        <f t="shared" si="327"/>
        <v>Jun</v>
      </c>
      <c r="K2346" s="12" t="str">
        <f t="shared" si="328"/>
        <v>01</v>
      </c>
      <c r="L2346" s="2" t="s">
        <v>30</v>
      </c>
      <c r="M2346" s="2" t="s">
        <v>25</v>
      </c>
      <c r="N2346" s="2">
        <v>1.1299999999999999</v>
      </c>
      <c r="O2346" s="2" t="s">
        <v>21</v>
      </c>
      <c r="P2346" s="2">
        <v>5</v>
      </c>
      <c r="Q2346" s="2">
        <f t="shared" si="329"/>
        <v>1</v>
      </c>
      <c r="R2346" s="2">
        <v>110.74</v>
      </c>
      <c r="S2346" s="2">
        <f t="shared" si="330"/>
        <v>2</v>
      </c>
      <c r="T2346" s="42">
        <f>DataSet!G2710+DataSet!Q2710+DataSet!S2710</f>
        <v>6</v>
      </c>
      <c r="U2346" s="16" t="str">
        <f t="shared" si="331"/>
        <v>Medium</v>
      </c>
      <c r="V2346" s="4">
        <v>1</v>
      </c>
      <c r="W2346" s="33">
        <f t="shared" si="332"/>
        <v>537.06488549618336</v>
      </c>
      <c r="X2346" s="2" t="s">
        <v>17</v>
      </c>
    </row>
    <row r="2347" spans="1:24" ht="14.25" customHeight="1" x14ac:dyDescent="0.25">
      <c r="A2347" s="2">
        <v>3037</v>
      </c>
      <c r="B2347" s="2">
        <v>28</v>
      </c>
      <c r="C2347" s="2" t="str">
        <f t="shared" si="324"/>
        <v>Young Adults</v>
      </c>
      <c r="D2347" s="2" t="s">
        <v>23</v>
      </c>
      <c r="E2347" s="2" t="s">
        <v>19</v>
      </c>
      <c r="F2347" s="2">
        <v>75.650000000000006</v>
      </c>
      <c r="G2347" s="2">
        <f t="shared" si="325"/>
        <v>1</v>
      </c>
      <c r="H2347" s="6">
        <v>47233</v>
      </c>
      <c r="I2347" s="12" t="str">
        <f t="shared" si="326"/>
        <v>2029</v>
      </c>
      <c r="J2347" s="10" t="str">
        <f t="shared" si="327"/>
        <v>Apr</v>
      </c>
      <c r="K2347" s="12" t="str">
        <f t="shared" si="328"/>
        <v>25</v>
      </c>
      <c r="L2347" s="2" t="s">
        <v>14</v>
      </c>
      <c r="M2347" s="2" t="s">
        <v>15</v>
      </c>
      <c r="N2347" s="2">
        <v>1.1299999999999999</v>
      </c>
      <c r="O2347" s="2" t="s">
        <v>21</v>
      </c>
      <c r="P2347" s="2">
        <v>17</v>
      </c>
      <c r="Q2347" s="2">
        <f t="shared" si="329"/>
        <v>3</v>
      </c>
      <c r="R2347" s="2">
        <v>4.45</v>
      </c>
      <c r="S2347" s="2">
        <f t="shared" si="330"/>
        <v>1</v>
      </c>
      <c r="T2347" s="42">
        <f>DataSet!G3038+DataSet!Q3038+DataSet!S3038</f>
        <v>6</v>
      </c>
      <c r="U2347" s="16" t="str">
        <f t="shared" si="331"/>
        <v>Medium</v>
      </c>
      <c r="V2347" s="4">
        <v>3</v>
      </c>
      <c r="W2347" s="33">
        <f t="shared" si="332"/>
        <v>498.08362292051709</v>
      </c>
      <c r="X2347" s="2" t="s">
        <v>22</v>
      </c>
    </row>
    <row r="2348" spans="1:24" ht="14.25" customHeight="1" x14ac:dyDescent="0.25">
      <c r="A2348" s="2">
        <v>3383</v>
      </c>
      <c r="B2348" s="2">
        <v>57</v>
      </c>
      <c r="C2348" s="2" t="str">
        <f t="shared" si="324"/>
        <v>Late Adults</v>
      </c>
      <c r="D2348" s="2" t="s">
        <v>23</v>
      </c>
      <c r="E2348" s="2" t="s">
        <v>29</v>
      </c>
      <c r="F2348" s="2">
        <v>384.59</v>
      </c>
      <c r="G2348" s="2">
        <f t="shared" si="325"/>
        <v>2</v>
      </c>
      <c r="H2348" s="6">
        <v>47579</v>
      </c>
      <c r="I2348" s="12" t="str">
        <f t="shared" si="326"/>
        <v>2030</v>
      </c>
      <c r="J2348" s="10" t="str">
        <f t="shared" si="327"/>
        <v>Apr</v>
      </c>
      <c r="K2348" s="12" t="str">
        <f t="shared" si="328"/>
        <v>06</v>
      </c>
      <c r="L2348" s="2" t="s">
        <v>30</v>
      </c>
      <c r="M2348" s="2" t="s">
        <v>15</v>
      </c>
      <c r="N2348" s="2">
        <v>1.1299999999999999</v>
      </c>
      <c r="O2348" s="2" t="s">
        <v>21</v>
      </c>
      <c r="P2348" s="2">
        <v>16</v>
      </c>
      <c r="Q2348" s="2">
        <f t="shared" si="329"/>
        <v>3</v>
      </c>
      <c r="R2348" s="2">
        <v>24.04</v>
      </c>
      <c r="S2348" s="2">
        <f t="shared" si="330"/>
        <v>1</v>
      </c>
      <c r="T2348" s="42">
        <f>DataSet!G3384+DataSet!Q3384+DataSet!S3384</f>
        <v>7</v>
      </c>
      <c r="U2348" s="16" t="str">
        <f t="shared" si="331"/>
        <v>High</v>
      </c>
      <c r="V2348" s="4">
        <v>1</v>
      </c>
      <c r="W2348" s="33">
        <f t="shared" si="332"/>
        <v>537.0330975143404</v>
      </c>
      <c r="X2348" s="2" t="s">
        <v>22</v>
      </c>
    </row>
    <row r="2349" spans="1:24" ht="14.25" customHeight="1" x14ac:dyDescent="0.25">
      <c r="A2349" s="2">
        <v>3503</v>
      </c>
      <c r="B2349" s="2">
        <v>21</v>
      </c>
      <c r="C2349" s="2" t="str">
        <f t="shared" si="324"/>
        <v>Young Adults</v>
      </c>
      <c r="D2349" s="2" t="s">
        <v>12</v>
      </c>
      <c r="E2349" s="2" t="s">
        <v>27</v>
      </c>
      <c r="F2349" s="2">
        <v>686.86</v>
      </c>
      <c r="G2349" s="2">
        <f t="shared" si="325"/>
        <v>3</v>
      </c>
      <c r="H2349" s="6">
        <v>47699</v>
      </c>
      <c r="I2349" s="12" t="str">
        <f t="shared" si="326"/>
        <v>2030</v>
      </c>
      <c r="J2349" s="10" t="str">
        <f t="shared" si="327"/>
        <v>Aug</v>
      </c>
      <c r="K2349" s="12" t="str">
        <f t="shared" si="328"/>
        <v>04</v>
      </c>
      <c r="L2349" s="2" t="s">
        <v>30</v>
      </c>
      <c r="M2349" s="2" t="s">
        <v>25</v>
      </c>
      <c r="N2349" s="2">
        <v>1.1299999999999999</v>
      </c>
      <c r="O2349" s="2" t="s">
        <v>16</v>
      </c>
      <c r="P2349" s="2">
        <v>6</v>
      </c>
      <c r="Q2349" s="2">
        <f t="shared" si="329"/>
        <v>2</v>
      </c>
      <c r="R2349" s="2">
        <v>114.48</v>
      </c>
      <c r="S2349" s="2">
        <f t="shared" si="330"/>
        <v>2</v>
      </c>
      <c r="T2349" s="42">
        <f>DataSet!G3504+DataSet!Q3504+DataSet!S3504</f>
        <v>6</v>
      </c>
      <c r="U2349" s="16" t="str">
        <f t="shared" si="331"/>
        <v>Medium</v>
      </c>
      <c r="V2349" s="4">
        <v>5</v>
      </c>
      <c r="W2349" s="33">
        <f t="shared" si="332"/>
        <v>546.21880626223094</v>
      </c>
      <c r="X2349" s="2" t="s">
        <v>22</v>
      </c>
    </row>
    <row r="2350" spans="1:24" ht="14.25" customHeight="1" x14ac:dyDescent="0.25">
      <c r="A2350" s="2">
        <v>3599</v>
      </c>
      <c r="B2350" s="2">
        <v>28</v>
      </c>
      <c r="C2350" s="2" t="str">
        <f t="shared" si="324"/>
        <v>Young Adults</v>
      </c>
      <c r="D2350" s="2" t="s">
        <v>26</v>
      </c>
      <c r="E2350" s="2" t="s">
        <v>27</v>
      </c>
      <c r="F2350" s="2">
        <v>823.29</v>
      </c>
      <c r="G2350" s="2">
        <f t="shared" si="325"/>
        <v>3</v>
      </c>
      <c r="H2350" s="6">
        <v>47795</v>
      </c>
      <c r="I2350" s="12" t="str">
        <f t="shared" si="326"/>
        <v>2030</v>
      </c>
      <c r="J2350" s="10" t="str">
        <f t="shared" si="327"/>
        <v>Nov</v>
      </c>
      <c r="K2350" s="12" t="str">
        <f t="shared" si="328"/>
        <v>08</v>
      </c>
      <c r="L2350" s="2" t="s">
        <v>30</v>
      </c>
      <c r="M2350" s="2" t="s">
        <v>15</v>
      </c>
      <c r="N2350" s="2">
        <v>1.1299999999999999</v>
      </c>
      <c r="O2350" s="2" t="s">
        <v>21</v>
      </c>
      <c r="P2350" s="2">
        <v>7</v>
      </c>
      <c r="Q2350" s="2">
        <f t="shared" si="329"/>
        <v>2</v>
      </c>
      <c r="R2350" s="2">
        <v>117.61</v>
      </c>
      <c r="S2350" s="2">
        <f t="shared" si="330"/>
        <v>2</v>
      </c>
      <c r="T2350" s="42">
        <f>DataSet!G3600+DataSet!Q3600+DataSet!S3600</f>
        <v>5</v>
      </c>
      <c r="U2350" s="16" t="str">
        <f t="shared" si="331"/>
        <v>Medium</v>
      </c>
      <c r="V2350" s="4">
        <v>1</v>
      </c>
      <c r="W2350" s="33">
        <f t="shared" si="332"/>
        <v>537.32513409961689</v>
      </c>
      <c r="X2350" s="2" t="s">
        <v>17</v>
      </c>
    </row>
    <row r="2351" spans="1:24" ht="14.25" customHeight="1" x14ac:dyDescent="0.25">
      <c r="A2351" s="2">
        <v>3801</v>
      </c>
      <c r="B2351" s="2">
        <v>52</v>
      </c>
      <c r="C2351" s="2" t="str">
        <f t="shared" si="324"/>
        <v>Late Adults</v>
      </c>
      <c r="D2351" s="2" t="s">
        <v>26</v>
      </c>
      <c r="E2351" s="2" t="s">
        <v>27</v>
      </c>
      <c r="F2351" s="2">
        <v>149.88</v>
      </c>
      <c r="G2351" s="2">
        <f t="shared" si="325"/>
        <v>1</v>
      </c>
      <c r="H2351" s="6">
        <v>47997</v>
      </c>
      <c r="I2351" s="12" t="str">
        <f t="shared" si="326"/>
        <v>2031</v>
      </c>
      <c r="J2351" s="10" t="str">
        <f t="shared" si="327"/>
        <v>May</v>
      </c>
      <c r="K2351" s="12" t="str">
        <f t="shared" si="328"/>
        <v>29</v>
      </c>
      <c r="L2351" s="2" t="s">
        <v>20</v>
      </c>
      <c r="M2351" s="2" t="s">
        <v>15</v>
      </c>
      <c r="N2351" s="2">
        <v>1.1299999999999999</v>
      </c>
      <c r="O2351" s="2" t="s">
        <v>21</v>
      </c>
      <c r="P2351" s="2">
        <v>12</v>
      </c>
      <c r="Q2351" s="2">
        <f t="shared" si="329"/>
        <v>2</v>
      </c>
      <c r="R2351" s="2">
        <v>12.49</v>
      </c>
      <c r="S2351" s="2">
        <f t="shared" si="330"/>
        <v>1</v>
      </c>
      <c r="T2351" s="42">
        <f>DataSet!G3802+DataSet!Q3802+DataSet!S3802</f>
        <v>6</v>
      </c>
      <c r="U2351" s="16" t="str">
        <f t="shared" si="331"/>
        <v>Medium</v>
      </c>
      <c r="V2351" s="4">
        <v>4</v>
      </c>
      <c r="W2351" s="33">
        <f t="shared" si="332"/>
        <v>521.00040219378479</v>
      </c>
      <c r="X2351" s="2" t="s">
        <v>17</v>
      </c>
    </row>
    <row r="2352" spans="1:24" ht="14.25" customHeight="1" x14ac:dyDescent="0.25">
      <c r="A2352" s="2">
        <v>3857</v>
      </c>
      <c r="B2352" s="2">
        <v>21</v>
      </c>
      <c r="C2352" s="2" t="str">
        <f t="shared" si="324"/>
        <v>Young Adults</v>
      </c>
      <c r="D2352" s="2" t="s">
        <v>12</v>
      </c>
      <c r="E2352" s="2" t="s">
        <v>13</v>
      </c>
      <c r="F2352" s="2">
        <v>81.010000000000005</v>
      </c>
      <c r="G2352" s="2">
        <f t="shared" si="325"/>
        <v>1</v>
      </c>
      <c r="H2352" s="6">
        <v>48053</v>
      </c>
      <c r="I2352" s="12" t="str">
        <f t="shared" si="326"/>
        <v>2031</v>
      </c>
      <c r="J2352" s="10" t="str">
        <f t="shared" si="327"/>
        <v>Jul</v>
      </c>
      <c r="K2352" s="12" t="str">
        <f t="shared" si="328"/>
        <v>24</v>
      </c>
      <c r="L2352" s="2" t="s">
        <v>20</v>
      </c>
      <c r="M2352" s="2" t="s">
        <v>25</v>
      </c>
      <c r="N2352" s="2">
        <v>1.1299999999999999</v>
      </c>
      <c r="O2352" s="2" t="s">
        <v>16</v>
      </c>
      <c r="P2352" s="2">
        <v>19</v>
      </c>
      <c r="Q2352" s="2">
        <f t="shared" si="329"/>
        <v>3</v>
      </c>
      <c r="R2352" s="2">
        <v>4.26</v>
      </c>
      <c r="S2352" s="2">
        <f t="shared" si="330"/>
        <v>1</v>
      </c>
      <c r="T2352" s="42">
        <f>DataSet!G3858+DataSet!Q3858+DataSet!S3858</f>
        <v>7</v>
      </c>
      <c r="U2352" s="16" t="str">
        <f t="shared" si="331"/>
        <v>High</v>
      </c>
      <c r="V2352" s="4">
        <v>2</v>
      </c>
      <c r="W2352" s="33">
        <f t="shared" si="332"/>
        <v>519.96692307692319</v>
      </c>
      <c r="X2352" s="2" t="s">
        <v>22</v>
      </c>
    </row>
    <row r="2353" spans="1:24" ht="14.25" customHeight="1" x14ac:dyDescent="0.25">
      <c r="A2353" s="2">
        <v>4214</v>
      </c>
      <c r="B2353" s="2">
        <v>27</v>
      </c>
      <c r="C2353" s="2" t="str">
        <f t="shared" si="324"/>
        <v>Young Adults</v>
      </c>
      <c r="D2353" s="2" t="s">
        <v>23</v>
      </c>
      <c r="E2353" s="2" t="s">
        <v>13</v>
      </c>
      <c r="F2353" s="2">
        <v>243.88</v>
      </c>
      <c r="G2353" s="2">
        <f t="shared" si="325"/>
        <v>1</v>
      </c>
      <c r="H2353" s="6">
        <v>48410</v>
      </c>
      <c r="I2353" s="12" t="str">
        <f t="shared" si="326"/>
        <v>2032</v>
      </c>
      <c r="J2353" s="10" t="str">
        <f t="shared" si="327"/>
        <v>Jul</v>
      </c>
      <c r="K2353" s="12" t="str">
        <f t="shared" si="328"/>
        <v>15</v>
      </c>
      <c r="L2353" s="2" t="s">
        <v>14</v>
      </c>
      <c r="M2353" s="2" t="s">
        <v>25</v>
      </c>
      <c r="N2353" s="2">
        <v>1.1299999999999999</v>
      </c>
      <c r="O2353" s="2" t="s">
        <v>21</v>
      </c>
      <c r="P2353" s="2">
        <v>8</v>
      </c>
      <c r="Q2353" s="2">
        <f t="shared" si="329"/>
        <v>2</v>
      </c>
      <c r="R2353" s="2">
        <v>30.48</v>
      </c>
      <c r="S2353" s="2">
        <f t="shared" si="330"/>
        <v>1</v>
      </c>
      <c r="T2353" s="42">
        <f>DataSet!G4215+DataSet!Q4215+DataSet!S4215</f>
        <v>6</v>
      </c>
      <c r="U2353" s="16" t="str">
        <f t="shared" si="331"/>
        <v>Medium</v>
      </c>
      <c r="V2353" s="4">
        <v>4</v>
      </c>
      <c r="W2353" s="33">
        <f t="shared" si="332"/>
        <v>521.68010989011032</v>
      </c>
      <c r="X2353" s="2" t="s">
        <v>22</v>
      </c>
    </row>
    <row r="2354" spans="1:24" ht="14.25" customHeight="1" x14ac:dyDescent="0.25">
      <c r="A2354" s="2">
        <v>4246</v>
      </c>
      <c r="B2354" s="2">
        <v>63</v>
      </c>
      <c r="C2354" s="2" t="str">
        <f t="shared" si="324"/>
        <v>Seniors</v>
      </c>
      <c r="D2354" s="2" t="s">
        <v>12</v>
      </c>
      <c r="E2354" s="2" t="s">
        <v>13</v>
      </c>
      <c r="F2354" s="2">
        <v>308.39999999999998</v>
      </c>
      <c r="G2354" s="2">
        <f t="shared" si="325"/>
        <v>1</v>
      </c>
      <c r="H2354" s="6">
        <v>48442</v>
      </c>
      <c r="I2354" s="12" t="str">
        <f t="shared" si="326"/>
        <v>2032</v>
      </c>
      <c r="J2354" s="10" t="str">
        <f t="shared" si="327"/>
        <v>Aug</v>
      </c>
      <c r="K2354" s="12" t="str">
        <f t="shared" si="328"/>
        <v>16</v>
      </c>
      <c r="L2354" s="2" t="s">
        <v>30</v>
      </c>
      <c r="M2354" s="2" t="s">
        <v>25</v>
      </c>
      <c r="N2354" s="2">
        <v>1.1299999999999999</v>
      </c>
      <c r="O2354" s="2" t="s">
        <v>21</v>
      </c>
      <c r="P2354" s="2">
        <v>14</v>
      </c>
      <c r="Q2354" s="2">
        <f t="shared" si="329"/>
        <v>2</v>
      </c>
      <c r="R2354" s="2">
        <v>22.03</v>
      </c>
      <c r="S2354" s="2">
        <f t="shared" si="330"/>
        <v>1</v>
      </c>
      <c r="T2354" s="42">
        <f>DataSet!G4247+DataSet!Q4247+DataSet!S4247</f>
        <v>7</v>
      </c>
      <c r="U2354" s="16" t="str">
        <f t="shared" si="331"/>
        <v>High</v>
      </c>
      <c r="V2354" s="4">
        <v>3</v>
      </c>
      <c r="W2354" s="33">
        <f t="shared" si="332"/>
        <v>498.86590740740701</v>
      </c>
      <c r="X2354" s="2" t="s">
        <v>28</v>
      </c>
    </row>
    <row r="2355" spans="1:24" ht="14.25" customHeight="1" x14ac:dyDescent="0.25">
      <c r="A2355" s="2">
        <v>4282</v>
      </c>
      <c r="B2355" s="2">
        <v>67</v>
      </c>
      <c r="C2355" s="2" t="str">
        <f t="shared" si="324"/>
        <v>Seniors</v>
      </c>
      <c r="D2355" s="2" t="s">
        <v>26</v>
      </c>
      <c r="E2355" s="2" t="s">
        <v>19</v>
      </c>
      <c r="F2355" s="2">
        <v>519.14</v>
      </c>
      <c r="G2355" s="2">
        <f t="shared" si="325"/>
        <v>2</v>
      </c>
      <c r="H2355" s="6">
        <v>48478</v>
      </c>
      <c r="I2355" s="12" t="str">
        <f t="shared" si="326"/>
        <v>2032</v>
      </c>
      <c r="J2355" s="10" t="str">
        <f t="shared" si="327"/>
        <v>Sep</v>
      </c>
      <c r="K2355" s="12" t="str">
        <f t="shared" si="328"/>
        <v>21</v>
      </c>
      <c r="L2355" s="2" t="s">
        <v>14</v>
      </c>
      <c r="M2355" s="2" t="s">
        <v>15</v>
      </c>
      <c r="N2355" s="2">
        <v>1.1299999999999999</v>
      </c>
      <c r="O2355" s="2" t="s">
        <v>16</v>
      </c>
      <c r="P2355" s="2">
        <v>11</v>
      </c>
      <c r="Q2355" s="2">
        <f t="shared" si="329"/>
        <v>2</v>
      </c>
      <c r="R2355" s="2">
        <v>47.19</v>
      </c>
      <c r="S2355" s="2">
        <f t="shared" si="330"/>
        <v>1</v>
      </c>
      <c r="T2355" s="42">
        <f>DataSet!G4283+DataSet!Q4283+DataSet!S4283</f>
        <v>4</v>
      </c>
      <c r="U2355" s="16" t="str">
        <f t="shared" si="331"/>
        <v>Low</v>
      </c>
      <c r="V2355" s="4">
        <v>1</v>
      </c>
      <c r="W2355" s="33">
        <f t="shared" si="332"/>
        <v>536.77625719769674</v>
      </c>
      <c r="X2355" s="2" t="s">
        <v>22</v>
      </c>
    </row>
    <row r="2356" spans="1:24" ht="14.25" customHeight="1" x14ac:dyDescent="0.25">
      <c r="A2356" s="2">
        <v>4319</v>
      </c>
      <c r="B2356" s="2">
        <v>27</v>
      </c>
      <c r="C2356" s="2" t="str">
        <f t="shared" si="324"/>
        <v>Young Adults</v>
      </c>
      <c r="D2356" s="2" t="s">
        <v>23</v>
      </c>
      <c r="E2356" s="2" t="s">
        <v>19</v>
      </c>
      <c r="F2356" s="2">
        <v>133</v>
      </c>
      <c r="G2356" s="2">
        <f t="shared" si="325"/>
        <v>1</v>
      </c>
      <c r="H2356" s="6">
        <v>48515</v>
      </c>
      <c r="I2356" s="12" t="str">
        <f t="shared" si="326"/>
        <v>2032</v>
      </c>
      <c r="J2356" s="10" t="str">
        <f t="shared" si="327"/>
        <v>Oct</v>
      </c>
      <c r="K2356" s="12" t="str">
        <f t="shared" si="328"/>
        <v>28</v>
      </c>
      <c r="L2356" s="2" t="s">
        <v>14</v>
      </c>
      <c r="M2356" s="2" t="s">
        <v>15</v>
      </c>
      <c r="N2356" s="2">
        <v>1.1299999999999999</v>
      </c>
      <c r="O2356" s="2" t="s">
        <v>21</v>
      </c>
      <c r="P2356" s="2">
        <v>17</v>
      </c>
      <c r="Q2356" s="2">
        <f t="shared" si="329"/>
        <v>3</v>
      </c>
      <c r="R2356" s="2">
        <v>7.82</v>
      </c>
      <c r="S2356" s="2">
        <f t="shared" si="330"/>
        <v>1</v>
      </c>
      <c r="T2356" s="42">
        <f>DataSet!G4320+DataSet!Q4320+DataSet!S4320</f>
        <v>5</v>
      </c>
      <c r="U2356" s="16" t="str">
        <f t="shared" si="331"/>
        <v>Medium</v>
      </c>
      <c r="V2356" s="4">
        <v>4</v>
      </c>
      <c r="W2356" s="33">
        <f t="shared" si="332"/>
        <v>522.18983486238574</v>
      </c>
      <c r="X2356" s="2" t="s">
        <v>28</v>
      </c>
    </row>
    <row r="2357" spans="1:24" ht="14.25" customHeight="1" x14ac:dyDescent="0.25">
      <c r="A2357" s="2">
        <v>4523</v>
      </c>
      <c r="B2357" s="2">
        <v>19</v>
      </c>
      <c r="C2357" s="2" t="str">
        <f t="shared" si="324"/>
        <v>Young Adults</v>
      </c>
      <c r="D2357" s="2" t="s">
        <v>23</v>
      </c>
      <c r="E2357" s="2" t="s">
        <v>19</v>
      </c>
      <c r="F2357" s="2">
        <v>899.29</v>
      </c>
      <c r="G2357" s="2">
        <f t="shared" si="325"/>
        <v>3</v>
      </c>
      <c r="H2357" s="6">
        <v>48719</v>
      </c>
      <c r="I2357" s="12" t="str">
        <f t="shared" si="326"/>
        <v>2033</v>
      </c>
      <c r="J2357" s="10" t="str">
        <f t="shared" si="327"/>
        <v>May</v>
      </c>
      <c r="K2357" s="12" t="str">
        <f t="shared" si="328"/>
        <v>20</v>
      </c>
      <c r="L2357" s="2" t="s">
        <v>20</v>
      </c>
      <c r="M2357" s="2" t="s">
        <v>25</v>
      </c>
      <c r="N2357" s="2">
        <v>1.1299999999999999</v>
      </c>
      <c r="O2357" s="2" t="s">
        <v>21</v>
      </c>
      <c r="P2357" s="2">
        <v>12</v>
      </c>
      <c r="Q2357" s="2">
        <f t="shared" si="329"/>
        <v>2</v>
      </c>
      <c r="R2357" s="2">
        <v>74.94</v>
      </c>
      <c r="S2357" s="2">
        <f t="shared" si="330"/>
        <v>2</v>
      </c>
      <c r="T2357" s="42">
        <f>DataSet!G4524+DataSet!Q4524+DataSet!S4524</f>
        <v>7</v>
      </c>
      <c r="U2357" s="16" t="str">
        <f t="shared" si="331"/>
        <v>High</v>
      </c>
      <c r="V2357" s="4">
        <v>5</v>
      </c>
      <c r="W2357" s="33">
        <f t="shared" si="332"/>
        <v>545.94303921568644</v>
      </c>
      <c r="X2357" s="2" t="s">
        <v>22</v>
      </c>
    </row>
    <row r="2358" spans="1:24" ht="14.25" customHeight="1" x14ac:dyDescent="0.25">
      <c r="A2358" s="2">
        <v>4554</v>
      </c>
      <c r="B2358" s="2">
        <v>18</v>
      </c>
      <c r="C2358" s="2" t="str">
        <f t="shared" si="324"/>
        <v>Young Adults</v>
      </c>
      <c r="D2358" s="2" t="s">
        <v>18</v>
      </c>
      <c r="E2358" s="2" t="s">
        <v>29</v>
      </c>
      <c r="F2358" s="2">
        <v>999.9</v>
      </c>
      <c r="G2358" s="2">
        <f t="shared" si="325"/>
        <v>3</v>
      </c>
      <c r="H2358" s="6">
        <v>48750</v>
      </c>
      <c r="I2358" s="12" t="str">
        <f t="shared" si="326"/>
        <v>2033</v>
      </c>
      <c r="J2358" s="10" t="str">
        <f t="shared" si="327"/>
        <v>Jun</v>
      </c>
      <c r="K2358" s="12" t="str">
        <f t="shared" si="328"/>
        <v>20</v>
      </c>
      <c r="L2358" s="2" t="s">
        <v>20</v>
      </c>
      <c r="M2358" s="2" t="s">
        <v>25</v>
      </c>
      <c r="N2358" s="2">
        <v>1.1299999999999999</v>
      </c>
      <c r="O2358" s="2" t="s">
        <v>21</v>
      </c>
      <c r="P2358" s="2">
        <v>8</v>
      </c>
      <c r="Q2358" s="2">
        <f t="shared" si="329"/>
        <v>2</v>
      </c>
      <c r="R2358" s="2">
        <v>124.99</v>
      </c>
      <c r="S2358" s="2">
        <f t="shared" si="330"/>
        <v>2</v>
      </c>
      <c r="T2358" s="42">
        <f>DataSet!G4555+DataSet!Q4555+DataSet!S4555</f>
        <v>8</v>
      </c>
      <c r="U2358" s="16" t="str">
        <f t="shared" si="331"/>
        <v>High</v>
      </c>
      <c r="V2358" s="4">
        <v>2</v>
      </c>
      <c r="W2358" s="33">
        <f t="shared" si="332"/>
        <v>520.79203007518811</v>
      </c>
      <c r="X2358" s="2" t="s">
        <v>17</v>
      </c>
    </row>
    <row r="2359" spans="1:24" ht="14.25" customHeight="1" x14ac:dyDescent="0.25">
      <c r="A2359" s="2">
        <v>4895</v>
      </c>
      <c r="B2359" s="2">
        <v>54</v>
      </c>
      <c r="C2359" s="2" t="str">
        <f t="shared" si="324"/>
        <v>Late Adults</v>
      </c>
      <c r="D2359" s="2" t="s">
        <v>26</v>
      </c>
      <c r="E2359" s="2" t="s">
        <v>19</v>
      </c>
      <c r="F2359" s="2">
        <v>773.03</v>
      </c>
      <c r="G2359" s="2">
        <f t="shared" si="325"/>
        <v>3</v>
      </c>
      <c r="H2359" s="6">
        <v>49091</v>
      </c>
      <c r="I2359" s="12" t="str">
        <f t="shared" si="326"/>
        <v>2034</v>
      </c>
      <c r="J2359" s="10" t="str">
        <f t="shared" si="327"/>
        <v>May</v>
      </c>
      <c r="K2359" s="12" t="str">
        <f t="shared" si="328"/>
        <v>27</v>
      </c>
      <c r="L2359" s="2" t="s">
        <v>20</v>
      </c>
      <c r="M2359" s="2" t="s">
        <v>15</v>
      </c>
      <c r="N2359" s="2">
        <v>1.1299999999999999</v>
      </c>
      <c r="O2359" s="2" t="s">
        <v>21</v>
      </c>
      <c r="P2359" s="2">
        <v>6</v>
      </c>
      <c r="Q2359" s="2">
        <f t="shared" si="329"/>
        <v>2</v>
      </c>
      <c r="R2359" s="2">
        <v>128.84</v>
      </c>
      <c r="S2359" s="2">
        <f t="shared" si="330"/>
        <v>2</v>
      </c>
      <c r="T2359" s="42">
        <f>DataSet!G4896+DataSet!Q4896+DataSet!S4896</f>
        <v>5</v>
      </c>
      <c r="U2359" s="16" t="str">
        <f t="shared" si="331"/>
        <v>Medium</v>
      </c>
      <c r="V2359" s="4">
        <v>5</v>
      </c>
      <c r="W2359" s="33">
        <f t="shared" si="332"/>
        <v>545.24884086444013</v>
      </c>
      <c r="X2359" s="2" t="s">
        <v>28</v>
      </c>
    </row>
    <row r="2360" spans="1:24" ht="14.25" customHeight="1" x14ac:dyDescent="0.25">
      <c r="A2360" s="2">
        <v>69</v>
      </c>
      <c r="B2360" s="2">
        <v>60</v>
      </c>
      <c r="C2360" s="2" t="str">
        <f t="shared" si="324"/>
        <v>Seniors</v>
      </c>
      <c r="D2360" s="2" t="s">
        <v>12</v>
      </c>
      <c r="E2360" s="2" t="s">
        <v>27</v>
      </c>
      <c r="F2360" s="2">
        <v>322.97000000000003</v>
      </c>
      <c r="G2360" s="2">
        <f t="shared" si="325"/>
        <v>1</v>
      </c>
      <c r="H2360" s="6">
        <v>44265</v>
      </c>
      <c r="I2360" s="12" t="str">
        <f t="shared" si="326"/>
        <v>2021</v>
      </c>
      <c r="J2360" s="10" t="str">
        <f t="shared" si="327"/>
        <v>Mar</v>
      </c>
      <c r="K2360" s="12" t="str">
        <f t="shared" si="328"/>
        <v>10</v>
      </c>
      <c r="L2360" s="2" t="s">
        <v>30</v>
      </c>
      <c r="M2360" s="2" t="s">
        <v>25</v>
      </c>
      <c r="N2360" s="2">
        <v>1.1200000000000001</v>
      </c>
      <c r="O2360" s="2" t="s">
        <v>16</v>
      </c>
      <c r="P2360" s="2">
        <v>10</v>
      </c>
      <c r="Q2360" s="2">
        <f t="shared" si="329"/>
        <v>2</v>
      </c>
      <c r="R2360" s="2">
        <v>32.299999999999997</v>
      </c>
      <c r="S2360" s="2">
        <f t="shared" si="330"/>
        <v>1</v>
      </c>
      <c r="T2360" s="42">
        <f>DataSet!G70+DataSet!Q70+DataSet!S70</f>
        <v>7</v>
      </c>
      <c r="U2360" s="16" t="str">
        <f t="shared" si="331"/>
        <v>High</v>
      </c>
      <c r="V2360" s="4">
        <v>2</v>
      </c>
      <c r="W2360" s="33">
        <f t="shared" si="332"/>
        <v>519.88975517890788</v>
      </c>
      <c r="X2360" s="2" t="s">
        <v>17</v>
      </c>
    </row>
    <row r="2361" spans="1:24" ht="14.25" customHeight="1" x14ac:dyDescent="0.25">
      <c r="A2361" s="2">
        <v>121</v>
      </c>
      <c r="B2361" s="2">
        <v>52</v>
      </c>
      <c r="C2361" s="2" t="str">
        <f t="shared" si="324"/>
        <v>Late Adults</v>
      </c>
      <c r="D2361" s="2" t="s">
        <v>18</v>
      </c>
      <c r="E2361" s="2" t="s">
        <v>19</v>
      </c>
      <c r="F2361" s="2">
        <v>424.51</v>
      </c>
      <c r="G2361" s="2">
        <f t="shared" si="325"/>
        <v>2</v>
      </c>
      <c r="H2361" s="6">
        <v>44317</v>
      </c>
      <c r="I2361" s="12" t="str">
        <f t="shared" si="326"/>
        <v>2021</v>
      </c>
      <c r="J2361" s="10" t="str">
        <f t="shared" si="327"/>
        <v>May</v>
      </c>
      <c r="K2361" s="12" t="str">
        <f t="shared" si="328"/>
        <v>01</v>
      </c>
      <c r="L2361" s="2" t="s">
        <v>30</v>
      </c>
      <c r="M2361" s="2" t="s">
        <v>15</v>
      </c>
      <c r="N2361" s="2">
        <v>1.1200000000000001</v>
      </c>
      <c r="O2361" s="2" t="s">
        <v>16</v>
      </c>
      <c r="P2361" s="2">
        <v>9</v>
      </c>
      <c r="Q2361" s="2">
        <f t="shared" si="329"/>
        <v>2</v>
      </c>
      <c r="R2361" s="2">
        <v>47.17</v>
      </c>
      <c r="S2361" s="2">
        <f t="shared" si="330"/>
        <v>1</v>
      </c>
      <c r="T2361" s="42">
        <f>DataSet!G122+DataSet!Q122+DataSet!S122</f>
        <v>5</v>
      </c>
      <c r="U2361" s="16" t="str">
        <f t="shared" si="331"/>
        <v>Medium</v>
      </c>
      <c r="V2361" s="4">
        <v>4</v>
      </c>
      <c r="W2361" s="33">
        <f t="shared" si="332"/>
        <v>522.90525735294159</v>
      </c>
      <c r="X2361" s="2" t="s">
        <v>22</v>
      </c>
    </row>
    <row r="2362" spans="1:24" ht="14.25" customHeight="1" x14ac:dyDescent="0.25">
      <c r="A2362" s="2">
        <v>403</v>
      </c>
      <c r="B2362" s="2">
        <v>67</v>
      </c>
      <c r="C2362" s="2" t="str">
        <f t="shared" si="324"/>
        <v>Seniors</v>
      </c>
      <c r="D2362" s="2" t="s">
        <v>26</v>
      </c>
      <c r="E2362" s="2" t="s">
        <v>13</v>
      </c>
      <c r="F2362" s="2">
        <v>419.6</v>
      </c>
      <c r="G2362" s="2">
        <f t="shared" si="325"/>
        <v>2</v>
      </c>
      <c r="H2362" s="6">
        <v>44599</v>
      </c>
      <c r="I2362" s="12" t="str">
        <f t="shared" si="326"/>
        <v>2022</v>
      </c>
      <c r="J2362" s="10" t="str">
        <f t="shared" si="327"/>
        <v>Feb</v>
      </c>
      <c r="K2362" s="12" t="str">
        <f t="shared" si="328"/>
        <v>07</v>
      </c>
      <c r="L2362" s="2" t="s">
        <v>14</v>
      </c>
      <c r="M2362" s="2" t="s">
        <v>25</v>
      </c>
      <c r="N2362" s="2">
        <v>1.1200000000000001</v>
      </c>
      <c r="O2362" s="2" t="s">
        <v>16</v>
      </c>
      <c r="P2362" s="2">
        <v>3</v>
      </c>
      <c r="Q2362" s="2">
        <f t="shared" si="329"/>
        <v>1</v>
      </c>
      <c r="R2362" s="2">
        <v>139.87</v>
      </c>
      <c r="S2362" s="2">
        <f t="shared" si="330"/>
        <v>2</v>
      </c>
      <c r="T2362" s="42">
        <f>DataSet!G404+DataSet!Q404+DataSet!S404</f>
        <v>7</v>
      </c>
      <c r="U2362" s="16" t="str">
        <f t="shared" si="331"/>
        <v>High</v>
      </c>
      <c r="V2362" s="4">
        <v>1</v>
      </c>
      <c r="W2362" s="33">
        <f t="shared" si="332"/>
        <v>536.81017307692309</v>
      </c>
      <c r="X2362" s="2" t="s">
        <v>22</v>
      </c>
    </row>
    <row r="2363" spans="1:24" ht="14.25" customHeight="1" x14ac:dyDescent="0.25">
      <c r="A2363" s="2">
        <v>520</v>
      </c>
      <c r="B2363" s="2">
        <v>24</v>
      </c>
      <c r="C2363" s="2" t="str">
        <f t="shared" si="324"/>
        <v>Young Adults</v>
      </c>
      <c r="D2363" s="2" t="s">
        <v>12</v>
      </c>
      <c r="E2363" s="2" t="s">
        <v>13</v>
      </c>
      <c r="F2363" s="2">
        <v>485.14</v>
      </c>
      <c r="G2363" s="2">
        <f t="shared" si="325"/>
        <v>2</v>
      </c>
      <c r="H2363" s="6">
        <v>44716</v>
      </c>
      <c r="I2363" s="12" t="str">
        <f t="shared" si="326"/>
        <v>2022</v>
      </c>
      <c r="J2363" s="10" t="str">
        <f t="shared" si="327"/>
        <v>Jun</v>
      </c>
      <c r="K2363" s="12" t="str">
        <f t="shared" si="328"/>
        <v>04</v>
      </c>
      <c r="L2363" s="2" t="s">
        <v>24</v>
      </c>
      <c r="M2363" s="2" t="s">
        <v>15</v>
      </c>
      <c r="N2363" s="2">
        <v>1.1200000000000001</v>
      </c>
      <c r="O2363" s="2" t="s">
        <v>21</v>
      </c>
      <c r="P2363" s="2">
        <v>19</v>
      </c>
      <c r="Q2363" s="2">
        <f t="shared" si="329"/>
        <v>3</v>
      </c>
      <c r="R2363" s="2">
        <v>25.53</v>
      </c>
      <c r="S2363" s="2">
        <f t="shared" si="330"/>
        <v>1</v>
      </c>
      <c r="T2363" s="42">
        <f>DataSet!G521+DataSet!Q521+DataSet!S521</f>
        <v>7</v>
      </c>
      <c r="U2363" s="16" t="str">
        <f t="shared" si="331"/>
        <v>High</v>
      </c>
      <c r="V2363" s="4">
        <v>2</v>
      </c>
      <c r="W2363" s="33">
        <f t="shared" si="332"/>
        <v>520.26130188679269</v>
      </c>
      <c r="X2363" s="2" t="s">
        <v>28</v>
      </c>
    </row>
    <row r="2364" spans="1:24" ht="14.25" customHeight="1" x14ac:dyDescent="0.25">
      <c r="A2364" s="2">
        <v>669</v>
      </c>
      <c r="B2364" s="2">
        <v>55</v>
      </c>
      <c r="C2364" s="2" t="str">
        <f t="shared" si="324"/>
        <v>Late Adults</v>
      </c>
      <c r="D2364" s="2" t="s">
        <v>18</v>
      </c>
      <c r="E2364" s="2" t="s">
        <v>29</v>
      </c>
      <c r="F2364" s="2">
        <v>474.68</v>
      </c>
      <c r="G2364" s="2">
        <f t="shared" si="325"/>
        <v>2</v>
      </c>
      <c r="H2364" s="6">
        <v>44865</v>
      </c>
      <c r="I2364" s="12" t="str">
        <f t="shared" si="326"/>
        <v>2022</v>
      </c>
      <c r="J2364" s="10" t="str">
        <f t="shared" si="327"/>
        <v>Oct</v>
      </c>
      <c r="K2364" s="12" t="str">
        <f t="shared" si="328"/>
        <v>31</v>
      </c>
      <c r="L2364" s="2" t="s">
        <v>24</v>
      </c>
      <c r="M2364" s="2" t="s">
        <v>15</v>
      </c>
      <c r="N2364" s="2">
        <v>1.1200000000000001</v>
      </c>
      <c r="O2364" s="2" t="s">
        <v>21</v>
      </c>
      <c r="P2364" s="2">
        <v>14</v>
      </c>
      <c r="Q2364" s="2">
        <f t="shared" si="329"/>
        <v>2</v>
      </c>
      <c r="R2364" s="2">
        <v>33.909999999999997</v>
      </c>
      <c r="S2364" s="2">
        <f t="shared" si="330"/>
        <v>1</v>
      </c>
      <c r="T2364" s="42">
        <f>DataSet!G670+DataSet!Q670+DataSet!S670</f>
        <v>6</v>
      </c>
      <c r="U2364" s="16" t="str">
        <f t="shared" si="331"/>
        <v>Medium</v>
      </c>
      <c r="V2364" s="4">
        <v>5</v>
      </c>
      <c r="W2364" s="33">
        <f t="shared" si="332"/>
        <v>544.80045275590555</v>
      </c>
      <c r="X2364" s="2" t="s">
        <v>28</v>
      </c>
    </row>
    <row r="2365" spans="1:24" ht="14.25" customHeight="1" x14ac:dyDescent="0.25">
      <c r="A2365" s="2">
        <v>1225</v>
      </c>
      <c r="B2365" s="2">
        <v>49</v>
      </c>
      <c r="C2365" s="2" t="str">
        <f t="shared" si="324"/>
        <v>Mid Adults</v>
      </c>
      <c r="D2365" s="2" t="s">
        <v>18</v>
      </c>
      <c r="E2365" s="2" t="s">
        <v>13</v>
      </c>
      <c r="F2365" s="2">
        <v>770.89</v>
      </c>
      <c r="G2365" s="2">
        <f t="shared" si="325"/>
        <v>3</v>
      </c>
      <c r="H2365" s="6">
        <v>45421</v>
      </c>
      <c r="I2365" s="12" t="str">
        <f t="shared" si="326"/>
        <v>2024</v>
      </c>
      <c r="J2365" s="10" t="str">
        <f t="shared" si="327"/>
        <v>May</v>
      </c>
      <c r="K2365" s="12" t="str">
        <f t="shared" si="328"/>
        <v>09</v>
      </c>
      <c r="L2365" s="2" t="s">
        <v>20</v>
      </c>
      <c r="M2365" s="2" t="s">
        <v>25</v>
      </c>
      <c r="N2365" s="2">
        <v>1.1200000000000001</v>
      </c>
      <c r="O2365" s="2" t="s">
        <v>21</v>
      </c>
      <c r="P2365" s="2">
        <v>19</v>
      </c>
      <c r="Q2365" s="2">
        <f t="shared" si="329"/>
        <v>3</v>
      </c>
      <c r="R2365" s="2">
        <v>40.57</v>
      </c>
      <c r="S2365" s="2">
        <f t="shared" si="330"/>
        <v>1</v>
      </c>
      <c r="T2365" s="42">
        <f>DataSet!G1226+DataSet!Q1226+DataSet!S1226</f>
        <v>6</v>
      </c>
      <c r="U2365" s="16" t="str">
        <f t="shared" si="331"/>
        <v>Medium</v>
      </c>
      <c r="V2365" s="4">
        <v>1</v>
      </c>
      <c r="W2365" s="33">
        <f t="shared" si="332"/>
        <v>537.03601156069351</v>
      </c>
      <c r="X2365" s="2" t="s">
        <v>17</v>
      </c>
    </row>
    <row r="2366" spans="1:24" ht="14.25" customHeight="1" x14ac:dyDescent="0.25">
      <c r="A2366" s="2">
        <v>1234</v>
      </c>
      <c r="B2366" s="2">
        <v>30</v>
      </c>
      <c r="C2366" s="2" t="str">
        <f t="shared" si="324"/>
        <v>Early Adults</v>
      </c>
      <c r="D2366" s="2" t="s">
        <v>26</v>
      </c>
      <c r="E2366" s="2" t="s">
        <v>13</v>
      </c>
      <c r="F2366" s="2">
        <v>519.4</v>
      </c>
      <c r="G2366" s="2">
        <f t="shared" si="325"/>
        <v>2</v>
      </c>
      <c r="H2366" s="6">
        <v>45430</v>
      </c>
      <c r="I2366" s="12" t="str">
        <f t="shared" si="326"/>
        <v>2024</v>
      </c>
      <c r="J2366" s="10" t="str">
        <f t="shared" si="327"/>
        <v>May</v>
      </c>
      <c r="K2366" s="12" t="str">
        <f t="shared" si="328"/>
        <v>18</v>
      </c>
      <c r="L2366" s="2" t="s">
        <v>30</v>
      </c>
      <c r="M2366" s="2" t="s">
        <v>15</v>
      </c>
      <c r="N2366" s="2">
        <v>1.1200000000000001</v>
      </c>
      <c r="O2366" s="2" t="s">
        <v>21</v>
      </c>
      <c r="P2366" s="2">
        <v>7</v>
      </c>
      <c r="Q2366" s="2">
        <f t="shared" si="329"/>
        <v>2</v>
      </c>
      <c r="R2366" s="2">
        <v>74.2</v>
      </c>
      <c r="S2366" s="2">
        <f t="shared" si="330"/>
        <v>2</v>
      </c>
      <c r="T2366" s="42">
        <f>DataSet!G1235+DataSet!Q1235+DataSet!S1235</f>
        <v>7</v>
      </c>
      <c r="U2366" s="16" t="str">
        <f t="shared" si="331"/>
        <v>High</v>
      </c>
      <c r="V2366" s="4">
        <v>3</v>
      </c>
      <c r="W2366" s="33">
        <f t="shared" si="332"/>
        <v>499.21927643784733</v>
      </c>
      <c r="X2366" s="2" t="s">
        <v>28</v>
      </c>
    </row>
    <row r="2367" spans="1:24" ht="14.25" customHeight="1" x14ac:dyDescent="0.25">
      <c r="A2367" s="2">
        <v>1247</v>
      </c>
      <c r="B2367" s="2">
        <v>50</v>
      </c>
      <c r="C2367" s="2" t="str">
        <f t="shared" si="324"/>
        <v>Late Adults</v>
      </c>
      <c r="D2367" s="2" t="s">
        <v>18</v>
      </c>
      <c r="E2367" s="2" t="s">
        <v>27</v>
      </c>
      <c r="F2367" s="2">
        <v>683.76</v>
      </c>
      <c r="G2367" s="2">
        <f t="shared" si="325"/>
        <v>3</v>
      </c>
      <c r="H2367" s="6">
        <v>45443</v>
      </c>
      <c r="I2367" s="12" t="str">
        <f t="shared" si="326"/>
        <v>2024</v>
      </c>
      <c r="J2367" s="10" t="str">
        <f t="shared" si="327"/>
        <v>May</v>
      </c>
      <c r="K2367" s="12" t="str">
        <f t="shared" si="328"/>
        <v>31</v>
      </c>
      <c r="L2367" s="2" t="s">
        <v>14</v>
      </c>
      <c r="M2367" s="2" t="s">
        <v>25</v>
      </c>
      <c r="N2367" s="2">
        <v>1.1200000000000001</v>
      </c>
      <c r="O2367" s="2" t="s">
        <v>21</v>
      </c>
      <c r="P2367" s="2">
        <v>15</v>
      </c>
      <c r="Q2367" s="2">
        <f t="shared" si="329"/>
        <v>2</v>
      </c>
      <c r="R2367" s="2">
        <v>45.58</v>
      </c>
      <c r="S2367" s="2">
        <f t="shared" si="330"/>
        <v>1</v>
      </c>
      <c r="T2367" s="42">
        <f>DataSet!G1248+DataSet!Q1248+DataSet!S1248</f>
        <v>6</v>
      </c>
      <c r="U2367" s="16" t="str">
        <f t="shared" si="331"/>
        <v>Medium</v>
      </c>
      <c r="V2367" s="4">
        <v>4</v>
      </c>
      <c r="W2367" s="33">
        <f t="shared" si="332"/>
        <v>523.0864640883982</v>
      </c>
      <c r="X2367" s="2" t="s">
        <v>22</v>
      </c>
    </row>
    <row r="2368" spans="1:24" ht="14.25" customHeight="1" x14ac:dyDescent="0.25">
      <c r="A2368" s="2">
        <v>1407</v>
      </c>
      <c r="B2368" s="2">
        <v>27</v>
      </c>
      <c r="C2368" s="2" t="str">
        <f t="shared" si="324"/>
        <v>Young Adults</v>
      </c>
      <c r="D2368" s="2" t="s">
        <v>18</v>
      </c>
      <c r="E2368" s="2" t="s">
        <v>29</v>
      </c>
      <c r="F2368" s="2">
        <v>979.75</v>
      </c>
      <c r="G2368" s="2">
        <f t="shared" si="325"/>
        <v>3</v>
      </c>
      <c r="H2368" s="6">
        <v>45603</v>
      </c>
      <c r="I2368" s="12" t="str">
        <f t="shared" si="326"/>
        <v>2024</v>
      </c>
      <c r="J2368" s="10" t="str">
        <f t="shared" si="327"/>
        <v>Nov</v>
      </c>
      <c r="K2368" s="12" t="str">
        <f t="shared" si="328"/>
        <v>07</v>
      </c>
      <c r="L2368" s="2" t="s">
        <v>24</v>
      </c>
      <c r="M2368" s="2" t="s">
        <v>15</v>
      </c>
      <c r="N2368" s="2">
        <v>1.1200000000000001</v>
      </c>
      <c r="O2368" s="2" t="s">
        <v>21</v>
      </c>
      <c r="P2368" s="2">
        <v>14</v>
      </c>
      <c r="Q2368" s="2">
        <f t="shared" si="329"/>
        <v>2</v>
      </c>
      <c r="R2368" s="2">
        <v>69.98</v>
      </c>
      <c r="S2368" s="2">
        <f t="shared" si="330"/>
        <v>2</v>
      </c>
      <c r="T2368" s="42">
        <f>DataSet!G1408+DataSet!Q1408+DataSet!S1408</f>
        <v>4</v>
      </c>
      <c r="U2368" s="16" t="str">
        <f t="shared" si="331"/>
        <v>Low</v>
      </c>
      <c r="V2368" s="4">
        <v>2</v>
      </c>
      <c r="W2368" s="33">
        <f t="shared" si="332"/>
        <v>520.327693761815</v>
      </c>
      <c r="X2368" s="2" t="s">
        <v>17</v>
      </c>
    </row>
    <row r="2369" spans="1:24" ht="14.25" customHeight="1" x14ac:dyDescent="0.25">
      <c r="A2369" s="2">
        <v>1772</v>
      </c>
      <c r="B2369" s="2">
        <v>34</v>
      </c>
      <c r="C2369" s="2" t="str">
        <f t="shared" si="324"/>
        <v>Early Adults</v>
      </c>
      <c r="D2369" s="2" t="s">
        <v>18</v>
      </c>
      <c r="E2369" s="2" t="s">
        <v>29</v>
      </c>
      <c r="F2369" s="2">
        <v>243.02</v>
      </c>
      <c r="G2369" s="2">
        <f t="shared" si="325"/>
        <v>1</v>
      </c>
      <c r="H2369" s="6">
        <v>45968</v>
      </c>
      <c r="I2369" s="12" t="str">
        <f t="shared" si="326"/>
        <v>2025</v>
      </c>
      <c r="J2369" s="10" t="str">
        <f t="shared" si="327"/>
        <v>Nov</v>
      </c>
      <c r="K2369" s="12" t="str">
        <f t="shared" si="328"/>
        <v>07</v>
      </c>
      <c r="L2369" s="2" t="s">
        <v>24</v>
      </c>
      <c r="M2369" s="2" t="s">
        <v>25</v>
      </c>
      <c r="N2369" s="2">
        <v>1.1200000000000001</v>
      </c>
      <c r="O2369" s="2" t="s">
        <v>16</v>
      </c>
      <c r="P2369" s="2">
        <v>7</v>
      </c>
      <c r="Q2369" s="2">
        <f t="shared" si="329"/>
        <v>2</v>
      </c>
      <c r="R2369" s="2">
        <v>34.72</v>
      </c>
      <c r="S2369" s="2">
        <f t="shared" si="330"/>
        <v>1</v>
      </c>
      <c r="T2369" s="42">
        <f>DataSet!G1773+DataSet!Q1773+DataSet!S1773</f>
        <v>7</v>
      </c>
      <c r="U2369" s="16" t="str">
        <f t="shared" si="331"/>
        <v>High</v>
      </c>
      <c r="V2369" s="4">
        <v>1</v>
      </c>
      <c r="W2369" s="33">
        <f t="shared" si="332"/>
        <v>536.584555984556</v>
      </c>
      <c r="X2369" s="2" t="s">
        <v>17</v>
      </c>
    </row>
    <row r="2370" spans="1:24" ht="14.25" customHeight="1" x14ac:dyDescent="0.25">
      <c r="A2370" s="2">
        <v>1988</v>
      </c>
      <c r="B2370" s="2">
        <v>46</v>
      </c>
      <c r="C2370" s="2" t="str">
        <f t="shared" ref="C2370:C2433" si="333">IF(AND(B2370&gt;=18, B2370&lt;=29), "Young Adults",
   IF(AND(B2370&gt;=30, B2370&lt;=39), "Early Adults",
      IF(AND(B2370&gt;=40, B2370&lt;=49), "Mid Adults",
         IF(AND(B2370&gt;=50, B2370&lt;=59), "Late Adults",
            IF(AND(B2370&gt;=60, B2370&lt;=69), "Seniors", "Out of Range")
         )
      )
   )
)</f>
        <v>Mid Adults</v>
      </c>
      <c r="D2370" s="2" t="s">
        <v>23</v>
      </c>
      <c r="E2370" s="2" t="s">
        <v>29</v>
      </c>
      <c r="F2370" s="2">
        <v>571.07000000000005</v>
      </c>
      <c r="G2370" s="2">
        <f t="shared" ref="G2370:G2433" si="334">IF(F2370 &lt;= 350, 1, IF(F2370&gt; 350, IF(F2370 &lt;= 650, 2, 3)))</f>
        <v>2</v>
      </c>
      <c r="H2370" s="6">
        <v>46184</v>
      </c>
      <c r="I2370" s="12" t="str">
        <f t="shared" ref="I2370:I2433" si="335">TEXT(H2370, "yyyy")</f>
        <v>2026</v>
      </c>
      <c r="J2370" s="10" t="str">
        <f t="shared" ref="J2370:J2433" si="336">TEXT(H2370, "mmm")</f>
        <v>Jun</v>
      </c>
      <c r="K2370" s="12" t="str">
        <f t="shared" ref="K2370:K2433" si="337">TEXT(H2370, "dd")</f>
        <v>11</v>
      </c>
      <c r="L2370" s="2" t="s">
        <v>20</v>
      </c>
      <c r="M2370" s="2" t="s">
        <v>15</v>
      </c>
      <c r="N2370" s="2">
        <v>1.1200000000000001</v>
      </c>
      <c r="O2370" s="2" t="s">
        <v>16</v>
      </c>
      <c r="P2370" s="2">
        <v>19</v>
      </c>
      <c r="Q2370" s="2">
        <f t="shared" ref="Q2370:Q2433" si="338">IF(P2370 &lt;= 5, 1, IF(P2370&gt; 5, IF(P2370 &lt;= 15, 2, 3)))</f>
        <v>3</v>
      </c>
      <c r="R2370" s="2">
        <v>30.06</v>
      </c>
      <c r="S2370" s="2">
        <f t="shared" ref="S2370:S2433" si="339">IF(R2370 &lt;= 50, 1, IF(R2370&gt; 50, IF(R2370 &lt;= 150, 2, 3)))</f>
        <v>1</v>
      </c>
      <c r="T2370" s="42">
        <f>DataSet!G1989+DataSet!Q1989+DataSet!S1989</f>
        <v>7</v>
      </c>
      <c r="U2370" s="16" t="str">
        <f t="shared" ref="U2370:U2433" si="340">IF(T2370&lt;=4,"Low",IF(T2370&lt;=6,"Medium","High"))</f>
        <v>High</v>
      </c>
      <c r="V2370" s="4">
        <v>3</v>
      </c>
      <c r="W2370" s="33">
        <f t="shared" ref="W2370:W2433" si="341">AVERAGEIFS(F2370:F7369, V2370:V7369,V2370 )</f>
        <v>499.18176579925614</v>
      </c>
      <c r="X2370" s="2" t="s">
        <v>28</v>
      </c>
    </row>
    <row r="2371" spans="1:24" ht="14.25" customHeight="1" x14ac:dyDescent="0.25">
      <c r="A2371" s="2">
        <v>2414</v>
      </c>
      <c r="B2371" s="2">
        <v>48</v>
      </c>
      <c r="C2371" s="2" t="str">
        <f t="shared" si="333"/>
        <v>Mid Adults</v>
      </c>
      <c r="D2371" s="2" t="s">
        <v>26</v>
      </c>
      <c r="E2371" s="2" t="s">
        <v>29</v>
      </c>
      <c r="F2371" s="2">
        <v>363.55</v>
      </c>
      <c r="G2371" s="2">
        <f t="shared" si="334"/>
        <v>2</v>
      </c>
      <c r="H2371" s="6">
        <v>46610</v>
      </c>
      <c r="I2371" s="12" t="str">
        <f t="shared" si="335"/>
        <v>2027</v>
      </c>
      <c r="J2371" s="10" t="str">
        <f t="shared" si="336"/>
        <v>Aug</v>
      </c>
      <c r="K2371" s="12" t="str">
        <f t="shared" si="337"/>
        <v>11</v>
      </c>
      <c r="L2371" s="2" t="s">
        <v>20</v>
      </c>
      <c r="M2371" s="2" t="s">
        <v>25</v>
      </c>
      <c r="N2371" s="2">
        <v>1.1200000000000001</v>
      </c>
      <c r="O2371" s="2" t="s">
        <v>21</v>
      </c>
      <c r="P2371" s="2">
        <v>14</v>
      </c>
      <c r="Q2371" s="2">
        <f t="shared" si="338"/>
        <v>2</v>
      </c>
      <c r="R2371" s="2">
        <v>25.97</v>
      </c>
      <c r="S2371" s="2">
        <f t="shared" si="339"/>
        <v>1</v>
      </c>
      <c r="T2371" s="42">
        <f>DataSet!G2415+DataSet!Q2415+DataSet!S2415</f>
        <v>7</v>
      </c>
      <c r="U2371" s="16" t="str">
        <f t="shared" si="340"/>
        <v>High</v>
      </c>
      <c r="V2371" s="4">
        <v>1</v>
      </c>
      <c r="W2371" s="33">
        <f t="shared" si="341"/>
        <v>537.15237911025145</v>
      </c>
      <c r="X2371" s="2" t="s">
        <v>17</v>
      </c>
    </row>
    <row r="2372" spans="1:24" ht="14.25" customHeight="1" x14ac:dyDescent="0.25">
      <c r="A2372" s="2">
        <v>2723</v>
      </c>
      <c r="B2372" s="2">
        <v>37</v>
      </c>
      <c r="C2372" s="2" t="str">
        <f t="shared" si="333"/>
        <v>Early Adults</v>
      </c>
      <c r="D2372" s="2" t="s">
        <v>18</v>
      </c>
      <c r="E2372" s="2" t="s">
        <v>13</v>
      </c>
      <c r="F2372" s="2">
        <v>79.150000000000006</v>
      </c>
      <c r="G2372" s="2">
        <f t="shared" si="334"/>
        <v>1</v>
      </c>
      <c r="H2372" s="6">
        <v>46919</v>
      </c>
      <c r="I2372" s="12" t="str">
        <f t="shared" si="335"/>
        <v>2028</v>
      </c>
      <c r="J2372" s="10" t="str">
        <f t="shared" si="336"/>
        <v>Jun</v>
      </c>
      <c r="K2372" s="12" t="str">
        <f t="shared" si="337"/>
        <v>15</v>
      </c>
      <c r="L2372" s="2" t="s">
        <v>20</v>
      </c>
      <c r="M2372" s="2" t="s">
        <v>25</v>
      </c>
      <c r="N2372" s="2">
        <v>1.1200000000000001</v>
      </c>
      <c r="O2372" s="2" t="s">
        <v>16</v>
      </c>
      <c r="P2372" s="2">
        <v>13</v>
      </c>
      <c r="Q2372" s="2">
        <f t="shared" si="338"/>
        <v>2</v>
      </c>
      <c r="R2372" s="2">
        <v>6.09</v>
      </c>
      <c r="S2372" s="2">
        <f t="shared" si="339"/>
        <v>1</v>
      </c>
      <c r="T2372" s="42">
        <f>DataSet!G2724+DataSet!Q2724+DataSet!S2724</f>
        <v>7</v>
      </c>
      <c r="U2372" s="16" t="str">
        <f t="shared" si="340"/>
        <v>High</v>
      </c>
      <c r="V2372" s="4">
        <v>2</v>
      </c>
      <c r="W2372" s="33">
        <f t="shared" si="341"/>
        <v>519.45757575757602</v>
      </c>
      <c r="X2372" s="2" t="s">
        <v>22</v>
      </c>
    </row>
    <row r="2373" spans="1:24" ht="14.25" customHeight="1" x14ac:dyDescent="0.25">
      <c r="A2373" s="2">
        <v>2734</v>
      </c>
      <c r="B2373" s="2">
        <v>48</v>
      </c>
      <c r="C2373" s="2" t="str">
        <f t="shared" si="333"/>
        <v>Mid Adults</v>
      </c>
      <c r="D2373" s="2" t="s">
        <v>26</v>
      </c>
      <c r="E2373" s="2" t="s">
        <v>19</v>
      </c>
      <c r="F2373" s="2">
        <v>101.03</v>
      </c>
      <c r="G2373" s="2">
        <f t="shared" si="334"/>
        <v>1</v>
      </c>
      <c r="H2373" s="6">
        <v>46930</v>
      </c>
      <c r="I2373" s="12" t="str">
        <f t="shared" si="335"/>
        <v>2028</v>
      </c>
      <c r="J2373" s="10" t="str">
        <f t="shared" si="336"/>
        <v>Jun</v>
      </c>
      <c r="K2373" s="12" t="str">
        <f t="shared" si="337"/>
        <v>26</v>
      </c>
      <c r="L2373" s="2" t="s">
        <v>20</v>
      </c>
      <c r="M2373" s="2" t="s">
        <v>25</v>
      </c>
      <c r="N2373" s="2">
        <v>1.1200000000000001</v>
      </c>
      <c r="O2373" s="2" t="s">
        <v>21</v>
      </c>
      <c r="P2373" s="2">
        <v>16</v>
      </c>
      <c r="Q2373" s="2">
        <f t="shared" si="338"/>
        <v>3</v>
      </c>
      <c r="R2373" s="2">
        <v>6.31</v>
      </c>
      <c r="S2373" s="2">
        <f t="shared" si="339"/>
        <v>1</v>
      </c>
      <c r="T2373" s="42">
        <f>DataSet!G2735+DataSet!Q2735+DataSet!S2735</f>
        <v>5</v>
      </c>
      <c r="U2373" s="16" t="str">
        <f t="shared" si="340"/>
        <v>Medium</v>
      </c>
      <c r="V2373" s="4">
        <v>3</v>
      </c>
      <c r="W2373" s="33">
        <f t="shared" si="341"/>
        <v>499.0478957169455</v>
      </c>
      <c r="X2373" s="2" t="s">
        <v>28</v>
      </c>
    </row>
    <row r="2374" spans="1:24" ht="14.25" customHeight="1" x14ac:dyDescent="0.25">
      <c r="A2374" s="2">
        <v>2806</v>
      </c>
      <c r="B2374" s="2">
        <v>27</v>
      </c>
      <c r="C2374" s="2" t="str">
        <f t="shared" si="333"/>
        <v>Young Adults</v>
      </c>
      <c r="D2374" s="2" t="s">
        <v>12</v>
      </c>
      <c r="E2374" s="2" t="s">
        <v>27</v>
      </c>
      <c r="F2374" s="2">
        <v>907.13</v>
      </c>
      <c r="G2374" s="2">
        <f t="shared" si="334"/>
        <v>3</v>
      </c>
      <c r="H2374" s="6">
        <v>47002</v>
      </c>
      <c r="I2374" s="12" t="str">
        <f t="shared" si="335"/>
        <v>2028</v>
      </c>
      <c r="J2374" s="10" t="str">
        <f t="shared" si="336"/>
        <v>Sep</v>
      </c>
      <c r="K2374" s="12" t="str">
        <f t="shared" si="337"/>
        <v>06</v>
      </c>
      <c r="L2374" s="2" t="s">
        <v>14</v>
      </c>
      <c r="M2374" s="2" t="s">
        <v>15</v>
      </c>
      <c r="N2374" s="2">
        <v>1.1200000000000001</v>
      </c>
      <c r="O2374" s="2" t="s">
        <v>16</v>
      </c>
      <c r="P2374" s="2">
        <v>14</v>
      </c>
      <c r="Q2374" s="2">
        <f t="shared" si="338"/>
        <v>2</v>
      </c>
      <c r="R2374" s="2">
        <v>64.8</v>
      </c>
      <c r="S2374" s="2">
        <f t="shared" si="339"/>
        <v>2</v>
      </c>
      <c r="T2374" s="42">
        <f>DataSet!G2807+DataSet!Q2807+DataSet!S2807</f>
        <v>6</v>
      </c>
      <c r="U2374" s="16" t="str">
        <f t="shared" si="340"/>
        <v>Medium</v>
      </c>
      <c r="V2374" s="4">
        <v>4</v>
      </c>
      <c r="W2374" s="33">
        <f t="shared" si="341"/>
        <v>522.7900184501849</v>
      </c>
      <c r="X2374" s="2" t="s">
        <v>17</v>
      </c>
    </row>
    <row r="2375" spans="1:24" ht="14.25" customHeight="1" x14ac:dyDescent="0.25">
      <c r="A2375" s="2">
        <v>3250</v>
      </c>
      <c r="B2375" s="2">
        <v>45</v>
      </c>
      <c r="C2375" s="2" t="str">
        <f t="shared" si="333"/>
        <v>Mid Adults</v>
      </c>
      <c r="D2375" s="2" t="s">
        <v>26</v>
      </c>
      <c r="E2375" s="2" t="s">
        <v>19</v>
      </c>
      <c r="F2375" s="2">
        <v>593.29999999999995</v>
      </c>
      <c r="G2375" s="2">
        <f t="shared" si="334"/>
        <v>2</v>
      </c>
      <c r="H2375" s="6">
        <v>47446</v>
      </c>
      <c r="I2375" s="12" t="str">
        <f t="shared" si="335"/>
        <v>2029</v>
      </c>
      <c r="J2375" s="10" t="str">
        <f t="shared" si="336"/>
        <v>Nov</v>
      </c>
      <c r="K2375" s="12" t="str">
        <f t="shared" si="337"/>
        <v>24</v>
      </c>
      <c r="L2375" s="2" t="s">
        <v>20</v>
      </c>
      <c r="M2375" s="2" t="s">
        <v>25</v>
      </c>
      <c r="N2375" s="2">
        <v>1.1200000000000001</v>
      </c>
      <c r="O2375" s="2" t="s">
        <v>16</v>
      </c>
      <c r="P2375" s="2">
        <v>11</v>
      </c>
      <c r="Q2375" s="2">
        <f t="shared" si="338"/>
        <v>2</v>
      </c>
      <c r="R2375" s="2">
        <v>53.94</v>
      </c>
      <c r="S2375" s="2">
        <f t="shared" si="339"/>
        <v>2</v>
      </c>
      <c r="T2375" s="42">
        <f>DataSet!G3251+DataSet!Q3251+DataSet!S3251</f>
        <v>7</v>
      </c>
      <c r="U2375" s="16" t="str">
        <f t="shared" si="340"/>
        <v>High</v>
      </c>
      <c r="V2375" s="4">
        <v>4</v>
      </c>
      <c r="W2375" s="33">
        <f t="shared" si="341"/>
        <v>522.07959334565658</v>
      </c>
      <c r="X2375" s="2" t="s">
        <v>22</v>
      </c>
    </row>
    <row r="2376" spans="1:24" ht="14.25" customHeight="1" x14ac:dyDescent="0.25">
      <c r="A2376" s="2">
        <v>3412</v>
      </c>
      <c r="B2376" s="2">
        <v>21</v>
      </c>
      <c r="C2376" s="2" t="str">
        <f t="shared" si="333"/>
        <v>Young Adults</v>
      </c>
      <c r="D2376" s="2" t="s">
        <v>23</v>
      </c>
      <c r="E2376" s="2" t="s">
        <v>29</v>
      </c>
      <c r="F2376" s="2">
        <v>451.7</v>
      </c>
      <c r="G2376" s="2">
        <f t="shared" si="334"/>
        <v>2</v>
      </c>
      <c r="H2376" s="6">
        <v>47608</v>
      </c>
      <c r="I2376" s="12" t="str">
        <f t="shared" si="335"/>
        <v>2030</v>
      </c>
      <c r="J2376" s="10" t="str">
        <f t="shared" si="336"/>
        <v>May</v>
      </c>
      <c r="K2376" s="12" t="str">
        <f t="shared" si="337"/>
        <v>05</v>
      </c>
      <c r="L2376" s="2" t="s">
        <v>20</v>
      </c>
      <c r="M2376" s="2" t="s">
        <v>25</v>
      </c>
      <c r="N2376" s="2">
        <v>1.1200000000000001</v>
      </c>
      <c r="O2376" s="2" t="s">
        <v>16</v>
      </c>
      <c r="P2376" s="2">
        <v>14</v>
      </c>
      <c r="Q2376" s="2">
        <f t="shared" si="338"/>
        <v>2</v>
      </c>
      <c r="R2376" s="2">
        <v>32.26</v>
      </c>
      <c r="S2376" s="2">
        <f t="shared" si="339"/>
        <v>1</v>
      </c>
      <c r="T2376" s="42">
        <f>DataSet!G3413+DataSet!Q3413+DataSet!S3413</f>
        <v>6</v>
      </c>
      <c r="U2376" s="16" t="str">
        <f t="shared" si="340"/>
        <v>Medium</v>
      </c>
      <c r="V2376" s="4">
        <v>4</v>
      </c>
      <c r="W2376" s="33">
        <f t="shared" si="341"/>
        <v>521.94770370370418</v>
      </c>
      <c r="X2376" s="2" t="s">
        <v>22</v>
      </c>
    </row>
    <row r="2377" spans="1:24" ht="14.25" customHeight="1" x14ac:dyDescent="0.25">
      <c r="A2377" s="2">
        <v>3485</v>
      </c>
      <c r="B2377" s="2">
        <v>31</v>
      </c>
      <c r="C2377" s="2" t="str">
        <f t="shared" si="333"/>
        <v>Early Adults</v>
      </c>
      <c r="D2377" s="2" t="s">
        <v>23</v>
      </c>
      <c r="E2377" s="2" t="s">
        <v>29</v>
      </c>
      <c r="F2377" s="2">
        <v>692.77</v>
      </c>
      <c r="G2377" s="2">
        <f t="shared" si="334"/>
        <v>3</v>
      </c>
      <c r="H2377" s="6">
        <v>47681</v>
      </c>
      <c r="I2377" s="12" t="str">
        <f t="shared" si="335"/>
        <v>2030</v>
      </c>
      <c r="J2377" s="10" t="str">
        <f t="shared" si="336"/>
        <v>Jul</v>
      </c>
      <c r="K2377" s="12" t="str">
        <f t="shared" si="337"/>
        <v>17</v>
      </c>
      <c r="L2377" s="2" t="s">
        <v>14</v>
      </c>
      <c r="M2377" s="2" t="s">
        <v>25</v>
      </c>
      <c r="N2377" s="2">
        <v>1.1200000000000001</v>
      </c>
      <c r="O2377" s="2" t="s">
        <v>21</v>
      </c>
      <c r="P2377" s="2">
        <v>3</v>
      </c>
      <c r="Q2377" s="2">
        <f t="shared" si="338"/>
        <v>1</v>
      </c>
      <c r="R2377" s="2">
        <v>230.92</v>
      </c>
      <c r="S2377" s="2">
        <f t="shared" si="339"/>
        <v>3</v>
      </c>
      <c r="T2377" s="42">
        <f>DataSet!G3486+DataSet!Q3486+DataSet!S3486</f>
        <v>6</v>
      </c>
      <c r="U2377" s="16" t="str">
        <f t="shared" si="340"/>
        <v>Medium</v>
      </c>
      <c r="V2377" s="4">
        <v>3</v>
      </c>
      <c r="W2377" s="33">
        <f t="shared" si="341"/>
        <v>499.79046641791001</v>
      </c>
      <c r="X2377" s="2" t="s">
        <v>28</v>
      </c>
    </row>
    <row r="2378" spans="1:24" ht="14.25" customHeight="1" x14ac:dyDescent="0.25">
      <c r="A2378" s="2">
        <v>3509</v>
      </c>
      <c r="B2378" s="2">
        <v>36</v>
      </c>
      <c r="C2378" s="2" t="str">
        <f t="shared" si="333"/>
        <v>Early Adults</v>
      </c>
      <c r="D2378" s="2" t="s">
        <v>23</v>
      </c>
      <c r="E2378" s="2" t="s">
        <v>13</v>
      </c>
      <c r="F2378" s="2">
        <v>125.51</v>
      </c>
      <c r="G2378" s="2">
        <f t="shared" si="334"/>
        <v>1</v>
      </c>
      <c r="H2378" s="6">
        <v>47705</v>
      </c>
      <c r="I2378" s="12" t="str">
        <f t="shared" si="335"/>
        <v>2030</v>
      </c>
      <c r="J2378" s="10" t="str">
        <f t="shared" si="336"/>
        <v>Aug</v>
      </c>
      <c r="K2378" s="12" t="str">
        <f t="shared" si="337"/>
        <v>10</v>
      </c>
      <c r="L2378" s="2" t="s">
        <v>30</v>
      </c>
      <c r="M2378" s="2" t="s">
        <v>25</v>
      </c>
      <c r="N2378" s="2">
        <v>1.1200000000000001</v>
      </c>
      <c r="O2378" s="2" t="s">
        <v>16</v>
      </c>
      <c r="P2378" s="2">
        <v>6</v>
      </c>
      <c r="Q2378" s="2">
        <f t="shared" si="338"/>
        <v>2</v>
      </c>
      <c r="R2378" s="2">
        <v>20.92</v>
      </c>
      <c r="S2378" s="2">
        <f t="shared" si="339"/>
        <v>1</v>
      </c>
      <c r="T2378" s="42">
        <f>DataSet!G3510+DataSet!Q3510+DataSet!S3510</f>
        <v>5</v>
      </c>
      <c r="U2378" s="16" t="str">
        <f t="shared" si="340"/>
        <v>Medium</v>
      </c>
      <c r="V2378" s="4">
        <v>1</v>
      </c>
      <c r="W2378" s="33">
        <f t="shared" si="341"/>
        <v>537.48881782945728</v>
      </c>
      <c r="X2378" s="2" t="s">
        <v>22</v>
      </c>
    </row>
    <row r="2379" spans="1:24" ht="14.25" customHeight="1" x14ac:dyDescent="0.25">
      <c r="A2379" s="2">
        <v>3740</v>
      </c>
      <c r="B2379" s="2">
        <v>67</v>
      </c>
      <c r="C2379" s="2" t="str">
        <f t="shared" si="333"/>
        <v>Seniors</v>
      </c>
      <c r="D2379" s="2" t="s">
        <v>26</v>
      </c>
      <c r="E2379" s="2" t="s">
        <v>29</v>
      </c>
      <c r="F2379" s="2">
        <v>865.92</v>
      </c>
      <c r="G2379" s="2">
        <f t="shared" si="334"/>
        <v>3</v>
      </c>
      <c r="H2379" s="6">
        <v>47936</v>
      </c>
      <c r="I2379" s="12" t="str">
        <f t="shared" si="335"/>
        <v>2031</v>
      </c>
      <c r="J2379" s="10" t="str">
        <f t="shared" si="336"/>
        <v>Mar</v>
      </c>
      <c r="K2379" s="12" t="str">
        <f t="shared" si="337"/>
        <v>29</v>
      </c>
      <c r="L2379" s="2" t="s">
        <v>14</v>
      </c>
      <c r="M2379" s="2" t="s">
        <v>25</v>
      </c>
      <c r="N2379" s="2">
        <v>1.1200000000000001</v>
      </c>
      <c r="O2379" s="2" t="s">
        <v>21</v>
      </c>
      <c r="P2379" s="2">
        <v>13</v>
      </c>
      <c r="Q2379" s="2">
        <f t="shared" si="338"/>
        <v>2</v>
      </c>
      <c r="R2379" s="2">
        <v>66.61</v>
      </c>
      <c r="S2379" s="2">
        <f t="shared" si="339"/>
        <v>2</v>
      </c>
      <c r="T2379" s="42">
        <f>DataSet!G3741+DataSet!Q3741+DataSet!S3741</f>
        <v>5</v>
      </c>
      <c r="U2379" s="16" t="str">
        <f t="shared" si="340"/>
        <v>Medium</v>
      </c>
      <c r="V2379" s="4">
        <v>4</v>
      </c>
      <c r="W2379" s="33">
        <f t="shared" si="341"/>
        <v>522.0780333951767</v>
      </c>
      <c r="X2379" s="2" t="s">
        <v>17</v>
      </c>
    </row>
    <row r="2380" spans="1:24" ht="14.25" customHeight="1" x14ac:dyDescent="0.25">
      <c r="A2380" s="2">
        <v>3838</v>
      </c>
      <c r="B2380" s="2">
        <v>32</v>
      </c>
      <c r="C2380" s="2" t="str">
        <f t="shared" si="333"/>
        <v>Early Adults</v>
      </c>
      <c r="D2380" s="2" t="s">
        <v>18</v>
      </c>
      <c r="E2380" s="2" t="s">
        <v>27</v>
      </c>
      <c r="F2380" s="2">
        <v>81.58</v>
      </c>
      <c r="G2380" s="2">
        <f t="shared" si="334"/>
        <v>1</v>
      </c>
      <c r="H2380" s="6">
        <v>48034</v>
      </c>
      <c r="I2380" s="12" t="str">
        <f t="shared" si="335"/>
        <v>2031</v>
      </c>
      <c r="J2380" s="10" t="str">
        <f t="shared" si="336"/>
        <v>Jul</v>
      </c>
      <c r="K2380" s="12" t="str">
        <f t="shared" si="337"/>
        <v>05</v>
      </c>
      <c r="L2380" s="2" t="s">
        <v>30</v>
      </c>
      <c r="M2380" s="2" t="s">
        <v>15</v>
      </c>
      <c r="N2380" s="2">
        <v>1.1200000000000001</v>
      </c>
      <c r="O2380" s="2" t="s">
        <v>21</v>
      </c>
      <c r="P2380" s="2">
        <v>4</v>
      </c>
      <c r="Q2380" s="2">
        <f t="shared" si="338"/>
        <v>1</v>
      </c>
      <c r="R2380" s="2">
        <v>20.399999999999999</v>
      </c>
      <c r="S2380" s="2">
        <f t="shared" si="339"/>
        <v>1</v>
      </c>
      <c r="T2380" s="42">
        <f>DataSet!G3839+DataSet!Q3839+DataSet!S3839</f>
        <v>7</v>
      </c>
      <c r="U2380" s="16" t="str">
        <f t="shared" si="340"/>
        <v>High</v>
      </c>
      <c r="V2380" s="4">
        <v>1</v>
      </c>
      <c r="W2380" s="33">
        <f t="shared" si="341"/>
        <v>538.28877669902909</v>
      </c>
      <c r="X2380" s="2" t="s">
        <v>17</v>
      </c>
    </row>
    <row r="2381" spans="1:24" ht="14.25" customHeight="1" x14ac:dyDescent="0.25">
      <c r="A2381" s="2">
        <v>3930</v>
      </c>
      <c r="B2381" s="2">
        <v>68</v>
      </c>
      <c r="C2381" s="2" t="str">
        <f t="shared" si="333"/>
        <v>Seniors</v>
      </c>
      <c r="D2381" s="2" t="s">
        <v>12</v>
      </c>
      <c r="E2381" s="2" t="s">
        <v>19</v>
      </c>
      <c r="F2381" s="2">
        <v>449.11</v>
      </c>
      <c r="G2381" s="2">
        <f t="shared" si="334"/>
        <v>2</v>
      </c>
      <c r="H2381" s="6">
        <v>48126</v>
      </c>
      <c r="I2381" s="12" t="str">
        <f t="shared" si="335"/>
        <v>2031</v>
      </c>
      <c r="J2381" s="10" t="str">
        <f t="shared" si="336"/>
        <v>Oct</v>
      </c>
      <c r="K2381" s="12" t="str">
        <f t="shared" si="337"/>
        <v>05</v>
      </c>
      <c r="L2381" s="2" t="s">
        <v>24</v>
      </c>
      <c r="M2381" s="2" t="s">
        <v>25</v>
      </c>
      <c r="N2381" s="2">
        <v>1.1200000000000001</v>
      </c>
      <c r="O2381" s="2" t="s">
        <v>16</v>
      </c>
      <c r="P2381" s="2">
        <v>12</v>
      </c>
      <c r="Q2381" s="2">
        <f t="shared" si="338"/>
        <v>2</v>
      </c>
      <c r="R2381" s="2">
        <v>37.43</v>
      </c>
      <c r="S2381" s="2">
        <f t="shared" si="339"/>
        <v>1</v>
      </c>
      <c r="T2381" s="42">
        <f>DataSet!G3931+DataSet!Q3931+DataSet!S3931</f>
        <v>7</v>
      </c>
      <c r="U2381" s="16" t="str">
        <f t="shared" si="340"/>
        <v>High</v>
      </c>
      <c r="V2381" s="4">
        <v>5</v>
      </c>
      <c r="W2381" s="33">
        <f t="shared" si="341"/>
        <v>544.93875739644977</v>
      </c>
      <c r="X2381" s="2" t="s">
        <v>17</v>
      </c>
    </row>
    <row r="2382" spans="1:24" ht="14.25" customHeight="1" x14ac:dyDescent="0.25">
      <c r="A2382" s="2">
        <v>3973</v>
      </c>
      <c r="B2382" s="2">
        <v>65</v>
      </c>
      <c r="C2382" s="2" t="str">
        <f t="shared" si="333"/>
        <v>Seniors</v>
      </c>
      <c r="D2382" s="2" t="s">
        <v>23</v>
      </c>
      <c r="E2382" s="2" t="s">
        <v>13</v>
      </c>
      <c r="F2382" s="2">
        <v>795.7</v>
      </c>
      <c r="G2382" s="2">
        <f t="shared" si="334"/>
        <v>3</v>
      </c>
      <c r="H2382" s="6">
        <v>48169</v>
      </c>
      <c r="I2382" s="12" t="str">
        <f t="shared" si="335"/>
        <v>2031</v>
      </c>
      <c r="J2382" s="10" t="str">
        <f t="shared" si="336"/>
        <v>Nov</v>
      </c>
      <c r="K2382" s="12" t="str">
        <f t="shared" si="337"/>
        <v>17</v>
      </c>
      <c r="L2382" s="2" t="s">
        <v>24</v>
      </c>
      <c r="M2382" s="2" t="s">
        <v>25</v>
      </c>
      <c r="N2382" s="2">
        <v>1.1200000000000001</v>
      </c>
      <c r="O2382" s="2" t="s">
        <v>16</v>
      </c>
      <c r="P2382" s="2">
        <v>17</v>
      </c>
      <c r="Q2382" s="2">
        <f t="shared" si="338"/>
        <v>3</v>
      </c>
      <c r="R2382" s="2">
        <v>46.81</v>
      </c>
      <c r="S2382" s="2">
        <f t="shared" si="339"/>
        <v>1</v>
      </c>
      <c r="T2382" s="42">
        <f>DataSet!G3974+DataSet!Q3974+DataSet!S3974</f>
        <v>7</v>
      </c>
      <c r="U2382" s="16" t="str">
        <f t="shared" si="340"/>
        <v>High</v>
      </c>
      <c r="V2382" s="4">
        <v>3</v>
      </c>
      <c r="W2382" s="33">
        <f t="shared" si="341"/>
        <v>499.42975700934534</v>
      </c>
      <c r="X2382" s="2" t="s">
        <v>28</v>
      </c>
    </row>
    <row r="2383" spans="1:24" ht="14.25" customHeight="1" x14ac:dyDescent="0.25">
      <c r="A2383" s="2">
        <v>4202</v>
      </c>
      <c r="B2383" s="2">
        <v>48</v>
      </c>
      <c r="C2383" s="2" t="str">
        <f t="shared" si="333"/>
        <v>Mid Adults</v>
      </c>
      <c r="D2383" s="2" t="s">
        <v>26</v>
      </c>
      <c r="E2383" s="2" t="s">
        <v>27</v>
      </c>
      <c r="F2383" s="2">
        <v>727.94</v>
      </c>
      <c r="G2383" s="2">
        <f t="shared" si="334"/>
        <v>3</v>
      </c>
      <c r="H2383" s="6">
        <v>48398</v>
      </c>
      <c r="I2383" s="12" t="str">
        <f t="shared" si="335"/>
        <v>2032</v>
      </c>
      <c r="J2383" s="10" t="str">
        <f t="shared" si="336"/>
        <v>Jul</v>
      </c>
      <c r="K2383" s="12" t="str">
        <f t="shared" si="337"/>
        <v>03</v>
      </c>
      <c r="L2383" s="2" t="s">
        <v>24</v>
      </c>
      <c r="M2383" s="2" t="s">
        <v>15</v>
      </c>
      <c r="N2383" s="2">
        <v>1.1200000000000001</v>
      </c>
      <c r="O2383" s="2" t="s">
        <v>16</v>
      </c>
      <c r="P2383" s="2">
        <v>13</v>
      </c>
      <c r="Q2383" s="2">
        <f t="shared" si="338"/>
        <v>2</v>
      </c>
      <c r="R2383" s="2">
        <v>56</v>
      </c>
      <c r="S2383" s="2">
        <f t="shared" si="339"/>
        <v>2</v>
      </c>
      <c r="T2383" s="42">
        <f>DataSet!G4203+DataSet!Q4203+DataSet!S4203</f>
        <v>7</v>
      </c>
      <c r="U2383" s="16" t="str">
        <f t="shared" si="340"/>
        <v>High</v>
      </c>
      <c r="V2383" s="4">
        <v>5</v>
      </c>
      <c r="W2383" s="33">
        <f t="shared" si="341"/>
        <v>545.12814229249011</v>
      </c>
      <c r="X2383" s="2" t="s">
        <v>17</v>
      </c>
    </row>
    <row r="2384" spans="1:24" ht="14.25" customHeight="1" x14ac:dyDescent="0.25">
      <c r="A2384" s="2">
        <v>4232</v>
      </c>
      <c r="B2384" s="2">
        <v>59</v>
      </c>
      <c r="C2384" s="2" t="str">
        <f t="shared" si="333"/>
        <v>Late Adults</v>
      </c>
      <c r="D2384" s="2" t="s">
        <v>26</v>
      </c>
      <c r="E2384" s="2" t="s">
        <v>27</v>
      </c>
      <c r="F2384" s="2">
        <v>544.4</v>
      </c>
      <c r="G2384" s="2">
        <f t="shared" si="334"/>
        <v>2</v>
      </c>
      <c r="H2384" s="6">
        <v>48428</v>
      </c>
      <c r="I2384" s="12" t="str">
        <f t="shared" si="335"/>
        <v>2032</v>
      </c>
      <c r="J2384" s="10" t="str">
        <f t="shared" si="336"/>
        <v>Aug</v>
      </c>
      <c r="K2384" s="12" t="str">
        <f t="shared" si="337"/>
        <v>02</v>
      </c>
      <c r="L2384" s="2" t="s">
        <v>30</v>
      </c>
      <c r="M2384" s="2" t="s">
        <v>15</v>
      </c>
      <c r="N2384" s="2">
        <v>1.1200000000000001</v>
      </c>
      <c r="O2384" s="2" t="s">
        <v>21</v>
      </c>
      <c r="P2384" s="2">
        <v>14</v>
      </c>
      <c r="Q2384" s="2">
        <f t="shared" si="338"/>
        <v>2</v>
      </c>
      <c r="R2384" s="2">
        <v>38.89</v>
      </c>
      <c r="S2384" s="2">
        <f t="shared" si="339"/>
        <v>1</v>
      </c>
      <c r="T2384" s="42">
        <f>DataSet!G4233+DataSet!Q4233+DataSet!S4233</f>
        <v>6</v>
      </c>
      <c r="U2384" s="16" t="str">
        <f t="shared" si="340"/>
        <v>Medium</v>
      </c>
      <c r="V2384" s="4">
        <v>5</v>
      </c>
      <c r="W2384" s="33">
        <f t="shared" si="341"/>
        <v>544.76613861386147</v>
      </c>
      <c r="X2384" s="2" t="s">
        <v>17</v>
      </c>
    </row>
    <row r="2385" spans="1:24" ht="14.25" customHeight="1" x14ac:dyDescent="0.25">
      <c r="A2385" s="2">
        <v>4288</v>
      </c>
      <c r="B2385" s="2">
        <v>55</v>
      </c>
      <c r="C2385" s="2" t="str">
        <f t="shared" si="333"/>
        <v>Late Adults</v>
      </c>
      <c r="D2385" s="2" t="s">
        <v>26</v>
      </c>
      <c r="E2385" s="2" t="s">
        <v>13</v>
      </c>
      <c r="F2385" s="2">
        <v>977.53</v>
      </c>
      <c r="G2385" s="2">
        <f t="shared" si="334"/>
        <v>3</v>
      </c>
      <c r="H2385" s="6">
        <v>48484</v>
      </c>
      <c r="I2385" s="12" t="str">
        <f t="shared" si="335"/>
        <v>2032</v>
      </c>
      <c r="J2385" s="10" t="str">
        <f t="shared" si="336"/>
        <v>Sep</v>
      </c>
      <c r="K2385" s="12" t="str">
        <f t="shared" si="337"/>
        <v>27</v>
      </c>
      <c r="L2385" s="2" t="s">
        <v>20</v>
      </c>
      <c r="M2385" s="2" t="s">
        <v>25</v>
      </c>
      <c r="N2385" s="2">
        <v>1.1200000000000001</v>
      </c>
      <c r="O2385" s="2" t="s">
        <v>21</v>
      </c>
      <c r="P2385" s="2">
        <v>10</v>
      </c>
      <c r="Q2385" s="2">
        <f t="shared" si="338"/>
        <v>2</v>
      </c>
      <c r="R2385" s="2">
        <v>97.75</v>
      </c>
      <c r="S2385" s="2">
        <f t="shared" si="339"/>
        <v>2</v>
      </c>
      <c r="T2385" s="42">
        <f>DataSet!G4289+DataSet!Q4289+DataSet!S4289</f>
        <v>7</v>
      </c>
      <c r="U2385" s="16" t="str">
        <f t="shared" si="340"/>
        <v>High</v>
      </c>
      <c r="V2385" s="4">
        <v>2</v>
      </c>
      <c r="W2385" s="33">
        <f t="shared" si="341"/>
        <v>520.29307400379525</v>
      </c>
      <c r="X2385" s="2" t="s">
        <v>22</v>
      </c>
    </row>
    <row r="2386" spans="1:24" ht="14.25" customHeight="1" x14ac:dyDescent="0.25">
      <c r="A2386" s="2">
        <v>4317</v>
      </c>
      <c r="B2386" s="2">
        <v>58</v>
      </c>
      <c r="C2386" s="2" t="str">
        <f t="shared" si="333"/>
        <v>Late Adults</v>
      </c>
      <c r="D2386" s="2" t="s">
        <v>12</v>
      </c>
      <c r="E2386" s="2" t="s">
        <v>13</v>
      </c>
      <c r="F2386" s="2">
        <v>467.86</v>
      </c>
      <c r="G2386" s="2">
        <f t="shared" si="334"/>
        <v>2</v>
      </c>
      <c r="H2386" s="6">
        <v>48513</v>
      </c>
      <c r="I2386" s="12" t="str">
        <f t="shared" si="335"/>
        <v>2032</v>
      </c>
      <c r="J2386" s="10" t="str">
        <f t="shared" si="336"/>
        <v>Oct</v>
      </c>
      <c r="K2386" s="12" t="str">
        <f t="shared" si="337"/>
        <v>26</v>
      </c>
      <c r="L2386" s="2" t="s">
        <v>14</v>
      </c>
      <c r="M2386" s="2" t="s">
        <v>25</v>
      </c>
      <c r="N2386" s="2">
        <v>1.1200000000000001</v>
      </c>
      <c r="O2386" s="2" t="s">
        <v>16</v>
      </c>
      <c r="P2386" s="2">
        <v>19</v>
      </c>
      <c r="Q2386" s="2">
        <f t="shared" si="338"/>
        <v>3</v>
      </c>
      <c r="R2386" s="2">
        <v>24.62</v>
      </c>
      <c r="S2386" s="2">
        <f t="shared" si="339"/>
        <v>1</v>
      </c>
      <c r="T2386" s="42">
        <f>DataSet!G4318+DataSet!Q4318+DataSet!S4318</f>
        <v>4</v>
      </c>
      <c r="U2386" s="16" t="str">
        <f t="shared" si="340"/>
        <v>Low</v>
      </c>
      <c r="V2386" s="4">
        <v>4</v>
      </c>
      <c r="W2386" s="33">
        <f t="shared" si="341"/>
        <v>521.43892193308591</v>
      </c>
      <c r="X2386" s="2" t="s">
        <v>22</v>
      </c>
    </row>
    <row r="2387" spans="1:24" ht="14.25" customHeight="1" x14ac:dyDescent="0.25">
      <c r="A2387" s="2">
        <v>4511</v>
      </c>
      <c r="B2387" s="2">
        <v>60</v>
      </c>
      <c r="C2387" s="2" t="str">
        <f t="shared" si="333"/>
        <v>Seniors</v>
      </c>
      <c r="D2387" s="2" t="s">
        <v>12</v>
      </c>
      <c r="E2387" s="2" t="s">
        <v>27</v>
      </c>
      <c r="F2387" s="2">
        <v>881.88</v>
      </c>
      <c r="G2387" s="2">
        <f t="shared" si="334"/>
        <v>3</v>
      </c>
      <c r="H2387" s="6">
        <v>48707</v>
      </c>
      <c r="I2387" s="12" t="str">
        <f t="shared" si="335"/>
        <v>2033</v>
      </c>
      <c r="J2387" s="10" t="str">
        <f t="shared" si="336"/>
        <v>May</v>
      </c>
      <c r="K2387" s="12" t="str">
        <f t="shared" si="337"/>
        <v>08</v>
      </c>
      <c r="L2387" s="2" t="s">
        <v>30</v>
      </c>
      <c r="M2387" s="2" t="s">
        <v>25</v>
      </c>
      <c r="N2387" s="2">
        <v>1.1200000000000001</v>
      </c>
      <c r="O2387" s="2" t="s">
        <v>16</v>
      </c>
      <c r="P2387" s="2">
        <v>4</v>
      </c>
      <c r="Q2387" s="2">
        <f t="shared" si="338"/>
        <v>1</v>
      </c>
      <c r="R2387" s="2">
        <v>220.47</v>
      </c>
      <c r="S2387" s="2">
        <f t="shared" si="339"/>
        <v>3</v>
      </c>
      <c r="T2387" s="42">
        <f>DataSet!G4512+DataSet!Q4512+DataSet!S4512</f>
        <v>5</v>
      </c>
      <c r="U2387" s="16" t="str">
        <f t="shared" si="340"/>
        <v>Medium</v>
      </c>
      <c r="V2387" s="4">
        <v>3</v>
      </c>
      <c r="W2387" s="33">
        <f t="shared" si="341"/>
        <v>498.87494382022436</v>
      </c>
      <c r="X2387" s="2" t="s">
        <v>28</v>
      </c>
    </row>
    <row r="2388" spans="1:24" ht="14.25" customHeight="1" x14ac:dyDescent="0.25">
      <c r="A2388" s="2">
        <v>4626</v>
      </c>
      <c r="B2388" s="2">
        <v>57</v>
      </c>
      <c r="C2388" s="2" t="str">
        <f t="shared" si="333"/>
        <v>Late Adults</v>
      </c>
      <c r="D2388" s="2" t="s">
        <v>12</v>
      </c>
      <c r="E2388" s="2" t="s">
        <v>29</v>
      </c>
      <c r="F2388" s="2">
        <v>898.93</v>
      </c>
      <c r="G2388" s="2">
        <f t="shared" si="334"/>
        <v>3</v>
      </c>
      <c r="H2388" s="6">
        <v>48822</v>
      </c>
      <c r="I2388" s="12" t="str">
        <f t="shared" si="335"/>
        <v>2033</v>
      </c>
      <c r="J2388" s="10" t="str">
        <f t="shared" si="336"/>
        <v>Aug</v>
      </c>
      <c r="K2388" s="12" t="str">
        <f t="shared" si="337"/>
        <v>31</v>
      </c>
      <c r="L2388" s="2" t="s">
        <v>14</v>
      </c>
      <c r="M2388" s="2" t="s">
        <v>15</v>
      </c>
      <c r="N2388" s="2">
        <v>1.1200000000000001</v>
      </c>
      <c r="O2388" s="2" t="s">
        <v>21</v>
      </c>
      <c r="P2388" s="2">
        <v>3</v>
      </c>
      <c r="Q2388" s="2">
        <f t="shared" si="338"/>
        <v>1</v>
      </c>
      <c r="R2388" s="2">
        <v>299.64</v>
      </c>
      <c r="S2388" s="2">
        <f t="shared" si="339"/>
        <v>3</v>
      </c>
      <c r="T2388" s="42">
        <f>DataSet!G4627+DataSet!Q4627+DataSet!S4627</f>
        <v>5</v>
      </c>
      <c r="U2388" s="16" t="str">
        <f t="shared" si="340"/>
        <v>Medium</v>
      </c>
      <c r="V2388" s="4">
        <v>5</v>
      </c>
      <c r="W2388" s="33">
        <f t="shared" si="341"/>
        <v>544.76686507936506</v>
      </c>
      <c r="X2388" s="2" t="s">
        <v>22</v>
      </c>
    </row>
    <row r="2389" spans="1:24" ht="14.25" customHeight="1" x14ac:dyDescent="0.25">
      <c r="A2389" s="2">
        <v>4797</v>
      </c>
      <c r="B2389" s="2">
        <v>39</v>
      </c>
      <c r="C2389" s="2" t="str">
        <f t="shared" si="333"/>
        <v>Early Adults</v>
      </c>
      <c r="D2389" s="2" t="s">
        <v>18</v>
      </c>
      <c r="E2389" s="2" t="s">
        <v>27</v>
      </c>
      <c r="F2389" s="2">
        <v>755.99</v>
      </c>
      <c r="G2389" s="2">
        <f t="shared" si="334"/>
        <v>3</v>
      </c>
      <c r="H2389" s="6">
        <v>48993</v>
      </c>
      <c r="I2389" s="12" t="str">
        <f t="shared" si="335"/>
        <v>2034</v>
      </c>
      <c r="J2389" s="10" t="str">
        <f t="shared" si="336"/>
        <v>Feb</v>
      </c>
      <c r="K2389" s="12" t="str">
        <f t="shared" si="337"/>
        <v>18</v>
      </c>
      <c r="L2389" s="2" t="s">
        <v>14</v>
      </c>
      <c r="M2389" s="2" t="s">
        <v>25</v>
      </c>
      <c r="N2389" s="2">
        <v>1.1200000000000001</v>
      </c>
      <c r="O2389" s="2" t="s">
        <v>21</v>
      </c>
      <c r="P2389" s="2">
        <v>13</v>
      </c>
      <c r="Q2389" s="2">
        <f t="shared" si="338"/>
        <v>2</v>
      </c>
      <c r="R2389" s="2">
        <v>58.15</v>
      </c>
      <c r="S2389" s="2">
        <f t="shared" si="339"/>
        <v>2</v>
      </c>
      <c r="T2389" s="42">
        <f>DataSet!G4798+DataSet!Q4798+DataSet!S4798</f>
        <v>7</v>
      </c>
      <c r="U2389" s="16" t="str">
        <f t="shared" si="340"/>
        <v>High</v>
      </c>
      <c r="V2389" s="4">
        <v>2</v>
      </c>
      <c r="W2389" s="33">
        <f t="shared" si="341"/>
        <v>519.42380228136903</v>
      </c>
      <c r="X2389" s="2" t="s">
        <v>22</v>
      </c>
    </row>
    <row r="2390" spans="1:24" ht="14.25" customHeight="1" x14ac:dyDescent="0.25">
      <c r="A2390" s="2">
        <v>122</v>
      </c>
      <c r="B2390" s="2">
        <v>60</v>
      </c>
      <c r="C2390" s="2" t="str">
        <f t="shared" si="333"/>
        <v>Seniors</v>
      </c>
      <c r="D2390" s="2" t="s">
        <v>12</v>
      </c>
      <c r="E2390" s="2" t="s">
        <v>13</v>
      </c>
      <c r="F2390" s="2">
        <v>781.53</v>
      </c>
      <c r="G2390" s="2">
        <f t="shared" si="334"/>
        <v>3</v>
      </c>
      <c r="H2390" s="6">
        <v>44318</v>
      </c>
      <c r="I2390" s="12" t="str">
        <f t="shared" si="335"/>
        <v>2021</v>
      </c>
      <c r="J2390" s="10" t="str">
        <f t="shared" si="336"/>
        <v>May</v>
      </c>
      <c r="K2390" s="12" t="str">
        <f t="shared" si="337"/>
        <v>02</v>
      </c>
      <c r="L2390" s="2" t="s">
        <v>24</v>
      </c>
      <c r="M2390" s="2" t="s">
        <v>15</v>
      </c>
      <c r="N2390" s="2">
        <v>1.1100000000000001</v>
      </c>
      <c r="O2390" s="2" t="s">
        <v>16</v>
      </c>
      <c r="P2390" s="2">
        <v>6</v>
      </c>
      <c r="Q2390" s="2">
        <f t="shared" si="338"/>
        <v>2</v>
      </c>
      <c r="R2390" s="2">
        <v>130.26</v>
      </c>
      <c r="S2390" s="2">
        <f t="shared" si="339"/>
        <v>2</v>
      </c>
      <c r="T2390" s="42">
        <f>DataSet!G123+DataSet!Q123+DataSet!S123</f>
        <v>6</v>
      </c>
      <c r="U2390" s="16" t="str">
        <f t="shared" si="340"/>
        <v>Medium</v>
      </c>
      <c r="V2390" s="4">
        <v>5</v>
      </c>
      <c r="W2390" s="33">
        <f t="shared" si="341"/>
        <v>544.06276341948308</v>
      </c>
      <c r="X2390" s="2" t="s">
        <v>17</v>
      </c>
    </row>
    <row r="2391" spans="1:24" ht="14.25" customHeight="1" x14ac:dyDescent="0.25">
      <c r="A2391" s="2">
        <v>180</v>
      </c>
      <c r="B2391" s="2">
        <v>44</v>
      </c>
      <c r="C2391" s="2" t="str">
        <f t="shared" si="333"/>
        <v>Mid Adults</v>
      </c>
      <c r="D2391" s="2" t="s">
        <v>12</v>
      </c>
      <c r="E2391" s="2" t="s">
        <v>13</v>
      </c>
      <c r="F2391" s="2">
        <v>372.07</v>
      </c>
      <c r="G2391" s="2">
        <f t="shared" si="334"/>
        <v>2</v>
      </c>
      <c r="H2391" s="6">
        <v>44376</v>
      </c>
      <c r="I2391" s="12" t="str">
        <f t="shared" si="335"/>
        <v>2021</v>
      </c>
      <c r="J2391" s="10" t="str">
        <f t="shared" si="336"/>
        <v>Jun</v>
      </c>
      <c r="K2391" s="12" t="str">
        <f t="shared" si="337"/>
        <v>29</v>
      </c>
      <c r="L2391" s="2" t="s">
        <v>24</v>
      </c>
      <c r="M2391" s="2" t="s">
        <v>25</v>
      </c>
      <c r="N2391" s="2">
        <v>1.1100000000000001</v>
      </c>
      <c r="O2391" s="2" t="s">
        <v>21</v>
      </c>
      <c r="P2391" s="2">
        <v>13</v>
      </c>
      <c r="Q2391" s="2">
        <f t="shared" si="338"/>
        <v>2</v>
      </c>
      <c r="R2391" s="2">
        <v>28.62</v>
      </c>
      <c r="S2391" s="2">
        <f t="shared" si="339"/>
        <v>1</v>
      </c>
      <c r="T2391" s="42">
        <f>DataSet!G181+DataSet!Q181+DataSet!S181</f>
        <v>5</v>
      </c>
      <c r="U2391" s="16" t="str">
        <f t="shared" si="340"/>
        <v>Medium</v>
      </c>
      <c r="V2391" s="4">
        <v>5</v>
      </c>
      <c r="W2391" s="33">
        <f t="shared" si="341"/>
        <v>543.58972111553783</v>
      </c>
      <c r="X2391" s="2" t="s">
        <v>17</v>
      </c>
    </row>
    <row r="2392" spans="1:24" ht="14.25" customHeight="1" x14ac:dyDescent="0.25">
      <c r="A2392" s="2">
        <v>653</v>
      </c>
      <c r="B2392" s="2">
        <v>34</v>
      </c>
      <c r="C2392" s="2" t="str">
        <f t="shared" si="333"/>
        <v>Early Adults</v>
      </c>
      <c r="D2392" s="2" t="s">
        <v>26</v>
      </c>
      <c r="E2392" s="2" t="s">
        <v>13</v>
      </c>
      <c r="F2392" s="2">
        <v>891.28</v>
      </c>
      <c r="G2392" s="2">
        <f t="shared" si="334"/>
        <v>3</v>
      </c>
      <c r="H2392" s="6">
        <v>44849</v>
      </c>
      <c r="I2392" s="12" t="str">
        <f t="shared" si="335"/>
        <v>2022</v>
      </c>
      <c r="J2392" s="10" t="str">
        <f t="shared" si="336"/>
        <v>Oct</v>
      </c>
      <c r="K2392" s="12" t="str">
        <f t="shared" si="337"/>
        <v>15</v>
      </c>
      <c r="L2392" s="2" t="s">
        <v>30</v>
      </c>
      <c r="M2392" s="2" t="s">
        <v>25</v>
      </c>
      <c r="N2392" s="2">
        <v>1.1100000000000001</v>
      </c>
      <c r="O2392" s="2" t="s">
        <v>16</v>
      </c>
      <c r="P2392" s="2">
        <v>12</v>
      </c>
      <c r="Q2392" s="2">
        <f t="shared" si="338"/>
        <v>2</v>
      </c>
      <c r="R2392" s="2">
        <v>74.27</v>
      </c>
      <c r="S2392" s="2">
        <f t="shared" si="339"/>
        <v>2</v>
      </c>
      <c r="T2392" s="42">
        <f>DataSet!G654+DataSet!Q654+DataSet!S654</f>
        <v>7</v>
      </c>
      <c r="U2392" s="16" t="str">
        <f t="shared" si="340"/>
        <v>High</v>
      </c>
      <c r="V2392" s="4">
        <v>3</v>
      </c>
      <c r="W2392" s="33">
        <f t="shared" si="341"/>
        <v>498.15636022514019</v>
      </c>
      <c r="X2392" s="2" t="s">
        <v>17</v>
      </c>
    </row>
    <row r="2393" spans="1:24" ht="14.25" customHeight="1" x14ac:dyDescent="0.25">
      <c r="A2393" s="2">
        <v>699</v>
      </c>
      <c r="B2393" s="2">
        <v>55</v>
      </c>
      <c r="C2393" s="2" t="str">
        <f t="shared" si="333"/>
        <v>Late Adults</v>
      </c>
      <c r="D2393" s="2" t="s">
        <v>26</v>
      </c>
      <c r="E2393" s="2" t="s">
        <v>19</v>
      </c>
      <c r="F2393" s="2">
        <v>469.58</v>
      </c>
      <c r="G2393" s="2">
        <f t="shared" si="334"/>
        <v>2</v>
      </c>
      <c r="H2393" s="6">
        <v>44895</v>
      </c>
      <c r="I2393" s="12" t="str">
        <f t="shared" si="335"/>
        <v>2022</v>
      </c>
      <c r="J2393" s="10" t="str">
        <f t="shared" si="336"/>
        <v>Nov</v>
      </c>
      <c r="K2393" s="12" t="str">
        <f t="shared" si="337"/>
        <v>30</v>
      </c>
      <c r="L2393" s="2" t="s">
        <v>30</v>
      </c>
      <c r="M2393" s="2" t="s">
        <v>25</v>
      </c>
      <c r="N2393" s="2">
        <v>1.1100000000000001</v>
      </c>
      <c r="O2393" s="2" t="s">
        <v>21</v>
      </c>
      <c r="P2393" s="2">
        <v>2</v>
      </c>
      <c r="Q2393" s="2">
        <f t="shared" si="338"/>
        <v>1</v>
      </c>
      <c r="R2393" s="2">
        <v>234.79</v>
      </c>
      <c r="S2393" s="2">
        <f t="shared" si="339"/>
        <v>3</v>
      </c>
      <c r="T2393" s="42">
        <f>DataSet!G700+DataSet!Q700+DataSet!S700</f>
        <v>4</v>
      </c>
      <c r="U2393" s="16" t="str">
        <f t="shared" si="340"/>
        <v>Low</v>
      </c>
      <c r="V2393" s="4">
        <v>5</v>
      </c>
      <c r="W2393" s="33">
        <f t="shared" si="341"/>
        <v>543.93207584830338</v>
      </c>
      <c r="X2393" s="2" t="s">
        <v>17</v>
      </c>
    </row>
    <row r="2394" spans="1:24" ht="14.25" customHeight="1" x14ac:dyDescent="0.25">
      <c r="A2394" s="2">
        <v>871</v>
      </c>
      <c r="B2394" s="2">
        <v>68</v>
      </c>
      <c r="C2394" s="2" t="str">
        <f t="shared" si="333"/>
        <v>Seniors</v>
      </c>
      <c r="D2394" s="2" t="s">
        <v>23</v>
      </c>
      <c r="E2394" s="2" t="s">
        <v>19</v>
      </c>
      <c r="F2394" s="2">
        <v>484.38</v>
      </c>
      <c r="G2394" s="2">
        <f t="shared" si="334"/>
        <v>2</v>
      </c>
      <c r="H2394" s="6">
        <v>45067</v>
      </c>
      <c r="I2394" s="12" t="str">
        <f t="shared" si="335"/>
        <v>2023</v>
      </c>
      <c r="J2394" s="10" t="str">
        <f t="shared" si="336"/>
        <v>May</v>
      </c>
      <c r="K2394" s="12" t="str">
        <f t="shared" si="337"/>
        <v>21</v>
      </c>
      <c r="L2394" s="2" t="s">
        <v>14</v>
      </c>
      <c r="M2394" s="2" t="s">
        <v>15</v>
      </c>
      <c r="N2394" s="2">
        <v>1.1100000000000001</v>
      </c>
      <c r="O2394" s="2" t="s">
        <v>21</v>
      </c>
      <c r="P2394" s="2">
        <v>3</v>
      </c>
      <c r="Q2394" s="2">
        <f t="shared" si="338"/>
        <v>1</v>
      </c>
      <c r="R2394" s="2">
        <v>161.46</v>
      </c>
      <c r="S2394" s="2">
        <f t="shared" si="339"/>
        <v>3</v>
      </c>
      <c r="T2394" s="42">
        <f>DataSet!G872+DataSet!Q872+DataSet!S872</f>
        <v>7</v>
      </c>
      <c r="U2394" s="16" t="str">
        <f t="shared" si="340"/>
        <v>High</v>
      </c>
      <c r="V2394" s="4">
        <v>3</v>
      </c>
      <c r="W2394" s="33">
        <f t="shared" si="341"/>
        <v>497.41740601503716</v>
      </c>
      <c r="X2394" s="2" t="s">
        <v>28</v>
      </c>
    </row>
    <row r="2395" spans="1:24" ht="14.25" customHeight="1" x14ac:dyDescent="0.25">
      <c r="A2395" s="2">
        <v>913</v>
      </c>
      <c r="B2395" s="2">
        <v>34</v>
      </c>
      <c r="C2395" s="2" t="str">
        <f t="shared" si="333"/>
        <v>Early Adults</v>
      </c>
      <c r="D2395" s="2" t="s">
        <v>12</v>
      </c>
      <c r="E2395" s="2" t="s">
        <v>13</v>
      </c>
      <c r="F2395" s="2">
        <v>292.12</v>
      </c>
      <c r="G2395" s="2">
        <f t="shared" si="334"/>
        <v>1</v>
      </c>
      <c r="H2395" s="6">
        <v>45109</v>
      </c>
      <c r="I2395" s="12" t="str">
        <f t="shared" si="335"/>
        <v>2023</v>
      </c>
      <c r="J2395" s="10" t="str">
        <f t="shared" si="336"/>
        <v>Jul</v>
      </c>
      <c r="K2395" s="12" t="str">
        <f t="shared" si="337"/>
        <v>02</v>
      </c>
      <c r="L2395" s="2" t="s">
        <v>14</v>
      </c>
      <c r="M2395" s="2" t="s">
        <v>15</v>
      </c>
      <c r="N2395" s="2">
        <v>1.1100000000000001</v>
      </c>
      <c r="O2395" s="2" t="s">
        <v>21</v>
      </c>
      <c r="P2395" s="2">
        <v>5</v>
      </c>
      <c r="Q2395" s="2">
        <f t="shared" si="338"/>
        <v>1</v>
      </c>
      <c r="R2395" s="2">
        <v>58.42</v>
      </c>
      <c r="S2395" s="2">
        <f t="shared" si="339"/>
        <v>2</v>
      </c>
      <c r="T2395" s="42">
        <f>DataSet!G914+DataSet!Q914+DataSet!S914</f>
        <v>4</v>
      </c>
      <c r="U2395" s="16" t="str">
        <f t="shared" si="340"/>
        <v>Low</v>
      </c>
      <c r="V2395" s="4">
        <v>5</v>
      </c>
      <c r="W2395" s="33">
        <f t="shared" si="341"/>
        <v>544.08077999999989</v>
      </c>
      <c r="X2395" s="2" t="s">
        <v>17</v>
      </c>
    </row>
    <row r="2396" spans="1:24" ht="14.25" customHeight="1" x14ac:dyDescent="0.25">
      <c r="A2396" s="2">
        <v>1007</v>
      </c>
      <c r="B2396" s="2">
        <v>38</v>
      </c>
      <c r="C2396" s="2" t="str">
        <f t="shared" si="333"/>
        <v>Early Adults</v>
      </c>
      <c r="D2396" s="2" t="s">
        <v>18</v>
      </c>
      <c r="E2396" s="2" t="s">
        <v>13</v>
      </c>
      <c r="F2396" s="2">
        <v>689.3</v>
      </c>
      <c r="G2396" s="2">
        <f t="shared" si="334"/>
        <v>3</v>
      </c>
      <c r="H2396" s="6">
        <v>45203</v>
      </c>
      <c r="I2396" s="12" t="str">
        <f t="shared" si="335"/>
        <v>2023</v>
      </c>
      <c r="J2396" s="10" t="str">
        <f t="shared" si="336"/>
        <v>Oct</v>
      </c>
      <c r="K2396" s="12" t="str">
        <f t="shared" si="337"/>
        <v>04</v>
      </c>
      <c r="L2396" s="2" t="s">
        <v>30</v>
      </c>
      <c r="M2396" s="2" t="s">
        <v>25</v>
      </c>
      <c r="N2396" s="2">
        <v>1.1100000000000001</v>
      </c>
      <c r="O2396" s="2" t="s">
        <v>21</v>
      </c>
      <c r="P2396" s="2">
        <v>9</v>
      </c>
      <c r="Q2396" s="2">
        <f t="shared" si="338"/>
        <v>2</v>
      </c>
      <c r="R2396" s="2">
        <v>76.59</v>
      </c>
      <c r="S2396" s="2">
        <f t="shared" si="339"/>
        <v>2</v>
      </c>
      <c r="T2396" s="42">
        <f>DataSet!G1008+DataSet!Q1008+DataSet!S1008</f>
        <v>5</v>
      </c>
      <c r="U2396" s="16" t="str">
        <f t="shared" si="340"/>
        <v>Medium</v>
      </c>
      <c r="V2396" s="4">
        <v>2</v>
      </c>
      <c r="W2396" s="33">
        <f t="shared" si="341"/>
        <v>518.97320000000025</v>
      </c>
      <c r="X2396" s="2" t="s">
        <v>28</v>
      </c>
    </row>
    <row r="2397" spans="1:24" ht="14.25" customHeight="1" x14ac:dyDescent="0.25">
      <c r="A2397" s="2">
        <v>1416</v>
      </c>
      <c r="B2397" s="2">
        <v>53</v>
      </c>
      <c r="C2397" s="2" t="str">
        <f t="shared" si="333"/>
        <v>Late Adults</v>
      </c>
      <c r="D2397" s="2" t="s">
        <v>12</v>
      </c>
      <c r="E2397" s="2" t="s">
        <v>27</v>
      </c>
      <c r="F2397" s="2">
        <v>583.91</v>
      </c>
      <c r="G2397" s="2">
        <f t="shared" si="334"/>
        <v>2</v>
      </c>
      <c r="H2397" s="6">
        <v>45612</v>
      </c>
      <c r="I2397" s="12" t="str">
        <f t="shared" si="335"/>
        <v>2024</v>
      </c>
      <c r="J2397" s="10" t="str">
        <f t="shared" si="336"/>
        <v>Nov</v>
      </c>
      <c r="K2397" s="12" t="str">
        <f t="shared" si="337"/>
        <v>16</v>
      </c>
      <c r="L2397" s="2" t="s">
        <v>30</v>
      </c>
      <c r="M2397" s="2" t="s">
        <v>15</v>
      </c>
      <c r="N2397" s="2">
        <v>1.1100000000000001</v>
      </c>
      <c r="O2397" s="2" t="s">
        <v>21</v>
      </c>
      <c r="P2397" s="2">
        <v>11</v>
      </c>
      <c r="Q2397" s="2">
        <f t="shared" si="338"/>
        <v>2</v>
      </c>
      <c r="R2397" s="2">
        <v>53.08</v>
      </c>
      <c r="S2397" s="2">
        <f t="shared" si="339"/>
        <v>2</v>
      </c>
      <c r="T2397" s="42">
        <f>DataSet!G1417+DataSet!Q1417+DataSet!S1417</f>
        <v>4</v>
      </c>
      <c r="U2397" s="16" t="str">
        <f t="shared" si="340"/>
        <v>Low</v>
      </c>
      <c r="V2397" s="4">
        <v>2</v>
      </c>
      <c r="W2397" s="33">
        <f t="shared" si="341"/>
        <v>518.64814885496207</v>
      </c>
      <c r="X2397" s="2" t="s">
        <v>22</v>
      </c>
    </row>
    <row r="2398" spans="1:24" ht="14.25" customHeight="1" x14ac:dyDescent="0.25">
      <c r="A2398" s="2">
        <v>1478</v>
      </c>
      <c r="B2398" s="2">
        <v>35</v>
      </c>
      <c r="C2398" s="2" t="str">
        <f t="shared" si="333"/>
        <v>Early Adults</v>
      </c>
      <c r="D2398" s="2" t="s">
        <v>18</v>
      </c>
      <c r="E2398" s="2" t="s">
        <v>27</v>
      </c>
      <c r="F2398" s="2">
        <v>163.05000000000001</v>
      </c>
      <c r="G2398" s="2">
        <f t="shared" si="334"/>
        <v>1</v>
      </c>
      <c r="H2398" s="6">
        <v>45674</v>
      </c>
      <c r="I2398" s="12" t="str">
        <f t="shared" si="335"/>
        <v>2025</v>
      </c>
      <c r="J2398" s="10" t="str">
        <f t="shared" si="336"/>
        <v>Jan</v>
      </c>
      <c r="K2398" s="12" t="str">
        <f t="shared" si="337"/>
        <v>17</v>
      </c>
      <c r="L2398" s="2" t="s">
        <v>20</v>
      </c>
      <c r="M2398" s="2" t="s">
        <v>15</v>
      </c>
      <c r="N2398" s="2">
        <v>1.1100000000000001</v>
      </c>
      <c r="O2398" s="2" t="s">
        <v>16</v>
      </c>
      <c r="P2398" s="2">
        <v>1</v>
      </c>
      <c r="Q2398" s="2">
        <f t="shared" si="338"/>
        <v>1</v>
      </c>
      <c r="R2398" s="2">
        <v>163.05000000000001</v>
      </c>
      <c r="S2398" s="2">
        <f t="shared" si="339"/>
        <v>3</v>
      </c>
      <c r="T2398" s="42">
        <f>DataSet!G1479+DataSet!Q1479+DataSet!S1479</f>
        <v>7</v>
      </c>
      <c r="U2398" s="16" t="str">
        <f t="shared" si="340"/>
        <v>High</v>
      </c>
      <c r="V2398" s="4">
        <v>5</v>
      </c>
      <c r="W2398" s="33">
        <f t="shared" si="341"/>
        <v>544.58571142284563</v>
      </c>
      <c r="X2398" s="2" t="s">
        <v>17</v>
      </c>
    </row>
    <row r="2399" spans="1:24" ht="14.25" customHeight="1" x14ac:dyDescent="0.25">
      <c r="A2399" s="2">
        <v>1485</v>
      </c>
      <c r="B2399" s="2">
        <v>47</v>
      </c>
      <c r="C2399" s="2" t="str">
        <f t="shared" si="333"/>
        <v>Mid Adults</v>
      </c>
      <c r="D2399" s="2" t="s">
        <v>18</v>
      </c>
      <c r="E2399" s="2" t="s">
        <v>19</v>
      </c>
      <c r="F2399" s="2">
        <v>706.42</v>
      </c>
      <c r="G2399" s="2">
        <f t="shared" si="334"/>
        <v>3</v>
      </c>
      <c r="H2399" s="6">
        <v>45681</v>
      </c>
      <c r="I2399" s="12" t="str">
        <f t="shared" si="335"/>
        <v>2025</v>
      </c>
      <c r="J2399" s="10" t="str">
        <f t="shared" si="336"/>
        <v>Jan</v>
      </c>
      <c r="K2399" s="12" t="str">
        <f t="shared" si="337"/>
        <v>24</v>
      </c>
      <c r="L2399" s="2" t="s">
        <v>14</v>
      </c>
      <c r="M2399" s="2" t="s">
        <v>15</v>
      </c>
      <c r="N2399" s="2">
        <v>1.1100000000000001</v>
      </c>
      <c r="O2399" s="2" t="s">
        <v>16</v>
      </c>
      <c r="P2399" s="2">
        <v>9</v>
      </c>
      <c r="Q2399" s="2">
        <f t="shared" si="338"/>
        <v>2</v>
      </c>
      <c r="R2399" s="2">
        <v>78.489999999999995</v>
      </c>
      <c r="S2399" s="2">
        <f t="shared" si="339"/>
        <v>2</v>
      </c>
      <c r="T2399" s="42">
        <f>DataSet!G1486+DataSet!Q1486+DataSet!S1486</f>
        <v>4</v>
      </c>
      <c r="U2399" s="16" t="str">
        <f t="shared" si="340"/>
        <v>Low</v>
      </c>
      <c r="V2399" s="4">
        <v>5</v>
      </c>
      <c r="W2399" s="33">
        <f t="shared" si="341"/>
        <v>545.3518473895582</v>
      </c>
      <c r="X2399" s="2" t="s">
        <v>17</v>
      </c>
    </row>
    <row r="2400" spans="1:24" ht="14.25" customHeight="1" x14ac:dyDescent="0.25">
      <c r="A2400" s="2">
        <v>1828</v>
      </c>
      <c r="B2400" s="2">
        <v>43</v>
      </c>
      <c r="C2400" s="2" t="str">
        <f t="shared" si="333"/>
        <v>Mid Adults</v>
      </c>
      <c r="D2400" s="2" t="s">
        <v>12</v>
      </c>
      <c r="E2400" s="2" t="s">
        <v>27</v>
      </c>
      <c r="F2400" s="2">
        <v>332.64</v>
      </c>
      <c r="G2400" s="2">
        <f t="shared" si="334"/>
        <v>1</v>
      </c>
      <c r="H2400" s="6">
        <v>46024</v>
      </c>
      <c r="I2400" s="12" t="str">
        <f t="shared" si="335"/>
        <v>2026</v>
      </c>
      <c r="J2400" s="10" t="str">
        <f t="shared" si="336"/>
        <v>Jan</v>
      </c>
      <c r="K2400" s="12" t="str">
        <f t="shared" si="337"/>
        <v>02</v>
      </c>
      <c r="L2400" s="2" t="s">
        <v>30</v>
      </c>
      <c r="M2400" s="2" t="s">
        <v>15</v>
      </c>
      <c r="N2400" s="2">
        <v>1.1100000000000001</v>
      </c>
      <c r="O2400" s="2" t="s">
        <v>21</v>
      </c>
      <c r="P2400" s="2">
        <v>9</v>
      </c>
      <c r="Q2400" s="2">
        <f t="shared" si="338"/>
        <v>2</v>
      </c>
      <c r="R2400" s="2">
        <v>36.96</v>
      </c>
      <c r="S2400" s="2">
        <f t="shared" si="339"/>
        <v>1</v>
      </c>
      <c r="T2400" s="42">
        <f>DataSet!G1829+DataSet!Q1829+DataSet!S1829</f>
        <v>7</v>
      </c>
      <c r="U2400" s="16" t="str">
        <f t="shared" si="340"/>
        <v>High</v>
      </c>
      <c r="V2400" s="4">
        <v>1</v>
      </c>
      <c r="W2400" s="33">
        <f t="shared" si="341"/>
        <v>539.17731517509719</v>
      </c>
      <c r="X2400" s="2" t="s">
        <v>28</v>
      </c>
    </row>
    <row r="2401" spans="1:24" ht="14.25" customHeight="1" x14ac:dyDescent="0.25">
      <c r="A2401" s="2">
        <v>1859</v>
      </c>
      <c r="B2401" s="2">
        <v>36</v>
      </c>
      <c r="C2401" s="2" t="str">
        <f t="shared" si="333"/>
        <v>Early Adults</v>
      </c>
      <c r="D2401" s="2" t="s">
        <v>18</v>
      </c>
      <c r="E2401" s="2" t="s">
        <v>29</v>
      </c>
      <c r="F2401" s="2">
        <v>438.82</v>
      </c>
      <c r="G2401" s="2">
        <f t="shared" si="334"/>
        <v>2</v>
      </c>
      <c r="H2401" s="6">
        <v>46055</v>
      </c>
      <c r="I2401" s="12" t="str">
        <f t="shared" si="335"/>
        <v>2026</v>
      </c>
      <c r="J2401" s="10" t="str">
        <f t="shared" si="336"/>
        <v>Feb</v>
      </c>
      <c r="K2401" s="12" t="str">
        <f t="shared" si="337"/>
        <v>02</v>
      </c>
      <c r="L2401" s="2" t="s">
        <v>30</v>
      </c>
      <c r="M2401" s="2" t="s">
        <v>25</v>
      </c>
      <c r="N2401" s="2">
        <v>1.1100000000000001</v>
      </c>
      <c r="O2401" s="2" t="s">
        <v>21</v>
      </c>
      <c r="P2401" s="2">
        <v>7</v>
      </c>
      <c r="Q2401" s="2">
        <f t="shared" si="338"/>
        <v>2</v>
      </c>
      <c r="R2401" s="2">
        <v>62.69</v>
      </c>
      <c r="S2401" s="2">
        <f t="shared" si="339"/>
        <v>2</v>
      </c>
      <c r="T2401" s="42">
        <f>DataSet!G1860+DataSet!Q1860+DataSet!S1860</f>
        <v>4</v>
      </c>
      <c r="U2401" s="16" t="str">
        <f t="shared" si="340"/>
        <v>Low</v>
      </c>
      <c r="V2401" s="4">
        <v>1</v>
      </c>
      <c r="W2401" s="33">
        <f t="shared" si="341"/>
        <v>539.57992202729042</v>
      </c>
      <c r="X2401" s="2" t="s">
        <v>17</v>
      </c>
    </row>
    <row r="2402" spans="1:24" ht="14.25" customHeight="1" x14ac:dyDescent="0.25">
      <c r="A2402" s="2">
        <v>1994</v>
      </c>
      <c r="B2402" s="2">
        <v>35</v>
      </c>
      <c r="C2402" s="2" t="str">
        <f t="shared" si="333"/>
        <v>Early Adults</v>
      </c>
      <c r="D2402" s="2" t="s">
        <v>18</v>
      </c>
      <c r="E2402" s="2" t="s">
        <v>13</v>
      </c>
      <c r="F2402" s="2">
        <v>197.33</v>
      </c>
      <c r="G2402" s="2">
        <f t="shared" si="334"/>
        <v>1</v>
      </c>
      <c r="H2402" s="6">
        <v>46190</v>
      </c>
      <c r="I2402" s="12" t="str">
        <f t="shared" si="335"/>
        <v>2026</v>
      </c>
      <c r="J2402" s="10" t="str">
        <f t="shared" si="336"/>
        <v>Jun</v>
      </c>
      <c r="K2402" s="12" t="str">
        <f t="shared" si="337"/>
        <v>17</v>
      </c>
      <c r="L2402" s="2" t="s">
        <v>20</v>
      </c>
      <c r="M2402" s="2" t="s">
        <v>25</v>
      </c>
      <c r="N2402" s="2">
        <v>1.1100000000000001</v>
      </c>
      <c r="O2402" s="2" t="s">
        <v>16</v>
      </c>
      <c r="P2402" s="2">
        <v>18</v>
      </c>
      <c r="Q2402" s="2">
        <f t="shared" si="338"/>
        <v>3</v>
      </c>
      <c r="R2402" s="2">
        <v>10.96</v>
      </c>
      <c r="S2402" s="2">
        <f t="shared" si="339"/>
        <v>1</v>
      </c>
      <c r="T2402" s="42">
        <f>DataSet!G1995+DataSet!Q1995+DataSet!S1995</f>
        <v>7</v>
      </c>
      <c r="U2402" s="16" t="str">
        <f t="shared" si="340"/>
        <v>High</v>
      </c>
      <c r="V2402" s="4">
        <v>5</v>
      </c>
      <c r="W2402" s="33">
        <f t="shared" si="341"/>
        <v>545.02776659959761</v>
      </c>
      <c r="X2402" s="2" t="s">
        <v>28</v>
      </c>
    </row>
    <row r="2403" spans="1:24" ht="14.25" customHeight="1" x14ac:dyDescent="0.25">
      <c r="A2403" s="2">
        <v>2166</v>
      </c>
      <c r="B2403" s="2">
        <v>57</v>
      </c>
      <c r="C2403" s="2" t="str">
        <f t="shared" si="333"/>
        <v>Late Adults</v>
      </c>
      <c r="D2403" s="2" t="s">
        <v>12</v>
      </c>
      <c r="E2403" s="2" t="s">
        <v>27</v>
      </c>
      <c r="F2403" s="2">
        <v>440.33</v>
      </c>
      <c r="G2403" s="2">
        <f t="shared" si="334"/>
        <v>2</v>
      </c>
      <c r="H2403" s="6">
        <v>46362</v>
      </c>
      <c r="I2403" s="12" t="str">
        <f t="shared" si="335"/>
        <v>2026</v>
      </c>
      <c r="J2403" s="10" t="str">
        <f t="shared" si="336"/>
        <v>Dec</v>
      </c>
      <c r="K2403" s="12" t="str">
        <f t="shared" si="337"/>
        <v>06</v>
      </c>
      <c r="L2403" s="2" t="s">
        <v>20</v>
      </c>
      <c r="M2403" s="2" t="s">
        <v>15</v>
      </c>
      <c r="N2403" s="2">
        <v>1.1100000000000001</v>
      </c>
      <c r="O2403" s="2" t="s">
        <v>16</v>
      </c>
      <c r="P2403" s="2">
        <v>12</v>
      </c>
      <c r="Q2403" s="2">
        <f t="shared" si="338"/>
        <v>2</v>
      </c>
      <c r="R2403" s="2">
        <v>36.69</v>
      </c>
      <c r="S2403" s="2">
        <f t="shared" si="339"/>
        <v>1</v>
      </c>
      <c r="T2403" s="42">
        <f>DataSet!G2167+DataSet!Q2167+DataSet!S2167</f>
        <v>4</v>
      </c>
      <c r="U2403" s="16" t="str">
        <f t="shared" si="340"/>
        <v>Low</v>
      </c>
      <c r="V2403" s="4">
        <v>2</v>
      </c>
      <c r="W2403" s="33">
        <f t="shared" si="341"/>
        <v>518.52336520076494</v>
      </c>
      <c r="X2403" s="2" t="s">
        <v>28</v>
      </c>
    </row>
    <row r="2404" spans="1:24" ht="14.25" customHeight="1" x14ac:dyDescent="0.25">
      <c r="A2404" s="2">
        <v>2402</v>
      </c>
      <c r="B2404" s="2">
        <v>57</v>
      </c>
      <c r="C2404" s="2" t="str">
        <f t="shared" si="333"/>
        <v>Late Adults</v>
      </c>
      <c r="D2404" s="2" t="s">
        <v>26</v>
      </c>
      <c r="E2404" s="2" t="s">
        <v>27</v>
      </c>
      <c r="F2404" s="2">
        <v>543.5</v>
      </c>
      <c r="G2404" s="2">
        <f t="shared" si="334"/>
        <v>2</v>
      </c>
      <c r="H2404" s="6">
        <v>46598</v>
      </c>
      <c r="I2404" s="12" t="str">
        <f t="shared" si="335"/>
        <v>2027</v>
      </c>
      <c r="J2404" s="10" t="str">
        <f t="shared" si="336"/>
        <v>Jul</v>
      </c>
      <c r="K2404" s="12" t="str">
        <f t="shared" si="337"/>
        <v>30</v>
      </c>
      <c r="L2404" s="2" t="s">
        <v>24</v>
      </c>
      <c r="M2404" s="2" t="s">
        <v>25</v>
      </c>
      <c r="N2404" s="2">
        <v>1.1100000000000001</v>
      </c>
      <c r="O2404" s="2" t="s">
        <v>16</v>
      </c>
      <c r="P2404" s="2">
        <v>6</v>
      </c>
      <c r="Q2404" s="2">
        <f t="shared" si="338"/>
        <v>2</v>
      </c>
      <c r="R2404" s="2">
        <v>90.58</v>
      </c>
      <c r="S2404" s="2">
        <f t="shared" si="339"/>
        <v>2</v>
      </c>
      <c r="T2404" s="42">
        <f>DataSet!G2403+DataSet!Q2403+DataSet!S2403</f>
        <v>5</v>
      </c>
      <c r="U2404" s="16" t="str">
        <f t="shared" si="340"/>
        <v>Medium</v>
      </c>
      <c r="V2404" s="4">
        <v>5</v>
      </c>
      <c r="W2404" s="33">
        <f t="shared" si="341"/>
        <v>545.72877016129019</v>
      </c>
      <c r="X2404" s="2" t="s">
        <v>28</v>
      </c>
    </row>
    <row r="2405" spans="1:24" ht="14.25" customHeight="1" x14ac:dyDescent="0.25">
      <c r="A2405" s="2">
        <v>2459</v>
      </c>
      <c r="B2405" s="2">
        <v>53</v>
      </c>
      <c r="C2405" s="2" t="str">
        <f t="shared" si="333"/>
        <v>Late Adults</v>
      </c>
      <c r="D2405" s="2" t="s">
        <v>23</v>
      </c>
      <c r="E2405" s="2" t="s">
        <v>19</v>
      </c>
      <c r="F2405" s="2">
        <v>114.87</v>
      </c>
      <c r="G2405" s="2">
        <f t="shared" si="334"/>
        <v>1</v>
      </c>
      <c r="H2405" s="6">
        <v>46655</v>
      </c>
      <c r="I2405" s="12" t="str">
        <f t="shared" si="335"/>
        <v>2027</v>
      </c>
      <c r="J2405" s="10" t="str">
        <f t="shared" si="336"/>
        <v>Sep</v>
      </c>
      <c r="K2405" s="12" t="str">
        <f t="shared" si="337"/>
        <v>25</v>
      </c>
      <c r="L2405" s="2" t="s">
        <v>24</v>
      </c>
      <c r="M2405" s="2" t="s">
        <v>15</v>
      </c>
      <c r="N2405" s="2">
        <v>1.1100000000000001</v>
      </c>
      <c r="O2405" s="2" t="s">
        <v>21</v>
      </c>
      <c r="P2405" s="2">
        <v>3</v>
      </c>
      <c r="Q2405" s="2">
        <f t="shared" si="338"/>
        <v>1</v>
      </c>
      <c r="R2405" s="2">
        <v>38.29</v>
      </c>
      <c r="S2405" s="2">
        <f t="shared" si="339"/>
        <v>1</v>
      </c>
      <c r="T2405" s="42">
        <f>DataSet!G2460+DataSet!Q2460+DataSet!S2460</f>
        <v>6</v>
      </c>
      <c r="U2405" s="16" t="str">
        <f t="shared" si="340"/>
        <v>Medium</v>
      </c>
      <c r="V2405" s="4">
        <v>1</v>
      </c>
      <c r="W2405" s="33">
        <f t="shared" si="341"/>
        <v>539.77671874999999</v>
      </c>
      <c r="X2405" s="2" t="s">
        <v>28</v>
      </c>
    </row>
    <row r="2406" spans="1:24" ht="14.25" customHeight="1" x14ac:dyDescent="0.25">
      <c r="A2406" s="2">
        <v>2980</v>
      </c>
      <c r="B2406" s="2">
        <v>63</v>
      </c>
      <c r="C2406" s="2" t="str">
        <f t="shared" si="333"/>
        <v>Seniors</v>
      </c>
      <c r="D2406" s="2" t="s">
        <v>26</v>
      </c>
      <c r="E2406" s="2" t="s">
        <v>19</v>
      </c>
      <c r="F2406" s="2">
        <v>159.71</v>
      </c>
      <c r="G2406" s="2">
        <f t="shared" si="334"/>
        <v>1</v>
      </c>
      <c r="H2406" s="6">
        <v>47176</v>
      </c>
      <c r="I2406" s="12" t="str">
        <f t="shared" si="335"/>
        <v>2029</v>
      </c>
      <c r="J2406" s="10" t="str">
        <f t="shared" si="336"/>
        <v>Feb</v>
      </c>
      <c r="K2406" s="12" t="str">
        <f t="shared" si="337"/>
        <v>27</v>
      </c>
      <c r="L2406" s="2" t="s">
        <v>30</v>
      </c>
      <c r="M2406" s="2" t="s">
        <v>15</v>
      </c>
      <c r="N2406" s="2">
        <v>1.1100000000000001</v>
      </c>
      <c r="O2406" s="2" t="s">
        <v>16</v>
      </c>
      <c r="P2406" s="2">
        <v>10</v>
      </c>
      <c r="Q2406" s="2">
        <f t="shared" si="338"/>
        <v>2</v>
      </c>
      <c r="R2406" s="2">
        <v>15.97</v>
      </c>
      <c r="S2406" s="2">
        <f t="shared" si="339"/>
        <v>1</v>
      </c>
      <c r="T2406" s="42">
        <f>DataSet!G2981+DataSet!Q2981+DataSet!S2981</f>
        <v>7</v>
      </c>
      <c r="U2406" s="16" t="str">
        <f t="shared" si="340"/>
        <v>High</v>
      </c>
      <c r="V2406" s="4">
        <v>3</v>
      </c>
      <c r="W2406" s="33">
        <f t="shared" si="341"/>
        <v>497.44195856873768</v>
      </c>
      <c r="X2406" s="2" t="s">
        <v>17</v>
      </c>
    </row>
    <row r="2407" spans="1:24" ht="14.25" customHeight="1" x14ac:dyDescent="0.25">
      <c r="A2407" s="2">
        <v>3273</v>
      </c>
      <c r="B2407" s="2">
        <v>30</v>
      </c>
      <c r="C2407" s="2" t="str">
        <f t="shared" si="333"/>
        <v>Early Adults</v>
      </c>
      <c r="D2407" s="2" t="s">
        <v>23</v>
      </c>
      <c r="E2407" s="2" t="s">
        <v>13</v>
      </c>
      <c r="F2407" s="2">
        <v>388.47</v>
      </c>
      <c r="G2407" s="2">
        <f t="shared" si="334"/>
        <v>2</v>
      </c>
      <c r="H2407" s="6">
        <v>47469</v>
      </c>
      <c r="I2407" s="12" t="str">
        <f t="shared" si="335"/>
        <v>2029</v>
      </c>
      <c r="J2407" s="10" t="str">
        <f t="shared" si="336"/>
        <v>Dec</v>
      </c>
      <c r="K2407" s="12" t="str">
        <f t="shared" si="337"/>
        <v>17</v>
      </c>
      <c r="L2407" s="2" t="s">
        <v>14</v>
      </c>
      <c r="M2407" s="2" t="s">
        <v>25</v>
      </c>
      <c r="N2407" s="2">
        <v>1.1100000000000001</v>
      </c>
      <c r="O2407" s="2" t="s">
        <v>16</v>
      </c>
      <c r="P2407" s="2">
        <v>6</v>
      </c>
      <c r="Q2407" s="2">
        <f t="shared" si="338"/>
        <v>2</v>
      </c>
      <c r="R2407" s="2">
        <v>64.739999999999995</v>
      </c>
      <c r="S2407" s="2">
        <f t="shared" si="339"/>
        <v>2</v>
      </c>
      <c r="T2407" s="42">
        <f>DataSet!G3274+DataSet!Q3274+DataSet!S3274</f>
        <v>7</v>
      </c>
      <c r="U2407" s="16" t="str">
        <f t="shared" si="340"/>
        <v>High</v>
      </c>
      <c r="V2407" s="4">
        <v>4</v>
      </c>
      <c r="W2407" s="33">
        <f t="shared" si="341"/>
        <v>521.53869646182534</v>
      </c>
      <c r="X2407" s="2" t="s">
        <v>28</v>
      </c>
    </row>
    <row r="2408" spans="1:24" ht="14.25" customHeight="1" x14ac:dyDescent="0.25">
      <c r="A2408" s="2">
        <v>3336</v>
      </c>
      <c r="B2408" s="2">
        <v>45</v>
      </c>
      <c r="C2408" s="2" t="str">
        <f t="shared" si="333"/>
        <v>Mid Adults</v>
      </c>
      <c r="D2408" s="2" t="s">
        <v>23</v>
      </c>
      <c r="E2408" s="2" t="s">
        <v>19</v>
      </c>
      <c r="F2408" s="2">
        <v>461.39</v>
      </c>
      <c r="G2408" s="2">
        <f t="shared" si="334"/>
        <v>2</v>
      </c>
      <c r="H2408" s="6">
        <v>47532</v>
      </c>
      <c r="I2408" s="12" t="str">
        <f t="shared" si="335"/>
        <v>2030</v>
      </c>
      <c r="J2408" s="10" t="str">
        <f t="shared" si="336"/>
        <v>Feb</v>
      </c>
      <c r="K2408" s="12" t="str">
        <f t="shared" si="337"/>
        <v>18</v>
      </c>
      <c r="L2408" s="2" t="s">
        <v>30</v>
      </c>
      <c r="M2408" s="2" t="s">
        <v>25</v>
      </c>
      <c r="N2408" s="2">
        <v>1.1100000000000001</v>
      </c>
      <c r="O2408" s="2" t="s">
        <v>16</v>
      </c>
      <c r="P2408" s="2">
        <v>13</v>
      </c>
      <c r="Q2408" s="2">
        <f t="shared" si="338"/>
        <v>2</v>
      </c>
      <c r="R2408" s="2">
        <v>35.49</v>
      </c>
      <c r="S2408" s="2">
        <f t="shared" si="339"/>
        <v>1</v>
      </c>
      <c r="T2408" s="42">
        <f>DataSet!G3337+DataSet!Q3337+DataSet!S3337</f>
        <v>4</v>
      </c>
      <c r="U2408" s="16" t="str">
        <f t="shared" si="340"/>
        <v>Low</v>
      </c>
      <c r="V2408" s="4">
        <v>3</v>
      </c>
      <c r="W2408" s="33">
        <f t="shared" si="341"/>
        <v>498.07918867924479</v>
      </c>
      <c r="X2408" s="2" t="s">
        <v>28</v>
      </c>
    </row>
    <row r="2409" spans="1:24" ht="14.25" customHeight="1" x14ac:dyDescent="0.25">
      <c r="A2409" s="2">
        <v>3496</v>
      </c>
      <c r="B2409" s="2">
        <v>47</v>
      </c>
      <c r="C2409" s="2" t="str">
        <f t="shared" si="333"/>
        <v>Mid Adults</v>
      </c>
      <c r="D2409" s="2" t="s">
        <v>18</v>
      </c>
      <c r="E2409" s="2" t="s">
        <v>13</v>
      </c>
      <c r="F2409" s="2">
        <v>60.38</v>
      </c>
      <c r="G2409" s="2">
        <f t="shared" si="334"/>
        <v>1</v>
      </c>
      <c r="H2409" s="6">
        <v>47692</v>
      </c>
      <c r="I2409" s="12" t="str">
        <f t="shared" si="335"/>
        <v>2030</v>
      </c>
      <c r="J2409" s="10" t="str">
        <f t="shared" si="336"/>
        <v>Jul</v>
      </c>
      <c r="K2409" s="12" t="str">
        <f t="shared" si="337"/>
        <v>28</v>
      </c>
      <c r="L2409" s="2" t="s">
        <v>24</v>
      </c>
      <c r="M2409" s="2" t="s">
        <v>25</v>
      </c>
      <c r="N2409" s="2">
        <v>1.1100000000000001</v>
      </c>
      <c r="O2409" s="2" t="s">
        <v>16</v>
      </c>
      <c r="P2409" s="2">
        <v>12</v>
      </c>
      <c r="Q2409" s="2">
        <f t="shared" si="338"/>
        <v>2</v>
      </c>
      <c r="R2409" s="2">
        <v>5.03</v>
      </c>
      <c r="S2409" s="2">
        <f t="shared" si="339"/>
        <v>1</v>
      </c>
      <c r="T2409" s="42">
        <f>DataSet!G3497+DataSet!Q3497+DataSet!S3497</f>
        <v>7</v>
      </c>
      <c r="U2409" s="16" t="str">
        <f t="shared" si="340"/>
        <v>High</v>
      </c>
      <c r="V2409" s="4">
        <v>4</v>
      </c>
      <c r="W2409" s="33">
        <f t="shared" si="341"/>
        <v>521.78695895522435</v>
      </c>
      <c r="X2409" s="2" t="s">
        <v>17</v>
      </c>
    </row>
    <row r="2410" spans="1:24" ht="14.25" customHeight="1" x14ac:dyDescent="0.25">
      <c r="A2410" s="2">
        <v>3893</v>
      </c>
      <c r="B2410" s="2">
        <v>43</v>
      </c>
      <c r="C2410" s="2" t="str">
        <f t="shared" si="333"/>
        <v>Mid Adults</v>
      </c>
      <c r="D2410" s="2" t="s">
        <v>26</v>
      </c>
      <c r="E2410" s="2" t="s">
        <v>27</v>
      </c>
      <c r="F2410" s="2">
        <v>183.06</v>
      </c>
      <c r="G2410" s="2">
        <f t="shared" si="334"/>
        <v>1</v>
      </c>
      <c r="H2410" s="6">
        <v>48089</v>
      </c>
      <c r="I2410" s="12" t="str">
        <f t="shared" si="335"/>
        <v>2031</v>
      </c>
      <c r="J2410" s="10" t="str">
        <f t="shared" si="336"/>
        <v>Aug</v>
      </c>
      <c r="K2410" s="12" t="str">
        <f t="shared" si="337"/>
        <v>29</v>
      </c>
      <c r="L2410" s="2" t="s">
        <v>14</v>
      </c>
      <c r="M2410" s="2" t="s">
        <v>15</v>
      </c>
      <c r="N2410" s="2">
        <v>1.1100000000000001</v>
      </c>
      <c r="O2410" s="2" t="s">
        <v>21</v>
      </c>
      <c r="P2410" s="2">
        <v>11</v>
      </c>
      <c r="Q2410" s="2">
        <f t="shared" si="338"/>
        <v>2</v>
      </c>
      <c r="R2410" s="2">
        <v>16.64</v>
      </c>
      <c r="S2410" s="2">
        <f t="shared" si="339"/>
        <v>1</v>
      </c>
      <c r="T2410" s="42">
        <f>DataSet!G3894+DataSet!Q3894+DataSet!S3894</f>
        <v>4</v>
      </c>
      <c r="U2410" s="16" t="str">
        <f t="shared" si="340"/>
        <v>Low</v>
      </c>
      <c r="V2410" s="4">
        <v>4</v>
      </c>
      <c r="W2410" s="33">
        <f t="shared" si="341"/>
        <v>522.64940186915931</v>
      </c>
      <c r="X2410" s="2" t="s">
        <v>22</v>
      </c>
    </row>
    <row r="2411" spans="1:24" ht="14.25" customHeight="1" x14ac:dyDescent="0.25">
      <c r="A2411" s="2">
        <v>3974</v>
      </c>
      <c r="B2411" s="2">
        <v>54</v>
      </c>
      <c r="C2411" s="2" t="str">
        <f t="shared" si="333"/>
        <v>Late Adults</v>
      </c>
      <c r="D2411" s="2" t="s">
        <v>23</v>
      </c>
      <c r="E2411" s="2" t="s">
        <v>29</v>
      </c>
      <c r="F2411" s="2">
        <v>985.81</v>
      </c>
      <c r="G2411" s="2">
        <f t="shared" si="334"/>
        <v>3</v>
      </c>
      <c r="H2411" s="6">
        <v>48170</v>
      </c>
      <c r="I2411" s="12" t="str">
        <f t="shared" si="335"/>
        <v>2031</v>
      </c>
      <c r="J2411" s="10" t="str">
        <f t="shared" si="336"/>
        <v>Nov</v>
      </c>
      <c r="K2411" s="12" t="str">
        <f t="shared" si="337"/>
        <v>18</v>
      </c>
      <c r="L2411" s="2" t="s">
        <v>14</v>
      </c>
      <c r="M2411" s="2" t="s">
        <v>15</v>
      </c>
      <c r="N2411" s="2">
        <v>1.1100000000000001</v>
      </c>
      <c r="O2411" s="2" t="s">
        <v>16</v>
      </c>
      <c r="P2411" s="2">
        <v>4</v>
      </c>
      <c r="Q2411" s="2">
        <f t="shared" si="338"/>
        <v>1</v>
      </c>
      <c r="R2411" s="2">
        <v>246.45</v>
      </c>
      <c r="S2411" s="2">
        <f t="shared" si="339"/>
        <v>3</v>
      </c>
      <c r="T2411" s="42">
        <f>DataSet!G3975+DataSet!Q3975+DataSet!S3975</f>
        <v>6</v>
      </c>
      <c r="U2411" s="16" t="str">
        <f t="shared" si="340"/>
        <v>Medium</v>
      </c>
      <c r="V2411" s="4">
        <v>1</v>
      </c>
      <c r="W2411" s="33">
        <f t="shared" si="341"/>
        <v>540.60823874755386</v>
      </c>
      <c r="X2411" s="2" t="s">
        <v>17</v>
      </c>
    </row>
    <row r="2412" spans="1:24" ht="14.25" customHeight="1" x14ac:dyDescent="0.25">
      <c r="A2412" s="2">
        <v>4640</v>
      </c>
      <c r="B2412" s="2">
        <v>60</v>
      </c>
      <c r="C2412" s="2" t="str">
        <f t="shared" si="333"/>
        <v>Seniors</v>
      </c>
      <c r="D2412" s="2" t="s">
        <v>23</v>
      </c>
      <c r="E2412" s="2" t="s">
        <v>19</v>
      </c>
      <c r="F2412" s="2">
        <v>218.68</v>
      </c>
      <c r="G2412" s="2">
        <f t="shared" si="334"/>
        <v>1</v>
      </c>
      <c r="H2412" s="6">
        <v>48836</v>
      </c>
      <c r="I2412" s="12" t="str">
        <f t="shared" si="335"/>
        <v>2033</v>
      </c>
      <c r="J2412" s="10" t="str">
        <f t="shared" si="336"/>
        <v>Sep</v>
      </c>
      <c r="K2412" s="12" t="str">
        <f t="shared" si="337"/>
        <v>14</v>
      </c>
      <c r="L2412" s="2" t="s">
        <v>14</v>
      </c>
      <c r="M2412" s="2" t="s">
        <v>15</v>
      </c>
      <c r="N2412" s="2">
        <v>1.1100000000000001</v>
      </c>
      <c r="O2412" s="2" t="s">
        <v>16</v>
      </c>
      <c r="P2412" s="2">
        <v>3</v>
      </c>
      <c r="Q2412" s="2">
        <f t="shared" si="338"/>
        <v>1</v>
      </c>
      <c r="R2412" s="2">
        <v>72.89</v>
      </c>
      <c r="S2412" s="2">
        <f t="shared" si="339"/>
        <v>2</v>
      </c>
      <c r="T2412" s="42">
        <f>DataSet!G4641+DataSet!Q4641+DataSet!S4641</f>
        <v>5</v>
      </c>
      <c r="U2412" s="16" t="str">
        <f t="shared" si="340"/>
        <v>Medium</v>
      </c>
      <c r="V2412" s="4">
        <v>4</v>
      </c>
      <c r="W2412" s="33">
        <f t="shared" si="341"/>
        <v>523.28533707865211</v>
      </c>
      <c r="X2412" s="2" t="s">
        <v>28</v>
      </c>
    </row>
    <row r="2413" spans="1:24" ht="14.25" customHeight="1" x14ac:dyDescent="0.25">
      <c r="A2413" s="2">
        <v>4946</v>
      </c>
      <c r="B2413" s="2">
        <v>43</v>
      </c>
      <c r="C2413" s="2" t="str">
        <f t="shared" si="333"/>
        <v>Mid Adults</v>
      </c>
      <c r="D2413" s="2" t="s">
        <v>23</v>
      </c>
      <c r="E2413" s="2" t="s">
        <v>19</v>
      </c>
      <c r="F2413" s="2">
        <v>390.93</v>
      </c>
      <c r="G2413" s="2">
        <f t="shared" si="334"/>
        <v>2</v>
      </c>
      <c r="H2413" s="6">
        <v>49142</v>
      </c>
      <c r="I2413" s="12" t="str">
        <f t="shared" si="335"/>
        <v>2034</v>
      </c>
      <c r="J2413" s="10" t="str">
        <f t="shared" si="336"/>
        <v>Jul</v>
      </c>
      <c r="K2413" s="12" t="str">
        <f t="shared" si="337"/>
        <v>17</v>
      </c>
      <c r="L2413" s="2" t="s">
        <v>14</v>
      </c>
      <c r="M2413" s="2" t="s">
        <v>25</v>
      </c>
      <c r="N2413" s="2">
        <v>1.1100000000000001</v>
      </c>
      <c r="O2413" s="2" t="s">
        <v>16</v>
      </c>
      <c r="P2413" s="2">
        <v>17</v>
      </c>
      <c r="Q2413" s="2">
        <f t="shared" si="338"/>
        <v>3</v>
      </c>
      <c r="R2413" s="2">
        <v>23</v>
      </c>
      <c r="S2413" s="2">
        <f t="shared" si="339"/>
        <v>1</v>
      </c>
      <c r="T2413" s="42">
        <f>DataSet!G4947+DataSet!Q4947+DataSet!S4947</f>
        <v>3</v>
      </c>
      <c r="U2413" s="16" t="str">
        <f t="shared" si="340"/>
        <v>Low</v>
      </c>
      <c r="V2413" s="4">
        <v>2</v>
      </c>
      <c r="W2413" s="33">
        <f t="shared" si="341"/>
        <v>518.67316091954035</v>
      </c>
      <c r="X2413" s="2" t="s">
        <v>22</v>
      </c>
    </row>
    <row r="2414" spans="1:24" ht="14.25" customHeight="1" x14ac:dyDescent="0.25">
      <c r="A2414" s="2">
        <v>4957</v>
      </c>
      <c r="B2414" s="2">
        <v>44</v>
      </c>
      <c r="C2414" s="2" t="str">
        <f t="shared" si="333"/>
        <v>Mid Adults</v>
      </c>
      <c r="D2414" s="2" t="s">
        <v>26</v>
      </c>
      <c r="E2414" s="2" t="s">
        <v>13</v>
      </c>
      <c r="F2414" s="2">
        <v>698.91</v>
      </c>
      <c r="G2414" s="2">
        <f t="shared" si="334"/>
        <v>3</v>
      </c>
      <c r="H2414" s="6">
        <v>49153</v>
      </c>
      <c r="I2414" s="12" t="str">
        <f t="shared" si="335"/>
        <v>2034</v>
      </c>
      <c r="J2414" s="10" t="str">
        <f t="shared" si="336"/>
        <v>Jul</v>
      </c>
      <c r="K2414" s="12" t="str">
        <f t="shared" si="337"/>
        <v>28</v>
      </c>
      <c r="L2414" s="2" t="s">
        <v>14</v>
      </c>
      <c r="M2414" s="2" t="s">
        <v>15</v>
      </c>
      <c r="N2414" s="2">
        <v>1.1100000000000001</v>
      </c>
      <c r="O2414" s="2" t="s">
        <v>16</v>
      </c>
      <c r="P2414" s="2">
        <v>8</v>
      </c>
      <c r="Q2414" s="2">
        <f t="shared" si="338"/>
        <v>2</v>
      </c>
      <c r="R2414" s="2">
        <v>87.36</v>
      </c>
      <c r="S2414" s="2">
        <f t="shared" si="339"/>
        <v>2</v>
      </c>
      <c r="T2414" s="42">
        <f>DataSet!G4958+DataSet!Q4958+DataSet!S4958</f>
        <v>4</v>
      </c>
      <c r="U2414" s="16" t="str">
        <f t="shared" si="340"/>
        <v>Low</v>
      </c>
      <c r="V2414" s="4">
        <v>1</v>
      </c>
      <c r="W2414" s="33">
        <f t="shared" si="341"/>
        <v>539.73529411764707</v>
      </c>
      <c r="X2414" s="2" t="s">
        <v>17</v>
      </c>
    </row>
    <row r="2415" spans="1:24" ht="14.25" customHeight="1" x14ac:dyDescent="0.25">
      <c r="A2415" s="2">
        <v>7</v>
      </c>
      <c r="B2415" s="2">
        <v>27</v>
      </c>
      <c r="C2415" s="2" t="str">
        <f t="shared" si="333"/>
        <v>Young Adults</v>
      </c>
      <c r="D2415" s="2" t="s">
        <v>18</v>
      </c>
      <c r="E2415" s="2" t="s">
        <v>19</v>
      </c>
      <c r="F2415" s="2">
        <v>976.43</v>
      </c>
      <c r="G2415" s="2">
        <f t="shared" si="334"/>
        <v>3</v>
      </c>
      <c r="H2415" s="6">
        <v>44203</v>
      </c>
      <c r="I2415" s="12" t="str">
        <f t="shared" si="335"/>
        <v>2021</v>
      </c>
      <c r="J2415" s="10" t="str">
        <f t="shared" si="336"/>
        <v>Jan</v>
      </c>
      <c r="K2415" s="12" t="str">
        <f t="shared" si="337"/>
        <v>07</v>
      </c>
      <c r="L2415" s="2" t="s">
        <v>20</v>
      </c>
      <c r="M2415" s="2" t="s">
        <v>25</v>
      </c>
      <c r="N2415" s="2">
        <v>1.1000000000000001</v>
      </c>
      <c r="O2415" s="2" t="s">
        <v>21</v>
      </c>
      <c r="P2415" s="2">
        <v>2</v>
      </c>
      <c r="Q2415" s="2">
        <f t="shared" si="338"/>
        <v>1</v>
      </c>
      <c r="R2415" s="2">
        <v>488.22</v>
      </c>
      <c r="S2415" s="2">
        <f t="shared" si="339"/>
        <v>3</v>
      </c>
      <c r="T2415" s="42">
        <f>DataSet!G8+DataSet!Q8+DataSet!S8</f>
        <v>4</v>
      </c>
      <c r="U2415" s="16" t="str">
        <f t="shared" si="340"/>
        <v>Low</v>
      </c>
      <c r="V2415" s="4">
        <v>3</v>
      </c>
      <c r="W2415" s="33">
        <f t="shared" si="341"/>
        <v>498.14854442343994</v>
      </c>
      <c r="X2415" s="2" t="s">
        <v>28</v>
      </c>
    </row>
    <row r="2416" spans="1:24" ht="14.25" customHeight="1" x14ac:dyDescent="0.25">
      <c r="A2416" s="2">
        <v>100</v>
      </c>
      <c r="B2416" s="2">
        <v>41</v>
      </c>
      <c r="C2416" s="2" t="str">
        <f t="shared" si="333"/>
        <v>Mid Adults</v>
      </c>
      <c r="D2416" s="2" t="s">
        <v>26</v>
      </c>
      <c r="E2416" s="2" t="s">
        <v>29</v>
      </c>
      <c r="F2416" s="2">
        <v>458.31</v>
      </c>
      <c r="G2416" s="2">
        <f t="shared" si="334"/>
        <v>2</v>
      </c>
      <c r="H2416" s="6">
        <v>44296</v>
      </c>
      <c r="I2416" s="12" t="str">
        <f t="shared" si="335"/>
        <v>2021</v>
      </c>
      <c r="J2416" s="10" t="str">
        <f t="shared" si="336"/>
        <v>Apr</v>
      </c>
      <c r="K2416" s="12" t="str">
        <f t="shared" si="337"/>
        <v>10</v>
      </c>
      <c r="L2416" s="2" t="s">
        <v>30</v>
      </c>
      <c r="M2416" s="2" t="s">
        <v>15</v>
      </c>
      <c r="N2416" s="2">
        <v>1.1000000000000001</v>
      </c>
      <c r="O2416" s="2" t="s">
        <v>21</v>
      </c>
      <c r="P2416" s="2">
        <v>4</v>
      </c>
      <c r="Q2416" s="2">
        <f t="shared" si="338"/>
        <v>1</v>
      </c>
      <c r="R2416" s="2">
        <v>114.58</v>
      </c>
      <c r="S2416" s="2">
        <f t="shared" si="339"/>
        <v>2</v>
      </c>
      <c r="T2416" s="42">
        <f>DataSet!G101+DataSet!Q101+DataSet!S101</f>
        <v>4</v>
      </c>
      <c r="U2416" s="16" t="str">
        <f t="shared" si="340"/>
        <v>Low</v>
      </c>
      <c r="V2416" s="4">
        <v>2</v>
      </c>
      <c r="W2416" s="33">
        <f t="shared" si="341"/>
        <v>518.91834932821507</v>
      </c>
      <c r="X2416" s="2" t="s">
        <v>17</v>
      </c>
    </row>
    <row r="2417" spans="1:24" ht="14.25" customHeight="1" x14ac:dyDescent="0.25">
      <c r="A2417" s="2">
        <v>227</v>
      </c>
      <c r="B2417" s="2">
        <v>36</v>
      </c>
      <c r="C2417" s="2" t="str">
        <f t="shared" si="333"/>
        <v>Early Adults</v>
      </c>
      <c r="D2417" s="2" t="s">
        <v>18</v>
      </c>
      <c r="E2417" s="2" t="s">
        <v>13</v>
      </c>
      <c r="F2417" s="2">
        <v>746.76</v>
      </c>
      <c r="G2417" s="2">
        <f t="shared" si="334"/>
        <v>3</v>
      </c>
      <c r="H2417" s="6">
        <v>44423</v>
      </c>
      <c r="I2417" s="12" t="str">
        <f t="shared" si="335"/>
        <v>2021</v>
      </c>
      <c r="J2417" s="10" t="str">
        <f t="shared" si="336"/>
        <v>Aug</v>
      </c>
      <c r="K2417" s="12" t="str">
        <f t="shared" si="337"/>
        <v>15</v>
      </c>
      <c r="L2417" s="2" t="s">
        <v>24</v>
      </c>
      <c r="M2417" s="2" t="s">
        <v>25</v>
      </c>
      <c r="N2417" s="2">
        <v>1.1000000000000001</v>
      </c>
      <c r="O2417" s="2" t="s">
        <v>16</v>
      </c>
      <c r="P2417" s="2">
        <v>17</v>
      </c>
      <c r="Q2417" s="2">
        <f t="shared" si="338"/>
        <v>3</v>
      </c>
      <c r="R2417" s="2">
        <v>43.93</v>
      </c>
      <c r="S2417" s="2">
        <f t="shared" si="339"/>
        <v>1</v>
      </c>
      <c r="T2417" s="42">
        <f>DataSet!G228+DataSet!Q228+DataSet!S228</f>
        <v>4</v>
      </c>
      <c r="U2417" s="16" t="str">
        <f t="shared" si="340"/>
        <v>Low</v>
      </c>
      <c r="V2417" s="4">
        <v>3</v>
      </c>
      <c r="W2417" s="33">
        <f t="shared" si="341"/>
        <v>497.24270833333281</v>
      </c>
      <c r="X2417" s="2" t="s">
        <v>22</v>
      </c>
    </row>
    <row r="2418" spans="1:24" ht="14.25" customHeight="1" x14ac:dyDescent="0.25">
      <c r="A2418" s="2">
        <v>314</v>
      </c>
      <c r="B2418" s="2">
        <v>20</v>
      </c>
      <c r="C2418" s="2" t="str">
        <f t="shared" si="333"/>
        <v>Young Adults</v>
      </c>
      <c r="D2418" s="2" t="s">
        <v>12</v>
      </c>
      <c r="E2418" s="2" t="s">
        <v>19</v>
      </c>
      <c r="F2418" s="2">
        <v>158.5</v>
      </c>
      <c r="G2418" s="2">
        <f t="shared" si="334"/>
        <v>1</v>
      </c>
      <c r="H2418" s="6">
        <v>44510</v>
      </c>
      <c r="I2418" s="12" t="str">
        <f t="shared" si="335"/>
        <v>2021</v>
      </c>
      <c r="J2418" s="10" t="str">
        <f t="shared" si="336"/>
        <v>Nov</v>
      </c>
      <c r="K2418" s="12" t="str">
        <f t="shared" si="337"/>
        <v>10</v>
      </c>
      <c r="L2418" s="2" t="s">
        <v>20</v>
      </c>
      <c r="M2418" s="2" t="s">
        <v>15</v>
      </c>
      <c r="N2418" s="2">
        <v>1.1000000000000001</v>
      </c>
      <c r="O2418" s="2" t="s">
        <v>16</v>
      </c>
      <c r="P2418" s="2">
        <v>18</v>
      </c>
      <c r="Q2418" s="2">
        <f t="shared" si="338"/>
        <v>3</v>
      </c>
      <c r="R2418" s="2">
        <v>8.81</v>
      </c>
      <c r="S2418" s="2">
        <f t="shared" si="339"/>
        <v>1</v>
      </c>
      <c r="T2418" s="42">
        <f>DataSet!G315+DataSet!Q315+DataSet!S315</f>
        <v>7</v>
      </c>
      <c r="U2418" s="16" t="str">
        <f t="shared" si="340"/>
        <v>High</v>
      </c>
      <c r="V2418" s="4">
        <v>4</v>
      </c>
      <c r="W2418" s="33">
        <f t="shared" si="341"/>
        <v>523.85682926829315</v>
      </c>
      <c r="X2418" s="2" t="s">
        <v>22</v>
      </c>
    </row>
    <row r="2419" spans="1:24" ht="14.25" customHeight="1" x14ac:dyDescent="0.25">
      <c r="A2419" s="2">
        <v>371</v>
      </c>
      <c r="B2419" s="2">
        <v>18</v>
      </c>
      <c r="C2419" s="2" t="str">
        <f t="shared" si="333"/>
        <v>Young Adults</v>
      </c>
      <c r="D2419" s="2" t="s">
        <v>18</v>
      </c>
      <c r="E2419" s="2" t="s">
        <v>19</v>
      </c>
      <c r="F2419" s="2">
        <v>646.04999999999995</v>
      </c>
      <c r="G2419" s="2">
        <f t="shared" si="334"/>
        <v>2</v>
      </c>
      <c r="H2419" s="6">
        <v>44567</v>
      </c>
      <c r="I2419" s="12" t="str">
        <f t="shared" si="335"/>
        <v>2022</v>
      </c>
      <c r="J2419" s="10" t="str">
        <f t="shared" si="336"/>
        <v>Jan</v>
      </c>
      <c r="K2419" s="12" t="str">
        <f t="shared" si="337"/>
        <v>06</v>
      </c>
      <c r="L2419" s="2" t="s">
        <v>20</v>
      </c>
      <c r="M2419" s="2" t="s">
        <v>15</v>
      </c>
      <c r="N2419" s="2">
        <v>1.1000000000000001</v>
      </c>
      <c r="O2419" s="2" t="s">
        <v>16</v>
      </c>
      <c r="P2419" s="2">
        <v>7</v>
      </c>
      <c r="Q2419" s="2">
        <f t="shared" si="338"/>
        <v>2</v>
      </c>
      <c r="R2419" s="2">
        <v>92.29</v>
      </c>
      <c r="S2419" s="2">
        <f t="shared" si="339"/>
        <v>2</v>
      </c>
      <c r="T2419" s="42">
        <f>DataSet!G372+DataSet!Q372+DataSet!S372</f>
        <v>7</v>
      </c>
      <c r="U2419" s="16" t="str">
        <f t="shared" si="340"/>
        <v>High</v>
      </c>
      <c r="V2419" s="4">
        <v>3</v>
      </c>
      <c r="W2419" s="33">
        <f t="shared" si="341"/>
        <v>496.76924098671674</v>
      </c>
      <c r="X2419" s="2" t="s">
        <v>28</v>
      </c>
    </row>
    <row r="2420" spans="1:24" ht="14.25" customHeight="1" x14ac:dyDescent="0.25">
      <c r="A2420" s="2">
        <v>414</v>
      </c>
      <c r="B2420" s="2">
        <v>63</v>
      </c>
      <c r="C2420" s="2" t="str">
        <f t="shared" si="333"/>
        <v>Seniors</v>
      </c>
      <c r="D2420" s="2" t="s">
        <v>26</v>
      </c>
      <c r="E2420" s="2" t="s">
        <v>13</v>
      </c>
      <c r="F2420" s="2">
        <v>159.34</v>
      </c>
      <c r="G2420" s="2">
        <f t="shared" si="334"/>
        <v>1</v>
      </c>
      <c r="H2420" s="6">
        <v>44610</v>
      </c>
      <c r="I2420" s="12" t="str">
        <f t="shared" si="335"/>
        <v>2022</v>
      </c>
      <c r="J2420" s="10" t="str">
        <f t="shared" si="336"/>
        <v>Feb</v>
      </c>
      <c r="K2420" s="12" t="str">
        <f t="shared" si="337"/>
        <v>18</v>
      </c>
      <c r="L2420" s="2" t="s">
        <v>30</v>
      </c>
      <c r="M2420" s="2" t="s">
        <v>15</v>
      </c>
      <c r="N2420" s="2">
        <v>1.1000000000000001</v>
      </c>
      <c r="O2420" s="2" t="s">
        <v>16</v>
      </c>
      <c r="P2420" s="2">
        <v>14</v>
      </c>
      <c r="Q2420" s="2">
        <f t="shared" si="338"/>
        <v>2</v>
      </c>
      <c r="R2420" s="2">
        <v>11.38</v>
      </c>
      <c r="S2420" s="2">
        <f t="shared" si="339"/>
        <v>1</v>
      </c>
      <c r="T2420" s="42">
        <f>DataSet!G415+DataSet!Q415+DataSet!S415</f>
        <v>7</v>
      </c>
      <c r="U2420" s="16" t="str">
        <f t="shared" si="340"/>
        <v>High</v>
      </c>
      <c r="V2420" s="4">
        <v>5</v>
      </c>
      <c r="W2420" s="33">
        <f t="shared" si="341"/>
        <v>545.73327272727261</v>
      </c>
      <c r="X2420" s="2" t="s">
        <v>17</v>
      </c>
    </row>
    <row r="2421" spans="1:24" ht="14.25" customHeight="1" x14ac:dyDescent="0.25">
      <c r="A2421" s="2">
        <v>425</v>
      </c>
      <c r="B2421" s="2">
        <v>60</v>
      </c>
      <c r="C2421" s="2" t="str">
        <f t="shared" si="333"/>
        <v>Seniors</v>
      </c>
      <c r="D2421" s="2" t="s">
        <v>18</v>
      </c>
      <c r="E2421" s="2" t="s">
        <v>27</v>
      </c>
      <c r="F2421" s="2">
        <v>547.83000000000004</v>
      </c>
      <c r="G2421" s="2">
        <f t="shared" si="334"/>
        <v>2</v>
      </c>
      <c r="H2421" s="6">
        <v>44621</v>
      </c>
      <c r="I2421" s="12" t="str">
        <f t="shared" si="335"/>
        <v>2022</v>
      </c>
      <c r="J2421" s="10" t="str">
        <f t="shared" si="336"/>
        <v>Mar</v>
      </c>
      <c r="K2421" s="12" t="str">
        <f t="shared" si="337"/>
        <v>01</v>
      </c>
      <c r="L2421" s="2" t="s">
        <v>20</v>
      </c>
      <c r="M2421" s="2" t="s">
        <v>25</v>
      </c>
      <c r="N2421" s="2">
        <v>1.1000000000000001</v>
      </c>
      <c r="O2421" s="2" t="s">
        <v>16</v>
      </c>
      <c r="P2421" s="2">
        <v>7</v>
      </c>
      <c r="Q2421" s="2">
        <f t="shared" si="338"/>
        <v>2</v>
      </c>
      <c r="R2421" s="2">
        <v>78.260000000000005</v>
      </c>
      <c r="S2421" s="2">
        <f t="shared" si="339"/>
        <v>2</v>
      </c>
      <c r="T2421" s="42">
        <f>DataSet!G426+DataSet!Q426+DataSet!S426</f>
        <v>5</v>
      </c>
      <c r="U2421" s="16" t="str">
        <f t="shared" si="340"/>
        <v>Medium</v>
      </c>
      <c r="V2421" s="4">
        <v>2</v>
      </c>
      <c r="W2421" s="33">
        <f t="shared" si="341"/>
        <v>519.03490384615384</v>
      </c>
      <c r="X2421" s="2" t="s">
        <v>17</v>
      </c>
    </row>
    <row r="2422" spans="1:24" ht="14.25" customHeight="1" x14ac:dyDescent="0.25">
      <c r="A2422" s="2">
        <v>501</v>
      </c>
      <c r="B2422" s="2">
        <v>37</v>
      </c>
      <c r="C2422" s="2" t="str">
        <f t="shared" si="333"/>
        <v>Early Adults</v>
      </c>
      <c r="D2422" s="2" t="s">
        <v>26</v>
      </c>
      <c r="E2422" s="2" t="s">
        <v>29</v>
      </c>
      <c r="F2422" s="2">
        <v>917.26</v>
      </c>
      <c r="G2422" s="2">
        <f t="shared" si="334"/>
        <v>3</v>
      </c>
      <c r="H2422" s="6">
        <v>44697</v>
      </c>
      <c r="I2422" s="12" t="str">
        <f t="shared" si="335"/>
        <v>2022</v>
      </c>
      <c r="J2422" s="10" t="str">
        <f t="shared" si="336"/>
        <v>May</v>
      </c>
      <c r="K2422" s="12" t="str">
        <f t="shared" si="337"/>
        <v>16</v>
      </c>
      <c r="L2422" s="2" t="s">
        <v>30</v>
      </c>
      <c r="M2422" s="2" t="s">
        <v>15</v>
      </c>
      <c r="N2422" s="2">
        <v>1.1000000000000001</v>
      </c>
      <c r="O2422" s="2" t="s">
        <v>16</v>
      </c>
      <c r="P2422" s="2">
        <v>11</v>
      </c>
      <c r="Q2422" s="2">
        <f t="shared" si="338"/>
        <v>2</v>
      </c>
      <c r="R2422" s="2">
        <v>83.39</v>
      </c>
      <c r="S2422" s="2">
        <f t="shared" si="339"/>
        <v>2</v>
      </c>
      <c r="T2422" s="42">
        <f>DataSet!G502+DataSet!Q502+DataSet!S502</f>
        <v>7</v>
      </c>
      <c r="U2422" s="16" t="str">
        <f t="shared" si="340"/>
        <v>High</v>
      </c>
      <c r="V2422" s="4">
        <v>2</v>
      </c>
      <c r="W2422" s="33">
        <f t="shared" si="341"/>
        <v>518.97942196531801</v>
      </c>
      <c r="X2422" s="2" t="s">
        <v>17</v>
      </c>
    </row>
    <row r="2423" spans="1:24" ht="14.25" customHeight="1" x14ac:dyDescent="0.25">
      <c r="A2423" s="2">
        <v>619</v>
      </c>
      <c r="B2423" s="2">
        <v>28</v>
      </c>
      <c r="C2423" s="2" t="str">
        <f t="shared" si="333"/>
        <v>Young Adults</v>
      </c>
      <c r="D2423" s="2" t="s">
        <v>12</v>
      </c>
      <c r="E2423" s="2" t="s">
        <v>13</v>
      </c>
      <c r="F2423" s="2">
        <v>64.72</v>
      </c>
      <c r="G2423" s="2">
        <f t="shared" si="334"/>
        <v>1</v>
      </c>
      <c r="H2423" s="6">
        <v>44815</v>
      </c>
      <c r="I2423" s="12" t="str">
        <f t="shared" si="335"/>
        <v>2022</v>
      </c>
      <c r="J2423" s="10" t="str">
        <f t="shared" si="336"/>
        <v>Sep</v>
      </c>
      <c r="K2423" s="12" t="str">
        <f t="shared" si="337"/>
        <v>11</v>
      </c>
      <c r="L2423" s="2" t="s">
        <v>24</v>
      </c>
      <c r="M2423" s="2" t="s">
        <v>25</v>
      </c>
      <c r="N2423" s="2">
        <v>1.1000000000000001</v>
      </c>
      <c r="O2423" s="2" t="s">
        <v>21</v>
      </c>
      <c r="P2423" s="2">
        <v>5</v>
      </c>
      <c r="Q2423" s="2">
        <f t="shared" si="338"/>
        <v>1</v>
      </c>
      <c r="R2423" s="2">
        <v>12.94</v>
      </c>
      <c r="S2423" s="2">
        <f t="shared" si="339"/>
        <v>1</v>
      </c>
      <c r="T2423" s="42">
        <f>DataSet!G620+DataSet!Q620+DataSet!S620</f>
        <v>4</v>
      </c>
      <c r="U2423" s="16" t="str">
        <f t="shared" si="340"/>
        <v>Low</v>
      </c>
      <c r="V2423" s="4">
        <v>4</v>
      </c>
      <c r="W2423" s="33">
        <f t="shared" si="341"/>
        <v>524.54359022556434</v>
      </c>
      <c r="X2423" s="2" t="s">
        <v>17</v>
      </c>
    </row>
    <row r="2424" spans="1:24" ht="14.25" customHeight="1" x14ac:dyDescent="0.25">
      <c r="A2424" s="2">
        <v>769</v>
      </c>
      <c r="B2424" s="2">
        <v>66</v>
      </c>
      <c r="C2424" s="2" t="str">
        <f t="shared" si="333"/>
        <v>Seniors</v>
      </c>
      <c r="D2424" s="2" t="s">
        <v>18</v>
      </c>
      <c r="E2424" s="2" t="s">
        <v>19</v>
      </c>
      <c r="F2424" s="2">
        <v>854.57</v>
      </c>
      <c r="G2424" s="2">
        <f t="shared" si="334"/>
        <v>3</v>
      </c>
      <c r="H2424" s="6">
        <v>44965</v>
      </c>
      <c r="I2424" s="12" t="str">
        <f t="shared" si="335"/>
        <v>2023</v>
      </c>
      <c r="J2424" s="10" t="str">
        <f t="shared" si="336"/>
        <v>Feb</v>
      </c>
      <c r="K2424" s="12" t="str">
        <f t="shared" si="337"/>
        <v>08</v>
      </c>
      <c r="L2424" s="2" t="s">
        <v>20</v>
      </c>
      <c r="M2424" s="2" t="s">
        <v>15</v>
      </c>
      <c r="N2424" s="2">
        <v>1.1000000000000001</v>
      </c>
      <c r="O2424" s="2" t="s">
        <v>16</v>
      </c>
      <c r="P2424" s="2">
        <v>2</v>
      </c>
      <c r="Q2424" s="2">
        <f t="shared" si="338"/>
        <v>1</v>
      </c>
      <c r="R2424" s="2">
        <v>427.28</v>
      </c>
      <c r="S2424" s="2">
        <f t="shared" si="339"/>
        <v>3</v>
      </c>
      <c r="T2424" s="42">
        <f>DataSet!G770+DataSet!Q770+DataSet!S770</f>
        <v>5</v>
      </c>
      <c r="U2424" s="16" t="str">
        <f t="shared" si="340"/>
        <v>Medium</v>
      </c>
      <c r="V2424" s="4">
        <v>5</v>
      </c>
      <c r="W2424" s="33">
        <f t="shared" si="341"/>
        <v>546.51544534412949</v>
      </c>
      <c r="X2424" s="2" t="s">
        <v>17</v>
      </c>
    </row>
    <row r="2425" spans="1:24" ht="14.25" customHeight="1" x14ac:dyDescent="0.25">
      <c r="A2425" s="2">
        <v>924</v>
      </c>
      <c r="B2425" s="2">
        <v>23</v>
      </c>
      <c r="C2425" s="2" t="str">
        <f t="shared" si="333"/>
        <v>Young Adults</v>
      </c>
      <c r="D2425" s="2" t="s">
        <v>23</v>
      </c>
      <c r="E2425" s="2" t="s">
        <v>29</v>
      </c>
      <c r="F2425" s="2">
        <v>285.55</v>
      </c>
      <c r="G2425" s="2">
        <f t="shared" si="334"/>
        <v>1</v>
      </c>
      <c r="H2425" s="6">
        <v>45120</v>
      </c>
      <c r="I2425" s="12" t="str">
        <f t="shared" si="335"/>
        <v>2023</v>
      </c>
      <c r="J2425" s="10" t="str">
        <f t="shared" si="336"/>
        <v>Jul</v>
      </c>
      <c r="K2425" s="12" t="str">
        <f t="shared" si="337"/>
        <v>13</v>
      </c>
      <c r="L2425" s="2" t="s">
        <v>24</v>
      </c>
      <c r="M2425" s="2" t="s">
        <v>15</v>
      </c>
      <c r="N2425" s="2">
        <v>1.1000000000000001</v>
      </c>
      <c r="O2425" s="2" t="s">
        <v>21</v>
      </c>
      <c r="P2425" s="2">
        <v>7</v>
      </c>
      <c r="Q2425" s="2">
        <f t="shared" si="338"/>
        <v>2</v>
      </c>
      <c r="R2425" s="2">
        <v>40.79</v>
      </c>
      <c r="S2425" s="2">
        <f t="shared" si="339"/>
        <v>1</v>
      </c>
      <c r="T2425" s="42">
        <f>DataSet!G925+DataSet!Q925+DataSet!S925</f>
        <v>6</v>
      </c>
      <c r="U2425" s="16" t="str">
        <f t="shared" si="340"/>
        <v>Medium</v>
      </c>
      <c r="V2425" s="4">
        <v>2</v>
      </c>
      <c r="W2425" s="33">
        <f t="shared" si="341"/>
        <v>518.21054054054059</v>
      </c>
      <c r="X2425" s="2" t="s">
        <v>17</v>
      </c>
    </row>
    <row r="2426" spans="1:24" ht="14.25" customHeight="1" x14ac:dyDescent="0.25">
      <c r="A2426" s="2">
        <v>1336</v>
      </c>
      <c r="B2426" s="2">
        <v>44</v>
      </c>
      <c r="C2426" s="2" t="str">
        <f t="shared" si="333"/>
        <v>Mid Adults</v>
      </c>
      <c r="D2426" s="2" t="s">
        <v>12</v>
      </c>
      <c r="E2426" s="2" t="s">
        <v>19</v>
      </c>
      <c r="F2426" s="2">
        <v>441.42</v>
      </c>
      <c r="G2426" s="2">
        <f t="shared" si="334"/>
        <v>2</v>
      </c>
      <c r="H2426" s="6">
        <v>45532</v>
      </c>
      <c r="I2426" s="12" t="str">
        <f t="shared" si="335"/>
        <v>2024</v>
      </c>
      <c r="J2426" s="10" t="str">
        <f t="shared" si="336"/>
        <v>Aug</v>
      </c>
      <c r="K2426" s="12" t="str">
        <f t="shared" si="337"/>
        <v>28</v>
      </c>
      <c r="L2426" s="2" t="s">
        <v>30</v>
      </c>
      <c r="M2426" s="2" t="s">
        <v>15</v>
      </c>
      <c r="N2426" s="2">
        <v>1.1000000000000001</v>
      </c>
      <c r="O2426" s="2" t="s">
        <v>21</v>
      </c>
      <c r="P2426" s="2">
        <v>13</v>
      </c>
      <c r="Q2426" s="2">
        <f t="shared" si="338"/>
        <v>2</v>
      </c>
      <c r="R2426" s="2">
        <v>33.96</v>
      </c>
      <c r="S2426" s="2">
        <f t="shared" si="339"/>
        <v>1</v>
      </c>
      <c r="T2426" s="42">
        <f>DataSet!G1337+DataSet!Q1337+DataSet!S1337</f>
        <v>6</v>
      </c>
      <c r="U2426" s="16" t="str">
        <f t="shared" si="340"/>
        <v>Medium</v>
      </c>
      <c r="V2426" s="4">
        <v>5</v>
      </c>
      <c r="W2426" s="33">
        <f t="shared" si="341"/>
        <v>545.89058823529388</v>
      </c>
      <c r="X2426" s="2" t="s">
        <v>22</v>
      </c>
    </row>
    <row r="2427" spans="1:24" ht="14.25" customHeight="1" x14ac:dyDescent="0.25">
      <c r="A2427" s="2">
        <v>1354</v>
      </c>
      <c r="B2427" s="2">
        <v>50</v>
      </c>
      <c r="C2427" s="2" t="str">
        <f t="shared" si="333"/>
        <v>Late Adults</v>
      </c>
      <c r="D2427" s="2" t="s">
        <v>26</v>
      </c>
      <c r="E2427" s="2" t="s">
        <v>29</v>
      </c>
      <c r="F2427" s="2">
        <v>691.17</v>
      </c>
      <c r="G2427" s="2">
        <f t="shared" si="334"/>
        <v>3</v>
      </c>
      <c r="H2427" s="6">
        <v>45550</v>
      </c>
      <c r="I2427" s="12" t="str">
        <f t="shared" si="335"/>
        <v>2024</v>
      </c>
      <c r="J2427" s="10" t="str">
        <f t="shared" si="336"/>
        <v>Sep</v>
      </c>
      <c r="K2427" s="12" t="str">
        <f t="shared" si="337"/>
        <v>15</v>
      </c>
      <c r="L2427" s="2" t="s">
        <v>30</v>
      </c>
      <c r="M2427" s="2" t="s">
        <v>15</v>
      </c>
      <c r="N2427" s="2">
        <v>1.1000000000000001</v>
      </c>
      <c r="O2427" s="2" t="s">
        <v>16</v>
      </c>
      <c r="P2427" s="2">
        <v>19</v>
      </c>
      <c r="Q2427" s="2">
        <f t="shared" si="338"/>
        <v>3</v>
      </c>
      <c r="R2427" s="2">
        <v>36.380000000000003</v>
      </c>
      <c r="S2427" s="2">
        <f t="shared" si="339"/>
        <v>1</v>
      </c>
      <c r="T2427" s="42">
        <f>DataSet!G1355+DataSet!Q1355+DataSet!S1355</f>
        <v>7</v>
      </c>
      <c r="U2427" s="16" t="str">
        <f t="shared" si="340"/>
        <v>High</v>
      </c>
      <c r="V2427" s="4">
        <v>5</v>
      </c>
      <c r="W2427" s="33">
        <f t="shared" si="341"/>
        <v>546.10292682926809</v>
      </c>
      <c r="X2427" s="2" t="s">
        <v>22</v>
      </c>
    </row>
    <row r="2428" spans="1:24" ht="14.25" customHeight="1" x14ac:dyDescent="0.25">
      <c r="A2428" s="2">
        <v>1469</v>
      </c>
      <c r="B2428" s="2">
        <v>60</v>
      </c>
      <c r="C2428" s="2" t="str">
        <f t="shared" si="333"/>
        <v>Seniors</v>
      </c>
      <c r="D2428" s="2" t="s">
        <v>26</v>
      </c>
      <c r="E2428" s="2" t="s">
        <v>19</v>
      </c>
      <c r="F2428" s="2">
        <v>571.69000000000005</v>
      </c>
      <c r="G2428" s="2">
        <f t="shared" si="334"/>
        <v>2</v>
      </c>
      <c r="H2428" s="6">
        <v>45665</v>
      </c>
      <c r="I2428" s="12" t="str">
        <f t="shared" si="335"/>
        <v>2025</v>
      </c>
      <c r="J2428" s="10" t="str">
        <f t="shared" si="336"/>
        <v>Jan</v>
      </c>
      <c r="K2428" s="12" t="str">
        <f t="shared" si="337"/>
        <v>08</v>
      </c>
      <c r="L2428" s="2" t="s">
        <v>20</v>
      </c>
      <c r="M2428" s="2" t="s">
        <v>25</v>
      </c>
      <c r="N2428" s="2">
        <v>1.1000000000000001</v>
      </c>
      <c r="O2428" s="2" t="s">
        <v>21</v>
      </c>
      <c r="P2428" s="2">
        <v>12</v>
      </c>
      <c r="Q2428" s="2">
        <f t="shared" si="338"/>
        <v>2</v>
      </c>
      <c r="R2428" s="2">
        <v>47.64</v>
      </c>
      <c r="S2428" s="2">
        <f t="shared" si="339"/>
        <v>1</v>
      </c>
      <c r="T2428" s="42">
        <f>DataSet!G1470+DataSet!Q1470+DataSet!S1470</f>
        <v>7</v>
      </c>
      <c r="U2428" s="16" t="str">
        <f t="shared" si="340"/>
        <v>High</v>
      </c>
      <c r="V2428" s="4">
        <v>2</v>
      </c>
      <c r="W2428" s="33">
        <f t="shared" si="341"/>
        <v>518.66056092843326</v>
      </c>
      <c r="X2428" s="2" t="s">
        <v>28</v>
      </c>
    </row>
    <row r="2429" spans="1:24" ht="14.25" customHeight="1" x14ac:dyDescent="0.25">
      <c r="A2429" s="2">
        <v>2016</v>
      </c>
      <c r="B2429" s="2">
        <v>44</v>
      </c>
      <c r="C2429" s="2" t="str">
        <f t="shared" si="333"/>
        <v>Mid Adults</v>
      </c>
      <c r="D2429" s="2" t="s">
        <v>26</v>
      </c>
      <c r="E2429" s="2" t="s">
        <v>19</v>
      </c>
      <c r="F2429" s="2">
        <v>153.68</v>
      </c>
      <c r="G2429" s="2">
        <f t="shared" si="334"/>
        <v>1</v>
      </c>
      <c r="H2429" s="6">
        <v>46212</v>
      </c>
      <c r="I2429" s="12" t="str">
        <f t="shared" si="335"/>
        <v>2026</v>
      </c>
      <c r="J2429" s="10" t="str">
        <f t="shared" si="336"/>
        <v>Jul</v>
      </c>
      <c r="K2429" s="12" t="str">
        <f t="shared" si="337"/>
        <v>09</v>
      </c>
      <c r="L2429" s="2" t="s">
        <v>30</v>
      </c>
      <c r="M2429" s="2" t="s">
        <v>15</v>
      </c>
      <c r="N2429" s="2">
        <v>1.1000000000000001</v>
      </c>
      <c r="O2429" s="2" t="s">
        <v>21</v>
      </c>
      <c r="P2429" s="2">
        <v>16</v>
      </c>
      <c r="Q2429" s="2">
        <f t="shared" si="338"/>
        <v>3</v>
      </c>
      <c r="R2429" s="2">
        <v>9.6</v>
      </c>
      <c r="S2429" s="2">
        <f t="shared" si="339"/>
        <v>1</v>
      </c>
      <c r="T2429" s="42">
        <f>DataSet!G2017+DataSet!Q2017+DataSet!S2017</f>
        <v>5</v>
      </c>
      <c r="U2429" s="16" t="str">
        <f t="shared" si="340"/>
        <v>Medium</v>
      </c>
      <c r="V2429" s="4">
        <v>4</v>
      </c>
      <c r="W2429" s="33">
        <f t="shared" si="341"/>
        <v>525.40954802259932</v>
      </c>
      <c r="X2429" s="2" t="s">
        <v>17</v>
      </c>
    </row>
    <row r="2430" spans="1:24" ht="14.25" customHeight="1" x14ac:dyDescent="0.25">
      <c r="A2430" s="2">
        <v>2110</v>
      </c>
      <c r="B2430" s="2">
        <v>48</v>
      </c>
      <c r="C2430" s="2" t="str">
        <f t="shared" si="333"/>
        <v>Mid Adults</v>
      </c>
      <c r="D2430" s="2" t="s">
        <v>23</v>
      </c>
      <c r="E2430" s="2" t="s">
        <v>27</v>
      </c>
      <c r="F2430" s="2">
        <v>472.53</v>
      </c>
      <c r="G2430" s="2">
        <f t="shared" si="334"/>
        <v>2</v>
      </c>
      <c r="H2430" s="6">
        <v>46306</v>
      </c>
      <c r="I2430" s="12" t="str">
        <f t="shared" si="335"/>
        <v>2026</v>
      </c>
      <c r="J2430" s="10" t="str">
        <f t="shared" si="336"/>
        <v>Oct</v>
      </c>
      <c r="K2430" s="12" t="str">
        <f t="shared" si="337"/>
        <v>11</v>
      </c>
      <c r="L2430" s="2" t="s">
        <v>30</v>
      </c>
      <c r="M2430" s="2" t="s">
        <v>15</v>
      </c>
      <c r="N2430" s="2">
        <v>1.1000000000000001</v>
      </c>
      <c r="O2430" s="2" t="s">
        <v>16</v>
      </c>
      <c r="P2430" s="2">
        <v>16</v>
      </c>
      <c r="Q2430" s="2">
        <f t="shared" si="338"/>
        <v>3</v>
      </c>
      <c r="R2430" s="2">
        <v>29.53</v>
      </c>
      <c r="S2430" s="2">
        <f t="shared" si="339"/>
        <v>1</v>
      </c>
      <c r="T2430" s="42">
        <f>DataSet!G2111+DataSet!Q2111+DataSet!S2111</f>
        <v>4</v>
      </c>
      <c r="U2430" s="16" t="str">
        <f t="shared" si="340"/>
        <v>Low</v>
      </c>
      <c r="V2430" s="4">
        <v>4</v>
      </c>
      <c r="W2430" s="33">
        <f t="shared" si="341"/>
        <v>526.11092452830235</v>
      </c>
      <c r="X2430" s="2" t="s">
        <v>22</v>
      </c>
    </row>
    <row r="2431" spans="1:24" ht="14.25" customHeight="1" x14ac:dyDescent="0.25">
      <c r="A2431" s="2">
        <v>2395</v>
      </c>
      <c r="B2431" s="2">
        <v>21</v>
      </c>
      <c r="C2431" s="2" t="str">
        <f t="shared" si="333"/>
        <v>Young Adults</v>
      </c>
      <c r="D2431" s="2" t="s">
        <v>12</v>
      </c>
      <c r="E2431" s="2" t="s">
        <v>19</v>
      </c>
      <c r="F2431" s="2">
        <v>357.51</v>
      </c>
      <c r="G2431" s="2">
        <f t="shared" si="334"/>
        <v>2</v>
      </c>
      <c r="H2431" s="6">
        <v>46591</v>
      </c>
      <c r="I2431" s="12" t="str">
        <f t="shared" si="335"/>
        <v>2027</v>
      </c>
      <c r="J2431" s="10" t="str">
        <f t="shared" si="336"/>
        <v>Jul</v>
      </c>
      <c r="K2431" s="12" t="str">
        <f t="shared" si="337"/>
        <v>23</v>
      </c>
      <c r="L2431" s="2" t="s">
        <v>14</v>
      </c>
      <c r="M2431" s="2" t="s">
        <v>25</v>
      </c>
      <c r="N2431" s="2">
        <v>1.1000000000000001</v>
      </c>
      <c r="O2431" s="2" t="s">
        <v>21</v>
      </c>
      <c r="P2431" s="2">
        <v>5</v>
      </c>
      <c r="Q2431" s="2">
        <f t="shared" si="338"/>
        <v>1</v>
      </c>
      <c r="R2431" s="2">
        <v>71.5</v>
      </c>
      <c r="S2431" s="2">
        <f t="shared" si="339"/>
        <v>2</v>
      </c>
      <c r="T2431" s="42">
        <f>DataSet!G2396+DataSet!Q2396+DataSet!S2396</f>
        <v>7</v>
      </c>
      <c r="U2431" s="16" t="str">
        <f t="shared" si="340"/>
        <v>High</v>
      </c>
      <c r="V2431" s="4">
        <v>1</v>
      </c>
      <c r="W2431" s="33">
        <f t="shared" si="341"/>
        <v>539.42257367387026</v>
      </c>
      <c r="X2431" s="2" t="s">
        <v>17</v>
      </c>
    </row>
    <row r="2432" spans="1:24" ht="14.25" customHeight="1" x14ac:dyDescent="0.25">
      <c r="A2432" s="2">
        <v>2917</v>
      </c>
      <c r="B2432" s="2">
        <v>35</v>
      </c>
      <c r="C2432" s="2" t="str">
        <f t="shared" si="333"/>
        <v>Early Adults</v>
      </c>
      <c r="D2432" s="2" t="s">
        <v>26</v>
      </c>
      <c r="E2432" s="2" t="s">
        <v>19</v>
      </c>
      <c r="F2432" s="2">
        <v>801.34</v>
      </c>
      <c r="G2432" s="2">
        <f t="shared" si="334"/>
        <v>3</v>
      </c>
      <c r="H2432" s="6">
        <v>47113</v>
      </c>
      <c r="I2432" s="12" t="str">
        <f t="shared" si="335"/>
        <v>2028</v>
      </c>
      <c r="J2432" s="10" t="str">
        <f t="shared" si="336"/>
        <v>Dec</v>
      </c>
      <c r="K2432" s="12" t="str">
        <f t="shared" si="337"/>
        <v>26</v>
      </c>
      <c r="L2432" s="2" t="s">
        <v>14</v>
      </c>
      <c r="M2432" s="2" t="s">
        <v>15</v>
      </c>
      <c r="N2432" s="2">
        <v>1.1000000000000001</v>
      </c>
      <c r="O2432" s="2" t="s">
        <v>21</v>
      </c>
      <c r="P2432" s="2">
        <v>16</v>
      </c>
      <c r="Q2432" s="2">
        <f t="shared" si="338"/>
        <v>3</v>
      </c>
      <c r="R2432" s="2">
        <v>50.08</v>
      </c>
      <c r="S2432" s="2">
        <f t="shared" si="339"/>
        <v>2</v>
      </c>
      <c r="T2432" s="42">
        <f>DataSet!G2918+DataSet!Q2918+DataSet!S2918</f>
        <v>4</v>
      </c>
      <c r="U2432" s="16" t="str">
        <f t="shared" si="340"/>
        <v>Low</v>
      </c>
      <c r="V2432" s="4">
        <v>2</v>
      </c>
      <c r="W2432" s="33">
        <f t="shared" si="341"/>
        <v>518.55779069767436</v>
      </c>
      <c r="X2432" s="2" t="s">
        <v>17</v>
      </c>
    </row>
    <row r="2433" spans="1:24" ht="14.25" customHeight="1" x14ac:dyDescent="0.25">
      <c r="A2433" s="2">
        <v>2990</v>
      </c>
      <c r="B2433" s="2">
        <v>44</v>
      </c>
      <c r="C2433" s="2" t="str">
        <f t="shared" si="333"/>
        <v>Mid Adults</v>
      </c>
      <c r="D2433" s="2" t="s">
        <v>23</v>
      </c>
      <c r="E2433" s="2" t="s">
        <v>29</v>
      </c>
      <c r="F2433" s="2">
        <v>320.42</v>
      </c>
      <c r="G2433" s="2">
        <f t="shared" si="334"/>
        <v>1</v>
      </c>
      <c r="H2433" s="6">
        <v>47186</v>
      </c>
      <c r="I2433" s="12" t="str">
        <f t="shared" si="335"/>
        <v>2029</v>
      </c>
      <c r="J2433" s="10" t="str">
        <f t="shared" si="336"/>
        <v>Mar</v>
      </c>
      <c r="K2433" s="12" t="str">
        <f t="shared" si="337"/>
        <v>09</v>
      </c>
      <c r="L2433" s="2" t="s">
        <v>14</v>
      </c>
      <c r="M2433" s="2" t="s">
        <v>15</v>
      </c>
      <c r="N2433" s="2">
        <v>1.1000000000000001</v>
      </c>
      <c r="O2433" s="2" t="s">
        <v>21</v>
      </c>
      <c r="P2433" s="2">
        <v>6</v>
      </c>
      <c r="Q2433" s="2">
        <f t="shared" si="338"/>
        <v>2</v>
      </c>
      <c r="R2433" s="2">
        <v>53.4</v>
      </c>
      <c r="S2433" s="2">
        <f t="shared" si="339"/>
        <v>2</v>
      </c>
      <c r="T2433" s="42">
        <f>DataSet!G2991+DataSet!Q2991+DataSet!S2991</f>
        <v>6</v>
      </c>
      <c r="U2433" s="16" t="str">
        <f t="shared" si="340"/>
        <v>Medium</v>
      </c>
      <c r="V2433" s="4">
        <v>3</v>
      </c>
      <c r="W2433" s="33">
        <f t="shared" si="341"/>
        <v>496.48543726235692</v>
      </c>
      <c r="X2433" s="2" t="s">
        <v>28</v>
      </c>
    </row>
    <row r="2434" spans="1:24" ht="14.25" customHeight="1" x14ac:dyDescent="0.25">
      <c r="A2434" s="2">
        <v>2997</v>
      </c>
      <c r="B2434" s="2">
        <v>45</v>
      </c>
      <c r="C2434" s="2" t="str">
        <f t="shared" ref="C2434:C2497" si="342">IF(AND(B2434&gt;=18, B2434&lt;=29), "Young Adults",
   IF(AND(B2434&gt;=30, B2434&lt;=39), "Early Adults",
      IF(AND(B2434&gt;=40, B2434&lt;=49), "Mid Adults",
         IF(AND(B2434&gt;=50, B2434&lt;=59), "Late Adults",
            IF(AND(B2434&gt;=60, B2434&lt;=69), "Seniors", "Out of Range")
         )
      )
   )
)</f>
        <v>Mid Adults</v>
      </c>
      <c r="D2434" s="2" t="s">
        <v>26</v>
      </c>
      <c r="E2434" s="2" t="s">
        <v>19</v>
      </c>
      <c r="F2434" s="2">
        <v>297.61</v>
      </c>
      <c r="G2434" s="2">
        <f t="shared" ref="G2434:G2497" si="343">IF(F2434 &lt;= 350, 1, IF(F2434&gt; 350, IF(F2434 &lt;= 650, 2, 3)))</f>
        <v>1</v>
      </c>
      <c r="H2434" s="6">
        <v>47193</v>
      </c>
      <c r="I2434" s="12" t="str">
        <f t="shared" ref="I2434:I2497" si="344">TEXT(H2434, "yyyy")</f>
        <v>2029</v>
      </c>
      <c r="J2434" s="10" t="str">
        <f t="shared" ref="J2434:J2497" si="345">TEXT(H2434, "mmm")</f>
        <v>Mar</v>
      </c>
      <c r="K2434" s="12" t="str">
        <f t="shared" ref="K2434:K2497" si="346">TEXT(H2434, "dd")</f>
        <v>16</v>
      </c>
      <c r="L2434" s="2" t="s">
        <v>14</v>
      </c>
      <c r="M2434" s="2" t="s">
        <v>15</v>
      </c>
      <c r="N2434" s="2">
        <v>1.1000000000000001</v>
      </c>
      <c r="O2434" s="2" t="s">
        <v>21</v>
      </c>
      <c r="P2434" s="2">
        <v>3</v>
      </c>
      <c r="Q2434" s="2">
        <f t="shared" ref="Q2434:Q2497" si="347">IF(P2434 &lt;= 5, 1, IF(P2434&gt; 5, IF(P2434 &lt;= 15, 2, 3)))</f>
        <v>1</v>
      </c>
      <c r="R2434" s="2">
        <v>99.2</v>
      </c>
      <c r="S2434" s="2">
        <f t="shared" ref="S2434:S2497" si="348">IF(R2434 &lt;= 50, 1, IF(R2434&gt; 50, IF(R2434 &lt;= 150, 2, 3)))</f>
        <v>2</v>
      </c>
      <c r="T2434" s="42">
        <f>DataSet!G2998+DataSet!Q2998+DataSet!S2998</f>
        <v>7</v>
      </c>
      <c r="U2434" s="16" t="str">
        <f t="shared" ref="U2434:U2497" si="349">IF(T2434&lt;=4,"Low",IF(T2434&lt;=6,"Medium","High"))</f>
        <v>High</v>
      </c>
      <c r="V2434" s="4">
        <v>4</v>
      </c>
      <c r="W2434" s="33">
        <f t="shared" ref="W2434:W2497" si="350">AVERAGEIFS(F2434:F7433, V2434:V7433,V2434 )</f>
        <v>526.21221172022729</v>
      </c>
      <c r="X2434" s="2" t="s">
        <v>28</v>
      </c>
    </row>
    <row r="2435" spans="1:24" ht="14.25" customHeight="1" x14ac:dyDescent="0.25">
      <c r="A2435" s="2">
        <v>3387</v>
      </c>
      <c r="B2435" s="2">
        <v>43</v>
      </c>
      <c r="C2435" s="2" t="str">
        <f t="shared" si="342"/>
        <v>Mid Adults</v>
      </c>
      <c r="D2435" s="2" t="s">
        <v>12</v>
      </c>
      <c r="E2435" s="2" t="s">
        <v>27</v>
      </c>
      <c r="F2435" s="2">
        <v>999.51</v>
      </c>
      <c r="G2435" s="2">
        <f t="shared" si="343"/>
        <v>3</v>
      </c>
      <c r="H2435" s="6">
        <v>47583</v>
      </c>
      <c r="I2435" s="12" t="str">
        <f t="shared" si="344"/>
        <v>2030</v>
      </c>
      <c r="J2435" s="10" t="str">
        <f t="shared" si="345"/>
        <v>Apr</v>
      </c>
      <c r="K2435" s="12" t="str">
        <f t="shared" si="346"/>
        <v>10</v>
      </c>
      <c r="L2435" s="2" t="s">
        <v>20</v>
      </c>
      <c r="M2435" s="2" t="s">
        <v>15</v>
      </c>
      <c r="N2435" s="2">
        <v>1.1000000000000001</v>
      </c>
      <c r="O2435" s="2" t="s">
        <v>16</v>
      </c>
      <c r="P2435" s="2">
        <v>11</v>
      </c>
      <c r="Q2435" s="2">
        <f t="shared" si="347"/>
        <v>2</v>
      </c>
      <c r="R2435" s="2">
        <v>90.86</v>
      </c>
      <c r="S2435" s="2">
        <f t="shared" si="348"/>
        <v>2</v>
      </c>
      <c r="T2435" s="42">
        <f>DataSet!G3388+DataSet!Q3388+DataSet!S3388</f>
        <v>5</v>
      </c>
      <c r="U2435" s="16" t="str">
        <f t="shared" si="349"/>
        <v>Medium</v>
      </c>
      <c r="V2435" s="4">
        <v>3</v>
      </c>
      <c r="W2435" s="33">
        <f t="shared" si="350"/>
        <v>496.82079999999951</v>
      </c>
      <c r="X2435" s="2" t="s">
        <v>22</v>
      </c>
    </row>
    <row r="2436" spans="1:24" ht="14.25" customHeight="1" x14ac:dyDescent="0.25">
      <c r="A2436" s="2">
        <v>3575</v>
      </c>
      <c r="B2436" s="2">
        <v>59</v>
      </c>
      <c r="C2436" s="2" t="str">
        <f t="shared" si="342"/>
        <v>Late Adults</v>
      </c>
      <c r="D2436" s="2" t="s">
        <v>18</v>
      </c>
      <c r="E2436" s="2" t="s">
        <v>19</v>
      </c>
      <c r="F2436" s="2">
        <v>798.05</v>
      </c>
      <c r="G2436" s="2">
        <f t="shared" si="343"/>
        <v>3</v>
      </c>
      <c r="H2436" s="6">
        <v>47771</v>
      </c>
      <c r="I2436" s="12" t="str">
        <f t="shared" si="344"/>
        <v>2030</v>
      </c>
      <c r="J2436" s="10" t="str">
        <f t="shared" si="345"/>
        <v>Oct</v>
      </c>
      <c r="K2436" s="12" t="str">
        <f t="shared" si="346"/>
        <v>15</v>
      </c>
      <c r="L2436" s="2" t="s">
        <v>20</v>
      </c>
      <c r="M2436" s="2" t="s">
        <v>15</v>
      </c>
      <c r="N2436" s="2">
        <v>1.1000000000000001</v>
      </c>
      <c r="O2436" s="2" t="s">
        <v>16</v>
      </c>
      <c r="P2436" s="2">
        <v>7</v>
      </c>
      <c r="Q2436" s="2">
        <f t="shared" si="347"/>
        <v>2</v>
      </c>
      <c r="R2436" s="2">
        <v>114.01</v>
      </c>
      <c r="S2436" s="2">
        <f t="shared" si="348"/>
        <v>2</v>
      </c>
      <c r="T2436" s="42">
        <f>DataSet!G3576+DataSet!Q3576+DataSet!S3576</f>
        <v>5</v>
      </c>
      <c r="U2436" s="16" t="str">
        <f t="shared" si="349"/>
        <v>Medium</v>
      </c>
      <c r="V2436" s="4">
        <v>5</v>
      </c>
      <c r="W2436" s="33">
        <f t="shared" si="350"/>
        <v>545.80747454175128</v>
      </c>
      <c r="X2436" s="2" t="s">
        <v>28</v>
      </c>
    </row>
    <row r="2437" spans="1:24" ht="14.25" customHeight="1" x14ac:dyDescent="0.25">
      <c r="A2437" s="2">
        <v>3658</v>
      </c>
      <c r="B2437" s="2">
        <v>69</v>
      </c>
      <c r="C2437" s="2" t="str">
        <f t="shared" si="342"/>
        <v>Seniors</v>
      </c>
      <c r="D2437" s="2" t="s">
        <v>12</v>
      </c>
      <c r="E2437" s="2" t="s">
        <v>13</v>
      </c>
      <c r="F2437" s="2">
        <v>238.19</v>
      </c>
      <c r="G2437" s="2">
        <f t="shared" si="343"/>
        <v>1</v>
      </c>
      <c r="H2437" s="6">
        <v>47854</v>
      </c>
      <c r="I2437" s="12" t="str">
        <f t="shared" si="344"/>
        <v>2031</v>
      </c>
      <c r="J2437" s="10" t="str">
        <f t="shared" si="345"/>
        <v>Jan</v>
      </c>
      <c r="K2437" s="12" t="str">
        <f t="shared" si="346"/>
        <v>06</v>
      </c>
      <c r="L2437" s="2" t="s">
        <v>14</v>
      </c>
      <c r="M2437" s="2" t="s">
        <v>25</v>
      </c>
      <c r="N2437" s="2">
        <v>1.1000000000000001</v>
      </c>
      <c r="O2437" s="2" t="s">
        <v>21</v>
      </c>
      <c r="P2437" s="2">
        <v>17</v>
      </c>
      <c r="Q2437" s="2">
        <f t="shared" si="347"/>
        <v>3</v>
      </c>
      <c r="R2437" s="2">
        <v>14.01</v>
      </c>
      <c r="S2437" s="2">
        <f t="shared" si="348"/>
        <v>1</v>
      </c>
      <c r="T2437" s="42">
        <f>DataSet!G3659+DataSet!Q3659+DataSet!S3659</f>
        <v>7</v>
      </c>
      <c r="U2437" s="16" t="str">
        <f t="shared" si="349"/>
        <v>High</v>
      </c>
      <c r="V2437" s="4">
        <v>1</v>
      </c>
      <c r="W2437" s="33">
        <f t="shared" si="350"/>
        <v>539.78066929133865</v>
      </c>
      <c r="X2437" s="2" t="s">
        <v>22</v>
      </c>
    </row>
    <row r="2438" spans="1:24" ht="14.25" customHeight="1" x14ac:dyDescent="0.25">
      <c r="A2438" s="2">
        <v>3908</v>
      </c>
      <c r="B2438" s="2">
        <v>47</v>
      </c>
      <c r="C2438" s="2" t="str">
        <f t="shared" si="342"/>
        <v>Mid Adults</v>
      </c>
      <c r="D2438" s="2" t="s">
        <v>12</v>
      </c>
      <c r="E2438" s="2" t="s">
        <v>27</v>
      </c>
      <c r="F2438" s="2">
        <v>369.01</v>
      </c>
      <c r="G2438" s="2">
        <f t="shared" si="343"/>
        <v>2</v>
      </c>
      <c r="H2438" s="6">
        <v>48104</v>
      </c>
      <c r="I2438" s="12" t="str">
        <f t="shared" si="344"/>
        <v>2031</v>
      </c>
      <c r="J2438" s="10" t="str">
        <f t="shared" si="345"/>
        <v>Sep</v>
      </c>
      <c r="K2438" s="12" t="str">
        <f t="shared" si="346"/>
        <v>13</v>
      </c>
      <c r="L2438" s="2" t="s">
        <v>14</v>
      </c>
      <c r="M2438" s="2" t="s">
        <v>25</v>
      </c>
      <c r="N2438" s="2">
        <v>1.1000000000000001</v>
      </c>
      <c r="O2438" s="2" t="s">
        <v>16</v>
      </c>
      <c r="P2438" s="2">
        <v>10</v>
      </c>
      <c r="Q2438" s="2">
        <f t="shared" si="347"/>
        <v>2</v>
      </c>
      <c r="R2438" s="2">
        <v>36.9</v>
      </c>
      <c r="S2438" s="2">
        <f t="shared" si="348"/>
        <v>1</v>
      </c>
      <c r="T2438" s="42">
        <f>DataSet!G3909+DataSet!Q3909+DataSet!S3909</f>
        <v>5</v>
      </c>
      <c r="U2438" s="16" t="str">
        <f t="shared" si="349"/>
        <v>Medium</v>
      </c>
      <c r="V2438" s="4">
        <v>1</v>
      </c>
      <c r="W2438" s="33">
        <f t="shared" si="350"/>
        <v>540.37552268244565</v>
      </c>
      <c r="X2438" s="2" t="s">
        <v>28</v>
      </c>
    </row>
    <row r="2439" spans="1:24" ht="14.25" customHeight="1" x14ac:dyDescent="0.25">
      <c r="A2439" s="2">
        <v>3909</v>
      </c>
      <c r="B2439" s="2">
        <v>63</v>
      </c>
      <c r="C2439" s="2" t="str">
        <f t="shared" si="342"/>
        <v>Seniors</v>
      </c>
      <c r="D2439" s="2" t="s">
        <v>26</v>
      </c>
      <c r="E2439" s="2" t="s">
        <v>19</v>
      </c>
      <c r="F2439" s="2">
        <v>893.46</v>
      </c>
      <c r="G2439" s="2">
        <f t="shared" si="343"/>
        <v>3</v>
      </c>
      <c r="H2439" s="6">
        <v>48105</v>
      </c>
      <c r="I2439" s="12" t="str">
        <f t="shared" si="344"/>
        <v>2031</v>
      </c>
      <c r="J2439" s="10" t="str">
        <f t="shared" si="345"/>
        <v>Sep</v>
      </c>
      <c r="K2439" s="12" t="str">
        <f t="shared" si="346"/>
        <v>14</v>
      </c>
      <c r="L2439" s="2" t="s">
        <v>24</v>
      </c>
      <c r="M2439" s="2" t="s">
        <v>25</v>
      </c>
      <c r="N2439" s="2">
        <v>1.1000000000000001</v>
      </c>
      <c r="O2439" s="2" t="s">
        <v>21</v>
      </c>
      <c r="P2439" s="2">
        <v>4</v>
      </c>
      <c r="Q2439" s="2">
        <f t="shared" si="347"/>
        <v>1</v>
      </c>
      <c r="R2439" s="2">
        <v>223.36</v>
      </c>
      <c r="S2439" s="2">
        <f t="shared" si="348"/>
        <v>3</v>
      </c>
      <c r="T2439" s="42">
        <f>DataSet!G3910+DataSet!Q3910+DataSet!S3910</f>
        <v>6</v>
      </c>
      <c r="U2439" s="16" t="str">
        <f t="shared" si="349"/>
        <v>Medium</v>
      </c>
      <c r="V2439" s="4">
        <v>5</v>
      </c>
      <c r="W2439" s="33">
        <f t="shared" si="350"/>
        <v>545.29269387755073</v>
      </c>
      <c r="X2439" s="2" t="s">
        <v>28</v>
      </c>
    </row>
    <row r="2440" spans="1:24" ht="14.25" customHeight="1" x14ac:dyDescent="0.25">
      <c r="A2440" s="2">
        <v>3979</v>
      </c>
      <c r="B2440" s="2">
        <v>33</v>
      </c>
      <c r="C2440" s="2" t="str">
        <f t="shared" si="342"/>
        <v>Early Adults</v>
      </c>
      <c r="D2440" s="2" t="s">
        <v>18</v>
      </c>
      <c r="E2440" s="2" t="s">
        <v>13</v>
      </c>
      <c r="F2440" s="2">
        <v>68.91</v>
      </c>
      <c r="G2440" s="2">
        <f t="shared" si="343"/>
        <v>1</v>
      </c>
      <c r="H2440" s="6">
        <v>48175</v>
      </c>
      <c r="I2440" s="12" t="str">
        <f t="shared" si="344"/>
        <v>2031</v>
      </c>
      <c r="J2440" s="10" t="str">
        <f t="shared" si="345"/>
        <v>Nov</v>
      </c>
      <c r="K2440" s="12" t="str">
        <f t="shared" si="346"/>
        <v>23</v>
      </c>
      <c r="L2440" s="2" t="s">
        <v>20</v>
      </c>
      <c r="M2440" s="2" t="s">
        <v>25</v>
      </c>
      <c r="N2440" s="2">
        <v>1.1000000000000001</v>
      </c>
      <c r="O2440" s="2" t="s">
        <v>16</v>
      </c>
      <c r="P2440" s="2">
        <v>5</v>
      </c>
      <c r="Q2440" s="2">
        <f t="shared" si="347"/>
        <v>1</v>
      </c>
      <c r="R2440" s="2">
        <v>13.78</v>
      </c>
      <c r="S2440" s="2">
        <f t="shared" si="348"/>
        <v>1</v>
      </c>
      <c r="T2440" s="42">
        <f>DataSet!G3980+DataSet!Q3980+DataSet!S3980</f>
        <v>4</v>
      </c>
      <c r="U2440" s="16" t="str">
        <f t="shared" si="349"/>
        <v>Low</v>
      </c>
      <c r="V2440" s="4">
        <v>4</v>
      </c>
      <c r="W2440" s="33">
        <f t="shared" si="350"/>
        <v>526.64517045454591</v>
      </c>
      <c r="X2440" s="2" t="s">
        <v>22</v>
      </c>
    </row>
    <row r="2441" spans="1:24" ht="14.25" customHeight="1" x14ac:dyDescent="0.25">
      <c r="A2441" s="2">
        <v>4148</v>
      </c>
      <c r="B2441" s="2">
        <v>23</v>
      </c>
      <c r="C2441" s="2" t="str">
        <f t="shared" si="342"/>
        <v>Young Adults</v>
      </c>
      <c r="D2441" s="2" t="s">
        <v>26</v>
      </c>
      <c r="E2441" s="2" t="s">
        <v>27</v>
      </c>
      <c r="F2441" s="2">
        <v>841.93</v>
      </c>
      <c r="G2441" s="2">
        <f t="shared" si="343"/>
        <v>3</v>
      </c>
      <c r="H2441" s="6">
        <v>48344</v>
      </c>
      <c r="I2441" s="12" t="str">
        <f t="shared" si="344"/>
        <v>2032</v>
      </c>
      <c r="J2441" s="10" t="str">
        <f t="shared" si="345"/>
        <v>May</v>
      </c>
      <c r="K2441" s="12" t="str">
        <f t="shared" si="346"/>
        <v>10</v>
      </c>
      <c r="L2441" s="2" t="s">
        <v>14</v>
      </c>
      <c r="M2441" s="2" t="s">
        <v>25</v>
      </c>
      <c r="N2441" s="2">
        <v>1.1000000000000001</v>
      </c>
      <c r="O2441" s="2" t="s">
        <v>16</v>
      </c>
      <c r="P2441" s="2">
        <v>7</v>
      </c>
      <c r="Q2441" s="2">
        <f t="shared" si="347"/>
        <v>2</v>
      </c>
      <c r="R2441" s="2">
        <v>120.28</v>
      </c>
      <c r="S2441" s="2">
        <f t="shared" si="348"/>
        <v>2</v>
      </c>
      <c r="T2441" s="42">
        <f>DataSet!G4149+DataSet!Q4149+DataSet!S4149</f>
        <v>7</v>
      </c>
      <c r="U2441" s="16" t="str">
        <f t="shared" si="349"/>
        <v>High</v>
      </c>
      <c r="V2441" s="4">
        <v>4</v>
      </c>
      <c r="W2441" s="33">
        <f t="shared" si="350"/>
        <v>527.5137381404179</v>
      </c>
      <c r="X2441" s="2" t="s">
        <v>22</v>
      </c>
    </row>
    <row r="2442" spans="1:24" ht="14.25" customHeight="1" x14ac:dyDescent="0.25">
      <c r="A2442" s="2">
        <v>4565</v>
      </c>
      <c r="B2442" s="2">
        <v>47</v>
      </c>
      <c r="C2442" s="2" t="str">
        <f t="shared" si="342"/>
        <v>Mid Adults</v>
      </c>
      <c r="D2442" s="2" t="s">
        <v>26</v>
      </c>
      <c r="E2442" s="2" t="s">
        <v>19</v>
      </c>
      <c r="F2442" s="2">
        <v>541.69000000000005</v>
      </c>
      <c r="G2442" s="2">
        <f t="shared" si="343"/>
        <v>2</v>
      </c>
      <c r="H2442" s="6">
        <v>48761</v>
      </c>
      <c r="I2442" s="12" t="str">
        <f t="shared" si="344"/>
        <v>2033</v>
      </c>
      <c r="J2442" s="10" t="str">
        <f t="shared" si="345"/>
        <v>Jul</v>
      </c>
      <c r="K2442" s="12" t="str">
        <f t="shared" si="346"/>
        <v>01</v>
      </c>
      <c r="L2442" s="2" t="s">
        <v>24</v>
      </c>
      <c r="M2442" s="2" t="s">
        <v>25</v>
      </c>
      <c r="N2442" s="2">
        <v>1.1000000000000001</v>
      </c>
      <c r="O2442" s="2" t="s">
        <v>16</v>
      </c>
      <c r="P2442" s="2">
        <v>11</v>
      </c>
      <c r="Q2442" s="2">
        <f t="shared" si="347"/>
        <v>2</v>
      </c>
      <c r="R2442" s="2">
        <v>49.24</v>
      </c>
      <c r="S2442" s="2">
        <f t="shared" si="348"/>
        <v>1</v>
      </c>
      <c r="T2442" s="42">
        <f>DataSet!G4566+DataSet!Q4566+DataSet!S4566</f>
        <v>5</v>
      </c>
      <c r="U2442" s="16" t="str">
        <f t="shared" si="349"/>
        <v>Medium</v>
      </c>
      <c r="V2442" s="4">
        <v>2</v>
      </c>
      <c r="W2442" s="33">
        <f t="shared" si="350"/>
        <v>518.00869902912621</v>
      </c>
      <c r="X2442" s="2" t="s">
        <v>28</v>
      </c>
    </row>
    <row r="2443" spans="1:24" ht="14.25" customHeight="1" x14ac:dyDescent="0.25">
      <c r="A2443" s="2">
        <v>4667</v>
      </c>
      <c r="B2443" s="2">
        <v>22</v>
      </c>
      <c r="C2443" s="2" t="str">
        <f t="shared" si="342"/>
        <v>Young Adults</v>
      </c>
      <c r="D2443" s="2" t="s">
        <v>23</v>
      </c>
      <c r="E2443" s="2" t="s">
        <v>19</v>
      </c>
      <c r="F2443" s="2">
        <v>717.77</v>
      </c>
      <c r="G2443" s="2">
        <f t="shared" si="343"/>
        <v>3</v>
      </c>
      <c r="H2443" s="6">
        <v>48863</v>
      </c>
      <c r="I2443" s="12" t="str">
        <f t="shared" si="344"/>
        <v>2033</v>
      </c>
      <c r="J2443" s="10" t="str">
        <f t="shared" si="345"/>
        <v>Oct</v>
      </c>
      <c r="K2443" s="12" t="str">
        <f t="shared" si="346"/>
        <v>11</v>
      </c>
      <c r="L2443" s="2" t="s">
        <v>30</v>
      </c>
      <c r="M2443" s="2" t="s">
        <v>25</v>
      </c>
      <c r="N2443" s="2">
        <v>1.1000000000000001</v>
      </c>
      <c r="O2443" s="2" t="s">
        <v>16</v>
      </c>
      <c r="P2443" s="2">
        <v>12</v>
      </c>
      <c r="Q2443" s="2">
        <f t="shared" si="347"/>
        <v>2</v>
      </c>
      <c r="R2443" s="2">
        <v>59.81</v>
      </c>
      <c r="S2443" s="2">
        <f t="shared" si="348"/>
        <v>2</v>
      </c>
      <c r="T2443" s="42">
        <f>DataSet!G4668+DataSet!Q4668+DataSet!S4668</f>
        <v>5</v>
      </c>
      <c r="U2443" s="16" t="str">
        <f t="shared" si="349"/>
        <v>Medium</v>
      </c>
      <c r="V2443" s="4">
        <v>5</v>
      </c>
      <c r="W2443" s="33">
        <f t="shared" si="350"/>
        <v>544.58069529652323</v>
      </c>
      <c r="X2443" s="2" t="s">
        <v>17</v>
      </c>
    </row>
    <row r="2444" spans="1:24" ht="14.25" customHeight="1" x14ac:dyDescent="0.25">
      <c r="A2444" s="2">
        <v>170</v>
      </c>
      <c r="B2444" s="2">
        <v>48</v>
      </c>
      <c r="C2444" s="2" t="str">
        <f t="shared" si="342"/>
        <v>Mid Adults</v>
      </c>
      <c r="D2444" s="2" t="s">
        <v>23</v>
      </c>
      <c r="E2444" s="2" t="s">
        <v>13</v>
      </c>
      <c r="F2444" s="2">
        <v>658.94</v>
      </c>
      <c r="G2444" s="2">
        <f t="shared" si="343"/>
        <v>3</v>
      </c>
      <c r="H2444" s="6">
        <v>44366</v>
      </c>
      <c r="I2444" s="12" t="str">
        <f t="shared" si="344"/>
        <v>2021</v>
      </c>
      <c r="J2444" s="10" t="str">
        <f t="shared" si="345"/>
        <v>Jun</v>
      </c>
      <c r="K2444" s="12" t="str">
        <f t="shared" si="346"/>
        <v>19</v>
      </c>
      <c r="L2444" s="2" t="s">
        <v>24</v>
      </c>
      <c r="M2444" s="2" t="s">
        <v>25</v>
      </c>
      <c r="N2444" s="2">
        <v>1.0900000000000001</v>
      </c>
      <c r="O2444" s="2" t="s">
        <v>16</v>
      </c>
      <c r="P2444" s="2">
        <v>2</v>
      </c>
      <c r="Q2444" s="2">
        <f t="shared" si="347"/>
        <v>1</v>
      </c>
      <c r="R2444" s="2">
        <v>329.47</v>
      </c>
      <c r="S2444" s="2">
        <f t="shared" si="348"/>
        <v>3</v>
      </c>
      <c r="T2444" s="42">
        <f>DataSet!G171+DataSet!Q171+DataSet!S171</f>
        <v>5</v>
      </c>
      <c r="U2444" s="16" t="str">
        <f t="shared" si="349"/>
        <v>Medium</v>
      </c>
      <c r="V2444" s="4">
        <v>4</v>
      </c>
      <c r="W2444" s="33">
        <f t="shared" si="350"/>
        <v>526.91598859315638</v>
      </c>
      <c r="X2444" s="2" t="s">
        <v>28</v>
      </c>
    </row>
    <row r="2445" spans="1:24" ht="14.25" customHeight="1" x14ac:dyDescent="0.25">
      <c r="A2445" s="2">
        <v>455</v>
      </c>
      <c r="B2445" s="2">
        <v>67</v>
      </c>
      <c r="C2445" s="2" t="str">
        <f t="shared" si="342"/>
        <v>Seniors</v>
      </c>
      <c r="D2445" s="2" t="s">
        <v>26</v>
      </c>
      <c r="E2445" s="2" t="s">
        <v>29</v>
      </c>
      <c r="F2445" s="2">
        <v>452.64</v>
      </c>
      <c r="G2445" s="2">
        <f t="shared" si="343"/>
        <v>2</v>
      </c>
      <c r="H2445" s="6">
        <v>44651</v>
      </c>
      <c r="I2445" s="12" t="str">
        <f t="shared" si="344"/>
        <v>2022</v>
      </c>
      <c r="J2445" s="10" t="str">
        <f t="shared" si="345"/>
        <v>Mar</v>
      </c>
      <c r="K2445" s="12" t="str">
        <f t="shared" si="346"/>
        <v>31</v>
      </c>
      <c r="L2445" s="2" t="s">
        <v>24</v>
      </c>
      <c r="M2445" s="2" t="s">
        <v>15</v>
      </c>
      <c r="N2445" s="2">
        <v>1.0900000000000001</v>
      </c>
      <c r="O2445" s="2" t="s">
        <v>16</v>
      </c>
      <c r="P2445" s="2">
        <v>19</v>
      </c>
      <c r="Q2445" s="2">
        <f t="shared" si="347"/>
        <v>3</v>
      </c>
      <c r="R2445" s="2">
        <v>23.82</v>
      </c>
      <c r="S2445" s="2">
        <f t="shared" si="348"/>
        <v>1</v>
      </c>
      <c r="T2445" s="42">
        <f>DataSet!G456+DataSet!Q456+DataSet!S456</f>
        <v>5</v>
      </c>
      <c r="U2445" s="16" t="str">
        <f t="shared" si="349"/>
        <v>Medium</v>
      </c>
      <c r="V2445" s="4">
        <v>4</v>
      </c>
      <c r="W2445" s="33">
        <f t="shared" si="350"/>
        <v>526.66451428571474</v>
      </c>
      <c r="X2445" s="2" t="s">
        <v>28</v>
      </c>
    </row>
    <row r="2446" spans="1:24" ht="14.25" customHeight="1" x14ac:dyDescent="0.25">
      <c r="A2446" s="2">
        <v>553</v>
      </c>
      <c r="B2446" s="2">
        <v>48</v>
      </c>
      <c r="C2446" s="2" t="str">
        <f t="shared" si="342"/>
        <v>Mid Adults</v>
      </c>
      <c r="D2446" s="2" t="s">
        <v>12</v>
      </c>
      <c r="E2446" s="2" t="s">
        <v>13</v>
      </c>
      <c r="F2446" s="2">
        <v>371.13</v>
      </c>
      <c r="G2446" s="2">
        <f t="shared" si="343"/>
        <v>2</v>
      </c>
      <c r="H2446" s="6">
        <v>44749</v>
      </c>
      <c r="I2446" s="12" t="str">
        <f t="shared" si="344"/>
        <v>2022</v>
      </c>
      <c r="J2446" s="10" t="str">
        <f t="shared" si="345"/>
        <v>Jul</v>
      </c>
      <c r="K2446" s="12" t="str">
        <f t="shared" si="346"/>
        <v>07</v>
      </c>
      <c r="L2446" s="2" t="s">
        <v>24</v>
      </c>
      <c r="M2446" s="2" t="s">
        <v>15</v>
      </c>
      <c r="N2446" s="2">
        <v>1.0900000000000001</v>
      </c>
      <c r="O2446" s="2" t="s">
        <v>16</v>
      </c>
      <c r="P2446" s="2">
        <v>13</v>
      </c>
      <c r="Q2446" s="2">
        <f t="shared" si="347"/>
        <v>2</v>
      </c>
      <c r="R2446" s="2">
        <v>28.55</v>
      </c>
      <c r="S2446" s="2">
        <f t="shared" si="348"/>
        <v>1</v>
      </c>
      <c r="T2446" s="42">
        <f>DataSet!G554+DataSet!Q554+DataSet!S554</f>
        <v>7</v>
      </c>
      <c r="U2446" s="16" t="str">
        <f t="shared" si="349"/>
        <v>High</v>
      </c>
      <c r="V2446" s="4">
        <v>5</v>
      </c>
      <c r="W2446" s="33">
        <f t="shared" si="350"/>
        <v>544.2257991803275</v>
      </c>
      <c r="X2446" s="2" t="s">
        <v>22</v>
      </c>
    </row>
    <row r="2447" spans="1:24" ht="14.25" customHeight="1" x14ac:dyDescent="0.25">
      <c r="A2447" s="2">
        <v>933</v>
      </c>
      <c r="B2447" s="2">
        <v>37</v>
      </c>
      <c r="C2447" s="2" t="str">
        <f t="shared" si="342"/>
        <v>Early Adults</v>
      </c>
      <c r="D2447" s="2" t="s">
        <v>12</v>
      </c>
      <c r="E2447" s="2" t="s">
        <v>27</v>
      </c>
      <c r="F2447" s="2">
        <v>464.27</v>
      </c>
      <c r="G2447" s="2">
        <f t="shared" si="343"/>
        <v>2</v>
      </c>
      <c r="H2447" s="6">
        <v>45129</v>
      </c>
      <c r="I2447" s="12" t="str">
        <f t="shared" si="344"/>
        <v>2023</v>
      </c>
      <c r="J2447" s="10" t="str">
        <f t="shared" si="345"/>
        <v>Jul</v>
      </c>
      <c r="K2447" s="12" t="str">
        <f t="shared" si="346"/>
        <v>22</v>
      </c>
      <c r="L2447" s="2" t="s">
        <v>24</v>
      </c>
      <c r="M2447" s="2" t="s">
        <v>15</v>
      </c>
      <c r="N2447" s="2">
        <v>1.0900000000000001</v>
      </c>
      <c r="O2447" s="2" t="s">
        <v>16</v>
      </c>
      <c r="P2447" s="2">
        <v>9</v>
      </c>
      <c r="Q2447" s="2">
        <f t="shared" si="347"/>
        <v>2</v>
      </c>
      <c r="R2447" s="2">
        <v>51.59</v>
      </c>
      <c r="S2447" s="2">
        <f t="shared" si="348"/>
        <v>2</v>
      </c>
      <c r="T2447" s="42">
        <f>DataSet!G934+DataSet!Q934+DataSet!S934</f>
        <v>6</v>
      </c>
      <c r="U2447" s="16" t="str">
        <f t="shared" si="349"/>
        <v>Medium</v>
      </c>
      <c r="V2447" s="4">
        <v>3</v>
      </c>
      <c r="W2447" s="33">
        <f t="shared" si="350"/>
        <v>495.86146946564844</v>
      </c>
      <c r="X2447" s="2" t="s">
        <v>22</v>
      </c>
    </row>
    <row r="2448" spans="1:24" ht="14.25" customHeight="1" x14ac:dyDescent="0.25">
      <c r="A2448" s="2">
        <v>997</v>
      </c>
      <c r="B2448" s="2">
        <v>19</v>
      </c>
      <c r="C2448" s="2" t="str">
        <f t="shared" si="342"/>
        <v>Young Adults</v>
      </c>
      <c r="D2448" s="2" t="s">
        <v>23</v>
      </c>
      <c r="E2448" s="2" t="s">
        <v>19</v>
      </c>
      <c r="F2448" s="2">
        <v>521.66999999999996</v>
      </c>
      <c r="G2448" s="2">
        <f t="shared" si="343"/>
        <v>2</v>
      </c>
      <c r="H2448" s="6">
        <v>45193</v>
      </c>
      <c r="I2448" s="12" t="str">
        <f t="shared" si="344"/>
        <v>2023</v>
      </c>
      <c r="J2448" s="10" t="str">
        <f t="shared" si="345"/>
        <v>Sep</v>
      </c>
      <c r="K2448" s="12" t="str">
        <f t="shared" si="346"/>
        <v>24</v>
      </c>
      <c r="L2448" s="2" t="s">
        <v>14</v>
      </c>
      <c r="M2448" s="2" t="s">
        <v>15</v>
      </c>
      <c r="N2448" s="2">
        <v>1.0900000000000001</v>
      </c>
      <c r="O2448" s="2" t="s">
        <v>16</v>
      </c>
      <c r="P2448" s="2">
        <v>3</v>
      </c>
      <c r="Q2448" s="2">
        <f t="shared" si="347"/>
        <v>1</v>
      </c>
      <c r="R2448" s="2">
        <v>173.89</v>
      </c>
      <c r="S2448" s="2">
        <f t="shared" si="348"/>
        <v>3</v>
      </c>
      <c r="T2448" s="42">
        <f>DataSet!G998+DataSet!Q998+DataSet!S998</f>
        <v>5</v>
      </c>
      <c r="U2448" s="16" t="str">
        <f t="shared" si="349"/>
        <v>Medium</v>
      </c>
      <c r="V2448" s="4">
        <v>4</v>
      </c>
      <c r="W2448" s="33">
        <f t="shared" si="350"/>
        <v>526.80578244274852</v>
      </c>
      <c r="X2448" s="2" t="s">
        <v>22</v>
      </c>
    </row>
    <row r="2449" spans="1:24" ht="14.25" customHeight="1" x14ac:dyDescent="0.25">
      <c r="A2449" s="2">
        <v>1128</v>
      </c>
      <c r="B2449" s="2">
        <v>43</v>
      </c>
      <c r="C2449" s="2" t="str">
        <f t="shared" si="342"/>
        <v>Mid Adults</v>
      </c>
      <c r="D2449" s="2" t="s">
        <v>26</v>
      </c>
      <c r="E2449" s="2" t="s">
        <v>13</v>
      </c>
      <c r="F2449" s="2">
        <v>874.07</v>
      </c>
      <c r="G2449" s="2">
        <f t="shared" si="343"/>
        <v>3</v>
      </c>
      <c r="H2449" s="6">
        <v>45324</v>
      </c>
      <c r="I2449" s="12" t="str">
        <f t="shared" si="344"/>
        <v>2024</v>
      </c>
      <c r="J2449" s="10" t="str">
        <f t="shared" si="345"/>
        <v>Feb</v>
      </c>
      <c r="K2449" s="12" t="str">
        <f t="shared" si="346"/>
        <v>02</v>
      </c>
      <c r="L2449" s="2" t="s">
        <v>14</v>
      </c>
      <c r="M2449" s="2" t="s">
        <v>15</v>
      </c>
      <c r="N2449" s="2">
        <v>1.0900000000000001</v>
      </c>
      <c r="O2449" s="2" t="s">
        <v>21</v>
      </c>
      <c r="P2449" s="2">
        <v>13</v>
      </c>
      <c r="Q2449" s="2">
        <f t="shared" si="347"/>
        <v>2</v>
      </c>
      <c r="R2449" s="2">
        <v>67.239999999999995</v>
      </c>
      <c r="S2449" s="2">
        <f t="shared" si="348"/>
        <v>2</v>
      </c>
      <c r="T2449" s="42">
        <f>DataSet!G1129+DataSet!Q1129+DataSet!S1129</f>
        <v>7</v>
      </c>
      <c r="U2449" s="16" t="str">
        <f t="shared" si="349"/>
        <v>High</v>
      </c>
      <c r="V2449" s="4">
        <v>5</v>
      </c>
      <c r="W2449" s="33">
        <f t="shared" si="350"/>
        <v>544.58123203285402</v>
      </c>
      <c r="X2449" s="2" t="s">
        <v>22</v>
      </c>
    </row>
    <row r="2450" spans="1:24" ht="14.25" customHeight="1" x14ac:dyDescent="0.25">
      <c r="A2450" s="2">
        <v>1242</v>
      </c>
      <c r="B2450" s="2">
        <v>21</v>
      </c>
      <c r="C2450" s="2" t="str">
        <f t="shared" si="342"/>
        <v>Young Adults</v>
      </c>
      <c r="D2450" s="2" t="s">
        <v>23</v>
      </c>
      <c r="E2450" s="2" t="s">
        <v>29</v>
      </c>
      <c r="F2450" s="2">
        <v>578.73</v>
      </c>
      <c r="G2450" s="2">
        <f t="shared" si="343"/>
        <v>2</v>
      </c>
      <c r="H2450" s="6">
        <v>45438</v>
      </c>
      <c r="I2450" s="12" t="str">
        <f t="shared" si="344"/>
        <v>2024</v>
      </c>
      <c r="J2450" s="10" t="str">
        <f t="shared" si="345"/>
        <v>May</v>
      </c>
      <c r="K2450" s="12" t="str">
        <f t="shared" si="346"/>
        <v>26</v>
      </c>
      <c r="L2450" s="2" t="s">
        <v>30</v>
      </c>
      <c r="M2450" s="2" t="s">
        <v>25</v>
      </c>
      <c r="N2450" s="2">
        <v>1.0900000000000001</v>
      </c>
      <c r="O2450" s="2" t="s">
        <v>21</v>
      </c>
      <c r="P2450" s="2">
        <v>5</v>
      </c>
      <c r="Q2450" s="2">
        <f t="shared" si="347"/>
        <v>1</v>
      </c>
      <c r="R2450" s="2">
        <v>115.75</v>
      </c>
      <c r="S2450" s="2">
        <f t="shared" si="348"/>
        <v>2</v>
      </c>
      <c r="T2450" s="42">
        <f>DataSet!G1243+DataSet!Q1243+DataSet!S1243</f>
        <v>7</v>
      </c>
      <c r="U2450" s="16" t="str">
        <f t="shared" si="349"/>
        <v>High</v>
      </c>
      <c r="V2450" s="4">
        <v>5</v>
      </c>
      <c r="W2450" s="33">
        <f t="shared" si="350"/>
        <v>543.90327160493803</v>
      </c>
      <c r="X2450" s="2" t="s">
        <v>17</v>
      </c>
    </row>
    <row r="2451" spans="1:24" ht="14.25" customHeight="1" x14ac:dyDescent="0.25">
      <c r="A2451" s="2">
        <v>1343</v>
      </c>
      <c r="B2451" s="2">
        <v>57</v>
      </c>
      <c r="C2451" s="2" t="str">
        <f t="shared" si="342"/>
        <v>Late Adults</v>
      </c>
      <c r="D2451" s="2" t="s">
        <v>26</v>
      </c>
      <c r="E2451" s="2" t="s">
        <v>27</v>
      </c>
      <c r="F2451" s="2">
        <v>621.62</v>
      </c>
      <c r="G2451" s="2">
        <f t="shared" si="343"/>
        <v>2</v>
      </c>
      <c r="H2451" s="6">
        <v>45539</v>
      </c>
      <c r="I2451" s="12" t="str">
        <f t="shared" si="344"/>
        <v>2024</v>
      </c>
      <c r="J2451" s="10" t="str">
        <f t="shared" si="345"/>
        <v>Sep</v>
      </c>
      <c r="K2451" s="12" t="str">
        <f t="shared" si="346"/>
        <v>04</v>
      </c>
      <c r="L2451" s="2" t="s">
        <v>14</v>
      </c>
      <c r="M2451" s="2" t="s">
        <v>15</v>
      </c>
      <c r="N2451" s="2">
        <v>1.0900000000000001</v>
      </c>
      <c r="O2451" s="2" t="s">
        <v>21</v>
      </c>
      <c r="P2451" s="2">
        <v>5</v>
      </c>
      <c r="Q2451" s="2">
        <f t="shared" si="347"/>
        <v>1</v>
      </c>
      <c r="R2451" s="2">
        <v>124.32</v>
      </c>
      <c r="S2451" s="2">
        <f t="shared" si="348"/>
        <v>2</v>
      </c>
      <c r="T2451" s="42">
        <f>DataSet!G1344+DataSet!Q1344+DataSet!S1344</f>
        <v>6</v>
      </c>
      <c r="U2451" s="16" t="str">
        <f t="shared" si="349"/>
        <v>Medium</v>
      </c>
      <c r="V2451" s="4">
        <v>4</v>
      </c>
      <c r="W2451" s="33">
        <f t="shared" si="350"/>
        <v>526.81560229445552</v>
      </c>
      <c r="X2451" s="2" t="s">
        <v>22</v>
      </c>
    </row>
    <row r="2452" spans="1:24" ht="14.25" customHeight="1" x14ac:dyDescent="0.25">
      <c r="A2452" s="2">
        <v>1750</v>
      </c>
      <c r="B2452" s="2">
        <v>50</v>
      </c>
      <c r="C2452" s="2" t="str">
        <f t="shared" si="342"/>
        <v>Late Adults</v>
      </c>
      <c r="D2452" s="2" t="s">
        <v>23</v>
      </c>
      <c r="E2452" s="2" t="s">
        <v>29</v>
      </c>
      <c r="F2452" s="2">
        <v>63.68</v>
      </c>
      <c r="G2452" s="2">
        <f t="shared" si="343"/>
        <v>1</v>
      </c>
      <c r="H2452" s="6">
        <v>45946</v>
      </c>
      <c r="I2452" s="12" t="str">
        <f t="shared" si="344"/>
        <v>2025</v>
      </c>
      <c r="J2452" s="10" t="str">
        <f t="shared" si="345"/>
        <v>Oct</v>
      </c>
      <c r="K2452" s="12" t="str">
        <f t="shared" si="346"/>
        <v>16</v>
      </c>
      <c r="L2452" s="2" t="s">
        <v>20</v>
      </c>
      <c r="M2452" s="2" t="s">
        <v>25</v>
      </c>
      <c r="N2452" s="2">
        <v>1.0900000000000001</v>
      </c>
      <c r="O2452" s="2" t="s">
        <v>16</v>
      </c>
      <c r="P2452" s="2">
        <v>15</v>
      </c>
      <c r="Q2452" s="2">
        <f t="shared" si="347"/>
        <v>2</v>
      </c>
      <c r="R2452" s="2">
        <v>4.25</v>
      </c>
      <c r="S2452" s="2">
        <f t="shared" si="348"/>
        <v>1</v>
      </c>
      <c r="T2452" s="42">
        <f>DataSet!G1751+DataSet!Q1751+DataSet!S1751</f>
        <v>4</v>
      </c>
      <c r="U2452" s="16" t="str">
        <f t="shared" si="349"/>
        <v>Low</v>
      </c>
      <c r="V2452" s="4">
        <v>4</v>
      </c>
      <c r="W2452" s="33">
        <f t="shared" si="350"/>
        <v>526.63398467433001</v>
      </c>
      <c r="X2452" s="2" t="s">
        <v>28</v>
      </c>
    </row>
    <row r="2453" spans="1:24" ht="14.25" customHeight="1" x14ac:dyDescent="0.25">
      <c r="A2453" s="2">
        <v>2065</v>
      </c>
      <c r="B2453" s="2">
        <v>51</v>
      </c>
      <c r="C2453" s="2" t="str">
        <f t="shared" si="342"/>
        <v>Late Adults</v>
      </c>
      <c r="D2453" s="2" t="s">
        <v>26</v>
      </c>
      <c r="E2453" s="2" t="s">
        <v>29</v>
      </c>
      <c r="F2453" s="2">
        <v>163.63</v>
      </c>
      <c r="G2453" s="2">
        <f t="shared" si="343"/>
        <v>1</v>
      </c>
      <c r="H2453" s="6">
        <v>46261</v>
      </c>
      <c r="I2453" s="12" t="str">
        <f t="shared" si="344"/>
        <v>2026</v>
      </c>
      <c r="J2453" s="10" t="str">
        <f t="shared" si="345"/>
        <v>Aug</v>
      </c>
      <c r="K2453" s="12" t="str">
        <f t="shared" si="346"/>
        <v>27</v>
      </c>
      <c r="L2453" s="2" t="s">
        <v>20</v>
      </c>
      <c r="M2453" s="2" t="s">
        <v>25</v>
      </c>
      <c r="N2453" s="2">
        <v>1.0900000000000001</v>
      </c>
      <c r="O2453" s="2" t="s">
        <v>21</v>
      </c>
      <c r="P2453" s="2">
        <v>12</v>
      </c>
      <c r="Q2453" s="2">
        <f t="shared" si="347"/>
        <v>2</v>
      </c>
      <c r="R2453" s="2">
        <v>13.64</v>
      </c>
      <c r="S2453" s="2">
        <f t="shared" si="348"/>
        <v>1</v>
      </c>
      <c r="T2453" s="42">
        <f>DataSet!G2066+DataSet!Q2066+DataSet!S2066</f>
        <v>7</v>
      </c>
      <c r="U2453" s="16" t="str">
        <f t="shared" si="349"/>
        <v>High</v>
      </c>
      <c r="V2453" s="4">
        <v>4</v>
      </c>
      <c r="W2453" s="33">
        <f t="shared" si="350"/>
        <v>527.52257197696792</v>
      </c>
      <c r="X2453" s="2" t="s">
        <v>28</v>
      </c>
    </row>
    <row r="2454" spans="1:24" ht="14.25" customHeight="1" x14ac:dyDescent="0.25">
      <c r="A2454" s="2">
        <v>2077</v>
      </c>
      <c r="B2454" s="2">
        <v>27</v>
      </c>
      <c r="C2454" s="2" t="str">
        <f t="shared" si="342"/>
        <v>Young Adults</v>
      </c>
      <c r="D2454" s="2" t="s">
        <v>26</v>
      </c>
      <c r="E2454" s="2" t="s">
        <v>29</v>
      </c>
      <c r="F2454" s="2">
        <v>651.55999999999995</v>
      </c>
      <c r="G2454" s="2">
        <f t="shared" si="343"/>
        <v>3</v>
      </c>
      <c r="H2454" s="6">
        <v>46273</v>
      </c>
      <c r="I2454" s="12" t="str">
        <f t="shared" si="344"/>
        <v>2026</v>
      </c>
      <c r="J2454" s="10" t="str">
        <f t="shared" si="345"/>
        <v>Sep</v>
      </c>
      <c r="K2454" s="12" t="str">
        <f t="shared" si="346"/>
        <v>08</v>
      </c>
      <c r="L2454" s="2" t="s">
        <v>20</v>
      </c>
      <c r="M2454" s="2" t="s">
        <v>25</v>
      </c>
      <c r="N2454" s="2">
        <v>1.0900000000000001</v>
      </c>
      <c r="O2454" s="2" t="s">
        <v>21</v>
      </c>
      <c r="P2454" s="2">
        <v>12</v>
      </c>
      <c r="Q2454" s="2">
        <f t="shared" si="347"/>
        <v>2</v>
      </c>
      <c r="R2454" s="2">
        <v>54.3</v>
      </c>
      <c r="S2454" s="2">
        <f t="shared" si="348"/>
        <v>2</v>
      </c>
      <c r="T2454" s="42">
        <f>DataSet!G2078+DataSet!Q2078+DataSet!S2078</f>
        <v>7</v>
      </c>
      <c r="U2454" s="16" t="str">
        <f t="shared" si="349"/>
        <v>High</v>
      </c>
      <c r="V2454" s="4">
        <v>1</v>
      </c>
      <c r="W2454" s="33">
        <f t="shared" si="350"/>
        <v>540.71418972332015</v>
      </c>
      <c r="X2454" s="2" t="s">
        <v>22</v>
      </c>
    </row>
    <row r="2455" spans="1:24" ht="14.25" customHeight="1" x14ac:dyDescent="0.25">
      <c r="A2455" s="2">
        <v>2896</v>
      </c>
      <c r="B2455" s="2">
        <v>63</v>
      </c>
      <c r="C2455" s="2" t="str">
        <f t="shared" si="342"/>
        <v>Seniors</v>
      </c>
      <c r="D2455" s="2" t="s">
        <v>23</v>
      </c>
      <c r="E2455" s="2" t="s">
        <v>13</v>
      </c>
      <c r="F2455" s="2">
        <v>131.4</v>
      </c>
      <c r="G2455" s="2">
        <f t="shared" si="343"/>
        <v>1</v>
      </c>
      <c r="H2455" s="6">
        <v>47092</v>
      </c>
      <c r="I2455" s="12" t="str">
        <f t="shared" si="344"/>
        <v>2028</v>
      </c>
      <c r="J2455" s="10" t="str">
        <f t="shared" si="345"/>
        <v>Dec</v>
      </c>
      <c r="K2455" s="12" t="str">
        <f t="shared" si="346"/>
        <v>05</v>
      </c>
      <c r="L2455" s="2" t="s">
        <v>24</v>
      </c>
      <c r="M2455" s="2" t="s">
        <v>25</v>
      </c>
      <c r="N2455" s="2">
        <v>1.0900000000000001</v>
      </c>
      <c r="O2455" s="2" t="s">
        <v>21</v>
      </c>
      <c r="P2455" s="2">
        <v>16</v>
      </c>
      <c r="Q2455" s="2">
        <f t="shared" si="347"/>
        <v>3</v>
      </c>
      <c r="R2455" s="2">
        <v>8.2100000000000009</v>
      </c>
      <c r="S2455" s="2">
        <f t="shared" si="348"/>
        <v>1</v>
      </c>
      <c r="T2455" s="42">
        <f>DataSet!G2897+DataSet!Q2897+DataSet!S2897</f>
        <v>5</v>
      </c>
      <c r="U2455" s="16" t="str">
        <f t="shared" si="349"/>
        <v>Medium</v>
      </c>
      <c r="V2455" s="4">
        <v>4</v>
      </c>
      <c r="W2455" s="33">
        <f t="shared" si="350"/>
        <v>528.22236538461596</v>
      </c>
      <c r="X2455" s="2" t="s">
        <v>22</v>
      </c>
    </row>
    <row r="2456" spans="1:24" ht="14.25" customHeight="1" x14ac:dyDescent="0.25">
      <c r="A2456" s="2">
        <v>3039</v>
      </c>
      <c r="B2456" s="2">
        <v>60</v>
      </c>
      <c r="C2456" s="2" t="str">
        <f t="shared" si="342"/>
        <v>Seniors</v>
      </c>
      <c r="D2456" s="2" t="s">
        <v>26</v>
      </c>
      <c r="E2456" s="2" t="s">
        <v>19</v>
      </c>
      <c r="F2456" s="2">
        <v>754.8</v>
      </c>
      <c r="G2456" s="2">
        <f t="shared" si="343"/>
        <v>3</v>
      </c>
      <c r="H2456" s="6">
        <v>47235</v>
      </c>
      <c r="I2456" s="12" t="str">
        <f t="shared" si="344"/>
        <v>2029</v>
      </c>
      <c r="J2456" s="10" t="str">
        <f t="shared" si="345"/>
        <v>Apr</v>
      </c>
      <c r="K2456" s="12" t="str">
        <f t="shared" si="346"/>
        <v>27</v>
      </c>
      <c r="L2456" s="2" t="s">
        <v>20</v>
      </c>
      <c r="M2456" s="2" t="s">
        <v>15</v>
      </c>
      <c r="N2456" s="2">
        <v>1.0900000000000001</v>
      </c>
      <c r="O2456" s="2" t="s">
        <v>21</v>
      </c>
      <c r="P2456" s="2">
        <v>13</v>
      </c>
      <c r="Q2456" s="2">
        <f t="shared" si="347"/>
        <v>2</v>
      </c>
      <c r="R2456" s="2">
        <v>58.06</v>
      </c>
      <c r="S2456" s="2">
        <f t="shared" si="348"/>
        <v>2</v>
      </c>
      <c r="T2456" s="42">
        <f>DataSet!G3040+DataSet!Q3040+DataSet!S3040</f>
        <v>4</v>
      </c>
      <c r="U2456" s="16" t="str">
        <f t="shared" si="349"/>
        <v>Low</v>
      </c>
      <c r="V2456" s="4">
        <v>5</v>
      </c>
      <c r="W2456" s="33">
        <f t="shared" si="350"/>
        <v>543.83146391752553</v>
      </c>
      <c r="X2456" s="2" t="s">
        <v>28</v>
      </c>
    </row>
    <row r="2457" spans="1:24" ht="14.25" customHeight="1" x14ac:dyDescent="0.25">
      <c r="A2457" s="2">
        <v>3271</v>
      </c>
      <c r="B2457" s="2">
        <v>27</v>
      </c>
      <c r="C2457" s="2" t="str">
        <f t="shared" si="342"/>
        <v>Young Adults</v>
      </c>
      <c r="D2457" s="2" t="s">
        <v>12</v>
      </c>
      <c r="E2457" s="2" t="s">
        <v>29</v>
      </c>
      <c r="F2457" s="2">
        <v>591.62</v>
      </c>
      <c r="G2457" s="2">
        <f t="shared" si="343"/>
        <v>2</v>
      </c>
      <c r="H2457" s="6">
        <v>47467</v>
      </c>
      <c r="I2457" s="12" t="str">
        <f t="shared" si="344"/>
        <v>2029</v>
      </c>
      <c r="J2457" s="10" t="str">
        <f t="shared" si="345"/>
        <v>Dec</v>
      </c>
      <c r="K2457" s="12" t="str">
        <f t="shared" si="346"/>
        <v>15</v>
      </c>
      <c r="L2457" s="2" t="s">
        <v>24</v>
      </c>
      <c r="M2457" s="2" t="s">
        <v>25</v>
      </c>
      <c r="N2457" s="2">
        <v>1.0900000000000001</v>
      </c>
      <c r="O2457" s="2" t="s">
        <v>16</v>
      </c>
      <c r="P2457" s="2">
        <v>19</v>
      </c>
      <c r="Q2457" s="2">
        <f t="shared" si="347"/>
        <v>3</v>
      </c>
      <c r="R2457" s="2">
        <v>31.14</v>
      </c>
      <c r="S2457" s="2">
        <f t="shared" si="348"/>
        <v>1</v>
      </c>
      <c r="T2457" s="42">
        <f>DataSet!G3272+DataSet!Q3272+DataSet!S3272</f>
        <v>5</v>
      </c>
      <c r="U2457" s="16" t="str">
        <f t="shared" si="349"/>
        <v>Medium</v>
      </c>
      <c r="V2457" s="4">
        <v>1</v>
      </c>
      <c r="W2457" s="33">
        <f t="shared" si="350"/>
        <v>540.49469306930689</v>
      </c>
      <c r="X2457" s="2" t="s">
        <v>28</v>
      </c>
    </row>
    <row r="2458" spans="1:24" ht="14.25" customHeight="1" x14ac:dyDescent="0.25">
      <c r="A2458" s="2">
        <v>3361</v>
      </c>
      <c r="B2458" s="2">
        <v>49</v>
      </c>
      <c r="C2458" s="2" t="str">
        <f t="shared" si="342"/>
        <v>Mid Adults</v>
      </c>
      <c r="D2458" s="2" t="s">
        <v>26</v>
      </c>
      <c r="E2458" s="2" t="s">
        <v>19</v>
      </c>
      <c r="F2458" s="2">
        <v>233.5</v>
      </c>
      <c r="G2458" s="2">
        <f t="shared" si="343"/>
        <v>1</v>
      </c>
      <c r="H2458" s="6">
        <v>47557</v>
      </c>
      <c r="I2458" s="12" t="str">
        <f t="shared" si="344"/>
        <v>2030</v>
      </c>
      <c r="J2458" s="10" t="str">
        <f t="shared" si="345"/>
        <v>Mar</v>
      </c>
      <c r="K2458" s="12" t="str">
        <f t="shared" si="346"/>
        <v>15</v>
      </c>
      <c r="L2458" s="2" t="s">
        <v>24</v>
      </c>
      <c r="M2458" s="2" t="s">
        <v>25</v>
      </c>
      <c r="N2458" s="2">
        <v>1.0900000000000001</v>
      </c>
      <c r="O2458" s="2" t="s">
        <v>16</v>
      </c>
      <c r="P2458" s="2">
        <v>2</v>
      </c>
      <c r="Q2458" s="2">
        <f t="shared" si="347"/>
        <v>1</v>
      </c>
      <c r="R2458" s="2">
        <v>116.75</v>
      </c>
      <c r="S2458" s="2">
        <f t="shared" si="348"/>
        <v>2</v>
      </c>
      <c r="T2458" s="42">
        <f>DataSet!G3362+DataSet!Q3362+DataSet!S3362</f>
        <v>4</v>
      </c>
      <c r="U2458" s="16" t="str">
        <f t="shared" si="349"/>
        <v>Low</v>
      </c>
      <c r="V2458" s="4">
        <v>3</v>
      </c>
      <c r="W2458" s="33">
        <f t="shared" si="350"/>
        <v>495.92187380497091</v>
      </c>
      <c r="X2458" s="2" t="s">
        <v>22</v>
      </c>
    </row>
    <row r="2459" spans="1:24" ht="14.25" customHeight="1" x14ac:dyDescent="0.25">
      <c r="A2459" s="2">
        <v>3487</v>
      </c>
      <c r="B2459" s="2">
        <v>35</v>
      </c>
      <c r="C2459" s="2" t="str">
        <f t="shared" si="342"/>
        <v>Early Adults</v>
      </c>
      <c r="D2459" s="2" t="s">
        <v>18</v>
      </c>
      <c r="E2459" s="2" t="s">
        <v>13</v>
      </c>
      <c r="F2459" s="2">
        <v>633.55999999999995</v>
      </c>
      <c r="G2459" s="2">
        <f t="shared" si="343"/>
        <v>2</v>
      </c>
      <c r="H2459" s="6">
        <v>47683</v>
      </c>
      <c r="I2459" s="12" t="str">
        <f t="shared" si="344"/>
        <v>2030</v>
      </c>
      <c r="J2459" s="10" t="str">
        <f t="shared" si="345"/>
        <v>Jul</v>
      </c>
      <c r="K2459" s="12" t="str">
        <f t="shared" si="346"/>
        <v>19</v>
      </c>
      <c r="L2459" s="2" t="s">
        <v>20</v>
      </c>
      <c r="M2459" s="2" t="s">
        <v>15</v>
      </c>
      <c r="N2459" s="2">
        <v>1.0900000000000001</v>
      </c>
      <c r="O2459" s="2" t="s">
        <v>21</v>
      </c>
      <c r="P2459" s="2">
        <v>11</v>
      </c>
      <c r="Q2459" s="2">
        <f t="shared" si="347"/>
        <v>2</v>
      </c>
      <c r="R2459" s="2">
        <v>57.6</v>
      </c>
      <c r="S2459" s="2">
        <f t="shared" si="348"/>
        <v>2</v>
      </c>
      <c r="T2459" s="42">
        <f>DataSet!G3488+DataSet!Q3488+DataSet!S3488</f>
        <v>6</v>
      </c>
      <c r="U2459" s="16" t="str">
        <f t="shared" si="349"/>
        <v>Medium</v>
      </c>
      <c r="V2459" s="4">
        <v>1</v>
      </c>
      <c r="W2459" s="33">
        <f t="shared" si="350"/>
        <v>540.39325396825404</v>
      </c>
      <c r="X2459" s="2" t="s">
        <v>22</v>
      </c>
    </row>
    <row r="2460" spans="1:24" ht="14.25" customHeight="1" x14ac:dyDescent="0.25">
      <c r="A2460" s="2">
        <v>3705</v>
      </c>
      <c r="B2460" s="2">
        <v>18</v>
      </c>
      <c r="C2460" s="2" t="str">
        <f t="shared" si="342"/>
        <v>Young Adults</v>
      </c>
      <c r="D2460" s="2" t="s">
        <v>26</v>
      </c>
      <c r="E2460" s="2" t="s">
        <v>27</v>
      </c>
      <c r="F2460" s="2">
        <v>434.44</v>
      </c>
      <c r="G2460" s="2">
        <f t="shared" si="343"/>
        <v>2</v>
      </c>
      <c r="H2460" s="6">
        <v>47901</v>
      </c>
      <c r="I2460" s="12" t="str">
        <f t="shared" si="344"/>
        <v>2031</v>
      </c>
      <c r="J2460" s="10" t="str">
        <f t="shared" si="345"/>
        <v>Feb</v>
      </c>
      <c r="K2460" s="12" t="str">
        <f t="shared" si="346"/>
        <v>22</v>
      </c>
      <c r="L2460" s="2" t="s">
        <v>30</v>
      </c>
      <c r="M2460" s="2" t="s">
        <v>25</v>
      </c>
      <c r="N2460" s="2">
        <v>1.0900000000000001</v>
      </c>
      <c r="O2460" s="2" t="s">
        <v>16</v>
      </c>
      <c r="P2460" s="2">
        <v>18</v>
      </c>
      <c r="Q2460" s="2">
        <f t="shared" si="347"/>
        <v>3</v>
      </c>
      <c r="R2460" s="2">
        <v>24.14</v>
      </c>
      <c r="S2460" s="2">
        <f t="shared" si="348"/>
        <v>1</v>
      </c>
      <c r="T2460" s="42">
        <f>DataSet!G3706+DataSet!Q3706+DataSet!S3706</f>
        <v>4</v>
      </c>
      <c r="U2460" s="16" t="str">
        <f t="shared" si="349"/>
        <v>Low</v>
      </c>
      <c r="V2460" s="4">
        <v>2</v>
      </c>
      <c r="W2460" s="33">
        <f t="shared" si="350"/>
        <v>517.96262645914396</v>
      </c>
      <c r="X2460" s="2" t="s">
        <v>28</v>
      </c>
    </row>
    <row r="2461" spans="1:24" ht="14.25" customHeight="1" x14ac:dyDescent="0.25">
      <c r="A2461" s="2">
        <v>3962</v>
      </c>
      <c r="B2461" s="2">
        <v>66</v>
      </c>
      <c r="C2461" s="2" t="str">
        <f t="shared" si="342"/>
        <v>Seniors</v>
      </c>
      <c r="D2461" s="2" t="s">
        <v>23</v>
      </c>
      <c r="E2461" s="2" t="s">
        <v>27</v>
      </c>
      <c r="F2461" s="2">
        <v>380.46</v>
      </c>
      <c r="G2461" s="2">
        <f t="shared" si="343"/>
        <v>2</v>
      </c>
      <c r="H2461" s="6">
        <v>48158</v>
      </c>
      <c r="I2461" s="12" t="str">
        <f t="shared" si="344"/>
        <v>2031</v>
      </c>
      <c r="J2461" s="10" t="str">
        <f t="shared" si="345"/>
        <v>Nov</v>
      </c>
      <c r="K2461" s="12" t="str">
        <f t="shared" si="346"/>
        <v>06</v>
      </c>
      <c r="L2461" s="2" t="s">
        <v>24</v>
      </c>
      <c r="M2461" s="2" t="s">
        <v>15</v>
      </c>
      <c r="N2461" s="2">
        <v>1.0900000000000001</v>
      </c>
      <c r="O2461" s="2" t="s">
        <v>16</v>
      </c>
      <c r="P2461" s="2">
        <v>14</v>
      </c>
      <c r="Q2461" s="2">
        <f t="shared" si="347"/>
        <v>2</v>
      </c>
      <c r="R2461" s="2">
        <v>27.18</v>
      </c>
      <c r="S2461" s="2">
        <f t="shared" si="348"/>
        <v>1</v>
      </c>
      <c r="T2461" s="42">
        <f>DataSet!G3963+DataSet!Q3963+DataSet!S3963</f>
        <v>5</v>
      </c>
      <c r="U2461" s="16" t="str">
        <f t="shared" si="349"/>
        <v>Medium</v>
      </c>
      <c r="V2461" s="4">
        <v>1</v>
      </c>
      <c r="W2461" s="33">
        <f t="shared" si="350"/>
        <v>540.20803180914504</v>
      </c>
      <c r="X2461" s="2" t="s">
        <v>17</v>
      </c>
    </row>
    <row r="2462" spans="1:24" ht="14.25" customHeight="1" x14ac:dyDescent="0.25">
      <c r="A2462" s="2">
        <v>4212</v>
      </c>
      <c r="B2462" s="2">
        <v>67</v>
      </c>
      <c r="C2462" s="2" t="str">
        <f t="shared" si="342"/>
        <v>Seniors</v>
      </c>
      <c r="D2462" s="2" t="s">
        <v>26</v>
      </c>
      <c r="E2462" s="2" t="s">
        <v>29</v>
      </c>
      <c r="F2462" s="2">
        <v>304.69</v>
      </c>
      <c r="G2462" s="2">
        <f t="shared" si="343"/>
        <v>1</v>
      </c>
      <c r="H2462" s="6">
        <v>48408</v>
      </c>
      <c r="I2462" s="12" t="str">
        <f t="shared" si="344"/>
        <v>2032</v>
      </c>
      <c r="J2462" s="10" t="str">
        <f t="shared" si="345"/>
        <v>Jul</v>
      </c>
      <c r="K2462" s="12" t="str">
        <f t="shared" si="346"/>
        <v>13</v>
      </c>
      <c r="L2462" s="2" t="s">
        <v>14</v>
      </c>
      <c r="M2462" s="2" t="s">
        <v>15</v>
      </c>
      <c r="N2462" s="2">
        <v>1.0900000000000001</v>
      </c>
      <c r="O2462" s="2" t="s">
        <v>16</v>
      </c>
      <c r="P2462" s="2">
        <v>17</v>
      </c>
      <c r="Q2462" s="2">
        <f t="shared" si="347"/>
        <v>3</v>
      </c>
      <c r="R2462" s="2">
        <v>17.920000000000002</v>
      </c>
      <c r="S2462" s="2">
        <f t="shared" si="348"/>
        <v>1</v>
      </c>
      <c r="T2462" s="42">
        <f>DataSet!G4213+DataSet!Q4213+DataSet!S4213</f>
        <v>6</v>
      </c>
      <c r="U2462" s="16" t="str">
        <f t="shared" si="349"/>
        <v>Medium</v>
      </c>
      <c r="V2462" s="4">
        <v>2</v>
      </c>
      <c r="W2462" s="33">
        <f t="shared" si="350"/>
        <v>518.12543859649122</v>
      </c>
      <c r="X2462" s="2" t="s">
        <v>17</v>
      </c>
    </row>
    <row r="2463" spans="1:24" ht="14.25" customHeight="1" x14ac:dyDescent="0.25">
      <c r="A2463" s="2">
        <v>4285</v>
      </c>
      <c r="B2463" s="2">
        <v>53</v>
      </c>
      <c r="C2463" s="2" t="str">
        <f t="shared" si="342"/>
        <v>Late Adults</v>
      </c>
      <c r="D2463" s="2" t="s">
        <v>23</v>
      </c>
      <c r="E2463" s="2" t="s">
        <v>27</v>
      </c>
      <c r="F2463" s="2">
        <v>327.04000000000002</v>
      </c>
      <c r="G2463" s="2">
        <f t="shared" si="343"/>
        <v>1</v>
      </c>
      <c r="H2463" s="6">
        <v>48481</v>
      </c>
      <c r="I2463" s="12" t="str">
        <f t="shared" si="344"/>
        <v>2032</v>
      </c>
      <c r="J2463" s="10" t="str">
        <f t="shared" si="345"/>
        <v>Sep</v>
      </c>
      <c r="K2463" s="12" t="str">
        <f t="shared" si="346"/>
        <v>24</v>
      </c>
      <c r="L2463" s="2" t="s">
        <v>30</v>
      </c>
      <c r="M2463" s="2" t="s">
        <v>25</v>
      </c>
      <c r="N2463" s="2">
        <v>1.0900000000000001</v>
      </c>
      <c r="O2463" s="2" t="s">
        <v>21</v>
      </c>
      <c r="P2463" s="2">
        <v>9</v>
      </c>
      <c r="Q2463" s="2">
        <f t="shared" si="347"/>
        <v>2</v>
      </c>
      <c r="R2463" s="2">
        <v>36.340000000000003</v>
      </c>
      <c r="S2463" s="2">
        <f t="shared" si="348"/>
        <v>1</v>
      </c>
      <c r="T2463" s="42">
        <f>DataSet!G4286+DataSet!Q4286+DataSet!S4286</f>
        <v>6</v>
      </c>
      <c r="U2463" s="16" t="str">
        <f t="shared" si="349"/>
        <v>Medium</v>
      </c>
      <c r="V2463" s="4">
        <v>1</v>
      </c>
      <c r="W2463" s="33">
        <f t="shared" si="350"/>
        <v>540.52625498007967</v>
      </c>
      <c r="X2463" s="2" t="s">
        <v>17</v>
      </c>
    </row>
    <row r="2464" spans="1:24" ht="14.25" customHeight="1" x14ac:dyDescent="0.25">
      <c r="A2464" s="2">
        <v>4613</v>
      </c>
      <c r="B2464" s="2">
        <v>28</v>
      </c>
      <c r="C2464" s="2" t="str">
        <f t="shared" si="342"/>
        <v>Young Adults</v>
      </c>
      <c r="D2464" s="2" t="s">
        <v>23</v>
      </c>
      <c r="E2464" s="2" t="s">
        <v>29</v>
      </c>
      <c r="F2464" s="2">
        <v>731.36</v>
      </c>
      <c r="G2464" s="2">
        <f t="shared" si="343"/>
        <v>3</v>
      </c>
      <c r="H2464" s="6">
        <v>48809</v>
      </c>
      <c r="I2464" s="12" t="str">
        <f t="shared" si="344"/>
        <v>2033</v>
      </c>
      <c r="J2464" s="10" t="str">
        <f t="shared" si="345"/>
        <v>Aug</v>
      </c>
      <c r="K2464" s="12" t="str">
        <f t="shared" si="346"/>
        <v>18</v>
      </c>
      <c r="L2464" s="2" t="s">
        <v>14</v>
      </c>
      <c r="M2464" s="2" t="s">
        <v>25</v>
      </c>
      <c r="N2464" s="2">
        <v>1.0900000000000001</v>
      </c>
      <c r="O2464" s="2" t="s">
        <v>21</v>
      </c>
      <c r="P2464" s="2">
        <v>12</v>
      </c>
      <c r="Q2464" s="2">
        <f t="shared" si="347"/>
        <v>2</v>
      </c>
      <c r="R2464" s="2">
        <v>60.95</v>
      </c>
      <c r="S2464" s="2">
        <f t="shared" si="348"/>
        <v>2</v>
      </c>
      <c r="T2464" s="42">
        <f>DataSet!G4614+DataSet!Q4614+DataSet!S4614</f>
        <v>4</v>
      </c>
      <c r="U2464" s="16" t="str">
        <f t="shared" si="349"/>
        <v>Low</v>
      </c>
      <c r="V2464" s="4">
        <v>3</v>
      </c>
      <c r="W2464" s="33">
        <f t="shared" si="350"/>
        <v>496.42459770114903</v>
      </c>
      <c r="X2464" s="2" t="s">
        <v>17</v>
      </c>
    </row>
    <row r="2465" spans="1:24" ht="14.25" customHeight="1" x14ac:dyDescent="0.25">
      <c r="A2465" s="2">
        <v>4624</v>
      </c>
      <c r="B2465" s="2">
        <v>45</v>
      </c>
      <c r="C2465" s="2" t="str">
        <f t="shared" si="342"/>
        <v>Mid Adults</v>
      </c>
      <c r="D2465" s="2" t="s">
        <v>12</v>
      </c>
      <c r="E2465" s="2" t="s">
        <v>13</v>
      </c>
      <c r="F2465" s="2">
        <v>340.75</v>
      </c>
      <c r="G2465" s="2">
        <f t="shared" si="343"/>
        <v>1</v>
      </c>
      <c r="H2465" s="6">
        <v>48820</v>
      </c>
      <c r="I2465" s="12" t="str">
        <f t="shared" si="344"/>
        <v>2033</v>
      </c>
      <c r="J2465" s="10" t="str">
        <f t="shared" si="345"/>
        <v>Aug</v>
      </c>
      <c r="K2465" s="12" t="str">
        <f t="shared" si="346"/>
        <v>29</v>
      </c>
      <c r="L2465" s="2" t="s">
        <v>30</v>
      </c>
      <c r="M2465" s="2" t="s">
        <v>25</v>
      </c>
      <c r="N2465" s="2">
        <v>1.0900000000000001</v>
      </c>
      <c r="O2465" s="2" t="s">
        <v>21</v>
      </c>
      <c r="P2465" s="2">
        <v>13</v>
      </c>
      <c r="Q2465" s="2">
        <f t="shared" si="347"/>
        <v>2</v>
      </c>
      <c r="R2465" s="2">
        <v>26.21</v>
      </c>
      <c r="S2465" s="2">
        <f t="shared" si="348"/>
        <v>1</v>
      </c>
      <c r="T2465" s="42">
        <f>DataSet!G4625+DataSet!Q4625+DataSet!S4625</f>
        <v>6</v>
      </c>
      <c r="U2465" s="16" t="str">
        <f t="shared" si="349"/>
        <v>Medium</v>
      </c>
      <c r="V2465" s="4">
        <v>5</v>
      </c>
      <c r="W2465" s="33">
        <f t="shared" si="350"/>
        <v>543.39557851239647</v>
      </c>
      <c r="X2465" s="2" t="s">
        <v>22</v>
      </c>
    </row>
    <row r="2466" spans="1:24" ht="14.25" customHeight="1" x14ac:dyDescent="0.25">
      <c r="A2466" s="2">
        <v>4966</v>
      </c>
      <c r="B2466" s="2">
        <v>50</v>
      </c>
      <c r="C2466" s="2" t="str">
        <f t="shared" si="342"/>
        <v>Late Adults</v>
      </c>
      <c r="D2466" s="2" t="s">
        <v>18</v>
      </c>
      <c r="E2466" s="2" t="s">
        <v>27</v>
      </c>
      <c r="F2466" s="2">
        <v>804.59</v>
      </c>
      <c r="G2466" s="2">
        <f t="shared" si="343"/>
        <v>3</v>
      </c>
      <c r="H2466" s="6">
        <v>49162</v>
      </c>
      <c r="I2466" s="12" t="str">
        <f t="shared" si="344"/>
        <v>2034</v>
      </c>
      <c r="J2466" s="10" t="str">
        <f t="shared" si="345"/>
        <v>Aug</v>
      </c>
      <c r="K2466" s="12" t="str">
        <f t="shared" si="346"/>
        <v>06</v>
      </c>
      <c r="L2466" s="2" t="s">
        <v>30</v>
      </c>
      <c r="M2466" s="2" t="s">
        <v>25</v>
      </c>
      <c r="N2466" s="2">
        <v>1.0900000000000001</v>
      </c>
      <c r="O2466" s="2" t="s">
        <v>16</v>
      </c>
      <c r="P2466" s="2">
        <v>19</v>
      </c>
      <c r="Q2466" s="2">
        <f t="shared" si="347"/>
        <v>3</v>
      </c>
      <c r="R2466" s="2">
        <v>42.35</v>
      </c>
      <c r="S2466" s="2">
        <f t="shared" si="348"/>
        <v>1</v>
      </c>
      <c r="T2466" s="42">
        <f>DataSet!G4967+DataSet!Q4967+DataSet!S4967</f>
        <v>7</v>
      </c>
      <c r="U2466" s="16" t="str">
        <f t="shared" si="349"/>
        <v>High</v>
      </c>
      <c r="V2466" s="4">
        <v>1</v>
      </c>
      <c r="W2466" s="33">
        <f t="shared" si="350"/>
        <v>540.95237524950107</v>
      </c>
      <c r="X2466" s="2" t="s">
        <v>17</v>
      </c>
    </row>
    <row r="2467" spans="1:24" ht="14.25" customHeight="1" x14ac:dyDescent="0.25">
      <c r="A2467" s="2">
        <v>4994</v>
      </c>
      <c r="B2467" s="2">
        <v>56</v>
      </c>
      <c r="C2467" s="2" t="str">
        <f t="shared" si="342"/>
        <v>Late Adults</v>
      </c>
      <c r="D2467" s="2" t="s">
        <v>23</v>
      </c>
      <c r="E2467" s="2" t="s">
        <v>27</v>
      </c>
      <c r="F2467" s="2">
        <v>308.31</v>
      </c>
      <c r="G2467" s="2">
        <f t="shared" si="343"/>
        <v>1</v>
      </c>
      <c r="H2467" s="6">
        <v>49190</v>
      </c>
      <c r="I2467" s="12" t="str">
        <f t="shared" si="344"/>
        <v>2034</v>
      </c>
      <c r="J2467" s="10" t="str">
        <f t="shared" si="345"/>
        <v>Sep</v>
      </c>
      <c r="K2467" s="12" t="str">
        <f t="shared" si="346"/>
        <v>03</v>
      </c>
      <c r="L2467" s="2" t="s">
        <v>30</v>
      </c>
      <c r="M2467" s="2" t="s">
        <v>15</v>
      </c>
      <c r="N2467" s="2">
        <v>1.0900000000000001</v>
      </c>
      <c r="O2467" s="2" t="s">
        <v>16</v>
      </c>
      <c r="P2467" s="2">
        <v>12</v>
      </c>
      <c r="Q2467" s="2">
        <f t="shared" si="347"/>
        <v>2</v>
      </c>
      <c r="R2467" s="2">
        <v>25.69</v>
      </c>
      <c r="S2467" s="2">
        <f t="shared" si="348"/>
        <v>1</v>
      </c>
      <c r="T2467" s="42">
        <f>DataSet!G4995+DataSet!Q4995+DataSet!S4995</f>
        <v>3</v>
      </c>
      <c r="U2467" s="16" t="str">
        <f t="shared" si="349"/>
        <v>Low</v>
      </c>
      <c r="V2467" s="4">
        <v>4</v>
      </c>
      <c r="W2467" s="33">
        <f t="shared" si="350"/>
        <v>528.98695568400819</v>
      </c>
      <c r="X2467" s="2" t="s">
        <v>28</v>
      </c>
    </row>
    <row r="2468" spans="1:24" ht="14.25" customHeight="1" x14ac:dyDescent="0.25">
      <c r="A2468" s="2">
        <v>157</v>
      </c>
      <c r="B2468" s="2">
        <v>50</v>
      </c>
      <c r="C2468" s="2" t="str">
        <f t="shared" si="342"/>
        <v>Late Adults</v>
      </c>
      <c r="D2468" s="2" t="s">
        <v>26</v>
      </c>
      <c r="E2468" s="2" t="s">
        <v>27</v>
      </c>
      <c r="F2468" s="2">
        <v>447.56</v>
      </c>
      <c r="G2468" s="2">
        <f t="shared" si="343"/>
        <v>2</v>
      </c>
      <c r="H2468" s="6">
        <v>44353</v>
      </c>
      <c r="I2468" s="12" t="str">
        <f t="shared" si="344"/>
        <v>2021</v>
      </c>
      <c r="J2468" s="10" t="str">
        <f t="shared" si="345"/>
        <v>Jun</v>
      </c>
      <c r="K2468" s="12" t="str">
        <f t="shared" si="346"/>
        <v>06</v>
      </c>
      <c r="L2468" s="2" t="s">
        <v>20</v>
      </c>
      <c r="M2468" s="2" t="s">
        <v>15</v>
      </c>
      <c r="N2468" s="2">
        <v>1.08</v>
      </c>
      <c r="O2468" s="2" t="s">
        <v>16</v>
      </c>
      <c r="P2468" s="2">
        <v>9</v>
      </c>
      <c r="Q2468" s="2">
        <f t="shared" si="347"/>
        <v>2</v>
      </c>
      <c r="R2468" s="2">
        <v>49.73</v>
      </c>
      <c r="S2468" s="2">
        <f t="shared" si="348"/>
        <v>1</v>
      </c>
      <c r="T2468" s="42">
        <f>DataSet!G158+DataSet!Q158+DataSet!S158</f>
        <v>6</v>
      </c>
      <c r="U2468" s="16" t="str">
        <f t="shared" si="349"/>
        <v>Medium</v>
      </c>
      <c r="V2468" s="4">
        <v>2</v>
      </c>
      <c r="W2468" s="33">
        <f t="shared" si="350"/>
        <v>518.54230468750006</v>
      </c>
      <c r="X2468" s="2" t="s">
        <v>28</v>
      </c>
    </row>
    <row r="2469" spans="1:24" ht="14.25" customHeight="1" x14ac:dyDescent="0.25">
      <c r="A2469" s="2">
        <v>233</v>
      </c>
      <c r="B2469" s="2">
        <v>53</v>
      </c>
      <c r="C2469" s="2" t="str">
        <f t="shared" si="342"/>
        <v>Late Adults</v>
      </c>
      <c r="D2469" s="2" t="s">
        <v>23</v>
      </c>
      <c r="E2469" s="2" t="s">
        <v>19</v>
      </c>
      <c r="F2469" s="2">
        <v>555.41999999999996</v>
      </c>
      <c r="G2469" s="2">
        <f t="shared" si="343"/>
        <v>2</v>
      </c>
      <c r="H2469" s="6">
        <v>44429</v>
      </c>
      <c r="I2469" s="12" t="str">
        <f t="shared" si="344"/>
        <v>2021</v>
      </c>
      <c r="J2469" s="10" t="str">
        <f t="shared" si="345"/>
        <v>Aug</v>
      </c>
      <c r="K2469" s="12" t="str">
        <f t="shared" si="346"/>
        <v>21</v>
      </c>
      <c r="L2469" s="2" t="s">
        <v>24</v>
      </c>
      <c r="M2469" s="2" t="s">
        <v>25</v>
      </c>
      <c r="N2469" s="2">
        <v>1.08</v>
      </c>
      <c r="O2469" s="2" t="s">
        <v>21</v>
      </c>
      <c r="P2469" s="2">
        <v>19</v>
      </c>
      <c r="Q2469" s="2">
        <f t="shared" si="347"/>
        <v>3</v>
      </c>
      <c r="R2469" s="2">
        <v>29.23</v>
      </c>
      <c r="S2469" s="2">
        <f t="shared" si="348"/>
        <v>1</v>
      </c>
      <c r="T2469" s="42">
        <f>DataSet!G234+DataSet!Q234+DataSet!S234</f>
        <v>5</v>
      </c>
      <c r="U2469" s="16" t="str">
        <f t="shared" si="349"/>
        <v>Medium</v>
      </c>
      <c r="V2469" s="4">
        <v>4</v>
      </c>
      <c r="W2469" s="33">
        <f t="shared" si="350"/>
        <v>529.41297297297353</v>
      </c>
      <c r="X2469" s="2" t="s">
        <v>28</v>
      </c>
    </row>
    <row r="2470" spans="1:24" ht="14.25" customHeight="1" x14ac:dyDescent="0.25">
      <c r="A2470" s="2">
        <v>368</v>
      </c>
      <c r="B2470" s="2">
        <v>41</v>
      </c>
      <c r="C2470" s="2" t="str">
        <f t="shared" si="342"/>
        <v>Mid Adults</v>
      </c>
      <c r="D2470" s="2" t="s">
        <v>26</v>
      </c>
      <c r="E2470" s="2" t="s">
        <v>27</v>
      </c>
      <c r="F2470" s="2">
        <v>226.17</v>
      </c>
      <c r="G2470" s="2">
        <f t="shared" si="343"/>
        <v>1</v>
      </c>
      <c r="H2470" s="6">
        <v>44564</v>
      </c>
      <c r="I2470" s="12" t="str">
        <f t="shared" si="344"/>
        <v>2022</v>
      </c>
      <c r="J2470" s="10" t="str">
        <f t="shared" si="345"/>
        <v>Jan</v>
      </c>
      <c r="K2470" s="12" t="str">
        <f t="shared" si="346"/>
        <v>03</v>
      </c>
      <c r="L2470" s="2" t="s">
        <v>24</v>
      </c>
      <c r="M2470" s="2" t="s">
        <v>25</v>
      </c>
      <c r="N2470" s="2">
        <v>1.08</v>
      </c>
      <c r="O2470" s="2" t="s">
        <v>16</v>
      </c>
      <c r="P2470" s="2">
        <v>19</v>
      </c>
      <c r="Q2470" s="2">
        <f t="shared" si="347"/>
        <v>3</v>
      </c>
      <c r="R2470" s="2">
        <v>11.9</v>
      </c>
      <c r="S2470" s="2">
        <f t="shared" si="348"/>
        <v>1</v>
      </c>
      <c r="T2470" s="42">
        <f>DataSet!G369+DataSet!Q369+DataSet!S369</f>
        <v>6</v>
      </c>
      <c r="U2470" s="16" t="str">
        <f t="shared" si="349"/>
        <v>Medium</v>
      </c>
      <c r="V2470" s="4">
        <v>5</v>
      </c>
      <c r="W2470" s="33">
        <f t="shared" si="350"/>
        <v>543.81513457556912</v>
      </c>
      <c r="X2470" s="2" t="s">
        <v>28</v>
      </c>
    </row>
    <row r="2471" spans="1:24" ht="14.25" customHeight="1" x14ac:dyDescent="0.25">
      <c r="A2471" s="2">
        <v>1182</v>
      </c>
      <c r="B2471" s="2">
        <v>42</v>
      </c>
      <c r="C2471" s="2" t="str">
        <f t="shared" si="342"/>
        <v>Mid Adults</v>
      </c>
      <c r="D2471" s="2" t="s">
        <v>18</v>
      </c>
      <c r="E2471" s="2" t="s">
        <v>27</v>
      </c>
      <c r="F2471" s="2">
        <v>165.07</v>
      </c>
      <c r="G2471" s="2">
        <f t="shared" si="343"/>
        <v>1</v>
      </c>
      <c r="H2471" s="6">
        <v>45378</v>
      </c>
      <c r="I2471" s="12" t="str">
        <f t="shared" si="344"/>
        <v>2024</v>
      </c>
      <c r="J2471" s="10" t="str">
        <f t="shared" si="345"/>
        <v>Mar</v>
      </c>
      <c r="K2471" s="12" t="str">
        <f t="shared" si="346"/>
        <v>27</v>
      </c>
      <c r="L2471" s="2" t="s">
        <v>14</v>
      </c>
      <c r="M2471" s="2" t="s">
        <v>25</v>
      </c>
      <c r="N2471" s="2">
        <v>1.08</v>
      </c>
      <c r="O2471" s="2" t="s">
        <v>21</v>
      </c>
      <c r="P2471" s="2">
        <v>1</v>
      </c>
      <c r="Q2471" s="2">
        <f t="shared" si="347"/>
        <v>1</v>
      </c>
      <c r="R2471" s="2">
        <v>165.07</v>
      </c>
      <c r="S2471" s="2">
        <f t="shared" si="348"/>
        <v>3</v>
      </c>
      <c r="T2471" s="42">
        <f>DataSet!G1183+DataSet!Q1183+DataSet!S1183</f>
        <v>4</v>
      </c>
      <c r="U2471" s="16" t="str">
        <f t="shared" si="349"/>
        <v>Low</v>
      </c>
      <c r="V2471" s="4">
        <v>3</v>
      </c>
      <c r="W2471" s="33">
        <f t="shared" si="350"/>
        <v>495.973666026871</v>
      </c>
      <c r="X2471" s="2" t="s">
        <v>22</v>
      </c>
    </row>
    <row r="2472" spans="1:24" ht="14.25" customHeight="1" x14ac:dyDescent="0.25">
      <c r="A2472" s="2">
        <v>1298</v>
      </c>
      <c r="B2472" s="2">
        <v>28</v>
      </c>
      <c r="C2472" s="2" t="str">
        <f t="shared" si="342"/>
        <v>Young Adults</v>
      </c>
      <c r="D2472" s="2" t="s">
        <v>23</v>
      </c>
      <c r="E2472" s="2" t="s">
        <v>13</v>
      </c>
      <c r="F2472" s="2">
        <v>312.74</v>
      </c>
      <c r="G2472" s="2">
        <f t="shared" si="343"/>
        <v>1</v>
      </c>
      <c r="H2472" s="6">
        <v>45494</v>
      </c>
      <c r="I2472" s="12" t="str">
        <f t="shared" si="344"/>
        <v>2024</v>
      </c>
      <c r="J2472" s="10" t="str">
        <f t="shared" si="345"/>
        <v>Jul</v>
      </c>
      <c r="K2472" s="12" t="str">
        <f t="shared" si="346"/>
        <v>21</v>
      </c>
      <c r="L2472" s="2" t="s">
        <v>20</v>
      </c>
      <c r="M2472" s="2" t="s">
        <v>25</v>
      </c>
      <c r="N2472" s="2">
        <v>1.08</v>
      </c>
      <c r="O2472" s="2" t="s">
        <v>21</v>
      </c>
      <c r="P2472" s="2">
        <v>4</v>
      </c>
      <c r="Q2472" s="2">
        <f t="shared" si="347"/>
        <v>1</v>
      </c>
      <c r="R2472" s="2">
        <v>78.180000000000007</v>
      </c>
      <c r="S2472" s="2">
        <f t="shared" si="348"/>
        <v>2</v>
      </c>
      <c r="T2472" s="42">
        <f>DataSet!G1299+DataSet!Q1299+DataSet!S1299</f>
        <v>4</v>
      </c>
      <c r="U2472" s="16" t="str">
        <f t="shared" si="349"/>
        <v>Low</v>
      </c>
      <c r="V2472" s="4">
        <v>1</v>
      </c>
      <c r="W2472" s="33">
        <f t="shared" si="350"/>
        <v>540.42509999999993</v>
      </c>
      <c r="X2472" s="2" t="s">
        <v>17</v>
      </c>
    </row>
    <row r="2473" spans="1:24" ht="14.25" customHeight="1" x14ac:dyDescent="0.25">
      <c r="A2473" s="2">
        <v>1503</v>
      </c>
      <c r="B2473" s="2">
        <v>56</v>
      </c>
      <c r="C2473" s="2" t="str">
        <f t="shared" si="342"/>
        <v>Late Adults</v>
      </c>
      <c r="D2473" s="2" t="s">
        <v>26</v>
      </c>
      <c r="E2473" s="2" t="s">
        <v>29</v>
      </c>
      <c r="F2473" s="2">
        <v>159.41</v>
      </c>
      <c r="G2473" s="2">
        <f t="shared" si="343"/>
        <v>1</v>
      </c>
      <c r="H2473" s="6">
        <v>45699</v>
      </c>
      <c r="I2473" s="12" t="str">
        <f t="shared" si="344"/>
        <v>2025</v>
      </c>
      <c r="J2473" s="10" t="str">
        <f t="shared" si="345"/>
        <v>Feb</v>
      </c>
      <c r="K2473" s="12" t="str">
        <f t="shared" si="346"/>
        <v>11</v>
      </c>
      <c r="L2473" s="2" t="s">
        <v>20</v>
      </c>
      <c r="M2473" s="2" t="s">
        <v>15</v>
      </c>
      <c r="N2473" s="2">
        <v>1.08</v>
      </c>
      <c r="O2473" s="2" t="s">
        <v>16</v>
      </c>
      <c r="P2473" s="2">
        <v>11</v>
      </c>
      <c r="Q2473" s="2">
        <f t="shared" si="347"/>
        <v>2</v>
      </c>
      <c r="R2473" s="2">
        <v>14.49</v>
      </c>
      <c r="S2473" s="2">
        <f t="shared" si="348"/>
        <v>1</v>
      </c>
      <c r="T2473" s="42">
        <f>DataSet!G1504+DataSet!Q1504+DataSet!S1504</f>
        <v>4</v>
      </c>
      <c r="U2473" s="16" t="str">
        <f t="shared" si="349"/>
        <v>Low</v>
      </c>
      <c r="V2473" s="4">
        <v>3</v>
      </c>
      <c r="W2473" s="33">
        <f t="shared" si="350"/>
        <v>496.61001923076878</v>
      </c>
      <c r="X2473" s="2" t="s">
        <v>22</v>
      </c>
    </row>
    <row r="2474" spans="1:24" ht="14.25" customHeight="1" x14ac:dyDescent="0.25">
      <c r="A2474" s="2">
        <v>1769</v>
      </c>
      <c r="B2474" s="2">
        <v>25</v>
      </c>
      <c r="C2474" s="2" t="str">
        <f t="shared" si="342"/>
        <v>Young Adults</v>
      </c>
      <c r="D2474" s="2" t="s">
        <v>18</v>
      </c>
      <c r="E2474" s="2" t="s">
        <v>29</v>
      </c>
      <c r="F2474" s="2">
        <v>364.12</v>
      </c>
      <c r="G2474" s="2">
        <f t="shared" si="343"/>
        <v>2</v>
      </c>
      <c r="H2474" s="6">
        <v>45965</v>
      </c>
      <c r="I2474" s="12" t="str">
        <f t="shared" si="344"/>
        <v>2025</v>
      </c>
      <c r="J2474" s="10" t="str">
        <f t="shared" si="345"/>
        <v>Nov</v>
      </c>
      <c r="K2474" s="12" t="str">
        <f t="shared" si="346"/>
        <v>04</v>
      </c>
      <c r="L2474" s="2" t="s">
        <v>30</v>
      </c>
      <c r="M2474" s="2" t="s">
        <v>25</v>
      </c>
      <c r="N2474" s="2">
        <v>1.08</v>
      </c>
      <c r="O2474" s="2" t="s">
        <v>16</v>
      </c>
      <c r="P2474" s="2">
        <v>14</v>
      </c>
      <c r="Q2474" s="2">
        <f t="shared" si="347"/>
        <v>2</v>
      </c>
      <c r="R2474" s="2">
        <v>26.01</v>
      </c>
      <c r="S2474" s="2">
        <f t="shared" si="348"/>
        <v>1</v>
      </c>
      <c r="T2474" s="42">
        <f>DataSet!G1770+DataSet!Q1770+DataSet!S1770</f>
        <v>5</v>
      </c>
      <c r="U2474" s="16" t="str">
        <f t="shared" si="349"/>
        <v>Medium</v>
      </c>
      <c r="V2474" s="4">
        <v>3</v>
      </c>
      <c r="W2474" s="33">
        <f t="shared" si="350"/>
        <v>497.25973025048125</v>
      </c>
      <c r="X2474" s="2" t="s">
        <v>17</v>
      </c>
    </row>
    <row r="2475" spans="1:24" ht="14.25" customHeight="1" x14ac:dyDescent="0.25">
      <c r="A2475" s="2">
        <v>1921</v>
      </c>
      <c r="B2475" s="2">
        <v>33</v>
      </c>
      <c r="C2475" s="2" t="str">
        <f t="shared" si="342"/>
        <v>Early Adults</v>
      </c>
      <c r="D2475" s="2" t="s">
        <v>26</v>
      </c>
      <c r="E2475" s="2" t="s">
        <v>27</v>
      </c>
      <c r="F2475" s="2">
        <v>307.98</v>
      </c>
      <c r="G2475" s="2">
        <f t="shared" si="343"/>
        <v>1</v>
      </c>
      <c r="H2475" s="6">
        <v>46117</v>
      </c>
      <c r="I2475" s="12" t="str">
        <f t="shared" si="344"/>
        <v>2026</v>
      </c>
      <c r="J2475" s="10" t="str">
        <f t="shared" si="345"/>
        <v>Apr</v>
      </c>
      <c r="K2475" s="12" t="str">
        <f t="shared" si="346"/>
        <v>05</v>
      </c>
      <c r="L2475" s="2" t="s">
        <v>30</v>
      </c>
      <c r="M2475" s="2" t="s">
        <v>15</v>
      </c>
      <c r="N2475" s="2">
        <v>1.08</v>
      </c>
      <c r="O2475" s="2" t="s">
        <v>16</v>
      </c>
      <c r="P2475" s="2">
        <v>3</v>
      </c>
      <c r="Q2475" s="2">
        <f t="shared" si="347"/>
        <v>1</v>
      </c>
      <c r="R2475" s="2">
        <v>102.66</v>
      </c>
      <c r="S2475" s="2">
        <f t="shared" si="348"/>
        <v>2</v>
      </c>
      <c r="T2475" s="42">
        <f>DataSet!G1922+DataSet!Q1922+DataSet!S1922</f>
        <v>6</v>
      </c>
      <c r="U2475" s="16" t="str">
        <f t="shared" si="349"/>
        <v>Medium</v>
      </c>
      <c r="V2475" s="4">
        <v>5</v>
      </c>
      <c r="W2475" s="33">
        <f t="shared" si="350"/>
        <v>544.47414937759322</v>
      </c>
      <c r="X2475" s="2" t="s">
        <v>22</v>
      </c>
    </row>
    <row r="2476" spans="1:24" ht="14.25" customHeight="1" x14ac:dyDescent="0.25">
      <c r="A2476" s="2">
        <v>1959</v>
      </c>
      <c r="B2476" s="2">
        <v>35</v>
      </c>
      <c r="C2476" s="2" t="str">
        <f t="shared" si="342"/>
        <v>Early Adults</v>
      </c>
      <c r="D2476" s="2" t="s">
        <v>12</v>
      </c>
      <c r="E2476" s="2" t="s">
        <v>29</v>
      </c>
      <c r="F2476" s="2">
        <v>837.04</v>
      </c>
      <c r="G2476" s="2">
        <f t="shared" si="343"/>
        <v>3</v>
      </c>
      <c r="H2476" s="6">
        <v>46155</v>
      </c>
      <c r="I2476" s="12" t="str">
        <f t="shared" si="344"/>
        <v>2026</v>
      </c>
      <c r="J2476" s="10" t="str">
        <f t="shared" si="345"/>
        <v>May</v>
      </c>
      <c r="K2476" s="12" t="str">
        <f t="shared" si="346"/>
        <v>13</v>
      </c>
      <c r="L2476" s="2" t="s">
        <v>24</v>
      </c>
      <c r="M2476" s="2" t="s">
        <v>25</v>
      </c>
      <c r="N2476" s="2">
        <v>1.08</v>
      </c>
      <c r="O2476" s="2" t="s">
        <v>21</v>
      </c>
      <c r="P2476" s="2">
        <v>13</v>
      </c>
      <c r="Q2476" s="2">
        <f t="shared" si="347"/>
        <v>2</v>
      </c>
      <c r="R2476" s="2">
        <v>64.39</v>
      </c>
      <c r="S2476" s="2">
        <f t="shared" si="348"/>
        <v>2</v>
      </c>
      <c r="T2476" s="42">
        <f>DataSet!G1960+DataSet!Q1960+DataSet!S1960</f>
        <v>4</v>
      </c>
      <c r="U2476" s="16" t="str">
        <f t="shared" si="349"/>
        <v>Low</v>
      </c>
      <c r="V2476" s="4">
        <v>4</v>
      </c>
      <c r="W2476" s="33">
        <f t="shared" si="350"/>
        <v>529.36266924564848</v>
      </c>
      <c r="X2476" s="2" t="s">
        <v>17</v>
      </c>
    </row>
    <row r="2477" spans="1:24" ht="14.25" customHeight="1" x14ac:dyDescent="0.25">
      <c r="A2477" s="2">
        <v>2164</v>
      </c>
      <c r="B2477" s="2">
        <v>44</v>
      </c>
      <c r="C2477" s="2" t="str">
        <f t="shared" si="342"/>
        <v>Mid Adults</v>
      </c>
      <c r="D2477" s="2" t="s">
        <v>23</v>
      </c>
      <c r="E2477" s="2" t="s">
        <v>29</v>
      </c>
      <c r="F2477" s="2">
        <v>709.23</v>
      </c>
      <c r="G2477" s="2">
        <f t="shared" si="343"/>
        <v>3</v>
      </c>
      <c r="H2477" s="6">
        <v>46360</v>
      </c>
      <c r="I2477" s="12" t="str">
        <f t="shared" si="344"/>
        <v>2026</v>
      </c>
      <c r="J2477" s="10" t="str">
        <f t="shared" si="345"/>
        <v>Dec</v>
      </c>
      <c r="K2477" s="12" t="str">
        <f t="shared" si="346"/>
        <v>04</v>
      </c>
      <c r="L2477" s="2" t="s">
        <v>20</v>
      </c>
      <c r="M2477" s="2" t="s">
        <v>15</v>
      </c>
      <c r="N2477" s="2">
        <v>1.08</v>
      </c>
      <c r="O2477" s="2" t="s">
        <v>21</v>
      </c>
      <c r="P2477" s="2">
        <v>15</v>
      </c>
      <c r="Q2477" s="2">
        <f t="shared" si="347"/>
        <v>2</v>
      </c>
      <c r="R2477" s="2">
        <v>47.28</v>
      </c>
      <c r="S2477" s="2">
        <f t="shared" si="348"/>
        <v>1</v>
      </c>
      <c r="T2477" s="42">
        <f>DataSet!G2165+DataSet!Q2165+DataSet!S2165</f>
        <v>5</v>
      </c>
      <c r="U2477" s="16" t="str">
        <f t="shared" si="349"/>
        <v>Medium</v>
      </c>
      <c r="V2477" s="4">
        <v>2</v>
      </c>
      <c r="W2477" s="33">
        <f t="shared" si="350"/>
        <v>518.68121330724068</v>
      </c>
      <c r="X2477" s="2" t="s">
        <v>28</v>
      </c>
    </row>
    <row r="2478" spans="1:24" ht="14.25" customHeight="1" x14ac:dyDescent="0.25">
      <c r="A2478" s="2">
        <v>2231</v>
      </c>
      <c r="B2478" s="2">
        <v>61</v>
      </c>
      <c r="C2478" s="2" t="str">
        <f t="shared" si="342"/>
        <v>Seniors</v>
      </c>
      <c r="D2478" s="2" t="s">
        <v>23</v>
      </c>
      <c r="E2478" s="2" t="s">
        <v>27</v>
      </c>
      <c r="F2478" s="2">
        <v>679.53</v>
      </c>
      <c r="G2478" s="2">
        <f t="shared" si="343"/>
        <v>3</v>
      </c>
      <c r="H2478" s="6">
        <v>46427</v>
      </c>
      <c r="I2478" s="12" t="str">
        <f t="shared" si="344"/>
        <v>2027</v>
      </c>
      <c r="J2478" s="10" t="str">
        <f t="shared" si="345"/>
        <v>Feb</v>
      </c>
      <c r="K2478" s="12" t="str">
        <f t="shared" si="346"/>
        <v>09</v>
      </c>
      <c r="L2478" s="2" t="s">
        <v>24</v>
      </c>
      <c r="M2478" s="2" t="s">
        <v>25</v>
      </c>
      <c r="N2478" s="2">
        <v>1.08</v>
      </c>
      <c r="O2478" s="2" t="s">
        <v>21</v>
      </c>
      <c r="P2478" s="2">
        <v>2</v>
      </c>
      <c r="Q2478" s="2">
        <f t="shared" si="347"/>
        <v>1</v>
      </c>
      <c r="R2478" s="2">
        <v>339.76</v>
      </c>
      <c r="S2478" s="2">
        <f t="shared" si="348"/>
        <v>3</v>
      </c>
      <c r="T2478" s="42">
        <f>DataSet!G2232+DataSet!Q2232+DataSet!S2232</f>
        <v>4</v>
      </c>
      <c r="U2478" s="16" t="str">
        <f t="shared" si="349"/>
        <v>Low</v>
      </c>
      <c r="V2478" s="4">
        <v>3</v>
      </c>
      <c r="W2478" s="33">
        <f t="shared" si="350"/>
        <v>497.51675675675637</v>
      </c>
      <c r="X2478" s="2" t="s">
        <v>22</v>
      </c>
    </row>
    <row r="2479" spans="1:24" ht="14.25" customHeight="1" x14ac:dyDescent="0.25">
      <c r="A2479" s="2">
        <v>2339</v>
      </c>
      <c r="B2479" s="2">
        <v>18</v>
      </c>
      <c r="C2479" s="2" t="str">
        <f t="shared" si="342"/>
        <v>Young Adults</v>
      </c>
      <c r="D2479" s="2" t="s">
        <v>23</v>
      </c>
      <c r="E2479" s="2" t="s">
        <v>29</v>
      </c>
      <c r="F2479" s="2">
        <v>83.3</v>
      </c>
      <c r="G2479" s="2">
        <f t="shared" si="343"/>
        <v>1</v>
      </c>
      <c r="H2479" s="6">
        <v>46535</v>
      </c>
      <c r="I2479" s="12" t="str">
        <f t="shared" si="344"/>
        <v>2027</v>
      </c>
      <c r="J2479" s="10" t="str">
        <f t="shared" si="345"/>
        <v>May</v>
      </c>
      <c r="K2479" s="12" t="str">
        <f t="shared" si="346"/>
        <v>28</v>
      </c>
      <c r="L2479" s="2" t="s">
        <v>14</v>
      </c>
      <c r="M2479" s="2" t="s">
        <v>15</v>
      </c>
      <c r="N2479" s="2">
        <v>1.08</v>
      </c>
      <c r="O2479" s="2" t="s">
        <v>16</v>
      </c>
      <c r="P2479" s="2">
        <v>19</v>
      </c>
      <c r="Q2479" s="2">
        <f t="shared" si="347"/>
        <v>3</v>
      </c>
      <c r="R2479" s="2">
        <v>4.38</v>
      </c>
      <c r="S2479" s="2">
        <f t="shared" si="348"/>
        <v>1</v>
      </c>
      <c r="T2479" s="42">
        <f>DataSet!G2340+DataSet!Q2340+DataSet!S2340</f>
        <v>5</v>
      </c>
      <c r="U2479" s="16" t="str">
        <f t="shared" si="349"/>
        <v>Medium</v>
      </c>
      <c r="V2479" s="4">
        <v>2</v>
      </c>
      <c r="W2479" s="33">
        <f t="shared" si="350"/>
        <v>518.30758823529402</v>
      </c>
      <c r="X2479" s="2" t="s">
        <v>28</v>
      </c>
    </row>
    <row r="2480" spans="1:24" ht="14.25" customHeight="1" x14ac:dyDescent="0.25">
      <c r="A2480" s="2">
        <v>2553</v>
      </c>
      <c r="B2480" s="2">
        <v>55</v>
      </c>
      <c r="C2480" s="2" t="str">
        <f t="shared" si="342"/>
        <v>Late Adults</v>
      </c>
      <c r="D2480" s="2" t="s">
        <v>18</v>
      </c>
      <c r="E2480" s="2" t="s">
        <v>27</v>
      </c>
      <c r="F2480" s="2">
        <v>532.29999999999995</v>
      </c>
      <c r="G2480" s="2">
        <f t="shared" si="343"/>
        <v>2</v>
      </c>
      <c r="H2480" s="6">
        <v>46749</v>
      </c>
      <c r="I2480" s="12" t="str">
        <f t="shared" si="344"/>
        <v>2027</v>
      </c>
      <c r="J2480" s="10" t="str">
        <f t="shared" si="345"/>
        <v>Dec</v>
      </c>
      <c r="K2480" s="12" t="str">
        <f t="shared" si="346"/>
        <v>28</v>
      </c>
      <c r="L2480" s="2" t="s">
        <v>14</v>
      </c>
      <c r="M2480" s="2" t="s">
        <v>25</v>
      </c>
      <c r="N2480" s="2">
        <v>1.08</v>
      </c>
      <c r="O2480" s="2" t="s">
        <v>21</v>
      </c>
      <c r="P2480" s="2">
        <v>5</v>
      </c>
      <c r="Q2480" s="2">
        <f t="shared" si="347"/>
        <v>1</v>
      </c>
      <c r="R2480" s="2">
        <v>106.46</v>
      </c>
      <c r="S2480" s="2">
        <f t="shared" si="348"/>
        <v>2</v>
      </c>
      <c r="T2480" s="42">
        <f>DataSet!G2554+DataSet!Q2554+DataSet!S2554</f>
        <v>7</v>
      </c>
      <c r="U2480" s="16" t="str">
        <f t="shared" si="349"/>
        <v>High</v>
      </c>
      <c r="V2480" s="4">
        <v>4</v>
      </c>
      <c r="W2480" s="33">
        <f t="shared" si="350"/>
        <v>528.76639534883759</v>
      </c>
      <c r="X2480" s="2" t="s">
        <v>22</v>
      </c>
    </row>
    <row r="2481" spans="1:24" ht="14.25" customHeight="1" x14ac:dyDescent="0.25">
      <c r="A2481" s="2">
        <v>2837</v>
      </c>
      <c r="B2481" s="2">
        <v>45</v>
      </c>
      <c r="C2481" s="2" t="str">
        <f t="shared" si="342"/>
        <v>Mid Adults</v>
      </c>
      <c r="D2481" s="2" t="s">
        <v>18</v>
      </c>
      <c r="E2481" s="2" t="s">
        <v>27</v>
      </c>
      <c r="F2481" s="2">
        <v>788.89</v>
      </c>
      <c r="G2481" s="2">
        <f t="shared" si="343"/>
        <v>3</v>
      </c>
      <c r="H2481" s="6">
        <v>47033</v>
      </c>
      <c r="I2481" s="12" t="str">
        <f t="shared" si="344"/>
        <v>2028</v>
      </c>
      <c r="J2481" s="10" t="str">
        <f t="shared" si="345"/>
        <v>Oct</v>
      </c>
      <c r="K2481" s="12" t="str">
        <f t="shared" si="346"/>
        <v>07</v>
      </c>
      <c r="L2481" s="2" t="s">
        <v>24</v>
      </c>
      <c r="M2481" s="2" t="s">
        <v>25</v>
      </c>
      <c r="N2481" s="2">
        <v>1.08</v>
      </c>
      <c r="O2481" s="2" t="s">
        <v>21</v>
      </c>
      <c r="P2481" s="2">
        <v>11</v>
      </c>
      <c r="Q2481" s="2">
        <f t="shared" si="347"/>
        <v>2</v>
      </c>
      <c r="R2481" s="2">
        <v>71.72</v>
      </c>
      <c r="S2481" s="2">
        <f t="shared" si="348"/>
        <v>2</v>
      </c>
      <c r="T2481" s="42">
        <f>DataSet!G2838+DataSet!Q2838+DataSet!S2838</f>
        <v>4</v>
      </c>
      <c r="U2481" s="16" t="str">
        <f t="shared" si="349"/>
        <v>Low</v>
      </c>
      <c r="V2481" s="4">
        <v>1</v>
      </c>
      <c r="W2481" s="33">
        <f t="shared" si="350"/>
        <v>540.88138276553093</v>
      </c>
      <c r="X2481" s="2" t="s">
        <v>17</v>
      </c>
    </row>
    <row r="2482" spans="1:24" ht="14.25" customHeight="1" x14ac:dyDescent="0.25">
      <c r="A2482" s="2">
        <v>3463</v>
      </c>
      <c r="B2482" s="2">
        <v>34</v>
      </c>
      <c r="C2482" s="2" t="str">
        <f t="shared" si="342"/>
        <v>Early Adults</v>
      </c>
      <c r="D2482" s="2" t="s">
        <v>26</v>
      </c>
      <c r="E2482" s="2" t="s">
        <v>19</v>
      </c>
      <c r="F2482" s="2">
        <v>558.07000000000005</v>
      </c>
      <c r="G2482" s="2">
        <f t="shared" si="343"/>
        <v>2</v>
      </c>
      <c r="H2482" s="6">
        <v>47659</v>
      </c>
      <c r="I2482" s="12" t="str">
        <f t="shared" si="344"/>
        <v>2030</v>
      </c>
      <c r="J2482" s="10" t="str">
        <f t="shared" si="345"/>
        <v>Jun</v>
      </c>
      <c r="K2482" s="12" t="str">
        <f t="shared" si="346"/>
        <v>25</v>
      </c>
      <c r="L2482" s="2" t="s">
        <v>20</v>
      </c>
      <c r="M2482" s="2" t="s">
        <v>25</v>
      </c>
      <c r="N2482" s="2">
        <v>1.08</v>
      </c>
      <c r="O2482" s="2" t="s">
        <v>21</v>
      </c>
      <c r="P2482" s="2">
        <v>1</v>
      </c>
      <c r="Q2482" s="2">
        <f t="shared" si="347"/>
        <v>1</v>
      </c>
      <c r="R2482" s="2">
        <v>558.07000000000005</v>
      </c>
      <c r="S2482" s="2">
        <f t="shared" si="348"/>
        <v>3</v>
      </c>
      <c r="T2482" s="42">
        <f>DataSet!G3464+DataSet!Q3464+DataSet!S3464</f>
        <v>3</v>
      </c>
      <c r="U2482" s="16" t="str">
        <f t="shared" si="349"/>
        <v>Low</v>
      </c>
      <c r="V2482" s="4">
        <v>1</v>
      </c>
      <c r="W2482" s="33">
        <f t="shared" si="350"/>
        <v>540.38337349397591</v>
      </c>
      <c r="X2482" s="2" t="s">
        <v>22</v>
      </c>
    </row>
    <row r="2483" spans="1:24" ht="14.25" customHeight="1" x14ac:dyDescent="0.25">
      <c r="A2483" s="2">
        <v>3724</v>
      </c>
      <c r="B2483" s="2">
        <v>60</v>
      </c>
      <c r="C2483" s="2" t="str">
        <f t="shared" si="342"/>
        <v>Seniors</v>
      </c>
      <c r="D2483" s="2" t="s">
        <v>26</v>
      </c>
      <c r="E2483" s="2" t="s">
        <v>13</v>
      </c>
      <c r="F2483" s="2">
        <v>494.33</v>
      </c>
      <c r="G2483" s="2">
        <f t="shared" si="343"/>
        <v>2</v>
      </c>
      <c r="H2483" s="6">
        <v>47920</v>
      </c>
      <c r="I2483" s="12" t="str">
        <f t="shared" si="344"/>
        <v>2031</v>
      </c>
      <c r="J2483" s="10" t="str">
        <f t="shared" si="345"/>
        <v>Mar</v>
      </c>
      <c r="K2483" s="12" t="str">
        <f t="shared" si="346"/>
        <v>13</v>
      </c>
      <c r="L2483" s="2" t="s">
        <v>14</v>
      </c>
      <c r="M2483" s="2" t="s">
        <v>25</v>
      </c>
      <c r="N2483" s="2">
        <v>1.08</v>
      </c>
      <c r="O2483" s="2" t="s">
        <v>16</v>
      </c>
      <c r="P2483" s="2">
        <v>10</v>
      </c>
      <c r="Q2483" s="2">
        <f t="shared" si="347"/>
        <v>2</v>
      </c>
      <c r="R2483" s="2">
        <v>49.43</v>
      </c>
      <c r="S2483" s="2">
        <f t="shared" si="348"/>
        <v>1</v>
      </c>
      <c r="T2483" s="42">
        <f>DataSet!G3725+DataSet!Q3725+DataSet!S3725</f>
        <v>5</v>
      </c>
      <c r="U2483" s="16" t="str">
        <f t="shared" si="349"/>
        <v>Medium</v>
      </c>
      <c r="V2483" s="4">
        <v>2</v>
      </c>
      <c r="W2483" s="33">
        <f t="shared" si="350"/>
        <v>519.16222003929261</v>
      </c>
      <c r="X2483" s="2" t="s">
        <v>28</v>
      </c>
    </row>
    <row r="2484" spans="1:24" ht="14.25" customHeight="1" x14ac:dyDescent="0.25">
      <c r="A2484" s="2">
        <v>4082</v>
      </c>
      <c r="B2484" s="2">
        <v>32</v>
      </c>
      <c r="C2484" s="2" t="str">
        <f t="shared" si="342"/>
        <v>Early Adults</v>
      </c>
      <c r="D2484" s="2" t="s">
        <v>23</v>
      </c>
      <c r="E2484" s="2" t="s">
        <v>29</v>
      </c>
      <c r="F2484" s="2">
        <v>386.49</v>
      </c>
      <c r="G2484" s="2">
        <f t="shared" si="343"/>
        <v>2</v>
      </c>
      <c r="H2484" s="6">
        <v>48278</v>
      </c>
      <c r="I2484" s="12" t="str">
        <f t="shared" si="344"/>
        <v>2032</v>
      </c>
      <c r="J2484" s="10" t="str">
        <f t="shared" si="345"/>
        <v>Mar</v>
      </c>
      <c r="K2484" s="12" t="str">
        <f t="shared" si="346"/>
        <v>05</v>
      </c>
      <c r="L2484" s="2" t="s">
        <v>24</v>
      </c>
      <c r="M2484" s="2" t="s">
        <v>15</v>
      </c>
      <c r="N2484" s="2">
        <v>1.08</v>
      </c>
      <c r="O2484" s="2" t="s">
        <v>21</v>
      </c>
      <c r="P2484" s="2">
        <v>17</v>
      </c>
      <c r="Q2484" s="2">
        <f t="shared" si="347"/>
        <v>3</v>
      </c>
      <c r="R2484" s="2">
        <v>22.73</v>
      </c>
      <c r="S2484" s="2">
        <f t="shared" si="348"/>
        <v>1</v>
      </c>
      <c r="T2484" s="42">
        <f>DataSet!G4083+DataSet!Q4083+DataSet!S4083</f>
        <v>5</v>
      </c>
      <c r="U2484" s="16" t="str">
        <f t="shared" si="349"/>
        <v>Medium</v>
      </c>
      <c r="V2484" s="4">
        <v>5</v>
      </c>
      <c r="W2484" s="33">
        <f t="shared" si="350"/>
        <v>544.96582120582104</v>
      </c>
      <c r="X2484" s="2" t="s">
        <v>17</v>
      </c>
    </row>
    <row r="2485" spans="1:24" ht="14.25" customHeight="1" x14ac:dyDescent="0.25">
      <c r="A2485" s="2">
        <v>4106</v>
      </c>
      <c r="B2485" s="2">
        <v>48</v>
      </c>
      <c r="C2485" s="2" t="str">
        <f t="shared" si="342"/>
        <v>Mid Adults</v>
      </c>
      <c r="D2485" s="2" t="s">
        <v>23</v>
      </c>
      <c r="E2485" s="2" t="s">
        <v>29</v>
      </c>
      <c r="F2485" s="2">
        <v>857.72</v>
      </c>
      <c r="G2485" s="2">
        <f t="shared" si="343"/>
        <v>3</v>
      </c>
      <c r="H2485" s="6">
        <v>48302</v>
      </c>
      <c r="I2485" s="12" t="str">
        <f t="shared" si="344"/>
        <v>2032</v>
      </c>
      <c r="J2485" s="10" t="str">
        <f t="shared" si="345"/>
        <v>Mar</v>
      </c>
      <c r="K2485" s="12" t="str">
        <f t="shared" si="346"/>
        <v>29</v>
      </c>
      <c r="L2485" s="2" t="s">
        <v>14</v>
      </c>
      <c r="M2485" s="2" t="s">
        <v>25</v>
      </c>
      <c r="N2485" s="2">
        <v>1.08</v>
      </c>
      <c r="O2485" s="2" t="s">
        <v>21</v>
      </c>
      <c r="P2485" s="2">
        <v>17</v>
      </c>
      <c r="Q2485" s="2">
        <f t="shared" si="347"/>
        <v>3</v>
      </c>
      <c r="R2485" s="2">
        <v>50.45</v>
      </c>
      <c r="S2485" s="2">
        <f t="shared" si="348"/>
        <v>2</v>
      </c>
      <c r="T2485" s="42">
        <f>DataSet!G4107+DataSet!Q4107+DataSet!S4107</f>
        <v>4</v>
      </c>
      <c r="U2485" s="16" t="str">
        <f t="shared" si="349"/>
        <v>Low</v>
      </c>
      <c r="V2485" s="4">
        <v>3</v>
      </c>
      <c r="W2485" s="33">
        <f t="shared" si="350"/>
        <v>497.16470019342313</v>
      </c>
      <c r="X2485" s="2" t="s">
        <v>22</v>
      </c>
    </row>
    <row r="2486" spans="1:24" ht="14.25" customHeight="1" x14ac:dyDescent="0.25">
      <c r="A2486" s="2">
        <v>4161</v>
      </c>
      <c r="B2486" s="2">
        <v>33</v>
      </c>
      <c r="C2486" s="2" t="str">
        <f t="shared" si="342"/>
        <v>Early Adults</v>
      </c>
      <c r="D2486" s="2" t="s">
        <v>23</v>
      </c>
      <c r="E2486" s="2" t="s">
        <v>27</v>
      </c>
      <c r="F2486" s="2">
        <v>934.71</v>
      </c>
      <c r="G2486" s="2">
        <f t="shared" si="343"/>
        <v>3</v>
      </c>
      <c r="H2486" s="6">
        <v>48357</v>
      </c>
      <c r="I2486" s="12" t="str">
        <f t="shared" si="344"/>
        <v>2032</v>
      </c>
      <c r="J2486" s="10" t="str">
        <f t="shared" si="345"/>
        <v>May</v>
      </c>
      <c r="K2486" s="12" t="str">
        <f t="shared" si="346"/>
        <v>23</v>
      </c>
      <c r="L2486" s="2" t="s">
        <v>20</v>
      </c>
      <c r="M2486" s="2" t="s">
        <v>15</v>
      </c>
      <c r="N2486" s="2">
        <v>1.08</v>
      </c>
      <c r="O2486" s="2" t="s">
        <v>21</v>
      </c>
      <c r="P2486" s="2">
        <v>5</v>
      </c>
      <c r="Q2486" s="2">
        <f t="shared" si="347"/>
        <v>1</v>
      </c>
      <c r="R2486" s="2">
        <v>186.94</v>
      </c>
      <c r="S2486" s="2">
        <f t="shared" si="348"/>
        <v>3</v>
      </c>
      <c r="T2486" s="42">
        <f>DataSet!G4162+DataSet!Q4162+DataSet!S4162</f>
        <v>6</v>
      </c>
      <c r="U2486" s="16" t="str">
        <f t="shared" si="349"/>
        <v>Medium</v>
      </c>
      <c r="V2486" s="4">
        <v>4</v>
      </c>
      <c r="W2486" s="33">
        <f t="shared" si="350"/>
        <v>528.75953398058289</v>
      </c>
      <c r="X2486" s="2" t="s">
        <v>28</v>
      </c>
    </row>
    <row r="2487" spans="1:24" ht="14.25" customHeight="1" x14ac:dyDescent="0.25">
      <c r="A2487" s="2">
        <v>4166</v>
      </c>
      <c r="B2487" s="2">
        <v>34</v>
      </c>
      <c r="C2487" s="2" t="str">
        <f t="shared" si="342"/>
        <v>Early Adults</v>
      </c>
      <c r="D2487" s="2" t="s">
        <v>23</v>
      </c>
      <c r="E2487" s="2" t="s">
        <v>27</v>
      </c>
      <c r="F2487" s="2">
        <v>117.39</v>
      </c>
      <c r="G2487" s="2">
        <f t="shared" si="343"/>
        <v>1</v>
      </c>
      <c r="H2487" s="6">
        <v>48362</v>
      </c>
      <c r="I2487" s="12" t="str">
        <f t="shared" si="344"/>
        <v>2032</v>
      </c>
      <c r="J2487" s="10" t="str">
        <f t="shared" si="345"/>
        <v>May</v>
      </c>
      <c r="K2487" s="12" t="str">
        <f t="shared" si="346"/>
        <v>28</v>
      </c>
      <c r="L2487" s="2" t="s">
        <v>30</v>
      </c>
      <c r="M2487" s="2" t="s">
        <v>25</v>
      </c>
      <c r="N2487" s="2">
        <v>1.08</v>
      </c>
      <c r="O2487" s="2" t="s">
        <v>21</v>
      </c>
      <c r="P2487" s="2">
        <v>8</v>
      </c>
      <c r="Q2487" s="2">
        <f t="shared" si="347"/>
        <v>2</v>
      </c>
      <c r="R2487" s="2">
        <v>14.67</v>
      </c>
      <c r="S2487" s="2">
        <f t="shared" si="348"/>
        <v>1</v>
      </c>
      <c r="T2487" s="42">
        <f>DataSet!G4167+DataSet!Q4167+DataSet!S4167</f>
        <v>7</v>
      </c>
      <c r="U2487" s="16" t="str">
        <f t="shared" si="349"/>
        <v>High</v>
      </c>
      <c r="V2487" s="4">
        <v>3</v>
      </c>
      <c r="W2487" s="33">
        <f t="shared" si="350"/>
        <v>496.46594961240265</v>
      </c>
      <c r="X2487" s="2" t="s">
        <v>17</v>
      </c>
    </row>
    <row r="2488" spans="1:24" ht="14.25" customHeight="1" x14ac:dyDescent="0.25">
      <c r="A2488" s="2">
        <v>4463</v>
      </c>
      <c r="B2488" s="2">
        <v>48</v>
      </c>
      <c r="C2488" s="2" t="str">
        <f t="shared" si="342"/>
        <v>Mid Adults</v>
      </c>
      <c r="D2488" s="2" t="s">
        <v>18</v>
      </c>
      <c r="E2488" s="2" t="s">
        <v>13</v>
      </c>
      <c r="F2488" s="2">
        <v>896.56</v>
      </c>
      <c r="G2488" s="2">
        <f t="shared" si="343"/>
        <v>3</v>
      </c>
      <c r="H2488" s="6">
        <v>48659</v>
      </c>
      <c r="I2488" s="12" t="str">
        <f t="shared" si="344"/>
        <v>2033</v>
      </c>
      <c r="J2488" s="10" t="str">
        <f t="shared" si="345"/>
        <v>Mar</v>
      </c>
      <c r="K2488" s="12" t="str">
        <f t="shared" si="346"/>
        <v>21</v>
      </c>
      <c r="L2488" s="2" t="s">
        <v>30</v>
      </c>
      <c r="M2488" s="2" t="s">
        <v>25</v>
      </c>
      <c r="N2488" s="2">
        <v>1.08</v>
      </c>
      <c r="O2488" s="2" t="s">
        <v>21</v>
      </c>
      <c r="P2488" s="2">
        <v>2</v>
      </c>
      <c r="Q2488" s="2">
        <f t="shared" si="347"/>
        <v>1</v>
      </c>
      <c r="R2488" s="2">
        <v>448.28</v>
      </c>
      <c r="S2488" s="2">
        <f t="shared" si="348"/>
        <v>3</v>
      </c>
      <c r="T2488" s="42">
        <f>DataSet!G4464+DataSet!Q4464+DataSet!S4464</f>
        <v>5</v>
      </c>
      <c r="U2488" s="16" t="str">
        <f t="shared" si="349"/>
        <v>Medium</v>
      </c>
      <c r="V2488" s="4">
        <v>5</v>
      </c>
      <c r="W2488" s="33">
        <f t="shared" si="350"/>
        <v>545.29597916666648</v>
      </c>
      <c r="X2488" s="2" t="s">
        <v>22</v>
      </c>
    </row>
    <row r="2489" spans="1:24" ht="14.25" customHeight="1" x14ac:dyDescent="0.25">
      <c r="A2489" s="2">
        <v>4896</v>
      </c>
      <c r="B2489" s="2">
        <v>30</v>
      </c>
      <c r="C2489" s="2" t="str">
        <f t="shared" si="342"/>
        <v>Early Adults</v>
      </c>
      <c r="D2489" s="2" t="s">
        <v>18</v>
      </c>
      <c r="E2489" s="2" t="s">
        <v>29</v>
      </c>
      <c r="F2489" s="2">
        <v>373.12</v>
      </c>
      <c r="G2489" s="2">
        <f t="shared" si="343"/>
        <v>2</v>
      </c>
      <c r="H2489" s="6">
        <v>49092</v>
      </c>
      <c r="I2489" s="12" t="str">
        <f t="shared" si="344"/>
        <v>2034</v>
      </c>
      <c r="J2489" s="10" t="str">
        <f t="shared" si="345"/>
        <v>May</v>
      </c>
      <c r="K2489" s="12" t="str">
        <f t="shared" si="346"/>
        <v>28</v>
      </c>
      <c r="L2489" s="2" t="s">
        <v>20</v>
      </c>
      <c r="M2489" s="2" t="s">
        <v>15</v>
      </c>
      <c r="N2489" s="2">
        <v>1.08</v>
      </c>
      <c r="O2489" s="2" t="s">
        <v>21</v>
      </c>
      <c r="P2489" s="2">
        <v>18</v>
      </c>
      <c r="Q2489" s="2">
        <f t="shared" si="347"/>
        <v>3</v>
      </c>
      <c r="R2489" s="2">
        <v>20.73</v>
      </c>
      <c r="S2489" s="2">
        <f t="shared" si="348"/>
        <v>1</v>
      </c>
      <c r="T2489" s="42">
        <f>DataSet!G4897+DataSet!Q4897+DataSet!S4897</f>
        <v>6</v>
      </c>
      <c r="U2489" s="16" t="str">
        <f t="shared" si="349"/>
        <v>Medium</v>
      </c>
      <c r="V2489" s="4">
        <v>3</v>
      </c>
      <c r="W2489" s="33">
        <f t="shared" si="350"/>
        <v>497.2020194174753</v>
      </c>
      <c r="X2489" s="2" t="s">
        <v>28</v>
      </c>
    </row>
    <row r="2490" spans="1:24" ht="14.25" customHeight="1" x14ac:dyDescent="0.25">
      <c r="A2490" s="2">
        <v>943</v>
      </c>
      <c r="B2490" s="2">
        <v>21</v>
      </c>
      <c r="C2490" s="2" t="str">
        <f t="shared" si="342"/>
        <v>Young Adults</v>
      </c>
      <c r="D2490" s="2" t="s">
        <v>12</v>
      </c>
      <c r="E2490" s="2" t="s">
        <v>27</v>
      </c>
      <c r="F2490" s="2">
        <v>551.07000000000005</v>
      </c>
      <c r="G2490" s="2">
        <f t="shared" si="343"/>
        <v>2</v>
      </c>
      <c r="H2490" s="6">
        <v>45139</v>
      </c>
      <c r="I2490" s="12" t="str">
        <f t="shared" si="344"/>
        <v>2023</v>
      </c>
      <c r="J2490" s="10" t="str">
        <f t="shared" si="345"/>
        <v>Aug</v>
      </c>
      <c r="K2490" s="12" t="str">
        <f t="shared" si="346"/>
        <v>01</v>
      </c>
      <c r="L2490" s="2" t="s">
        <v>20</v>
      </c>
      <c r="M2490" s="2" t="s">
        <v>15</v>
      </c>
      <c r="N2490" s="2">
        <v>1.07</v>
      </c>
      <c r="O2490" s="2" t="s">
        <v>21</v>
      </c>
      <c r="P2490" s="2">
        <v>3</v>
      </c>
      <c r="Q2490" s="2">
        <f t="shared" si="347"/>
        <v>1</v>
      </c>
      <c r="R2490" s="2">
        <v>183.69</v>
      </c>
      <c r="S2490" s="2">
        <f t="shared" si="348"/>
        <v>3</v>
      </c>
      <c r="T2490" s="42">
        <f>DataSet!G944+DataSet!Q944+DataSet!S944</f>
        <v>7</v>
      </c>
      <c r="U2490" s="16" t="str">
        <f t="shared" si="349"/>
        <v>High</v>
      </c>
      <c r="V2490" s="4">
        <v>4</v>
      </c>
      <c r="W2490" s="33">
        <f t="shared" si="350"/>
        <v>527.96974708171228</v>
      </c>
      <c r="X2490" s="2" t="s">
        <v>22</v>
      </c>
    </row>
    <row r="2491" spans="1:24" ht="14.25" customHeight="1" x14ac:dyDescent="0.25">
      <c r="A2491" s="2">
        <v>962</v>
      </c>
      <c r="B2491" s="2">
        <v>41</v>
      </c>
      <c r="C2491" s="2" t="str">
        <f t="shared" si="342"/>
        <v>Mid Adults</v>
      </c>
      <c r="D2491" s="2" t="s">
        <v>18</v>
      </c>
      <c r="E2491" s="2" t="s">
        <v>13</v>
      </c>
      <c r="F2491" s="2">
        <v>266.20999999999998</v>
      </c>
      <c r="G2491" s="2">
        <f t="shared" si="343"/>
        <v>1</v>
      </c>
      <c r="H2491" s="6">
        <v>45158</v>
      </c>
      <c r="I2491" s="12" t="str">
        <f t="shared" si="344"/>
        <v>2023</v>
      </c>
      <c r="J2491" s="10" t="str">
        <f t="shared" si="345"/>
        <v>Aug</v>
      </c>
      <c r="K2491" s="12" t="str">
        <f t="shared" si="346"/>
        <v>20</v>
      </c>
      <c r="L2491" s="2" t="s">
        <v>24</v>
      </c>
      <c r="M2491" s="2" t="s">
        <v>25</v>
      </c>
      <c r="N2491" s="2">
        <v>1.07</v>
      </c>
      <c r="O2491" s="2" t="s">
        <v>21</v>
      </c>
      <c r="P2491" s="2">
        <v>6</v>
      </c>
      <c r="Q2491" s="2">
        <f t="shared" si="347"/>
        <v>2</v>
      </c>
      <c r="R2491" s="2">
        <v>44.37</v>
      </c>
      <c r="S2491" s="2">
        <f t="shared" si="348"/>
        <v>1</v>
      </c>
      <c r="T2491" s="42">
        <f>DataSet!G963+DataSet!Q963+DataSet!S963</f>
        <v>7</v>
      </c>
      <c r="U2491" s="16" t="str">
        <f t="shared" si="349"/>
        <v>High</v>
      </c>
      <c r="V2491" s="4">
        <v>5</v>
      </c>
      <c r="W2491" s="33">
        <f t="shared" si="350"/>
        <v>544.56265135699357</v>
      </c>
      <c r="X2491" s="2" t="s">
        <v>22</v>
      </c>
    </row>
    <row r="2492" spans="1:24" ht="14.25" customHeight="1" x14ac:dyDescent="0.25">
      <c r="A2492" s="2">
        <v>1031</v>
      </c>
      <c r="B2492" s="2">
        <v>19</v>
      </c>
      <c r="C2492" s="2" t="str">
        <f t="shared" si="342"/>
        <v>Young Adults</v>
      </c>
      <c r="D2492" s="2" t="s">
        <v>12</v>
      </c>
      <c r="E2492" s="2" t="s">
        <v>27</v>
      </c>
      <c r="F2492" s="2">
        <v>177.58</v>
      </c>
      <c r="G2492" s="2">
        <f t="shared" si="343"/>
        <v>1</v>
      </c>
      <c r="H2492" s="6">
        <v>45227</v>
      </c>
      <c r="I2492" s="12" t="str">
        <f t="shared" si="344"/>
        <v>2023</v>
      </c>
      <c r="J2492" s="10" t="str">
        <f t="shared" si="345"/>
        <v>Oct</v>
      </c>
      <c r="K2492" s="12" t="str">
        <f t="shared" si="346"/>
        <v>28</v>
      </c>
      <c r="L2492" s="2" t="s">
        <v>30</v>
      </c>
      <c r="M2492" s="2" t="s">
        <v>25</v>
      </c>
      <c r="N2492" s="2">
        <v>1.07</v>
      </c>
      <c r="O2492" s="2" t="s">
        <v>21</v>
      </c>
      <c r="P2492" s="2">
        <v>7</v>
      </c>
      <c r="Q2492" s="2">
        <f t="shared" si="347"/>
        <v>2</v>
      </c>
      <c r="R2492" s="2">
        <v>25.37</v>
      </c>
      <c r="S2492" s="2">
        <f t="shared" si="348"/>
        <v>1</v>
      </c>
      <c r="T2492" s="42">
        <f>DataSet!G1032+DataSet!Q1032+DataSet!S1032</f>
        <v>4</v>
      </c>
      <c r="U2492" s="16" t="str">
        <f t="shared" si="349"/>
        <v>Low</v>
      </c>
      <c r="V2492" s="4">
        <v>5</v>
      </c>
      <c r="W2492" s="33">
        <f t="shared" si="350"/>
        <v>545.14497907949772</v>
      </c>
      <c r="X2492" s="2" t="s">
        <v>17</v>
      </c>
    </row>
    <row r="2493" spans="1:24" ht="14.25" customHeight="1" x14ac:dyDescent="0.25">
      <c r="A2493" s="2">
        <v>1246</v>
      </c>
      <c r="B2493" s="2">
        <v>68</v>
      </c>
      <c r="C2493" s="2" t="str">
        <f t="shared" si="342"/>
        <v>Seniors</v>
      </c>
      <c r="D2493" s="2" t="s">
        <v>18</v>
      </c>
      <c r="E2493" s="2" t="s">
        <v>13</v>
      </c>
      <c r="F2493" s="2">
        <v>366.42</v>
      </c>
      <c r="G2493" s="2">
        <f t="shared" si="343"/>
        <v>2</v>
      </c>
      <c r="H2493" s="6">
        <v>45442</v>
      </c>
      <c r="I2493" s="12" t="str">
        <f t="shared" si="344"/>
        <v>2024</v>
      </c>
      <c r="J2493" s="10" t="str">
        <f t="shared" si="345"/>
        <v>May</v>
      </c>
      <c r="K2493" s="12" t="str">
        <f t="shared" si="346"/>
        <v>30</v>
      </c>
      <c r="L2493" s="2" t="s">
        <v>14</v>
      </c>
      <c r="M2493" s="2" t="s">
        <v>25</v>
      </c>
      <c r="N2493" s="2">
        <v>1.07</v>
      </c>
      <c r="O2493" s="2" t="s">
        <v>16</v>
      </c>
      <c r="P2493" s="2">
        <v>14</v>
      </c>
      <c r="Q2493" s="2">
        <f t="shared" si="347"/>
        <v>2</v>
      </c>
      <c r="R2493" s="2">
        <v>26.17</v>
      </c>
      <c r="S2493" s="2">
        <f t="shared" si="348"/>
        <v>1</v>
      </c>
      <c r="T2493" s="42">
        <f>DataSet!G1247+DataSet!Q1247+DataSet!S1247</f>
        <v>8</v>
      </c>
      <c r="U2493" s="16" t="str">
        <f t="shared" si="349"/>
        <v>High</v>
      </c>
      <c r="V2493" s="4">
        <v>2</v>
      </c>
      <c r="W2493" s="33">
        <f t="shared" si="350"/>
        <v>519.21110236220454</v>
      </c>
      <c r="X2493" s="2" t="s">
        <v>17</v>
      </c>
    </row>
    <row r="2494" spans="1:24" ht="14.25" customHeight="1" x14ac:dyDescent="0.25">
      <c r="A2494" s="2">
        <v>1333</v>
      </c>
      <c r="B2494" s="2">
        <v>69</v>
      </c>
      <c r="C2494" s="2" t="str">
        <f t="shared" si="342"/>
        <v>Seniors</v>
      </c>
      <c r="D2494" s="2" t="s">
        <v>23</v>
      </c>
      <c r="E2494" s="2" t="s">
        <v>29</v>
      </c>
      <c r="F2494" s="2">
        <v>226.66</v>
      </c>
      <c r="G2494" s="2">
        <f t="shared" si="343"/>
        <v>1</v>
      </c>
      <c r="H2494" s="6">
        <v>45529</v>
      </c>
      <c r="I2494" s="12" t="str">
        <f t="shared" si="344"/>
        <v>2024</v>
      </c>
      <c r="J2494" s="10" t="str">
        <f t="shared" si="345"/>
        <v>Aug</v>
      </c>
      <c r="K2494" s="12" t="str">
        <f t="shared" si="346"/>
        <v>25</v>
      </c>
      <c r="L2494" s="2" t="s">
        <v>20</v>
      </c>
      <c r="M2494" s="2" t="s">
        <v>25</v>
      </c>
      <c r="N2494" s="2">
        <v>1.07</v>
      </c>
      <c r="O2494" s="2" t="s">
        <v>21</v>
      </c>
      <c r="P2494" s="2">
        <v>13</v>
      </c>
      <c r="Q2494" s="2">
        <f t="shared" si="347"/>
        <v>2</v>
      </c>
      <c r="R2494" s="2">
        <v>17.440000000000001</v>
      </c>
      <c r="S2494" s="2">
        <f t="shared" si="348"/>
        <v>1</v>
      </c>
      <c r="T2494" s="42">
        <f>DataSet!G1334+DataSet!Q1334+DataSet!S1334</f>
        <v>6</v>
      </c>
      <c r="U2494" s="16" t="str">
        <f t="shared" si="349"/>
        <v>Medium</v>
      </c>
      <c r="V2494" s="4">
        <v>5</v>
      </c>
      <c r="W2494" s="33">
        <f t="shared" si="350"/>
        <v>545.91555555555533</v>
      </c>
      <c r="X2494" s="2" t="s">
        <v>17</v>
      </c>
    </row>
    <row r="2495" spans="1:24" ht="14.25" customHeight="1" x14ac:dyDescent="0.25">
      <c r="A2495" s="2">
        <v>1364</v>
      </c>
      <c r="B2495" s="2">
        <v>46</v>
      </c>
      <c r="C2495" s="2" t="str">
        <f t="shared" si="342"/>
        <v>Mid Adults</v>
      </c>
      <c r="D2495" s="2" t="s">
        <v>26</v>
      </c>
      <c r="E2495" s="2" t="s">
        <v>13</v>
      </c>
      <c r="F2495" s="2">
        <v>933.77</v>
      </c>
      <c r="G2495" s="2">
        <f t="shared" si="343"/>
        <v>3</v>
      </c>
      <c r="H2495" s="6">
        <v>45560</v>
      </c>
      <c r="I2495" s="12" t="str">
        <f t="shared" si="344"/>
        <v>2024</v>
      </c>
      <c r="J2495" s="10" t="str">
        <f t="shared" si="345"/>
        <v>Sep</v>
      </c>
      <c r="K2495" s="12" t="str">
        <f t="shared" si="346"/>
        <v>25</v>
      </c>
      <c r="L2495" s="2" t="s">
        <v>20</v>
      </c>
      <c r="M2495" s="2" t="s">
        <v>25</v>
      </c>
      <c r="N2495" s="2">
        <v>1.07</v>
      </c>
      <c r="O2495" s="2" t="s">
        <v>16</v>
      </c>
      <c r="P2495" s="2">
        <v>3</v>
      </c>
      <c r="Q2495" s="2">
        <f t="shared" si="347"/>
        <v>1</v>
      </c>
      <c r="R2495" s="2">
        <v>311.26</v>
      </c>
      <c r="S2495" s="2">
        <f t="shared" si="348"/>
        <v>3</v>
      </c>
      <c r="T2495" s="42">
        <f>DataSet!G1365+DataSet!Q1365+DataSet!S1365</f>
        <v>4</v>
      </c>
      <c r="U2495" s="16" t="str">
        <f t="shared" si="349"/>
        <v>Low</v>
      </c>
      <c r="V2495" s="4">
        <v>5</v>
      </c>
      <c r="W2495" s="33">
        <f t="shared" si="350"/>
        <v>546.5862605042015</v>
      </c>
      <c r="X2495" s="2" t="s">
        <v>22</v>
      </c>
    </row>
    <row r="2496" spans="1:24" ht="14.25" customHeight="1" x14ac:dyDescent="0.25">
      <c r="A2496" s="2">
        <v>1493</v>
      </c>
      <c r="B2496" s="2">
        <v>34</v>
      </c>
      <c r="C2496" s="2" t="str">
        <f t="shared" si="342"/>
        <v>Early Adults</v>
      </c>
      <c r="D2496" s="2" t="s">
        <v>12</v>
      </c>
      <c r="E2496" s="2" t="s">
        <v>29</v>
      </c>
      <c r="F2496" s="2">
        <v>53.24</v>
      </c>
      <c r="G2496" s="2">
        <f t="shared" si="343"/>
        <v>1</v>
      </c>
      <c r="H2496" s="6">
        <v>45689</v>
      </c>
      <c r="I2496" s="12" t="str">
        <f t="shared" si="344"/>
        <v>2025</v>
      </c>
      <c r="J2496" s="10" t="str">
        <f t="shared" si="345"/>
        <v>Feb</v>
      </c>
      <c r="K2496" s="12" t="str">
        <f t="shared" si="346"/>
        <v>01</v>
      </c>
      <c r="L2496" s="2" t="s">
        <v>24</v>
      </c>
      <c r="M2496" s="2" t="s">
        <v>25</v>
      </c>
      <c r="N2496" s="2">
        <v>1.07</v>
      </c>
      <c r="O2496" s="2" t="s">
        <v>16</v>
      </c>
      <c r="P2496" s="2">
        <v>16</v>
      </c>
      <c r="Q2496" s="2">
        <f t="shared" si="347"/>
        <v>3</v>
      </c>
      <c r="R2496" s="2">
        <v>3.33</v>
      </c>
      <c r="S2496" s="2">
        <f t="shared" si="348"/>
        <v>1</v>
      </c>
      <c r="T2496" s="42">
        <f>DataSet!G1494+DataSet!Q1494+DataSet!S1494</f>
        <v>5</v>
      </c>
      <c r="U2496" s="16" t="str">
        <f t="shared" si="349"/>
        <v>Medium</v>
      </c>
      <c r="V2496" s="4">
        <v>3</v>
      </c>
      <c r="W2496" s="33">
        <f t="shared" si="350"/>
        <v>497.44342412451317</v>
      </c>
      <c r="X2496" s="2" t="s">
        <v>28</v>
      </c>
    </row>
    <row r="2497" spans="1:24" ht="14.25" customHeight="1" x14ac:dyDescent="0.25">
      <c r="A2497" s="2">
        <v>1850</v>
      </c>
      <c r="B2497" s="2">
        <v>20</v>
      </c>
      <c r="C2497" s="2" t="str">
        <f t="shared" si="342"/>
        <v>Young Adults</v>
      </c>
      <c r="D2497" s="2" t="s">
        <v>26</v>
      </c>
      <c r="E2497" s="2" t="s">
        <v>29</v>
      </c>
      <c r="F2497" s="2">
        <v>627.71</v>
      </c>
      <c r="G2497" s="2">
        <f t="shared" si="343"/>
        <v>2</v>
      </c>
      <c r="H2497" s="6">
        <v>46046</v>
      </c>
      <c r="I2497" s="12" t="str">
        <f t="shared" si="344"/>
        <v>2026</v>
      </c>
      <c r="J2497" s="10" t="str">
        <f t="shared" si="345"/>
        <v>Jan</v>
      </c>
      <c r="K2497" s="12" t="str">
        <f t="shared" si="346"/>
        <v>24</v>
      </c>
      <c r="L2497" s="2" t="s">
        <v>20</v>
      </c>
      <c r="M2497" s="2" t="s">
        <v>15</v>
      </c>
      <c r="N2497" s="2">
        <v>1.07</v>
      </c>
      <c r="O2497" s="2" t="s">
        <v>21</v>
      </c>
      <c r="P2497" s="2">
        <v>14</v>
      </c>
      <c r="Q2497" s="2">
        <f t="shared" si="347"/>
        <v>2</v>
      </c>
      <c r="R2497" s="2">
        <v>44.84</v>
      </c>
      <c r="S2497" s="2">
        <f t="shared" si="348"/>
        <v>1</v>
      </c>
      <c r="T2497" s="42">
        <f>DataSet!G1851+DataSet!Q1851+DataSet!S1851</f>
        <v>6</v>
      </c>
      <c r="U2497" s="16" t="str">
        <f t="shared" si="349"/>
        <v>Medium</v>
      </c>
      <c r="V2497" s="4">
        <v>2</v>
      </c>
      <c r="W2497" s="33">
        <f t="shared" si="350"/>
        <v>519.51246548323456</v>
      </c>
      <c r="X2497" s="2" t="s">
        <v>17</v>
      </c>
    </row>
    <row r="2498" spans="1:24" ht="14.25" customHeight="1" x14ac:dyDescent="0.25">
      <c r="A2498" s="2">
        <v>1958</v>
      </c>
      <c r="B2498" s="2">
        <v>42</v>
      </c>
      <c r="C2498" s="2" t="str">
        <f t="shared" ref="C2498:C2561" si="351">IF(AND(B2498&gt;=18, B2498&lt;=29), "Young Adults",
   IF(AND(B2498&gt;=30, B2498&lt;=39), "Early Adults",
      IF(AND(B2498&gt;=40, B2498&lt;=49), "Mid Adults",
         IF(AND(B2498&gt;=50, B2498&lt;=59), "Late Adults",
            IF(AND(B2498&gt;=60, B2498&lt;=69), "Seniors", "Out of Range")
         )
      )
   )
)</f>
        <v>Mid Adults</v>
      </c>
      <c r="D2498" s="2" t="s">
        <v>23</v>
      </c>
      <c r="E2498" s="2" t="s">
        <v>29</v>
      </c>
      <c r="F2498" s="2">
        <v>382.91</v>
      </c>
      <c r="G2498" s="2">
        <f t="shared" ref="G2498:G2561" si="352">IF(F2498 &lt;= 350, 1, IF(F2498&gt; 350, IF(F2498 &lt;= 650, 2, 3)))</f>
        <v>2</v>
      </c>
      <c r="H2498" s="6">
        <v>46154</v>
      </c>
      <c r="I2498" s="12" t="str">
        <f t="shared" ref="I2498:I2561" si="353">TEXT(H2498, "yyyy")</f>
        <v>2026</v>
      </c>
      <c r="J2498" s="10" t="str">
        <f t="shared" ref="J2498:J2561" si="354">TEXT(H2498, "mmm")</f>
        <v>May</v>
      </c>
      <c r="K2498" s="12" t="str">
        <f t="shared" ref="K2498:K2561" si="355">TEXT(H2498, "dd")</f>
        <v>12</v>
      </c>
      <c r="L2498" s="2" t="s">
        <v>14</v>
      </c>
      <c r="M2498" s="2" t="s">
        <v>25</v>
      </c>
      <c r="N2498" s="2">
        <v>1.07</v>
      </c>
      <c r="O2498" s="2" t="s">
        <v>16</v>
      </c>
      <c r="P2498" s="2">
        <v>7</v>
      </c>
      <c r="Q2498" s="2">
        <f t="shared" ref="Q2498:Q2561" si="356">IF(P2498 &lt;= 5, 1, IF(P2498&gt; 5, IF(P2498 &lt;= 15, 2, 3)))</f>
        <v>2</v>
      </c>
      <c r="R2498" s="2">
        <v>54.7</v>
      </c>
      <c r="S2498" s="2">
        <f t="shared" ref="S2498:S2561" si="357">IF(R2498 &lt;= 50, 1, IF(R2498&gt; 50, IF(R2498 &lt;= 150, 2, 3)))</f>
        <v>2</v>
      </c>
      <c r="T2498" s="42">
        <f>DataSet!G1959+DataSet!Q1959+DataSet!S1959</f>
        <v>4</v>
      </c>
      <c r="U2498" s="16" t="str">
        <f t="shared" ref="U2498:U2561" si="358">IF(T2498&lt;=4,"Low",IF(T2498&lt;=6,"Medium","High"))</f>
        <v>Low</v>
      </c>
      <c r="V2498" s="4">
        <v>3</v>
      </c>
      <c r="W2498" s="33">
        <f t="shared" ref="W2498:W2561" si="359">AVERAGEIFS(F2498:F7497, V2498:V7497,V2498 )</f>
        <v>498.30931773879098</v>
      </c>
      <c r="X2498" s="2" t="s">
        <v>17</v>
      </c>
    </row>
    <row r="2499" spans="1:24" ht="14.25" customHeight="1" x14ac:dyDescent="0.25">
      <c r="A2499" s="2">
        <v>2218</v>
      </c>
      <c r="B2499" s="2">
        <v>55</v>
      </c>
      <c r="C2499" s="2" t="str">
        <f t="shared" si="351"/>
        <v>Late Adults</v>
      </c>
      <c r="D2499" s="2" t="s">
        <v>23</v>
      </c>
      <c r="E2499" s="2" t="s">
        <v>19</v>
      </c>
      <c r="F2499" s="2">
        <v>579.05999999999995</v>
      </c>
      <c r="G2499" s="2">
        <f t="shared" si="352"/>
        <v>2</v>
      </c>
      <c r="H2499" s="6">
        <v>46414</v>
      </c>
      <c r="I2499" s="12" t="str">
        <f t="shared" si="353"/>
        <v>2027</v>
      </c>
      <c r="J2499" s="10" t="str">
        <f t="shared" si="354"/>
        <v>Jan</v>
      </c>
      <c r="K2499" s="12" t="str">
        <f t="shared" si="355"/>
        <v>27</v>
      </c>
      <c r="L2499" s="2" t="s">
        <v>20</v>
      </c>
      <c r="M2499" s="2" t="s">
        <v>25</v>
      </c>
      <c r="N2499" s="2">
        <v>1.07</v>
      </c>
      <c r="O2499" s="2" t="s">
        <v>16</v>
      </c>
      <c r="P2499" s="2">
        <v>8</v>
      </c>
      <c r="Q2499" s="2">
        <f t="shared" si="356"/>
        <v>2</v>
      </c>
      <c r="R2499" s="2">
        <v>72.38</v>
      </c>
      <c r="S2499" s="2">
        <f t="shared" si="357"/>
        <v>2</v>
      </c>
      <c r="T2499" s="42">
        <f>DataSet!G2219+DataSet!Q2219+DataSet!S2219</f>
        <v>4</v>
      </c>
      <c r="U2499" s="16" t="str">
        <f t="shared" si="358"/>
        <v>Low</v>
      </c>
      <c r="V2499" s="4">
        <v>1</v>
      </c>
      <c r="W2499" s="33">
        <f t="shared" si="359"/>
        <v>540.34778672032189</v>
      </c>
      <c r="X2499" s="2" t="s">
        <v>22</v>
      </c>
    </row>
    <row r="2500" spans="1:24" ht="14.25" customHeight="1" x14ac:dyDescent="0.25">
      <c r="A2500" s="2">
        <v>2229</v>
      </c>
      <c r="B2500" s="2">
        <v>53</v>
      </c>
      <c r="C2500" s="2" t="str">
        <f t="shared" si="351"/>
        <v>Late Adults</v>
      </c>
      <c r="D2500" s="2" t="s">
        <v>18</v>
      </c>
      <c r="E2500" s="2" t="s">
        <v>29</v>
      </c>
      <c r="F2500" s="2">
        <v>985.06</v>
      </c>
      <c r="G2500" s="2">
        <f t="shared" si="352"/>
        <v>3</v>
      </c>
      <c r="H2500" s="6">
        <v>46425</v>
      </c>
      <c r="I2500" s="12" t="str">
        <f t="shared" si="353"/>
        <v>2027</v>
      </c>
      <c r="J2500" s="10" t="str">
        <f t="shared" si="354"/>
        <v>Feb</v>
      </c>
      <c r="K2500" s="12" t="str">
        <f t="shared" si="355"/>
        <v>07</v>
      </c>
      <c r="L2500" s="2" t="s">
        <v>14</v>
      </c>
      <c r="M2500" s="2" t="s">
        <v>25</v>
      </c>
      <c r="N2500" s="2">
        <v>1.07</v>
      </c>
      <c r="O2500" s="2" t="s">
        <v>16</v>
      </c>
      <c r="P2500" s="2">
        <v>3</v>
      </c>
      <c r="Q2500" s="2">
        <f t="shared" si="356"/>
        <v>1</v>
      </c>
      <c r="R2500" s="2">
        <v>328.35</v>
      </c>
      <c r="S2500" s="2">
        <f t="shared" si="357"/>
        <v>3</v>
      </c>
      <c r="T2500" s="42">
        <f>DataSet!G2230+DataSet!Q2230+DataSet!S2230</f>
        <v>6</v>
      </c>
      <c r="U2500" s="16" t="str">
        <f t="shared" si="358"/>
        <v>Medium</v>
      </c>
      <c r="V2500" s="4">
        <v>1</v>
      </c>
      <c r="W2500" s="33">
        <f t="shared" si="359"/>
        <v>540.26973790322575</v>
      </c>
      <c r="X2500" s="2" t="s">
        <v>17</v>
      </c>
    </row>
    <row r="2501" spans="1:24" ht="14.25" customHeight="1" x14ac:dyDescent="0.25">
      <c r="A2501" s="2">
        <v>2242</v>
      </c>
      <c r="B2501" s="2">
        <v>22</v>
      </c>
      <c r="C2501" s="2" t="str">
        <f t="shared" si="351"/>
        <v>Young Adults</v>
      </c>
      <c r="D2501" s="2" t="s">
        <v>26</v>
      </c>
      <c r="E2501" s="2" t="s">
        <v>13</v>
      </c>
      <c r="F2501" s="2">
        <v>338.97</v>
      </c>
      <c r="G2501" s="2">
        <f t="shared" si="352"/>
        <v>1</v>
      </c>
      <c r="H2501" s="6">
        <v>46438</v>
      </c>
      <c r="I2501" s="12" t="str">
        <f t="shared" si="353"/>
        <v>2027</v>
      </c>
      <c r="J2501" s="10" t="str">
        <f t="shared" si="354"/>
        <v>Feb</v>
      </c>
      <c r="K2501" s="12" t="str">
        <f t="shared" si="355"/>
        <v>20</v>
      </c>
      <c r="L2501" s="2" t="s">
        <v>30</v>
      </c>
      <c r="M2501" s="2" t="s">
        <v>25</v>
      </c>
      <c r="N2501" s="2">
        <v>1.07</v>
      </c>
      <c r="O2501" s="2" t="s">
        <v>16</v>
      </c>
      <c r="P2501" s="2">
        <v>2</v>
      </c>
      <c r="Q2501" s="2">
        <f t="shared" si="356"/>
        <v>1</v>
      </c>
      <c r="R2501" s="2">
        <v>169.48</v>
      </c>
      <c r="S2501" s="2">
        <f t="shared" si="357"/>
        <v>3</v>
      </c>
      <c r="T2501" s="42">
        <f>DataSet!G2243+DataSet!Q2243+DataSet!S2243</f>
        <v>7</v>
      </c>
      <c r="U2501" s="16" t="str">
        <f t="shared" si="358"/>
        <v>High</v>
      </c>
      <c r="V2501" s="4">
        <v>1</v>
      </c>
      <c r="W2501" s="33">
        <f t="shared" si="359"/>
        <v>539.37117171717171</v>
      </c>
      <c r="X2501" s="2" t="s">
        <v>22</v>
      </c>
    </row>
    <row r="2502" spans="1:24" ht="14.25" customHeight="1" x14ac:dyDescent="0.25">
      <c r="A2502" s="2">
        <v>2900</v>
      </c>
      <c r="B2502" s="2">
        <v>67</v>
      </c>
      <c r="C2502" s="2" t="str">
        <f t="shared" si="351"/>
        <v>Seniors</v>
      </c>
      <c r="D2502" s="2" t="s">
        <v>12</v>
      </c>
      <c r="E2502" s="2" t="s">
        <v>29</v>
      </c>
      <c r="F2502" s="2">
        <v>795.04</v>
      </c>
      <c r="G2502" s="2">
        <f t="shared" si="352"/>
        <v>3</v>
      </c>
      <c r="H2502" s="6">
        <v>47096</v>
      </c>
      <c r="I2502" s="12" t="str">
        <f t="shared" si="353"/>
        <v>2028</v>
      </c>
      <c r="J2502" s="10" t="str">
        <f t="shared" si="354"/>
        <v>Dec</v>
      </c>
      <c r="K2502" s="12" t="str">
        <f t="shared" si="355"/>
        <v>09</v>
      </c>
      <c r="L2502" s="2" t="s">
        <v>24</v>
      </c>
      <c r="M2502" s="2" t="s">
        <v>25</v>
      </c>
      <c r="N2502" s="2">
        <v>1.07</v>
      </c>
      <c r="O2502" s="2" t="s">
        <v>16</v>
      </c>
      <c r="P2502" s="2">
        <v>12</v>
      </c>
      <c r="Q2502" s="2">
        <f t="shared" si="356"/>
        <v>2</v>
      </c>
      <c r="R2502" s="2">
        <v>66.25</v>
      </c>
      <c r="S2502" s="2">
        <f t="shared" si="357"/>
        <v>2</v>
      </c>
      <c r="T2502" s="42">
        <f>DataSet!G2901+DataSet!Q2901+DataSet!S2901</f>
        <v>5</v>
      </c>
      <c r="U2502" s="16" t="str">
        <f t="shared" si="358"/>
        <v>Medium</v>
      </c>
      <c r="V2502" s="4">
        <v>4</v>
      </c>
      <c r="W2502" s="33">
        <f t="shared" si="359"/>
        <v>527.92471734892808</v>
      </c>
      <c r="X2502" s="2" t="s">
        <v>28</v>
      </c>
    </row>
    <row r="2503" spans="1:24" ht="14.25" customHeight="1" x14ac:dyDescent="0.25">
      <c r="A2503" s="2">
        <v>3350</v>
      </c>
      <c r="B2503" s="2">
        <v>29</v>
      </c>
      <c r="C2503" s="2" t="str">
        <f t="shared" si="351"/>
        <v>Young Adults</v>
      </c>
      <c r="D2503" s="2" t="s">
        <v>12</v>
      </c>
      <c r="E2503" s="2" t="s">
        <v>29</v>
      </c>
      <c r="F2503" s="2">
        <v>820.6</v>
      </c>
      <c r="G2503" s="2">
        <f t="shared" si="352"/>
        <v>3</v>
      </c>
      <c r="H2503" s="6">
        <v>47546</v>
      </c>
      <c r="I2503" s="12" t="str">
        <f t="shared" si="353"/>
        <v>2030</v>
      </c>
      <c r="J2503" s="10" t="str">
        <f t="shared" si="354"/>
        <v>Mar</v>
      </c>
      <c r="K2503" s="12" t="str">
        <f t="shared" si="355"/>
        <v>04</v>
      </c>
      <c r="L2503" s="2" t="s">
        <v>20</v>
      </c>
      <c r="M2503" s="2" t="s">
        <v>25</v>
      </c>
      <c r="N2503" s="2">
        <v>1.07</v>
      </c>
      <c r="O2503" s="2" t="s">
        <v>21</v>
      </c>
      <c r="P2503" s="2">
        <v>13</v>
      </c>
      <c r="Q2503" s="2">
        <f t="shared" si="356"/>
        <v>2</v>
      </c>
      <c r="R2503" s="2">
        <v>63.12</v>
      </c>
      <c r="S2503" s="2">
        <f t="shared" si="357"/>
        <v>2</v>
      </c>
      <c r="T2503" s="42">
        <f>DataSet!G3351+DataSet!Q3351+DataSet!S3351</f>
        <v>7</v>
      </c>
      <c r="U2503" s="16" t="str">
        <f t="shared" si="358"/>
        <v>High</v>
      </c>
      <c r="V2503" s="4">
        <v>5</v>
      </c>
      <c r="W2503" s="33">
        <f t="shared" si="359"/>
        <v>545.77113684210508</v>
      </c>
      <c r="X2503" s="2" t="s">
        <v>17</v>
      </c>
    </row>
    <row r="2504" spans="1:24" ht="14.25" customHeight="1" x14ac:dyDescent="0.25">
      <c r="A2504" s="2">
        <v>3544</v>
      </c>
      <c r="B2504" s="2">
        <v>58</v>
      </c>
      <c r="C2504" s="2" t="str">
        <f t="shared" si="351"/>
        <v>Late Adults</v>
      </c>
      <c r="D2504" s="2" t="s">
        <v>23</v>
      </c>
      <c r="E2504" s="2" t="s">
        <v>19</v>
      </c>
      <c r="F2504" s="2">
        <v>775.98</v>
      </c>
      <c r="G2504" s="2">
        <f t="shared" si="352"/>
        <v>3</v>
      </c>
      <c r="H2504" s="6">
        <v>47740</v>
      </c>
      <c r="I2504" s="12" t="str">
        <f t="shared" si="353"/>
        <v>2030</v>
      </c>
      <c r="J2504" s="10" t="str">
        <f t="shared" si="354"/>
        <v>Sep</v>
      </c>
      <c r="K2504" s="12" t="str">
        <f t="shared" si="355"/>
        <v>14</v>
      </c>
      <c r="L2504" s="2" t="s">
        <v>20</v>
      </c>
      <c r="M2504" s="2" t="s">
        <v>15</v>
      </c>
      <c r="N2504" s="2">
        <v>1.07</v>
      </c>
      <c r="O2504" s="2" t="s">
        <v>16</v>
      </c>
      <c r="P2504" s="2">
        <v>3</v>
      </c>
      <c r="Q2504" s="2">
        <f t="shared" si="356"/>
        <v>1</v>
      </c>
      <c r="R2504" s="2">
        <v>258.66000000000003</v>
      </c>
      <c r="S2504" s="2">
        <f t="shared" si="357"/>
        <v>3</v>
      </c>
      <c r="T2504" s="42">
        <f>DataSet!G3545+DataSet!Q3545+DataSet!S3545</f>
        <v>4</v>
      </c>
      <c r="U2504" s="16" t="str">
        <f t="shared" si="358"/>
        <v>Low</v>
      </c>
      <c r="V2504" s="4">
        <v>4</v>
      </c>
      <c r="W2504" s="33">
        <f t="shared" si="359"/>
        <v>527.40300781250016</v>
      </c>
      <c r="X2504" s="2" t="s">
        <v>22</v>
      </c>
    </row>
    <row r="2505" spans="1:24" ht="14.25" customHeight="1" x14ac:dyDescent="0.25">
      <c r="A2505" s="2">
        <v>3602</v>
      </c>
      <c r="B2505" s="2">
        <v>64</v>
      </c>
      <c r="C2505" s="2" t="str">
        <f t="shared" si="351"/>
        <v>Seniors</v>
      </c>
      <c r="D2505" s="2" t="s">
        <v>26</v>
      </c>
      <c r="E2505" s="2" t="s">
        <v>13</v>
      </c>
      <c r="F2505" s="2">
        <v>436.37</v>
      </c>
      <c r="G2505" s="2">
        <f t="shared" si="352"/>
        <v>2</v>
      </c>
      <c r="H2505" s="6">
        <v>47798</v>
      </c>
      <c r="I2505" s="12" t="str">
        <f t="shared" si="353"/>
        <v>2030</v>
      </c>
      <c r="J2505" s="10" t="str">
        <f t="shared" si="354"/>
        <v>Nov</v>
      </c>
      <c r="K2505" s="12" t="str">
        <f t="shared" si="355"/>
        <v>11</v>
      </c>
      <c r="L2505" s="2" t="s">
        <v>30</v>
      </c>
      <c r="M2505" s="2" t="s">
        <v>25</v>
      </c>
      <c r="N2505" s="2">
        <v>1.07</v>
      </c>
      <c r="O2505" s="2" t="s">
        <v>21</v>
      </c>
      <c r="P2505" s="2">
        <v>3</v>
      </c>
      <c r="Q2505" s="2">
        <f t="shared" si="356"/>
        <v>1</v>
      </c>
      <c r="R2505" s="2">
        <v>145.46</v>
      </c>
      <c r="S2505" s="2">
        <f t="shared" si="357"/>
        <v>2</v>
      </c>
      <c r="T2505" s="42">
        <f>DataSet!G3603+DataSet!Q3603+DataSet!S3603</f>
        <v>6</v>
      </c>
      <c r="U2505" s="16" t="str">
        <f t="shared" si="358"/>
        <v>Medium</v>
      </c>
      <c r="V2505" s="4">
        <v>3</v>
      </c>
      <c r="W2505" s="33">
        <f t="shared" si="359"/>
        <v>498.53470703124952</v>
      </c>
      <c r="X2505" s="2" t="s">
        <v>22</v>
      </c>
    </row>
    <row r="2506" spans="1:24" ht="14.25" customHeight="1" x14ac:dyDescent="0.25">
      <c r="A2506" s="2">
        <v>3649</v>
      </c>
      <c r="B2506" s="2">
        <v>59</v>
      </c>
      <c r="C2506" s="2" t="str">
        <f t="shared" si="351"/>
        <v>Late Adults</v>
      </c>
      <c r="D2506" s="2" t="s">
        <v>12</v>
      </c>
      <c r="E2506" s="2" t="s">
        <v>29</v>
      </c>
      <c r="F2506" s="2">
        <v>972.01</v>
      </c>
      <c r="G2506" s="2">
        <f t="shared" si="352"/>
        <v>3</v>
      </c>
      <c r="H2506" s="6">
        <v>47845</v>
      </c>
      <c r="I2506" s="12" t="str">
        <f t="shared" si="353"/>
        <v>2030</v>
      </c>
      <c r="J2506" s="10" t="str">
        <f t="shared" si="354"/>
        <v>Dec</v>
      </c>
      <c r="K2506" s="12" t="str">
        <f t="shared" si="355"/>
        <v>28</v>
      </c>
      <c r="L2506" s="2" t="s">
        <v>14</v>
      </c>
      <c r="M2506" s="2" t="s">
        <v>15</v>
      </c>
      <c r="N2506" s="2">
        <v>1.07</v>
      </c>
      <c r="O2506" s="2" t="s">
        <v>21</v>
      </c>
      <c r="P2506" s="2">
        <v>14</v>
      </c>
      <c r="Q2506" s="2">
        <f t="shared" si="356"/>
        <v>2</v>
      </c>
      <c r="R2506" s="2">
        <v>69.430000000000007</v>
      </c>
      <c r="S2506" s="2">
        <f t="shared" si="357"/>
        <v>2</v>
      </c>
      <c r="T2506" s="42">
        <f>DataSet!G3650+DataSet!Q3650+DataSet!S3650</f>
        <v>6</v>
      </c>
      <c r="U2506" s="16" t="str">
        <f t="shared" si="358"/>
        <v>Medium</v>
      </c>
      <c r="V2506" s="4">
        <v>4</v>
      </c>
      <c r="W2506" s="33">
        <f t="shared" si="359"/>
        <v>526.91655577299423</v>
      </c>
      <c r="X2506" s="2" t="s">
        <v>28</v>
      </c>
    </row>
    <row r="2507" spans="1:24" ht="14.25" customHeight="1" x14ac:dyDescent="0.25">
      <c r="A2507" s="2">
        <v>3854</v>
      </c>
      <c r="B2507" s="2">
        <v>64</v>
      </c>
      <c r="C2507" s="2" t="str">
        <f t="shared" si="351"/>
        <v>Seniors</v>
      </c>
      <c r="D2507" s="2" t="s">
        <v>23</v>
      </c>
      <c r="E2507" s="2" t="s">
        <v>27</v>
      </c>
      <c r="F2507" s="2">
        <v>585.08000000000004</v>
      </c>
      <c r="G2507" s="2">
        <f t="shared" si="352"/>
        <v>2</v>
      </c>
      <c r="H2507" s="6">
        <v>48050</v>
      </c>
      <c r="I2507" s="12" t="str">
        <f t="shared" si="353"/>
        <v>2031</v>
      </c>
      <c r="J2507" s="10" t="str">
        <f t="shared" si="354"/>
        <v>Jul</v>
      </c>
      <c r="K2507" s="12" t="str">
        <f t="shared" si="355"/>
        <v>21</v>
      </c>
      <c r="L2507" s="2" t="s">
        <v>30</v>
      </c>
      <c r="M2507" s="2" t="s">
        <v>25</v>
      </c>
      <c r="N2507" s="2">
        <v>1.07</v>
      </c>
      <c r="O2507" s="2" t="s">
        <v>16</v>
      </c>
      <c r="P2507" s="2">
        <v>3</v>
      </c>
      <c r="Q2507" s="2">
        <f t="shared" si="356"/>
        <v>1</v>
      </c>
      <c r="R2507" s="2">
        <v>195.03</v>
      </c>
      <c r="S2507" s="2">
        <f t="shared" si="357"/>
        <v>3</v>
      </c>
      <c r="T2507" s="42">
        <f>DataSet!G3855+DataSet!Q3855+DataSet!S3855</f>
        <v>5</v>
      </c>
      <c r="U2507" s="16" t="str">
        <f t="shared" si="358"/>
        <v>Medium</v>
      </c>
      <c r="V2507" s="4">
        <v>4</v>
      </c>
      <c r="W2507" s="33">
        <f t="shared" si="359"/>
        <v>526.04382352941195</v>
      </c>
      <c r="X2507" s="2" t="s">
        <v>28</v>
      </c>
    </row>
    <row r="2508" spans="1:24" ht="14.25" customHeight="1" x14ac:dyDescent="0.25">
      <c r="A2508" s="2">
        <v>4048</v>
      </c>
      <c r="B2508" s="2">
        <v>40</v>
      </c>
      <c r="C2508" s="2" t="str">
        <f t="shared" si="351"/>
        <v>Mid Adults</v>
      </c>
      <c r="D2508" s="2" t="s">
        <v>26</v>
      </c>
      <c r="E2508" s="2" t="s">
        <v>19</v>
      </c>
      <c r="F2508" s="2">
        <v>391.14</v>
      </c>
      <c r="G2508" s="2">
        <f t="shared" si="352"/>
        <v>2</v>
      </c>
      <c r="H2508" s="6">
        <v>48244</v>
      </c>
      <c r="I2508" s="12" t="str">
        <f t="shared" si="353"/>
        <v>2032</v>
      </c>
      <c r="J2508" s="10" t="str">
        <f t="shared" si="354"/>
        <v>Jan</v>
      </c>
      <c r="K2508" s="12" t="str">
        <f t="shared" si="355"/>
        <v>31</v>
      </c>
      <c r="L2508" s="2" t="s">
        <v>14</v>
      </c>
      <c r="M2508" s="2" t="s">
        <v>15</v>
      </c>
      <c r="N2508" s="2">
        <v>1.07</v>
      </c>
      <c r="O2508" s="2" t="s">
        <v>16</v>
      </c>
      <c r="P2508" s="2">
        <v>4</v>
      </c>
      <c r="Q2508" s="2">
        <f t="shared" si="356"/>
        <v>1</v>
      </c>
      <c r="R2508" s="2">
        <v>97.78</v>
      </c>
      <c r="S2508" s="2">
        <f t="shared" si="357"/>
        <v>2</v>
      </c>
      <c r="T2508" s="42">
        <f>DataSet!G4049+DataSet!Q4049+DataSet!S4049</f>
        <v>6</v>
      </c>
      <c r="U2508" s="16" t="str">
        <f t="shared" si="358"/>
        <v>Medium</v>
      </c>
      <c r="V2508" s="4">
        <v>5</v>
      </c>
      <c r="W2508" s="33">
        <f t="shared" si="359"/>
        <v>545.19132911392376</v>
      </c>
      <c r="X2508" s="2" t="s">
        <v>28</v>
      </c>
    </row>
    <row r="2509" spans="1:24" ht="14.25" customHeight="1" x14ac:dyDescent="0.25">
      <c r="A2509" s="2">
        <v>4142</v>
      </c>
      <c r="B2509" s="2">
        <v>50</v>
      </c>
      <c r="C2509" s="2" t="str">
        <f t="shared" si="351"/>
        <v>Late Adults</v>
      </c>
      <c r="D2509" s="2" t="s">
        <v>18</v>
      </c>
      <c r="E2509" s="2" t="s">
        <v>29</v>
      </c>
      <c r="F2509" s="2">
        <v>372.53</v>
      </c>
      <c r="G2509" s="2">
        <f t="shared" si="352"/>
        <v>2</v>
      </c>
      <c r="H2509" s="6">
        <v>48338</v>
      </c>
      <c r="I2509" s="12" t="str">
        <f t="shared" si="353"/>
        <v>2032</v>
      </c>
      <c r="J2509" s="10" t="str">
        <f t="shared" si="354"/>
        <v>May</v>
      </c>
      <c r="K2509" s="12" t="str">
        <f t="shared" si="355"/>
        <v>04</v>
      </c>
      <c r="L2509" s="2" t="s">
        <v>20</v>
      </c>
      <c r="M2509" s="2" t="s">
        <v>15</v>
      </c>
      <c r="N2509" s="2">
        <v>1.07</v>
      </c>
      <c r="O2509" s="2" t="s">
        <v>16</v>
      </c>
      <c r="P2509" s="2">
        <v>5</v>
      </c>
      <c r="Q2509" s="2">
        <f t="shared" si="356"/>
        <v>1</v>
      </c>
      <c r="R2509" s="2">
        <v>74.510000000000005</v>
      </c>
      <c r="S2509" s="2">
        <f t="shared" si="357"/>
        <v>2</v>
      </c>
      <c r="T2509" s="42">
        <f>DataSet!G4143+DataSet!Q4143+DataSet!S4143</f>
        <v>5</v>
      </c>
      <c r="U2509" s="16" t="str">
        <f t="shared" si="358"/>
        <v>Medium</v>
      </c>
      <c r="V2509" s="4">
        <v>2</v>
      </c>
      <c r="W2509" s="33">
        <f t="shared" si="359"/>
        <v>519.29863636363609</v>
      </c>
      <c r="X2509" s="2" t="s">
        <v>17</v>
      </c>
    </row>
    <row r="2510" spans="1:24" ht="14.25" customHeight="1" x14ac:dyDescent="0.25">
      <c r="A2510" s="2">
        <v>4238</v>
      </c>
      <c r="B2510" s="2">
        <v>39</v>
      </c>
      <c r="C2510" s="2" t="str">
        <f t="shared" si="351"/>
        <v>Early Adults</v>
      </c>
      <c r="D2510" s="2" t="s">
        <v>26</v>
      </c>
      <c r="E2510" s="2" t="s">
        <v>19</v>
      </c>
      <c r="F2510" s="2">
        <v>719.57</v>
      </c>
      <c r="G2510" s="2">
        <f t="shared" si="352"/>
        <v>3</v>
      </c>
      <c r="H2510" s="6">
        <v>48434</v>
      </c>
      <c r="I2510" s="12" t="str">
        <f t="shared" si="353"/>
        <v>2032</v>
      </c>
      <c r="J2510" s="10" t="str">
        <f t="shared" si="354"/>
        <v>Aug</v>
      </c>
      <c r="K2510" s="12" t="str">
        <f t="shared" si="355"/>
        <v>08</v>
      </c>
      <c r="L2510" s="2" t="s">
        <v>30</v>
      </c>
      <c r="M2510" s="2" t="s">
        <v>25</v>
      </c>
      <c r="N2510" s="2">
        <v>1.07</v>
      </c>
      <c r="O2510" s="2" t="s">
        <v>21</v>
      </c>
      <c r="P2510" s="2">
        <v>1</v>
      </c>
      <c r="Q2510" s="2">
        <f t="shared" si="356"/>
        <v>1</v>
      </c>
      <c r="R2510" s="2">
        <v>719.57</v>
      </c>
      <c r="S2510" s="2">
        <f t="shared" si="357"/>
        <v>3</v>
      </c>
      <c r="T2510" s="42">
        <f>DataSet!G4239+DataSet!Q4239+DataSet!S4239</f>
        <v>4</v>
      </c>
      <c r="U2510" s="16" t="str">
        <f t="shared" si="358"/>
        <v>Low</v>
      </c>
      <c r="V2510" s="4">
        <v>3</v>
      </c>
      <c r="W2510" s="33">
        <f t="shared" si="359"/>
        <v>498.65636007827743</v>
      </c>
      <c r="X2510" s="2" t="s">
        <v>17</v>
      </c>
    </row>
    <row r="2511" spans="1:24" ht="14.25" customHeight="1" x14ac:dyDescent="0.25">
      <c r="A2511" s="2">
        <v>4748</v>
      </c>
      <c r="B2511" s="2">
        <v>55</v>
      </c>
      <c r="C2511" s="2" t="str">
        <f t="shared" si="351"/>
        <v>Late Adults</v>
      </c>
      <c r="D2511" s="2" t="s">
        <v>26</v>
      </c>
      <c r="E2511" s="2" t="s">
        <v>27</v>
      </c>
      <c r="F2511" s="2">
        <v>975.08</v>
      </c>
      <c r="G2511" s="2">
        <f t="shared" si="352"/>
        <v>3</v>
      </c>
      <c r="H2511" s="6">
        <v>48944</v>
      </c>
      <c r="I2511" s="12" t="str">
        <f t="shared" si="353"/>
        <v>2033</v>
      </c>
      <c r="J2511" s="10" t="str">
        <f t="shared" si="354"/>
        <v>Dec</v>
      </c>
      <c r="K2511" s="12" t="str">
        <f t="shared" si="355"/>
        <v>31</v>
      </c>
      <c r="L2511" s="2" t="s">
        <v>20</v>
      </c>
      <c r="M2511" s="2" t="s">
        <v>15</v>
      </c>
      <c r="N2511" s="2">
        <v>1.07</v>
      </c>
      <c r="O2511" s="2" t="s">
        <v>16</v>
      </c>
      <c r="P2511" s="2">
        <v>12</v>
      </c>
      <c r="Q2511" s="2">
        <f t="shared" si="356"/>
        <v>2</v>
      </c>
      <c r="R2511" s="2">
        <v>81.260000000000005</v>
      </c>
      <c r="S2511" s="2">
        <f t="shared" si="357"/>
        <v>2</v>
      </c>
      <c r="T2511" s="42">
        <f>DataSet!G4749+DataSet!Q4749+DataSet!S4749</f>
        <v>4</v>
      </c>
      <c r="U2511" s="16" t="str">
        <f t="shared" si="358"/>
        <v>Low</v>
      </c>
      <c r="V2511" s="4">
        <v>2</v>
      </c>
      <c r="W2511" s="33">
        <f t="shared" si="359"/>
        <v>519.58926732673251</v>
      </c>
      <c r="X2511" s="2" t="s">
        <v>17</v>
      </c>
    </row>
    <row r="2512" spans="1:24" ht="14.25" customHeight="1" x14ac:dyDescent="0.25">
      <c r="A2512" s="2">
        <v>4971</v>
      </c>
      <c r="B2512" s="2">
        <v>65</v>
      </c>
      <c r="C2512" s="2" t="str">
        <f t="shared" si="351"/>
        <v>Seniors</v>
      </c>
      <c r="D2512" s="2" t="s">
        <v>18</v>
      </c>
      <c r="E2512" s="2" t="s">
        <v>29</v>
      </c>
      <c r="F2512" s="2">
        <v>789.73</v>
      </c>
      <c r="G2512" s="2">
        <f t="shared" si="352"/>
        <v>3</v>
      </c>
      <c r="H2512" s="6">
        <v>49167</v>
      </c>
      <c r="I2512" s="12" t="str">
        <f t="shared" si="353"/>
        <v>2034</v>
      </c>
      <c r="J2512" s="10" t="str">
        <f t="shared" si="354"/>
        <v>Aug</v>
      </c>
      <c r="K2512" s="12" t="str">
        <f t="shared" si="355"/>
        <v>11</v>
      </c>
      <c r="L2512" s="2" t="s">
        <v>14</v>
      </c>
      <c r="M2512" s="2" t="s">
        <v>15</v>
      </c>
      <c r="N2512" s="2">
        <v>1.07</v>
      </c>
      <c r="O2512" s="2" t="s">
        <v>21</v>
      </c>
      <c r="P2512" s="2">
        <v>11</v>
      </c>
      <c r="Q2512" s="2">
        <f t="shared" si="356"/>
        <v>2</v>
      </c>
      <c r="R2512" s="2">
        <v>71.790000000000006</v>
      </c>
      <c r="S2512" s="2">
        <f t="shared" si="357"/>
        <v>2</v>
      </c>
      <c r="T2512" s="42">
        <f>DataSet!G4972+DataSet!Q4972+DataSet!S4972</f>
        <v>4</v>
      </c>
      <c r="U2512" s="16" t="str">
        <f t="shared" si="358"/>
        <v>Low</v>
      </c>
      <c r="V2512" s="4">
        <v>4</v>
      </c>
      <c r="W2512" s="33">
        <f t="shared" si="359"/>
        <v>525.92783889980365</v>
      </c>
      <c r="X2512" s="2" t="s">
        <v>17</v>
      </c>
    </row>
    <row r="2513" spans="1:24" ht="14.25" customHeight="1" x14ac:dyDescent="0.25">
      <c r="A2513" s="2">
        <v>184</v>
      </c>
      <c r="B2513" s="2">
        <v>32</v>
      </c>
      <c r="C2513" s="2" t="str">
        <f t="shared" si="351"/>
        <v>Early Adults</v>
      </c>
      <c r="D2513" s="2" t="s">
        <v>23</v>
      </c>
      <c r="E2513" s="2" t="s">
        <v>27</v>
      </c>
      <c r="F2513" s="2">
        <v>266.05</v>
      </c>
      <c r="G2513" s="2">
        <f t="shared" si="352"/>
        <v>1</v>
      </c>
      <c r="H2513" s="6">
        <v>44380</v>
      </c>
      <c r="I2513" s="12" t="str">
        <f t="shared" si="353"/>
        <v>2021</v>
      </c>
      <c r="J2513" s="10" t="str">
        <f t="shared" si="354"/>
        <v>Jul</v>
      </c>
      <c r="K2513" s="12" t="str">
        <f t="shared" si="355"/>
        <v>03</v>
      </c>
      <c r="L2513" s="2" t="s">
        <v>30</v>
      </c>
      <c r="M2513" s="2" t="s">
        <v>15</v>
      </c>
      <c r="N2513" s="2">
        <v>1.06</v>
      </c>
      <c r="O2513" s="2" t="s">
        <v>16</v>
      </c>
      <c r="P2513" s="2">
        <v>5</v>
      </c>
      <c r="Q2513" s="2">
        <f t="shared" si="356"/>
        <v>1</v>
      </c>
      <c r="R2513" s="2">
        <v>53.21</v>
      </c>
      <c r="S2513" s="2">
        <f t="shared" si="357"/>
        <v>2</v>
      </c>
      <c r="T2513" s="42">
        <f>DataSet!G185+DataSet!Q185+DataSet!S185</f>
        <v>7</v>
      </c>
      <c r="U2513" s="16" t="str">
        <f t="shared" si="358"/>
        <v>High</v>
      </c>
      <c r="V2513" s="4">
        <v>5</v>
      </c>
      <c r="W2513" s="33">
        <f t="shared" si="359"/>
        <v>545.51701902748391</v>
      </c>
      <c r="X2513" s="2" t="s">
        <v>28</v>
      </c>
    </row>
    <row r="2514" spans="1:24" ht="14.25" customHeight="1" x14ac:dyDescent="0.25">
      <c r="A2514" s="2">
        <v>210</v>
      </c>
      <c r="B2514" s="2">
        <v>25</v>
      </c>
      <c r="C2514" s="2" t="str">
        <f t="shared" si="351"/>
        <v>Young Adults</v>
      </c>
      <c r="D2514" s="2" t="s">
        <v>23</v>
      </c>
      <c r="E2514" s="2" t="s">
        <v>13</v>
      </c>
      <c r="F2514" s="2">
        <v>828.73</v>
      </c>
      <c r="G2514" s="2">
        <f t="shared" si="352"/>
        <v>3</v>
      </c>
      <c r="H2514" s="6">
        <v>44406</v>
      </c>
      <c r="I2514" s="12" t="str">
        <f t="shared" si="353"/>
        <v>2021</v>
      </c>
      <c r="J2514" s="10" t="str">
        <f t="shared" si="354"/>
        <v>Jul</v>
      </c>
      <c r="K2514" s="12" t="str">
        <f t="shared" si="355"/>
        <v>29</v>
      </c>
      <c r="L2514" s="2" t="s">
        <v>14</v>
      </c>
      <c r="M2514" s="2" t="s">
        <v>15</v>
      </c>
      <c r="N2514" s="2">
        <v>1.06</v>
      </c>
      <c r="O2514" s="2" t="s">
        <v>16</v>
      </c>
      <c r="P2514" s="2">
        <v>6</v>
      </c>
      <c r="Q2514" s="2">
        <f t="shared" si="356"/>
        <v>2</v>
      </c>
      <c r="R2514" s="2">
        <v>138.12</v>
      </c>
      <c r="S2514" s="2">
        <f t="shared" si="357"/>
        <v>2</v>
      </c>
      <c r="T2514" s="42">
        <f>DataSet!G211+DataSet!Q211+DataSet!S211</f>
        <v>7</v>
      </c>
      <c r="U2514" s="16" t="str">
        <f t="shared" si="358"/>
        <v>High</v>
      </c>
      <c r="V2514" s="4">
        <v>5</v>
      </c>
      <c r="W2514" s="33">
        <f t="shared" si="359"/>
        <v>546.10911016949126</v>
      </c>
      <c r="X2514" s="2" t="s">
        <v>22</v>
      </c>
    </row>
    <row r="2515" spans="1:24" ht="14.25" customHeight="1" x14ac:dyDescent="0.25">
      <c r="A2515" s="2">
        <v>271</v>
      </c>
      <c r="B2515" s="2">
        <v>27</v>
      </c>
      <c r="C2515" s="2" t="str">
        <f t="shared" si="351"/>
        <v>Young Adults</v>
      </c>
      <c r="D2515" s="2" t="s">
        <v>26</v>
      </c>
      <c r="E2515" s="2" t="s">
        <v>29</v>
      </c>
      <c r="F2515" s="2">
        <v>718.59</v>
      </c>
      <c r="G2515" s="2">
        <f t="shared" si="352"/>
        <v>3</v>
      </c>
      <c r="H2515" s="6">
        <v>44467</v>
      </c>
      <c r="I2515" s="12" t="str">
        <f t="shared" si="353"/>
        <v>2021</v>
      </c>
      <c r="J2515" s="10" t="str">
        <f t="shared" si="354"/>
        <v>Sep</v>
      </c>
      <c r="K2515" s="12" t="str">
        <f t="shared" si="355"/>
        <v>28</v>
      </c>
      <c r="L2515" s="2" t="s">
        <v>30</v>
      </c>
      <c r="M2515" s="2" t="s">
        <v>15</v>
      </c>
      <c r="N2515" s="2">
        <v>1.06</v>
      </c>
      <c r="O2515" s="2" t="s">
        <v>16</v>
      </c>
      <c r="P2515" s="2">
        <v>18</v>
      </c>
      <c r="Q2515" s="2">
        <f t="shared" si="356"/>
        <v>3</v>
      </c>
      <c r="R2515" s="2">
        <v>39.92</v>
      </c>
      <c r="S2515" s="2">
        <f t="shared" si="357"/>
        <v>1</v>
      </c>
      <c r="T2515" s="42">
        <f>DataSet!G272+DataSet!Q272+DataSet!S272</f>
        <v>7</v>
      </c>
      <c r="U2515" s="16" t="str">
        <f t="shared" si="358"/>
        <v>High</v>
      </c>
      <c r="V2515" s="4">
        <v>3</v>
      </c>
      <c r="W2515" s="33">
        <f t="shared" si="359"/>
        <v>498.22319607843082</v>
      </c>
      <c r="X2515" s="2" t="s">
        <v>28</v>
      </c>
    </row>
    <row r="2516" spans="1:24" ht="14.25" customHeight="1" x14ac:dyDescent="0.25">
      <c r="A2516" s="2">
        <v>275</v>
      </c>
      <c r="B2516" s="2">
        <v>25</v>
      </c>
      <c r="C2516" s="2" t="str">
        <f t="shared" si="351"/>
        <v>Young Adults</v>
      </c>
      <c r="D2516" s="2" t="s">
        <v>23</v>
      </c>
      <c r="E2516" s="2" t="s">
        <v>19</v>
      </c>
      <c r="F2516" s="2">
        <v>546.13</v>
      </c>
      <c r="G2516" s="2">
        <f t="shared" si="352"/>
        <v>2</v>
      </c>
      <c r="H2516" s="6">
        <v>44471</v>
      </c>
      <c r="I2516" s="12" t="str">
        <f t="shared" si="353"/>
        <v>2021</v>
      </c>
      <c r="J2516" s="10" t="str">
        <f t="shared" si="354"/>
        <v>Oct</v>
      </c>
      <c r="K2516" s="12" t="str">
        <f t="shared" si="355"/>
        <v>02</v>
      </c>
      <c r="L2516" s="2" t="s">
        <v>30</v>
      </c>
      <c r="M2516" s="2" t="s">
        <v>15</v>
      </c>
      <c r="N2516" s="2">
        <v>1.06</v>
      </c>
      <c r="O2516" s="2" t="s">
        <v>16</v>
      </c>
      <c r="P2516" s="2">
        <v>17</v>
      </c>
      <c r="Q2516" s="2">
        <f t="shared" si="356"/>
        <v>3</v>
      </c>
      <c r="R2516" s="2">
        <v>32.130000000000003</v>
      </c>
      <c r="S2516" s="2">
        <f t="shared" si="357"/>
        <v>1</v>
      </c>
      <c r="T2516" s="42">
        <f>DataSet!G276+DataSet!Q276+DataSet!S276</f>
        <v>4</v>
      </c>
      <c r="U2516" s="16" t="str">
        <f t="shared" si="358"/>
        <v>Low</v>
      </c>
      <c r="V2516" s="4">
        <v>1</v>
      </c>
      <c r="W2516" s="33">
        <f t="shared" si="359"/>
        <v>539.7768421052632</v>
      </c>
      <c r="X2516" s="2" t="s">
        <v>22</v>
      </c>
    </row>
    <row r="2517" spans="1:24" ht="14.25" customHeight="1" x14ac:dyDescent="0.25">
      <c r="A2517" s="2">
        <v>581</v>
      </c>
      <c r="B2517" s="2">
        <v>68</v>
      </c>
      <c r="C2517" s="2" t="str">
        <f t="shared" si="351"/>
        <v>Seniors</v>
      </c>
      <c r="D2517" s="2" t="s">
        <v>12</v>
      </c>
      <c r="E2517" s="2" t="s">
        <v>13</v>
      </c>
      <c r="F2517" s="2">
        <v>500.89</v>
      </c>
      <c r="G2517" s="2">
        <f t="shared" si="352"/>
        <v>2</v>
      </c>
      <c r="H2517" s="6">
        <v>44777</v>
      </c>
      <c r="I2517" s="12" t="str">
        <f t="shared" si="353"/>
        <v>2022</v>
      </c>
      <c r="J2517" s="10" t="str">
        <f t="shared" si="354"/>
        <v>Aug</v>
      </c>
      <c r="K2517" s="12" t="str">
        <f t="shared" si="355"/>
        <v>04</v>
      </c>
      <c r="L2517" s="2" t="s">
        <v>14</v>
      </c>
      <c r="M2517" s="2" t="s">
        <v>15</v>
      </c>
      <c r="N2517" s="2">
        <v>1.06</v>
      </c>
      <c r="O2517" s="2" t="s">
        <v>21</v>
      </c>
      <c r="P2517" s="2">
        <v>17</v>
      </c>
      <c r="Q2517" s="2">
        <f t="shared" si="356"/>
        <v>3</v>
      </c>
      <c r="R2517" s="2">
        <v>29.46</v>
      </c>
      <c r="S2517" s="2">
        <f t="shared" si="357"/>
        <v>1</v>
      </c>
      <c r="T2517" s="42">
        <f>DataSet!G582+DataSet!Q582+DataSet!S582</f>
        <v>8</v>
      </c>
      <c r="U2517" s="16" t="str">
        <f t="shared" si="358"/>
        <v>High</v>
      </c>
      <c r="V2517" s="4">
        <v>2</v>
      </c>
      <c r="W2517" s="33">
        <f t="shared" si="359"/>
        <v>518.68551587301556</v>
      </c>
      <c r="X2517" s="2" t="s">
        <v>17</v>
      </c>
    </row>
    <row r="2518" spans="1:24" ht="14.25" customHeight="1" x14ac:dyDescent="0.25">
      <c r="A2518" s="2">
        <v>660</v>
      </c>
      <c r="B2518" s="2">
        <v>45</v>
      </c>
      <c r="C2518" s="2" t="str">
        <f t="shared" si="351"/>
        <v>Mid Adults</v>
      </c>
      <c r="D2518" s="2" t="s">
        <v>23</v>
      </c>
      <c r="E2518" s="2" t="s">
        <v>13</v>
      </c>
      <c r="F2518" s="2">
        <v>749.81</v>
      </c>
      <c r="G2518" s="2">
        <f t="shared" si="352"/>
        <v>3</v>
      </c>
      <c r="H2518" s="6">
        <v>44856</v>
      </c>
      <c r="I2518" s="12" t="str">
        <f t="shared" si="353"/>
        <v>2022</v>
      </c>
      <c r="J2518" s="10" t="str">
        <f t="shared" si="354"/>
        <v>Oct</v>
      </c>
      <c r="K2518" s="12" t="str">
        <f t="shared" si="355"/>
        <v>22</v>
      </c>
      <c r="L2518" s="2" t="s">
        <v>24</v>
      </c>
      <c r="M2518" s="2" t="s">
        <v>25</v>
      </c>
      <c r="N2518" s="2">
        <v>1.06</v>
      </c>
      <c r="O2518" s="2" t="s">
        <v>21</v>
      </c>
      <c r="P2518" s="2">
        <v>1</v>
      </c>
      <c r="Q2518" s="2">
        <f t="shared" si="356"/>
        <v>1</v>
      </c>
      <c r="R2518" s="2">
        <v>749.81</v>
      </c>
      <c r="S2518" s="2">
        <f t="shared" si="357"/>
        <v>3</v>
      </c>
      <c r="T2518" s="42">
        <f>DataSet!G661+DataSet!Q661+DataSet!S661</f>
        <v>5</v>
      </c>
      <c r="U2518" s="16" t="str">
        <f t="shared" si="358"/>
        <v>Medium</v>
      </c>
      <c r="V2518" s="4">
        <v>3</v>
      </c>
      <c r="W2518" s="33">
        <f t="shared" si="359"/>
        <v>497.79025540275001</v>
      </c>
      <c r="X2518" s="2" t="s">
        <v>22</v>
      </c>
    </row>
    <row r="2519" spans="1:24" ht="14.25" customHeight="1" x14ac:dyDescent="0.25">
      <c r="A2519" s="2">
        <v>1071</v>
      </c>
      <c r="B2519" s="2">
        <v>28</v>
      </c>
      <c r="C2519" s="2" t="str">
        <f t="shared" si="351"/>
        <v>Young Adults</v>
      </c>
      <c r="D2519" s="2" t="s">
        <v>12</v>
      </c>
      <c r="E2519" s="2" t="s">
        <v>19</v>
      </c>
      <c r="F2519" s="2">
        <v>767.54</v>
      </c>
      <c r="G2519" s="2">
        <f t="shared" si="352"/>
        <v>3</v>
      </c>
      <c r="H2519" s="6">
        <v>45267</v>
      </c>
      <c r="I2519" s="12" t="str">
        <f t="shared" si="353"/>
        <v>2023</v>
      </c>
      <c r="J2519" s="10" t="str">
        <f t="shared" si="354"/>
        <v>Dec</v>
      </c>
      <c r="K2519" s="12" t="str">
        <f t="shared" si="355"/>
        <v>07</v>
      </c>
      <c r="L2519" s="2" t="s">
        <v>14</v>
      </c>
      <c r="M2519" s="2" t="s">
        <v>25</v>
      </c>
      <c r="N2519" s="2">
        <v>1.06</v>
      </c>
      <c r="O2519" s="2" t="s">
        <v>21</v>
      </c>
      <c r="P2519" s="2">
        <v>6</v>
      </c>
      <c r="Q2519" s="2">
        <f t="shared" si="356"/>
        <v>2</v>
      </c>
      <c r="R2519" s="2">
        <v>127.92</v>
      </c>
      <c r="S2519" s="2">
        <f t="shared" si="357"/>
        <v>2</v>
      </c>
      <c r="T2519" s="42">
        <f>DataSet!G1072+DataSet!Q1072+DataSet!S1072</f>
        <v>8</v>
      </c>
      <c r="U2519" s="16" t="str">
        <f t="shared" si="358"/>
        <v>High</v>
      </c>
      <c r="V2519" s="4">
        <v>3</v>
      </c>
      <c r="W2519" s="33">
        <f t="shared" si="359"/>
        <v>497.29415354330661</v>
      </c>
      <c r="X2519" s="2" t="s">
        <v>22</v>
      </c>
    </row>
    <row r="2520" spans="1:24" ht="14.25" customHeight="1" x14ac:dyDescent="0.25">
      <c r="A2520" s="2">
        <v>1332</v>
      </c>
      <c r="B2520" s="2">
        <v>58</v>
      </c>
      <c r="C2520" s="2" t="str">
        <f t="shared" si="351"/>
        <v>Late Adults</v>
      </c>
      <c r="D2520" s="2" t="s">
        <v>26</v>
      </c>
      <c r="E2520" s="2" t="s">
        <v>29</v>
      </c>
      <c r="F2520" s="2">
        <v>954.7</v>
      </c>
      <c r="G2520" s="2">
        <f t="shared" si="352"/>
        <v>3</v>
      </c>
      <c r="H2520" s="6">
        <v>45528</v>
      </c>
      <c r="I2520" s="12" t="str">
        <f t="shared" si="353"/>
        <v>2024</v>
      </c>
      <c r="J2520" s="10" t="str">
        <f t="shared" si="354"/>
        <v>Aug</v>
      </c>
      <c r="K2520" s="12" t="str">
        <f t="shared" si="355"/>
        <v>24</v>
      </c>
      <c r="L2520" s="2" t="s">
        <v>24</v>
      </c>
      <c r="M2520" s="2" t="s">
        <v>15</v>
      </c>
      <c r="N2520" s="2">
        <v>1.06</v>
      </c>
      <c r="O2520" s="2" t="s">
        <v>16</v>
      </c>
      <c r="P2520" s="2">
        <v>18</v>
      </c>
      <c r="Q2520" s="2">
        <f t="shared" si="356"/>
        <v>3</v>
      </c>
      <c r="R2520" s="2">
        <v>53.04</v>
      </c>
      <c r="S2520" s="2">
        <f t="shared" si="357"/>
        <v>2</v>
      </c>
      <c r="T2520" s="42">
        <f>DataSet!G1333+DataSet!Q1333+DataSet!S1333</f>
        <v>7</v>
      </c>
      <c r="U2520" s="16" t="str">
        <f t="shared" si="358"/>
        <v>High</v>
      </c>
      <c r="V2520" s="4">
        <v>3</v>
      </c>
      <c r="W2520" s="33">
        <f t="shared" si="359"/>
        <v>496.76112426035456</v>
      </c>
      <c r="X2520" s="2" t="s">
        <v>28</v>
      </c>
    </row>
    <row r="2521" spans="1:24" ht="14.25" customHeight="1" x14ac:dyDescent="0.25">
      <c r="A2521" s="2">
        <v>1375</v>
      </c>
      <c r="B2521" s="2">
        <v>50</v>
      </c>
      <c r="C2521" s="2" t="str">
        <f t="shared" si="351"/>
        <v>Late Adults</v>
      </c>
      <c r="D2521" s="2" t="s">
        <v>23</v>
      </c>
      <c r="E2521" s="2" t="s">
        <v>19</v>
      </c>
      <c r="F2521" s="2">
        <v>500.83</v>
      </c>
      <c r="G2521" s="2">
        <f t="shared" si="352"/>
        <v>2</v>
      </c>
      <c r="H2521" s="6">
        <v>45571</v>
      </c>
      <c r="I2521" s="12" t="str">
        <f t="shared" si="353"/>
        <v>2024</v>
      </c>
      <c r="J2521" s="10" t="str">
        <f t="shared" si="354"/>
        <v>Oct</v>
      </c>
      <c r="K2521" s="12" t="str">
        <f t="shared" si="355"/>
        <v>06</v>
      </c>
      <c r="L2521" s="2" t="s">
        <v>20</v>
      </c>
      <c r="M2521" s="2" t="s">
        <v>15</v>
      </c>
      <c r="N2521" s="2">
        <v>1.06</v>
      </c>
      <c r="O2521" s="2" t="s">
        <v>21</v>
      </c>
      <c r="P2521" s="2">
        <v>2</v>
      </c>
      <c r="Q2521" s="2">
        <f t="shared" si="356"/>
        <v>1</v>
      </c>
      <c r="R2521" s="2">
        <v>250.42</v>
      </c>
      <c r="S2521" s="2">
        <f t="shared" si="357"/>
        <v>3</v>
      </c>
      <c r="T2521" s="42">
        <f>DataSet!G1376+DataSet!Q1376+DataSet!S1376</f>
        <v>5</v>
      </c>
      <c r="U2521" s="16" t="str">
        <f t="shared" si="358"/>
        <v>Medium</v>
      </c>
      <c r="V2521" s="4">
        <v>2</v>
      </c>
      <c r="W2521" s="33">
        <f t="shared" si="359"/>
        <v>518.72089463220641</v>
      </c>
      <c r="X2521" s="2" t="s">
        <v>28</v>
      </c>
    </row>
    <row r="2522" spans="1:24" ht="14.25" customHeight="1" x14ac:dyDescent="0.25">
      <c r="A2522" s="2">
        <v>1400</v>
      </c>
      <c r="B2522" s="2">
        <v>55</v>
      </c>
      <c r="C2522" s="2" t="str">
        <f t="shared" si="351"/>
        <v>Late Adults</v>
      </c>
      <c r="D2522" s="2" t="s">
        <v>18</v>
      </c>
      <c r="E2522" s="2" t="s">
        <v>13</v>
      </c>
      <c r="F2522" s="2">
        <v>923.26</v>
      </c>
      <c r="G2522" s="2">
        <f t="shared" si="352"/>
        <v>3</v>
      </c>
      <c r="H2522" s="6">
        <v>45596</v>
      </c>
      <c r="I2522" s="12" t="str">
        <f t="shared" si="353"/>
        <v>2024</v>
      </c>
      <c r="J2522" s="10" t="str">
        <f t="shared" si="354"/>
        <v>Oct</v>
      </c>
      <c r="K2522" s="12" t="str">
        <f t="shared" si="355"/>
        <v>31</v>
      </c>
      <c r="L2522" s="2" t="s">
        <v>24</v>
      </c>
      <c r="M2522" s="2" t="s">
        <v>15</v>
      </c>
      <c r="N2522" s="2">
        <v>1.06</v>
      </c>
      <c r="O2522" s="2" t="s">
        <v>21</v>
      </c>
      <c r="P2522" s="2">
        <v>16</v>
      </c>
      <c r="Q2522" s="2">
        <f t="shared" si="356"/>
        <v>3</v>
      </c>
      <c r="R2522" s="2">
        <v>57.7</v>
      </c>
      <c r="S2522" s="2">
        <f t="shared" si="357"/>
        <v>2</v>
      </c>
      <c r="T2522" s="42">
        <f>DataSet!G1401+DataSet!Q1401+DataSet!S1401</f>
        <v>7</v>
      </c>
      <c r="U2522" s="16" t="str">
        <f t="shared" si="358"/>
        <v>High</v>
      </c>
      <c r="V2522" s="4">
        <v>4</v>
      </c>
      <c r="W2522" s="33">
        <f t="shared" si="359"/>
        <v>525.40854330708669</v>
      </c>
      <c r="X2522" s="2" t="s">
        <v>22</v>
      </c>
    </row>
    <row r="2523" spans="1:24" ht="14.25" customHeight="1" x14ac:dyDescent="0.25">
      <c r="A2523" s="2">
        <v>1498</v>
      </c>
      <c r="B2523" s="2">
        <v>20</v>
      </c>
      <c r="C2523" s="2" t="str">
        <f t="shared" si="351"/>
        <v>Young Adults</v>
      </c>
      <c r="D2523" s="2" t="s">
        <v>23</v>
      </c>
      <c r="E2523" s="2" t="s">
        <v>27</v>
      </c>
      <c r="F2523" s="2">
        <v>220.81</v>
      </c>
      <c r="G2523" s="2">
        <f t="shared" si="352"/>
        <v>1</v>
      </c>
      <c r="H2523" s="6">
        <v>45694</v>
      </c>
      <c r="I2523" s="12" t="str">
        <f t="shared" si="353"/>
        <v>2025</v>
      </c>
      <c r="J2523" s="10" t="str">
        <f t="shared" si="354"/>
        <v>Feb</v>
      </c>
      <c r="K2523" s="12" t="str">
        <f t="shared" si="355"/>
        <v>06</v>
      </c>
      <c r="L2523" s="2" t="s">
        <v>14</v>
      </c>
      <c r="M2523" s="2" t="s">
        <v>15</v>
      </c>
      <c r="N2523" s="2">
        <v>1.06</v>
      </c>
      <c r="O2523" s="2" t="s">
        <v>16</v>
      </c>
      <c r="P2523" s="2">
        <v>7</v>
      </c>
      <c r="Q2523" s="2">
        <f t="shared" si="356"/>
        <v>2</v>
      </c>
      <c r="R2523" s="2">
        <v>31.54</v>
      </c>
      <c r="S2523" s="2">
        <f t="shared" si="357"/>
        <v>1</v>
      </c>
      <c r="T2523" s="42">
        <f>DataSet!G1499+DataSet!Q1499+DataSet!S1499</f>
        <v>6</v>
      </c>
      <c r="U2523" s="16" t="str">
        <f t="shared" si="358"/>
        <v>Medium</v>
      </c>
      <c r="V2523" s="4">
        <v>5</v>
      </c>
      <c r="W2523" s="33">
        <f t="shared" si="359"/>
        <v>545.50906581740946</v>
      </c>
      <c r="X2523" s="2" t="s">
        <v>17</v>
      </c>
    </row>
    <row r="2524" spans="1:24" ht="14.25" customHeight="1" x14ac:dyDescent="0.25">
      <c r="A2524" s="2">
        <v>1521</v>
      </c>
      <c r="B2524" s="2">
        <v>33</v>
      </c>
      <c r="C2524" s="2" t="str">
        <f t="shared" si="351"/>
        <v>Early Adults</v>
      </c>
      <c r="D2524" s="2" t="s">
        <v>23</v>
      </c>
      <c r="E2524" s="2" t="s">
        <v>19</v>
      </c>
      <c r="F2524" s="2">
        <v>66.72</v>
      </c>
      <c r="G2524" s="2">
        <f t="shared" si="352"/>
        <v>1</v>
      </c>
      <c r="H2524" s="6">
        <v>45717</v>
      </c>
      <c r="I2524" s="12" t="str">
        <f t="shared" si="353"/>
        <v>2025</v>
      </c>
      <c r="J2524" s="10" t="str">
        <f t="shared" si="354"/>
        <v>Mar</v>
      </c>
      <c r="K2524" s="12" t="str">
        <f t="shared" si="355"/>
        <v>01</v>
      </c>
      <c r="L2524" s="2" t="s">
        <v>20</v>
      </c>
      <c r="M2524" s="2" t="s">
        <v>25</v>
      </c>
      <c r="N2524" s="2">
        <v>1.06</v>
      </c>
      <c r="O2524" s="2" t="s">
        <v>21</v>
      </c>
      <c r="P2524" s="2">
        <v>14</v>
      </c>
      <c r="Q2524" s="2">
        <f t="shared" si="356"/>
        <v>2</v>
      </c>
      <c r="R2524" s="2">
        <v>4.7699999999999996</v>
      </c>
      <c r="S2524" s="2">
        <f t="shared" si="357"/>
        <v>1</v>
      </c>
      <c r="T2524" s="42">
        <f>DataSet!G1522+DataSet!Q1522+DataSet!S1522</f>
        <v>8</v>
      </c>
      <c r="U2524" s="16" t="str">
        <f t="shared" si="358"/>
        <v>High</v>
      </c>
      <c r="V2524" s="4">
        <v>3</v>
      </c>
      <c r="W2524" s="33">
        <f t="shared" si="359"/>
        <v>495.85610671936718</v>
      </c>
      <c r="X2524" s="2" t="s">
        <v>22</v>
      </c>
    </row>
    <row r="2525" spans="1:24" ht="14.25" customHeight="1" x14ac:dyDescent="0.25">
      <c r="A2525" s="2">
        <v>1539</v>
      </c>
      <c r="B2525" s="2">
        <v>44</v>
      </c>
      <c r="C2525" s="2" t="str">
        <f t="shared" si="351"/>
        <v>Mid Adults</v>
      </c>
      <c r="D2525" s="2" t="s">
        <v>23</v>
      </c>
      <c r="E2525" s="2" t="s">
        <v>29</v>
      </c>
      <c r="F2525" s="2">
        <v>521.79999999999995</v>
      </c>
      <c r="G2525" s="2">
        <f t="shared" si="352"/>
        <v>2</v>
      </c>
      <c r="H2525" s="6">
        <v>45735</v>
      </c>
      <c r="I2525" s="12" t="str">
        <f t="shared" si="353"/>
        <v>2025</v>
      </c>
      <c r="J2525" s="10" t="str">
        <f t="shared" si="354"/>
        <v>Mar</v>
      </c>
      <c r="K2525" s="12" t="str">
        <f t="shared" si="355"/>
        <v>19</v>
      </c>
      <c r="L2525" s="2" t="s">
        <v>20</v>
      </c>
      <c r="M2525" s="2" t="s">
        <v>15</v>
      </c>
      <c r="N2525" s="2">
        <v>1.06</v>
      </c>
      <c r="O2525" s="2" t="s">
        <v>16</v>
      </c>
      <c r="P2525" s="2">
        <v>11</v>
      </c>
      <c r="Q2525" s="2">
        <f t="shared" si="356"/>
        <v>2</v>
      </c>
      <c r="R2525" s="2">
        <v>47.44</v>
      </c>
      <c r="S2525" s="2">
        <f t="shared" si="357"/>
        <v>1</v>
      </c>
      <c r="T2525" s="42">
        <f>DataSet!G1540+DataSet!Q1540+DataSet!S1540</f>
        <v>4</v>
      </c>
      <c r="U2525" s="16" t="str">
        <f t="shared" si="358"/>
        <v>Low</v>
      </c>
      <c r="V2525" s="4">
        <v>3</v>
      </c>
      <c r="W2525" s="33">
        <f t="shared" si="359"/>
        <v>496.70588118811838</v>
      </c>
      <c r="X2525" s="2" t="s">
        <v>22</v>
      </c>
    </row>
    <row r="2526" spans="1:24" ht="14.25" customHeight="1" x14ac:dyDescent="0.25">
      <c r="A2526" s="2">
        <v>1640</v>
      </c>
      <c r="B2526" s="2">
        <v>66</v>
      </c>
      <c r="C2526" s="2" t="str">
        <f t="shared" si="351"/>
        <v>Seniors</v>
      </c>
      <c r="D2526" s="2" t="s">
        <v>12</v>
      </c>
      <c r="E2526" s="2" t="s">
        <v>13</v>
      </c>
      <c r="F2526" s="2">
        <v>237.09</v>
      </c>
      <c r="G2526" s="2">
        <f t="shared" si="352"/>
        <v>1</v>
      </c>
      <c r="H2526" s="6">
        <v>45836</v>
      </c>
      <c r="I2526" s="12" t="str">
        <f t="shared" si="353"/>
        <v>2025</v>
      </c>
      <c r="J2526" s="10" t="str">
        <f t="shared" si="354"/>
        <v>Jun</v>
      </c>
      <c r="K2526" s="12" t="str">
        <f t="shared" si="355"/>
        <v>28</v>
      </c>
      <c r="L2526" s="2" t="s">
        <v>30</v>
      </c>
      <c r="M2526" s="2" t="s">
        <v>15</v>
      </c>
      <c r="N2526" s="2">
        <v>1.06</v>
      </c>
      <c r="O2526" s="2" t="s">
        <v>16</v>
      </c>
      <c r="P2526" s="2">
        <v>3</v>
      </c>
      <c r="Q2526" s="2">
        <f t="shared" si="356"/>
        <v>1</v>
      </c>
      <c r="R2526" s="2">
        <v>79.03</v>
      </c>
      <c r="S2526" s="2">
        <f t="shared" si="357"/>
        <v>2</v>
      </c>
      <c r="T2526" s="42">
        <f>DataSet!G1641+DataSet!Q1641+DataSet!S1641</f>
        <v>7</v>
      </c>
      <c r="U2526" s="16" t="str">
        <f t="shared" si="358"/>
        <v>High</v>
      </c>
      <c r="V2526" s="4">
        <v>5</v>
      </c>
      <c r="W2526" s="33">
        <f t="shared" si="359"/>
        <v>546.19991489361678</v>
      </c>
      <c r="X2526" s="2" t="s">
        <v>28</v>
      </c>
    </row>
    <row r="2527" spans="1:24" ht="14.25" customHeight="1" x14ac:dyDescent="0.25">
      <c r="A2527" s="2">
        <v>1683</v>
      </c>
      <c r="B2527" s="2">
        <v>58</v>
      </c>
      <c r="C2527" s="2" t="str">
        <f t="shared" si="351"/>
        <v>Late Adults</v>
      </c>
      <c r="D2527" s="2" t="s">
        <v>12</v>
      </c>
      <c r="E2527" s="2" t="s">
        <v>19</v>
      </c>
      <c r="F2527" s="2">
        <v>139.44999999999999</v>
      </c>
      <c r="G2527" s="2">
        <f t="shared" si="352"/>
        <v>1</v>
      </c>
      <c r="H2527" s="6">
        <v>45879</v>
      </c>
      <c r="I2527" s="12" t="str">
        <f t="shared" si="353"/>
        <v>2025</v>
      </c>
      <c r="J2527" s="10" t="str">
        <f t="shared" si="354"/>
        <v>Aug</v>
      </c>
      <c r="K2527" s="12" t="str">
        <f t="shared" si="355"/>
        <v>10</v>
      </c>
      <c r="L2527" s="2" t="s">
        <v>20</v>
      </c>
      <c r="M2527" s="2" t="s">
        <v>15</v>
      </c>
      <c r="N2527" s="2">
        <v>1.06</v>
      </c>
      <c r="O2527" s="2" t="s">
        <v>16</v>
      </c>
      <c r="P2527" s="2">
        <v>18</v>
      </c>
      <c r="Q2527" s="2">
        <f t="shared" si="356"/>
        <v>3</v>
      </c>
      <c r="R2527" s="2">
        <v>7.75</v>
      </c>
      <c r="S2527" s="2">
        <f t="shared" si="357"/>
        <v>1</v>
      </c>
      <c r="T2527" s="42">
        <f>DataSet!G1684+DataSet!Q1684+DataSet!S1684</f>
        <v>8</v>
      </c>
      <c r="U2527" s="16" t="str">
        <f t="shared" si="358"/>
        <v>High</v>
      </c>
      <c r="V2527" s="4">
        <v>2</v>
      </c>
      <c r="W2527" s="33">
        <f t="shared" si="359"/>
        <v>518.75653386454155</v>
      </c>
      <c r="X2527" s="2" t="s">
        <v>17</v>
      </c>
    </row>
    <row r="2528" spans="1:24" ht="14.25" customHeight="1" x14ac:dyDescent="0.25">
      <c r="A2528" s="2">
        <v>2014</v>
      </c>
      <c r="B2528" s="2">
        <v>68</v>
      </c>
      <c r="C2528" s="2" t="str">
        <f t="shared" si="351"/>
        <v>Seniors</v>
      </c>
      <c r="D2528" s="2" t="s">
        <v>12</v>
      </c>
      <c r="E2528" s="2" t="s">
        <v>13</v>
      </c>
      <c r="F2528" s="2">
        <v>800.7</v>
      </c>
      <c r="G2528" s="2">
        <f t="shared" si="352"/>
        <v>3</v>
      </c>
      <c r="H2528" s="6">
        <v>46210</v>
      </c>
      <c r="I2528" s="12" t="str">
        <f t="shared" si="353"/>
        <v>2026</v>
      </c>
      <c r="J2528" s="10" t="str">
        <f t="shared" si="354"/>
        <v>Jul</v>
      </c>
      <c r="K2528" s="12" t="str">
        <f t="shared" si="355"/>
        <v>07</v>
      </c>
      <c r="L2528" s="2" t="s">
        <v>24</v>
      </c>
      <c r="M2528" s="2" t="s">
        <v>15</v>
      </c>
      <c r="N2528" s="2">
        <v>1.06</v>
      </c>
      <c r="O2528" s="2" t="s">
        <v>21</v>
      </c>
      <c r="P2528" s="2">
        <v>12</v>
      </c>
      <c r="Q2528" s="2">
        <f t="shared" si="356"/>
        <v>2</v>
      </c>
      <c r="R2528" s="2">
        <v>66.73</v>
      </c>
      <c r="S2528" s="2">
        <f t="shared" si="357"/>
        <v>2</v>
      </c>
      <c r="T2528" s="42">
        <f>DataSet!G2015+DataSet!Q2015+DataSet!S2015</f>
        <v>7</v>
      </c>
      <c r="U2528" s="16" t="str">
        <f t="shared" si="358"/>
        <v>High</v>
      </c>
      <c r="V2528" s="4">
        <v>1</v>
      </c>
      <c r="W2528" s="33">
        <f t="shared" si="359"/>
        <v>539.76395537525354</v>
      </c>
      <c r="X2528" s="2" t="s">
        <v>22</v>
      </c>
    </row>
    <row r="2529" spans="1:24" ht="14.25" customHeight="1" x14ac:dyDescent="0.25">
      <c r="A2529" s="2">
        <v>2198</v>
      </c>
      <c r="B2529" s="2">
        <v>63</v>
      </c>
      <c r="C2529" s="2" t="str">
        <f t="shared" si="351"/>
        <v>Seniors</v>
      </c>
      <c r="D2529" s="2" t="s">
        <v>26</v>
      </c>
      <c r="E2529" s="2" t="s">
        <v>19</v>
      </c>
      <c r="F2529" s="2">
        <v>473.28</v>
      </c>
      <c r="G2529" s="2">
        <f t="shared" si="352"/>
        <v>2</v>
      </c>
      <c r="H2529" s="6">
        <v>46394</v>
      </c>
      <c r="I2529" s="12" t="str">
        <f t="shared" si="353"/>
        <v>2027</v>
      </c>
      <c r="J2529" s="10" t="str">
        <f t="shared" si="354"/>
        <v>Jan</v>
      </c>
      <c r="K2529" s="12" t="str">
        <f t="shared" si="355"/>
        <v>07</v>
      </c>
      <c r="L2529" s="2" t="s">
        <v>20</v>
      </c>
      <c r="M2529" s="2" t="s">
        <v>15</v>
      </c>
      <c r="N2529" s="2">
        <v>1.06</v>
      </c>
      <c r="O2529" s="2" t="s">
        <v>21</v>
      </c>
      <c r="P2529" s="2">
        <v>16</v>
      </c>
      <c r="Q2529" s="2">
        <f t="shared" si="356"/>
        <v>3</v>
      </c>
      <c r="R2529" s="2">
        <v>29.58</v>
      </c>
      <c r="S2529" s="2">
        <f t="shared" si="357"/>
        <v>1</v>
      </c>
      <c r="T2529" s="42">
        <f>DataSet!G2199+DataSet!Q2199+DataSet!S2199</f>
        <v>4</v>
      </c>
      <c r="U2529" s="16" t="str">
        <f t="shared" si="358"/>
        <v>Low</v>
      </c>
      <c r="V2529" s="4">
        <v>1</v>
      </c>
      <c r="W2529" s="33">
        <f t="shared" si="359"/>
        <v>539.23359756097557</v>
      </c>
      <c r="X2529" s="2" t="s">
        <v>17</v>
      </c>
    </row>
    <row r="2530" spans="1:24" ht="14.25" customHeight="1" x14ac:dyDescent="0.25">
      <c r="A2530" s="2">
        <v>2441</v>
      </c>
      <c r="B2530" s="2">
        <v>38</v>
      </c>
      <c r="C2530" s="2" t="str">
        <f t="shared" si="351"/>
        <v>Early Adults</v>
      </c>
      <c r="D2530" s="2" t="s">
        <v>12</v>
      </c>
      <c r="E2530" s="2" t="s">
        <v>29</v>
      </c>
      <c r="F2530" s="2">
        <v>817.87</v>
      </c>
      <c r="G2530" s="2">
        <f t="shared" si="352"/>
        <v>3</v>
      </c>
      <c r="H2530" s="6">
        <v>46637</v>
      </c>
      <c r="I2530" s="12" t="str">
        <f t="shared" si="353"/>
        <v>2027</v>
      </c>
      <c r="J2530" s="10" t="str">
        <f t="shared" si="354"/>
        <v>Sep</v>
      </c>
      <c r="K2530" s="12" t="str">
        <f t="shared" si="355"/>
        <v>07</v>
      </c>
      <c r="L2530" s="2" t="s">
        <v>24</v>
      </c>
      <c r="M2530" s="2" t="s">
        <v>25</v>
      </c>
      <c r="N2530" s="2">
        <v>1.06</v>
      </c>
      <c r="O2530" s="2" t="s">
        <v>21</v>
      </c>
      <c r="P2530" s="2">
        <v>6</v>
      </c>
      <c r="Q2530" s="2">
        <f t="shared" si="356"/>
        <v>2</v>
      </c>
      <c r="R2530" s="2">
        <v>136.31</v>
      </c>
      <c r="S2530" s="2">
        <f t="shared" si="357"/>
        <v>2</v>
      </c>
      <c r="T2530" s="42">
        <f>DataSet!G2442+DataSet!Q2442+DataSet!S2442</f>
        <v>5</v>
      </c>
      <c r="U2530" s="16" t="str">
        <f t="shared" si="358"/>
        <v>Medium</v>
      </c>
      <c r="V2530" s="4">
        <v>4</v>
      </c>
      <c r="W2530" s="33">
        <f t="shared" si="359"/>
        <v>524.62382642998034</v>
      </c>
      <c r="X2530" s="2" t="s">
        <v>17</v>
      </c>
    </row>
    <row r="2531" spans="1:24" ht="14.25" customHeight="1" x14ac:dyDescent="0.25">
      <c r="A2531" s="2">
        <v>2456</v>
      </c>
      <c r="B2531" s="2">
        <v>35</v>
      </c>
      <c r="C2531" s="2" t="str">
        <f t="shared" si="351"/>
        <v>Early Adults</v>
      </c>
      <c r="D2531" s="2" t="s">
        <v>26</v>
      </c>
      <c r="E2531" s="2" t="s">
        <v>29</v>
      </c>
      <c r="F2531" s="2">
        <v>997.13</v>
      </c>
      <c r="G2531" s="2">
        <f t="shared" si="352"/>
        <v>3</v>
      </c>
      <c r="H2531" s="6">
        <v>46652</v>
      </c>
      <c r="I2531" s="12" t="str">
        <f t="shared" si="353"/>
        <v>2027</v>
      </c>
      <c r="J2531" s="10" t="str">
        <f t="shared" si="354"/>
        <v>Sep</v>
      </c>
      <c r="K2531" s="12" t="str">
        <f t="shared" si="355"/>
        <v>22</v>
      </c>
      <c r="L2531" s="2" t="s">
        <v>24</v>
      </c>
      <c r="M2531" s="2" t="s">
        <v>15</v>
      </c>
      <c r="N2531" s="2">
        <v>1.06</v>
      </c>
      <c r="O2531" s="2" t="s">
        <v>21</v>
      </c>
      <c r="P2531" s="2">
        <v>15</v>
      </c>
      <c r="Q2531" s="2">
        <f t="shared" si="356"/>
        <v>2</v>
      </c>
      <c r="R2531" s="2">
        <v>66.48</v>
      </c>
      <c r="S2531" s="2">
        <f t="shared" si="357"/>
        <v>2</v>
      </c>
      <c r="T2531" s="42">
        <f>DataSet!G2457+DataSet!Q2457+DataSet!S2457</f>
        <v>6</v>
      </c>
      <c r="U2531" s="16" t="str">
        <f t="shared" si="358"/>
        <v>Medium</v>
      </c>
      <c r="V2531" s="4">
        <v>2</v>
      </c>
      <c r="W2531" s="33">
        <f t="shared" si="359"/>
        <v>519.51363273453069</v>
      </c>
      <c r="X2531" s="2" t="s">
        <v>22</v>
      </c>
    </row>
    <row r="2532" spans="1:24" ht="14.25" customHeight="1" x14ac:dyDescent="0.25">
      <c r="A2532" s="2">
        <v>2558</v>
      </c>
      <c r="B2532" s="2">
        <v>46</v>
      </c>
      <c r="C2532" s="2" t="str">
        <f t="shared" si="351"/>
        <v>Mid Adults</v>
      </c>
      <c r="D2532" s="2" t="s">
        <v>26</v>
      </c>
      <c r="E2532" s="2" t="s">
        <v>19</v>
      </c>
      <c r="F2532" s="2">
        <v>565.46</v>
      </c>
      <c r="G2532" s="2">
        <f t="shared" si="352"/>
        <v>2</v>
      </c>
      <c r="H2532" s="6">
        <v>46754</v>
      </c>
      <c r="I2532" s="12" t="str">
        <f t="shared" si="353"/>
        <v>2028</v>
      </c>
      <c r="J2532" s="10" t="str">
        <f t="shared" si="354"/>
        <v>Jan</v>
      </c>
      <c r="K2532" s="12" t="str">
        <f t="shared" si="355"/>
        <v>02</v>
      </c>
      <c r="L2532" s="2" t="s">
        <v>20</v>
      </c>
      <c r="M2532" s="2" t="s">
        <v>15</v>
      </c>
      <c r="N2532" s="2">
        <v>1.06</v>
      </c>
      <c r="O2532" s="2" t="s">
        <v>21</v>
      </c>
      <c r="P2532" s="2">
        <v>16</v>
      </c>
      <c r="Q2532" s="2">
        <f t="shared" si="356"/>
        <v>3</v>
      </c>
      <c r="R2532" s="2">
        <v>35.340000000000003</v>
      </c>
      <c r="S2532" s="2">
        <f t="shared" si="357"/>
        <v>1</v>
      </c>
      <c r="T2532" s="42">
        <f>DataSet!G2559+DataSet!Q2559+DataSet!S2559</f>
        <v>7</v>
      </c>
      <c r="U2532" s="16" t="str">
        <f t="shared" si="358"/>
        <v>High</v>
      </c>
      <c r="V2532" s="4">
        <v>2</v>
      </c>
      <c r="W2532" s="33">
        <f t="shared" si="359"/>
        <v>518.55839999999978</v>
      </c>
      <c r="X2532" s="2" t="s">
        <v>22</v>
      </c>
    </row>
    <row r="2533" spans="1:24" ht="14.25" customHeight="1" x14ac:dyDescent="0.25">
      <c r="A2533" s="2">
        <v>2845</v>
      </c>
      <c r="B2533" s="2">
        <v>56</v>
      </c>
      <c r="C2533" s="2" t="str">
        <f t="shared" si="351"/>
        <v>Late Adults</v>
      </c>
      <c r="D2533" s="2" t="s">
        <v>12</v>
      </c>
      <c r="E2533" s="2" t="s">
        <v>19</v>
      </c>
      <c r="F2533" s="2">
        <v>660.76</v>
      </c>
      <c r="G2533" s="2">
        <f t="shared" si="352"/>
        <v>3</v>
      </c>
      <c r="H2533" s="6">
        <v>47041</v>
      </c>
      <c r="I2533" s="12" t="str">
        <f t="shared" si="353"/>
        <v>2028</v>
      </c>
      <c r="J2533" s="10" t="str">
        <f t="shared" si="354"/>
        <v>Oct</v>
      </c>
      <c r="K2533" s="12" t="str">
        <f t="shared" si="355"/>
        <v>15</v>
      </c>
      <c r="L2533" s="2" t="s">
        <v>24</v>
      </c>
      <c r="M2533" s="2" t="s">
        <v>15</v>
      </c>
      <c r="N2533" s="2">
        <v>1.06</v>
      </c>
      <c r="O2533" s="2" t="s">
        <v>21</v>
      </c>
      <c r="P2533" s="2">
        <v>4</v>
      </c>
      <c r="Q2533" s="2">
        <f t="shared" si="356"/>
        <v>1</v>
      </c>
      <c r="R2533" s="2">
        <v>165.19</v>
      </c>
      <c r="S2533" s="2">
        <f t="shared" si="357"/>
        <v>3</v>
      </c>
      <c r="T2533" s="42">
        <f>DataSet!G2846+DataSet!Q2846+DataSet!S2846</f>
        <v>4</v>
      </c>
      <c r="U2533" s="16" t="str">
        <f t="shared" si="358"/>
        <v>Low</v>
      </c>
      <c r="V2533" s="4">
        <v>3</v>
      </c>
      <c r="W2533" s="33">
        <f t="shared" si="359"/>
        <v>496.65609126984089</v>
      </c>
      <c r="X2533" s="2" t="s">
        <v>17</v>
      </c>
    </row>
    <row r="2534" spans="1:24" ht="14.25" customHeight="1" x14ac:dyDescent="0.25">
      <c r="A2534" s="2">
        <v>3075</v>
      </c>
      <c r="B2534" s="2">
        <v>51</v>
      </c>
      <c r="C2534" s="2" t="str">
        <f t="shared" si="351"/>
        <v>Late Adults</v>
      </c>
      <c r="D2534" s="2" t="s">
        <v>18</v>
      </c>
      <c r="E2534" s="2" t="s">
        <v>19</v>
      </c>
      <c r="F2534" s="2">
        <v>626.44000000000005</v>
      </c>
      <c r="G2534" s="2">
        <f t="shared" si="352"/>
        <v>2</v>
      </c>
      <c r="H2534" s="6">
        <v>47271</v>
      </c>
      <c r="I2534" s="12" t="str">
        <f t="shared" si="353"/>
        <v>2029</v>
      </c>
      <c r="J2534" s="10" t="str">
        <f t="shared" si="354"/>
        <v>Jun</v>
      </c>
      <c r="K2534" s="12" t="str">
        <f t="shared" si="355"/>
        <v>02</v>
      </c>
      <c r="L2534" s="2" t="s">
        <v>14</v>
      </c>
      <c r="M2534" s="2" t="s">
        <v>15</v>
      </c>
      <c r="N2534" s="2">
        <v>1.06</v>
      </c>
      <c r="O2534" s="2" t="s">
        <v>16</v>
      </c>
      <c r="P2534" s="2">
        <v>14</v>
      </c>
      <c r="Q2534" s="2">
        <f t="shared" si="356"/>
        <v>2</v>
      </c>
      <c r="R2534" s="2">
        <v>44.75</v>
      </c>
      <c r="S2534" s="2">
        <f t="shared" si="357"/>
        <v>1</v>
      </c>
      <c r="T2534" s="42">
        <f>DataSet!G3076+DataSet!Q3076+DataSet!S3076</f>
        <v>4</v>
      </c>
      <c r="U2534" s="16" t="str">
        <f t="shared" si="358"/>
        <v>Low</v>
      </c>
      <c r="V2534" s="4">
        <v>3</v>
      </c>
      <c r="W2534" s="33">
        <f t="shared" si="359"/>
        <v>496.32984095427395</v>
      </c>
      <c r="X2534" s="2" t="s">
        <v>17</v>
      </c>
    </row>
    <row r="2535" spans="1:24" ht="14.25" customHeight="1" x14ac:dyDescent="0.25">
      <c r="A2535" s="2">
        <v>3144</v>
      </c>
      <c r="B2535" s="2">
        <v>68</v>
      </c>
      <c r="C2535" s="2" t="str">
        <f t="shared" si="351"/>
        <v>Seniors</v>
      </c>
      <c r="D2535" s="2" t="s">
        <v>12</v>
      </c>
      <c r="E2535" s="2" t="s">
        <v>29</v>
      </c>
      <c r="F2535" s="2">
        <v>678.98</v>
      </c>
      <c r="G2535" s="2">
        <f t="shared" si="352"/>
        <v>3</v>
      </c>
      <c r="H2535" s="6">
        <v>47340</v>
      </c>
      <c r="I2535" s="12" t="str">
        <f t="shared" si="353"/>
        <v>2029</v>
      </c>
      <c r="J2535" s="10" t="str">
        <f t="shared" si="354"/>
        <v>Aug</v>
      </c>
      <c r="K2535" s="12" t="str">
        <f t="shared" si="355"/>
        <v>10</v>
      </c>
      <c r="L2535" s="2" t="s">
        <v>20</v>
      </c>
      <c r="M2535" s="2" t="s">
        <v>25</v>
      </c>
      <c r="N2535" s="2">
        <v>1.06</v>
      </c>
      <c r="O2535" s="2" t="s">
        <v>21</v>
      </c>
      <c r="P2535" s="2">
        <v>18</v>
      </c>
      <c r="Q2535" s="2">
        <f t="shared" si="356"/>
        <v>3</v>
      </c>
      <c r="R2535" s="2">
        <v>37.72</v>
      </c>
      <c r="S2535" s="2">
        <f t="shared" si="357"/>
        <v>1</v>
      </c>
      <c r="T2535" s="42">
        <f>DataSet!G3145+DataSet!Q3145+DataSet!S3145</f>
        <v>7</v>
      </c>
      <c r="U2535" s="16" t="str">
        <f t="shared" si="358"/>
        <v>High</v>
      </c>
      <c r="V2535" s="4">
        <v>1</v>
      </c>
      <c r="W2535" s="33">
        <f t="shared" si="359"/>
        <v>539.36792260692471</v>
      </c>
      <c r="X2535" s="2" t="s">
        <v>28</v>
      </c>
    </row>
    <row r="2536" spans="1:24" ht="14.25" customHeight="1" x14ac:dyDescent="0.25">
      <c r="A2536" s="2">
        <v>3222</v>
      </c>
      <c r="B2536" s="2">
        <v>36</v>
      </c>
      <c r="C2536" s="2" t="str">
        <f t="shared" si="351"/>
        <v>Early Adults</v>
      </c>
      <c r="D2536" s="2" t="s">
        <v>26</v>
      </c>
      <c r="E2536" s="2" t="s">
        <v>29</v>
      </c>
      <c r="F2536" s="2">
        <v>63.57</v>
      </c>
      <c r="G2536" s="2">
        <f t="shared" si="352"/>
        <v>1</v>
      </c>
      <c r="H2536" s="6">
        <v>47418</v>
      </c>
      <c r="I2536" s="12" t="str">
        <f t="shared" si="353"/>
        <v>2029</v>
      </c>
      <c r="J2536" s="10" t="str">
        <f t="shared" si="354"/>
        <v>Oct</v>
      </c>
      <c r="K2536" s="12" t="str">
        <f t="shared" si="355"/>
        <v>27</v>
      </c>
      <c r="L2536" s="2" t="s">
        <v>30</v>
      </c>
      <c r="M2536" s="2" t="s">
        <v>25</v>
      </c>
      <c r="N2536" s="2">
        <v>1.06</v>
      </c>
      <c r="O2536" s="2" t="s">
        <v>16</v>
      </c>
      <c r="P2536" s="2">
        <v>6</v>
      </c>
      <c r="Q2536" s="2">
        <f t="shared" si="356"/>
        <v>2</v>
      </c>
      <c r="R2536" s="2">
        <v>10.6</v>
      </c>
      <c r="S2536" s="2">
        <f t="shared" si="357"/>
        <v>1</v>
      </c>
      <c r="T2536" s="42">
        <f>DataSet!G3223+DataSet!Q3223+DataSet!S3223</f>
        <v>7</v>
      </c>
      <c r="U2536" s="16" t="str">
        <f t="shared" si="358"/>
        <v>High</v>
      </c>
      <c r="V2536" s="4">
        <v>3</v>
      </c>
      <c r="W2536" s="33">
        <f t="shared" si="359"/>
        <v>496.07065737051755</v>
      </c>
      <c r="X2536" s="2" t="s">
        <v>28</v>
      </c>
    </row>
    <row r="2537" spans="1:24" ht="14.25" customHeight="1" x14ac:dyDescent="0.25">
      <c r="A2537" s="2">
        <v>3554</v>
      </c>
      <c r="B2537" s="2">
        <v>65</v>
      </c>
      <c r="C2537" s="2" t="str">
        <f t="shared" si="351"/>
        <v>Seniors</v>
      </c>
      <c r="D2537" s="2" t="s">
        <v>12</v>
      </c>
      <c r="E2537" s="2" t="s">
        <v>19</v>
      </c>
      <c r="F2537" s="2">
        <v>953.82</v>
      </c>
      <c r="G2537" s="2">
        <f t="shared" si="352"/>
        <v>3</v>
      </c>
      <c r="H2537" s="6">
        <v>47750</v>
      </c>
      <c r="I2537" s="12" t="str">
        <f t="shared" si="353"/>
        <v>2030</v>
      </c>
      <c r="J2537" s="10" t="str">
        <f t="shared" si="354"/>
        <v>Sep</v>
      </c>
      <c r="K2537" s="12" t="str">
        <f t="shared" si="355"/>
        <v>24</v>
      </c>
      <c r="L2537" s="2" t="s">
        <v>14</v>
      </c>
      <c r="M2537" s="2" t="s">
        <v>15</v>
      </c>
      <c r="N2537" s="2">
        <v>1.06</v>
      </c>
      <c r="O2537" s="2" t="s">
        <v>16</v>
      </c>
      <c r="P2537" s="2">
        <v>10</v>
      </c>
      <c r="Q2537" s="2">
        <f t="shared" si="356"/>
        <v>2</v>
      </c>
      <c r="R2537" s="2">
        <v>95.38</v>
      </c>
      <c r="S2537" s="2">
        <f t="shared" si="357"/>
        <v>2</v>
      </c>
      <c r="T2537" s="42">
        <f>DataSet!G3555+DataSet!Q3555+DataSet!S3555</f>
        <v>7</v>
      </c>
      <c r="U2537" s="16" t="str">
        <f t="shared" si="358"/>
        <v>High</v>
      </c>
      <c r="V2537" s="4">
        <v>2</v>
      </c>
      <c r="W2537" s="33">
        <f t="shared" si="359"/>
        <v>518.46440881763499</v>
      </c>
      <c r="X2537" s="2" t="s">
        <v>17</v>
      </c>
    </row>
    <row r="2538" spans="1:24" ht="14.25" customHeight="1" x14ac:dyDescent="0.25">
      <c r="A2538" s="2">
        <v>3574</v>
      </c>
      <c r="B2538" s="2">
        <v>23</v>
      </c>
      <c r="C2538" s="2" t="str">
        <f t="shared" si="351"/>
        <v>Young Adults</v>
      </c>
      <c r="D2538" s="2" t="s">
        <v>18</v>
      </c>
      <c r="E2538" s="2" t="s">
        <v>29</v>
      </c>
      <c r="F2538" s="2">
        <v>905.14</v>
      </c>
      <c r="G2538" s="2">
        <f t="shared" si="352"/>
        <v>3</v>
      </c>
      <c r="H2538" s="6">
        <v>47770</v>
      </c>
      <c r="I2538" s="12" t="str">
        <f t="shared" si="353"/>
        <v>2030</v>
      </c>
      <c r="J2538" s="10" t="str">
        <f t="shared" si="354"/>
        <v>Oct</v>
      </c>
      <c r="K2538" s="12" t="str">
        <f t="shared" si="355"/>
        <v>14</v>
      </c>
      <c r="L2538" s="2" t="s">
        <v>14</v>
      </c>
      <c r="M2538" s="2" t="s">
        <v>15</v>
      </c>
      <c r="N2538" s="2">
        <v>1.06</v>
      </c>
      <c r="O2538" s="2" t="s">
        <v>16</v>
      </c>
      <c r="P2538" s="2">
        <v>7</v>
      </c>
      <c r="Q2538" s="2">
        <f t="shared" si="356"/>
        <v>2</v>
      </c>
      <c r="R2538" s="2">
        <v>129.31</v>
      </c>
      <c r="S2538" s="2">
        <f t="shared" si="357"/>
        <v>2</v>
      </c>
      <c r="T2538" s="42">
        <f>DataSet!G3575+DataSet!Q3575+DataSet!S3575</f>
        <v>4</v>
      </c>
      <c r="U2538" s="16" t="str">
        <f t="shared" si="358"/>
        <v>Low</v>
      </c>
      <c r="V2538" s="4">
        <v>3</v>
      </c>
      <c r="W2538" s="33">
        <f t="shared" si="359"/>
        <v>496.93393213572813</v>
      </c>
      <c r="X2538" s="2" t="s">
        <v>22</v>
      </c>
    </row>
    <row r="2539" spans="1:24" ht="14.25" customHeight="1" x14ac:dyDescent="0.25">
      <c r="A2539" s="2">
        <v>3597</v>
      </c>
      <c r="B2539" s="2">
        <v>52</v>
      </c>
      <c r="C2539" s="2" t="str">
        <f t="shared" si="351"/>
        <v>Late Adults</v>
      </c>
      <c r="D2539" s="2" t="s">
        <v>23</v>
      </c>
      <c r="E2539" s="2" t="s">
        <v>29</v>
      </c>
      <c r="F2539" s="2">
        <v>998.82</v>
      </c>
      <c r="G2539" s="2">
        <f t="shared" si="352"/>
        <v>3</v>
      </c>
      <c r="H2539" s="6">
        <v>47793</v>
      </c>
      <c r="I2539" s="12" t="str">
        <f t="shared" si="353"/>
        <v>2030</v>
      </c>
      <c r="J2539" s="10" t="str">
        <f t="shared" si="354"/>
        <v>Nov</v>
      </c>
      <c r="K2539" s="12" t="str">
        <f t="shared" si="355"/>
        <v>06</v>
      </c>
      <c r="L2539" s="2" t="s">
        <v>24</v>
      </c>
      <c r="M2539" s="2" t="s">
        <v>15</v>
      </c>
      <c r="N2539" s="2">
        <v>1.06</v>
      </c>
      <c r="O2539" s="2" t="s">
        <v>16</v>
      </c>
      <c r="P2539" s="2">
        <v>17</v>
      </c>
      <c r="Q2539" s="2">
        <f t="shared" si="356"/>
        <v>3</v>
      </c>
      <c r="R2539" s="2">
        <v>58.75</v>
      </c>
      <c r="S2539" s="2">
        <f t="shared" si="357"/>
        <v>2</v>
      </c>
      <c r="T2539" s="42">
        <f>DataSet!G3598+DataSet!Q3598+DataSet!S3598</f>
        <v>7</v>
      </c>
      <c r="U2539" s="16" t="str">
        <f t="shared" si="358"/>
        <v>High</v>
      </c>
      <c r="V2539" s="4">
        <v>4</v>
      </c>
      <c r="W2539" s="33">
        <f t="shared" si="359"/>
        <v>524.04428853754951</v>
      </c>
      <c r="X2539" s="2" t="s">
        <v>28</v>
      </c>
    </row>
    <row r="2540" spans="1:24" ht="14.25" customHeight="1" x14ac:dyDescent="0.25">
      <c r="A2540" s="2">
        <v>3653</v>
      </c>
      <c r="B2540" s="2">
        <v>21</v>
      </c>
      <c r="C2540" s="2" t="str">
        <f t="shared" si="351"/>
        <v>Young Adults</v>
      </c>
      <c r="D2540" s="2" t="s">
        <v>26</v>
      </c>
      <c r="E2540" s="2" t="s">
        <v>19</v>
      </c>
      <c r="F2540" s="2">
        <v>295.64</v>
      </c>
      <c r="G2540" s="2">
        <f t="shared" si="352"/>
        <v>1</v>
      </c>
      <c r="H2540" s="6">
        <v>47849</v>
      </c>
      <c r="I2540" s="12" t="str">
        <f t="shared" si="353"/>
        <v>2031</v>
      </c>
      <c r="J2540" s="10" t="str">
        <f t="shared" si="354"/>
        <v>Jan</v>
      </c>
      <c r="K2540" s="12" t="str">
        <f t="shared" si="355"/>
        <v>01</v>
      </c>
      <c r="L2540" s="2" t="s">
        <v>24</v>
      </c>
      <c r="M2540" s="2" t="s">
        <v>15</v>
      </c>
      <c r="N2540" s="2">
        <v>1.06</v>
      </c>
      <c r="O2540" s="2" t="s">
        <v>21</v>
      </c>
      <c r="P2540" s="2">
        <v>2</v>
      </c>
      <c r="Q2540" s="2">
        <f t="shared" si="356"/>
        <v>1</v>
      </c>
      <c r="R2540" s="2">
        <v>147.82</v>
      </c>
      <c r="S2540" s="2">
        <f t="shared" si="357"/>
        <v>2</v>
      </c>
      <c r="T2540" s="42">
        <f>DataSet!G3654+DataSet!Q3654+DataSet!S3654</f>
        <v>5</v>
      </c>
      <c r="U2540" s="16" t="str">
        <f t="shared" si="358"/>
        <v>Medium</v>
      </c>
      <c r="V2540" s="4">
        <v>2</v>
      </c>
      <c r="W2540" s="33">
        <f t="shared" si="359"/>
        <v>517.59020080321261</v>
      </c>
      <c r="X2540" s="2" t="s">
        <v>28</v>
      </c>
    </row>
    <row r="2541" spans="1:24" ht="14.25" customHeight="1" x14ac:dyDescent="0.25">
      <c r="A2541" s="2">
        <v>3820</v>
      </c>
      <c r="B2541" s="2">
        <v>50</v>
      </c>
      <c r="C2541" s="2" t="str">
        <f t="shared" si="351"/>
        <v>Late Adults</v>
      </c>
      <c r="D2541" s="2" t="s">
        <v>23</v>
      </c>
      <c r="E2541" s="2" t="s">
        <v>13</v>
      </c>
      <c r="F2541" s="2">
        <v>249.07</v>
      </c>
      <c r="G2541" s="2">
        <f t="shared" si="352"/>
        <v>1</v>
      </c>
      <c r="H2541" s="6">
        <v>48016</v>
      </c>
      <c r="I2541" s="12" t="str">
        <f t="shared" si="353"/>
        <v>2031</v>
      </c>
      <c r="J2541" s="10" t="str">
        <f t="shared" si="354"/>
        <v>Jun</v>
      </c>
      <c r="K2541" s="12" t="str">
        <f t="shared" si="355"/>
        <v>17</v>
      </c>
      <c r="L2541" s="2" t="s">
        <v>20</v>
      </c>
      <c r="M2541" s="2" t="s">
        <v>15</v>
      </c>
      <c r="N2541" s="2">
        <v>1.06</v>
      </c>
      <c r="O2541" s="2" t="s">
        <v>21</v>
      </c>
      <c r="P2541" s="2">
        <v>9</v>
      </c>
      <c r="Q2541" s="2">
        <f t="shared" si="356"/>
        <v>2</v>
      </c>
      <c r="R2541" s="2">
        <v>27.67</v>
      </c>
      <c r="S2541" s="2">
        <f t="shared" si="357"/>
        <v>1</v>
      </c>
      <c r="T2541" s="42">
        <f>DataSet!G3821+DataSet!Q3821+DataSet!S3821</f>
        <v>4</v>
      </c>
      <c r="U2541" s="16" t="str">
        <f t="shared" si="358"/>
        <v>Low</v>
      </c>
      <c r="V2541" s="4">
        <v>1</v>
      </c>
      <c r="W2541" s="33">
        <f t="shared" si="359"/>
        <v>539.08299999999986</v>
      </c>
      <c r="X2541" s="2" t="s">
        <v>17</v>
      </c>
    </row>
    <row r="2542" spans="1:24" ht="14.25" customHeight="1" x14ac:dyDescent="0.25">
      <c r="A2542" s="2">
        <v>3832</v>
      </c>
      <c r="B2542" s="2">
        <v>35</v>
      </c>
      <c r="C2542" s="2" t="str">
        <f t="shared" si="351"/>
        <v>Early Adults</v>
      </c>
      <c r="D2542" s="2" t="s">
        <v>23</v>
      </c>
      <c r="E2542" s="2" t="s">
        <v>19</v>
      </c>
      <c r="F2542" s="2">
        <v>100.13</v>
      </c>
      <c r="G2542" s="2">
        <f t="shared" si="352"/>
        <v>1</v>
      </c>
      <c r="H2542" s="6">
        <v>48028</v>
      </c>
      <c r="I2542" s="12" t="str">
        <f t="shared" si="353"/>
        <v>2031</v>
      </c>
      <c r="J2542" s="10" t="str">
        <f t="shared" si="354"/>
        <v>Jun</v>
      </c>
      <c r="K2542" s="12" t="str">
        <f t="shared" si="355"/>
        <v>29</v>
      </c>
      <c r="L2542" s="2" t="s">
        <v>20</v>
      </c>
      <c r="M2542" s="2" t="s">
        <v>25</v>
      </c>
      <c r="N2542" s="2">
        <v>1.06</v>
      </c>
      <c r="O2542" s="2" t="s">
        <v>21</v>
      </c>
      <c r="P2542" s="2">
        <v>1</v>
      </c>
      <c r="Q2542" s="2">
        <f t="shared" si="356"/>
        <v>1</v>
      </c>
      <c r="R2542" s="2">
        <v>100.13</v>
      </c>
      <c r="S2542" s="2">
        <f t="shared" si="357"/>
        <v>2</v>
      </c>
      <c r="T2542" s="42">
        <f>DataSet!G3833+DataSet!Q3833+DataSet!S3833</f>
        <v>7</v>
      </c>
      <c r="U2542" s="16" t="str">
        <f t="shared" si="358"/>
        <v>High</v>
      </c>
      <c r="V2542" s="4">
        <v>3</v>
      </c>
      <c r="W2542" s="33">
        <f t="shared" si="359"/>
        <v>496.11751999999956</v>
      </c>
      <c r="X2542" s="2" t="s">
        <v>22</v>
      </c>
    </row>
    <row r="2543" spans="1:24" ht="14.25" customHeight="1" x14ac:dyDescent="0.25">
      <c r="A2543" s="2">
        <v>3833</v>
      </c>
      <c r="B2543" s="2">
        <v>60</v>
      </c>
      <c r="C2543" s="2" t="str">
        <f t="shared" si="351"/>
        <v>Seniors</v>
      </c>
      <c r="D2543" s="2" t="s">
        <v>18</v>
      </c>
      <c r="E2543" s="2" t="s">
        <v>13</v>
      </c>
      <c r="F2543" s="2">
        <v>160.25</v>
      </c>
      <c r="G2543" s="2">
        <f t="shared" si="352"/>
        <v>1</v>
      </c>
      <c r="H2543" s="6">
        <v>48029</v>
      </c>
      <c r="I2543" s="12" t="str">
        <f t="shared" si="353"/>
        <v>2031</v>
      </c>
      <c r="J2543" s="10" t="str">
        <f t="shared" si="354"/>
        <v>Jun</v>
      </c>
      <c r="K2543" s="12" t="str">
        <f t="shared" si="355"/>
        <v>30</v>
      </c>
      <c r="L2543" s="2" t="s">
        <v>14</v>
      </c>
      <c r="M2543" s="2" t="s">
        <v>15</v>
      </c>
      <c r="N2543" s="2">
        <v>1.06</v>
      </c>
      <c r="O2543" s="2" t="s">
        <v>21</v>
      </c>
      <c r="P2543" s="2">
        <v>9</v>
      </c>
      <c r="Q2543" s="2">
        <f t="shared" si="356"/>
        <v>2</v>
      </c>
      <c r="R2543" s="2">
        <v>17.809999999999999</v>
      </c>
      <c r="S2543" s="2">
        <f t="shared" si="357"/>
        <v>1</v>
      </c>
      <c r="T2543" s="42">
        <f>DataSet!G3834+DataSet!Q3834+DataSet!S3834</f>
        <v>6</v>
      </c>
      <c r="U2543" s="16" t="str">
        <f t="shared" si="358"/>
        <v>Medium</v>
      </c>
      <c r="V2543" s="4">
        <v>1</v>
      </c>
      <c r="W2543" s="33">
        <f t="shared" si="359"/>
        <v>539.67607361963189</v>
      </c>
      <c r="X2543" s="2" t="s">
        <v>22</v>
      </c>
    </row>
    <row r="2544" spans="1:24" ht="14.25" customHeight="1" x14ac:dyDescent="0.25">
      <c r="A2544" s="2">
        <v>4263</v>
      </c>
      <c r="B2544" s="2">
        <v>31</v>
      </c>
      <c r="C2544" s="2" t="str">
        <f t="shared" si="351"/>
        <v>Early Adults</v>
      </c>
      <c r="D2544" s="2" t="s">
        <v>26</v>
      </c>
      <c r="E2544" s="2" t="s">
        <v>27</v>
      </c>
      <c r="F2544" s="2">
        <v>395.48</v>
      </c>
      <c r="G2544" s="2">
        <f t="shared" si="352"/>
        <v>2</v>
      </c>
      <c r="H2544" s="6">
        <v>48459</v>
      </c>
      <c r="I2544" s="12" t="str">
        <f t="shared" si="353"/>
        <v>2032</v>
      </c>
      <c r="J2544" s="10" t="str">
        <f t="shared" si="354"/>
        <v>Sep</v>
      </c>
      <c r="K2544" s="12" t="str">
        <f t="shared" si="355"/>
        <v>02</v>
      </c>
      <c r="L2544" s="2" t="s">
        <v>14</v>
      </c>
      <c r="M2544" s="2" t="s">
        <v>15</v>
      </c>
      <c r="N2544" s="2">
        <v>1.06</v>
      </c>
      <c r="O2544" s="2" t="s">
        <v>21</v>
      </c>
      <c r="P2544" s="2">
        <v>4</v>
      </c>
      <c r="Q2544" s="2">
        <f t="shared" si="356"/>
        <v>1</v>
      </c>
      <c r="R2544" s="2">
        <v>98.87</v>
      </c>
      <c r="S2544" s="2">
        <f t="shared" si="357"/>
        <v>2</v>
      </c>
      <c r="T2544" s="42">
        <f>DataSet!G4264+DataSet!Q4264+DataSet!S4264</f>
        <v>6</v>
      </c>
      <c r="U2544" s="16" t="str">
        <f t="shared" si="358"/>
        <v>Medium</v>
      </c>
      <c r="V2544" s="4">
        <v>4</v>
      </c>
      <c r="W2544" s="33">
        <f t="shared" si="359"/>
        <v>523.10413861386144</v>
      </c>
      <c r="X2544" s="2" t="s">
        <v>17</v>
      </c>
    </row>
    <row r="2545" spans="1:24" ht="14.25" customHeight="1" x14ac:dyDescent="0.25">
      <c r="A2545" s="2">
        <v>4343</v>
      </c>
      <c r="B2545" s="2">
        <v>59</v>
      </c>
      <c r="C2545" s="2" t="str">
        <f t="shared" si="351"/>
        <v>Late Adults</v>
      </c>
      <c r="D2545" s="2" t="s">
        <v>18</v>
      </c>
      <c r="E2545" s="2" t="s">
        <v>19</v>
      </c>
      <c r="F2545" s="2">
        <v>238.52</v>
      </c>
      <c r="G2545" s="2">
        <f t="shared" si="352"/>
        <v>1</v>
      </c>
      <c r="H2545" s="6">
        <v>48539</v>
      </c>
      <c r="I2545" s="12" t="str">
        <f t="shared" si="353"/>
        <v>2032</v>
      </c>
      <c r="J2545" s="10" t="str">
        <f t="shared" si="354"/>
        <v>Nov</v>
      </c>
      <c r="K2545" s="12" t="str">
        <f t="shared" si="355"/>
        <v>21</v>
      </c>
      <c r="L2545" s="2" t="s">
        <v>14</v>
      </c>
      <c r="M2545" s="2" t="s">
        <v>15</v>
      </c>
      <c r="N2545" s="2">
        <v>1.06</v>
      </c>
      <c r="O2545" s="2" t="s">
        <v>16</v>
      </c>
      <c r="P2545" s="2">
        <v>17</v>
      </c>
      <c r="Q2545" s="2">
        <f t="shared" si="356"/>
        <v>3</v>
      </c>
      <c r="R2545" s="2">
        <v>14.03</v>
      </c>
      <c r="S2545" s="2">
        <f t="shared" si="357"/>
        <v>1</v>
      </c>
      <c r="T2545" s="42">
        <f>DataSet!G4344+DataSet!Q4344+DataSet!S4344</f>
        <v>6</v>
      </c>
      <c r="U2545" s="16" t="str">
        <f t="shared" si="358"/>
        <v>Medium</v>
      </c>
      <c r="V2545" s="4">
        <v>4</v>
      </c>
      <c r="W2545" s="33">
        <f t="shared" si="359"/>
        <v>523.35736111111123</v>
      </c>
      <c r="X2545" s="2" t="s">
        <v>22</v>
      </c>
    </row>
    <row r="2546" spans="1:24" ht="14.25" customHeight="1" x14ac:dyDescent="0.25">
      <c r="A2546" s="2">
        <v>4465</v>
      </c>
      <c r="B2546" s="2">
        <v>33</v>
      </c>
      <c r="C2546" s="2" t="str">
        <f t="shared" si="351"/>
        <v>Early Adults</v>
      </c>
      <c r="D2546" s="2" t="s">
        <v>18</v>
      </c>
      <c r="E2546" s="2" t="s">
        <v>27</v>
      </c>
      <c r="F2546" s="2">
        <v>841.14</v>
      </c>
      <c r="G2546" s="2">
        <f t="shared" si="352"/>
        <v>3</v>
      </c>
      <c r="H2546" s="6">
        <v>48661</v>
      </c>
      <c r="I2546" s="12" t="str">
        <f t="shared" si="353"/>
        <v>2033</v>
      </c>
      <c r="J2546" s="10" t="str">
        <f t="shared" si="354"/>
        <v>Mar</v>
      </c>
      <c r="K2546" s="12" t="str">
        <f t="shared" si="355"/>
        <v>23</v>
      </c>
      <c r="L2546" s="2" t="s">
        <v>30</v>
      </c>
      <c r="M2546" s="2" t="s">
        <v>25</v>
      </c>
      <c r="N2546" s="2">
        <v>1.06</v>
      </c>
      <c r="O2546" s="2" t="s">
        <v>16</v>
      </c>
      <c r="P2546" s="2">
        <v>15</v>
      </c>
      <c r="Q2546" s="2">
        <f t="shared" si="356"/>
        <v>2</v>
      </c>
      <c r="R2546" s="2">
        <v>56.08</v>
      </c>
      <c r="S2546" s="2">
        <f t="shared" si="357"/>
        <v>2</v>
      </c>
      <c r="T2546" s="42">
        <f>DataSet!G4466+DataSet!Q4466+DataSet!S4466</f>
        <v>7</v>
      </c>
      <c r="U2546" s="16" t="str">
        <f t="shared" si="358"/>
        <v>High</v>
      </c>
      <c r="V2546" s="4">
        <v>1</v>
      </c>
      <c r="W2546" s="33">
        <f t="shared" si="359"/>
        <v>540.45358606557375</v>
      </c>
      <c r="X2546" s="2" t="s">
        <v>17</v>
      </c>
    </row>
    <row r="2547" spans="1:24" ht="14.25" customHeight="1" x14ac:dyDescent="0.25">
      <c r="A2547" s="2">
        <v>4817</v>
      </c>
      <c r="B2547" s="2">
        <v>30</v>
      </c>
      <c r="C2547" s="2" t="str">
        <f t="shared" si="351"/>
        <v>Early Adults</v>
      </c>
      <c r="D2547" s="2" t="s">
        <v>26</v>
      </c>
      <c r="E2547" s="2" t="s">
        <v>19</v>
      </c>
      <c r="F2547" s="2">
        <v>138.75</v>
      </c>
      <c r="G2547" s="2">
        <f t="shared" si="352"/>
        <v>1</v>
      </c>
      <c r="H2547" s="6">
        <v>49013</v>
      </c>
      <c r="I2547" s="12" t="str">
        <f t="shared" si="353"/>
        <v>2034</v>
      </c>
      <c r="J2547" s="10" t="str">
        <f t="shared" si="354"/>
        <v>Mar</v>
      </c>
      <c r="K2547" s="12" t="str">
        <f t="shared" si="355"/>
        <v>10</v>
      </c>
      <c r="L2547" s="2" t="s">
        <v>14</v>
      </c>
      <c r="M2547" s="2" t="s">
        <v>25</v>
      </c>
      <c r="N2547" s="2">
        <v>1.06</v>
      </c>
      <c r="O2547" s="2" t="s">
        <v>16</v>
      </c>
      <c r="P2547" s="2">
        <v>1</v>
      </c>
      <c r="Q2547" s="2">
        <f t="shared" si="356"/>
        <v>1</v>
      </c>
      <c r="R2547" s="2">
        <v>138.75</v>
      </c>
      <c r="S2547" s="2">
        <f t="shared" si="357"/>
        <v>2</v>
      </c>
      <c r="T2547" s="42">
        <f>DataSet!G4818+DataSet!Q4818+DataSet!S4818</f>
        <v>3</v>
      </c>
      <c r="U2547" s="16" t="str">
        <f t="shared" si="358"/>
        <v>Low</v>
      </c>
      <c r="V2547" s="4">
        <v>2</v>
      </c>
      <c r="W2547" s="33">
        <f t="shared" si="359"/>
        <v>518.03678068410431</v>
      </c>
      <c r="X2547" s="2" t="s">
        <v>28</v>
      </c>
    </row>
    <row r="2548" spans="1:24" ht="14.25" customHeight="1" x14ac:dyDescent="0.25">
      <c r="A2548" s="2">
        <v>4940</v>
      </c>
      <c r="B2548" s="2">
        <v>32</v>
      </c>
      <c r="C2548" s="2" t="str">
        <f t="shared" si="351"/>
        <v>Early Adults</v>
      </c>
      <c r="D2548" s="2" t="s">
        <v>12</v>
      </c>
      <c r="E2548" s="2" t="s">
        <v>13</v>
      </c>
      <c r="F2548" s="2">
        <v>794.87</v>
      </c>
      <c r="G2548" s="2">
        <f t="shared" si="352"/>
        <v>3</v>
      </c>
      <c r="H2548" s="6">
        <v>49136</v>
      </c>
      <c r="I2548" s="12" t="str">
        <f t="shared" si="353"/>
        <v>2034</v>
      </c>
      <c r="J2548" s="10" t="str">
        <f t="shared" si="354"/>
        <v>Jul</v>
      </c>
      <c r="K2548" s="12" t="str">
        <f t="shared" si="355"/>
        <v>11</v>
      </c>
      <c r="L2548" s="2" t="s">
        <v>14</v>
      </c>
      <c r="M2548" s="2" t="s">
        <v>15</v>
      </c>
      <c r="N2548" s="2">
        <v>1.06</v>
      </c>
      <c r="O2548" s="2" t="s">
        <v>21</v>
      </c>
      <c r="P2548" s="2">
        <v>12</v>
      </c>
      <c r="Q2548" s="2">
        <f t="shared" si="356"/>
        <v>2</v>
      </c>
      <c r="R2548" s="2">
        <v>66.239999999999995</v>
      </c>
      <c r="S2548" s="2">
        <f t="shared" si="357"/>
        <v>2</v>
      </c>
      <c r="T2548" s="42">
        <f>DataSet!G4941+DataSet!Q4941+DataSet!S4941</f>
        <v>6</v>
      </c>
      <c r="U2548" s="16" t="str">
        <f t="shared" si="358"/>
        <v>Medium</v>
      </c>
      <c r="V2548" s="4">
        <v>2</v>
      </c>
      <c r="W2548" s="33">
        <f t="shared" si="359"/>
        <v>518.80147177419326</v>
      </c>
      <c r="X2548" s="2" t="s">
        <v>17</v>
      </c>
    </row>
    <row r="2549" spans="1:24" ht="14.25" customHeight="1" x14ac:dyDescent="0.25">
      <c r="A2549" s="2">
        <v>4991</v>
      </c>
      <c r="B2549" s="2">
        <v>63</v>
      </c>
      <c r="C2549" s="2" t="str">
        <f t="shared" si="351"/>
        <v>Seniors</v>
      </c>
      <c r="D2549" s="2" t="s">
        <v>26</v>
      </c>
      <c r="E2549" s="2" t="s">
        <v>19</v>
      </c>
      <c r="F2549" s="2">
        <v>596.53</v>
      </c>
      <c r="G2549" s="2">
        <f t="shared" si="352"/>
        <v>2</v>
      </c>
      <c r="H2549" s="6">
        <v>49187</v>
      </c>
      <c r="I2549" s="12" t="str">
        <f t="shared" si="353"/>
        <v>2034</v>
      </c>
      <c r="J2549" s="10" t="str">
        <f t="shared" si="354"/>
        <v>Aug</v>
      </c>
      <c r="K2549" s="12" t="str">
        <f t="shared" si="355"/>
        <v>31</v>
      </c>
      <c r="L2549" s="2" t="s">
        <v>24</v>
      </c>
      <c r="M2549" s="2" t="s">
        <v>15</v>
      </c>
      <c r="N2549" s="2">
        <v>1.06</v>
      </c>
      <c r="O2549" s="2" t="s">
        <v>16</v>
      </c>
      <c r="P2549" s="2">
        <v>19</v>
      </c>
      <c r="Q2549" s="2">
        <f t="shared" si="356"/>
        <v>3</v>
      </c>
      <c r="R2549" s="2">
        <v>31.4</v>
      </c>
      <c r="S2549" s="2">
        <f t="shared" si="357"/>
        <v>1</v>
      </c>
      <c r="T2549" s="42">
        <f>DataSet!G4992+DataSet!Q4992+DataSet!S4992</f>
        <v>5</v>
      </c>
      <c r="U2549" s="16" t="str">
        <f t="shared" si="358"/>
        <v>Medium</v>
      </c>
      <c r="V2549" s="4">
        <v>2</v>
      </c>
      <c r="W2549" s="33">
        <f t="shared" si="359"/>
        <v>518.24375757575729</v>
      </c>
      <c r="X2549" s="2" t="s">
        <v>28</v>
      </c>
    </row>
    <row r="2550" spans="1:24" ht="14.25" customHeight="1" x14ac:dyDescent="0.25">
      <c r="A2550" s="2">
        <v>134</v>
      </c>
      <c r="B2550" s="2">
        <v>52</v>
      </c>
      <c r="C2550" s="2" t="str">
        <f t="shared" si="351"/>
        <v>Late Adults</v>
      </c>
      <c r="D2550" s="2" t="s">
        <v>12</v>
      </c>
      <c r="E2550" s="2" t="s">
        <v>29</v>
      </c>
      <c r="F2550" s="2">
        <v>308.32</v>
      </c>
      <c r="G2550" s="2">
        <f t="shared" si="352"/>
        <v>1</v>
      </c>
      <c r="H2550" s="6">
        <v>44330</v>
      </c>
      <c r="I2550" s="12" t="str">
        <f t="shared" si="353"/>
        <v>2021</v>
      </c>
      <c r="J2550" s="10" t="str">
        <f t="shared" si="354"/>
        <v>May</v>
      </c>
      <c r="K2550" s="12" t="str">
        <f t="shared" si="355"/>
        <v>14</v>
      </c>
      <c r="L2550" s="2" t="s">
        <v>14</v>
      </c>
      <c r="M2550" s="2" t="s">
        <v>25</v>
      </c>
      <c r="N2550" s="2">
        <v>1.05</v>
      </c>
      <c r="O2550" s="2" t="s">
        <v>21</v>
      </c>
      <c r="P2550" s="2">
        <v>9</v>
      </c>
      <c r="Q2550" s="2">
        <f t="shared" si="356"/>
        <v>2</v>
      </c>
      <c r="R2550" s="2">
        <v>34.26</v>
      </c>
      <c r="S2550" s="2">
        <f t="shared" si="357"/>
        <v>1</v>
      </c>
      <c r="T2550" s="42">
        <f>DataSet!G135+DataSet!Q135+DataSet!S135</f>
        <v>5</v>
      </c>
      <c r="U2550" s="16" t="str">
        <f t="shared" si="358"/>
        <v>Medium</v>
      </c>
      <c r="V2550" s="4">
        <v>4</v>
      </c>
      <c r="W2550" s="33">
        <f t="shared" si="359"/>
        <v>523.92363817097419</v>
      </c>
      <c r="X2550" s="2" t="s">
        <v>28</v>
      </c>
    </row>
    <row r="2551" spans="1:24" ht="14.25" customHeight="1" x14ac:dyDescent="0.25">
      <c r="A2551" s="2">
        <v>191</v>
      </c>
      <c r="B2551" s="2">
        <v>31</v>
      </c>
      <c r="C2551" s="2" t="str">
        <f t="shared" si="351"/>
        <v>Early Adults</v>
      </c>
      <c r="D2551" s="2" t="s">
        <v>23</v>
      </c>
      <c r="E2551" s="2" t="s">
        <v>19</v>
      </c>
      <c r="F2551" s="2">
        <v>593.64</v>
      </c>
      <c r="G2551" s="2">
        <f t="shared" si="352"/>
        <v>2</v>
      </c>
      <c r="H2551" s="6">
        <v>44387</v>
      </c>
      <c r="I2551" s="12" t="str">
        <f t="shared" si="353"/>
        <v>2021</v>
      </c>
      <c r="J2551" s="10" t="str">
        <f t="shared" si="354"/>
        <v>Jul</v>
      </c>
      <c r="K2551" s="12" t="str">
        <f t="shared" si="355"/>
        <v>10</v>
      </c>
      <c r="L2551" s="2" t="s">
        <v>30</v>
      </c>
      <c r="M2551" s="2" t="s">
        <v>25</v>
      </c>
      <c r="N2551" s="2">
        <v>1.05</v>
      </c>
      <c r="O2551" s="2" t="s">
        <v>21</v>
      </c>
      <c r="P2551" s="2">
        <v>9</v>
      </c>
      <c r="Q2551" s="2">
        <f t="shared" si="356"/>
        <v>2</v>
      </c>
      <c r="R2551" s="2">
        <v>65.959999999999994</v>
      </c>
      <c r="S2551" s="2">
        <f t="shared" si="357"/>
        <v>2</v>
      </c>
      <c r="T2551" s="42">
        <f>DataSet!G192+DataSet!Q192+DataSet!S192</f>
        <v>5</v>
      </c>
      <c r="U2551" s="16" t="str">
        <f t="shared" si="358"/>
        <v>Medium</v>
      </c>
      <c r="V2551" s="4">
        <v>4</v>
      </c>
      <c r="W2551" s="33">
        <f t="shared" si="359"/>
        <v>524.35312749003992</v>
      </c>
      <c r="X2551" s="2" t="s">
        <v>28</v>
      </c>
    </row>
    <row r="2552" spans="1:24" ht="14.25" customHeight="1" x14ac:dyDescent="0.25">
      <c r="A2552" s="2">
        <v>837</v>
      </c>
      <c r="B2552" s="2">
        <v>18</v>
      </c>
      <c r="C2552" s="2" t="str">
        <f t="shared" si="351"/>
        <v>Young Adults</v>
      </c>
      <c r="D2552" s="2" t="s">
        <v>18</v>
      </c>
      <c r="E2552" s="2" t="s">
        <v>27</v>
      </c>
      <c r="F2552" s="2">
        <v>445.08</v>
      </c>
      <c r="G2552" s="2">
        <f t="shared" si="352"/>
        <v>2</v>
      </c>
      <c r="H2552" s="6">
        <v>45033</v>
      </c>
      <c r="I2552" s="12" t="str">
        <f t="shared" si="353"/>
        <v>2023</v>
      </c>
      <c r="J2552" s="10" t="str">
        <f t="shared" si="354"/>
        <v>Apr</v>
      </c>
      <c r="K2552" s="12" t="str">
        <f t="shared" si="355"/>
        <v>17</v>
      </c>
      <c r="L2552" s="2" t="s">
        <v>20</v>
      </c>
      <c r="M2552" s="2" t="s">
        <v>25</v>
      </c>
      <c r="N2552" s="2">
        <v>1.05</v>
      </c>
      <c r="O2552" s="2" t="s">
        <v>16</v>
      </c>
      <c r="P2552" s="2">
        <v>6</v>
      </c>
      <c r="Q2552" s="2">
        <f t="shared" si="356"/>
        <v>2</v>
      </c>
      <c r="R2552" s="2">
        <v>74.180000000000007</v>
      </c>
      <c r="S2552" s="2">
        <f t="shared" si="357"/>
        <v>2</v>
      </c>
      <c r="T2552" s="42">
        <f>DataSet!G838+DataSet!Q838+DataSet!S838</f>
        <v>8</v>
      </c>
      <c r="U2552" s="16" t="str">
        <f t="shared" si="358"/>
        <v>High</v>
      </c>
      <c r="V2552" s="4">
        <v>2</v>
      </c>
      <c r="W2552" s="33">
        <f t="shared" si="359"/>
        <v>518.08528340080943</v>
      </c>
      <c r="X2552" s="2" t="s">
        <v>28</v>
      </c>
    </row>
    <row r="2553" spans="1:24" ht="14.25" customHeight="1" x14ac:dyDescent="0.25">
      <c r="A2553" s="2">
        <v>985</v>
      </c>
      <c r="B2553" s="2">
        <v>66</v>
      </c>
      <c r="C2553" s="2" t="str">
        <f t="shared" si="351"/>
        <v>Seniors</v>
      </c>
      <c r="D2553" s="2" t="s">
        <v>12</v>
      </c>
      <c r="E2553" s="2" t="s">
        <v>27</v>
      </c>
      <c r="F2553" s="2">
        <v>394.13</v>
      </c>
      <c r="G2553" s="2">
        <f t="shared" si="352"/>
        <v>2</v>
      </c>
      <c r="H2553" s="6">
        <v>45181</v>
      </c>
      <c r="I2553" s="12" t="str">
        <f t="shared" si="353"/>
        <v>2023</v>
      </c>
      <c r="J2553" s="10" t="str">
        <f t="shared" si="354"/>
        <v>Sep</v>
      </c>
      <c r="K2553" s="12" t="str">
        <f t="shared" si="355"/>
        <v>12</v>
      </c>
      <c r="L2553" s="2" t="s">
        <v>24</v>
      </c>
      <c r="M2553" s="2" t="s">
        <v>25</v>
      </c>
      <c r="N2553" s="2">
        <v>1.05</v>
      </c>
      <c r="O2553" s="2" t="s">
        <v>16</v>
      </c>
      <c r="P2553" s="2">
        <v>7</v>
      </c>
      <c r="Q2553" s="2">
        <f t="shared" si="356"/>
        <v>2</v>
      </c>
      <c r="R2553" s="2">
        <v>56.3</v>
      </c>
      <c r="S2553" s="2">
        <f t="shared" si="357"/>
        <v>2</v>
      </c>
      <c r="T2553" s="42">
        <f>DataSet!G986+DataSet!Q986+DataSet!S986</f>
        <v>6</v>
      </c>
      <c r="U2553" s="16" t="str">
        <f t="shared" si="358"/>
        <v>Medium</v>
      </c>
      <c r="V2553" s="4">
        <v>2</v>
      </c>
      <c r="W2553" s="33">
        <f t="shared" si="359"/>
        <v>518.23336713995911</v>
      </c>
      <c r="X2553" s="2" t="s">
        <v>22</v>
      </c>
    </row>
    <row r="2554" spans="1:24" ht="14.25" customHeight="1" x14ac:dyDescent="0.25">
      <c r="A2554" s="2">
        <v>1590</v>
      </c>
      <c r="B2554" s="2">
        <v>50</v>
      </c>
      <c r="C2554" s="2" t="str">
        <f t="shared" si="351"/>
        <v>Late Adults</v>
      </c>
      <c r="D2554" s="2" t="s">
        <v>18</v>
      </c>
      <c r="E2554" s="2" t="s">
        <v>13</v>
      </c>
      <c r="F2554" s="2">
        <v>892.62</v>
      </c>
      <c r="G2554" s="2">
        <f t="shared" si="352"/>
        <v>3</v>
      </c>
      <c r="H2554" s="6">
        <v>45786</v>
      </c>
      <c r="I2554" s="12" t="str">
        <f t="shared" si="353"/>
        <v>2025</v>
      </c>
      <c r="J2554" s="10" t="str">
        <f t="shared" si="354"/>
        <v>May</v>
      </c>
      <c r="K2554" s="12" t="str">
        <f t="shared" si="355"/>
        <v>09</v>
      </c>
      <c r="L2554" s="2" t="s">
        <v>24</v>
      </c>
      <c r="M2554" s="2" t="s">
        <v>25</v>
      </c>
      <c r="N2554" s="2">
        <v>1.05</v>
      </c>
      <c r="O2554" s="2" t="s">
        <v>16</v>
      </c>
      <c r="P2554" s="2">
        <v>7</v>
      </c>
      <c r="Q2554" s="2">
        <f t="shared" si="356"/>
        <v>2</v>
      </c>
      <c r="R2554" s="2">
        <v>127.52</v>
      </c>
      <c r="S2554" s="2">
        <f t="shared" si="357"/>
        <v>2</v>
      </c>
      <c r="T2554" s="42">
        <f>DataSet!G1591+DataSet!Q1591+DataSet!S1591</f>
        <v>7</v>
      </c>
      <c r="U2554" s="16" t="str">
        <f t="shared" si="358"/>
        <v>High</v>
      </c>
      <c r="V2554" s="4">
        <v>4</v>
      </c>
      <c r="W2554" s="33">
        <f t="shared" si="359"/>
        <v>524.21483033932134</v>
      </c>
      <c r="X2554" s="2" t="s">
        <v>28</v>
      </c>
    </row>
    <row r="2555" spans="1:24" ht="14.25" customHeight="1" x14ac:dyDescent="0.25">
      <c r="A2555" s="2">
        <v>2089</v>
      </c>
      <c r="B2555" s="2">
        <v>69</v>
      </c>
      <c r="C2555" s="2" t="str">
        <f t="shared" si="351"/>
        <v>Seniors</v>
      </c>
      <c r="D2555" s="2" t="s">
        <v>23</v>
      </c>
      <c r="E2555" s="2" t="s">
        <v>27</v>
      </c>
      <c r="F2555" s="2">
        <v>737.1</v>
      </c>
      <c r="G2555" s="2">
        <f t="shared" si="352"/>
        <v>3</v>
      </c>
      <c r="H2555" s="6">
        <v>46285</v>
      </c>
      <c r="I2555" s="12" t="str">
        <f t="shared" si="353"/>
        <v>2026</v>
      </c>
      <c r="J2555" s="10" t="str">
        <f t="shared" si="354"/>
        <v>Sep</v>
      </c>
      <c r="K2555" s="12" t="str">
        <f t="shared" si="355"/>
        <v>20</v>
      </c>
      <c r="L2555" s="2" t="s">
        <v>14</v>
      </c>
      <c r="M2555" s="2" t="s">
        <v>25</v>
      </c>
      <c r="N2555" s="2">
        <v>1.05</v>
      </c>
      <c r="O2555" s="2" t="s">
        <v>16</v>
      </c>
      <c r="P2555" s="2">
        <v>5</v>
      </c>
      <c r="Q2555" s="2">
        <f t="shared" si="356"/>
        <v>1</v>
      </c>
      <c r="R2555" s="2">
        <v>147.41999999999999</v>
      </c>
      <c r="S2555" s="2">
        <f t="shared" si="357"/>
        <v>2</v>
      </c>
      <c r="T2555" s="42">
        <f>DataSet!G2090+DataSet!Q2090+DataSet!S2090</f>
        <v>7</v>
      </c>
      <c r="U2555" s="16" t="str">
        <f t="shared" si="358"/>
        <v>High</v>
      </c>
      <c r="V2555" s="4">
        <v>4</v>
      </c>
      <c r="W2555" s="33">
        <f t="shared" si="359"/>
        <v>523.47802000000001</v>
      </c>
      <c r="X2555" s="2" t="s">
        <v>22</v>
      </c>
    </row>
    <row r="2556" spans="1:24" ht="14.25" customHeight="1" x14ac:dyDescent="0.25">
      <c r="A2556" s="2">
        <v>2222</v>
      </c>
      <c r="B2556" s="2">
        <v>21</v>
      </c>
      <c r="C2556" s="2" t="str">
        <f t="shared" si="351"/>
        <v>Young Adults</v>
      </c>
      <c r="D2556" s="2" t="s">
        <v>18</v>
      </c>
      <c r="E2556" s="2" t="s">
        <v>13</v>
      </c>
      <c r="F2556" s="2">
        <v>843.7</v>
      </c>
      <c r="G2556" s="2">
        <f t="shared" si="352"/>
        <v>3</v>
      </c>
      <c r="H2556" s="6">
        <v>46418</v>
      </c>
      <c r="I2556" s="12" t="str">
        <f t="shared" si="353"/>
        <v>2027</v>
      </c>
      <c r="J2556" s="10" t="str">
        <f t="shared" si="354"/>
        <v>Jan</v>
      </c>
      <c r="K2556" s="12" t="str">
        <f t="shared" si="355"/>
        <v>31</v>
      </c>
      <c r="L2556" s="2" t="s">
        <v>30</v>
      </c>
      <c r="M2556" s="2" t="s">
        <v>25</v>
      </c>
      <c r="N2556" s="2">
        <v>1.05</v>
      </c>
      <c r="O2556" s="2" t="s">
        <v>16</v>
      </c>
      <c r="P2556" s="2">
        <v>9</v>
      </c>
      <c r="Q2556" s="2">
        <f t="shared" si="356"/>
        <v>2</v>
      </c>
      <c r="R2556" s="2">
        <v>93.74</v>
      </c>
      <c r="S2556" s="2">
        <f t="shared" si="357"/>
        <v>2</v>
      </c>
      <c r="T2556" s="42">
        <f>DataSet!G2223+DataSet!Q2223+DataSet!S2223</f>
        <v>7</v>
      </c>
      <c r="U2556" s="16" t="str">
        <f t="shared" si="358"/>
        <v>High</v>
      </c>
      <c r="V2556" s="4">
        <v>2</v>
      </c>
      <c r="W2556" s="33">
        <f t="shared" si="359"/>
        <v>518.48560975609735</v>
      </c>
      <c r="X2556" s="2" t="s">
        <v>28</v>
      </c>
    </row>
    <row r="2557" spans="1:24" ht="14.25" customHeight="1" x14ac:dyDescent="0.25">
      <c r="A2557" s="2">
        <v>2258</v>
      </c>
      <c r="B2557" s="2">
        <v>48</v>
      </c>
      <c r="C2557" s="2" t="str">
        <f t="shared" si="351"/>
        <v>Mid Adults</v>
      </c>
      <c r="D2557" s="2" t="s">
        <v>23</v>
      </c>
      <c r="E2557" s="2" t="s">
        <v>19</v>
      </c>
      <c r="F2557" s="2">
        <v>192.04</v>
      </c>
      <c r="G2557" s="2">
        <f t="shared" si="352"/>
        <v>1</v>
      </c>
      <c r="H2557" s="6">
        <v>46454</v>
      </c>
      <c r="I2557" s="12" t="str">
        <f t="shared" si="353"/>
        <v>2027</v>
      </c>
      <c r="J2557" s="10" t="str">
        <f t="shared" si="354"/>
        <v>Mar</v>
      </c>
      <c r="K2557" s="12" t="str">
        <f t="shared" si="355"/>
        <v>08</v>
      </c>
      <c r="L2557" s="2" t="s">
        <v>14</v>
      </c>
      <c r="M2557" s="2" t="s">
        <v>25</v>
      </c>
      <c r="N2557" s="2">
        <v>1.05</v>
      </c>
      <c r="O2557" s="2" t="s">
        <v>16</v>
      </c>
      <c r="P2557" s="2">
        <v>17</v>
      </c>
      <c r="Q2557" s="2">
        <f t="shared" si="356"/>
        <v>3</v>
      </c>
      <c r="R2557" s="2">
        <v>11.3</v>
      </c>
      <c r="S2557" s="2">
        <f t="shared" si="357"/>
        <v>1</v>
      </c>
      <c r="T2557" s="42">
        <f>DataSet!G2259+DataSet!Q2259+DataSet!S2259</f>
        <v>5</v>
      </c>
      <c r="U2557" s="16" t="str">
        <f t="shared" si="358"/>
        <v>Medium</v>
      </c>
      <c r="V2557" s="4">
        <v>4</v>
      </c>
      <c r="W2557" s="33">
        <f t="shared" si="359"/>
        <v>523.04991983967932</v>
      </c>
      <c r="X2557" s="2" t="s">
        <v>17</v>
      </c>
    </row>
    <row r="2558" spans="1:24" ht="14.25" customHeight="1" x14ac:dyDescent="0.25">
      <c r="A2558" s="2">
        <v>2606</v>
      </c>
      <c r="B2558" s="2">
        <v>26</v>
      </c>
      <c r="C2558" s="2" t="str">
        <f t="shared" si="351"/>
        <v>Young Adults</v>
      </c>
      <c r="D2558" s="2" t="s">
        <v>23</v>
      </c>
      <c r="E2558" s="2" t="s">
        <v>27</v>
      </c>
      <c r="F2558" s="2">
        <v>366.07</v>
      </c>
      <c r="G2558" s="2">
        <f t="shared" si="352"/>
        <v>2</v>
      </c>
      <c r="H2558" s="6">
        <v>46802</v>
      </c>
      <c r="I2558" s="12" t="str">
        <f t="shared" si="353"/>
        <v>2028</v>
      </c>
      <c r="J2558" s="10" t="str">
        <f t="shared" si="354"/>
        <v>Feb</v>
      </c>
      <c r="K2558" s="12" t="str">
        <f t="shared" si="355"/>
        <v>19</v>
      </c>
      <c r="L2558" s="2" t="s">
        <v>24</v>
      </c>
      <c r="M2558" s="2" t="s">
        <v>15</v>
      </c>
      <c r="N2558" s="2">
        <v>1.05</v>
      </c>
      <c r="O2558" s="2" t="s">
        <v>21</v>
      </c>
      <c r="P2558" s="2">
        <v>17</v>
      </c>
      <c r="Q2558" s="2">
        <f t="shared" si="356"/>
        <v>3</v>
      </c>
      <c r="R2558" s="2">
        <v>21.53</v>
      </c>
      <c r="S2558" s="2">
        <f t="shared" si="357"/>
        <v>1</v>
      </c>
      <c r="T2558" s="42">
        <f>DataSet!G2607+DataSet!Q2607+DataSet!S2607</f>
        <v>8</v>
      </c>
      <c r="U2558" s="16" t="str">
        <f t="shared" si="358"/>
        <v>High</v>
      </c>
      <c r="V2558" s="4">
        <v>4</v>
      </c>
      <c r="W2558" s="33">
        <f t="shared" si="359"/>
        <v>523.71459839357431</v>
      </c>
      <c r="X2558" s="2" t="s">
        <v>17</v>
      </c>
    </row>
    <row r="2559" spans="1:24" ht="14.25" customHeight="1" x14ac:dyDescent="0.25">
      <c r="A2559" s="2">
        <v>2719</v>
      </c>
      <c r="B2559" s="2">
        <v>51</v>
      </c>
      <c r="C2559" s="2" t="str">
        <f t="shared" si="351"/>
        <v>Late Adults</v>
      </c>
      <c r="D2559" s="2" t="s">
        <v>12</v>
      </c>
      <c r="E2559" s="2" t="s">
        <v>13</v>
      </c>
      <c r="F2559" s="2">
        <v>707.44</v>
      </c>
      <c r="G2559" s="2">
        <f t="shared" si="352"/>
        <v>3</v>
      </c>
      <c r="H2559" s="6">
        <v>46915</v>
      </c>
      <c r="I2559" s="12" t="str">
        <f t="shared" si="353"/>
        <v>2028</v>
      </c>
      <c r="J2559" s="10" t="str">
        <f t="shared" si="354"/>
        <v>Jun</v>
      </c>
      <c r="K2559" s="12" t="str">
        <f t="shared" si="355"/>
        <v>11</v>
      </c>
      <c r="L2559" s="2" t="s">
        <v>14</v>
      </c>
      <c r="M2559" s="2" t="s">
        <v>25</v>
      </c>
      <c r="N2559" s="2">
        <v>1.05</v>
      </c>
      <c r="O2559" s="2" t="s">
        <v>21</v>
      </c>
      <c r="P2559" s="2">
        <v>2</v>
      </c>
      <c r="Q2559" s="2">
        <f t="shared" si="356"/>
        <v>1</v>
      </c>
      <c r="R2559" s="2">
        <v>353.72</v>
      </c>
      <c r="S2559" s="2">
        <f t="shared" si="357"/>
        <v>3</v>
      </c>
      <c r="T2559" s="42">
        <f>DataSet!G2720+DataSet!Q2720+DataSet!S2720</f>
        <v>5</v>
      </c>
      <c r="U2559" s="16" t="str">
        <f t="shared" si="358"/>
        <v>Medium</v>
      </c>
      <c r="V2559" s="4">
        <v>3</v>
      </c>
      <c r="W2559" s="33">
        <f t="shared" si="359"/>
        <v>496.91108216432821</v>
      </c>
      <c r="X2559" s="2" t="s">
        <v>22</v>
      </c>
    </row>
    <row r="2560" spans="1:24" ht="14.25" customHeight="1" x14ac:dyDescent="0.25">
      <c r="A2560" s="2">
        <v>2823</v>
      </c>
      <c r="B2560" s="2">
        <v>37</v>
      </c>
      <c r="C2560" s="2" t="str">
        <f t="shared" si="351"/>
        <v>Early Adults</v>
      </c>
      <c r="D2560" s="2" t="s">
        <v>12</v>
      </c>
      <c r="E2560" s="2" t="s">
        <v>29</v>
      </c>
      <c r="F2560" s="2">
        <v>493.98</v>
      </c>
      <c r="G2560" s="2">
        <f t="shared" si="352"/>
        <v>2</v>
      </c>
      <c r="H2560" s="6">
        <v>47019</v>
      </c>
      <c r="I2560" s="12" t="str">
        <f t="shared" si="353"/>
        <v>2028</v>
      </c>
      <c r="J2560" s="10" t="str">
        <f t="shared" si="354"/>
        <v>Sep</v>
      </c>
      <c r="K2560" s="12" t="str">
        <f t="shared" si="355"/>
        <v>23</v>
      </c>
      <c r="L2560" s="2" t="s">
        <v>14</v>
      </c>
      <c r="M2560" s="2" t="s">
        <v>25</v>
      </c>
      <c r="N2560" s="2">
        <v>1.05</v>
      </c>
      <c r="O2560" s="2" t="s">
        <v>16</v>
      </c>
      <c r="P2560" s="2">
        <v>9</v>
      </c>
      <c r="Q2560" s="2">
        <f t="shared" si="356"/>
        <v>2</v>
      </c>
      <c r="R2560" s="2">
        <v>54.89</v>
      </c>
      <c r="S2560" s="2">
        <f t="shared" si="357"/>
        <v>2</v>
      </c>
      <c r="T2560" s="42">
        <f>DataSet!G2824+DataSet!Q2824+DataSet!S2824</f>
        <v>6</v>
      </c>
      <c r="U2560" s="16" t="str">
        <f t="shared" si="358"/>
        <v>Medium</v>
      </c>
      <c r="V2560" s="4">
        <v>3</v>
      </c>
      <c r="W2560" s="33">
        <f t="shared" si="359"/>
        <v>496.48833333333289</v>
      </c>
      <c r="X2560" s="2" t="s">
        <v>28</v>
      </c>
    </row>
    <row r="2561" spans="1:24" ht="14.25" customHeight="1" x14ac:dyDescent="0.25">
      <c r="A2561" s="2">
        <v>2839</v>
      </c>
      <c r="B2561" s="2">
        <v>56</v>
      </c>
      <c r="C2561" s="2" t="str">
        <f t="shared" si="351"/>
        <v>Late Adults</v>
      </c>
      <c r="D2561" s="2" t="s">
        <v>26</v>
      </c>
      <c r="E2561" s="2" t="s">
        <v>13</v>
      </c>
      <c r="F2561" s="2">
        <v>347.97</v>
      </c>
      <c r="G2561" s="2">
        <f t="shared" si="352"/>
        <v>1</v>
      </c>
      <c r="H2561" s="6">
        <v>47035</v>
      </c>
      <c r="I2561" s="12" t="str">
        <f t="shared" si="353"/>
        <v>2028</v>
      </c>
      <c r="J2561" s="10" t="str">
        <f t="shared" si="354"/>
        <v>Oct</v>
      </c>
      <c r="K2561" s="12" t="str">
        <f t="shared" si="355"/>
        <v>09</v>
      </c>
      <c r="L2561" s="2" t="s">
        <v>24</v>
      </c>
      <c r="M2561" s="2" t="s">
        <v>15</v>
      </c>
      <c r="N2561" s="2">
        <v>1.05</v>
      </c>
      <c r="O2561" s="2" t="s">
        <v>16</v>
      </c>
      <c r="P2561" s="2">
        <v>12</v>
      </c>
      <c r="Q2561" s="2">
        <f t="shared" si="356"/>
        <v>2</v>
      </c>
      <c r="R2561" s="2">
        <v>29</v>
      </c>
      <c r="S2561" s="2">
        <f t="shared" si="357"/>
        <v>1</v>
      </c>
      <c r="T2561" s="42">
        <f>DataSet!G2840+DataSet!Q2840+DataSet!S2840</f>
        <v>7</v>
      </c>
      <c r="U2561" s="16" t="str">
        <f t="shared" si="358"/>
        <v>High</v>
      </c>
      <c r="V2561" s="4">
        <v>1</v>
      </c>
      <c r="W2561" s="33">
        <f t="shared" si="359"/>
        <v>539.83616016427095</v>
      </c>
      <c r="X2561" s="2" t="s">
        <v>22</v>
      </c>
    </row>
    <row r="2562" spans="1:24" ht="14.25" customHeight="1" x14ac:dyDescent="0.25">
      <c r="A2562" s="2">
        <v>2897</v>
      </c>
      <c r="B2562" s="2">
        <v>29</v>
      </c>
      <c r="C2562" s="2" t="str">
        <f t="shared" ref="C2562:C2625" si="360">IF(AND(B2562&gt;=18, B2562&lt;=29), "Young Adults",
   IF(AND(B2562&gt;=30, B2562&lt;=39), "Early Adults",
      IF(AND(B2562&gt;=40, B2562&lt;=49), "Mid Adults",
         IF(AND(B2562&gt;=50, B2562&lt;=59), "Late Adults",
            IF(AND(B2562&gt;=60, B2562&lt;=69), "Seniors", "Out of Range")
         )
      )
   )
)</f>
        <v>Young Adults</v>
      </c>
      <c r="D2562" s="2" t="s">
        <v>23</v>
      </c>
      <c r="E2562" s="2" t="s">
        <v>19</v>
      </c>
      <c r="F2562" s="2">
        <v>179.89</v>
      </c>
      <c r="G2562" s="2">
        <f t="shared" ref="G2562:G2625" si="361">IF(F2562 &lt;= 350, 1, IF(F2562&gt; 350, IF(F2562 &lt;= 650, 2, 3)))</f>
        <v>1</v>
      </c>
      <c r="H2562" s="6">
        <v>47093</v>
      </c>
      <c r="I2562" s="12" t="str">
        <f t="shared" ref="I2562:I2625" si="362">TEXT(H2562, "yyyy")</f>
        <v>2028</v>
      </c>
      <c r="J2562" s="10" t="str">
        <f t="shared" ref="J2562:J2625" si="363">TEXT(H2562, "mmm")</f>
        <v>Dec</v>
      </c>
      <c r="K2562" s="12" t="str">
        <f t="shared" ref="K2562:K2625" si="364">TEXT(H2562, "dd")</f>
        <v>06</v>
      </c>
      <c r="L2562" s="2" t="s">
        <v>30</v>
      </c>
      <c r="M2562" s="2" t="s">
        <v>15</v>
      </c>
      <c r="N2562" s="2">
        <v>1.05</v>
      </c>
      <c r="O2562" s="2" t="s">
        <v>21</v>
      </c>
      <c r="P2562" s="2">
        <v>4</v>
      </c>
      <c r="Q2562" s="2">
        <f t="shared" ref="Q2562:Q2625" si="365">IF(P2562 &lt;= 5, 1, IF(P2562&gt; 5, IF(P2562 &lt;= 15, 2, 3)))</f>
        <v>1</v>
      </c>
      <c r="R2562" s="2">
        <v>44.97</v>
      </c>
      <c r="S2562" s="2">
        <f t="shared" ref="S2562:S2625" si="366">IF(R2562 &lt;= 50, 1, IF(R2562&gt; 50, IF(R2562 &lt;= 150, 2, 3)))</f>
        <v>1</v>
      </c>
      <c r="T2562" s="42">
        <f>DataSet!G2898+DataSet!Q2898+DataSet!S2898</f>
        <v>6</v>
      </c>
      <c r="U2562" s="16" t="str">
        <f t="shared" ref="U2562:U2625" si="367">IF(T2562&lt;=4,"Low",IF(T2562&lt;=6,"Medium","High"))</f>
        <v>Medium</v>
      </c>
      <c r="V2562" s="4">
        <v>3</v>
      </c>
      <c r="W2562" s="33">
        <f t="shared" ref="W2562:W2625" si="368">AVERAGEIFS(F2562:F7561, V2562:V7561,V2562 )</f>
        <v>496.49338028168967</v>
      </c>
      <c r="X2562" s="2" t="s">
        <v>28</v>
      </c>
    </row>
    <row r="2563" spans="1:24" ht="14.25" customHeight="1" x14ac:dyDescent="0.25">
      <c r="A2563" s="2">
        <v>3036</v>
      </c>
      <c r="B2563" s="2">
        <v>63</v>
      </c>
      <c r="C2563" s="2" t="str">
        <f t="shared" si="360"/>
        <v>Seniors</v>
      </c>
      <c r="D2563" s="2" t="s">
        <v>26</v>
      </c>
      <c r="E2563" s="2" t="s">
        <v>13</v>
      </c>
      <c r="F2563" s="2">
        <v>349.13</v>
      </c>
      <c r="G2563" s="2">
        <f t="shared" si="361"/>
        <v>1</v>
      </c>
      <c r="H2563" s="6">
        <v>47232</v>
      </c>
      <c r="I2563" s="12" t="str">
        <f t="shared" si="362"/>
        <v>2029</v>
      </c>
      <c r="J2563" s="10" t="str">
        <f t="shared" si="363"/>
        <v>Apr</v>
      </c>
      <c r="K2563" s="12" t="str">
        <f t="shared" si="364"/>
        <v>24</v>
      </c>
      <c r="L2563" s="2" t="s">
        <v>14</v>
      </c>
      <c r="M2563" s="2" t="s">
        <v>25</v>
      </c>
      <c r="N2563" s="2">
        <v>1.05</v>
      </c>
      <c r="O2563" s="2" t="s">
        <v>21</v>
      </c>
      <c r="P2563" s="2">
        <v>9</v>
      </c>
      <c r="Q2563" s="2">
        <f t="shared" si="365"/>
        <v>2</v>
      </c>
      <c r="R2563" s="2">
        <v>38.79</v>
      </c>
      <c r="S2563" s="2">
        <f t="shared" si="366"/>
        <v>1</v>
      </c>
      <c r="T2563" s="42">
        <f>DataSet!G3037+DataSet!Q3037+DataSet!S3037</f>
        <v>4</v>
      </c>
      <c r="U2563" s="16" t="str">
        <f t="shared" si="367"/>
        <v>Low</v>
      </c>
      <c r="V2563" s="4">
        <v>4</v>
      </c>
      <c r="W2563" s="33">
        <f t="shared" si="368"/>
        <v>524.03179074446678</v>
      </c>
      <c r="X2563" s="2" t="s">
        <v>22</v>
      </c>
    </row>
    <row r="2564" spans="1:24" ht="14.25" customHeight="1" x14ac:dyDescent="0.25">
      <c r="A2564" s="2">
        <v>3294</v>
      </c>
      <c r="B2564" s="2">
        <v>67</v>
      </c>
      <c r="C2564" s="2" t="str">
        <f t="shared" si="360"/>
        <v>Seniors</v>
      </c>
      <c r="D2564" s="2" t="s">
        <v>26</v>
      </c>
      <c r="E2564" s="2" t="s">
        <v>13</v>
      </c>
      <c r="F2564" s="2">
        <v>155.86000000000001</v>
      </c>
      <c r="G2564" s="2">
        <f t="shared" si="361"/>
        <v>1</v>
      </c>
      <c r="H2564" s="6">
        <v>47490</v>
      </c>
      <c r="I2564" s="12" t="str">
        <f t="shared" si="362"/>
        <v>2030</v>
      </c>
      <c r="J2564" s="10" t="str">
        <f t="shared" si="363"/>
        <v>Jan</v>
      </c>
      <c r="K2564" s="12" t="str">
        <f t="shared" si="364"/>
        <v>07</v>
      </c>
      <c r="L2564" s="2" t="s">
        <v>24</v>
      </c>
      <c r="M2564" s="2" t="s">
        <v>25</v>
      </c>
      <c r="N2564" s="2">
        <v>1.05</v>
      </c>
      <c r="O2564" s="2" t="s">
        <v>21</v>
      </c>
      <c r="P2564" s="2">
        <v>9</v>
      </c>
      <c r="Q2564" s="2">
        <f t="shared" si="365"/>
        <v>2</v>
      </c>
      <c r="R2564" s="2">
        <v>17.32</v>
      </c>
      <c r="S2564" s="2">
        <f t="shared" si="366"/>
        <v>1</v>
      </c>
      <c r="T2564" s="42">
        <f>DataSet!G3295+DataSet!Q3295+DataSet!S3295</f>
        <v>7</v>
      </c>
      <c r="U2564" s="16" t="str">
        <f t="shared" si="367"/>
        <v>High</v>
      </c>
      <c r="V2564" s="4">
        <v>4</v>
      </c>
      <c r="W2564" s="33">
        <f t="shared" si="368"/>
        <v>524.38441532258059</v>
      </c>
      <c r="X2564" s="2" t="s">
        <v>17</v>
      </c>
    </row>
    <row r="2565" spans="1:24" ht="14.25" customHeight="1" x14ac:dyDescent="0.25">
      <c r="A2565" s="2">
        <v>3358</v>
      </c>
      <c r="B2565" s="2">
        <v>60</v>
      </c>
      <c r="C2565" s="2" t="str">
        <f t="shared" si="360"/>
        <v>Seniors</v>
      </c>
      <c r="D2565" s="2" t="s">
        <v>26</v>
      </c>
      <c r="E2565" s="2" t="s">
        <v>29</v>
      </c>
      <c r="F2565" s="2">
        <v>447.09</v>
      </c>
      <c r="G2565" s="2">
        <f t="shared" si="361"/>
        <v>2</v>
      </c>
      <c r="H2565" s="6">
        <v>47554</v>
      </c>
      <c r="I2565" s="12" t="str">
        <f t="shared" si="362"/>
        <v>2030</v>
      </c>
      <c r="J2565" s="10" t="str">
        <f t="shared" si="363"/>
        <v>Mar</v>
      </c>
      <c r="K2565" s="12" t="str">
        <f t="shared" si="364"/>
        <v>12</v>
      </c>
      <c r="L2565" s="2" t="s">
        <v>24</v>
      </c>
      <c r="M2565" s="2" t="s">
        <v>25</v>
      </c>
      <c r="N2565" s="2">
        <v>1.05</v>
      </c>
      <c r="O2565" s="2" t="s">
        <v>16</v>
      </c>
      <c r="P2565" s="2">
        <v>14</v>
      </c>
      <c r="Q2565" s="2">
        <f t="shared" si="365"/>
        <v>2</v>
      </c>
      <c r="R2565" s="2">
        <v>31.94</v>
      </c>
      <c r="S2565" s="2">
        <f t="shared" si="366"/>
        <v>1</v>
      </c>
      <c r="T2565" s="42">
        <f>DataSet!G3359+DataSet!Q3359+DataSet!S3359</f>
        <v>5</v>
      </c>
      <c r="U2565" s="16" t="str">
        <f t="shared" si="367"/>
        <v>Medium</v>
      </c>
      <c r="V2565" s="4">
        <v>2</v>
      </c>
      <c r="W2565" s="33">
        <f t="shared" si="368"/>
        <v>517.82325865580424</v>
      </c>
      <c r="X2565" s="2" t="s">
        <v>22</v>
      </c>
    </row>
    <row r="2566" spans="1:24" ht="14.25" customHeight="1" x14ac:dyDescent="0.25">
      <c r="A2566" s="2">
        <v>3889</v>
      </c>
      <c r="B2566" s="2">
        <v>59</v>
      </c>
      <c r="C2566" s="2" t="str">
        <f t="shared" si="360"/>
        <v>Late Adults</v>
      </c>
      <c r="D2566" s="2" t="s">
        <v>18</v>
      </c>
      <c r="E2566" s="2" t="s">
        <v>27</v>
      </c>
      <c r="F2566" s="2">
        <v>542.22</v>
      </c>
      <c r="G2566" s="2">
        <f t="shared" si="361"/>
        <v>2</v>
      </c>
      <c r="H2566" s="6">
        <v>48085</v>
      </c>
      <c r="I2566" s="12" t="str">
        <f t="shared" si="362"/>
        <v>2031</v>
      </c>
      <c r="J2566" s="10" t="str">
        <f t="shared" si="363"/>
        <v>Aug</v>
      </c>
      <c r="K2566" s="12" t="str">
        <f t="shared" si="364"/>
        <v>25</v>
      </c>
      <c r="L2566" s="2" t="s">
        <v>20</v>
      </c>
      <c r="M2566" s="2" t="s">
        <v>15</v>
      </c>
      <c r="N2566" s="2">
        <v>1.05</v>
      </c>
      <c r="O2566" s="2" t="s">
        <v>21</v>
      </c>
      <c r="P2566" s="2">
        <v>1</v>
      </c>
      <c r="Q2566" s="2">
        <f t="shared" si="365"/>
        <v>1</v>
      </c>
      <c r="R2566" s="2">
        <v>542.22</v>
      </c>
      <c r="S2566" s="2">
        <f t="shared" si="366"/>
        <v>3</v>
      </c>
      <c r="T2566" s="42">
        <f>DataSet!G3890+DataSet!Q3890+DataSet!S3890</f>
        <v>7</v>
      </c>
      <c r="U2566" s="16" t="str">
        <f t="shared" si="367"/>
        <v>High</v>
      </c>
      <c r="V2566" s="4">
        <v>3</v>
      </c>
      <c r="W2566" s="33">
        <f t="shared" si="368"/>
        <v>497.13169354838658</v>
      </c>
      <c r="X2566" s="2" t="s">
        <v>28</v>
      </c>
    </row>
    <row r="2567" spans="1:24" ht="14.25" customHeight="1" x14ac:dyDescent="0.25">
      <c r="A2567" s="2">
        <v>4236</v>
      </c>
      <c r="B2567" s="2">
        <v>25</v>
      </c>
      <c r="C2567" s="2" t="str">
        <f t="shared" si="360"/>
        <v>Young Adults</v>
      </c>
      <c r="D2567" s="2" t="s">
        <v>26</v>
      </c>
      <c r="E2567" s="2" t="s">
        <v>19</v>
      </c>
      <c r="F2567" s="2">
        <v>623.04</v>
      </c>
      <c r="G2567" s="2">
        <f t="shared" si="361"/>
        <v>2</v>
      </c>
      <c r="H2567" s="6">
        <v>48432</v>
      </c>
      <c r="I2567" s="12" t="str">
        <f t="shared" si="362"/>
        <v>2032</v>
      </c>
      <c r="J2567" s="10" t="str">
        <f t="shared" si="363"/>
        <v>Aug</v>
      </c>
      <c r="K2567" s="12" t="str">
        <f t="shared" si="364"/>
        <v>06</v>
      </c>
      <c r="L2567" s="2" t="s">
        <v>24</v>
      </c>
      <c r="M2567" s="2" t="s">
        <v>25</v>
      </c>
      <c r="N2567" s="2">
        <v>1.05</v>
      </c>
      <c r="O2567" s="2" t="s">
        <v>16</v>
      </c>
      <c r="P2567" s="2">
        <v>9</v>
      </c>
      <c r="Q2567" s="2">
        <f t="shared" si="365"/>
        <v>2</v>
      </c>
      <c r="R2567" s="2">
        <v>69.23</v>
      </c>
      <c r="S2567" s="2">
        <f t="shared" si="366"/>
        <v>2</v>
      </c>
      <c r="T2567" s="42">
        <f>DataSet!G4237+DataSet!Q4237+DataSet!S4237</f>
        <v>6</v>
      </c>
      <c r="U2567" s="16" t="str">
        <f t="shared" si="367"/>
        <v>Medium</v>
      </c>
      <c r="V2567" s="4">
        <v>1</v>
      </c>
      <c r="W2567" s="33">
        <f t="shared" si="368"/>
        <v>540.23094650205758</v>
      </c>
      <c r="X2567" s="2" t="s">
        <v>17</v>
      </c>
    </row>
    <row r="2568" spans="1:24" ht="14.25" customHeight="1" x14ac:dyDescent="0.25">
      <c r="A2568" s="2">
        <v>4274</v>
      </c>
      <c r="B2568" s="2">
        <v>56</v>
      </c>
      <c r="C2568" s="2" t="str">
        <f t="shared" si="360"/>
        <v>Late Adults</v>
      </c>
      <c r="D2568" s="2" t="s">
        <v>23</v>
      </c>
      <c r="E2568" s="2" t="s">
        <v>19</v>
      </c>
      <c r="F2568" s="2">
        <v>405.42</v>
      </c>
      <c r="G2568" s="2">
        <f t="shared" si="361"/>
        <v>2</v>
      </c>
      <c r="H2568" s="6">
        <v>48470</v>
      </c>
      <c r="I2568" s="12" t="str">
        <f t="shared" si="362"/>
        <v>2032</v>
      </c>
      <c r="J2568" s="10" t="str">
        <f t="shared" si="363"/>
        <v>Sep</v>
      </c>
      <c r="K2568" s="12" t="str">
        <f t="shared" si="364"/>
        <v>13</v>
      </c>
      <c r="L2568" s="2" t="s">
        <v>20</v>
      </c>
      <c r="M2568" s="2" t="s">
        <v>25</v>
      </c>
      <c r="N2568" s="2">
        <v>1.05</v>
      </c>
      <c r="O2568" s="2" t="s">
        <v>16</v>
      </c>
      <c r="P2568" s="2">
        <v>18</v>
      </c>
      <c r="Q2568" s="2">
        <f t="shared" si="365"/>
        <v>3</v>
      </c>
      <c r="R2568" s="2">
        <v>22.52</v>
      </c>
      <c r="S2568" s="2">
        <f t="shared" si="366"/>
        <v>1</v>
      </c>
      <c r="T2568" s="42">
        <f>DataSet!G4275+DataSet!Q4275+DataSet!S4275</f>
        <v>5</v>
      </c>
      <c r="U2568" s="16" t="str">
        <f t="shared" si="367"/>
        <v>Medium</v>
      </c>
      <c r="V2568" s="4">
        <v>1</v>
      </c>
      <c r="W2568" s="33">
        <f t="shared" si="368"/>
        <v>540.06020618556693</v>
      </c>
      <c r="X2568" s="2" t="s">
        <v>28</v>
      </c>
    </row>
    <row r="2569" spans="1:24" ht="14.25" customHeight="1" x14ac:dyDescent="0.25">
      <c r="A2569" s="2">
        <v>4295</v>
      </c>
      <c r="B2569" s="2">
        <v>21</v>
      </c>
      <c r="C2569" s="2" t="str">
        <f t="shared" si="360"/>
        <v>Young Adults</v>
      </c>
      <c r="D2569" s="2" t="s">
        <v>23</v>
      </c>
      <c r="E2569" s="2" t="s">
        <v>13</v>
      </c>
      <c r="F2569" s="2">
        <v>121.36</v>
      </c>
      <c r="G2569" s="2">
        <f t="shared" si="361"/>
        <v>1</v>
      </c>
      <c r="H2569" s="6">
        <v>48491</v>
      </c>
      <c r="I2569" s="12" t="str">
        <f t="shared" si="362"/>
        <v>2032</v>
      </c>
      <c r="J2569" s="10" t="str">
        <f t="shared" si="363"/>
        <v>Oct</v>
      </c>
      <c r="K2569" s="12" t="str">
        <f t="shared" si="364"/>
        <v>04</v>
      </c>
      <c r="L2569" s="2" t="s">
        <v>30</v>
      </c>
      <c r="M2569" s="2" t="s">
        <v>15</v>
      </c>
      <c r="N2569" s="2">
        <v>1.05</v>
      </c>
      <c r="O2569" s="2" t="s">
        <v>21</v>
      </c>
      <c r="P2569" s="2">
        <v>14</v>
      </c>
      <c r="Q2569" s="2">
        <f t="shared" si="365"/>
        <v>2</v>
      </c>
      <c r="R2569" s="2">
        <v>8.67</v>
      </c>
      <c r="S2569" s="2">
        <f t="shared" si="366"/>
        <v>1</v>
      </c>
      <c r="T2569" s="42">
        <f>DataSet!G4296+DataSet!Q4296+DataSet!S4296</f>
        <v>6</v>
      </c>
      <c r="U2569" s="16" t="str">
        <f t="shared" si="367"/>
        <v>Medium</v>
      </c>
      <c r="V2569" s="4">
        <v>4</v>
      </c>
      <c r="W2569" s="33">
        <f t="shared" si="368"/>
        <v>525.12890909090913</v>
      </c>
      <c r="X2569" s="2" t="s">
        <v>17</v>
      </c>
    </row>
    <row r="2570" spans="1:24" ht="14.25" customHeight="1" x14ac:dyDescent="0.25">
      <c r="A2570" s="2">
        <v>4697</v>
      </c>
      <c r="B2570" s="2">
        <v>53</v>
      </c>
      <c r="C2570" s="2" t="str">
        <f t="shared" si="360"/>
        <v>Late Adults</v>
      </c>
      <c r="D2570" s="2" t="s">
        <v>23</v>
      </c>
      <c r="E2570" s="2" t="s">
        <v>27</v>
      </c>
      <c r="F2570" s="2">
        <v>88.41</v>
      </c>
      <c r="G2570" s="2">
        <f t="shared" si="361"/>
        <v>1</v>
      </c>
      <c r="H2570" s="6">
        <v>48893</v>
      </c>
      <c r="I2570" s="12" t="str">
        <f t="shared" si="362"/>
        <v>2033</v>
      </c>
      <c r="J2570" s="10" t="str">
        <f t="shared" si="363"/>
        <v>Nov</v>
      </c>
      <c r="K2570" s="12" t="str">
        <f t="shared" si="364"/>
        <v>10</v>
      </c>
      <c r="L2570" s="2" t="s">
        <v>20</v>
      </c>
      <c r="M2570" s="2" t="s">
        <v>25</v>
      </c>
      <c r="N2570" s="2">
        <v>1.05</v>
      </c>
      <c r="O2570" s="2" t="s">
        <v>16</v>
      </c>
      <c r="P2570" s="2">
        <v>16</v>
      </c>
      <c r="Q2570" s="2">
        <f t="shared" si="365"/>
        <v>3</v>
      </c>
      <c r="R2570" s="2">
        <v>5.53</v>
      </c>
      <c r="S2570" s="2">
        <f t="shared" si="366"/>
        <v>1</v>
      </c>
      <c r="T2570" s="42">
        <f>DataSet!G4698+DataSet!Q4698+DataSet!S4698</f>
        <v>7</v>
      </c>
      <c r="U2570" s="16" t="str">
        <f t="shared" si="367"/>
        <v>High</v>
      </c>
      <c r="V2570" s="4">
        <v>2</v>
      </c>
      <c r="W2570" s="33">
        <f t="shared" si="368"/>
        <v>517.96761224489762</v>
      </c>
      <c r="X2570" s="2" t="s">
        <v>22</v>
      </c>
    </row>
    <row r="2571" spans="1:24" ht="14.25" customHeight="1" x14ac:dyDescent="0.25">
      <c r="A2571" s="2">
        <v>4700</v>
      </c>
      <c r="B2571" s="2">
        <v>26</v>
      </c>
      <c r="C2571" s="2" t="str">
        <f t="shared" si="360"/>
        <v>Young Adults</v>
      </c>
      <c r="D2571" s="2" t="s">
        <v>23</v>
      </c>
      <c r="E2571" s="2" t="s">
        <v>19</v>
      </c>
      <c r="F2571" s="2">
        <v>961.23</v>
      </c>
      <c r="G2571" s="2">
        <f t="shared" si="361"/>
        <v>3</v>
      </c>
      <c r="H2571" s="6">
        <v>48896</v>
      </c>
      <c r="I2571" s="12" t="str">
        <f t="shared" si="362"/>
        <v>2033</v>
      </c>
      <c r="J2571" s="10" t="str">
        <f t="shared" si="363"/>
        <v>Nov</v>
      </c>
      <c r="K2571" s="12" t="str">
        <f t="shared" si="364"/>
        <v>13</v>
      </c>
      <c r="L2571" s="2" t="s">
        <v>24</v>
      </c>
      <c r="M2571" s="2" t="s">
        <v>25</v>
      </c>
      <c r="N2571" s="2">
        <v>1.05</v>
      </c>
      <c r="O2571" s="2" t="s">
        <v>21</v>
      </c>
      <c r="P2571" s="2">
        <v>5</v>
      </c>
      <c r="Q2571" s="2">
        <f t="shared" si="365"/>
        <v>1</v>
      </c>
      <c r="R2571" s="2">
        <v>192.25</v>
      </c>
      <c r="S2571" s="2">
        <f t="shared" si="366"/>
        <v>3</v>
      </c>
      <c r="T2571" s="42">
        <f>DataSet!G4701+DataSet!Q4701+DataSet!S4701</f>
        <v>6</v>
      </c>
      <c r="U2571" s="16" t="str">
        <f t="shared" si="367"/>
        <v>Medium</v>
      </c>
      <c r="V2571" s="4">
        <v>4</v>
      </c>
      <c r="W2571" s="33">
        <f t="shared" si="368"/>
        <v>525.94625506072873</v>
      </c>
      <c r="X2571" s="2" t="s">
        <v>28</v>
      </c>
    </row>
    <row r="2572" spans="1:24" ht="14.25" customHeight="1" x14ac:dyDescent="0.25">
      <c r="A2572" s="2">
        <v>4708</v>
      </c>
      <c r="B2572" s="2">
        <v>42</v>
      </c>
      <c r="C2572" s="2" t="str">
        <f t="shared" si="360"/>
        <v>Mid Adults</v>
      </c>
      <c r="D2572" s="2" t="s">
        <v>26</v>
      </c>
      <c r="E2572" s="2" t="s">
        <v>27</v>
      </c>
      <c r="F2572" s="2">
        <v>490.21</v>
      </c>
      <c r="G2572" s="2">
        <f t="shared" si="361"/>
        <v>2</v>
      </c>
      <c r="H2572" s="6">
        <v>48904</v>
      </c>
      <c r="I2572" s="12" t="str">
        <f t="shared" si="362"/>
        <v>2033</v>
      </c>
      <c r="J2572" s="10" t="str">
        <f t="shared" si="363"/>
        <v>Nov</v>
      </c>
      <c r="K2572" s="12" t="str">
        <f t="shared" si="364"/>
        <v>21</v>
      </c>
      <c r="L2572" s="2" t="s">
        <v>20</v>
      </c>
      <c r="M2572" s="2" t="s">
        <v>25</v>
      </c>
      <c r="N2572" s="2">
        <v>1.05</v>
      </c>
      <c r="O2572" s="2" t="s">
        <v>16</v>
      </c>
      <c r="P2572" s="2">
        <v>5</v>
      </c>
      <c r="Q2572" s="2">
        <f t="shared" si="365"/>
        <v>1</v>
      </c>
      <c r="R2572" s="2">
        <v>98.04</v>
      </c>
      <c r="S2572" s="2">
        <f t="shared" si="366"/>
        <v>2</v>
      </c>
      <c r="T2572" s="42">
        <f>DataSet!G4709+DataSet!Q4709+DataSet!S4709</f>
        <v>6</v>
      </c>
      <c r="U2572" s="16" t="str">
        <f t="shared" si="367"/>
        <v>Medium</v>
      </c>
      <c r="V2572" s="4">
        <v>5</v>
      </c>
      <c r="W2572" s="33">
        <f t="shared" si="368"/>
        <v>546.85899786780362</v>
      </c>
      <c r="X2572" s="2" t="s">
        <v>28</v>
      </c>
    </row>
    <row r="2573" spans="1:24" ht="14.25" customHeight="1" x14ac:dyDescent="0.25">
      <c r="A2573" s="2">
        <v>13</v>
      </c>
      <c r="B2573" s="2">
        <v>24</v>
      </c>
      <c r="C2573" s="2" t="str">
        <f t="shared" si="360"/>
        <v>Young Adults</v>
      </c>
      <c r="D2573" s="2" t="s">
        <v>26</v>
      </c>
      <c r="E2573" s="2" t="s">
        <v>27</v>
      </c>
      <c r="F2573" s="2">
        <v>206.63</v>
      </c>
      <c r="G2573" s="2">
        <f t="shared" si="361"/>
        <v>1</v>
      </c>
      <c r="H2573" s="6">
        <v>44209</v>
      </c>
      <c r="I2573" s="12" t="str">
        <f t="shared" si="362"/>
        <v>2021</v>
      </c>
      <c r="J2573" s="10" t="str">
        <f t="shared" si="363"/>
        <v>Jan</v>
      </c>
      <c r="K2573" s="12" t="str">
        <f t="shared" si="364"/>
        <v>13</v>
      </c>
      <c r="L2573" s="2" t="s">
        <v>24</v>
      </c>
      <c r="M2573" s="2" t="s">
        <v>25</v>
      </c>
      <c r="N2573" s="2">
        <v>1.04</v>
      </c>
      <c r="O2573" s="2" t="s">
        <v>21</v>
      </c>
      <c r="P2573" s="2">
        <v>12</v>
      </c>
      <c r="Q2573" s="2">
        <f t="shared" si="365"/>
        <v>2</v>
      </c>
      <c r="R2573" s="2">
        <v>17.22</v>
      </c>
      <c r="S2573" s="2">
        <f t="shared" si="366"/>
        <v>1</v>
      </c>
      <c r="T2573" s="42">
        <f>DataSet!G14+DataSet!Q14+DataSet!S14</f>
        <v>6</v>
      </c>
      <c r="U2573" s="16" t="str">
        <f t="shared" si="367"/>
        <v>Medium</v>
      </c>
      <c r="V2573" s="4">
        <v>2</v>
      </c>
      <c r="W2573" s="33">
        <f t="shared" si="368"/>
        <v>518.84605316973386</v>
      </c>
      <c r="X2573" s="2" t="s">
        <v>28</v>
      </c>
    </row>
    <row r="2574" spans="1:24" ht="14.25" customHeight="1" x14ac:dyDescent="0.25">
      <c r="A2574" s="2">
        <v>36</v>
      </c>
      <c r="B2574" s="2">
        <v>18</v>
      </c>
      <c r="C2574" s="2" t="str">
        <f t="shared" si="360"/>
        <v>Young Adults</v>
      </c>
      <c r="D2574" s="2" t="s">
        <v>23</v>
      </c>
      <c r="E2574" s="2" t="s">
        <v>27</v>
      </c>
      <c r="F2574" s="2">
        <v>975.06</v>
      </c>
      <c r="G2574" s="2">
        <f t="shared" si="361"/>
        <v>3</v>
      </c>
      <c r="H2574" s="6">
        <v>44232</v>
      </c>
      <c r="I2574" s="12" t="str">
        <f t="shared" si="362"/>
        <v>2021</v>
      </c>
      <c r="J2574" s="10" t="str">
        <f t="shared" si="363"/>
        <v>Feb</v>
      </c>
      <c r="K2574" s="12" t="str">
        <f t="shared" si="364"/>
        <v>05</v>
      </c>
      <c r="L2574" s="2" t="s">
        <v>24</v>
      </c>
      <c r="M2574" s="2" t="s">
        <v>15</v>
      </c>
      <c r="N2574" s="2">
        <v>1.04</v>
      </c>
      <c r="O2574" s="2" t="s">
        <v>21</v>
      </c>
      <c r="P2574" s="2">
        <v>3</v>
      </c>
      <c r="Q2574" s="2">
        <f t="shared" si="365"/>
        <v>1</v>
      </c>
      <c r="R2574" s="2">
        <v>325.02</v>
      </c>
      <c r="S2574" s="2">
        <f t="shared" si="366"/>
        <v>3</v>
      </c>
      <c r="T2574" s="42">
        <f>DataSet!G37+DataSet!Q37+DataSet!S37</f>
        <v>7</v>
      </c>
      <c r="U2574" s="16" t="str">
        <f t="shared" si="367"/>
        <v>High</v>
      </c>
      <c r="V2574" s="4">
        <v>5</v>
      </c>
      <c r="W2574" s="33">
        <f t="shared" si="368"/>
        <v>546.9800427350425</v>
      </c>
      <c r="X2574" s="2" t="s">
        <v>22</v>
      </c>
    </row>
    <row r="2575" spans="1:24" ht="14.25" customHeight="1" x14ac:dyDescent="0.25">
      <c r="A2575" s="2">
        <v>62</v>
      </c>
      <c r="B2575" s="2">
        <v>23</v>
      </c>
      <c r="C2575" s="2" t="str">
        <f t="shared" si="360"/>
        <v>Young Adults</v>
      </c>
      <c r="D2575" s="2" t="s">
        <v>12</v>
      </c>
      <c r="E2575" s="2" t="s">
        <v>13</v>
      </c>
      <c r="F2575" s="2">
        <v>67.52</v>
      </c>
      <c r="G2575" s="2">
        <f t="shared" si="361"/>
        <v>1</v>
      </c>
      <c r="H2575" s="6">
        <v>44258</v>
      </c>
      <c r="I2575" s="12" t="str">
        <f t="shared" si="362"/>
        <v>2021</v>
      </c>
      <c r="J2575" s="10" t="str">
        <f t="shared" si="363"/>
        <v>Mar</v>
      </c>
      <c r="K2575" s="12" t="str">
        <f t="shared" si="364"/>
        <v>03</v>
      </c>
      <c r="L2575" s="2" t="s">
        <v>20</v>
      </c>
      <c r="M2575" s="2" t="s">
        <v>15</v>
      </c>
      <c r="N2575" s="2">
        <v>1.04</v>
      </c>
      <c r="O2575" s="2" t="s">
        <v>16</v>
      </c>
      <c r="P2575" s="2">
        <v>10</v>
      </c>
      <c r="Q2575" s="2">
        <f t="shared" si="365"/>
        <v>2</v>
      </c>
      <c r="R2575" s="2">
        <v>6.75</v>
      </c>
      <c r="S2575" s="2">
        <f t="shared" si="366"/>
        <v>1</v>
      </c>
      <c r="T2575" s="42">
        <f>DataSet!G63+DataSet!Q63+DataSet!S63</f>
        <v>6</v>
      </c>
      <c r="U2575" s="16" t="str">
        <f t="shared" si="367"/>
        <v>Medium</v>
      </c>
      <c r="V2575" s="4">
        <v>3</v>
      </c>
      <c r="W2575" s="33">
        <f t="shared" si="368"/>
        <v>497.04060606060563</v>
      </c>
      <c r="X2575" s="2" t="s">
        <v>17</v>
      </c>
    </row>
    <row r="2576" spans="1:24" ht="14.25" customHeight="1" x14ac:dyDescent="0.25">
      <c r="A2576" s="2">
        <v>108</v>
      </c>
      <c r="B2576" s="2">
        <v>53</v>
      </c>
      <c r="C2576" s="2" t="str">
        <f t="shared" si="360"/>
        <v>Late Adults</v>
      </c>
      <c r="D2576" s="2" t="s">
        <v>26</v>
      </c>
      <c r="E2576" s="2" t="s">
        <v>19</v>
      </c>
      <c r="F2576" s="2">
        <v>293.05</v>
      </c>
      <c r="G2576" s="2">
        <f t="shared" si="361"/>
        <v>1</v>
      </c>
      <c r="H2576" s="6">
        <v>44304</v>
      </c>
      <c r="I2576" s="12" t="str">
        <f t="shared" si="362"/>
        <v>2021</v>
      </c>
      <c r="J2576" s="10" t="str">
        <f t="shared" si="363"/>
        <v>Apr</v>
      </c>
      <c r="K2576" s="12" t="str">
        <f t="shared" si="364"/>
        <v>18</v>
      </c>
      <c r="L2576" s="2" t="s">
        <v>14</v>
      </c>
      <c r="M2576" s="2" t="s">
        <v>15</v>
      </c>
      <c r="N2576" s="2">
        <v>1.04</v>
      </c>
      <c r="O2576" s="2" t="s">
        <v>21</v>
      </c>
      <c r="P2576" s="2">
        <v>6</v>
      </c>
      <c r="Q2576" s="2">
        <f t="shared" si="365"/>
        <v>2</v>
      </c>
      <c r="R2576" s="2">
        <v>48.84</v>
      </c>
      <c r="S2576" s="2">
        <f t="shared" si="366"/>
        <v>1</v>
      </c>
      <c r="T2576" s="42">
        <f>DataSet!G109+DataSet!Q109+DataSet!S109</f>
        <v>7</v>
      </c>
      <c r="U2576" s="16" t="str">
        <f t="shared" si="367"/>
        <v>High</v>
      </c>
      <c r="V2576" s="4">
        <v>3</v>
      </c>
      <c r="W2576" s="33">
        <f t="shared" si="368"/>
        <v>497.91008097165945</v>
      </c>
      <c r="X2576" s="2" t="s">
        <v>28</v>
      </c>
    </row>
    <row r="2577" spans="1:24" ht="14.25" customHeight="1" x14ac:dyDescent="0.25">
      <c r="A2577" s="2">
        <v>510</v>
      </c>
      <c r="B2577" s="2">
        <v>30</v>
      </c>
      <c r="C2577" s="2" t="str">
        <f t="shared" si="360"/>
        <v>Early Adults</v>
      </c>
      <c r="D2577" s="2" t="s">
        <v>18</v>
      </c>
      <c r="E2577" s="2" t="s">
        <v>27</v>
      </c>
      <c r="F2577" s="2">
        <v>819.77</v>
      </c>
      <c r="G2577" s="2">
        <f t="shared" si="361"/>
        <v>3</v>
      </c>
      <c r="H2577" s="6">
        <v>44706</v>
      </c>
      <c r="I2577" s="12" t="str">
        <f t="shared" si="362"/>
        <v>2022</v>
      </c>
      <c r="J2577" s="10" t="str">
        <f t="shared" si="363"/>
        <v>May</v>
      </c>
      <c r="K2577" s="12" t="str">
        <f t="shared" si="364"/>
        <v>25</v>
      </c>
      <c r="L2577" s="2" t="s">
        <v>14</v>
      </c>
      <c r="M2577" s="2" t="s">
        <v>15</v>
      </c>
      <c r="N2577" s="2">
        <v>1.04</v>
      </c>
      <c r="O2577" s="2" t="s">
        <v>16</v>
      </c>
      <c r="P2577" s="2">
        <v>10</v>
      </c>
      <c r="Q2577" s="2">
        <f t="shared" si="365"/>
        <v>2</v>
      </c>
      <c r="R2577" s="2">
        <v>81.98</v>
      </c>
      <c r="S2577" s="2">
        <f t="shared" si="366"/>
        <v>2</v>
      </c>
      <c r="T2577" s="42">
        <f>DataSet!G511+DataSet!Q511+DataSet!S511</f>
        <v>5</v>
      </c>
      <c r="U2577" s="16" t="str">
        <f t="shared" si="367"/>
        <v>Medium</v>
      </c>
      <c r="V2577" s="4">
        <v>4</v>
      </c>
      <c r="W2577" s="33">
        <f t="shared" si="368"/>
        <v>525.06332657200812</v>
      </c>
      <c r="X2577" s="2" t="s">
        <v>17</v>
      </c>
    </row>
    <row r="2578" spans="1:24" ht="14.25" customHeight="1" x14ac:dyDescent="0.25">
      <c r="A2578" s="2">
        <v>799</v>
      </c>
      <c r="B2578" s="2">
        <v>20</v>
      </c>
      <c r="C2578" s="2" t="str">
        <f t="shared" si="360"/>
        <v>Young Adults</v>
      </c>
      <c r="D2578" s="2" t="s">
        <v>23</v>
      </c>
      <c r="E2578" s="2" t="s">
        <v>27</v>
      </c>
      <c r="F2578" s="2">
        <v>480.02</v>
      </c>
      <c r="G2578" s="2">
        <f t="shared" si="361"/>
        <v>2</v>
      </c>
      <c r="H2578" s="6">
        <v>44995</v>
      </c>
      <c r="I2578" s="12" t="str">
        <f t="shared" si="362"/>
        <v>2023</v>
      </c>
      <c r="J2578" s="10" t="str">
        <f t="shared" si="363"/>
        <v>Mar</v>
      </c>
      <c r="K2578" s="12" t="str">
        <f t="shared" si="364"/>
        <v>10</v>
      </c>
      <c r="L2578" s="2" t="s">
        <v>30</v>
      </c>
      <c r="M2578" s="2" t="s">
        <v>15</v>
      </c>
      <c r="N2578" s="2">
        <v>1.04</v>
      </c>
      <c r="O2578" s="2" t="s">
        <v>16</v>
      </c>
      <c r="P2578" s="2">
        <v>3</v>
      </c>
      <c r="Q2578" s="2">
        <f t="shared" si="365"/>
        <v>1</v>
      </c>
      <c r="R2578" s="2">
        <v>160.01</v>
      </c>
      <c r="S2578" s="2">
        <f t="shared" si="366"/>
        <v>3</v>
      </c>
      <c r="T2578" s="42">
        <f>DataSet!G800+DataSet!Q800+DataSet!S800</f>
        <v>7</v>
      </c>
      <c r="U2578" s="16" t="str">
        <f t="shared" si="367"/>
        <v>High</v>
      </c>
      <c r="V2578" s="4">
        <v>4</v>
      </c>
      <c r="W2578" s="33">
        <f t="shared" si="368"/>
        <v>524.46432926829266</v>
      </c>
      <c r="X2578" s="2" t="s">
        <v>28</v>
      </c>
    </row>
    <row r="2579" spans="1:24" ht="14.25" customHeight="1" x14ac:dyDescent="0.25">
      <c r="A2579" s="2">
        <v>1073</v>
      </c>
      <c r="B2579" s="2">
        <v>56</v>
      </c>
      <c r="C2579" s="2" t="str">
        <f t="shared" si="360"/>
        <v>Late Adults</v>
      </c>
      <c r="D2579" s="2" t="s">
        <v>26</v>
      </c>
      <c r="E2579" s="2" t="s">
        <v>13</v>
      </c>
      <c r="F2579" s="2">
        <v>832.89</v>
      </c>
      <c r="G2579" s="2">
        <f t="shared" si="361"/>
        <v>3</v>
      </c>
      <c r="H2579" s="6">
        <v>45269</v>
      </c>
      <c r="I2579" s="12" t="str">
        <f t="shared" si="362"/>
        <v>2023</v>
      </c>
      <c r="J2579" s="10" t="str">
        <f t="shared" si="363"/>
        <v>Dec</v>
      </c>
      <c r="K2579" s="12" t="str">
        <f t="shared" si="364"/>
        <v>09</v>
      </c>
      <c r="L2579" s="2" t="s">
        <v>30</v>
      </c>
      <c r="M2579" s="2" t="s">
        <v>15</v>
      </c>
      <c r="N2579" s="2">
        <v>1.04</v>
      </c>
      <c r="O2579" s="2" t="s">
        <v>16</v>
      </c>
      <c r="P2579" s="2">
        <v>7</v>
      </c>
      <c r="Q2579" s="2">
        <f t="shared" si="365"/>
        <v>2</v>
      </c>
      <c r="R2579" s="2">
        <v>118.98</v>
      </c>
      <c r="S2579" s="2">
        <f t="shared" si="366"/>
        <v>2</v>
      </c>
      <c r="T2579" s="42">
        <f>DataSet!G1074+DataSet!Q1074+DataSet!S1074</f>
        <v>7</v>
      </c>
      <c r="U2579" s="16" t="str">
        <f t="shared" si="367"/>
        <v>High</v>
      </c>
      <c r="V2579" s="4">
        <v>5</v>
      </c>
      <c r="W2579" s="33">
        <f t="shared" si="368"/>
        <v>546.06338329764435</v>
      </c>
      <c r="X2579" s="2" t="s">
        <v>22</v>
      </c>
    </row>
    <row r="2580" spans="1:24" ht="14.25" customHeight="1" x14ac:dyDescent="0.25">
      <c r="A2580" s="2">
        <v>1589</v>
      </c>
      <c r="B2580" s="2">
        <v>45</v>
      </c>
      <c r="C2580" s="2" t="str">
        <f t="shared" si="360"/>
        <v>Mid Adults</v>
      </c>
      <c r="D2580" s="2" t="s">
        <v>18</v>
      </c>
      <c r="E2580" s="2" t="s">
        <v>13</v>
      </c>
      <c r="F2580" s="2">
        <v>369.68</v>
      </c>
      <c r="G2580" s="2">
        <f t="shared" si="361"/>
        <v>2</v>
      </c>
      <c r="H2580" s="6">
        <v>45785</v>
      </c>
      <c r="I2580" s="12" t="str">
        <f t="shared" si="362"/>
        <v>2025</v>
      </c>
      <c r="J2580" s="10" t="str">
        <f t="shared" si="363"/>
        <v>May</v>
      </c>
      <c r="K2580" s="12" t="str">
        <f t="shared" si="364"/>
        <v>08</v>
      </c>
      <c r="L2580" s="2" t="s">
        <v>24</v>
      </c>
      <c r="M2580" s="2" t="s">
        <v>25</v>
      </c>
      <c r="N2580" s="2">
        <v>1.04</v>
      </c>
      <c r="O2580" s="2" t="s">
        <v>21</v>
      </c>
      <c r="P2580" s="2">
        <v>11</v>
      </c>
      <c r="Q2580" s="2">
        <f t="shared" si="365"/>
        <v>2</v>
      </c>
      <c r="R2580" s="2">
        <v>33.61</v>
      </c>
      <c r="S2580" s="2">
        <f t="shared" si="366"/>
        <v>1</v>
      </c>
      <c r="T2580" s="42">
        <f>DataSet!G1590+DataSet!Q1590+DataSet!S1590</f>
        <v>5</v>
      </c>
      <c r="U2580" s="16" t="str">
        <f t="shared" si="367"/>
        <v>Medium</v>
      </c>
      <c r="V2580" s="4">
        <v>1</v>
      </c>
      <c r="W2580" s="33">
        <f t="shared" si="368"/>
        <v>540.33838842975194</v>
      </c>
      <c r="X2580" s="2" t="s">
        <v>17</v>
      </c>
    </row>
    <row r="2581" spans="1:24" ht="14.25" customHeight="1" x14ac:dyDescent="0.25">
      <c r="A2581" s="2">
        <v>1806</v>
      </c>
      <c r="B2581" s="2">
        <v>64</v>
      </c>
      <c r="C2581" s="2" t="str">
        <f t="shared" si="360"/>
        <v>Seniors</v>
      </c>
      <c r="D2581" s="2" t="s">
        <v>18</v>
      </c>
      <c r="E2581" s="2" t="s">
        <v>13</v>
      </c>
      <c r="F2581" s="2">
        <v>649.54</v>
      </c>
      <c r="G2581" s="2">
        <f t="shared" si="361"/>
        <v>2</v>
      </c>
      <c r="H2581" s="6">
        <v>46002</v>
      </c>
      <c r="I2581" s="12" t="str">
        <f t="shared" si="362"/>
        <v>2025</v>
      </c>
      <c r="J2581" s="10" t="str">
        <f t="shared" si="363"/>
        <v>Dec</v>
      </c>
      <c r="K2581" s="12" t="str">
        <f t="shared" si="364"/>
        <v>11</v>
      </c>
      <c r="L2581" s="2" t="s">
        <v>20</v>
      </c>
      <c r="M2581" s="2" t="s">
        <v>25</v>
      </c>
      <c r="N2581" s="2">
        <v>1.04</v>
      </c>
      <c r="O2581" s="2" t="s">
        <v>21</v>
      </c>
      <c r="P2581" s="2">
        <v>6</v>
      </c>
      <c r="Q2581" s="2">
        <f t="shared" si="365"/>
        <v>2</v>
      </c>
      <c r="R2581" s="2">
        <v>108.26</v>
      </c>
      <c r="S2581" s="2">
        <f t="shared" si="366"/>
        <v>2</v>
      </c>
      <c r="T2581" s="42">
        <f>DataSet!G1807+DataSet!Q1807+DataSet!S1807</f>
        <v>3</v>
      </c>
      <c r="U2581" s="16" t="str">
        <f t="shared" si="367"/>
        <v>Low</v>
      </c>
      <c r="V2581" s="4">
        <v>1</v>
      </c>
      <c r="W2581" s="33">
        <f t="shared" si="368"/>
        <v>540.69171842650087</v>
      </c>
      <c r="X2581" s="2" t="s">
        <v>17</v>
      </c>
    </row>
    <row r="2582" spans="1:24" ht="14.25" customHeight="1" x14ac:dyDescent="0.25">
      <c r="A2582" s="2">
        <v>2080</v>
      </c>
      <c r="B2582" s="2">
        <v>36</v>
      </c>
      <c r="C2582" s="2" t="str">
        <f t="shared" si="360"/>
        <v>Early Adults</v>
      </c>
      <c r="D2582" s="2" t="s">
        <v>23</v>
      </c>
      <c r="E2582" s="2" t="s">
        <v>13</v>
      </c>
      <c r="F2582" s="2">
        <v>316.83</v>
      </c>
      <c r="G2582" s="2">
        <f t="shared" si="361"/>
        <v>1</v>
      </c>
      <c r="H2582" s="6">
        <v>46276</v>
      </c>
      <c r="I2582" s="12" t="str">
        <f t="shared" si="362"/>
        <v>2026</v>
      </c>
      <c r="J2582" s="10" t="str">
        <f t="shared" si="363"/>
        <v>Sep</v>
      </c>
      <c r="K2582" s="12" t="str">
        <f t="shared" si="364"/>
        <v>11</v>
      </c>
      <c r="L2582" s="2" t="s">
        <v>30</v>
      </c>
      <c r="M2582" s="2" t="s">
        <v>15</v>
      </c>
      <c r="N2582" s="2">
        <v>1.04</v>
      </c>
      <c r="O2582" s="2" t="s">
        <v>16</v>
      </c>
      <c r="P2582" s="2">
        <v>3</v>
      </c>
      <c r="Q2582" s="2">
        <f t="shared" si="365"/>
        <v>1</v>
      </c>
      <c r="R2582" s="2">
        <v>105.61</v>
      </c>
      <c r="S2582" s="2">
        <f t="shared" si="366"/>
        <v>2</v>
      </c>
      <c r="T2582" s="42">
        <f>DataSet!G2081+DataSet!Q2081+DataSet!S2081</f>
        <v>5</v>
      </c>
      <c r="U2582" s="16" t="str">
        <f t="shared" si="367"/>
        <v>Medium</v>
      </c>
      <c r="V2582" s="4">
        <v>4</v>
      </c>
      <c r="W2582" s="33">
        <f t="shared" si="368"/>
        <v>524.55484725050917</v>
      </c>
      <c r="X2582" s="2" t="s">
        <v>22</v>
      </c>
    </row>
    <row r="2583" spans="1:24" ht="14.25" customHeight="1" x14ac:dyDescent="0.25">
      <c r="A2583" s="2">
        <v>2254</v>
      </c>
      <c r="B2583" s="2">
        <v>36</v>
      </c>
      <c r="C2583" s="2" t="str">
        <f t="shared" si="360"/>
        <v>Early Adults</v>
      </c>
      <c r="D2583" s="2" t="s">
        <v>18</v>
      </c>
      <c r="E2583" s="2" t="s">
        <v>27</v>
      </c>
      <c r="F2583" s="2">
        <v>878.98</v>
      </c>
      <c r="G2583" s="2">
        <f t="shared" si="361"/>
        <v>3</v>
      </c>
      <c r="H2583" s="6">
        <v>46450</v>
      </c>
      <c r="I2583" s="12" t="str">
        <f t="shared" si="362"/>
        <v>2027</v>
      </c>
      <c r="J2583" s="10" t="str">
        <f t="shared" si="363"/>
        <v>Mar</v>
      </c>
      <c r="K2583" s="12" t="str">
        <f t="shared" si="364"/>
        <v>04</v>
      </c>
      <c r="L2583" s="2" t="s">
        <v>20</v>
      </c>
      <c r="M2583" s="2" t="s">
        <v>15</v>
      </c>
      <c r="N2583" s="2">
        <v>1.04</v>
      </c>
      <c r="O2583" s="2" t="s">
        <v>21</v>
      </c>
      <c r="P2583" s="2">
        <v>15</v>
      </c>
      <c r="Q2583" s="2">
        <f t="shared" si="365"/>
        <v>2</v>
      </c>
      <c r="R2583" s="2">
        <v>58.6</v>
      </c>
      <c r="S2583" s="2">
        <f t="shared" si="366"/>
        <v>2</v>
      </c>
      <c r="T2583" s="42">
        <f>DataSet!G2255+DataSet!Q2255+DataSet!S2255</f>
        <v>7</v>
      </c>
      <c r="U2583" s="16" t="str">
        <f t="shared" si="367"/>
        <v>High</v>
      </c>
      <c r="V2583" s="4">
        <v>3</v>
      </c>
      <c r="W2583" s="33">
        <f t="shared" si="368"/>
        <v>498.32561866125712</v>
      </c>
      <c r="X2583" s="2" t="s">
        <v>28</v>
      </c>
    </row>
    <row r="2584" spans="1:24" ht="14.25" customHeight="1" x14ac:dyDescent="0.25">
      <c r="A2584" s="2">
        <v>2303</v>
      </c>
      <c r="B2584" s="2">
        <v>36</v>
      </c>
      <c r="C2584" s="2" t="str">
        <f t="shared" si="360"/>
        <v>Early Adults</v>
      </c>
      <c r="D2584" s="2" t="s">
        <v>12</v>
      </c>
      <c r="E2584" s="2" t="s">
        <v>19</v>
      </c>
      <c r="F2584" s="2">
        <v>175.09</v>
      </c>
      <c r="G2584" s="2">
        <f t="shared" si="361"/>
        <v>1</v>
      </c>
      <c r="H2584" s="6">
        <v>46499</v>
      </c>
      <c r="I2584" s="12" t="str">
        <f t="shared" si="362"/>
        <v>2027</v>
      </c>
      <c r="J2584" s="10" t="str">
        <f t="shared" si="363"/>
        <v>Apr</v>
      </c>
      <c r="K2584" s="12" t="str">
        <f t="shared" si="364"/>
        <v>22</v>
      </c>
      <c r="L2584" s="2" t="s">
        <v>14</v>
      </c>
      <c r="M2584" s="2" t="s">
        <v>25</v>
      </c>
      <c r="N2584" s="2">
        <v>1.04</v>
      </c>
      <c r="O2584" s="2" t="s">
        <v>16</v>
      </c>
      <c r="P2584" s="2">
        <v>3</v>
      </c>
      <c r="Q2584" s="2">
        <f t="shared" si="365"/>
        <v>1</v>
      </c>
      <c r="R2584" s="2">
        <v>58.36</v>
      </c>
      <c r="S2584" s="2">
        <f t="shared" si="366"/>
        <v>2</v>
      </c>
      <c r="T2584" s="42">
        <f>DataSet!G2304+DataSet!Q2304+DataSet!S2304</f>
        <v>3</v>
      </c>
      <c r="U2584" s="16" t="str">
        <f t="shared" si="367"/>
        <v>Low</v>
      </c>
      <c r="V2584" s="4">
        <v>2</v>
      </c>
      <c r="W2584" s="33">
        <f t="shared" si="368"/>
        <v>519.48584016393409</v>
      </c>
      <c r="X2584" s="2" t="s">
        <v>17</v>
      </c>
    </row>
    <row r="2585" spans="1:24" ht="14.25" customHeight="1" x14ac:dyDescent="0.25">
      <c r="A2585" s="2">
        <v>2568</v>
      </c>
      <c r="B2585" s="2">
        <v>48</v>
      </c>
      <c r="C2585" s="2" t="str">
        <f t="shared" si="360"/>
        <v>Mid Adults</v>
      </c>
      <c r="D2585" s="2" t="s">
        <v>18</v>
      </c>
      <c r="E2585" s="2" t="s">
        <v>27</v>
      </c>
      <c r="F2585" s="2">
        <v>875.94</v>
      </c>
      <c r="G2585" s="2">
        <f t="shared" si="361"/>
        <v>3</v>
      </c>
      <c r="H2585" s="6">
        <v>46764</v>
      </c>
      <c r="I2585" s="12" t="str">
        <f t="shared" si="362"/>
        <v>2028</v>
      </c>
      <c r="J2585" s="10" t="str">
        <f t="shared" si="363"/>
        <v>Jan</v>
      </c>
      <c r="K2585" s="12" t="str">
        <f t="shared" si="364"/>
        <v>12</v>
      </c>
      <c r="L2585" s="2" t="s">
        <v>20</v>
      </c>
      <c r="M2585" s="2" t="s">
        <v>25</v>
      </c>
      <c r="N2585" s="2">
        <v>1.04</v>
      </c>
      <c r="O2585" s="2" t="s">
        <v>16</v>
      </c>
      <c r="P2585" s="2">
        <v>1</v>
      </c>
      <c r="Q2585" s="2">
        <f t="shared" si="365"/>
        <v>1</v>
      </c>
      <c r="R2585" s="2">
        <v>875.94</v>
      </c>
      <c r="S2585" s="2">
        <f t="shared" si="366"/>
        <v>3</v>
      </c>
      <c r="T2585" s="42">
        <f>DataSet!G2569+DataSet!Q2569+DataSet!S2569</f>
        <v>4</v>
      </c>
      <c r="U2585" s="16" t="str">
        <f t="shared" si="367"/>
        <v>Low</v>
      </c>
      <c r="V2585" s="4">
        <v>3</v>
      </c>
      <c r="W2585" s="33">
        <f t="shared" si="368"/>
        <v>497.55193089430844</v>
      </c>
      <c r="X2585" s="2" t="s">
        <v>28</v>
      </c>
    </row>
    <row r="2586" spans="1:24" ht="14.25" customHeight="1" x14ac:dyDescent="0.25">
      <c r="A2586" s="2">
        <v>2582</v>
      </c>
      <c r="B2586" s="2">
        <v>44</v>
      </c>
      <c r="C2586" s="2" t="str">
        <f t="shared" si="360"/>
        <v>Mid Adults</v>
      </c>
      <c r="D2586" s="2" t="s">
        <v>26</v>
      </c>
      <c r="E2586" s="2" t="s">
        <v>27</v>
      </c>
      <c r="F2586" s="2">
        <v>602.19000000000005</v>
      </c>
      <c r="G2586" s="2">
        <f t="shared" si="361"/>
        <v>2</v>
      </c>
      <c r="H2586" s="6">
        <v>46778</v>
      </c>
      <c r="I2586" s="12" t="str">
        <f t="shared" si="362"/>
        <v>2028</v>
      </c>
      <c r="J2586" s="10" t="str">
        <f t="shared" si="363"/>
        <v>Jan</v>
      </c>
      <c r="K2586" s="12" t="str">
        <f t="shared" si="364"/>
        <v>26</v>
      </c>
      <c r="L2586" s="2" t="s">
        <v>24</v>
      </c>
      <c r="M2586" s="2" t="s">
        <v>25</v>
      </c>
      <c r="N2586" s="2">
        <v>1.04</v>
      </c>
      <c r="O2586" s="2" t="s">
        <v>16</v>
      </c>
      <c r="P2586" s="2">
        <v>3</v>
      </c>
      <c r="Q2586" s="2">
        <f t="shared" si="365"/>
        <v>1</v>
      </c>
      <c r="R2586" s="2">
        <v>200.73</v>
      </c>
      <c r="S2586" s="2">
        <f t="shared" si="366"/>
        <v>3</v>
      </c>
      <c r="T2586" s="42">
        <f>DataSet!G2583+DataSet!Q2583+DataSet!S2583</f>
        <v>7</v>
      </c>
      <c r="U2586" s="16" t="str">
        <f t="shared" si="367"/>
        <v>High</v>
      </c>
      <c r="V2586" s="4">
        <v>5</v>
      </c>
      <c r="W2586" s="33">
        <f t="shared" si="368"/>
        <v>545.44787553648041</v>
      </c>
      <c r="X2586" s="2" t="s">
        <v>22</v>
      </c>
    </row>
    <row r="2587" spans="1:24" ht="14.25" customHeight="1" x14ac:dyDescent="0.25">
      <c r="A2587" s="2">
        <v>3102</v>
      </c>
      <c r="B2587" s="2">
        <v>59</v>
      </c>
      <c r="C2587" s="2" t="str">
        <f t="shared" si="360"/>
        <v>Late Adults</v>
      </c>
      <c r="D2587" s="2" t="s">
        <v>26</v>
      </c>
      <c r="E2587" s="2" t="s">
        <v>29</v>
      </c>
      <c r="F2587" s="2">
        <v>594.04</v>
      </c>
      <c r="G2587" s="2">
        <f t="shared" si="361"/>
        <v>2</v>
      </c>
      <c r="H2587" s="6">
        <v>47298</v>
      </c>
      <c r="I2587" s="12" t="str">
        <f t="shared" si="362"/>
        <v>2029</v>
      </c>
      <c r="J2587" s="10" t="str">
        <f t="shared" si="363"/>
        <v>Jun</v>
      </c>
      <c r="K2587" s="12" t="str">
        <f t="shared" si="364"/>
        <v>29</v>
      </c>
      <c r="L2587" s="2" t="s">
        <v>14</v>
      </c>
      <c r="M2587" s="2" t="s">
        <v>25</v>
      </c>
      <c r="N2587" s="2">
        <v>1.04</v>
      </c>
      <c r="O2587" s="2" t="s">
        <v>21</v>
      </c>
      <c r="P2587" s="2">
        <v>17</v>
      </c>
      <c r="Q2587" s="2">
        <f t="shared" si="365"/>
        <v>3</v>
      </c>
      <c r="R2587" s="2">
        <v>34.94</v>
      </c>
      <c r="S2587" s="2">
        <f t="shared" si="366"/>
        <v>1</v>
      </c>
      <c r="T2587" s="42">
        <f>DataSet!G3103+DataSet!Q3103+DataSet!S3103</f>
        <v>4</v>
      </c>
      <c r="U2587" s="16" t="str">
        <f t="shared" si="367"/>
        <v>Low</v>
      </c>
      <c r="V2587" s="4">
        <v>1</v>
      </c>
      <c r="W2587" s="33">
        <f t="shared" si="368"/>
        <v>540.46589211618243</v>
      </c>
      <c r="X2587" s="2" t="s">
        <v>28</v>
      </c>
    </row>
    <row r="2588" spans="1:24" ht="14.25" customHeight="1" x14ac:dyDescent="0.25">
      <c r="A2588" s="2">
        <v>3446</v>
      </c>
      <c r="B2588" s="2">
        <v>56</v>
      </c>
      <c r="C2588" s="2" t="str">
        <f t="shared" si="360"/>
        <v>Late Adults</v>
      </c>
      <c r="D2588" s="2" t="s">
        <v>26</v>
      </c>
      <c r="E2588" s="2" t="s">
        <v>13</v>
      </c>
      <c r="F2588" s="2">
        <v>717.39</v>
      </c>
      <c r="G2588" s="2">
        <f t="shared" si="361"/>
        <v>3</v>
      </c>
      <c r="H2588" s="6">
        <v>47642</v>
      </c>
      <c r="I2588" s="12" t="str">
        <f t="shared" si="362"/>
        <v>2030</v>
      </c>
      <c r="J2588" s="10" t="str">
        <f t="shared" si="363"/>
        <v>Jun</v>
      </c>
      <c r="K2588" s="12" t="str">
        <f t="shared" si="364"/>
        <v>08</v>
      </c>
      <c r="L2588" s="2" t="s">
        <v>20</v>
      </c>
      <c r="M2588" s="2" t="s">
        <v>25</v>
      </c>
      <c r="N2588" s="2">
        <v>1.04</v>
      </c>
      <c r="O2588" s="2" t="s">
        <v>21</v>
      </c>
      <c r="P2588" s="2">
        <v>15</v>
      </c>
      <c r="Q2588" s="2">
        <f t="shared" si="365"/>
        <v>2</v>
      </c>
      <c r="R2588" s="2">
        <v>47.83</v>
      </c>
      <c r="S2588" s="2">
        <f t="shared" si="366"/>
        <v>1</v>
      </c>
      <c r="T2588" s="42">
        <f>DataSet!G3447+DataSet!Q3447+DataSet!S3447</f>
        <v>5</v>
      </c>
      <c r="U2588" s="16" t="str">
        <f t="shared" si="367"/>
        <v>Medium</v>
      </c>
      <c r="V2588" s="4">
        <v>5</v>
      </c>
      <c r="W2588" s="33">
        <f t="shared" si="368"/>
        <v>545.32584946236534</v>
      </c>
      <c r="X2588" s="2" t="s">
        <v>28</v>
      </c>
    </row>
    <row r="2589" spans="1:24" ht="14.25" customHeight="1" x14ac:dyDescent="0.25">
      <c r="A2589" s="2">
        <v>3620</v>
      </c>
      <c r="B2589" s="2">
        <v>45</v>
      </c>
      <c r="C2589" s="2" t="str">
        <f t="shared" si="360"/>
        <v>Mid Adults</v>
      </c>
      <c r="D2589" s="2" t="s">
        <v>26</v>
      </c>
      <c r="E2589" s="2" t="s">
        <v>13</v>
      </c>
      <c r="F2589" s="2">
        <v>322.06</v>
      </c>
      <c r="G2589" s="2">
        <f t="shared" si="361"/>
        <v>1</v>
      </c>
      <c r="H2589" s="6">
        <v>47816</v>
      </c>
      <c r="I2589" s="12" t="str">
        <f t="shared" si="362"/>
        <v>2030</v>
      </c>
      <c r="J2589" s="10" t="str">
        <f t="shared" si="363"/>
        <v>Nov</v>
      </c>
      <c r="K2589" s="12" t="str">
        <f t="shared" si="364"/>
        <v>29</v>
      </c>
      <c r="L2589" s="2" t="s">
        <v>20</v>
      </c>
      <c r="M2589" s="2" t="s">
        <v>15</v>
      </c>
      <c r="N2589" s="2">
        <v>1.04</v>
      </c>
      <c r="O2589" s="2" t="s">
        <v>16</v>
      </c>
      <c r="P2589" s="2">
        <v>18</v>
      </c>
      <c r="Q2589" s="2">
        <f t="shared" si="365"/>
        <v>3</v>
      </c>
      <c r="R2589" s="2">
        <v>17.89</v>
      </c>
      <c r="S2589" s="2">
        <f t="shared" si="366"/>
        <v>1</v>
      </c>
      <c r="T2589" s="42">
        <f>DataSet!G3621+DataSet!Q3621+DataSet!S3621</f>
        <v>6</v>
      </c>
      <c r="U2589" s="16" t="str">
        <f t="shared" si="367"/>
        <v>Medium</v>
      </c>
      <c r="V2589" s="4">
        <v>4</v>
      </c>
      <c r="W2589" s="33">
        <f t="shared" si="368"/>
        <v>524.97877551020406</v>
      </c>
      <c r="X2589" s="2" t="s">
        <v>22</v>
      </c>
    </row>
    <row r="2590" spans="1:24" ht="14.25" customHeight="1" x14ac:dyDescent="0.25">
      <c r="A2590" s="2">
        <v>3698</v>
      </c>
      <c r="B2590" s="2">
        <v>33</v>
      </c>
      <c r="C2590" s="2" t="str">
        <f t="shared" si="360"/>
        <v>Early Adults</v>
      </c>
      <c r="D2590" s="2" t="s">
        <v>26</v>
      </c>
      <c r="E2590" s="2" t="s">
        <v>27</v>
      </c>
      <c r="F2590" s="2">
        <v>886.33</v>
      </c>
      <c r="G2590" s="2">
        <f t="shared" si="361"/>
        <v>3</v>
      </c>
      <c r="H2590" s="6">
        <v>47894</v>
      </c>
      <c r="I2590" s="12" t="str">
        <f t="shared" si="362"/>
        <v>2031</v>
      </c>
      <c r="J2590" s="10" t="str">
        <f t="shared" si="363"/>
        <v>Feb</v>
      </c>
      <c r="K2590" s="12" t="str">
        <f t="shared" si="364"/>
        <v>15</v>
      </c>
      <c r="L2590" s="2" t="s">
        <v>24</v>
      </c>
      <c r="M2590" s="2" t="s">
        <v>15</v>
      </c>
      <c r="N2590" s="2">
        <v>1.04</v>
      </c>
      <c r="O2590" s="2" t="s">
        <v>21</v>
      </c>
      <c r="P2590" s="2">
        <v>5</v>
      </c>
      <c r="Q2590" s="2">
        <f t="shared" si="365"/>
        <v>1</v>
      </c>
      <c r="R2590" s="2">
        <v>177.27</v>
      </c>
      <c r="S2590" s="2">
        <f t="shared" si="366"/>
        <v>3</v>
      </c>
      <c r="T2590" s="42">
        <f>DataSet!G3699+DataSet!Q3699+DataSet!S3699</f>
        <v>5</v>
      </c>
      <c r="U2590" s="16" t="str">
        <f t="shared" si="367"/>
        <v>Medium</v>
      </c>
      <c r="V2590" s="4">
        <v>5</v>
      </c>
      <c r="W2590" s="33">
        <f t="shared" si="368"/>
        <v>544.95502155172392</v>
      </c>
      <c r="X2590" s="2" t="s">
        <v>17</v>
      </c>
    </row>
    <row r="2591" spans="1:24" ht="14.25" customHeight="1" x14ac:dyDescent="0.25">
      <c r="A2591" s="2">
        <v>4091</v>
      </c>
      <c r="B2591" s="2">
        <v>18</v>
      </c>
      <c r="C2591" s="2" t="str">
        <f t="shared" si="360"/>
        <v>Young Adults</v>
      </c>
      <c r="D2591" s="2" t="s">
        <v>26</v>
      </c>
      <c r="E2591" s="2" t="s">
        <v>19</v>
      </c>
      <c r="F2591" s="2">
        <v>183.63</v>
      </c>
      <c r="G2591" s="2">
        <f t="shared" si="361"/>
        <v>1</v>
      </c>
      <c r="H2591" s="6">
        <v>48287</v>
      </c>
      <c r="I2591" s="12" t="str">
        <f t="shared" si="362"/>
        <v>2032</v>
      </c>
      <c r="J2591" s="10" t="str">
        <f t="shared" si="363"/>
        <v>Mar</v>
      </c>
      <c r="K2591" s="12" t="str">
        <f t="shared" si="364"/>
        <v>14</v>
      </c>
      <c r="L2591" s="2" t="s">
        <v>24</v>
      </c>
      <c r="M2591" s="2" t="s">
        <v>25</v>
      </c>
      <c r="N2591" s="2">
        <v>1.04</v>
      </c>
      <c r="O2591" s="2" t="s">
        <v>21</v>
      </c>
      <c r="P2591" s="2">
        <v>4</v>
      </c>
      <c r="Q2591" s="2">
        <f t="shared" si="365"/>
        <v>1</v>
      </c>
      <c r="R2591" s="2">
        <v>45.91</v>
      </c>
      <c r="S2591" s="2">
        <f t="shared" si="366"/>
        <v>1</v>
      </c>
      <c r="T2591" s="42">
        <f>DataSet!G4092+DataSet!Q4092+DataSet!S4092</f>
        <v>4</v>
      </c>
      <c r="U2591" s="16" t="str">
        <f t="shared" si="367"/>
        <v>Low</v>
      </c>
      <c r="V2591" s="4">
        <v>1</v>
      </c>
      <c r="W2591" s="33">
        <f t="shared" si="368"/>
        <v>540.35451143451132</v>
      </c>
      <c r="X2591" s="2" t="s">
        <v>17</v>
      </c>
    </row>
    <row r="2592" spans="1:24" ht="14.25" customHeight="1" x14ac:dyDescent="0.25">
      <c r="A2592" s="2">
        <v>4210</v>
      </c>
      <c r="B2592" s="2">
        <v>46</v>
      </c>
      <c r="C2592" s="2" t="str">
        <f t="shared" si="360"/>
        <v>Mid Adults</v>
      </c>
      <c r="D2592" s="2" t="s">
        <v>26</v>
      </c>
      <c r="E2592" s="2" t="s">
        <v>19</v>
      </c>
      <c r="F2592" s="2">
        <v>443.44</v>
      </c>
      <c r="G2592" s="2">
        <f t="shared" si="361"/>
        <v>2</v>
      </c>
      <c r="H2592" s="6">
        <v>48406</v>
      </c>
      <c r="I2592" s="12" t="str">
        <f t="shared" si="362"/>
        <v>2032</v>
      </c>
      <c r="J2592" s="10" t="str">
        <f t="shared" si="363"/>
        <v>Jul</v>
      </c>
      <c r="K2592" s="12" t="str">
        <f t="shared" si="364"/>
        <v>11</v>
      </c>
      <c r="L2592" s="2" t="s">
        <v>24</v>
      </c>
      <c r="M2592" s="2" t="s">
        <v>25</v>
      </c>
      <c r="N2592" s="2">
        <v>1.04</v>
      </c>
      <c r="O2592" s="2" t="s">
        <v>16</v>
      </c>
      <c r="P2592" s="2">
        <v>8</v>
      </c>
      <c r="Q2592" s="2">
        <f t="shared" si="365"/>
        <v>2</v>
      </c>
      <c r="R2592" s="2">
        <v>55.43</v>
      </c>
      <c r="S2592" s="2">
        <f t="shared" si="366"/>
        <v>2</v>
      </c>
      <c r="T2592" s="42">
        <f>DataSet!G4211+DataSet!Q4211+DataSet!S4211</f>
        <v>7</v>
      </c>
      <c r="U2592" s="16" t="str">
        <f t="shared" si="367"/>
        <v>High</v>
      </c>
      <c r="V2592" s="4">
        <v>5</v>
      </c>
      <c r="W2592" s="33">
        <f t="shared" si="368"/>
        <v>544.21771058315312</v>
      </c>
      <c r="X2592" s="2" t="s">
        <v>17</v>
      </c>
    </row>
    <row r="2593" spans="1:24" ht="14.25" customHeight="1" x14ac:dyDescent="0.25">
      <c r="A2593" s="2">
        <v>4695</v>
      </c>
      <c r="B2593" s="2">
        <v>50</v>
      </c>
      <c r="C2593" s="2" t="str">
        <f t="shared" si="360"/>
        <v>Late Adults</v>
      </c>
      <c r="D2593" s="2" t="s">
        <v>23</v>
      </c>
      <c r="E2593" s="2" t="s">
        <v>13</v>
      </c>
      <c r="F2593" s="2">
        <v>111.66</v>
      </c>
      <c r="G2593" s="2">
        <f t="shared" si="361"/>
        <v>1</v>
      </c>
      <c r="H2593" s="6">
        <v>48891</v>
      </c>
      <c r="I2593" s="12" t="str">
        <f t="shared" si="362"/>
        <v>2033</v>
      </c>
      <c r="J2593" s="10" t="str">
        <f t="shared" si="363"/>
        <v>Nov</v>
      </c>
      <c r="K2593" s="12" t="str">
        <f t="shared" si="364"/>
        <v>08</v>
      </c>
      <c r="L2593" s="2" t="s">
        <v>20</v>
      </c>
      <c r="M2593" s="2" t="s">
        <v>15</v>
      </c>
      <c r="N2593" s="2">
        <v>1.04</v>
      </c>
      <c r="O2593" s="2" t="s">
        <v>16</v>
      </c>
      <c r="P2593" s="2">
        <v>19</v>
      </c>
      <c r="Q2593" s="2">
        <f t="shared" si="365"/>
        <v>3</v>
      </c>
      <c r="R2593" s="2">
        <v>5.88</v>
      </c>
      <c r="S2593" s="2">
        <f t="shared" si="366"/>
        <v>1</v>
      </c>
      <c r="T2593" s="42">
        <f>DataSet!G4696+DataSet!Q4696+DataSet!S4696</f>
        <v>7</v>
      </c>
      <c r="U2593" s="16" t="str">
        <f t="shared" si="367"/>
        <v>High</v>
      </c>
      <c r="V2593" s="4">
        <v>4</v>
      </c>
      <c r="W2593" s="33">
        <f t="shared" si="368"/>
        <v>525.39374233128831</v>
      </c>
      <c r="X2593" s="2" t="s">
        <v>22</v>
      </c>
    </row>
    <row r="2594" spans="1:24" ht="14.25" customHeight="1" x14ac:dyDescent="0.25">
      <c r="A2594" s="2">
        <v>90</v>
      </c>
      <c r="B2594" s="2">
        <v>22</v>
      </c>
      <c r="C2594" s="2" t="str">
        <f t="shared" si="360"/>
        <v>Young Adults</v>
      </c>
      <c r="D2594" s="2" t="s">
        <v>23</v>
      </c>
      <c r="E2594" s="2" t="s">
        <v>13</v>
      </c>
      <c r="F2594" s="2">
        <v>746.41</v>
      </c>
      <c r="G2594" s="2">
        <f t="shared" si="361"/>
        <v>3</v>
      </c>
      <c r="H2594" s="6">
        <v>44286</v>
      </c>
      <c r="I2594" s="12" t="str">
        <f t="shared" si="362"/>
        <v>2021</v>
      </c>
      <c r="J2594" s="10" t="str">
        <f t="shared" si="363"/>
        <v>Mar</v>
      </c>
      <c r="K2594" s="12" t="str">
        <f t="shared" si="364"/>
        <v>31</v>
      </c>
      <c r="L2594" s="2" t="s">
        <v>30</v>
      </c>
      <c r="M2594" s="2" t="s">
        <v>25</v>
      </c>
      <c r="N2594" s="2">
        <v>1.03</v>
      </c>
      <c r="O2594" s="2" t="s">
        <v>21</v>
      </c>
      <c r="P2594" s="2">
        <v>14</v>
      </c>
      <c r="Q2594" s="2">
        <f t="shared" si="365"/>
        <v>2</v>
      </c>
      <c r="R2594" s="2">
        <v>53.32</v>
      </c>
      <c r="S2594" s="2">
        <f t="shared" si="366"/>
        <v>2</v>
      </c>
      <c r="T2594" s="42">
        <f>DataSet!G91+DataSet!Q91+DataSet!S91</f>
        <v>5</v>
      </c>
      <c r="U2594" s="16" t="str">
        <f t="shared" si="367"/>
        <v>Medium</v>
      </c>
      <c r="V2594" s="4">
        <v>1</v>
      </c>
      <c r="W2594" s="33">
        <f t="shared" si="368"/>
        <v>541.09768749999989</v>
      </c>
      <c r="X2594" s="2" t="s">
        <v>22</v>
      </c>
    </row>
    <row r="2595" spans="1:24" ht="14.25" customHeight="1" x14ac:dyDescent="0.25">
      <c r="A2595" s="2">
        <v>120</v>
      </c>
      <c r="B2595" s="2">
        <v>21</v>
      </c>
      <c r="C2595" s="2" t="str">
        <f t="shared" si="360"/>
        <v>Young Adults</v>
      </c>
      <c r="D2595" s="2" t="s">
        <v>23</v>
      </c>
      <c r="E2595" s="2" t="s">
        <v>13</v>
      </c>
      <c r="F2595" s="2">
        <v>72.23</v>
      </c>
      <c r="G2595" s="2">
        <f t="shared" si="361"/>
        <v>1</v>
      </c>
      <c r="H2595" s="6">
        <v>44316</v>
      </c>
      <c r="I2595" s="12" t="str">
        <f t="shared" si="362"/>
        <v>2021</v>
      </c>
      <c r="J2595" s="10" t="str">
        <f t="shared" si="363"/>
        <v>Apr</v>
      </c>
      <c r="K2595" s="12" t="str">
        <f t="shared" si="364"/>
        <v>30</v>
      </c>
      <c r="L2595" s="2" t="s">
        <v>20</v>
      </c>
      <c r="M2595" s="2" t="s">
        <v>15</v>
      </c>
      <c r="N2595" s="2">
        <v>1.03</v>
      </c>
      <c r="O2595" s="2" t="s">
        <v>16</v>
      </c>
      <c r="P2595" s="2">
        <v>10</v>
      </c>
      <c r="Q2595" s="2">
        <f t="shared" si="365"/>
        <v>2</v>
      </c>
      <c r="R2595" s="2">
        <v>7.22</v>
      </c>
      <c r="S2595" s="2">
        <f t="shared" si="366"/>
        <v>1</v>
      </c>
      <c r="T2595" s="42">
        <f>DataSet!G121+DataSet!Q121+DataSet!S121</f>
        <v>4</v>
      </c>
      <c r="U2595" s="16" t="str">
        <f t="shared" si="367"/>
        <v>Low</v>
      </c>
      <c r="V2595" s="4">
        <v>2</v>
      </c>
      <c r="W2595" s="33">
        <f t="shared" si="368"/>
        <v>520.19301848049258</v>
      </c>
      <c r="X2595" s="2" t="s">
        <v>22</v>
      </c>
    </row>
    <row r="2596" spans="1:24" ht="14.25" customHeight="1" x14ac:dyDescent="0.25">
      <c r="A2596" s="2">
        <v>240</v>
      </c>
      <c r="B2596" s="2">
        <v>58</v>
      </c>
      <c r="C2596" s="2" t="str">
        <f t="shared" si="360"/>
        <v>Late Adults</v>
      </c>
      <c r="D2596" s="2" t="s">
        <v>26</v>
      </c>
      <c r="E2596" s="2" t="s">
        <v>29</v>
      </c>
      <c r="F2596" s="2">
        <v>950.64</v>
      </c>
      <c r="G2596" s="2">
        <f t="shared" si="361"/>
        <v>3</v>
      </c>
      <c r="H2596" s="6">
        <v>44436</v>
      </c>
      <c r="I2596" s="12" t="str">
        <f t="shared" si="362"/>
        <v>2021</v>
      </c>
      <c r="J2596" s="10" t="str">
        <f t="shared" si="363"/>
        <v>Aug</v>
      </c>
      <c r="K2596" s="12" t="str">
        <f t="shared" si="364"/>
        <v>28</v>
      </c>
      <c r="L2596" s="2" t="s">
        <v>20</v>
      </c>
      <c r="M2596" s="2" t="s">
        <v>15</v>
      </c>
      <c r="N2596" s="2">
        <v>1.03</v>
      </c>
      <c r="O2596" s="2" t="s">
        <v>16</v>
      </c>
      <c r="P2596" s="2">
        <v>11</v>
      </c>
      <c r="Q2596" s="2">
        <f t="shared" si="365"/>
        <v>2</v>
      </c>
      <c r="R2596" s="2">
        <v>86.42</v>
      </c>
      <c r="S2596" s="2">
        <f t="shared" si="366"/>
        <v>2</v>
      </c>
      <c r="T2596" s="42">
        <f>DataSet!G241+DataSet!Q241+DataSet!S241</f>
        <v>5</v>
      </c>
      <c r="U2596" s="16" t="str">
        <f t="shared" si="367"/>
        <v>Medium</v>
      </c>
      <c r="V2596" s="4">
        <v>3</v>
      </c>
      <c r="W2596" s="33">
        <f t="shared" si="368"/>
        <v>496.78128309572253</v>
      </c>
      <c r="X2596" s="2" t="s">
        <v>17</v>
      </c>
    </row>
    <row r="2597" spans="1:24" ht="14.25" customHeight="1" x14ac:dyDescent="0.25">
      <c r="A2597" s="2">
        <v>638</v>
      </c>
      <c r="B2597" s="2">
        <v>46</v>
      </c>
      <c r="C2597" s="2" t="str">
        <f t="shared" si="360"/>
        <v>Mid Adults</v>
      </c>
      <c r="D2597" s="2" t="s">
        <v>26</v>
      </c>
      <c r="E2597" s="2" t="s">
        <v>27</v>
      </c>
      <c r="F2597" s="2">
        <v>304.16000000000003</v>
      </c>
      <c r="G2597" s="2">
        <f t="shared" si="361"/>
        <v>1</v>
      </c>
      <c r="H2597" s="6">
        <v>44834</v>
      </c>
      <c r="I2597" s="12" t="str">
        <f t="shared" si="362"/>
        <v>2022</v>
      </c>
      <c r="J2597" s="10" t="str">
        <f t="shared" si="363"/>
        <v>Sep</v>
      </c>
      <c r="K2597" s="12" t="str">
        <f t="shared" si="364"/>
        <v>30</v>
      </c>
      <c r="L2597" s="2" t="s">
        <v>24</v>
      </c>
      <c r="M2597" s="2" t="s">
        <v>15</v>
      </c>
      <c r="N2597" s="2">
        <v>1.03</v>
      </c>
      <c r="O2597" s="2" t="s">
        <v>21</v>
      </c>
      <c r="P2597" s="2">
        <v>4</v>
      </c>
      <c r="Q2597" s="2">
        <f t="shared" si="365"/>
        <v>1</v>
      </c>
      <c r="R2597" s="2">
        <v>76.040000000000006</v>
      </c>
      <c r="S2597" s="2">
        <f t="shared" si="366"/>
        <v>2</v>
      </c>
      <c r="T2597" s="42">
        <f>DataSet!G639+DataSet!Q639+DataSet!S639</f>
        <v>7</v>
      </c>
      <c r="U2597" s="16" t="str">
        <f t="shared" si="367"/>
        <v>High</v>
      </c>
      <c r="V2597" s="4">
        <v>4</v>
      </c>
      <c r="W2597" s="33">
        <f t="shared" si="368"/>
        <v>526.24155737704916</v>
      </c>
      <c r="X2597" s="2" t="s">
        <v>17</v>
      </c>
    </row>
    <row r="2598" spans="1:24" ht="14.25" customHeight="1" x14ac:dyDescent="0.25">
      <c r="A2598" s="2">
        <v>655</v>
      </c>
      <c r="B2598" s="2">
        <v>26</v>
      </c>
      <c r="C2598" s="2" t="str">
        <f t="shared" si="360"/>
        <v>Young Adults</v>
      </c>
      <c r="D2598" s="2" t="s">
        <v>26</v>
      </c>
      <c r="E2598" s="2" t="s">
        <v>27</v>
      </c>
      <c r="F2598" s="2">
        <v>652.88</v>
      </c>
      <c r="G2598" s="2">
        <f t="shared" si="361"/>
        <v>3</v>
      </c>
      <c r="H2598" s="6">
        <v>44851</v>
      </c>
      <c r="I2598" s="12" t="str">
        <f t="shared" si="362"/>
        <v>2022</v>
      </c>
      <c r="J2598" s="10" t="str">
        <f t="shared" si="363"/>
        <v>Oct</v>
      </c>
      <c r="K2598" s="12" t="str">
        <f t="shared" si="364"/>
        <v>17</v>
      </c>
      <c r="L2598" s="2" t="s">
        <v>20</v>
      </c>
      <c r="M2598" s="2" t="s">
        <v>15</v>
      </c>
      <c r="N2598" s="2">
        <v>1.03</v>
      </c>
      <c r="O2598" s="2" t="s">
        <v>16</v>
      </c>
      <c r="P2598" s="2">
        <v>7</v>
      </c>
      <c r="Q2598" s="2">
        <f t="shared" si="365"/>
        <v>2</v>
      </c>
      <c r="R2598" s="2">
        <v>93.27</v>
      </c>
      <c r="S2598" s="2">
        <f t="shared" si="366"/>
        <v>2</v>
      </c>
      <c r="T2598" s="42">
        <f>DataSet!G656+DataSet!Q656+DataSet!S656</f>
        <v>6</v>
      </c>
      <c r="U2598" s="16" t="str">
        <f t="shared" si="367"/>
        <v>Medium</v>
      </c>
      <c r="V2598" s="4">
        <v>3</v>
      </c>
      <c r="W2598" s="33">
        <f t="shared" si="368"/>
        <v>495.85504081632598</v>
      </c>
      <c r="X2598" s="2" t="s">
        <v>28</v>
      </c>
    </row>
    <row r="2599" spans="1:24" ht="14.25" customHeight="1" x14ac:dyDescent="0.25">
      <c r="A2599" s="2">
        <v>681</v>
      </c>
      <c r="B2599" s="2">
        <v>46</v>
      </c>
      <c r="C2599" s="2" t="str">
        <f t="shared" si="360"/>
        <v>Mid Adults</v>
      </c>
      <c r="D2599" s="2" t="s">
        <v>12</v>
      </c>
      <c r="E2599" s="2" t="s">
        <v>29</v>
      </c>
      <c r="F2599" s="2">
        <v>745.77</v>
      </c>
      <c r="G2599" s="2">
        <f t="shared" si="361"/>
        <v>3</v>
      </c>
      <c r="H2599" s="6">
        <v>44877</v>
      </c>
      <c r="I2599" s="12" t="str">
        <f t="shared" si="362"/>
        <v>2022</v>
      </c>
      <c r="J2599" s="10" t="str">
        <f t="shared" si="363"/>
        <v>Nov</v>
      </c>
      <c r="K2599" s="12" t="str">
        <f t="shared" si="364"/>
        <v>12</v>
      </c>
      <c r="L2599" s="2" t="s">
        <v>30</v>
      </c>
      <c r="M2599" s="2" t="s">
        <v>15</v>
      </c>
      <c r="N2599" s="2">
        <v>1.03</v>
      </c>
      <c r="O2599" s="2" t="s">
        <v>16</v>
      </c>
      <c r="P2599" s="2">
        <v>15</v>
      </c>
      <c r="Q2599" s="2">
        <f t="shared" si="365"/>
        <v>2</v>
      </c>
      <c r="R2599" s="2">
        <v>49.72</v>
      </c>
      <c r="S2599" s="2">
        <f t="shared" si="366"/>
        <v>1</v>
      </c>
      <c r="T2599" s="42">
        <f>DataSet!G682+DataSet!Q682+DataSet!S682</f>
        <v>3</v>
      </c>
      <c r="U2599" s="16" t="str">
        <f t="shared" si="367"/>
        <v>Low</v>
      </c>
      <c r="V2599" s="4">
        <v>3</v>
      </c>
      <c r="W2599" s="33">
        <f t="shared" si="368"/>
        <v>495.53392638036757</v>
      </c>
      <c r="X2599" s="2" t="s">
        <v>28</v>
      </c>
    </row>
    <row r="2600" spans="1:24" ht="14.25" customHeight="1" x14ac:dyDescent="0.25">
      <c r="A2600" s="2">
        <v>792</v>
      </c>
      <c r="B2600" s="2">
        <v>46</v>
      </c>
      <c r="C2600" s="2" t="str">
        <f t="shared" si="360"/>
        <v>Mid Adults</v>
      </c>
      <c r="D2600" s="2" t="s">
        <v>26</v>
      </c>
      <c r="E2600" s="2" t="s">
        <v>27</v>
      </c>
      <c r="F2600" s="2">
        <v>201.68</v>
      </c>
      <c r="G2600" s="2">
        <f t="shared" si="361"/>
        <v>1</v>
      </c>
      <c r="H2600" s="6">
        <v>44988</v>
      </c>
      <c r="I2600" s="12" t="str">
        <f t="shared" si="362"/>
        <v>2023</v>
      </c>
      <c r="J2600" s="10" t="str">
        <f t="shared" si="363"/>
        <v>Mar</v>
      </c>
      <c r="K2600" s="12" t="str">
        <f t="shared" si="364"/>
        <v>03</v>
      </c>
      <c r="L2600" s="2" t="s">
        <v>20</v>
      </c>
      <c r="M2600" s="2" t="s">
        <v>25</v>
      </c>
      <c r="N2600" s="2">
        <v>1.03</v>
      </c>
      <c r="O2600" s="2" t="s">
        <v>16</v>
      </c>
      <c r="P2600" s="2">
        <v>15</v>
      </c>
      <c r="Q2600" s="2">
        <f t="shared" si="365"/>
        <v>2</v>
      </c>
      <c r="R2600" s="2">
        <v>13.45</v>
      </c>
      <c r="S2600" s="2">
        <f t="shared" si="366"/>
        <v>1</v>
      </c>
      <c r="T2600" s="42">
        <f>DataSet!G793+DataSet!Q793+DataSet!S793</f>
        <v>6</v>
      </c>
      <c r="U2600" s="16" t="str">
        <f t="shared" si="367"/>
        <v>Medium</v>
      </c>
      <c r="V2600" s="4">
        <v>1</v>
      </c>
      <c r="W2600" s="33">
        <f t="shared" si="368"/>
        <v>540.66906054279741</v>
      </c>
      <c r="X2600" s="2" t="s">
        <v>28</v>
      </c>
    </row>
    <row r="2601" spans="1:24" ht="14.25" customHeight="1" x14ac:dyDescent="0.25">
      <c r="A2601" s="2">
        <v>803</v>
      </c>
      <c r="B2601" s="2">
        <v>54</v>
      </c>
      <c r="C2601" s="2" t="str">
        <f t="shared" si="360"/>
        <v>Late Adults</v>
      </c>
      <c r="D2601" s="2" t="s">
        <v>18</v>
      </c>
      <c r="E2601" s="2" t="s">
        <v>27</v>
      </c>
      <c r="F2601" s="2">
        <v>98.3</v>
      </c>
      <c r="G2601" s="2">
        <f t="shared" si="361"/>
        <v>1</v>
      </c>
      <c r="H2601" s="6">
        <v>44999</v>
      </c>
      <c r="I2601" s="12" t="str">
        <f t="shared" si="362"/>
        <v>2023</v>
      </c>
      <c r="J2601" s="10" t="str">
        <f t="shared" si="363"/>
        <v>Mar</v>
      </c>
      <c r="K2601" s="12" t="str">
        <f t="shared" si="364"/>
        <v>14</v>
      </c>
      <c r="L2601" s="2" t="s">
        <v>24</v>
      </c>
      <c r="M2601" s="2" t="s">
        <v>25</v>
      </c>
      <c r="N2601" s="2">
        <v>1.03</v>
      </c>
      <c r="O2601" s="2" t="s">
        <v>21</v>
      </c>
      <c r="P2601" s="2">
        <v>18</v>
      </c>
      <c r="Q2601" s="2">
        <f t="shared" si="365"/>
        <v>3</v>
      </c>
      <c r="R2601" s="2">
        <v>5.46</v>
      </c>
      <c r="S2601" s="2">
        <f t="shared" si="366"/>
        <v>1</v>
      </c>
      <c r="T2601" s="42">
        <f>DataSet!G804+DataSet!Q804+DataSet!S804</f>
        <v>7</v>
      </c>
      <c r="U2601" s="16" t="str">
        <f t="shared" si="367"/>
        <v>High</v>
      </c>
      <c r="V2601" s="4">
        <v>1</v>
      </c>
      <c r="W2601" s="33">
        <f t="shared" si="368"/>
        <v>541.37824267782423</v>
      </c>
      <c r="X2601" s="2" t="s">
        <v>22</v>
      </c>
    </row>
    <row r="2602" spans="1:24" ht="14.25" customHeight="1" x14ac:dyDescent="0.25">
      <c r="A2602" s="2">
        <v>1408</v>
      </c>
      <c r="B2602" s="2">
        <v>68</v>
      </c>
      <c r="C2602" s="2" t="str">
        <f t="shared" si="360"/>
        <v>Seniors</v>
      </c>
      <c r="D2602" s="2" t="s">
        <v>18</v>
      </c>
      <c r="E2602" s="2" t="s">
        <v>13</v>
      </c>
      <c r="F2602" s="2">
        <v>358.38</v>
      </c>
      <c r="G2602" s="2">
        <f t="shared" si="361"/>
        <v>2</v>
      </c>
      <c r="H2602" s="6">
        <v>45604</v>
      </c>
      <c r="I2602" s="12" t="str">
        <f t="shared" si="362"/>
        <v>2024</v>
      </c>
      <c r="J2602" s="10" t="str">
        <f t="shared" si="363"/>
        <v>Nov</v>
      </c>
      <c r="K2602" s="12" t="str">
        <f t="shared" si="364"/>
        <v>08</v>
      </c>
      <c r="L2602" s="2" t="s">
        <v>14</v>
      </c>
      <c r="M2602" s="2" t="s">
        <v>25</v>
      </c>
      <c r="N2602" s="2">
        <v>1.03</v>
      </c>
      <c r="O2602" s="2" t="s">
        <v>16</v>
      </c>
      <c r="P2602" s="2">
        <v>5</v>
      </c>
      <c r="Q2602" s="2">
        <f t="shared" si="365"/>
        <v>1</v>
      </c>
      <c r="R2602" s="2">
        <v>71.680000000000007</v>
      </c>
      <c r="S2602" s="2">
        <f t="shared" si="366"/>
        <v>2</v>
      </c>
      <c r="T2602" s="42">
        <f>DataSet!G1409+DataSet!Q1409+DataSet!S1409</f>
        <v>5</v>
      </c>
      <c r="U2602" s="16" t="str">
        <f t="shared" si="367"/>
        <v>Medium</v>
      </c>
      <c r="V2602" s="4">
        <v>3</v>
      </c>
      <c r="W2602" s="33">
        <f t="shared" si="368"/>
        <v>495.02114754098307</v>
      </c>
      <c r="X2602" s="2" t="s">
        <v>22</v>
      </c>
    </row>
    <row r="2603" spans="1:24" ht="14.25" customHeight="1" x14ac:dyDescent="0.25">
      <c r="A2603" s="2">
        <v>1674</v>
      </c>
      <c r="B2603" s="2">
        <v>68</v>
      </c>
      <c r="C2603" s="2" t="str">
        <f t="shared" si="360"/>
        <v>Seniors</v>
      </c>
      <c r="D2603" s="2" t="s">
        <v>23</v>
      </c>
      <c r="E2603" s="2" t="s">
        <v>13</v>
      </c>
      <c r="F2603" s="2">
        <v>747.07</v>
      </c>
      <c r="G2603" s="2">
        <f t="shared" si="361"/>
        <v>3</v>
      </c>
      <c r="H2603" s="6">
        <v>45870</v>
      </c>
      <c r="I2603" s="12" t="str">
        <f t="shared" si="362"/>
        <v>2025</v>
      </c>
      <c r="J2603" s="10" t="str">
        <f t="shared" si="363"/>
        <v>Aug</v>
      </c>
      <c r="K2603" s="12" t="str">
        <f t="shared" si="364"/>
        <v>01</v>
      </c>
      <c r="L2603" s="2" t="s">
        <v>20</v>
      </c>
      <c r="M2603" s="2" t="s">
        <v>15</v>
      </c>
      <c r="N2603" s="2">
        <v>1.03</v>
      </c>
      <c r="O2603" s="2" t="s">
        <v>21</v>
      </c>
      <c r="P2603" s="2">
        <v>7</v>
      </c>
      <c r="Q2603" s="2">
        <f t="shared" si="365"/>
        <v>2</v>
      </c>
      <c r="R2603" s="2">
        <v>106.72</v>
      </c>
      <c r="S2603" s="2">
        <f t="shared" si="366"/>
        <v>2</v>
      </c>
      <c r="T2603" s="42">
        <f>DataSet!G1675+DataSet!Q1675+DataSet!S1675</f>
        <v>5</v>
      </c>
      <c r="U2603" s="16" t="str">
        <f t="shared" si="367"/>
        <v>Medium</v>
      </c>
      <c r="V2603" s="4">
        <v>4</v>
      </c>
      <c r="W2603" s="33">
        <f t="shared" si="368"/>
        <v>526.69757700205344</v>
      </c>
      <c r="X2603" s="2" t="s">
        <v>22</v>
      </c>
    </row>
    <row r="2604" spans="1:24" ht="14.25" customHeight="1" x14ac:dyDescent="0.25">
      <c r="A2604" s="2">
        <v>1832</v>
      </c>
      <c r="B2604" s="2">
        <v>60</v>
      </c>
      <c r="C2604" s="2" t="str">
        <f t="shared" si="360"/>
        <v>Seniors</v>
      </c>
      <c r="D2604" s="2" t="s">
        <v>12</v>
      </c>
      <c r="E2604" s="2" t="s">
        <v>27</v>
      </c>
      <c r="F2604" s="2">
        <v>465.1</v>
      </c>
      <c r="G2604" s="2">
        <f t="shared" si="361"/>
        <v>2</v>
      </c>
      <c r="H2604" s="6">
        <v>46028</v>
      </c>
      <c r="I2604" s="12" t="str">
        <f t="shared" si="362"/>
        <v>2026</v>
      </c>
      <c r="J2604" s="10" t="str">
        <f t="shared" si="363"/>
        <v>Jan</v>
      </c>
      <c r="K2604" s="12" t="str">
        <f t="shared" si="364"/>
        <v>06</v>
      </c>
      <c r="L2604" s="2" t="s">
        <v>14</v>
      </c>
      <c r="M2604" s="2" t="s">
        <v>15</v>
      </c>
      <c r="N2604" s="2">
        <v>1.03</v>
      </c>
      <c r="O2604" s="2" t="s">
        <v>16</v>
      </c>
      <c r="P2604" s="2">
        <v>3</v>
      </c>
      <c r="Q2604" s="2">
        <f t="shared" si="365"/>
        <v>1</v>
      </c>
      <c r="R2604" s="2">
        <v>155.03</v>
      </c>
      <c r="S2604" s="2">
        <f t="shared" si="366"/>
        <v>3</v>
      </c>
      <c r="T2604" s="42">
        <f>DataSet!G1833+DataSet!Q1833+DataSet!S1833</f>
        <v>5</v>
      </c>
      <c r="U2604" s="16" t="str">
        <f t="shared" si="367"/>
        <v>Medium</v>
      </c>
      <c r="V2604" s="4">
        <v>2</v>
      </c>
      <c r="W2604" s="33">
        <f t="shared" si="368"/>
        <v>521.11475308641946</v>
      </c>
      <c r="X2604" s="2" t="s">
        <v>22</v>
      </c>
    </row>
    <row r="2605" spans="1:24" ht="14.25" customHeight="1" x14ac:dyDescent="0.25">
      <c r="A2605" s="2">
        <v>1948</v>
      </c>
      <c r="B2605" s="2">
        <v>32</v>
      </c>
      <c r="C2605" s="2" t="str">
        <f t="shared" si="360"/>
        <v>Early Adults</v>
      </c>
      <c r="D2605" s="2" t="s">
        <v>26</v>
      </c>
      <c r="E2605" s="2" t="s">
        <v>19</v>
      </c>
      <c r="F2605" s="2">
        <v>957.67</v>
      </c>
      <c r="G2605" s="2">
        <f t="shared" si="361"/>
        <v>3</v>
      </c>
      <c r="H2605" s="6">
        <v>46144</v>
      </c>
      <c r="I2605" s="12" t="str">
        <f t="shared" si="362"/>
        <v>2026</v>
      </c>
      <c r="J2605" s="10" t="str">
        <f t="shared" si="363"/>
        <v>May</v>
      </c>
      <c r="K2605" s="12" t="str">
        <f t="shared" si="364"/>
        <v>02</v>
      </c>
      <c r="L2605" s="2" t="s">
        <v>24</v>
      </c>
      <c r="M2605" s="2" t="s">
        <v>15</v>
      </c>
      <c r="N2605" s="2">
        <v>1.03</v>
      </c>
      <c r="O2605" s="2" t="s">
        <v>16</v>
      </c>
      <c r="P2605" s="2">
        <v>7</v>
      </c>
      <c r="Q2605" s="2">
        <f t="shared" si="365"/>
        <v>2</v>
      </c>
      <c r="R2605" s="2">
        <v>136.81</v>
      </c>
      <c r="S2605" s="2">
        <f t="shared" si="366"/>
        <v>2</v>
      </c>
      <c r="T2605" s="42">
        <f>DataSet!G1949+DataSet!Q1949+DataSet!S1949</f>
        <v>4</v>
      </c>
      <c r="U2605" s="16" t="str">
        <f t="shared" si="367"/>
        <v>Low</v>
      </c>
      <c r="V2605" s="4">
        <v>4</v>
      </c>
      <c r="W2605" s="33">
        <f t="shared" si="368"/>
        <v>526.24413580246915</v>
      </c>
      <c r="X2605" s="2" t="s">
        <v>17</v>
      </c>
    </row>
    <row r="2606" spans="1:24" ht="14.25" customHeight="1" x14ac:dyDescent="0.25">
      <c r="A2606" s="2">
        <v>2171</v>
      </c>
      <c r="B2606" s="2">
        <v>61</v>
      </c>
      <c r="C2606" s="2" t="str">
        <f t="shared" si="360"/>
        <v>Seniors</v>
      </c>
      <c r="D2606" s="2" t="s">
        <v>12</v>
      </c>
      <c r="E2606" s="2" t="s">
        <v>13</v>
      </c>
      <c r="F2606" s="2">
        <v>672.41</v>
      </c>
      <c r="G2606" s="2">
        <f t="shared" si="361"/>
        <v>3</v>
      </c>
      <c r="H2606" s="6">
        <v>46367</v>
      </c>
      <c r="I2606" s="12" t="str">
        <f t="shared" si="362"/>
        <v>2026</v>
      </c>
      <c r="J2606" s="10" t="str">
        <f t="shared" si="363"/>
        <v>Dec</v>
      </c>
      <c r="K2606" s="12" t="str">
        <f t="shared" si="364"/>
        <v>11</v>
      </c>
      <c r="L2606" s="2" t="s">
        <v>14</v>
      </c>
      <c r="M2606" s="2" t="s">
        <v>25</v>
      </c>
      <c r="N2606" s="2">
        <v>1.03</v>
      </c>
      <c r="O2606" s="2" t="s">
        <v>16</v>
      </c>
      <c r="P2606" s="2">
        <v>8</v>
      </c>
      <c r="Q2606" s="2">
        <f t="shared" si="365"/>
        <v>2</v>
      </c>
      <c r="R2606" s="2">
        <v>84.05</v>
      </c>
      <c r="S2606" s="2">
        <f t="shared" si="366"/>
        <v>2</v>
      </c>
      <c r="T2606" s="42">
        <f>DataSet!G2172+DataSet!Q2172+DataSet!S2172</f>
        <v>3</v>
      </c>
      <c r="U2606" s="16" t="str">
        <f t="shared" si="367"/>
        <v>Low</v>
      </c>
      <c r="V2606" s="4">
        <v>2</v>
      </c>
      <c r="W2606" s="33">
        <f t="shared" si="368"/>
        <v>521.23024742268012</v>
      </c>
      <c r="X2606" s="2" t="s">
        <v>22</v>
      </c>
    </row>
    <row r="2607" spans="1:24" ht="14.25" customHeight="1" x14ac:dyDescent="0.25">
      <c r="A2607" s="2">
        <v>2312</v>
      </c>
      <c r="B2607" s="2">
        <v>64</v>
      </c>
      <c r="C2607" s="2" t="str">
        <f t="shared" si="360"/>
        <v>Seniors</v>
      </c>
      <c r="D2607" s="2" t="s">
        <v>18</v>
      </c>
      <c r="E2607" s="2" t="s">
        <v>29</v>
      </c>
      <c r="F2607" s="2">
        <v>966.45</v>
      </c>
      <c r="G2607" s="2">
        <f t="shared" si="361"/>
        <v>3</v>
      </c>
      <c r="H2607" s="6">
        <v>46508</v>
      </c>
      <c r="I2607" s="12" t="str">
        <f t="shared" si="362"/>
        <v>2027</v>
      </c>
      <c r="J2607" s="10" t="str">
        <f t="shared" si="363"/>
        <v>May</v>
      </c>
      <c r="K2607" s="12" t="str">
        <f t="shared" si="364"/>
        <v>01</v>
      </c>
      <c r="L2607" s="2" t="s">
        <v>14</v>
      </c>
      <c r="M2607" s="2" t="s">
        <v>25</v>
      </c>
      <c r="N2607" s="2">
        <v>1.03</v>
      </c>
      <c r="O2607" s="2" t="s">
        <v>16</v>
      </c>
      <c r="P2607" s="2">
        <v>19</v>
      </c>
      <c r="Q2607" s="2">
        <f t="shared" si="365"/>
        <v>3</v>
      </c>
      <c r="R2607" s="2">
        <v>50.87</v>
      </c>
      <c r="S2607" s="2">
        <f t="shared" si="366"/>
        <v>2</v>
      </c>
      <c r="T2607" s="42">
        <f>DataSet!G2313+DataSet!Q2313+DataSet!S2313</f>
        <v>6</v>
      </c>
      <c r="U2607" s="16" t="str">
        <f t="shared" si="367"/>
        <v>Medium</v>
      </c>
      <c r="V2607" s="4">
        <v>2</v>
      </c>
      <c r="W2607" s="33">
        <f t="shared" si="368"/>
        <v>520.91789256198308</v>
      </c>
      <c r="X2607" s="2" t="s">
        <v>17</v>
      </c>
    </row>
    <row r="2608" spans="1:24" ht="14.25" customHeight="1" x14ac:dyDescent="0.25">
      <c r="A2608" s="2">
        <v>2841</v>
      </c>
      <c r="B2608" s="2">
        <v>57</v>
      </c>
      <c r="C2608" s="2" t="str">
        <f t="shared" si="360"/>
        <v>Late Adults</v>
      </c>
      <c r="D2608" s="2" t="s">
        <v>26</v>
      </c>
      <c r="E2608" s="2" t="s">
        <v>27</v>
      </c>
      <c r="F2608" s="2">
        <v>221.47</v>
      </c>
      <c r="G2608" s="2">
        <f t="shared" si="361"/>
        <v>1</v>
      </c>
      <c r="H2608" s="6">
        <v>47037</v>
      </c>
      <c r="I2608" s="12" t="str">
        <f t="shared" si="362"/>
        <v>2028</v>
      </c>
      <c r="J2608" s="10" t="str">
        <f t="shared" si="363"/>
        <v>Oct</v>
      </c>
      <c r="K2608" s="12" t="str">
        <f t="shared" si="364"/>
        <v>11</v>
      </c>
      <c r="L2608" s="2" t="s">
        <v>24</v>
      </c>
      <c r="M2608" s="2" t="s">
        <v>15</v>
      </c>
      <c r="N2608" s="2">
        <v>1.03</v>
      </c>
      <c r="O2608" s="2" t="s">
        <v>21</v>
      </c>
      <c r="P2608" s="2">
        <v>10</v>
      </c>
      <c r="Q2608" s="2">
        <f t="shared" si="365"/>
        <v>2</v>
      </c>
      <c r="R2608" s="2">
        <v>22.15</v>
      </c>
      <c r="S2608" s="2">
        <f t="shared" si="366"/>
        <v>1</v>
      </c>
      <c r="T2608" s="42">
        <f>DataSet!G2842+DataSet!Q2842+DataSet!S2842</f>
        <v>6</v>
      </c>
      <c r="U2608" s="16" t="str">
        <f t="shared" si="367"/>
        <v>Medium</v>
      </c>
      <c r="V2608" s="4">
        <v>4</v>
      </c>
      <c r="W2608" s="33">
        <f t="shared" si="368"/>
        <v>525.35459793814425</v>
      </c>
      <c r="X2608" s="2" t="s">
        <v>28</v>
      </c>
    </row>
    <row r="2609" spans="1:24" ht="14.25" customHeight="1" x14ac:dyDescent="0.25">
      <c r="A2609" s="2">
        <v>2854</v>
      </c>
      <c r="B2609" s="2">
        <v>31</v>
      </c>
      <c r="C2609" s="2" t="str">
        <f t="shared" si="360"/>
        <v>Early Adults</v>
      </c>
      <c r="D2609" s="2" t="s">
        <v>23</v>
      </c>
      <c r="E2609" s="2" t="s">
        <v>29</v>
      </c>
      <c r="F2609" s="2">
        <v>919.26</v>
      </c>
      <c r="G2609" s="2">
        <f t="shared" si="361"/>
        <v>3</v>
      </c>
      <c r="H2609" s="6">
        <v>47050</v>
      </c>
      <c r="I2609" s="12" t="str">
        <f t="shared" si="362"/>
        <v>2028</v>
      </c>
      <c r="J2609" s="10" t="str">
        <f t="shared" si="363"/>
        <v>Oct</v>
      </c>
      <c r="K2609" s="12" t="str">
        <f t="shared" si="364"/>
        <v>24</v>
      </c>
      <c r="L2609" s="2" t="s">
        <v>30</v>
      </c>
      <c r="M2609" s="2" t="s">
        <v>15</v>
      </c>
      <c r="N2609" s="2">
        <v>1.03</v>
      </c>
      <c r="O2609" s="2" t="s">
        <v>21</v>
      </c>
      <c r="P2609" s="2">
        <v>6</v>
      </c>
      <c r="Q2609" s="2">
        <f t="shared" si="365"/>
        <v>2</v>
      </c>
      <c r="R2609" s="2">
        <v>153.21</v>
      </c>
      <c r="S2609" s="2">
        <f t="shared" si="366"/>
        <v>3</v>
      </c>
      <c r="T2609" s="42">
        <f>DataSet!G2855+DataSet!Q2855+DataSet!S2855</f>
        <v>7</v>
      </c>
      <c r="U2609" s="16" t="str">
        <f t="shared" si="367"/>
        <v>High</v>
      </c>
      <c r="V2609" s="4">
        <v>2</v>
      </c>
      <c r="W2609" s="33">
        <f t="shared" si="368"/>
        <v>519.99546583850906</v>
      </c>
      <c r="X2609" s="2" t="s">
        <v>28</v>
      </c>
    </row>
    <row r="2610" spans="1:24" ht="14.25" customHeight="1" x14ac:dyDescent="0.25">
      <c r="A2610" s="2">
        <v>3108</v>
      </c>
      <c r="B2610" s="2">
        <v>24</v>
      </c>
      <c r="C2610" s="2" t="str">
        <f t="shared" si="360"/>
        <v>Young Adults</v>
      </c>
      <c r="D2610" s="2" t="s">
        <v>26</v>
      </c>
      <c r="E2610" s="2" t="s">
        <v>27</v>
      </c>
      <c r="F2610" s="2">
        <v>813.16</v>
      </c>
      <c r="G2610" s="2">
        <f t="shared" si="361"/>
        <v>3</v>
      </c>
      <c r="H2610" s="6">
        <v>47304</v>
      </c>
      <c r="I2610" s="12" t="str">
        <f t="shared" si="362"/>
        <v>2029</v>
      </c>
      <c r="J2610" s="10" t="str">
        <f t="shared" si="363"/>
        <v>Jul</v>
      </c>
      <c r="K2610" s="12" t="str">
        <f t="shared" si="364"/>
        <v>05</v>
      </c>
      <c r="L2610" s="2" t="s">
        <v>30</v>
      </c>
      <c r="M2610" s="2" t="s">
        <v>25</v>
      </c>
      <c r="N2610" s="2">
        <v>1.03</v>
      </c>
      <c r="O2610" s="2" t="s">
        <v>21</v>
      </c>
      <c r="P2610" s="2">
        <v>4</v>
      </c>
      <c r="Q2610" s="2">
        <f t="shared" si="365"/>
        <v>1</v>
      </c>
      <c r="R2610" s="2">
        <v>203.29</v>
      </c>
      <c r="S2610" s="2">
        <f t="shared" si="366"/>
        <v>3</v>
      </c>
      <c r="T2610" s="42">
        <f>DataSet!G3109+DataSet!Q3109+DataSet!S3109</f>
        <v>6</v>
      </c>
      <c r="U2610" s="16" t="str">
        <f t="shared" si="367"/>
        <v>Medium</v>
      </c>
      <c r="V2610" s="4">
        <v>4</v>
      </c>
      <c r="W2610" s="33">
        <f t="shared" si="368"/>
        <v>525.98245867768583</v>
      </c>
      <c r="X2610" s="2" t="s">
        <v>22</v>
      </c>
    </row>
    <row r="2611" spans="1:24" ht="14.25" customHeight="1" x14ac:dyDescent="0.25">
      <c r="A2611" s="2">
        <v>3266</v>
      </c>
      <c r="B2611" s="2">
        <v>60</v>
      </c>
      <c r="C2611" s="2" t="str">
        <f t="shared" si="360"/>
        <v>Seniors</v>
      </c>
      <c r="D2611" s="2" t="s">
        <v>18</v>
      </c>
      <c r="E2611" s="2" t="s">
        <v>27</v>
      </c>
      <c r="F2611" s="2">
        <v>934.83</v>
      </c>
      <c r="G2611" s="2">
        <f t="shared" si="361"/>
        <v>3</v>
      </c>
      <c r="H2611" s="6">
        <v>47462</v>
      </c>
      <c r="I2611" s="12" t="str">
        <f t="shared" si="362"/>
        <v>2029</v>
      </c>
      <c r="J2611" s="10" t="str">
        <f t="shared" si="363"/>
        <v>Dec</v>
      </c>
      <c r="K2611" s="12" t="str">
        <f t="shared" si="364"/>
        <v>10</v>
      </c>
      <c r="L2611" s="2" t="s">
        <v>14</v>
      </c>
      <c r="M2611" s="2" t="s">
        <v>25</v>
      </c>
      <c r="N2611" s="2">
        <v>1.03</v>
      </c>
      <c r="O2611" s="2" t="s">
        <v>21</v>
      </c>
      <c r="P2611" s="2">
        <v>8</v>
      </c>
      <c r="Q2611" s="2">
        <f t="shared" si="365"/>
        <v>2</v>
      </c>
      <c r="R2611" s="2">
        <v>116.85</v>
      </c>
      <c r="S2611" s="2">
        <f t="shared" si="366"/>
        <v>2</v>
      </c>
      <c r="T2611" s="42">
        <f>DataSet!G3267+DataSet!Q3267+DataSet!S3267</f>
        <v>6</v>
      </c>
      <c r="U2611" s="16" t="str">
        <f t="shared" si="367"/>
        <v>Medium</v>
      </c>
      <c r="V2611" s="4">
        <v>2</v>
      </c>
      <c r="W2611" s="33">
        <f t="shared" si="368"/>
        <v>519.16711618257227</v>
      </c>
      <c r="X2611" s="2" t="s">
        <v>28</v>
      </c>
    </row>
    <row r="2612" spans="1:24" ht="14.25" customHeight="1" x14ac:dyDescent="0.25">
      <c r="A2612" s="2">
        <v>3783</v>
      </c>
      <c r="B2612" s="2">
        <v>62</v>
      </c>
      <c r="C2612" s="2" t="str">
        <f t="shared" si="360"/>
        <v>Seniors</v>
      </c>
      <c r="D2612" s="2" t="s">
        <v>12</v>
      </c>
      <c r="E2612" s="2" t="s">
        <v>19</v>
      </c>
      <c r="F2612" s="2">
        <v>470.26</v>
      </c>
      <c r="G2612" s="2">
        <f t="shared" si="361"/>
        <v>2</v>
      </c>
      <c r="H2612" s="6">
        <v>47979</v>
      </c>
      <c r="I2612" s="12" t="str">
        <f t="shared" si="362"/>
        <v>2031</v>
      </c>
      <c r="J2612" s="10" t="str">
        <f t="shared" si="363"/>
        <v>May</v>
      </c>
      <c r="K2612" s="12" t="str">
        <f t="shared" si="364"/>
        <v>11</v>
      </c>
      <c r="L2612" s="2" t="s">
        <v>24</v>
      </c>
      <c r="M2612" s="2" t="s">
        <v>25</v>
      </c>
      <c r="N2612" s="2">
        <v>1.03</v>
      </c>
      <c r="O2612" s="2" t="s">
        <v>16</v>
      </c>
      <c r="P2612" s="2">
        <v>2</v>
      </c>
      <c r="Q2612" s="2">
        <f t="shared" si="365"/>
        <v>1</v>
      </c>
      <c r="R2612" s="2">
        <v>235.13</v>
      </c>
      <c r="S2612" s="2">
        <f t="shared" si="366"/>
        <v>3</v>
      </c>
      <c r="T2612" s="42">
        <f>DataSet!G3784+DataSet!Q3784+DataSet!S3784</f>
        <v>7</v>
      </c>
      <c r="U2612" s="16" t="str">
        <f t="shared" si="367"/>
        <v>High</v>
      </c>
      <c r="V2612" s="4">
        <v>2</v>
      </c>
      <c r="W2612" s="33">
        <f t="shared" si="368"/>
        <v>518.30295218295191</v>
      </c>
      <c r="X2612" s="2" t="s">
        <v>22</v>
      </c>
    </row>
    <row r="2613" spans="1:24" ht="14.25" customHeight="1" x14ac:dyDescent="0.25">
      <c r="A2613" s="2">
        <v>3991</v>
      </c>
      <c r="B2613" s="2">
        <v>47</v>
      </c>
      <c r="C2613" s="2" t="str">
        <f t="shared" si="360"/>
        <v>Mid Adults</v>
      </c>
      <c r="D2613" s="2" t="s">
        <v>26</v>
      </c>
      <c r="E2613" s="2" t="s">
        <v>19</v>
      </c>
      <c r="F2613" s="2">
        <v>844.07</v>
      </c>
      <c r="G2613" s="2">
        <f t="shared" si="361"/>
        <v>3</v>
      </c>
      <c r="H2613" s="6">
        <v>48187</v>
      </c>
      <c r="I2613" s="12" t="str">
        <f t="shared" si="362"/>
        <v>2031</v>
      </c>
      <c r="J2613" s="10" t="str">
        <f t="shared" si="363"/>
        <v>Dec</v>
      </c>
      <c r="K2613" s="12" t="str">
        <f t="shared" si="364"/>
        <v>05</v>
      </c>
      <c r="L2613" s="2" t="s">
        <v>20</v>
      </c>
      <c r="M2613" s="2" t="s">
        <v>15</v>
      </c>
      <c r="N2613" s="2">
        <v>1.03</v>
      </c>
      <c r="O2613" s="2" t="s">
        <v>16</v>
      </c>
      <c r="P2613" s="2">
        <v>4</v>
      </c>
      <c r="Q2613" s="2">
        <f t="shared" si="365"/>
        <v>1</v>
      </c>
      <c r="R2613" s="2">
        <v>211.02</v>
      </c>
      <c r="S2613" s="2">
        <f t="shared" si="366"/>
        <v>3</v>
      </c>
      <c r="T2613" s="42">
        <f>DataSet!G3992+DataSet!Q3992+DataSet!S3992</f>
        <v>4</v>
      </c>
      <c r="U2613" s="16" t="str">
        <f t="shared" si="367"/>
        <v>Low</v>
      </c>
      <c r="V2613" s="4">
        <v>2</v>
      </c>
      <c r="W2613" s="33">
        <f t="shared" si="368"/>
        <v>518.40304166666635</v>
      </c>
      <c r="X2613" s="2" t="s">
        <v>22</v>
      </c>
    </row>
    <row r="2614" spans="1:24" ht="14.25" customHeight="1" x14ac:dyDescent="0.25">
      <c r="A2614" s="2">
        <v>4015</v>
      </c>
      <c r="B2614" s="2">
        <v>39</v>
      </c>
      <c r="C2614" s="2" t="str">
        <f t="shared" si="360"/>
        <v>Early Adults</v>
      </c>
      <c r="D2614" s="2" t="s">
        <v>26</v>
      </c>
      <c r="E2614" s="2" t="s">
        <v>13</v>
      </c>
      <c r="F2614" s="2">
        <v>670</v>
      </c>
      <c r="G2614" s="2">
        <f t="shared" si="361"/>
        <v>3</v>
      </c>
      <c r="H2614" s="6">
        <v>48211</v>
      </c>
      <c r="I2614" s="12" t="str">
        <f t="shared" si="362"/>
        <v>2031</v>
      </c>
      <c r="J2614" s="10" t="str">
        <f t="shared" si="363"/>
        <v>Dec</v>
      </c>
      <c r="K2614" s="12" t="str">
        <f t="shared" si="364"/>
        <v>29</v>
      </c>
      <c r="L2614" s="2" t="s">
        <v>30</v>
      </c>
      <c r="M2614" s="2" t="s">
        <v>25</v>
      </c>
      <c r="N2614" s="2">
        <v>1.03</v>
      </c>
      <c r="O2614" s="2" t="s">
        <v>16</v>
      </c>
      <c r="P2614" s="2">
        <v>1</v>
      </c>
      <c r="Q2614" s="2">
        <f t="shared" si="365"/>
        <v>1</v>
      </c>
      <c r="R2614" s="2">
        <v>670</v>
      </c>
      <c r="S2614" s="2">
        <f t="shared" si="366"/>
        <v>3</v>
      </c>
      <c r="T2614" s="42">
        <f>DataSet!G4016+DataSet!Q4016+DataSet!S4016</f>
        <v>5</v>
      </c>
      <c r="U2614" s="16" t="str">
        <f t="shared" si="367"/>
        <v>Medium</v>
      </c>
      <c r="V2614" s="4">
        <v>5</v>
      </c>
      <c r="W2614" s="33">
        <f t="shared" si="368"/>
        <v>544.43584415584382</v>
      </c>
      <c r="X2614" s="2" t="s">
        <v>28</v>
      </c>
    </row>
    <row r="2615" spans="1:24" ht="14.25" customHeight="1" x14ac:dyDescent="0.25">
      <c r="A2615" s="2">
        <v>4199</v>
      </c>
      <c r="B2615" s="2">
        <v>18</v>
      </c>
      <c r="C2615" s="2" t="str">
        <f t="shared" si="360"/>
        <v>Young Adults</v>
      </c>
      <c r="D2615" s="2" t="s">
        <v>26</v>
      </c>
      <c r="E2615" s="2" t="s">
        <v>19</v>
      </c>
      <c r="F2615" s="2">
        <v>816.87</v>
      </c>
      <c r="G2615" s="2">
        <f t="shared" si="361"/>
        <v>3</v>
      </c>
      <c r="H2615" s="6">
        <v>48395</v>
      </c>
      <c r="I2615" s="12" t="str">
        <f t="shared" si="362"/>
        <v>2032</v>
      </c>
      <c r="J2615" s="10" t="str">
        <f t="shared" si="363"/>
        <v>Jun</v>
      </c>
      <c r="K2615" s="12" t="str">
        <f t="shared" si="364"/>
        <v>30</v>
      </c>
      <c r="L2615" s="2" t="s">
        <v>20</v>
      </c>
      <c r="M2615" s="2" t="s">
        <v>25</v>
      </c>
      <c r="N2615" s="2">
        <v>1.03</v>
      </c>
      <c r="O2615" s="2" t="s">
        <v>16</v>
      </c>
      <c r="P2615" s="2">
        <v>16</v>
      </c>
      <c r="Q2615" s="2">
        <f t="shared" si="365"/>
        <v>3</v>
      </c>
      <c r="R2615" s="2">
        <v>51.05</v>
      </c>
      <c r="S2615" s="2">
        <f t="shared" si="366"/>
        <v>2</v>
      </c>
      <c r="T2615" s="42">
        <f>DataSet!G4200+DataSet!Q4200+DataSet!S4200</f>
        <v>6</v>
      </c>
      <c r="U2615" s="16" t="str">
        <f t="shared" si="367"/>
        <v>Medium</v>
      </c>
      <c r="V2615" s="4">
        <v>1</v>
      </c>
      <c r="W2615" s="33">
        <f t="shared" si="368"/>
        <v>542.3071278825995</v>
      </c>
      <c r="X2615" s="2" t="s">
        <v>28</v>
      </c>
    </row>
    <row r="2616" spans="1:24" ht="14.25" customHeight="1" x14ac:dyDescent="0.25">
      <c r="A2616" s="2">
        <v>4231</v>
      </c>
      <c r="B2616" s="2">
        <v>48</v>
      </c>
      <c r="C2616" s="2" t="str">
        <f t="shared" si="360"/>
        <v>Mid Adults</v>
      </c>
      <c r="D2616" s="2" t="s">
        <v>12</v>
      </c>
      <c r="E2616" s="2" t="s">
        <v>29</v>
      </c>
      <c r="F2616" s="2">
        <v>534.21</v>
      </c>
      <c r="G2616" s="2">
        <f t="shared" si="361"/>
        <v>2</v>
      </c>
      <c r="H2616" s="6">
        <v>48427</v>
      </c>
      <c r="I2616" s="12" t="str">
        <f t="shared" si="362"/>
        <v>2032</v>
      </c>
      <c r="J2616" s="10" t="str">
        <f t="shared" si="363"/>
        <v>Aug</v>
      </c>
      <c r="K2616" s="12" t="str">
        <f t="shared" si="364"/>
        <v>01</v>
      </c>
      <c r="L2616" s="2" t="s">
        <v>24</v>
      </c>
      <c r="M2616" s="2" t="s">
        <v>25</v>
      </c>
      <c r="N2616" s="2">
        <v>1.03</v>
      </c>
      <c r="O2616" s="2" t="s">
        <v>21</v>
      </c>
      <c r="P2616" s="2">
        <v>17</v>
      </c>
      <c r="Q2616" s="2">
        <f t="shared" si="365"/>
        <v>3</v>
      </c>
      <c r="R2616" s="2">
        <v>31.42</v>
      </c>
      <c r="S2616" s="2">
        <f t="shared" si="366"/>
        <v>1</v>
      </c>
      <c r="T2616" s="42">
        <f>DataSet!G4232+DataSet!Q4232+DataSet!S4232</f>
        <v>7</v>
      </c>
      <c r="U2616" s="16" t="str">
        <f t="shared" si="367"/>
        <v>High</v>
      </c>
      <c r="V2616" s="4">
        <v>1</v>
      </c>
      <c r="W2616" s="33">
        <f t="shared" si="368"/>
        <v>541.7303151260503</v>
      </c>
      <c r="X2616" s="2" t="s">
        <v>17</v>
      </c>
    </row>
    <row r="2617" spans="1:24" ht="14.25" customHeight="1" x14ac:dyDescent="0.25">
      <c r="A2617" s="2">
        <v>4234</v>
      </c>
      <c r="B2617" s="2">
        <v>68</v>
      </c>
      <c r="C2617" s="2" t="str">
        <f t="shared" si="360"/>
        <v>Seniors</v>
      </c>
      <c r="D2617" s="2" t="s">
        <v>12</v>
      </c>
      <c r="E2617" s="2" t="s">
        <v>19</v>
      </c>
      <c r="F2617" s="2">
        <v>692.56</v>
      </c>
      <c r="G2617" s="2">
        <f t="shared" si="361"/>
        <v>3</v>
      </c>
      <c r="H2617" s="6">
        <v>48430</v>
      </c>
      <c r="I2617" s="12" t="str">
        <f t="shared" si="362"/>
        <v>2032</v>
      </c>
      <c r="J2617" s="10" t="str">
        <f t="shared" si="363"/>
        <v>Aug</v>
      </c>
      <c r="K2617" s="12" t="str">
        <f t="shared" si="364"/>
        <v>04</v>
      </c>
      <c r="L2617" s="2" t="s">
        <v>30</v>
      </c>
      <c r="M2617" s="2" t="s">
        <v>25</v>
      </c>
      <c r="N2617" s="2">
        <v>1.03</v>
      </c>
      <c r="O2617" s="2" t="s">
        <v>21</v>
      </c>
      <c r="P2617" s="2">
        <v>2</v>
      </c>
      <c r="Q2617" s="2">
        <f t="shared" si="365"/>
        <v>1</v>
      </c>
      <c r="R2617" s="2">
        <v>346.28</v>
      </c>
      <c r="S2617" s="2">
        <f t="shared" si="366"/>
        <v>3</v>
      </c>
      <c r="T2617" s="42">
        <f>DataSet!G4235+DataSet!Q4235+DataSet!S4235</f>
        <v>6</v>
      </c>
      <c r="U2617" s="16" t="str">
        <f t="shared" si="367"/>
        <v>Medium</v>
      </c>
      <c r="V2617" s="4">
        <v>3</v>
      </c>
      <c r="W2617" s="33">
        <f t="shared" si="368"/>
        <v>495.3017248459953</v>
      </c>
      <c r="X2617" s="2" t="s">
        <v>28</v>
      </c>
    </row>
    <row r="2618" spans="1:24" ht="14.25" customHeight="1" x14ac:dyDescent="0.25">
      <c r="A2618" s="2">
        <v>4239</v>
      </c>
      <c r="B2618" s="2">
        <v>48</v>
      </c>
      <c r="C2618" s="2" t="str">
        <f t="shared" si="360"/>
        <v>Mid Adults</v>
      </c>
      <c r="D2618" s="2" t="s">
        <v>18</v>
      </c>
      <c r="E2618" s="2" t="s">
        <v>19</v>
      </c>
      <c r="F2618" s="2">
        <v>617.47</v>
      </c>
      <c r="G2618" s="2">
        <f t="shared" si="361"/>
        <v>2</v>
      </c>
      <c r="H2618" s="6">
        <v>48435</v>
      </c>
      <c r="I2618" s="12" t="str">
        <f t="shared" si="362"/>
        <v>2032</v>
      </c>
      <c r="J2618" s="10" t="str">
        <f t="shared" si="363"/>
        <v>Aug</v>
      </c>
      <c r="K2618" s="12" t="str">
        <f t="shared" si="364"/>
        <v>09</v>
      </c>
      <c r="L2618" s="2" t="s">
        <v>14</v>
      </c>
      <c r="M2618" s="2" t="s">
        <v>25</v>
      </c>
      <c r="N2618" s="2">
        <v>1.03</v>
      </c>
      <c r="O2618" s="2" t="s">
        <v>21</v>
      </c>
      <c r="P2618" s="2">
        <v>16</v>
      </c>
      <c r="Q2618" s="2">
        <f t="shared" si="365"/>
        <v>3</v>
      </c>
      <c r="R2618" s="2">
        <v>38.590000000000003</v>
      </c>
      <c r="S2618" s="2">
        <f t="shared" si="366"/>
        <v>1</v>
      </c>
      <c r="T2618" s="42">
        <f>DataSet!G4240+DataSet!Q4240+DataSet!S4240</f>
        <v>3</v>
      </c>
      <c r="U2618" s="16" t="str">
        <f t="shared" si="367"/>
        <v>Low</v>
      </c>
      <c r="V2618" s="4">
        <v>3</v>
      </c>
      <c r="W2618" s="33">
        <f t="shared" si="368"/>
        <v>494.89584362139857</v>
      </c>
      <c r="X2618" s="2" t="s">
        <v>17</v>
      </c>
    </row>
    <row r="2619" spans="1:24" ht="14.25" customHeight="1" x14ac:dyDescent="0.25">
      <c r="A2619" s="2">
        <v>4249</v>
      </c>
      <c r="B2619" s="2">
        <v>45</v>
      </c>
      <c r="C2619" s="2" t="str">
        <f t="shared" si="360"/>
        <v>Mid Adults</v>
      </c>
      <c r="D2619" s="2" t="s">
        <v>23</v>
      </c>
      <c r="E2619" s="2" t="s">
        <v>29</v>
      </c>
      <c r="F2619" s="2">
        <v>372.78</v>
      </c>
      <c r="G2619" s="2">
        <f t="shared" si="361"/>
        <v>2</v>
      </c>
      <c r="H2619" s="6">
        <v>48445</v>
      </c>
      <c r="I2619" s="12" t="str">
        <f t="shared" si="362"/>
        <v>2032</v>
      </c>
      <c r="J2619" s="10" t="str">
        <f t="shared" si="363"/>
        <v>Aug</v>
      </c>
      <c r="K2619" s="12" t="str">
        <f t="shared" si="364"/>
        <v>19</v>
      </c>
      <c r="L2619" s="2" t="s">
        <v>20</v>
      </c>
      <c r="M2619" s="2" t="s">
        <v>25</v>
      </c>
      <c r="N2619" s="2">
        <v>1.03</v>
      </c>
      <c r="O2619" s="2" t="s">
        <v>16</v>
      </c>
      <c r="P2619" s="2">
        <v>19</v>
      </c>
      <c r="Q2619" s="2">
        <f t="shared" si="365"/>
        <v>3</v>
      </c>
      <c r="R2619" s="2">
        <v>19.62</v>
      </c>
      <c r="S2619" s="2">
        <f t="shared" si="366"/>
        <v>1</v>
      </c>
      <c r="T2619" s="42">
        <f>DataSet!G4250+DataSet!Q4250+DataSet!S4250</f>
        <v>4</v>
      </c>
      <c r="U2619" s="16" t="str">
        <f t="shared" si="367"/>
        <v>Low</v>
      </c>
      <c r="V2619" s="4">
        <v>3</v>
      </c>
      <c r="W2619" s="33">
        <f t="shared" si="368"/>
        <v>494.64311340206126</v>
      </c>
      <c r="X2619" s="2" t="s">
        <v>17</v>
      </c>
    </row>
    <row r="2620" spans="1:24" ht="14.25" customHeight="1" x14ac:dyDescent="0.25">
      <c r="A2620" s="2">
        <v>4304</v>
      </c>
      <c r="B2620" s="2">
        <v>25</v>
      </c>
      <c r="C2620" s="2" t="str">
        <f t="shared" si="360"/>
        <v>Young Adults</v>
      </c>
      <c r="D2620" s="2" t="s">
        <v>23</v>
      </c>
      <c r="E2620" s="2" t="s">
        <v>27</v>
      </c>
      <c r="F2620" s="2">
        <v>747.63</v>
      </c>
      <c r="G2620" s="2">
        <f t="shared" si="361"/>
        <v>3</v>
      </c>
      <c r="H2620" s="6">
        <v>48500</v>
      </c>
      <c r="I2620" s="12" t="str">
        <f t="shared" si="362"/>
        <v>2032</v>
      </c>
      <c r="J2620" s="10" t="str">
        <f t="shared" si="363"/>
        <v>Oct</v>
      </c>
      <c r="K2620" s="12" t="str">
        <f t="shared" si="364"/>
        <v>13</v>
      </c>
      <c r="L2620" s="2" t="s">
        <v>30</v>
      </c>
      <c r="M2620" s="2" t="s">
        <v>25</v>
      </c>
      <c r="N2620" s="2">
        <v>1.03</v>
      </c>
      <c r="O2620" s="2" t="s">
        <v>21</v>
      </c>
      <c r="P2620" s="2">
        <v>11</v>
      </c>
      <c r="Q2620" s="2">
        <f t="shared" si="365"/>
        <v>2</v>
      </c>
      <c r="R2620" s="2">
        <v>67.97</v>
      </c>
      <c r="S2620" s="2">
        <f t="shared" si="366"/>
        <v>2</v>
      </c>
      <c r="T2620" s="42">
        <f>DataSet!G4305+DataSet!Q4305+DataSet!S4305</f>
        <v>5</v>
      </c>
      <c r="U2620" s="16" t="str">
        <f t="shared" si="367"/>
        <v>Medium</v>
      </c>
      <c r="V2620" s="4">
        <v>3</v>
      </c>
      <c r="W2620" s="33">
        <f t="shared" si="368"/>
        <v>494.89489669421431</v>
      </c>
      <c r="X2620" s="2" t="s">
        <v>22</v>
      </c>
    </row>
    <row r="2621" spans="1:24" ht="14.25" customHeight="1" x14ac:dyDescent="0.25">
      <c r="A2621" s="2">
        <v>4712</v>
      </c>
      <c r="B2621" s="2">
        <v>30</v>
      </c>
      <c r="C2621" s="2" t="str">
        <f t="shared" si="360"/>
        <v>Early Adults</v>
      </c>
      <c r="D2621" s="2" t="s">
        <v>18</v>
      </c>
      <c r="E2621" s="2" t="s">
        <v>27</v>
      </c>
      <c r="F2621" s="2">
        <v>695.42</v>
      </c>
      <c r="G2621" s="2">
        <f t="shared" si="361"/>
        <v>3</v>
      </c>
      <c r="H2621" s="6">
        <v>48908</v>
      </c>
      <c r="I2621" s="12" t="str">
        <f t="shared" si="362"/>
        <v>2033</v>
      </c>
      <c r="J2621" s="10" t="str">
        <f t="shared" si="363"/>
        <v>Nov</v>
      </c>
      <c r="K2621" s="12" t="str">
        <f t="shared" si="364"/>
        <v>25</v>
      </c>
      <c r="L2621" s="2" t="s">
        <v>30</v>
      </c>
      <c r="M2621" s="2" t="s">
        <v>15</v>
      </c>
      <c r="N2621" s="2">
        <v>1.03</v>
      </c>
      <c r="O2621" s="2" t="s">
        <v>16</v>
      </c>
      <c r="P2621" s="2">
        <v>4</v>
      </c>
      <c r="Q2621" s="2">
        <f t="shared" si="365"/>
        <v>1</v>
      </c>
      <c r="R2621" s="2">
        <v>173.86</v>
      </c>
      <c r="S2621" s="2">
        <f t="shared" si="366"/>
        <v>3</v>
      </c>
      <c r="T2621" s="42">
        <f>DataSet!G4713+DataSet!Q4713+DataSet!S4713</f>
        <v>4</v>
      </c>
      <c r="U2621" s="16" t="str">
        <f t="shared" si="367"/>
        <v>Low</v>
      </c>
      <c r="V2621" s="4">
        <v>3</v>
      </c>
      <c r="W2621" s="33">
        <f t="shared" si="368"/>
        <v>494.37163561076551</v>
      </c>
      <c r="X2621" s="2" t="s">
        <v>17</v>
      </c>
    </row>
    <row r="2622" spans="1:24" ht="14.25" customHeight="1" x14ac:dyDescent="0.25">
      <c r="A2622" s="2">
        <v>4759</v>
      </c>
      <c r="B2622" s="2">
        <v>31</v>
      </c>
      <c r="C2622" s="2" t="str">
        <f t="shared" si="360"/>
        <v>Early Adults</v>
      </c>
      <c r="D2622" s="2" t="s">
        <v>23</v>
      </c>
      <c r="E2622" s="2" t="s">
        <v>19</v>
      </c>
      <c r="F2622" s="2">
        <v>963.96</v>
      </c>
      <c r="G2622" s="2">
        <f t="shared" si="361"/>
        <v>3</v>
      </c>
      <c r="H2622" s="6">
        <v>48955</v>
      </c>
      <c r="I2622" s="12" t="str">
        <f t="shared" si="362"/>
        <v>2034</v>
      </c>
      <c r="J2622" s="10" t="str">
        <f t="shared" si="363"/>
        <v>Jan</v>
      </c>
      <c r="K2622" s="12" t="str">
        <f t="shared" si="364"/>
        <v>11</v>
      </c>
      <c r="L2622" s="2" t="s">
        <v>14</v>
      </c>
      <c r="M2622" s="2" t="s">
        <v>15</v>
      </c>
      <c r="N2622" s="2">
        <v>1.03</v>
      </c>
      <c r="O2622" s="2" t="s">
        <v>21</v>
      </c>
      <c r="P2622" s="2">
        <v>12</v>
      </c>
      <c r="Q2622" s="2">
        <f t="shared" si="365"/>
        <v>2</v>
      </c>
      <c r="R2622" s="2">
        <v>80.33</v>
      </c>
      <c r="S2622" s="2">
        <f t="shared" si="366"/>
        <v>2</v>
      </c>
      <c r="T2622" s="42">
        <f>DataSet!G4760+DataSet!Q4760+DataSet!S4760</f>
        <v>7</v>
      </c>
      <c r="U2622" s="16" t="str">
        <f t="shared" si="367"/>
        <v>High</v>
      </c>
      <c r="V2622" s="4">
        <v>4</v>
      </c>
      <c r="W2622" s="33">
        <f t="shared" si="368"/>
        <v>525.38788819875776</v>
      </c>
      <c r="X2622" s="2" t="s">
        <v>17</v>
      </c>
    </row>
    <row r="2623" spans="1:24" ht="14.25" customHeight="1" x14ac:dyDescent="0.25">
      <c r="A2623" s="2">
        <v>4951</v>
      </c>
      <c r="B2623" s="2">
        <v>66</v>
      </c>
      <c r="C2623" s="2" t="str">
        <f t="shared" si="360"/>
        <v>Seniors</v>
      </c>
      <c r="D2623" s="2" t="s">
        <v>18</v>
      </c>
      <c r="E2623" s="2" t="s">
        <v>29</v>
      </c>
      <c r="F2623" s="2">
        <v>65.45</v>
      </c>
      <c r="G2623" s="2">
        <f t="shared" si="361"/>
        <v>1</v>
      </c>
      <c r="H2623" s="6">
        <v>49147</v>
      </c>
      <c r="I2623" s="12" t="str">
        <f t="shared" si="362"/>
        <v>2034</v>
      </c>
      <c r="J2623" s="10" t="str">
        <f t="shared" si="363"/>
        <v>Jul</v>
      </c>
      <c r="K2623" s="12" t="str">
        <f t="shared" si="364"/>
        <v>22</v>
      </c>
      <c r="L2623" s="2" t="s">
        <v>24</v>
      </c>
      <c r="M2623" s="2" t="s">
        <v>25</v>
      </c>
      <c r="N2623" s="2">
        <v>1.03</v>
      </c>
      <c r="O2623" s="2" t="s">
        <v>21</v>
      </c>
      <c r="P2623" s="2">
        <v>11</v>
      </c>
      <c r="Q2623" s="2">
        <f t="shared" si="365"/>
        <v>2</v>
      </c>
      <c r="R2623" s="2">
        <v>5.95</v>
      </c>
      <c r="S2623" s="2">
        <f t="shared" si="366"/>
        <v>1</v>
      </c>
      <c r="T2623" s="42">
        <f>DataSet!G4952+DataSet!Q4952+DataSet!S4952</f>
        <v>5</v>
      </c>
      <c r="U2623" s="16" t="str">
        <f t="shared" si="367"/>
        <v>Medium</v>
      </c>
      <c r="V2623" s="4">
        <v>3</v>
      </c>
      <c r="W2623" s="33">
        <f t="shared" si="368"/>
        <v>493.95452282157623</v>
      </c>
      <c r="X2623" s="2" t="s">
        <v>17</v>
      </c>
    </row>
    <row r="2624" spans="1:24" ht="14.25" customHeight="1" x14ac:dyDescent="0.25">
      <c r="A2624" s="2">
        <v>185</v>
      </c>
      <c r="B2624" s="2">
        <v>50</v>
      </c>
      <c r="C2624" s="2" t="str">
        <f t="shared" si="360"/>
        <v>Late Adults</v>
      </c>
      <c r="D2624" s="2" t="s">
        <v>23</v>
      </c>
      <c r="E2624" s="2" t="s">
        <v>27</v>
      </c>
      <c r="F2624" s="2">
        <v>540.52</v>
      </c>
      <c r="G2624" s="2">
        <f t="shared" si="361"/>
        <v>2</v>
      </c>
      <c r="H2624" s="6">
        <v>44381</v>
      </c>
      <c r="I2624" s="12" t="str">
        <f t="shared" si="362"/>
        <v>2021</v>
      </c>
      <c r="J2624" s="10" t="str">
        <f t="shared" si="363"/>
        <v>Jul</v>
      </c>
      <c r="K2624" s="12" t="str">
        <f t="shared" si="364"/>
        <v>04</v>
      </c>
      <c r="L2624" s="2" t="s">
        <v>30</v>
      </c>
      <c r="M2624" s="2" t="s">
        <v>15</v>
      </c>
      <c r="N2624" s="2">
        <v>1.02</v>
      </c>
      <c r="O2624" s="2" t="s">
        <v>16</v>
      </c>
      <c r="P2624" s="2">
        <v>14</v>
      </c>
      <c r="Q2624" s="2">
        <f t="shared" si="365"/>
        <v>2</v>
      </c>
      <c r="R2624" s="2">
        <v>38.61</v>
      </c>
      <c r="S2624" s="2">
        <f t="shared" si="366"/>
        <v>1</v>
      </c>
      <c r="T2624" s="42">
        <f>DataSet!G186+DataSet!Q186+DataSet!S186</f>
        <v>3</v>
      </c>
      <c r="U2624" s="16" t="str">
        <f t="shared" si="367"/>
        <v>Low</v>
      </c>
      <c r="V2624" s="4">
        <v>2</v>
      </c>
      <c r="W2624" s="33">
        <f t="shared" si="368"/>
        <v>517.72315240083481</v>
      </c>
      <c r="X2624" s="2" t="s">
        <v>28</v>
      </c>
    </row>
    <row r="2625" spans="1:24" ht="14.25" customHeight="1" x14ac:dyDescent="0.25">
      <c r="A2625" s="2">
        <v>296</v>
      </c>
      <c r="B2625" s="2">
        <v>53</v>
      </c>
      <c r="C2625" s="2" t="str">
        <f t="shared" si="360"/>
        <v>Late Adults</v>
      </c>
      <c r="D2625" s="2" t="s">
        <v>23</v>
      </c>
      <c r="E2625" s="2" t="s">
        <v>19</v>
      </c>
      <c r="F2625" s="2">
        <v>775.7</v>
      </c>
      <c r="G2625" s="2">
        <f t="shared" si="361"/>
        <v>3</v>
      </c>
      <c r="H2625" s="6">
        <v>44492</v>
      </c>
      <c r="I2625" s="12" t="str">
        <f t="shared" si="362"/>
        <v>2021</v>
      </c>
      <c r="J2625" s="10" t="str">
        <f t="shared" si="363"/>
        <v>Oct</v>
      </c>
      <c r="K2625" s="12" t="str">
        <f t="shared" si="364"/>
        <v>23</v>
      </c>
      <c r="L2625" s="2" t="s">
        <v>30</v>
      </c>
      <c r="M2625" s="2" t="s">
        <v>25</v>
      </c>
      <c r="N2625" s="2">
        <v>1.02</v>
      </c>
      <c r="O2625" s="2" t="s">
        <v>21</v>
      </c>
      <c r="P2625" s="2">
        <v>11</v>
      </c>
      <c r="Q2625" s="2">
        <f t="shared" si="365"/>
        <v>2</v>
      </c>
      <c r="R2625" s="2">
        <v>70.52</v>
      </c>
      <c r="S2625" s="2">
        <f t="shared" si="366"/>
        <v>2</v>
      </c>
      <c r="T2625" s="42">
        <f>DataSet!G297+DataSet!Q297+DataSet!S297</f>
        <v>6</v>
      </c>
      <c r="U2625" s="16" t="str">
        <f t="shared" si="367"/>
        <v>Medium</v>
      </c>
      <c r="V2625" s="4">
        <v>5</v>
      </c>
      <c r="W2625" s="33">
        <f t="shared" si="368"/>
        <v>544.16347071583493</v>
      </c>
      <c r="X2625" s="2" t="s">
        <v>28</v>
      </c>
    </row>
    <row r="2626" spans="1:24" ht="14.25" customHeight="1" x14ac:dyDescent="0.25">
      <c r="A2626" s="2">
        <v>374</v>
      </c>
      <c r="B2626" s="2">
        <v>54</v>
      </c>
      <c r="C2626" s="2" t="str">
        <f t="shared" ref="C2626:C2689" si="369">IF(AND(B2626&gt;=18, B2626&lt;=29), "Young Adults",
   IF(AND(B2626&gt;=30, B2626&lt;=39), "Early Adults",
      IF(AND(B2626&gt;=40, B2626&lt;=49), "Mid Adults",
         IF(AND(B2626&gt;=50, B2626&lt;=59), "Late Adults",
            IF(AND(B2626&gt;=60, B2626&lt;=69), "Seniors", "Out of Range")
         )
      )
   )
)</f>
        <v>Late Adults</v>
      </c>
      <c r="D2626" s="2" t="s">
        <v>23</v>
      </c>
      <c r="E2626" s="2" t="s">
        <v>13</v>
      </c>
      <c r="F2626" s="2">
        <v>58.51</v>
      </c>
      <c r="G2626" s="2">
        <f t="shared" ref="G2626:G2689" si="370">IF(F2626 &lt;= 350, 1, IF(F2626&gt; 350, IF(F2626 &lt;= 650, 2, 3)))</f>
        <v>1</v>
      </c>
      <c r="H2626" s="6">
        <v>44570</v>
      </c>
      <c r="I2626" s="12" t="str">
        <f t="shared" ref="I2626:I2689" si="371">TEXT(H2626, "yyyy")</f>
        <v>2022</v>
      </c>
      <c r="J2626" s="10" t="str">
        <f t="shared" ref="J2626:J2689" si="372">TEXT(H2626, "mmm")</f>
        <v>Jan</v>
      </c>
      <c r="K2626" s="12" t="str">
        <f t="shared" ref="K2626:K2689" si="373">TEXT(H2626, "dd")</f>
        <v>09</v>
      </c>
      <c r="L2626" s="2" t="s">
        <v>24</v>
      </c>
      <c r="M2626" s="2" t="s">
        <v>25</v>
      </c>
      <c r="N2626" s="2">
        <v>1.02</v>
      </c>
      <c r="O2626" s="2" t="s">
        <v>21</v>
      </c>
      <c r="P2626" s="2">
        <v>18</v>
      </c>
      <c r="Q2626" s="2">
        <f t="shared" ref="Q2626:Q2689" si="374">IF(P2626 &lt;= 5, 1, IF(P2626&gt; 5, IF(P2626 &lt;= 15, 2, 3)))</f>
        <v>3</v>
      </c>
      <c r="R2626" s="2">
        <v>3.25</v>
      </c>
      <c r="S2626" s="2">
        <f t="shared" ref="S2626:S2689" si="375">IF(R2626 &lt;= 50, 1, IF(R2626&gt; 50, IF(R2626 &lt;= 150, 2, 3)))</f>
        <v>1</v>
      </c>
      <c r="T2626" s="42">
        <f>DataSet!G375+DataSet!Q375+DataSet!S375</f>
        <v>4</v>
      </c>
      <c r="U2626" s="16" t="str">
        <f t="shared" ref="U2626:U2689" si="376">IF(T2626&lt;=4,"Low",IF(T2626&lt;=6,"Medium","High"))</f>
        <v>Low</v>
      </c>
      <c r="V2626" s="4">
        <v>1</v>
      </c>
      <c r="W2626" s="33">
        <f t="shared" ref="W2626:W2689" si="377">AVERAGEIFS(F2626:F7625, V2626:V7625,V2626 )</f>
        <v>541.74614736842091</v>
      </c>
      <c r="X2626" s="2" t="s">
        <v>17</v>
      </c>
    </row>
    <row r="2627" spans="1:24" ht="14.25" customHeight="1" x14ac:dyDescent="0.25">
      <c r="A2627" s="2">
        <v>523</v>
      </c>
      <c r="B2627" s="2">
        <v>58</v>
      </c>
      <c r="C2627" s="2" t="str">
        <f t="shared" si="369"/>
        <v>Late Adults</v>
      </c>
      <c r="D2627" s="2" t="s">
        <v>23</v>
      </c>
      <c r="E2627" s="2" t="s">
        <v>29</v>
      </c>
      <c r="F2627" s="2">
        <v>734.12</v>
      </c>
      <c r="G2627" s="2">
        <f t="shared" si="370"/>
        <v>3</v>
      </c>
      <c r="H2627" s="6">
        <v>44719</v>
      </c>
      <c r="I2627" s="12" t="str">
        <f t="shared" si="371"/>
        <v>2022</v>
      </c>
      <c r="J2627" s="10" t="str">
        <f t="shared" si="372"/>
        <v>Jun</v>
      </c>
      <c r="K2627" s="12" t="str">
        <f t="shared" si="373"/>
        <v>07</v>
      </c>
      <c r="L2627" s="2" t="s">
        <v>14</v>
      </c>
      <c r="M2627" s="2" t="s">
        <v>15</v>
      </c>
      <c r="N2627" s="2">
        <v>1.02</v>
      </c>
      <c r="O2627" s="2" t="s">
        <v>21</v>
      </c>
      <c r="P2627" s="2">
        <v>6</v>
      </c>
      <c r="Q2627" s="2">
        <f t="shared" si="374"/>
        <v>2</v>
      </c>
      <c r="R2627" s="2">
        <v>122.35</v>
      </c>
      <c r="S2627" s="2">
        <f t="shared" si="375"/>
        <v>2</v>
      </c>
      <c r="T2627" s="42">
        <f>DataSet!G524+DataSet!Q524+DataSet!S524</f>
        <v>6</v>
      </c>
      <c r="U2627" s="16" t="str">
        <f t="shared" si="376"/>
        <v>Medium</v>
      </c>
      <c r="V2627" s="4">
        <v>4</v>
      </c>
      <c r="W2627" s="33">
        <f t="shared" si="377"/>
        <v>524.47798755186716</v>
      </c>
      <c r="X2627" s="2" t="s">
        <v>17</v>
      </c>
    </row>
    <row r="2628" spans="1:24" ht="14.25" customHeight="1" x14ac:dyDescent="0.25">
      <c r="A2628" s="2">
        <v>567</v>
      </c>
      <c r="B2628" s="2">
        <v>43</v>
      </c>
      <c r="C2628" s="2" t="str">
        <f t="shared" si="369"/>
        <v>Mid Adults</v>
      </c>
      <c r="D2628" s="2" t="s">
        <v>12</v>
      </c>
      <c r="E2628" s="2" t="s">
        <v>13</v>
      </c>
      <c r="F2628" s="2">
        <v>136.33000000000001</v>
      </c>
      <c r="G2628" s="2">
        <f t="shared" si="370"/>
        <v>1</v>
      </c>
      <c r="H2628" s="6">
        <v>44763</v>
      </c>
      <c r="I2628" s="12" t="str">
        <f t="shared" si="371"/>
        <v>2022</v>
      </c>
      <c r="J2628" s="10" t="str">
        <f t="shared" si="372"/>
        <v>Jul</v>
      </c>
      <c r="K2628" s="12" t="str">
        <f t="shared" si="373"/>
        <v>21</v>
      </c>
      <c r="L2628" s="2" t="s">
        <v>24</v>
      </c>
      <c r="M2628" s="2" t="s">
        <v>25</v>
      </c>
      <c r="N2628" s="2">
        <v>1.02</v>
      </c>
      <c r="O2628" s="2" t="s">
        <v>21</v>
      </c>
      <c r="P2628" s="2">
        <v>13</v>
      </c>
      <c r="Q2628" s="2">
        <f t="shared" si="374"/>
        <v>2</v>
      </c>
      <c r="R2628" s="2">
        <v>10.49</v>
      </c>
      <c r="S2628" s="2">
        <f t="shared" si="375"/>
        <v>1</v>
      </c>
      <c r="T2628" s="42">
        <f>DataSet!G568+DataSet!Q568+DataSet!S568</f>
        <v>7</v>
      </c>
      <c r="U2628" s="16" t="str">
        <f t="shared" si="376"/>
        <v>High</v>
      </c>
      <c r="V2628" s="4">
        <v>2</v>
      </c>
      <c r="W2628" s="33">
        <f t="shared" si="377"/>
        <v>517.67546025104582</v>
      </c>
      <c r="X2628" s="2" t="s">
        <v>22</v>
      </c>
    </row>
    <row r="2629" spans="1:24" ht="14.25" customHeight="1" x14ac:dyDescent="0.25">
      <c r="A2629" s="2">
        <v>677</v>
      </c>
      <c r="B2629" s="2">
        <v>69</v>
      </c>
      <c r="C2629" s="2" t="str">
        <f t="shared" si="369"/>
        <v>Seniors</v>
      </c>
      <c r="D2629" s="2" t="s">
        <v>18</v>
      </c>
      <c r="E2629" s="2" t="s">
        <v>27</v>
      </c>
      <c r="F2629" s="2">
        <v>548.67999999999995</v>
      </c>
      <c r="G2629" s="2">
        <f t="shared" si="370"/>
        <v>2</v>
      </c>
      <c r="H2629" s="6">
        <v>44873</v>
      </c>
      <c r="I2629" s="12" t="str">
        <f t="shared" si="371"/>
        <v>2022</v>
      </c>
      <c r="J2629" s="10" t="str">
        <f t="shared" si="372"/>
        <v>Nov</v>
      </c>
      <c r="K2629" s="12" t="str">
        <f t="shared" si="373"/>
        <v>08</v>
      </c>
      <c r="L2629" s="2" t="s">
        <v>14</v>
      </c>
      <c r="M2629" s="2" t="s">
        <v>25</v>
      </c>
      <c r="N2629" s="2">
        <v>1.02</v>
      </c>
      <c r="O2629" s="2" t="s">
        <v>21</v>
      </c>
      <c r="P2629" s="2">
        <v>16</v>
      </c>
      <c r="Q2629" s="2">
        <f t="shared" si="374"/>
        <v>3</v>
      </c>
      <c r="R2629" s="2">
        <v>34.29</v>
      </c>
      <c r="S2629" s="2">
        <f t="shared" si="375"/>
        <v>1</v>
      </c>
      <c r="T2629" s="42">
        <f>DataSet!G678+DataSet!Q678+DataSet!S678</f>
        <v>7</v>
      </c>
      <c r="U2629" s="16" t="str">
        <f t="shared" si="376"/>
        <v>High</v>
      </c>
      <c r="V2629" s="4">
        <v>3</v>
      </c>
      <c r="W2629" s="33">
        <f t="shared" si="377"/>
        <v>494.84538461538409</v>
      </c>
      <c r="X2629" s="2" t="s">
        <v>28</v>
      </c>
    </row>
    <row r="2630" spans="1:24" ht="14.25" customHeight="1" x14ac:dyDescent="0.25">
      <c r="A2630" s="2">
        <v>957</v>
      </c>
      <c r="B2630" s="2">
        <v>51</v>
      </c>
      <c r="C2630" s="2" t="str">
        <f t="shared" si="369"/>
        <v>Late Adults</v>
      </c>
      <c r="D2630" s="2" t="s">
        <v>12</v>
      </c>
      <c r="E2630" s="2" t="s">
        <v>19</v>
      </c>
      <c r="F2630" s="2">
        <v>125.32</v>
      </c>
      <c r="G2630" s="2">
        <f t="shared" si="370"/>
        <v>1</v>
      </c>
      <c r="H2630" s="6">
        <v>45153</v>
      </c>
      <c r="I2630" s="12" t="str">
        <f t="shared" si="371"/>
        <v>2023</v>
      </c>
      <c r="J2630" s="10" t="str">
        <f t="shared" si="372"/>
        <v>Aug</v>
      </c>
      <c r="K2630" s="12" t="str">
        <f t="shared" si="373"/>
        <v>15</v>
      </c>
      <c r="L2630" s="2" t="s">
        <v>24</v>
      </c>
      <c r="M2630" s="2" t="s">
        <v>25</v>
      </c>
      <c r="N2630" s="2">
        <v>1.02</v>
      </c>
      <c r="O2630" s="2" t="s">
        <v>21</v>
      </c>
      <c r="P2630" s="2">
        <v>15</v>
      </c>
      <c r="Q2630" s="2">
        <f t="shared" si="374"/>
        <v>2</v>
      </c>
      <c r="R2630" s="2">
        <v>8.35</v>
      </c>
      <c r="S2630" s="2">
        <f t="shared" si="375"/>
        <v>1</v>
      </c>
      <c r="T2630" s="42">
        <f>DataSet!G958+DataSet!Q958+DataSet!S958</f>
        <v>7</v>
      </c>
      <c r="U2630" s="16" t="str">
        <f t="shared" si="376"/>
        <v>High</v>
      </c>
      <c r="V2630" s="4">
        <v>3</v>
      </c>
      <c r="W2630" s="33">
        <f t="shared" si="377"/>
        <v>494.73322916666615</v>
      </c>
      <c r="X2630" s="2" t="s">
        <v>28</v>
      </c>
    </row>
    <row r="2631" spans="1:24" ht="14.25" customHeight="1" x14ac:dyDescent="0.25">
      <c r="A2631" s="2">
        <v>994</v>
      </c>
      <c r="B2631" s="2">
        <v>35</v>
      </c>
      <c r="C2631" s="2" t="str">
        <f t="shared" si="369"/>
        <v>Early Adults</v>
      </c>
      <c r="D2631" s="2" t="s">
        <v>26</v>
      </c>
      <c r="E2631" s="2" t="s">
        <v>27</v>
      </c>
      <c r="F2631" s="2">
        <v>703.03</v>
      </c>
      <c r="G2631" s="2">
        <f t="shared" si="370"/>
        <v>3</v>
      </c>
      <c r="H2631" s="6">
        <v>45190</v>
      </c>
      <c r="I2631" s="12" t="str">
        <f t="shared" si="371"/>
        <v>2023</v>
      </c>
      <c r="J2631" s="10" t="str">
        <f t="shared" si="372"/>
        <v>Sep</v>
      </c>
      <c r="K2631" s="12" t="str">
        <f t="shared" si="373"/>
        <v>21</v>
      </c>
      <c r="L2631" s="2" t="s">
        <v>24</v>
      </c>
      <c r="M2631" s="2" t="s">
        <v>15</v>
      </c>
      <c r="N2631" s="2">
        <v>1.02</v>
      </c>
      <c r="O2631" s="2" t="s">
        <v>21</v>
      </c>
      <c r="P2631" s="2">
        <v>10</v>
      </c>
      <c r="Q2631" s="2">
        <f t="shared" si="374"/>
        <v>2</v>
      </c>
      <c r="R2631" s="2">
        <v>70.3</v>
      </c>
      <c r="S2631" s="2">
        <f t="shared" si="375"/>
        <v>2</v>
      </c>
      <c r="T2631" s="42">
        <f>DataSet!G995+DataSet!Q995+DataSet!S995</f>
        <v>8</v>
      </c>
      <c r="U2631" s="16" t="str">
        <f t="shared" si="376"/>
        <v>High</v>
      </c>
      <c r="V2631" s="4">
        <v>3</v>
      </c>
      <c r="W2631" s="33">
        <f t="shared" si="377"/>
        <v>495.50444676409131</v>
      </c>
      <c r="X2631" s="2" t="s">
        <v>17</v>
      </c>
    </row>
    <row r="2632" spans="1:24" ht="14.25" customHeight="1" x14ac:dyDescent="0.25">
      <c r="A2632" s="2">
        <v>1170</v>
      </c>
      <c r="B2632" s="2">
        <v>47</v>
      </c>
      <c r="C2632" s="2" t="str">
        <f t="shared" si="369"/>
        <v>Mid Adults</v>
      </c>
      <c r="D2632" s="2" t="s">
        <v>26</v>
      </c>
      <c r="E2632" s="2" t="s">
        <v>13</v>
      </c>
      <c r="F2632" s="2">
        <v>844.56</v>
      </c>
      <c r="G2632" s="2">
        <f t="shared" si="370"/>
        <v>3</v>
      </c>
      <c r="H2632" s="6">
        <v>45366</v>
      </c>
      <c r="I2632" s="12" t="str">
        <f t="shared" si="371"/>
        <v>2024</v>
      </c>
      <c r="J2632" s="10" t="str">
        <f t="shared" si="372"/>
        <v>Mar</v>
      </c>
      <c r="K2632" s="12" t="str">
        <f t="shared" si="373"/>
        <v>15</v>
      </c>
      <c r="L2632" s="2" t="s">
        <v>24</v>
      </c>
      <c r="M2632" s="2" t="s">
        <v>15</v>
      </c>
      <c r="N2632" s="2">
        <v>1.02</v>
      </c>
      <c r="O2632" s="2" t="s">
        <v>16</v>
      </c>
      <c r="P2632" s="2">
        <v>5</v>
      </c>
      <c r="Q2632" s="2">
        <f t="shared" si="374"/>
        <v>1</v>
      </c>
      <c r="R2632" s="2">
        <v>168.91</v>
      </c>
      <c r="S2632" s="2">
        <f t="shared" si="375"/>
        <v>3</v>
      </c>
      <c r="T2632" s="42">
        <f>DataSet!G1171+DataSet!Q1171+DataSet!S1171</f>
        <v>7</v>
      </c>
      <c r="U2632" s="16" t="str">
        <f t="shared" si="376"/>
        <v>High</v>
      </c>
      <c r="V2632" s="4">
        <v>4</v>
      </c>
      <c r="W2632" s="33">
        <f t="shared" si="377"/>
        <v>524.04214137214137</v>
      </c>
      <c r="X2632" s="2" t="s">
        <v>17</v>
      </c>
    </row>
    <row r="2633" spans="1:24" ht="14.25" customHeight="1" x14ac:dyDescent="0.25">
      <c r="A2633" s="2">
        <v>1219</v>
      </c>
      <c r="B2633" s="2">
        <v>60</v>
      </c>
      <c r="C2633" s="2" t="str">
        <f t="shared" si="369"/>
        <v>Seniors</v>
      </c>
      <c r="D2633" s="2" t="s">
        <v>23</v>
      </c>
      <c r="E2633" s="2" t="s">
        <v>13</v>
      </c>
      <c r="F2633" s="2">
        <v>595.14</v>
      </c>
      <c r="G2633" s="2">
        <f t="shared" si="370"/>
        <v>2</v>
      </c>
      <c r="H2633" s="6">
        <v>45415</v>
      </c>
      <c r="I2633" s="12" t="str">
        <f t="shared" si="371"/>
        <v>2024</v>
      </c>
      <c r="J2633" s="10" t="str">
        <f t="shared" si="372"/>
        <v>May</v>
      </c>
      <c r="K2633" s="12" t="str">
        <f t="shared" si="373"/>
        <v>03</v>
      </c>
      <c r="L2633" s="2" t="s">
        <v>24</v>
      </c>
      <c r="M2633" s="2" t="s">
        <v>25</v>
      </c>
      <c r="N2633" s="2">
        <v>1.02</v>
      </c>
      <c r="O2633" s="2" t="s">
        <v>21</v>
      </c>
      <c r="P2633" s="2">
        <v>10</v>
      </c>
      <c r="Q2633" s="2">
        <f t="shared" si="374"/>
        <v>2</v>
      </c>
      <c r="R2633" s="2">
        <v>59.51</v>
      </c>
      <c r="S2633" s="2">
        <f t="shared" si="375"/>
        <v>2</v>
      </c>
      <c r="T2633" s="42">
        <f>DataSet!G1220+DataSet!Q1220+DataSet!S1220</f>
        <v>7</v>
      </c>
      <c r="U2633" s="16" t="str">
        <f t="shared" si="376"/>
        <v>High</v>
      </c>
      <c r="V2633" s="4">
        <v>2</v>
      </c>
      <c r="W2633" s="33">
        <f t="shared" si="377"/>
        <v>518.47492662473769</v>
      </c>
      <c r="X2633" s="2" t="s">
        <v>28</v>
      </c>
    </row>
    <row r="2634" spans="1:24" ht="14.25" customHeight="1" x14ac:dyDescent="0.25">
      <c r="A2634" s="2">
        <v>1449</v>
      </c>
      <c r="B2634" s="2">
        <v>52</v>
      </c>
      <c r="C2634" s="2" t="str">
        <f t="shared" si="369"/>
        <v>Late Adults</v>
      </c>
      <c r="D2634" s="2" t="s">
        <v>12</v>
      </c>
      <c r="E2634" s="2" t="s">
        <v>27</v>
      </c>
      <c r="F2634" s="2">
        <v>899.44</v>
      </c>
      <c r="G2634" s="2">
        <f t="shared" si="370"/>
        <v>3</v>
      </c>
      <c r="H2634" s="6">
        <v>45645</v>
      </c>
      <c r="I2634" s="12" t="str">
        <f t="shared" si="371"/>
        <v>2024</v>
      </c>
      <c r="J2634" s="10" t="str">
        <f t="shared" si="372"/>
        <v>Dec</v>
      </c>
      <c r="K2634" s="12" t="str">
        <f t="shared" si="373"/>
        <v>19</v>
      </c>
      <c r="L2634" s="2" t="s">
        <v>30</v>
      </c>
      <c r="M2634" s="2" t="s">
        <v>25</v>
      </c>
      <c r="N2634" s="2">
        <v>1.02</v>
      </c>
      <c r="O2634" s="2" t="s">
        <v>21</v>
      </c>
      <c r="P2634" s="2">
        <v>2</v>
      </c>
      <c r="Q2634" s="2">
        <f t="shared" si="374"/>
        <v>1</v>
      </c>
      <c r="R2634" s="2">
        <v>449.72</v>
      </c>
      <c r="S2634" s="2">
        <f t="shared" si="375"/>
        <v>3</v>
      </c>
      <c r="T2634" s="42">
        <f>DataSet!G1450+DataSet!Q1450+DataSet!S1450</f>
        <v>7</v>
      </c>
      <c r="U2634" s="16" t="str">
        <f t="shared" si="376"/>
        <v>High</v>
      </c>
      <c r="V2634" s="4">
        <v>1</v>
      </c>
      <c r="W2634" s="33">
        <f t="shared" si="377"/>
        <v>542.76563291139234</v>
      </c>
      <c r="X2634" s="2" t="s">
        <v>22</v>
      </c>
    </row>
    <row r="2635" spans="1:24" ht="14.25" customHeight="1" x14ac:dyDescent="0.25">
      <c r="A2635" s="2">
        <v>1610</v>
      </c>
      <c r="B2635" s="2">
        <v>39</v>
      </c>
      <c r="C2635" s="2" t="str">
        <f t="shared" si="369"/>
        <v>Early Adults</v>
      </c>
      <c r="D2635" s="2" t="s">
        <v>26</v>
      </c>
      <c r="E2635" s="2" t="s">
        <v>13</v>
      </c>
      <c r="F2635" s="2">
        <v>629.9</v>
      </c>
      <c r="G2635" s="2">
        <f t="shared" si="370"/>
        <v>2</v>
      </c>
      <c r="H2635" s="6">
        <v>45806</v>
      </c>
      <c r="I2635" s="12" t="str">
        <f t="shared" si="371"/>
        <v>2025</v>
      </c>
      <c r="J2635" s="10" t="str">
        <f t="shared" si="372"/>
        <v>May</v>
      </c>
      <c r="K2635" s="12" t="str">
        <f t="shared" si="373"/>
        <v>29</v>
      </c>
      <c r="L2635" s="2" t="s">
        <v>14</v>
      </c>
      <c r="M2635" s="2" t="s">
        <v>15</v>
      </c>
      <c r="N2635" s="2">
        <v>1.02</v>
      </c>
      <c r="O2635" s="2" t="s">
        <v>21</v>
      </c>
      <c r="P2635" s="2">
        <v>12</v>
      </c>
      <c r="Q2635" s="2">
        <f t="shared" si="374"/>
        <v>2</v>
      </c>
      <c r="R2635" s="2">
        <v>52.49</v>
      </c>
      <c r="S2635" s="2">
        <f t="shared" si="375"/>
        <v>2</v>
      </c>
      <c r="T2635" s="42">
        <f>DataSet!G1611+DataSet!Q1611+DataSet!S1611</f>
        <v>7</v>
      </c>
      <c r="U2635" s="16" t="str">
        <f t="shared" si="376"/>
        <v>High</v>
      </c>
      <c r="V2635" s="4">
        <v>1</v>
      </c>
      <c r="W2635" s="33">
        <f t="shared" si="377"/>
        <v>542.01156448202948</v>
      </c>
      <c r="X2635" s="2" t="s">
        <v>22</v>
      </c>
    </row>
    <row r="2636" spans="1:24" ht="14.25" customHeight="1" x14ac:dyDescent="0.25">
      <c r="A2636" s="2">
        <v>1658</v>
      </c>
      <c r="B2636" s="2">
        <v>34</v>
      </c>
      <c r="C2636" s="2" t="str">
        <f t="shared" si="369"/>
        <v>Early Adults</v>
      </c>
      <c r="D2636" s="2" t="s">
        <v>18</v>
      </c>
      <c r="E2636" s="2" t="s">
        <v>27</v>
      </c>
      <c r="F2636" s="2">
        <v>126.23</v>
      </c>
      <c r="G2636" s="2">
        <f t="shared" si="370"/>
        <v>1</v>
      </c>
      <c r="H2636" s="6">
        <v>45854</v>
      </c>
      <c r="I2636" s="12" t="str">
        <f t="shared" si="371"/>
        <v>2025</v>
      </c>
      <c r="J2636" s="10" t="str">
        <f t="shared" si="372"/>
        <v>Jul</v>
      </c>
      <c r="K2636" s="12" t="str">
        <f t="shared" si="373"/>
        <v>16</v>
      </c>
      <c r="L2636" s="2" t="s">
        <v>20</v>
      </c>
      <c r="M2636" s="2" t="s">
        <v>25</v>
      </c>
      <c r="N2636" s="2">
        <v>1.02</v>
      </c>
      <c r="O2636" s="2" t="s">
        <v>16</v>
      </c>
      <c r="P2636" s="2">
        <v>1</v>
      </c>
      <c r="Q2636" s="2">
        <f t="shared" si="374"/>
        <v>1</v>
      </c>
      <c r="R2636" s="2">
        <v>126.23</v>
      </c>
      <c r="S2636" s="2">
        <f t="shared" si="375"/>
        <v>2</v>
      </c>
      <c r="T2636" s="42">
        <f>DataSet!G1659+DataSet!Q1659+DataSet!S1659</f>
        <v>6</v>
      </c>
      <c r="U2636" s="16" t="str">
        <f t="shared" si="376"/>
        <v>Medium</v>
      </c>
      <c r="V2636" s="4">
        <v>3</v>
      </c>
      <c r="W2636" s="33">
        <f t="shared" si="377"/>
        <v>495.07029288702881</v>
      </c>
      <c r="X2636" s="2" t="s">
        <v>22</v>
      </c>
    </row>
    <row r="2637" spans="1:24" ht="14.25" customHeight="1" x14ac:dyDescent="0.25">
      <c r="A2637" s="2">
        <v>1834</v>
      </c>
      <c r="B2637" s="2">
        <v>38</v>
      </c>
      <c r="C2637" s="2" t="str">
        <f t="shared" si="369"/>
        <v>Early Adults</v>
      </c>
      <c r="D2637" s="2" t="s">
        <v>23</v>
      </c>
      <c r="E2637" s="2" t="s">
        <v>29</v>
      </c>
      <c r="F2637" s="2">
        <v>189.11</v>
      </c>
      <c r="G2637" s="2">
        <f t="shared" si="370"/>
        <v>1</v>
      </c>
      <c r="H2637" s="6">
        <v>46030</v>
      </c>
      <c r="I2637" s="12" t="str">
        <f t="shared" si="371"/>
        <v>2026</v>
      </c>
      <c r="J2637" s="10" t="str">
        <f t="shared" si="372"/>
        <v>Jan</v>
      </c>
      <c r="K2637" s="12" t="str">
        <f t="shared" si="373"/>
        <v>08</v>
      </c>
      <c r="L2637" s="2" t="s">
        <v>24</v>
      </c>
      <c r="M2637" s="2" t="s">
        <v>15</v>
      </c>
      <c r="N2637" s="2">
        <v>1.02</v>
      </c>
      <c r="O2637" s="2" t="s">
        <v>21</v>
      </c>
      <c r="P2637" s="2">
        <v>19</v>
      </c>
      <c r="Q2637" s="2">
        <f t="shared" si="374"/>
        <v>3</v>
      </c>
      <c r="R2637" s="2">
        <v>9.9499999999999993</v>
      </c>
      <c r="S2637" s="2">
        <f t="shared" si="375"/>
        <v>1</v>
      </c>
      <c r="T2637" s="42">
        <f>DataSet!G1835+DataSet!Q1835+DataSet!S1835</f>
        <v>4</v>
      </c>
      <c r="U2637" s="16" t="str">
        <f t="shared" si="376"/>
        <v>Low</v>
      </c>
      <c r="V2637" s="4">
        <v>1</v>
      </c>
      <c r="W2637" s="33">
        <f t="shared" si="377"/>
        <v>541.82536016949143</v>
      </c>
      <c r="X2637" s="2" t="s">
        <v>22</v>
      </c>
    </row>
    <row r="2638" spans="1:24" ht="14.25" customHeight="1" x14ac:dyDescent="0.25">
      <c r="A2638" s="2">
        <v>1917</v>
      </c>
      <c r="B2638" s="2">
        <v>26</v>
      </c>
      <c r="C2638" s="2" t="str">
        <f t="shared" si="369"/>
        <v>Young Adults</v>
      </c>
      <c r="D2638" s="2" t="s">
        <v>23</v>
      </c>
      <c r="E2638" s="2" t="s">
        <v>13</v>
      </c>
      <c r="F2638" s="2">
        <v>854.75</v>
      </c>
      <c r="G2638" s="2">
        <f t="shared" si="370"/>
        <v>3</v>
      </c>
      <c r="H2638" s="6">
        <v>46113</v>
      </c>
      <c r="I2638" s="12" t="str">
        <f t="shared" si="371"/>
        <v>2026</v>
      </c>
      <c r="J2638" s="10" t="str">
        <f t="shared" si="372"/>
        <v>Apr</v>
      </c>
      <c r="K2638" s="12" t="str">
        <f t="shared" si="373"/>
        <v>01</v>
      </c>
      <c r="L2638" s="2" t="s">
        <v>20</v>
      </c>
      <c r="M2638" s="2" t="s">
        <v>25</v>
      </c>
      <c r="N2638" s="2">
        <v>1.02</v>
      </c>
      <c r="O2638" s="2" t="s">
        <v>21</v>
      </c>
      <c r="P2638" s="2">
        <v>5</v>
      </c>
      <c r="Q2638" s="2">
        <f t="shared" si="374"/>
        <v>1</v>
      </c>
      <c r="R2638" s="2">
        <v>170.95</v>
      </c>
      <c r="S2638" s="2">
        <f t="shared" si="375"/>
        <v>3</v>
      </c>
      <c r="T2638" s="42">
        <f>DataSet!G1918+DataSet!Q1918+DataSet!S1918</f>
        <v>7</v>
      </c>
      <c r="U2638" s="16" t="str">
        <f t="shared" si="376"/>
        <v>High</v>
      </c>
      <c r="V2638" s="4">
        <v>1</v>
      </c>
      <c r="W2638" s="33">
        <f t="shared" si="377"/>
        <v>542.57422505307852</v>
      </c>
      <c r="X2638" s="2" t="s">
        <v>28</v>
      </c>
    </row>
    <row r="2639" spans="1:24" ht="14.25" customHeight="1" x14ac:dyDescent="0.25">
      <c r="A2639" s="2">
        <v>2500</v>
      </c>
      <c r="B2639" s="2">
        <v>29</v>
      </c>
      <c r="C2639" s="2" t="str">
        <f t="shared" si="369"/>
        <v>Young Adults</v>
      </c>
      <c r="D2639" s="2" t="s">
        <v>12</v>
      </c>
      <c r="E2639" s="2" t="s">
        <v>29</v>
      </c>
      <c r="F2639" s="2">
        <v>262.33999999999997</v>
      </c>
      <c r="G2639" s="2">
        <f t="shared" si="370"/>
        <v>1</v>
      </c>
      <c r="H2639" s="6">
        <v>46696</v>
      </c>
      <c r="I2639" s="12" t="str">
        <f t="shared" si="371"/>
        <v>2027</v>
      </c>
      <c r="J2639" s="10" t="str">
        <f t="shared" si="372"/>
        <v>Nov</v>
      </c>
      <c r="K2639" s="12" t="str">
        <f t="shared" si="373"/>
        <v>05</v>
      </c>
      <c r="L2639" s="2" t="s">
        <v>14</v>
      </c>
      <c r="M2639" s="2" t="s">
        <v>15</v>
      </c>
      <c r="N2639" s="2">
        <v>1.02</v>
      </c>
      <c r="O2639" s="2" t="s">
        <v>16</v>
      </c>
      <c r="P2639" s="2">
        <v>18</v>
      </c>
      <c r="Q2639" s="2">
        <f t="shared" si="374"/>
        <v>3</v>
      </c>
      <c r="R2639" s="2">
        <v>14.57</v>
      </c>
      <c r="S2639" s="2">
        <f t="shared" si="375"/>
        <v>1</v>
      </c>
      <c r="T2639" s="42">
        <f>DataSet!G2501+DataSet!Q2501+DataSet!S2501</f>
        <v>5</v>
      </c>
      <c r="U2639" s="16" t="str">
        <f t="shared" si="376"/>
        <v>Medium</v>
      </c>
      <c r="V2639" s="4">
        <v>1</v>
      </c>
      <c r="W2639" s="33">
        <f t="shared" si="377"/>
        <v>541.91002127659567</v>
      </c>
      <c r="X2639" s="2" t="s">
        <v>22</v>
      </c>
    </row>
    <row r="2640" spans="1:24" ht="14.25" customHeight="1" x14ac:dyDescent="0.25">
      <c r="A2640" s="2">
        <v>2541</v>
      </c>
      <c r="B2640" s="2">
        <v>35</v>
      </c>
      <c r="C2640" s="2" t="str">
        <f t="shared" si="369"/>
        <v>Early Adults</v>
      </c>
      <c r="D2640" s="2" t="s">
        <v>26</v>
      </c>
      <c r="E2640" s="2" t="s">
        <v>29</v>
      </c>
      <c r="F2640" s="2">
        <v>520.32000000000005</v>
      </c>
      <c r="G2640" s="2">
        <f t="shared" si="370"/>
        <v>2</v>
      </c>
      <c r="H2640" s="6">
        <v>46737</v>
      </c>
      <c r="I2640" s="12" t="str">
        <f t="shared" si="371"/>
        <v>2027</v>
      </c>
      <c r="J2640" s="10" t="str">
        <f t="shared" si="372"/>
        <v>Dec</v>
      </c>
      <c r="K2640" s="12" t="str">
        <f t="shared" si="373"/>
        <v>16</v>
      </c>
      <c r="L2640" s="2" t="s">
        <v>14</v>
      </c>
      <c r="M2640" s="2" t="s">
        <v>25</v>
      </c>
      <c r="N2640" s="2">
        <v>1.02</v>
      </c>
      <c r="O2640" s="2" t="s">
        <v>16</v>
      </c>
      <c r="P2640" s="2">
        <v>18</v>
      </c>
      <c r="Q2640" s="2">
        <f t="shared" si="374"/>
        <v>3</v>
      </c>
      <c r="R2640" s="2">
        <v>28.91</v>
      </c>
      <c r="S2640" s="2">
        <f t="shared" si="375"/>
        <v>1</v>
      </c>
      <c r="T2640" s="42">
        <f>DataSet!G2542+DataSet!Q2542+DataSet!S2542</f>
        <v>4</v>
      </c>
      <c r="U2640" s="16" t="str">
        <f t="shared" si="376"/>
        <v>Low</v>
      </c>
      <c r="V2640" s="4">
        <v>1</v>
      </c>
      <c r="W2640" s="33">
        <f t="shared" si="377"/>
        <v>542.50611940298506</v>
      </c>
      <c r="X2640" s="2" t="s">
        <v>17</v>
      </c>
    </row>
    <row r="2641" spans="1:24" ht="14.25" customHeight="1" x14ac:dyDescent="0.25">
      <c r="A2641" s="2">
        <v>2592</v>
      </c>
      <c r="B2641" s="2">
        <v>56</v>
      </c>
      <c r="C2641" s="2" t="str">
        <f t="shared" si="369"/>
        <v>Late Adults</v>
      </c>
      <c r="D2641" s="2" t="s">
        <v>12</v>
      </c>
      <c r="E2641" s="2" t="s">
        <v>19</v>
      </c>
      <c r="F2641" s="2">
        <v>252.41</v>
      </c>
      <c r="G2641" s="2">
        <f t="shared" si="370"/>
        <v>1</v>
      </c>
      <c r="H2641" s="6">
        <v>46788</v>
      </c>
      <c r="I2641" s="12" t="str">
        <f t="shared" si="371"/>
        <v>2028</v>
      </c>
      <c r="J2641" s="10" t="str">
        <f t="shared" si="372"/>
        <v>Feb</v>
      </c>
      <c r="K2641" s="12" t="str">
        <f t="shared" si="373"/>
        <v>05</v>
      </c>
      <c r="L2641" s="2" t="s">
        <v>30</v>
      </c>
      <c r="M2641" s="2" t="s">
        <v>15</v>
      </c>
      <c r="N2641" s="2">
        <v>1.02</v>
      </c>
      <c r="O2641" s="2" t="s">
        <v>21</v>
      </c>
      <c r="P2641" s="2">
        <v>9</v>
      </c>
      <c r="Q2641" s="2">
        <f t="shared" si="374"/>
        <v>2</v>
      </c>
      <c r="R2641" s="2">
        <v>28.05</v>
      </c>
      <c r="S2641" s="2">
        <f t="shared" si="375"/>
        <v>1</v>
      </c>
      <c r="T2641" s="42">
        <f>DataSet!G2593+DataSet!Q2593+DataSet!S2593</f>
        <v>5</v>
      </c>
      <c r="U2641" s="16" t="str">
        <f t="shared" si="376"/>
        <v>Medium</v>
      </c>
      <c r="V2641" s="4">
        <v>3</v>
      </c>
      <c r="W2641" s="33">
        <f t="shared" si="377"/>
        <v>495.84354297693869</v>
      </c>
      <c r="X2641" s="2" t="s">
        <v>17</v>
      </c>
    </row>
    <row r="2642" spans="1:24" ht="14.25" customHeight="1" x14ac:dyDescent="0.25">
      <c r="A2642" s="2">
        <v>2607</v>
      </c>
      <c r="B2642" s="2">
        <v>35</v>
      </c>
      <c r="C2642" s="2" t="str">
        <f t="shared" si="369"/>
        <v>Early Adults</v>
      </c>
      <c r="D2642" s="2" t="s">
        <v>12</v>
      </c>
      <c r="E2642" s="2" t="s">
        <v>13</v>
      </c>
      <c r="F2642" s="2">
        <v>189.94</v>
      </c>
      <c r="G2642" s="2">
        <f t="shared" si="370"/>
        <v>1</v>
      </c>
      <c r="H2642" s="6">
        <v>46803</v>
      </c>
      <c r="I2642" s="12" t="str">
        <f t="shared" si="371"/>
        <v>2028</v>
      </c>
      <c r="J2642" s="10" t="str">
        <f t="shared" si="372"/>
        <v>Feb</v>
      </c>
      <c r="K2642" s="12" t="str">
        <f t="shared" si="373"/>
        <v>20</v>
      </c>
      <c r="L2642" s="2" t="s">
        <v>20</v>
      </c>
      <c r="M2642" s="2" t="s">
        <v>15</v>
      </c>
      <c r="N2642" s="2">
        <v>1.02</v>
      </c>
      <c r="O2642" s="2" t="s">
        <v>16</v>
      </c>
      <c r="P2642" s="2">
        <v>2</v>
      </c>
      <c r="Q2642" s="2">
        <f t="shared" si="374"/>
        <v>1</v>
      </c>
      <c r="R2642" s="2">
        <v>94.97</v>
      </c>
      <c r="S2642" s="2">
        <f t="shared" si="375"/>
        <v>2</v>
      </c>
      <c r="T2642" s="42">
        <f>DataSet!G2608+DataSet!Q2608+DataSet!S2608</f>
        <v>4</v>
      </c>
      <c r="U2642" s="16" t="str">
        <f t="shared" si="376"/>
        <v>Low</v>
      </c>
      <c r="V2642" s="4">
        <v>3</v>
      </c>
      <c r="W2642" s="33">
        <f t="shared" si="377"/>
        <v>496.35495798319278</v>
      </c>
      <c r="X2642" s="2" t="s">
        <v>17</v>
      </c>
    </row>
    <row r="2643" spans="1:24" ht="14.25" customHeight="1" x14ac:dyDescent="0.25">
      <c r="A2643" s="2">
        <v>2655</v>
      </c>
      <c r="B2643" s="2">
        <v>55</v>
      </c>
      <c r="C2643" s="2" t="str">
        <f t="shared" si="369"/>
        <v>Late Adults</v>
      </c>
      <c r="D2643" s="2" t="s">
        <v>18</v>
      </c>
      <c r="E2643" s="2" t="s">
        <v>27</v>
      </c>
      <c r="F2643" s="2">
        <v>227.81</v>
      </c>
      <c r="G2643" s="2">
        <f t="shared" si="370"/>
        <v>1</v>
      </c>
      <c r="H2643" s="6">
        <v>46851</v>
      </c>
      <c r="I2643" s="12" t="str">
        <f t="shared" si="371"/>
        <v>2028</v>
      </c>
      <c r="J2643" s="10" t="str">
        <f t="shared" si="372"/>
        <v>Apr</v>
      </c>
      <c r="K2643" s="12" t="str">
        <f t="shared" si="373"/>
        <v>08</v>
      </c>
      <c r="L2643" s="2" t="s">
        <v>30</v>
      </c>
      <c r="M2643" s="2" t="s">
        <v>25</v>
      </c>
      <c r="N2643" s="2">
        <v>1.02</v>
      </c>
      <c r="O2643" s="2" t="s">
        <v>21</v>
      </c>
      <c r="P2643" s="2">
        <v>12</v>
      </c>
      <c r="Q2643" s="2">
        <f t="shared" si="374"/>
        <v>2</v>
      </c>
      <c r="R2643" s="2">
        <v>18.98</v>
      </c>
      <c r="S2643" s="2">
        <f t="shared" si="375"/>
        <v>1</v>
      </c>
      <c r="T2643" s="42">
        <f>DataSet!G2656+DataSet!Q2656+DataSet!S2656</f>
        <v>5</v>
      </c>
      <c r="U2643" s="16" t="str">
        <f t="shared" si="376"/>
        <v>Medium</v>
      </c>
      <c r="V2643" s="4">
        <v>3</v>
      </c>
      <c r="W2643" s="33">
        <f t="shared" si="377"/>
        <v>497.00004210526265</v>
      </c>
      <c r="X2643" s="2" t="s">
        <v>28</v>
      </c>
    </row>
    <row r="2644" spans="1:24" ht="14.25" customHeight="1" x14ac:dyDescent="0.25">
      <c r="A2644" s="2">
        <v>2699</v>
      </c>
      <c r="B2644" s="2">
        <v>62</v>
      </c>
      <c r="C2644" s="2" t="str">
        <f t="shared" si="369"/>
        <v>Seniors</v>
      </c>
      <c r="D2644" s="2" t="s">
        <v>12</v>
      </c>
      <c r="E2644" s="2" t="s">
        <v>27</v>
      </c>
      <c r="F2644" s="2">
        <v>78.33</v>
      </c>
      <c r="G2644" s="2">
        <f t="shared" si="370"/>
        <v>1</v>
      </c>
      <c r="H2644" s="6">
        <v>46895</v>
      </c>
      <c r="I2644" s="12" t="str">
        <f t="shared" si="371"/>
        <v>2028</v>
      </c>
      <c r="J2644" s="10" t="str">
        <f t="shared" si="372"/>
        <v>May</v>
      </c>
      <c r="K2644" s="12" t="str">
        <f t="shared" si="373"/>
        <v>22</v>
      </c>
      <c r="L2644" s="2" t="s">
        <v>14</v>
      </c>
      <c r="M2644" s="2" t="s">
        <v>15</v>
      </c>
      <c r="N2644" s="2">
        <v>1.02</v>
      </c>
      <c r="O2644" s="2" t="s">
        <v>16</v>
      </c>
      <c r="P2644" s="2">
        <v>5</v>
      </c>
      <c r="Q2644" s="2">
        <f t="shared" si="374"/>
        <v>1</v>
      </c>
      <c r="R2644" s="2">
        <v>15.67</v>
      </c>
      <c r="S2644" s="2">
        <f t="shared" si="375"/>
        <v>1</v>
      </c>
      <c r="T2644" s="42">
        <f>DataSet!G2700+DataSet!Q2700+DataSet!S2700</f>
        <v>4</v>
      </c>
      <c r="U2644" s="16" t="str">
        <f t="shared" si="376"/>
        <v>Low</v>
      </c>
      <c r="V2644" s="4">
        <v>1</v>
      </c>
      <c r="W2644" s="33">
        <f t="shared" si="377"/>
        <v>542.55352564102566</v>
      </c>
      <c r="X2644" s="2" t="s">
        <v>17</v>
      </c>
    </row>
    <row r="2645" spans="1:24" ht="14.25" customHeight="1" x14ac:dyDescent="0.25">
      <c r="A2645" s="2">
        <v>2843</v>
      </c>
      <c r="B2645" s="2">
        <v>41</v>
      </c>
      <c r="C2645" s="2" t="str">
        <f t="shared" si="369"/>
        <v>Mid Adults</v>
      </c>
      <c r="D2645" s="2" t="s">
        <v>12</v>
      </c>
      <c r="E2645" s="2" t="s">
        <v>19</v>
      </c>
      <c r="F2645" s="2">
        <v>389.45</v>
      </c>
      <c r="G2645" s="2">
        <f t="shared" si="370"/>
        <v>2</v>
      </c>
      <c r="H2645" s="6">
        <v>47039</v>
      </c>
      <c r="I2645" s="12" t="str">
        <f t="shared" si="371"/>
        <v>2028</v>
      </c>
      <c r="J2645" s="10" t="str">
        <f t="shared" si="372"/>
        <v>Oct</v>
      </c>
      <c r="K2645" s="12" t="str">
        <f t="shared" si="373"/>
        <v>13</v>
      </c>
      <c r="L2645" s="2" t="s">
        <v>14</v>
      </c>
      <c r="M2645" s="2" t="s">
        <v>15</v>
      </c>
      <c r="N2645" s="2">
        <v>1.02</v>
      </c>
      <c r="O2645" s="2" t="s">
        <v>16</v>
      </c>
      <c r="P2645" s="2">
        <v>4</v>
      </c>
      <c r="Q2645" s="2">
        <f t="shared" si="374"/>
        <v>1</v>
      </c>
      <c r="R2645" s="2">
        <v>97.36</v>
      </c>
      <c r="S2645" s="2">
        <f t="shared" si="375"/>
        <v>2</v>
      </c>
      <c r="T2645" s="42">
        <f>DataSet!G2844+DataSet!Q2844+DataSet!S2844</f>
        <v>5</v>
      </c>
      <c r="U2645" s="16" t="str">
        <f t="shared" si="376"/>
        <v>Medium</v>
      </c>
      <c r="V2645" s="4">
        <v>3</v>
      </c>
      <c r="W2645" s="33">
        <f t="shared" si="377"/>
        <v>497.56795358649737</v>
      </c>
      <c r="X2645" s="2" t="s">
        <v>22</v>
      </c>
    </row>
    <row r="2646" spans="1:24" ht="14.25" customHeight="1" x14ac:dyDescent="0.25">
      <c r="A2646" s="2">
        <v>2929</v>
      </c>
      <c r="B2646" s="2">
        <v>59</v>
      </c>
      <c r="C2646" s="2" t="str">
        <f t="shared" si="369"/>
        <v>Late Adults</v>
      </c>
      <c r="D2646" s="2" t="s">
        <v>23</v>
      </c>
      <c r="E2646" s="2" t="s">
        <v>19</v>
      </c>
      <c r="F2646" s="2">
        <v>615.65</v>
      </c>
      <c r="G2646" s="2">
        <f t="shared" si="370"/>
        <v>2</v>
      </c>
      <c r="H2646" s="6">
        <v>47125</v>
      </c>
      <c r="I2646" s="12" t="str">
        <f t="shared" si="371"/>
        <v>2029</v>
      </c>
      <c r="J2646" s="10" t="str">
        <f t="shared" si="372"/>
        <v>Jan</v>
      </c>
      <c r="K2646" s="12" t="str">
        <f t="shared" si="373"/>
        <v>07</v>
      </c>
      <c r="L2646" s="2" t="s">
        <v>14</v>
      </c>
      <c r="M2646" s="2" t="s">
        <v>15</v>
      </c>
      <c r="N2646" s="2">
        <v>1.02</v>
      </c>
      <c r="O2646" s="2" t="s">
        <v>21</v>
      </c>
      <c r="P2646" s="2">
        <v>18</v>
      </c>
      <c r="Q2646" s="2">
        <f t="shared" si="374"/>
        <v>3</v>
      </c>
      <c r="R2646" s="2">
        <v>34.200000000000003</v>
      </c>
      <c r="S2646" s="2">
        <f t="shared" si="375"/>
        <v>1</v>
      </c>
      <c r="T2646" s="42">
        <f>DataSet!G2930+DataSet!Q2930+DataSet!S2930</f>
        <v>5</v>
      </c>
      <c r="U2646" s="16" t="str">
        <f t="shared" si="376"/>
        <v>Medium</v>
      </c>
      <c r="V2646" s="4">
        <v>5</v>
      </c>
      <c r="W2646" s="33">
        <f t="shared" si="377"/>
        <v>543.66013043478233</v>
      </c>
      <c r="X2646" s="2" t="s">
        <v>22</v>
      </c>
    </row>
    <row r="2647" spans="1:24" ht="14.25" customHeight="1" x14ac:dyDescent="0.25">
      <c r="A2647" s="2">
        <v>2943</v>
      </c>
      <c r="B2647" s="2">
        <v>58</v>
      </c>
      <c r="C2647" s="2" t="str">
        <f t="shared" si="369"/>
        <v>Late Adults</v>
      </c>
      <c r="D2647" s="2" t="s">
        <v>23</v>
      </c>
      <c r="E2647" s="2" t="s">
        <v>19</v>
      </c>
      <c r="F2647" s="2">
        <v>749.83</v>
      </c>
      <c r="G2647" s="2">
        <f t="shared" si="370"/>
        <v>3</v>
      </c>
      <c r="H2647" s="6">
        <v>47139</v>
      </c>
      <c r="I2647" s="12" t="str">
        <f t="shared" si="371"/>
        <v>2029</v>
      </c>
      <c r="J2647" s="10" t="str">
        <f t="shared" si="372"/>
        <v>Jan</v>
      </c>
      <c r="K2647" s="12" t="str">
        <f t="shared" si="373"/>
        <v>21</v>
      </c>
      <c r="L2647" s="2" t="s">
        <v>24</v>
      </c>
      <c r="M2647" s="2" t="s">
        <v>25</v>
      </c>
      <c r="N2647" s="2">
        <v>1.02</v>
      </c>
      <c r="O2647" s="2" t="s">
        <v>16</v>
      </c>
      <c r="P2647" s="2">
        <v>6</v>
      </c>
      <c r="Q2647" s="2">
        <f t="shared" si="374"/>
        <v>2</v>
      </c>
      <c r="R2647" s="2">
        <v>124.97</v>
      </c>
      <c r="S2647" s="2">
        <f t="shared" si="375"/>
        <v>2</v>
      </c>
      <c r="T2647" s="42">
        <f>DataSet!G2944+DataSet!Q2944+DataSet!S2944</f>
        <v>6</v>
      </c>
      <c r="U2647" s="16" t="str">
        <f t="shared" si="376"/>
        <v>Medium</v>
      </c>
      <c r="V2647" s="4">
        <v>4</v>
      </c>
      <c r="W2647" s="33">
        <f t="shared" si="377"/>
        <v>523.37439583333321</v>
      </c>
      <c r="X2647" s="2" t="s">
        <v>28</v>
      </c>
    </row>
    <row r="2648" spans="1:24" ht="14.25" customHeight="1" x14ac:dyDescent="0.25">
      <c r="A2648" s="2">
        <v>3053</v>
      </c>
      <c r="B2648" s="2">
        <v>62</v>
      </c>
      <c r="C2648" s="2" t="str">
        <f t="shared" si="369"/>
        <v>Seniors</v>
      </c>
      <c r="D2648" s="2" t="s">
        <v>18</v>
      </c>
      <c r="E2648" s="2" t="s">
        <v>29</v>
      </c>
      <c r="F2648" s="2">
        <v>101.12</v>
      </c>
      <c r="G2648" s="2">
        <f t="shared" si="370"/>
        <v>1</v>
      </c>
      <c r="H2648" s="6">
        <v>47249</v>
      </c>
      <c r="I2648" s="12" t="str">
        <f t="shared" si="371"/>
        <v>2029</v>
      </c>
      <c r="J2648" s="10" t="str">
        <f t="shared" si="372"/>
        <v>May</v>
      </c>
      <c r="K2648" s="12" t="str">
        <f t="shared" si="373"/>
        <v>11</v>
      </c>
      <c r="L2648" s="2" t="s">
        <v>14</v>
      </c>
      <c r="M2648" s="2" t="s">
        <v>15</v>
      </c>
      <c r="N2648" s="2">
        <v>1.02</v>
      </c>
      <c r="O2648" s="2" t="s">
        <v>16</v>
      </c>
      <c r="P2648" s="2">
        <v>16</v>
      </c>
      <c r="Q2648" s="2">
        <f t="shared" si="374"/>
        <v>3</v>
      </c>
      <c r="R2648" s="2">
        <v>6.32</v>
      </c>
      <c r="S2648" s="2">
        <f t="shared" si="375"/>
        <v>1</v>
      </c>
      <c r="T2648" s="42">
        <f>DataSet!G3054+DataSet!Q3054+DataSet!S3054</f>
        <v>4</v>
      </c>
      <c r="U2648" s="16" t="str">
        <f t="shared" si="376"/>
        <v>Low</v>
      </c>
      <c r="V2648" s="4">
        <v>2</v>
      </c>
      <c r="W2648" s="33">
        <f t="shared" si="377"/>
        <v>518.31386554621827</v>
      </c>
      <c r="X2648" s="2" t="s">
        <v>28</v>
      </c>
    </row>
    <row r="2649" spans="1:24" ht="14.25" customHeight="1" x14ac:dyDescent="0.25">
      <c r="A2649" s="2">
        <v>3058</v>
      </c>
      <c r="B2649" s="2">
        <v>22</v>
      </c>
      <c r="C2649" s="2" t="str">
        <f t="shared" si="369"/>
        <v>Young Adults</v>
      </c>
      <c r="D2649" s="2" t="s">
        <v>26</v>
      </c>
      <c r="E2649" s="2" t="s">
        <v>27</v>
      </c>
      <c r="F2649" s="2">
        <v>598.35</v>
      </c>
      <c r="G2649" s="2">
        <f t="shared" si="370"/>
        <v>2</v>
      </c>
      <c r="H2649" s="6">
        <v>47254</v>
      </c>
      <c r="I2649" s="12" t="str">
        <f t="shared" si="371"/>
        <v>2029</v>
      </c>
      <c r="J2649" s="10" t="str">
        <f t="shared" si="372"/>
        <v>May</v>
      </c>
      <c r="K2649" s="12" t="str">
        <f t="shared" si="373"/>
        <v>16</v>
      </c>
      <c r="L2649" s="2" t="s">
        <v>14</v>
      </c>
      <c r="M2649" s="2" t="s">
        <v>15</v>
      </c>
      <c r="N2649" s="2">
        <v>1.02</v>
      </c>
      <c r="O2649" s="2" t="s">
        <v>16</v>
      </c>
      <c r="P2649" s="2">
        <v>13</v>
      </c>
      <c r="Q2649" s="2">
        <f t="shared" si="374"/>
        <v>2</v>
      </c>
      <c r="R2649" s="2">
        <v>46.03</v>
      </c>
      <c r="S2649" s="2">
        <f t="shared" si="375"/>
        <v>1</v>
      </c>
      <c r="T2649" s="42">
        <f>DataSet!G3059+DataSet!Q3059+DataSet!S3059</f>
        <v>7</v>
      </c>
      <c r="U2649" s="16" t="str">
        <f t="shared" si="376"/>
        <v>High</v>
      </c>
      <c r="V2649" s="4">
        <v>1</v>
      </c>
      <c r="W2649" s="33">
        <f t="shared" si="377"/>
        <v>543.54758029978586</v>
      </c>
      <c r="X2649" s="2" t="s">
        <v>17</v>
      </c>
    </row>
    <row r="2650" spans="1:24" ht="14.25" customHeight="1" x14ac:dyDescent="0.25">
      <c r="A2650" s="2">
        <v>3140</v>
      </c>
      <c r="B2650" s="2">
        <v>30</v>
      </c>
      <c r="C2650" s="2" t="str">
        <f t="shared" si="369"/>
        <v>Early Adults</v>
      </c>
      <c r="D2650" s="2" t="s">
        <v>18</v>
      </c>
      <c r="E2650" s="2" t="s">
        <v>19</v>
      </c>
      <c r="F2650" s="2">
        <v>469.8</v>
      </c>
      <c r="G2650" s="2">
        <f t="shared" si="370"/>
        <v>2</v>
      </c>
      <c r="H2650" s="6">
        <v>47336</v>
      </c>
      <c r="I2650" s="12" t="str">
        <f t="shared" si="371"/>
        <v>2029</v>
      </c>
      <c r="J2650" s="10" t="str">
        <f t="shared" si="372"/>
        <v>Aug</v>
      </c>
      <c r="K2650" s="12" t="str">
        <f t="shared" si="373"/>
        <v>06</v>
      </c>
      <c r="L2650" s="2" t="s">
        <v>14</v>
      </c>
      <c r="M2650" s="2" t="s">
        <v>25</v>
      </c>
      <c r="N2650" s="2">
        <v>1.02</v>
      </c>
      <c r="O2650" s="2" t="s">
        <v>21</v>
      </c>
      <c r="P2650" s="2">
        <v>9</v>
      </c>
      <c r="Q2650" s="2">
        <f t="shared" si="374"/>
        <v>2</v>
      </c>
      <c r="R2650" s="2">
        <v>52.2</v>
      </c>
      <c r="S2650" s="2">
        <f t="shared" si="375"/>
        <v>2</v>
      </c>
      <c r="T2650" s="42">
        <f>DataSet!G3141+DataSet!Q3141+DataSet!S3141</f>
        <v>7</v>
      </c>
      <c r="U2650" s="16" t="str">
        <f t="shared" si="376"/>
        <v>High</v>
      </c>
      <c r="V2650" s="4">
        <v>2</v>
      </c>
      <c r="W2650" s="33">
        <f t="shared" si="377"/>
        <v>519.19216842105243</v>
      </c>
      <c r="X2650" s="2" t="s">
        <v>17</v>
      </c>
    </row>
    <row r="2651" spans="1:24" ht="14.25" customHeight="1" x14ac:dyDescent="0.25">
      <c r="A2651" s="2">
        <v>3316</v>
      </c>
      <c r="B2651" s="2">
        <v>34</v>
      </c>
      <c r="C2651" s="2" t="str">
        <f t="shared" si="369"/>
        <v>Early Adults</v>
      </c>
      <c r="D2651" s="2" t="s">
        <v>23</v>
      </c>
      <c r="E2651" s="2" t="s">
        <v>13</v>
      </c>
      <c r="F2651" s="2">
        <v>823.1</v>
      </c>
      <c r="G2651" s="2">
        <f t="shared" si="370"/>
        <v>3</v>
      </c>
      <c r="H2651" s="6">
        <v>47512</v>
      </c>
      <c r="I2651" s="12" t="str">
        <f t="shared" si="371"/>
        <v>2030</v>
      </c>
      <c r="J2651" s="10" t="str">
        <f t="shared" si="372"/>
        <v>Jan</v>
      </c>
      <c r="K2651" s="12" t="str">
        <f t="shared" si="373"/>
        <v>29</v>
      </c>
      <c r="L2651" s="2" t="s">
        <v>20</v>
      </c>
      <c r="M2651" s="2" t="s">
        <v>15</v>
      </c>
      <c r="N2651" s="2">
        <v>1.02</v>
      </c>
      <c r="O2651" s="2" t="s">
        <v>16</v>
      </c>
      <c r="P2651" s="2">
        <v>11</v>
      </c>
      <c r="Q2651" s="2">
        <f t="shared" si="374"/>
        <v>2</v>
      </c>
      <c r="R2651" s="2">
        <v>74.83</v>
      </c>
      <c r="S2651" s="2">
        <f t="shared" si="375"/>
        <v>2</v>
      </c>
      <c r="T2651" s="42">
        <f>DataSet!G3317+DataSet!Q3317+DataSet!S3317</f>
        <v>5</v>
      </c>
      <c r="U2651" s="16" t="str">
        <f t="shared" si="376"/>
        <v>Medium</v>
      </c>
      <c r="V2651" s="4">
        <v>2</v>
      </c>
      <c r="W2651" s="33">
        <f t="shared" si="377"/>
        <v>519.29637130801666</v>
      </c>
      <c r="X2651" s="2" t="s">
        <v>28</v>
      </c>
    </row>
    <row r="2652" spans="1:24" ht="14.25" customHeight="1" x14ac:dyDescent="0.25">
      <c r="A2652" s="2">
        <v>3414</v>
      </c>
      <c r="B2652" s="2">
        <v>41</v>
      </c>
      <c r="C2652" s="2" t="str">
        <f t="shared" si="369"/>
        <v>Mid Adults</v>
      </c>
      <c r="D2652" s="2" t="s">
        <v>18</v>
      </c>
      <c r="E2652" s="2" t="s">
        <v>27</v>
      </c>
      <c r="F2652" s="2">
        <v>544.4</v>
      </c>
      <c r="G2652" s="2">
        <f t="shared" si="370"/>
        <v>2</v>
      </c>
      <c r="H2652" s="6">
        <v>47610</v>
      </c>
      <c r="I2652" s="12" t="str">
        <f t="shared" si="371"/>
        <v>2030</v>
      </c>
      <c r="J2652" s="10" t="str">
        <f t="shared" si="372"/>
        <v>May</v>
      </c>
      <c r="K2652" s="12" t="str">
        <f t="shared" si="373"/>
        <v>07</v>
      </c>
      <c r="L2652" s="2" t="s">
        <v>20</v>
      </c>
      <c r="M2652" s="2" t="s">
        <v>15</v>
      </c>
      <c r="N2652" s="2">
        <v>1.02</v>
      </c>
      <c r="O2652" s="2" t="s">
        <v>21</v>
      </c>
      <c r="P2652" s="2">
        <v>4</v>
      </c>
      <c r="Q2652" s="2">
        <f t="shared" si="374"/>
        <v>1</v>
      </c>
      <c r="R2652" s="2">
        <v>136.1</v>
      </c>
      <c r="S2652" s="2">
        <f t="shared" si="375"/>
        <v>2</v>
      </c>
      <c r="T2652" s="42">
        <f>DataSet!G3415+DataSet!Q3415+DataSet!S3415</f>
        <v>4</v>
      </c>
      <c r="U2652" s="16" t="str">
        <f t="shared" si="376"/>
        <v>Low</v>
      </c>
      <c r="V2652" s="4">
        <v>2</v>
      </c>
      <c r="W2652" s="33">
        <f t="shared" si="377"/>
        <v>518.65408033826611</v>
      </c>
      <c r="X2652" s="2" t="s">
        <v>17</v>
      </c>
    </row>
    <row r="2653" spans="1:24" ht="14.25" customHeight="1" x14ac:dyDescent="0.25">
      <c r="A2653" s="2">
        <v>3426</v>
      </c>
      <c r="B2653" s="2">
        <v>65</v>
      </c>
      <c r="C2653" s="2" t="str">
        <f t="shared" si="369"/>
        <v>Seniors</v>
      </c>
      <c r="D2653" s="2" t="s">
        <v>23</v>
      </c>
      <c r="E2653" s="2" t="s">
        <v>13</v>
      </c>
      <c r="F2653" s="2">
        <v>843.47</v>
      </c>
      <c r="G2653" s="2">
        <f t="shared" si="370"/>
        <v>3</v>
      </c>
      <c r="H2653" s="6">
        <v>47622</v>
      </c>
      <c r="I2653" s="12" t="str">
        <f t="shared" si="371"/>
        <v>2030</v>
      </c>
      <c r="J2653" s="10" t="str">
        <f t="shared" si="372"/>
        <v>May</v>
      </c>
      <c r="K2653" s="12" t="str">
        <f t="shared" si="373"/>
        <v>19</v>
      </c>
      <c r="L2653" s="2" t="s">
        <v>20</v>
      </c>
      <c r="M2653" s="2" t="s">
        <v>15</v>
      </c>
      <c r="N2653" s="2">
        <v>1.02</v>
      </c>
      <c r="O2653" s="2" t="s">
        <v>21</v>
      </c>
      <c r="P2653" s="2">
        <v>19</v>
      </c>
      <c r="Q2653" s="2">
        <f t="shared" si="374"/>
        <v>3</v>
      </c>
      <c r="R2653" s="2">
        <v>44.39</v>
      </c>
      <c r="S2653" s="2">
        <f t="shared" si="375"/>
        <v>1</v>
      </c>
      <c r="T2653" s="42">
        <f>DataSet!G3427+DataSet!Q3427+DataSet!S3427</f>
        <v>7</v>
      </c>
      <c r="U2653" s="16" t="str">
        <f t="shared" si="376"/>
        <v>High</v>
      </c>
      <c r="V2653" s="4">
        <v>4</v>
      </c>
      <c r="W2653" s="33">
        <f t="shared" si="377"/>
        <v>522.90162839248433</v>
      </c>
      <c r="X2653" s="2" t="s">
        <v>17</v>
      </c>
    </row>
    <row r="2654" spans="1:24" ht="14.25" customHeight="1" x14ac:dyDescent="0.25">
      <c r="A2654" s="2">
        <v>3737</v>
      </c>
      <c r="B2654" s="2">
        <v>30</v>
      </c>
      <c r="C2654" s="2" t="str">
        <f t="shared" si="369"/>
        <v>Early Adults</v>
      </c>
      <c r="D2654" s="2" t="s">
        <v>23</v>
      </c>
      <c r="E2654" s="2" t="s">
        <v>19</v>
      </c>
      <c r="F2654" s="2">
        <v>952</v>
      </c>
      <c r="G2654" s="2">
        <f t="shared" si="370"/>
        <v>3</v>
      </c>
      <c r="H2654" s="6">
        <v>47933</v>
      </c>
      <c r="I2654" s="12" t="str">
        <f t="shared" si="371"/>
        <v>2031</v>
      </c>
      <c r="J2654" s="10" t="str">
        <f t="shared" si="372"/>
        <v>Mar</v>
      </c>
      <c r="K2654" s="12" t="str">
        <f t="shared" si="373"/>
        <v>26</v>
      </c>
      <c r="L2654" s="2" t="s">
        <v>24</v>
      </c>
      <c r="M2654" s="2" t="s">
        <v>15</v>
      </c>
      <c r="N2654" s="2">
        <v>1.02</v>
      </c>
      <c r="O2654" s="2" t="s">
        <v>16</v>
      </c>
      <c r="P2654" s="2">
        <v>10</v>
      </c>
      <c r="Q2654" s="2">
        <f t="shared" si="374"/>
        <v>2</v>
      </c>
      <c r="R2654" s="2">
        <v>95.2</v>
      </c>
      <c r="S2654" s="2">
        <f t="shared" si="375"/>
        <v>2</v>
      </c>
      <c r="T2654" s="42">
        <f>DataSet!G3738+DataSet!Q3738+DataSet!S3738</f>
        <v>4</v>
      </c>
      <c r="U2654" s="16" t="str">
        <f t="shared" si="376"/>
        <v>Low</v>
      </c>
      <c r="V2654" s="4">
        <v>3</v>
      </c>
      <c r="W2654" s="33">
        <f t="shared" si="377"/>
        <v>497.79653276955554</v>
      </c>
      <c r="X2654" s="2" t="s">
        <v>28</v>
      </c>
    </row>
    <row r="2655" spans="1:24" ht="14.25" customHeight="1" x14ac:dyDescent="0.25">
      <c r="A2655" s="2">
        <v>3942</v>
      </c>
      <c r="B2655" s="2">
        <v>58</v>
      </c>
      <c r="C2655" s="2" t="str">
        <f t="shared" si="369"/>
        <v>Late Adults</v>
      </c>
      <c r="D2655" s="2" t="s">
        <v>18</v>
      </c>
      <c r="E2655" s="2" t="s">
        <v>27</v>
      </c>
      <c r="F2655" s="2">
        <v>626.79</v>
      </c>
      <c r="G2655" s="2">
        <f t="shared" si="370"/>
        <v>2</v>
      </c>
      <c r="H2655" s="6">
        <v>48138</v>
      </c>
      <c r="I2655" s="12" t="str">
        <f t="shared" si="371"/>
        <v>2031</v>
      </c>
      <c r="J2655" s="10" t="str">
        <f t="shared" si="372"/>
        <v>Oct</v>
      </c>
      <c r="K2655" s="12" t="str">
        <f t="shared" si="373"/>
        <v>17</v>
      </c>
      <c r="L2655" s="2" t="s">
        <v>20</v>
      </c>
      <c r="M2655" s="2" t="s">
        <v>15</v>
      </c>
      <c r="N2655" s="2">
        <v>1.02</v>
      </c>
      <c r="O2655" s="2" t="s">
        <v>16</v>
      </c>
      <c r="P2655" s="2">
        <v>10</v>
      </c>
      <c r="Q2655" s="2">
        <f t="shared" si="374"/>
        <v>2</v>
      </c>
      <c r="R2655" s="2">
        <v>62.68</v>
      </c>
      <c r="S2655" s="2">
        <f t="shared" si="375"/>
        <v>2</v>
      </c>
      <c r="T2655" s="42">
        <f>DataSet!G3943+DataSet!Q3943+DataSet!S3943</f>
        <v>5</v>
      </c>
      <c r="U2655" s="16" t="str">
        <f t="shared" si="376"/>
        <v>Medium</v>
      </c>
      <c r="V2655" s="4">
        <v>4</v>
      </c>
      <c r="W2655" s="33">
        <f t="shared" si="377"/>
        <v>522.23098326359832</v>
      </c>
      <c r="X2655" s="2" t="s">
        <v>28</v>
      </c>
    </row>
    <row r="2656" spans="1:24" ht="14.25" customHeight="1" x14ac:dyDescent="0.25">
      <c r="A2656" s="2">
        <v>4010</v>
      </c>
      <c r="B2656" s="2">
        <v>52</v>
      </c>
      <c r="C2656" s="2" t="str">
        <f t="shared" si="369"/>
        <v>Late Adults</v>
      </c>
      <c r="D2656" s="2" t="s">
        <v>18</v>
      </c>
      <c r="E2656" s="2" t="s">
        <v>29</v>
      </c>
      <c r="F2656" s="2">
        <v>404.85</v>
      </c>
      <c r="G2656" s="2">
        <f t="shared" si="370"/>
        <v>2</v>
      </c>
      <c r="H2656" s="6">
        <v>48206</v>
      </c>
      <c r="I2656" s="12" t="str">
        <f t="shared" si="371"/>
        <v>2031</v>
      </c>
      <c r="J2656" s="10" t="str">
        <f t="shared" si="372"/>
        <v>Dec</v>
      </c>
      <c r="K2656" s="12" t="str">
        <f t="shared" si="373"/>
        <v>24</v>
      </c>
      <c r="L2656" s="2" t="s">
        <v>30</v>
      </c>
      <c r="M2656" s="2" t="s">
        <v>15</v>
      </c>
      <c r="N2656" s="2">
        <v>1.02</v>
      </c>
      <c r="O2656" s="2" t="s">
        <v>21</v>
      </c>
      <c r="P2656" s="2">
        <v>15</v>
      </c>
      <c r="Q2656" s="2">
        <f t="shared" si="374"/>
        <v>2</v>
      </c>
      <c r="R2656" s="2">
        <v>26.99</v>
      </c>
      <c r="S2656" s="2">
        <f t="shared" si="375"/>
        <v>1</v>
      </c>
      <c r="T2656" s="42">
        <f>DataSet!G4011+DataSet!Q4011+DataSet!S4011</f>
        <v>7</v>
      </c>
      <c r="U2656" s="16" t="str">
        <f t="shared" si="376"/>
        <v>High</v>
      </c>
      <c r="V2656" s="4">
        <v>5</v>
      </c>
      <c r="W2656" s="33">
        <f t="shared" si="377"/>
        <v>543.50328976034825</v>
      </c>
      <c r="X2656" s="2" t="s">
        <v>22</v>
      </c>
    </row>
    <row r="2657" spans="1:24" ht="14.25" customHeight="1" x14ac:dyDescent="0.25">
      <c r="A2657" s="2">
        <v>4114</v>
      </c>
      <c r="B2657" s="2">
        <v>66</v>
      </c>
      <c r="C2657" s="2" t="str">
        <f t="shared" si="369"/>
        <v>Seniors</v>
      </c>
      <c r="D2657" s="2" t="s">
        <v>12</v>
      </c>
      <c r="E2657" s="2" t="s">
        <v>19</v>
      </c>
      <c r="F2657" s="2">
        <v>209.26</v>
      </c>
      <c r="G2657" s="2">
        <f t="shared" si="370"/>
        <v>1</v>
      </c>
      <c r="H2657" s="6">
        <v>48310</v>
      </c>
      <c r="I2657" s="12" t="str">
        <f t="shared" si="371"/>
        <v>2032</v>
      </c>
      <c r="J2657" s="10" t="str">
        <f t="shared" si="372"/>
        <v>Apr</v>
      </c>
      <c r="K2657" s="12" t="str">
        <f t="shared" si="373"/>
        <v>06</v>
      </c>
      <c r="L2657" s="2" t="s">
        <v>30</v>
      </c>
      <c r="M2657" s="2" t="s">
        <v>25</v>
      </c>
      <c r="N2657" s="2">
        <v>1.02</v>
      </c>
      <c r="O2657" s="2" t="s">
        <v>21</v>
      </c>
      <c r="P2657" s="2">
        <v>14</v>
      </c>
      <c r="Q2657" s="2">
        <f t="shared" si="374"/>
        <v>2</v>
      </c>
      <c r="R2657" s="2">
        <v>14.95</v>
      </c>
      <c r="S2657" s="2">
        <f t="shared" si="375"/>
        <v>1</v>
      </c>
      <c r="T2657" s="42">
        <f>DataSet!G4115+DataSet!Q4115+DataSet!S4115</f>
        <v>7</v>
      </c>
      <c r="U2657" s="16" t="str">
        <f t="shared" si="376"/>
        <v>High</v>
      </c>
      <c r="V2657" s="4">
        <v>5</v>
      </c>
      <c r="W2657" s="33">
        <f t="shared" si="377"/>
        <v>543.80602620087313</v>
      </c>
      <c r="X2657" s="2" t="s">
        <v>22</v>
      </c>
    </row>
    <row r="2658" spans="1:24" ht="14.25" customHeight="1" x14ac:dyDescent="0.25">
      <c r="A2658" s="2">
        <v>4146</v>
      </c>
      <c r="B2658" s="2">
        <v>41</v>
      </c>
      <c r="C2658" s="2" t="str">
        <f t="shared" si="369"/>
        <v>Mid Adults</v>
      </c>
      <c r="D2658" s="2" t="s">
        <v>26</v>
      </c>
      <c r="E2658" s="2" t="s">
        <v>27</v>
      </c>
      <c r="F2658" s="2">
        <v>551.35</v>
      </c>
      <c r="G2658" s="2">
        <f t="shared" si="370"/>
        <v>2</v>
      </c>
      <c r="H2658" s="6">
        <v>48342</v>
      </c>
      <c r="I2658" s="12" t="str">
        <f t="shared" si="371"/>
        <v>2032</v>
      </c>
      <c r="J2658" s="10" t="str">
        <f t="shared" si="372"/>
        <v>May</v>
      </c>
      <c r="K2658" s="12" t="str">
        <f t="shared" si="373"/>
        <v>08</v>
      </c>
      <c r="L2658" s="2" t="s">
        <v>24</v>
      </c>
      <c r="M2658" s="2" t="s">
        <v>15</v>
      </c>
      <c r="N2658" s="2">
        <v>1.02</v>
      </c>
      <c r="O2658" s="2" t="s">
        <v>21</v>
      </c>
      <c r="P2658" s="2">
        <v>15</v>
      </c>
      <c r="Q2658" s="2">
        <f t="shared" si="374"/>
        <v>2</v>
      </c>
      <c r="R2658" s="2">
        <v>36.76</v>
      </c>
      <c r="S2658" s="2">
        <f t="shared" si="375"/>
        <v>1</v>
      </c>
      <c r="T2658" s="42">
        <f>DataSet!G4147+DataSet!Q4147+DataSet!S4147</f>
        <v>5</v>
      </c>
      <c r="U2658" s="16" t="str">
        <f t="shared" si="376"/>
        <v>Medium</v>
      </c>
      <c r="V2658" s="4">
        <v>2</v>
      </c>
      <c r="W2658" s="33">
        <f t="shared" si="377"/>
        <v>518.59953389830491</v>
      </c>
      <c r="X2658" s="2" t="s">
        <v>17</v>
      </c>
    </row>
    <row r="2659" spans="1:24" ht="14.25" customHeight="1" x14ac:dyDescent="0.25">
      <c r="A2659" s="2">
        <v>4256</v>
      </c>
      <c r="B2659" s="2">
        <v>49</v>
      </c>
      <c r="C2659" s="2" t="str">
        <f t="shared" si="369"/>
        <v>Mid Adults</v>
      </c>
      <c r="D2659" s="2" t="s">
        <v>18</v>
      </c>
      <c r="E2659" s="2" t="s">
        <v>19</v>
      </c>
      <c r="F2659" s="2">
        <v>167.1</v>
      </c>
      <c r="G2659" s="2">
        <f t="shared" si="370"/>
        <v>1</v>
      </c>
      <c r="H2659" s="6">
        <v>48452</v>
      </c>
      <c r="I2659" s="12" t="str">
        <f t="shared" si="371"/>
        <v>2032</v>
      </c>
      <c r="J2659" s="10" t="str">
        <f t="shared" si="372"/>
        <v>Aug</v>
      </c>
      <c r="K2659" s="12" t="str">
        <f t="shared" si="373"/>
        <v>26</v>
      </c>
      <c r="L2659" s="2" t="s">
        <v>24</v>
      </c>
      <c r="M2659" s="2" t="s">
        <v>25</v>
      </c>
      <c r="N2659" s="2">
        <v>1.02</v>
      </c>
      <c r="O2659" s="2" t="s">
        <v>16</v>
      </c>
      <c r="P2659" s="2">
        <v>12</v>
      </c>
      <c r="Q2659" s="2">
        <f t="shared" si="374"/>
        <v>2</v>
      </c>
      <c r="R2659" s="2">
        <v>13.92</v>
      </c>
      <c r="S2659" s="2">
        <f t="shared" si="375"/>
        <v>1</v>
      </c>
      <c r="T2659" s="42">
        <f>DataSet!G4257+DataSet!Q4257+DataSet!S4257</f>
        <v>6</v>
      </c>
      <c r="U2659" s="16" t="str">
        <f t="shared" si="376"/>
        <v>Medium</v>
      </c>
      <c r="V2659" s="4">
        <v>2</v>
      </c>
      <c r="W2659" s="33">
        <f t="shared" si="377"/>
        <v>518.52999999999975</v>
      </c>
      <c r="X2659" s="2" t="s">
        <v>28</v>
      </c>
    </row>
    <row r="2660" spans="1:24" ht="14.25" customHeight="1" x14ac:dyDescent="0.25">
      <c r="A2660" s="2">
        <v>4269</v>
      </c>
      <c r="B2660" s="2">
        <v>59</v>
      </c>
      <c r="C2660" s="2" t="str">
        <f t="shared" si="369"/>
        <v>Late Adults</v>
      </c>
      <c r="D2660" s="2" t="s">
        <v>23</v>
      </c>
      <c r="E2660" s="2" t="s">
        <v>13</v>
      </c>
      <c r="F2660" s="2">
        <v>778.48</v>
      </c>
      <c r="G2660" s="2">
        <f t="shared" si="370"/>
        <v>3</v>
      </c>
      <c r="H2660" s="6">
        <v>48465</v>
      </c>
      <c r="I2660" s="12" t="str">
        <f t="shared" si="371"/>
        <v>2032</v>
      </c>
      <c r="J2660" s="10" t="str">
        <f t="shared" si="372"/>
        <v>Sep</v>
      </c>
      <c r="K2660" s="12" t="str">
        <f t="shared" si="373"/>
        <v>08</v>
      </c>
      <c r="L2660" s="2" t="s">
        <v>14</v>
      </c>
      <c r="M2660" s="2" t="s">
        <v>25</v>
      </c>
      <c r="N2660" s="2">
        <v>1.02</v>
      </c>
      <c r="O2660" s="2" t="s">
        <v>21</v>
      </c>
      <c r="P2660" s="2">
        <v>1</v>
      </c>
      <c r="Q2660" s="2">
        <f t="shared" si="374"/>
        <v>1</v>
      </c>
      <c r="R2660" s="2">
        <v>778.48</v>
      </c>
      <c r="S2660" s="2">
        <f t="shared" si="375"/>
        <v>3</v>
      </c>
      <c r="T2660" s="42">
        <f>DataSet!G4270+DataSet!Q4270+DataSet!S4270</f>
        <v>5</v>
      </c>
      <c r="U2660" s="16" t="str">
        <f t="shared" si="376"/>
        <v>Medium</v>
      </c>
      <c r="V2660" s="4">
        <v>3</v>
      </c>
      <c r="W2660" s="33">
        <f t="shared" si="377"/>
        <v>496.83423728813511</v>
      </c>
      <c r="X2660" s="2" t="s">
        <v>28</v>
      </c>
    </row>
    <row r="2661" spans="1:24" ht="14.25" customHeight="1" x14ac:dyDescent="0.25">
      <c r="A2661" s="2">
        <v>4359</v>
      </c>
      <c r="B2661" s="2">
        <v>20</v>
      </c>
      <c r="C2661" s="2" t="str">
        <f t="shared" si="369"/>
        <v>Young Adults</v>
      </c>
      <c r="D2661" s="2" t="s">
        <v>23</v>
      </c>
      <c r="E2661" s="2" t="s">
        <v>13</v>
      </c>
      <c r="F2661" s="2">
        <v>342.96</v>
      </c>
      <c r="G2661" s="2">
        <f t="shared" si="370"/>
        <v>1</v>
      </c>
      <c r="H2661" s="6">
        <v>48555</v>
      </c>
      <c r="I2661" s="12" t="str">
        <f t="shared" si="371"/>
        <v>2032</v>
      </c>
      <c r="J2661" s="10" t="str">
        <f t="shared" si="372"/>
        <v>Dec</v>
      </c>
      <c r="K2661" s="12" t="str">
        <f t="shared" si="373"/>
        <v>07</v>
      </c>
      <c r="L2661" s="2" t="s">
        <v>30</v>
      </c>
      <c r="M2661" s="2" t="s">
        <v>15</v>
      </c>
      <c r="N2661" s="2">
        <v>1.02</v>
      </c>
      <c r="O2661" s="2" t="s">
        <v>21</v>
      </c>
      <c r="P2661" s="2">
        <v>2</v>
      </c>
      <c r="Q2661" s="2">
        <f t="shared" si="374"/>
        <v>1</v>
      </c>
      <c r="R2661" s="2">
        <v>171.48</v>
      </c>
      <c r="S2661" s="2">
        <f t="shared" si="375"/>
        <v>3</v>
      </c>
      <c r="T2661" s="42">
        <f>DataSet!G4360+DataSet!Q4360+DataSet!S4360</f>
        <v>4</v>
      </c>
      <c r="U2661" s="16" t="str">
        <f t="shared" si="376"/>
        <v>Low</v>
      </c>
      <c r="V2661" s="4">
        <v>1</v>
      </c>
      <c r="W2661" s="33">
        <f t="shared" si="377"/>
        <v>543.42997854077248</v>
      </c>
      <c r="X2661" s="2" t="s">
        <v>17</v>
      </c>
    </row>
    <row r="2662" spans="1:24" ht="14.25" customHeight="1" x14ac:dyDescent="0.25">
      <c r="A2662" s="2">
        <v>4381</v>
      </c>
      <c r="B2662" s="2">
        <v>47</v>
      </c>
      <c r="C2662" s="2" t="str">
        <f t="shared" si="369"/>
        <v>Mid Adults</v>
      </c>
      <c r="D2662" s="2" t="s">
        <v>26</v>
      </c>
      <c r="E2662" s="2" t="s">
        <v>19</v>
      </c>
      <c r="F2662" s="2">
        <v>528.70000000000005</v>
      </c>
      <c r="G2662" s="2">
        <f t="shared" si="370"/>
        <v>2</v>
      </c>
      <c r="H2662" s="6">
        <v>48577</v>
      </c>
      <c r="I2662" s="12" t="str">
        <f t="shared" si="371"/>
        <v>2032</v>
      </c>
      <c r="J2662" s="10" t="str">
        <f t="shared" si="372"/>
        <v>Dec</v>
      </c>
      <c r="K2662" s="12" t="str">
        <f t="shared" si="373"/>
        <v>29</v>
      </c>
      <c r="L2662" s="2" t="s">
        <v>24</v>
      </c>
      <c r="M2662" s="2" t="s">
        <v>15</v>
      </c>
      <c r="N2662" s="2">
        <v>1.02</v>
      </c>
      <c r="O2662" s="2" t="s">
        <v>16</v>
      </c>
      <c r="P2662" s="2">
        <v>5</v>
      </c>
      <c r="Q2662" s="2">
        <f t="shared" si="374"/>
        <v>1</v>
      </c>
      <c r="R2662" s="2">
        <v>105.74</v>
      </c>
      <c r="S2662" s="2">
        <f t="shared" si="375"/>
        <v>2</v>
      </c>
      <c r="T2662" s="42">
        <f>DataSet!G4382+DataSet!Q4382+DataSet!S4382</f>
        <v>7</v>
      </c>
      <c r="U2662" s="16" t="str">
        <f t="shared" si="376"/>
        <v>High</v>
      </c>
      <c r="V2662" s="4">
        <v>3</v>
      </c>
      <c r="W2662" s="33">
        <f t="shared" si="377"/>
        <v>496.23626326963864</v>
      </c>
      <c r="X2662" s="2" t="s">
        <v>17</v>
      </c>
    </row>
    <row r="2663" spans="1:24" ht="14.25" customHeight="1" x14ac:dyDescent="0.25">
      <c r="A2663" s="2">
        <v>4532</v>
      </c>
      <c r="B2663" s="2">
        <v>46</v>
      </c>
      <c r="C2663" s="2" t="str">
        <f t="shared" si="369"/>
        <v>Mid Adults</v>
      </c>
      <c r="D2663" s="2" t="s">
        <v>12</v>
      </c>
      <c r="E2663" s="2" t="s">
        <v>13</v>
      </c>
      <c r="F2663" s="2">
        <v>634.19000000000005</v>
      </c>
      <c r="G2663" s="2">
        <f t="shared" si="370"/>
        <v>2</v>
      </c>
      <c r="H2663" s="6">
        <v>48728</v>
      </c>
      <c r="I2663" s="12" t="str">
        <f t="shared" si="371"/>
        <v>2033</v>
      </c>
      <c r="J2663" s="10" t="str">
        <f t="shared" si="372"/>
        <v>May</v>
      </c>
      <c r="K2663" s="12" t="str">
        <f t="shared" si="373"/>
        <v>29</v>
      </c>
      <c r="L2663" s="2" t="s">
        <v>20</v>
      </c>
      <c r="M2663" s="2" t="s">
        <v>15</v>
      </c>
      <c r="N2663" s="2">
        <v>1.02</v>
      </c>
      <c r="O2663" s="2" t="s">
        <v>16</v>
      </c>
      <c r="P2663" s="2">
        <v>15</v>
      </c>
      <c r="Q2663" s="2">
        <f t="shared" si="374"/>
        <v>2</v>
      </c>
      <c r="R2663" s="2">
        <v>42.28</v>
      </c>
      <c r="S2663" s="2">
        <f t="shared" si="375"/>
        <v>1</v>
      </c>
      <c r="T2663" s="42">
        <f>DataSet!G4533+DataSet!Q4533+DataSet!S4533</f>
        <v>7</v>
      </c>
      <c r="U2663" s="16" t="str">
        <f t="shared" si="376"/>
        <v>High</v>
      </c>
      <c r="V2663" s="4">
        <v>3</v>
      </c>
      <c r="W2663" s="33">
        <f t="shared" si="377"/>
        <v>496.16719148936124</v>
      </c>
      <c r="X2663" s="2" t="s">
        <v>28</v>
      </c>
    </row>
    <row r="2664" spans="1:24" ht="14.25" customHeight="1" x14ac:dyDescent="0.25">
      <c r="A2664" s="2">
        <v>4839</v>
      </c>
      <c r="B2664" s="2">
        <v>54</v>
      </c>
      <c r="C2664" s="2" t="str">
        <f t="shared" si="369"/>
        <v>Late Adults</v>
      </c>
      <c r="D2664" s="2" t="s">
        <v>18</v>
      </c>
      <c r="E2664" s="2" t="s">
        <v>13</v>
      </c>
      <c r="F2664" s="2">
        <v>893.08</v>
      </c>
      <c r="G2664" s="2">
        <f t="shared" si="370"/>
        <v>3</v>
      </c>
      <c r="H2664" s="6">
        <v>49035</v>
      </c>
      <c r="I2664" s="12" t="str">
        <f t="shared" si="371"/>
        <v>2034</v>
      </c>
      <c r="J2664" s="10" t="str">
        <f t="shared" si="372"/>
        <v>Apr</v>
      </c>
      <c r="K2664" s="12" t="str">
        <f t="shared" si="373"/>
        <v>01</v>
      </c>
      <c r="L2664" s="2" t="s">
        <v>20</v>
      </c>
      <c r="M2664" s="2" t="s">
        <v>25</v>
      </c>
      <c r="N2664" s="2">
        <v>1.02</v>
      </c>
      <c r="O2664" s="2" t="s">
        <v>21</v>
      </c>
      <c r="P2664" s="2">
        <v>13</v>
      </c>
      <c r="Q2664" s="2">
        <f t="shared" si="374"/>
        <v>2</v>
      </c>
      <c r="R2664" s="2">
        <v>68.7</v>
      </c>
      <c r="S2664" s="2">
        <f t="shared" si="375"/>
        <v>2</v>
      </c>
      <c r="T2664" s="42">
        <f>DataSet!G4840+DataSet!Q4840+DataSet!S4840</f>
        <v>7</v>
      </c>
      <c r="U2664" s="16" t="str">
        <f t="shared" si="376"/>
        <v>High</v>
      </c>
      <c r="V2664" s="4">
        <v>4</v>
      </c>
      <c r="W2664" s="33">
        <f t="shared" si="377"/>
        <v>522.01178197064985</v>
      </c>
      <c r="X2664" s="2" t="s">
        <v>17</v>
      </c>
    </row>
    <row r="2665" spans="1:24" ht="14.25" customHeight="1" x14ac:dyDescent="0.25">
      <c r="A2665" s="2">
        <v>255</v>
      </c>
      <c r="B2665" s="2">
        <v>38</v>
      </c>
      <c r="C2665" s="2" t="str">
        <f t="shared" si="369"/>
        <v>Early Adults</v>
      </c>
      <c r="D2665" s="2" t="s">
        <v>18</v>
      </c>
      <c r="E2665" s="2" t="s">
        <v>27</v>
      </c>
      <c r="F2665" s="2">
        <v>409.21</v>
      </c>
      <c r="G2665" s="2">
        <f t="shared" si="370"/>
        <v>2</v>
      </c>
      <c r="H2665" s="6">
        <v>44451</v>
      </c>
      <c r="I2665" s="12" t="str">
        <f t="shared" si="371"/>
        <v>2021</v>
      </c>
      <c r="J2665" s="10" t="str">
        <f t="shared" si="372"/>
        <v>Sep</v>
      </c>
      <c r="K2665" s="12" t="str">
        <f t="shared" si="373"/>
        <v>12</v>
      </c>
      <c r="L2665" s="2" t="s">
        <v>30</v>
      </c>
      <c r="M2665" s="2" t="s">
        <v>25</v>
      </c>
      <c r="N2665" s="2">
        <v>1.01</v>
      </c>
      <c r="O2665" s="2" t="s">
        <v>21</v>
      </c>
      <c r="P2665" s="2">
        <v>10</v>
      </c>
      <c r="Q2665" s="2">
        <f t="shared" si="374"/>
        <v>2</v>
      </c>
      <c r="R2665" s="2">
        <v>40.92</v>
      </c>
      <c r="S2665" s="2">
        <f t="shared" si="375"/>
        <v>1</v>
      </c>
      <c r="T2665" s="42">
        <f>DataSet!G256+DataSet!Q256+DataSet!S256</f>
        <v>6</v>
      </c>
      <c r="U2665" s="16" t="str">
        <f t="shared" si="376"/>
        <v>Medium</v>
      </c>
      <c r="V2665" s="4">
        <v>1</v>
      </c>
      <c r="W2665" s="33">
        <f t="shared" si="377"/>
        <v>543.86109677419358</v>
      </c>
      <c r="X2665" s="2" t="s">
        <v>22</v>
      </c>
    </row>
    <row r="2666" spans="1:24" ht="14.25" customHeight="1" x14ac:dyDescent="0.25">
      <c r="A2666" s="2">
        <v>267</v>
      </c>
      <c r="B2666" s="2">
        <v>68</v>
      </c>
      <c r="C2666" s="2" t="str">
        <f t="shared" si="369"/>
        <v>Seniors</v>
      </c>
      <c r="D2666" s="2" t="s">
        <v>23</v>
      </c>
      <c r="E2666" s="2" t="s">
        <v>19</v>
      </c>
      <c r="F2666" s="2">
        <v>468.46</v>
      </c>
      <c r="G2666" s="2">
        <f t="shared" si="370"/>
        <v>2</v>
      </c>
      <c r="H2666" s="6">
        <v>44463</v>
      </c>
      <c r="I2666" s="12" t="str">
        <f t="shared" si="371"/>
        <v>2021</v>
      </c>
      <c r="J2666" s="10" t="str">
        <f t="shared" si="372"/>
        <v>Sep</v>
      </c>
      <c r="K2666" s="12" t="str">
        <f t="shared" si="373"/>
        <v>24</v>
      </c>
      <c r="L2666" s="2" t="s">
        <v>24</v>
      </c>
      <c r="M2666" s="2" t="s">
        <v>15</v>
      </c>
      <c r="N2666" s="2">
        <v>1.01</v>
      </c>
      <c r="O2666" s="2" t="s">
        <v>16</v>
      </c>
      <c r="P2666" s="2">
        <v>6</v>
      </c>
      <c r="Q2666" s="2">
        <f t="shared" si="374"/>
        <v>2</v>
      </c>
      <c r="R2666" s="2">
        <v>78.08</v>
      </c>
      <c r="S2666" s="2">
        <f t="shared" si="375"/>
        <v>2</v>
      </c>
      <c r="T2666" s="42">
        <f>DataSet!G268+DataSet!Q268+DataSet!S268</f>
        <v>6</v>
      </c>
      <c r="U2666" s="16" t="str">
        <f t="shared" si="376"/>
        <v>Medium</v>
      </c>
      <c r="V2666" s="4">
        <v>2</v>
      </c>
      <c r="W2666" s="33">
        <f t="shared" si="377"/>
        <v>519.27772340425508</v>
      </c>
      <c r="X2666" s="2" t="s">
        <v>28</v>
      </c>
    </row>
    <row r="2667" spans="1:24" ht="14.25" customHeight="1" x14ac:dyDescent="0.25">
      <c r="A2667" s="2">
        <v>397</v>
      </c>
      <c r="B2667" s="2">
        <v>57</v>
      </c>
      <c r="C2667" s="2" t="str">
        <f t="shared" si="369"/>
        <v>Late Adults</v>
      </c>
      <c r="D2667" s="2" t="s">
        <v>12</v>
      </c>
      <c r="E2667" s="2" t="s">
        <v>29</v>
      </c>
      <c r="F2667" s="2">
        <v>711.01</v>
      </c>
      <c r="G2667" s="2">
        <f t="shared" si="370"/>
        <v>3</v>
      </c>
      <c r="H2667" s="6">
        <v>44593</v>
      </c>
      <c r="I2667" s="12" t="str">
        <f t="shared" si="371"/>
        <v>2022</v>
      </c>
      <c r="J2667" s="10" t="str">
        <f t="shared" si="372"/>
        <v>Feb</v>
      </c>
      <c r="K2667" s="12" t="str">
        <f t="shared" si="373"/>
        <v>01</v>
      </c>
      <c r="L2667" s="2" t="s">
        <v>14</v>
      </c>
      <c r="M2667" s="2" t="s">
        <v>25</v>
      </c>
      <c r="N2667" s="2">
        <v>1.01</v>
      </c>
      <c r="O2667" s="2" t="s">
        <v>21</v>
      </c>
      <c r="P2667" s="2">
        <v>15</v>
      </c>
      <c r="Q2667" s="2">
        <f t="shared" si="374"/>
        <v>2</v>
      </c>
      <c r="R2667" s="2">
        <v>47.4</v>
      </c>
      <c r="S2667" s="2">
        <f t="shared" si="375"/>
        <v>1</v>
      </c>
      <c r="T2667" s="42">
        <f>DataSet!G398+DataSet!Q398+DataSet!S398</f>
        <v>4</v>
      </c>
      <c r="U2667" s="16" t="str">
        <f t="shared" si="376"/>
        <v>Low</v>
      </c>
      <c r="V2667" s="4">
        <v>2</v>
      </c>
      <c r="W2667" s="33">
        <f t="shared" si="377"/>
        <v>519.38607675906155</v>
      </c>
      <c r="X2667" s="2" t="s">
        <v>22</v>
      </c>
    </row>
    <row r="2668" spans="1:24" ht="14.25" customHeight="1" x14ac:dyDescent="0.25">
      <c r="A2668" s="2">
        <v>729</v>
      </c>
      <c r="B2668" s="2">
        <v>23</v>
      </c>
      <c r="C2668" s="2" t="str">
        <f t="shared" si="369"/>
        <v>Young Adults</v>
      </c>
      <c r="D2668" s="2" t="s">
        <v>12</v>
      </c>
      <c r="E2668" s="2" t="s">
        <v>29</v>
      </c>
      <c r="F2668" s="2">
        <v>863.1</v>
      </c>
      <c r="G2668" s="2">
        <f t="shared" si="370"/>
        <v>3</v>
      </c>
      <c r="H2668" s="6">
        <v>44925</v>
      </c>
      <c r="I2668" s="12" t="str">
        <f t="shared" si="371"/>
        <v>2022</v>
      </c>
      <c r="J2668" s="10" t="str">
        <f t="shared" si="372"/>
        <v>Dec</v>
      </c>
      <c r="K2668" s="12" t="str">
        <f t="shared" si="373"/>
        <v>30</v>
      </c>
      <c r="L2668" s="2" t="s">
        <v>30</v>
      </c>
      <c r="M2668" s="2" t="s">
        <v>25</v>
      </c>
      <c r="N2668" s="2">
        <v>1.01</v>
      </c>
      <c r="O2668" s="2" t="s">
        <v>21</v>
      </c>
      <c r="P2668" s="2">
        <v>5</v>
      </c>
      <c r="Q2668" s="2">
        <f t="shared" si="374"/>
        <v>1</v>
      </c>
      <c r="R2668" s="2">
        <v>172.62</v>
      </c>
      <c r="S2668" s="2">
        <f t="shared" si="375"/>
        <v>3</v>
      </c>
      <c r="T2668" s="42">
        <f>DataSet!G730+DataSet!Q730+DataSet!S730</f>
        <v>5</v>
      </c>
      <c r="U2668" s="16" t="str">
        <f t="shared" si="376"/>
        <v>Medium</v>
      </c>
      <c r="V2668" s="4">
        <v>4</v>
      </c>
      <c r="W2668" s="33">
        <f t="shared" si="377"/>
        <v>521.23222689075624</v>
      </c>
      <c r="X2668" s="2" t="s">
        <v>17</v>
      </c>
    </row>
    <row r="2669" spans="1:24" ht="14.25" customHeight="1" x14ac:dyDescent="0.25">
      <c r="A2669" s="2">
        <v>832</v>
      </c>
      <c r="B2669" s="2">
        <v>36</v>
      </c>
      <c r="C2669" s="2" t="str">
        <f t="shared" si="369"/>
        <v>Early Adults</v>
      </c>
      <c r="D2669" s="2" t="s">
        <v>12</v>
      </c>
      <c r="E2669" s="2" t="s">
        <v>27</v>
      </c>
      <c r="F2669" s="2">
        <v>398.29</v>
      </c>
      <c r="G2669" s="2">
        <f t="shared" si="370"/>
        <v>2</v>
      </c>
      <c r="H2669" s="6">
        <v>45028</v>
      </c>
      <c r="I2669" s="12" t="str">
        <f t="shared" si="371"/>
        <v>2023</v>
      </c>
      <c r="J2669" s="10" t="str">
        <f t="shared" si="372"/>
        <v>Apr</v>
      </c>
      <c r="K2669" s="12" t="str">
        <f t="shared" si="373"/>
        <v>12</v>
      </c>
      <c r="L2669" s="2" t="s">
        <v>20</v>
      </c>
      <c r="M2669" s="2" t="s">
        <v>15</v>
      </c>
      <c r="N2669" s="2">
        <v>1.01</v>
      </c>
      <c r="O2669" s="2" t="s">
        <v>16</v>
      </c>
      <c r="P2669" s="2">
        <v>18</v>
      </c>
      <c r="Q2669" s="2">
        <f t="shared" si="374"/>
        <v>3</v>
      </c>
      <c r="R2669" s="2">
        <v>22.13</v>
      </c>
      <c r="S2669" s="2">
        <f t="shared" si="375"/>
        <v>1</v>
      </c>
      <c r="T2669" s="42">
        <f>DataSet!G833+DataSet!Q833+DataSet!S833</f>
        <v>4</v>
      </c>
      <c r="U2669" s="16" t="str">
        <f t="shared" si="376"/>
        <v>Low</v>
      </c>
      <c r="V2669" s="4">
        <v>3</v>
      </c>
      <c r="W2669" s="33">
        <f t="shared" si="377"/>
        <v>495.8728997867799</v>
      </c>
      <c r="X2669" s="2" t="s">
        <v>28</v>
      </c>
    </row>
    <row r="2670" spans="1:24" ht="14.25" customHeight="1" x14ac:dyDescent="0.25">
      <c r="A2670" s="2">
        <v>842</v>
      </c>
      <c r="B2670" s="2">
        <v>53</v>
      </c>
      <c r="C2670" s="2" t="str">
        <f t="shared" si="369"/>
        <v>Late Adults</v>
      </c>
      <c r="D2670" s="2" t="s">
        <v>23</v>
      </c>
      <c r="E2670" s="2" t="s">
        <v>13</v>
      </c>
      <c r="F2670" s="2">
        <v>493.74</v>
      </c>
      <c r="G2670" s="2">
        <f t="shared" si="370"/>
        <v>2</v>
      </c>
      <c r="H2670" s="6">
        <v>45038</v>
      </c>
      <c r="I2670" s="12" t="str">
        <f t="shared" si="371"/>
        <v>2023</v>
      </c>
      <c r="J2670" s="10" t="str">
        <f t="shared" si="372"/>
        <v>Apr</v>
      </c>
      <c r="K2670" s="12" t="str">
        <f t="shared" si="373"/>
        <v>22</v>
      </c>
      <c r="L2670" s="2" t="s">
        <v>14</v>
      </c>
      <c r="M2670" s="2" t="s">
        <v>25</v>
      </c>
      <c r="N2670" s="2">
        <v>1.01</v>
      </c>
      <c r="O2670" s="2" t="s">
        <v>21</v>
      </c>
      <c r="P2670" s="2">
        <v>13</v>
      </c>
      <c r="Q2670" s="2">
        <f t="shared" si="374"/>
        <v>2</v>
      </c>
      <c r="R2670" s="2">
        <v>37.979999999999997</v>
      </c>
      <c r="S2670" s="2">
        <f t="shared" si="375"/>
        <v>1</v>
      </c>
      <c r="T2670" s="42">
        <f>DataSet!G843+DataSet!Q843+DataSet!S843</f>
        <v>3</v>
      </c>
      <c r="U2670" s="16" t="str">
        <f t="shared" si="376"/>
        <v>Low</v>
      </c>
      <c r="V2670" s="4">
        <v>3</v>
      </c>
      <c r="W2670" s="33">
        <f t="shared" si="377"/>
        <v>496.08141025640975</v>
      </c>
      <c r="X2670" s="2" t="s">
        <v>17</v>
      </c>
    </row>
    <row r="2671" spans="1:24" ht="14.25" customHeight="1" x14ac:dyDescent="0.25">
      <c r="A2671" s="2">
        <v>886</v>
      </c>
      <c r="B2671" s="2">
        <v>33</v>
      </c>
      <c r="C2671" s="2" t="str">
        <f t="shared" si="369"/>
        <v>Early Adults</v>
      </c>
      <c r="D2671" s="2" t="s">
        <v>12</v>
      </c>
      <c r="E2671" s="2" t="s">
        <v>19</v>
      </c>
      <c r="F2671" s="2">
        <v>655.88</v>
      </c>
      <c r="G2671" s="2">
        <f t="shared" si="370"/>
        <v>3</v>
      </c>
      <c r="H2671" s="6">
        <v>45082</v>
      </c>
      <c r="I2671" s="12" t="str">
        <f t="shared" si="371"/>
        <v>2023</v>
      </c>
      <c r="J2671" s="10" t="str">
        <f t="shared" si="372"/>
        <v>Jun</v>
      </c>
      <c r="K2671" s="12" t="str">
        <f t="shared" si="373"/>
        <v>05</v>
      </c>
      <c r="L2671" s="2" t="s">
        <v>30</v>
      </c>
      <c r="M2671" s="2" t="s">
        <v>25</v>
      </c>
      <c r="N2671" s="2">
        <v>1.01</v>
      </c>
      <c r="O2671" s="2" t="s">
        <v>16</v>
      </c>
      <c r="P2671" s="2">
        <v>12</v>
      </c>
      <c r="Q2671" s="2">
        <f t="shared" si="374"/>
        <v>2</v>
      </c>
      <c r="R2671" s="2">
        <v>54.66</v>
      </c>
      <c r="S2671" s="2">
        <f t="shared" si="375"/>
        <v>2</v>
      </c>
      <c r="T2671" s="42">
        <f>DataSet!G887+DataSet!Q887+DataSet!S887</f>
        <v>5</v>
      </c>
      <c r="U2671" s="16" t="str">
        <f t="shared" si="376"/>
        <v>Medium</v>
      </c>
      <c r="V2671" s="4">
        <v>3</v>
      </c>
      <c r="W2671" s="33">
        <f t="shared" si="377"/>
        <v>496.08642398286895</v>
      </c>
      <c r="X2671" s="2" t="s">
        <v>28</v>
      </c>
    </row>
    <row r="2672" spans="1:24" ht="14.25" customHeight="1" x14ac:dyDescent="0.25">
      <c r="A2672" s="2">
        <v>900</v>
      </c>
      <c r="B2672" s="2">
        <v>54</v>
      </c>
      <c r="C2672" s="2" t="str">
        <f t="shared" si="369"/>
        <v>Late Adults</v>
      </c>
      <c r="D2672" s="2" t="s">
        <v>12</v>
      </c>
      <c r="E2672" s="2" t="s">
        <v>13</v>
      </c>
      <c r="F2672" s="2">
        <v>674.64</v>
      </c>
      <c r="G2672" s="2">
        <f t="shared" si="370"/>
        <v>3</v>
      </c>
      <c r="H2672" s="6">
        <v>45096</v>
      </c>
      <c r="I2672" s="12" t="str">
        <f t="shared" si="371"/>
        <v>2023</v>
      </c>
      <c r="J2672" s="10" t="str">
        <f t="shared" si="372"/>
        <v>Jun</v>
      </c>
      <c r="K2672" s="12" t="str">
        <f t="shared" si="373"/>
        <v>19</v>
      </c>
      <c r="L2672" s="2" t="s">
        <v>20</v>
      </c>
      <c r="M2672" s="2" t="s">
        <v>15</v>
      </c>
      <c r="N2672" s="2">
        <v>1.01</v>
      </c>
      <c r="O2672" s="2" t="s">
        <v>21</v>
      </c>
      <c r="P2672" s="2">
        <v>7</v>
      </c>
      <c r="Q2672" s="2">
        <f t="shared" si="374"/>
        <v>2</v>
      </c>
      <c r="R2672" s="2">
        <v>96.38</v>
      </c>
      <c r="S2672" s="2">
        <f t="shared" si="375"/>
        <v>2</v>
      </c>
      <c r="T2672" s="42">
        <f>DataSet!G901+DataSet!Q901+DataSet!S901</f>
        <v>4</v>
      </c>
      <c r="U2672" s="16" t="str">
        <f t="shared" si="376"/>
        <v>Low</v>
      </c>
      <c r="V2672" s="4">
        <v>4</v>
      </c>
      <c r="W2672" s="33">
        <f t="shared" si="377"/>
        <v>520.51250526315789</v>
      </c>
      <c r="X2672" s="2" t="s">
        <v>17</v>
      </c>
    </row>
    <row r="2673" spans="1:24" ht="14.25" customHeight="1" x14ac:dyDescent="0.25">
      <c r="A2673" s="2">
        <v>1018</v>
      </c>
      <c r="B2673" s="2">
        <v>58</v>
      </c>
      <c r="C2673" s="2" t="str">
        <f t="shared" si="369"/>
        <v>Late Adults</v>
      </c>
      <c r="D2673" s="2" t="s">
        <v>18</v>
      </c>
      <c r="E2673" s="2" t="s">
        <v>29</v>
      </c>
      <c r="F2673" s="2">
        <v>448.95</v>
      </c>
      <c r="G2673" s="2">
        <f t="shared" si="370"/>
        <v>2</v>
      </c>
      <c r="H2673" s="6">
        <v>45214</v>
      </c>
      <c r="I2673" s="12" t="str">
        <f t="shared" si="371"/>
        <v>2023</v>
      </c>
      <c r="J2673" s="10" t="str">
        <f t="shared" si="372"/>
        <v>Oct</v>
      </c>
      <c r="K2673" s="12" t="str">
        <f t="shared" si="373"/>
        <v>15</v>
      </c>
      <c r="L2673" s="2" t="s">
        <v>20</v>
      </c>
      <c r="M2673" s="2" t="s">
        <v>25</v>
      </c>
      <c r="N2673" s="2">
        <v>1.01</v>
      </c>
      <c r="O2673" s="2" t="s">
        <v>21</v>
      </c>
      <c r="P2673" s="2">
        <v>10</v>
      </c>
      <c r="Q2673" s="2">
        <f t="shared" si="374"/>
        <v>2</v>
      </c>
      <c r="R2673" s="2">
        <v>44.9</v>
      </c>
      <c r="S2673" s="2">
        <f t="shared" si="375"/>
        <v>1</v>
      </c>
      <c r="T2673" s="42">
        <f>DataSet!G1019+DataSet!Q1019+DataSet!S1019</f>
        <v>4</v>
      </c>
      <c r="U2673" s="16" t="str">
        <f t="shared" si="376"/>
        <v>Low</v>
      </c>
      <c r="V2673" s="4">
        <v>2</v>
      </c>
      <c r="W2673" s="33">
        <f t="shared" si="377"/>
        <v>518.97662393162364</v>
      </c>
      <c r="X2673" s="2" t="s">
        <v>28</v>
      </c>
    </row>
    <row r="2674" spans="1:24" ht="14.25" customHeight="1" x14ac:dyDescent="0.25">
      <c r="A2674" s="2">
        <v>1197</v>
      </c>
      <c r="B2674" s="2">
        <v>32</v>
      </c>
      <c r="C2674" s="2" t="str">
        <f t="shared" si="369"/>
        <v>Early Adults</v>
      </c>
      <c r="D2674" s="2" t="s">
        <v>23</v>
      </c>
      <c r="E2674" s="2" t="s">
        <v>19</v>
      </c>
      <c r="F2674" s="2">
        <v>631.53</v>
      </c>
      <c r="G2674" s="2">
        <f t="shared" si="370"/>
        <v>2</v>
      </c>
      <c r="H2674" s="6">
        <v>45393</v>
      </c>
      <c r="I2674" s="12" t="str">
        <f t="shared" si="371"/>
        <v>2024</v>
      </c>
      <c r="J2674" s="10" t="str">
        <f t="shared" si="372"/>
        <v>Apr</v>
      </c>
      <c r="K2674" s="12" t="str">
        <f t="shared" si="373"/>
        <v>11</v>
      </c>
      <c r="L2674" s="2" t="s">
        <v>24</v>
      </c>
      <c r="M2674" s="2" t="s">
        <v>25</v>
      </c>
      <c r="N2674" s="2">
        <v>1.01</v>
      </c>
      <c r="O2674" s="2" t="s">
        <v>16</v>
      </c>
      <c r="P2674" s="2">
        <v>13</v>
      </c>
      <c r="Q2674" s="2">
        <f t="shared" si="374"/>
        <v>2</v>
      </c>
      <c r="R2674" s="2">
        <v>48.58</v>
      </c>
      <c r="S2674" s="2">
        <f t="shared" si="375"/>
        <v>1</v>
      </c>
      <c r="T2674" s="42">
        <f>DataSet!G1198+DataSet!Q1198+DataSet!S1198</f>
        <v>5</v>
      </c>
      <c r="U2674" s="16" t="str">
        <f t="shared" si="376"/>
        <v>Medium</v>
      </c>
      <c r="V2674" s="4">
        <v>2</v>
      </c>
      <c r="W2674" s="33">
        <f t="shared" si="377"/>
        <v>519.12657387580282</v>
      </c>
      <c r="X2674" s="2" t="s">
        <v>28</v>
      </c>
    </row>
    <row r="2675" spans="1:24" ht="14.25" customHeight="1" x14ac:dyDescent="0.25">
      <c r="A2675" s="2">
        <v>1299</v>
      </c>
      <c r="B2675" s="2">
        <v>52</v>
      </c>
      <c r="C2675" s="2" t="str">
        <f t="shared" si="369"/>
        <v>Late Adults</v>
      </c>
      <c r="D2675" s="2" t="s">
        <v>23</v>
      </c>
      <c r="E2675" s="2" t="s">
        <v>13</v>
      </c>
      <c r="F2675" s="2">
        <v>334.74</v>
      </c>
      <c r="G2675" s="2">
        <f t="shared" si="370"/>
        <v>1</v>
      </c>
      <c r="H2675" s="6">
        <v>45495</v>
      </c>
      <c r="I2675" s="12" t="str">
        <f t="shared" si="371"/>
        <v>2024</v>
      </c>
      <c r="J2675" s="10" t="str">
        <f t="shared" si="372"/>
        <v>Jul</v>
      </c>
      <c r="K2675" s="12" t="str">
        <f t="shared" si="373"/>
        <v>22</v>
      </c>
      <c r="L2675" s="2" t="s">
        <v>24</v>
      </c>
      <c r="M2675" s="2" t="s">
        <v>25</v>
      </c>
      <c r="N2675" s="2">
        <v>1.01</v>
      </c>
      <c r="O2675" s="2" t="s">
        <v>21</v>
      </c>
      <c r="P2675" s="2">
        <v>3</v>
      </c>
      <c r="Q2675" s="2">
        <f t="shared" si="374"/>
        <v>1</v>
      </c>
      <c r="R2675" s="2">
        <v>111.58</v>
      </c>
      <c r="S2675" s="2">
        <f t="shared" si="375"/>
        <v>2</v>
      </c>
      <c r="T2675" s="42">
        <f>DataSet!G1300+DataSet!Q1300+DataSet!S1300</f>
        <v>7</v>
      </c>
      <c r="U2675" s="16" t="str">
        <f t="shared" si="376"/>
        <v>High</v>
      </c>
      <c r="V2675" s="4">
        <v>4</v>
      </c>
      <c r="W2675" s="33">
        <f t="shared" si="377"/>
        <v>520.18734177215185</v>
      </c>
      <c r="X2675" s="2" t="s">
        <v>28</v>
      </c>
    </row>
    <row r="2676" spans="1:24" ht="14.25" customHeight="1" x14ac:dyDescent="0.25">
      <c r="A2676" s="2">
        <v>1518</v>
      </c>
      <c r="B2676" s="2">
        <v>42</v>
      </c>
      <c r="C2676" s="2" t="str">
        <f t="shared" si="369"/>
        <v>Mid Adults</v>
      </c>
      <c r="D2676" s="2" t="s">
        <v>26</v>
      </c>
      <c r="E2676" s="2" t="s">
        <v>13</v>
      </c>
      <c r="F2676" s="2">
        <v>447.85</v>
      </c>
      <c r="G2676" s="2">
        <f t="shared" si="370"/>
        <v>2</v>
      </c>
      <c r="H2676" s="6">
        <v>45714</v>
      </c>
      <c r="I2676" s="12" t="str">
        <f t="shared" si="371"/>
        <v>2025</v>
      </c>
      <c r="J2676" s="10" t="str">
        <f t="shared" si="372"/>
        <v>Feb</v>
      </c>
      <c r="K2676" s="12" t="str">
        <f t="shared" si="373"/>
        <v>26</v>
      </c>
      <c r="L2676" s="2" t="s">
        <v>24</v>
      </c>
      <c r="M2676" s="2" t="s">
        <v>25</v>
      </c>
      <c r="N2676" s="2">
        <v>1.01</v>
      </c>
      <c r="O2676" s="2" t="s">
        <v>21</v>
      </c>
      <c r="P2676" s="2">
        <v>1</v>
      </c>
      <c r="Q2676" s="2">
        <f t="shared" si="374"/>
        <v>1</v>
      </c>
      <c r="R2676" s="2">
        <v>447.85</v>
      </c>
      <c r="S2676" s="2">
        <f t="shared" si="375"/>
        <v>3</v>
      </c>
      <c r="T2676" s="42">
        <f>DataSet!G1519+DataSet!Q1519+DataSet!S1519</f>
        <v>7</v>
      </c>
      <c r="U2676" s="16" t="str">
        <f t="shared" si="376"/>
        <v>High</v>
      </c>
      <c r="V2676" s="4">
        <v>1</v>
      </c>
      <c r="W2676" s="33">
        <f t="shared" si="377"/>
        <v>544.15129310344821</v>
      </c>
      <c r="X2676" s="2" t="s">
        <v>22</v>
      </c>
    </row>
    <row r="2677" spans="1:24" ht="14.25" customHeight="1" x14ac:dyDescent="0.25">
      <c r="A2677" s="2">
        <v>1619</v>
      </c>
      <c r="B2677" s="2">
        <v>19</v>
      </c>
      <c r="C2677" s="2" t="str">
        <f t="shared" si="369"/>
        <v>Young Adults</v>
      </c>
      <c r="D2677" s="2" t="s">
        <v>26</v>
      </c>
      <c r="E2677" s="2" t="s">
        <v>13</v>
      </c>
      <c r="F2677" s="2">
        <v>690.33</v>
      </c>
      <c r="G2677" s="2">
        <f t="shared" si="370"/>
        <v>3</v>
      </c>
      <c r="H2677" s="6">
        <v>45815</v>
      </c>
      <c r="I2677" s="12" t="str">
        <f t="shared" si="371"/>
        <v>2025</v>
      </c>
      <c r="J2677" s="10" t="str">
        <f t="shared" si="372"/>
        <v>Jun</v>
      </c>
      <c r="K2677" s="12" t="str">
        <f t="shared" si="373"/>
        <v>07</v>
      </c>
      <c r="L2677" s="2" t="s">
        <v>20</v>
      </c>
      <c r="M2677" s="2" t="s">
        <v>15</v>
      </c>
      <c r="N2677" s="2">
        <v>1.01</v>
      </c>
      <c r="O2677" s="2" t="s">
        <v>21</v>
      </c>
      <c r="P2677" s="2">
        <v>4</v>
      </c>
      <c r="Q2677" s="2">
        <f t="shared" si="374"/>
        <v>1</v>
      </c>
      <c r="R2677" s="2">
        <v>172.58</v>
      </c>
      <c r="S2677" s="2">
        <f t="shared" si="375"/>
        <v>3</v>
      </c>
      <c r="T2677" s="42">
        <f>DataSet!G1620+DataSet!Q1620+DataSet!S1620</f>
        <v>4</v>
      </c>
      <c r="U2677" s="16" t="str">
        <f t="shared" si="376"/>
        <v>Low</v>
      </c>
      <c r="V2677" s="4">
        <v>1</v>
      </c>
      <c r="W2677" s="33">
        <f t="shared" si="377"/>
        <v>544.35928725701945</v>
      </c>
      <c r="X2677" s="2" t="s">
        <v>28</v>
      </c>
    </row>
    <row r="2678" spans="1:24" ht="14.25" customHeight="1" x14ac:dyDescent="0.25">
      <c r="A2678" s="2">
        <v>1882</v>
      </c>
      <c r="B2678" s="2">
        <v>34</v>
      </c>
      <c r="C2678" s="2" t="str">
        <f t="shared" si="369"/>
        <v>Early Adults</v>
      </c>
      <c r="D2678" s="2" t="s">
        <v>23</v>
      </c>
      <c r="E2678" s="2" t="s">
        <v>19</v>
      </c>
      <c r="F2678" s="2">
        <v>432.63</v>
      </c>
      <c r="G2678" s="2">
        <f t="shared" si="370"/>
        <v>2</v>
      </c>
      <c r="H2678" s="6">
        <v>46078</v>
      </c>
      <c r="I2678" s="12" t="str">
        <f t="shared" si="371"/>
        <v>2026</v>
      </c>
      <c r="J2678" s="10" t="str">
        <f t="shared" si="372"/>
        <v>Feb</v>
      </c>
      <c r="K2678" s="12" t="str">
        <f t="shared" si="373"/>
        <v>25</v>
      </c>
      <c r="L2678" s="2" t="s">
        <v>24</v>
      </c>
      <c r="M2678" s="2" t="s">
        <v>25</v>
      </c>
      <c r="N2678" s="2">
        <v>1.01</v>
      </c>
      <c r="O2678" s="2" t="s">
        <v>21</v>
      </c>
      <c r="P2678" s="2">
        <v>7</v>
      </c>
      <c r="Q2678" s="2">
        <f t="shared" si="374"/>
        <v>2</v>
      </c>
      <c r="R2678" s="2">
        <v>61.8</v>
      </c>
      <c r="S2678" s="2">
        <f t="shared" si="375"/>
        <v>2</v>
      </c>
      <c r="T2678" s="42">
        <f>DataSet!G1883+DataSet!Q1883+DataSet!S1883</f>
        <v>4</v>
      </c>
      <c r="U2678" s="16" t="str">
        <f t="shared" si="376"/>
        <v>Low</v>
      </c>
      <c r="V2678" s="4">
        <v>4</v>
      </c>
      <c r="W2678" s="33">
        <f t="shared" si="377"/>
        <v>520.57940803382655</v>
      </c>
      <c r="X2678" s="2" t="s">
        <v>28</v>
      </c>
    </row>
    <row r="2679" spans="1:24" ht="14.25" customHeight="1" x14ac:dyDescent="0.25">
      <c r="A2679" s="2">
        <v>1900</v>
      </c>
      <c r="B2679" s="2">
        <v>25</v>
      </c>
      <c r="C2679" s="2" t="str">
        <f t="shared" si="369"/>
        <v>Young Adults</v>
      </c>
      <c r="D2679" s="2" t="s">
        <v>23</v>
      </c>
      <c r="E2679" s="2" t="s">
        <v>13</v>
      </c>
      <c r="F2679" s="2">
        <v>287.27</v>
      </c>
      <c r="G2679" s="2">
        <f t="shared" si="370"/>
        <v>1</v>
      </c>
      <c r="H2679" s="6">
        <v>46096</v>
      </c>
      <c r="I2679" s="12" t="str">
        <f t="shared" si="371"/>
        <v>2026</v>
      </c>
      <c r="J2679" s="10" t="str">
        <f t="shared" si="372"/>
        <v>Mar</v>
      </c>
      <c r="K2679" s="12" t="str">
        <f t="shared" si="373"/>
        <v>15</v>
      </c>
      <c r="L2679" s="2" t="s">
        <v>30</v>
      </c>
      <c r="M2679" s="2" t="s">
        <v>15</v>
      </c>
      <c r="N2679" s="2">
        <v>1.01</v>
      </c>
      <c r="O2679" s="2" t="s">
        <v>21</v>
      </c>
      <c r="P2679" s="2">
        <v>11</v>
      </c>
      <c r="Q2679" s="2">
        <f t="shared" si="374"/>
        <v>2</v>
      </c>
      <c r="R2679" s="2">
        <v>26.12</v>
      </c>
      <c r="S2679" s="2">
        <f t="shared" si="375"/>
        <v>1</v>
      </c>
      <c r="T2679" s="42">
        <f>DataSet!G1901+DataSet!Q1901+DataSet!S1901</f>
        <v>6</v>
      </c>
      <c r="U2679" s="16" t="str">
        <f t="shared" si="376"/>
        <v>Medium</v>
      </c>
      <c r="V2679" s="4">
        <v>3</v>
      </c>
      <c r="W2679" s="33">
        <f t="shared" si="377"/>
        <v>495.74351931330438</v>
      </c>
      <c r="X2679" s="2" t="s">
        <v>22</v>
      </c>
    </row>
    <row r="2680" spans="1:24" ht="14.25" customHeight="1" x14ac:dyDescent="0.25">
      <c r="A2680" s="2">
        <v>1942</v>
      </c>
      <c r="B2680" s="2">
        <v>28</v>
      </c>
      <c r="C2680" s="2" t="str">
        <f t="shared" si="369"/>
        <v>Young Adults</v>
      </c>
      <c r="D2680" s="2" t="s">
        <v>18</v>
      </c>
      <c r="E2680" s="2" t="s">
        <v>29</v>
      </c>
      <c r="F2680" s="2">
        <v>581.27</v>
      </c>
      <c r="G2680" s="2">
        <f t="shared" si="370"/>
        <v>2</v>
      </c>
      <c r="H2680" s="6">
        <v>46138</v>
      </c>
      <c r="I2680" s="12" t="str">
        <f t="shared" si="371"/>
        <v>2026</v>
      </c>
      <c r="J2680" s="10" t="str">
        <f t="shared" si="372"/>
        <v>Apr</v>
      </c>
      <c r="K2680" s="12" t="str">
        <f t="shared" si="373"/>
        <v>26</v>
      </c>
      <c r="L2680" s="2" t="s">
        <v>20</v>
      </c>
      <c r="M2680" s="2" t="s">
        <v>15</v>
      </c>
      <c r="N2680" s="2">
        <v>1.01</v>
      </c>
      <c r="O2680" s="2" t="s">
        <v>21</v>
      </c>
      <c r="P2680" s="2">
        <v>5</v>
      </c>
      <c r="Q2680" s="2">
        <f t="shared" si="374"/>
        <v>1</v>
      </c>
      <c r="R2680" s="2">
        <v>116.25</v>
      </c>
      <c r="S2680" s="2">
        <f t="shared" si="375"/>
        <v>2</v>
      </c>
      <c r="T2680" s="42">
        <f>DataSet!G1943+DataSet!Q1943+DataSet!S1943</f>
        <v>7</v>
      </c>
      <c r="U2680" s="16" t="str">
        <f t="shared" si="376"/>
        <v>High</v>
      </c>
      <c r="V2680" s="4">
        <v>2</v>
      </c>
      <c r="W2680" s="33">
        <f t="shared" si="377"/>
        <v>518.88536480686673</v>
      </c>
      <c r="X2680" s="2" t="s">
        <v>17</v>
      </c>
    </row>
    <row r="2681" spans="1:24" ht="14.25" customHeight="1" x14ac:dyDescent="0.25">
      <c r="A2681" s="2">
        <v>2295</v>
      </c>
      <c r="B2681" s="2">
        <v>68</v>
      </c>
      <c r="C2681" s="2" t="str">
        <f t="shared" si="369"/>
        <v>Seniors</v>
      </c>
      <c r="D2681" s="2" t="s">
        <v>23</v>
      </c>
      <c r="E2681" s="2" t="s">
        <v>19</v>
      </c>
      <c r="F2681" s="2">
        <v>636.17999999999995</v>
      </c>
      <c r="G2681" s="2">
        <f t="shared" si="370"/>
        <v>2</v>
      </c>
      <c r="H2681" s="6">
        <v>46491</v>
      </c>
      <c r="I2681" s="12" t="str">
        <f t="shared" si="371"/>
        <v>2027</v>
      </c>
      <c r="J2681" s="10" t="str">
        <f t="shared" si="372"/>
        <v>Apr</v>
      </c>
      <c r="K2681" s="12" t="str">
        <f t="shared" si="373"/>
        <v>14</v>
      </c>
      <c r="L2681" s="2" t="s">
        <v>14</v>
      </c>
      <c r="M2681" s="2" t="s">
        <v>15</v>
      </c>
      <c r="N2681" s="2">
        <v>1.01</v>
      </c>
      <c r="O2681" s="2" t="s">
        <v>16</v>
      </c>
      <c r="P2681" s="2">
        <v>14</v>
      </c>
      <c r="Q2681" s="2">
        <f t="shared" si="374"/>
        <v>2</v>
      </c>
      <c r="R2681" s="2">
        <v>45.44</v>
      </c>
      <c r="S2681" s="2">
        <f t="shared" si="375"/>
        <v>1</v>
      </c>
      <c r="T2681" s="42">
        <f>DataSet!G2296+DataSet!Q2296+DataSet!S2296</f>
        <v>4</v>
      </c>
      <c r="U2681" s="16" t="str">
        <f t="shared" si="376"/>
        <v>Low</v>
      </c>
      <c r="V2681" s="4">
        <v>3</v>
      </c>
      <c r="W2681" s="33">
        <f t="shared" si="377"/>
        <v>496.19184946236527</v>
      </c>
      <c r="X2681" s="2" t="s">
        <v>22</v>
      </c>
    </row>
    <row r="2682" spans="1:24" ht="14.25" customHeight="1" x14ac:dyDescent="0.25">
      <c r="A2682" s="2">
        <v>2335</v>
      </c>
      <c r="B2682" s="2">
        <v>62</v>
      </c>
      <c r="C2682" s="2" t="str">
        <f t="shared" si="369"/>
        <v>Seniors</v>
      </c>
      <c r="D2682" s="2" t="s">
        <v>18</v>
      </c>
      <c r="E2682" s="2" t="s">
        <v>13</v>
      </c>
      <c r="F2682" s="2">
        <v>853.93</v>
      </c>
      <c r="G2682" s="2">
        <f t="shared" si="370"/>
        <v>3</v>
      </c>
      <c r="H2682" s="6">
        <v>46531</v>
      </c>
      <c r="I2682" s="12" t="str">
        <f t="shared" si="371"/>
        <v>2027</v>
      </c>
      <c r="J2682" s="10" t="str">
        <f t="shared" si="372"/>
        <v>May</v>
      </c>
      <c r="K2682" s="12" t="str">
        <f t="shared" si="373"/>
        <v>24</v>
      </c>
      <c r="L2682" s="2" t="s">
        <v>30</v>
      </c>
      <c r="M2682" s="2" t="s">
        <v>15</v>
      </c>
      <c r="N2682" s="2">
        <v>1.01</v>
      </c>
      <c r="O2682" s="2" t="s">
        <v>16</v>
      </c>
      <c r="P2682" s="2">
        <v>7</v>
      </c>
      <c r="Q2682" s="2">
        <f t="shared" si="374"/>
        <v>2</v>
      </c>
      <c r="R2682" s="2">
        <v>121.99</v>
      </c>
      <c r="S2682" s="2">
        <f t="shared" si="375"/>
        <v>2</v>
      </c>
      <c r="T2682" s="42">
        <f>DataSet!G2336+DataSet!Q2336+DataSet!S2336</f>
        <v>7</v>
      </c>
      <c r="U2682" s="16" t="str">
        <f t="shared" si="376"/>
        <v>High</v>
      </c>
      <c r="V2682" s="4">
        <v>5</v>
      </c>
      <c r="W2682" s="33">
        <f t="shared" si="377"/>
        <v>544.53807439824914</v>
      </c>
      <c r="X2682" s="2" t="s">
        <v>22</v>
      </c>
    </row>
    <row r="2683" spans="1:24" ht="14.25" customHeight="1" x14ac:dyDescent="0.25">
      <c r="A2683" s="2">
        <v>2437</v>
      </c>
      <c r="B2683" s="2">
        <v>48</v>
      </c>
      <c r="C2683" s="2" t="str">
        <f t="shared" si="369"/>
        <v>Mid Adults</v>
      </c>
      <c r="D2683" s="2" t="s">
        <v>18</v>
      </c>
      <c r="E2683" s="2" t="s">
        <v>29</v>
      </c>
      <c r="F2683" s="2">
        <v>456.17</v>
      </c>
      <c r="G2683" s="2">
        <f t="shared" si="370"/>
        <v>2</v>
      </c>
      <c r="H2683" s="6">
        <v>46633</v>
      </c>
      <c r="I2683" s="12" t="str">
        <f t="shared" si="371"/>
        <v>2027</v>
      </c>
      <c r="J2683" s="10" t="str">
        <f t="shared" si="372"/>
        <v>Sep</v>
      </c>
      <c r="K2683" s="12" t="str">
        <f t="shared" si="373"/>
        <v>03</v>
      </c>
      <c r="L2683" s="2" t="s">
        <v>24</v>
      </c>
      <c r="M2683" s="2" t="s">
        <v>15</v>
      </c>
      <c r="N2683" s="2">
        <v>1.01</v>
      </c>
      <c r="O2683" s="2" t="s">
        <v>16</v>
      </c>
      <c r="P2683" s="2">
        <v>1</v>
      </c>
      <c r="Q2683" s="2">
        <f t="shared" si="374"/>
        <v>1</v>
      </c>
      <c r="R2683" s="2">
        <v>456.17</v>
      </c>
      <c r="S2683" s="2">
        <f t="shared" si="375"/>
        <v>3</v>
      </c>
      <c r="T2683" s="42">
        <f>DataSet!G2438+DataSet!Q2438+DataSet!S2438</f>
        <v>5</v>
      </c>
      <c r="U2683" s="16" t="str">
        <f t="shared" si="376"/>
        <v>Medium</v>
      </c>
      <c r="V2683" s="4">
        <v>4</v>
      </c>
      <c r="W2683" s="33">
        <f t="shared" si="377"/>
        <v>520.76574152542366</v>
      </c>
      <c r="X2683" s="2" t="s">
        <v>28</v>
      </c>
    </row>
    <row r="2684" spans="1:24" ht="14.25" customHeight="1" x14ac:dyDescent="0.25">
      <c r="A2684" s="2">
        <v>2562</v>
      </c>
      <c r="B2684" s="2">
        <v>56</v>
      </c>
      <c r="C2684" s="2" t="str">
        <f t="shared" si="369"/>
        <v>Late Adults</v>
      </c>
      <c r="D2684" s="2" t="s">
        <v>26</v>
      </c>
      <c r="E2684" s="2" t="s">
        <v>27</v>
      </c>
      <c r="F2684" s="2">
        <v>786.35</v>
      </c>
      <c r="G2684" s="2">
        <f t="shared" si="370"/>
        <v>3</v>
      </c>
      <c r="H2684" s="6">
        <v>46758</v>
      </c>
      <c r="I2684" s="12" t="str">
        <f t="shared" si="371"/>
        <v>2028</v>
      </c>
      <c r="J2684" s="10" t="str">
        <f t="shared" si="372"/>
        <v>Jan</v>
      </c>
      <c r="K2684" s="12" t="str">
        <f t="shared" si="373"/>
        <v>06</v>
      </c>
      <c r="L2684" s="2" t="s">
        <v>14</v>
      </c>
      <c r="M2684" s="2" t="s">
        <v>25</v>
      </c>
      <c r="N2684" s="2">
        <v>1.01</v>
      </c>
      <c r="O2684" s="2" t="s">
        <v>16</v>
      </c>
      <c r="P2684" s="2">
        <v>1</v>
      </c>
      <c r="Q2684" s="2">
        <f t="shared" si="374"/>
        <v>1</v>
      </c>
      <c r="R2684" s="2">
        <v>786.35</v>
      </c>
      <c r="S2684" s="2">
        <f t="shared" si="375"/>
        <v>3</v>
      </c>
      <c r="T2684" s="42">
        <f>DataSet!G2563+DataSet!Q2563+DataSet!S2563</f>
        <v>4</v>
      </c>
      <c r="U2684" s="16" t="str">
        <f t="shared" si="376"/>
        <v>Low</v>
      </c>
      <c r="V2684" s="4">
        <v>1</v>
      </c>
      <c r="W2684" s="33">
        <f t="shared" si="377"/>
        <v>544.04333333333329</v>
      </c>
      <c r="X2684" s="2" t="s">
        <v>28</v>
      </c>
    </row>
    <row r="2685" spans="1:24" ht="14.25" customHeight="1" x14ac:dyDescent="0.25">
      <c r="A2685" s="2">
        <v>2678</v>
      </c>
      <c r="B2685" s="2">
        <v>66</v>
      </c>
      <c r="C2685" s="2" t="str">
        <f t="shared" si="369"/>
        <v>Seniors</v>
      </c>
      <c r="D2685" s="2" t="s">
        <v>18</v>
      </c>
      <c r="E2685" s="2" t="s">
        <v>29</v>
      </c>
      <c r="F2685" s="2">
        <v>504.76</v>
      </c>
      <c r="G2685" s="2">
        <f t="shared" si="370"/>
        <v>2</v>
      </c>
      <c r="H2685" s="6">
        <v>46874</v>
      </c>
      <c r="I2685" s="12" t="str">
        <f t="shared" si="371"/>
        <v>2028</v>
      </c>
      <c r="J2685" s="10" t="str">
        <f t="shared" si="372"/>
        <v>May</v>
      </c>
      <c r="K2685" s="12" t="str">
        <f t="shared" si="373"/>
        <v>01</v>
      </c>
      <c r="L2685" s="2" t="s">
        <v>20</v>
      </c>
      <c r="M2685" s="2" t="s">
        <v>25</v>
      </c>
      <c r="N2685" s="2">
        <v>1.01</v>
      </c>
      <c r="O2685" s="2" t="s">
        <v>16</v>
      </c>
      <c r="P2685" s="2">
        <v>17</v>
      </c>
      <c r="Q2685" s="2">
        <f t="shared" si="374"/>
        <v>3</v>
      </c>
      <c r="R2685" s="2">
        <v>29.69</v>
      </c>
      <c r="S2685" s="2">
        <f t="shared" si="375"/>
        <v>1</v>
      </c>
      <c r="T2685" s="42">
        <f>DataSet!G2679+DataSet!Q2679+DataSet!S2679</f>
        <v>4</v>
      </c>
      <c r="U2685" s="16" t="str">
        <f t="shared" si="376"/>
        <v>Low</v>
      </c>
      <c r="V2685" s="4">
        <v>5</v>
      </c>
      <c r="W2685" s="33">
        <f t="shared" si="377"/>
        <v>543.85958333333303</v>
      </c>
      <c r="X2685" s="2" t="s">
        <v>28</v>
      </c>
    </row>
    <row r="2686" spans="1:24" ht="14.25" customHeight="1" x14ac:dyDescent="0.25">
      <c r="A2686" s="2">
        <v>2762</v>
      </c>
      <c r="B2686" s="2">
        <v>30</v>
      </c>
      <c r="C2686" s="2" t="str">
        <f t="shared" si="369"/>
        <v>Early Adults</v>
      </c>
      <c r="D2686" s="2" t="s">
        <v>12</v>
      </c>
      <c r="E2686" s="2" t="s">
        <v>19</v>
      </c>
      <c r="F2686" s="2">
        <v>191.29</v>
      </c>
      <c r="G2686" s="2">
        <f t="shared" si="370"/>
        <v>1</v>
      </c>
      <c r="H2686" s="6">
        <v>46958</v>
      </c>
      <c r="I2686" s="12" t="str">
        <f t="shared" si="371"/>
        <v>2028</v>
      </c>
      <c r="J2686" s="10" t="str">
        <f t="shared" si="372"/>
        <v>Jul</v>
      </c>
      <c r="K2686" s="12" t="str">
        <f t="shared" si="373"/>
        <v>24</v>
      </c>
      <c r="L2686" s="2" t="s">
        <v>24</v>
      </c>
      <c r="M2686" s="2" t="s">
        <v>15</v>
      </c>
      <c r="N2686" s="2">
        <v>1.01</v>
      </c>
      <c r="O2686" s="2" t="s">
        <v>21</v>
      </c>
      <c r="P2686" s="2">
        <v>13</v>
      </c>
      <c r="Q2686" s="2">
        <f t="shared" si="374"/>
        <v>2</v>
      </c>
      <c r="R2686" s="2">
        <v>14.71</v>
      </c>
      <c r="S2686" s="2">
        <f t="shared" si="375"/>
        <v>1</v>
      </c>
      <c r="T2686" s="42">
        <f>DataSet!G2763+DataSet!Q2763+DataSet!S2763</f>
        <v>6</v>
      </c>
      <c r="U2686" s="16" t="str">
        <f t="shared" si="376"/>
        <v>Medium</v>
      </c>
      <c r="V2686" s="4">
        <v>1</v>
      </c>
      <c r="W2686" s="33">
        <f t="shared" si="377"/>
        <v>543.51772234273312</v>
      </c>
      <c r="X2686" s="2" t="s">
        <v>28</v>
      </c>
    </row>
    <row r="2687" spans="1:24" ht="14.25" customHeight="1" x14ac:dyDescent="0.25">
      <c r="A2687" s="2">
        <v>3042</v>
      </c>
      <c r="B2687" s="2">
        <v>33</v>
      </c>
      <c r="C2687" s="2" t="str">
        <f t="shared" si="369"/>
        <v>Early Adults</v>
      </c>
      <c r="D2687" s="2" t="s">
        <v>12</v>
      </c>
      <c r="E2687" s="2" t="s">
        <v>27</v>
      </c>
      <c r="F2687" s="2">
        <v>752.7</v>
      </c>
      <c r="G2687" s="2">
        <f t="shared" si="370"/>
        <v>3</v>
      </c>
      <c r="H2687" s="6">
        <v>47238</v>
      </c>
      <c r="I2687" s="12" t="str">
        <f t="shared" si="371"/>
        <v>2029</v>
      </c>
      <c r="J2687" s="10" t="str">
        <f t="shared" si="372"/>
        <v>Apr</v>
      </c>
      <c r="K2687" s="12" t="str">
        <f t="shared" si="373"/>
        <v>30</v>
      </c>
      <c r="L2687" s="2" t="s">
        <v>30</v>
      </c>
      <c r="M2687" s="2" t="s">
        <v>25</v>
      </c>
      <c r="N2687" s="2">
        <v>1.01</v>
      </c>
      <c r="O2687" s="2" t="s">
        <v>21</v>
      </c>
      <c r="P2687" s="2">
        <v>10</v>
      </c>
      <c r="Q2687" s="2">
        <f t="shared" si="374"/>
        <v>2</v>
      </c>
      <c r="R2687" s="2">
        <v>75.27</v>
      </c>
      <c r="S2687" s="2">
        <f t="shared" si="375"/>
        <v>2</v>
      </c>
      <c r="T2687" s="42">
        <f>DataSet!G3043+DataSet!Q3043+DataSet!S3043</f>
        <v>6</v>
      </c>
      <c r="U2687" s="16" t="str">
        <f t="shared" si="376"/>
        <v>Medium</v>
      </c>
      <c r="V2687" s="4">
        <v>5</v>
      </c>
      <c r="W2687" s="33">
        <f t="shared" si="377"/>
        <v>543.94551648351614</v>
      </c>
      <c r="X2687" s="2" t="s">
        <v>22</v>
      </c>
    </row>
    <row r="2688" spans="1:24" ht="14.25" customHeight="1" x14ac:dyDescent="0.25">
      <c r="A2688" s="2">
        <v>3190</v>
      </c>
      <c r="B2688" s="2">
        <v>21</v>
      </c>
      <c r="C2688" s="2" t="str">
        <f t="shared" si="369"/>
        <v>Young Adults</v>
      </c>
      <c r="D2688" s="2" t="s">
        <v>12</v>
      </c>
      <c r="E2688" s="2" t="s">
        <v>29</v>
      </c>
      <c r="F2688" s="2">
        <v>411.36</v>
      </c>
      <c r="G2688" s="2">
        <f t="shared" si="370"/>
        <v>2</v>
      </c>
      <c r="H2688" s="6">
        <v>47386</v>
      </c>
      <c r="I2688" s="12" t="str">
        <f t="shared" si="371"/>
        <v>2029</v>
      </c>
      <c r="J2688" s="10" t="str">
        <f t="shared" si="372"/>
        <v>Sep</v>
      </c>
      <c r="K2688" s="12" t="str">
        <f t="shared" si="373"/>
        <v>25</v>
      </c>
      <c r="L2688" s="2" t="s">
        <v>20</v>
      </c>
      <c r="M2688" s="2" t="s">
        <v>25</v>
      </c>
      <c r="N2688" s="2">
        <v>1.01</v>
      </c>
      <c r="O2688" s="2" t="s">
        <v>16</v>
      </c>
      <c r="P2688" s="2">
        <v>10</v>
      </c>
      <c r="Q2688" s="2">
        <f t="shared" si="374"/>
        <v>2</v>
      </c>
      <c r="R2688" s="2">
        <v>41.14</v>
      </c>
      <c r="S2688" s="2">
        <f t="shared" si="375"/>
        <v>1</v>
      </c>
      <c r="T2688" s="42">
        <f>DataSet!G3191+DataSet!Q3191+DataSet!S3191</f>
        <v>6</v>
      </c>
      <c r="U2688" s="16" t="str">
        <f t="shared" si="376"/>
        <v>Medium</v>
      </c>
      <c r="V2688" s="4">
        <v>5</v>
      </c>
      <c r="W2688" s="33">
        <f t="shared" si="377"/>
        <v>543.48570484581455</v>
      </c>
      <c r="X2688" s="2" t="s">
        <v>17</v>
      </c>
    </row>
    <row r="2689" spans="1:24" ht="14.25" customHeight="1" x14ac:dyDescent="0.25">
      <c r="A2689" s="2">
        <v>3652</v>
      </c>
      <c r="B2689" s="2">
        <v>58</v>
      </c>
      <c r="C2689" s="2" t="str">
        <f t="shared" si="369"/>
        <v>Late Adults</v>
      </c>
      <c r="D2689" s="2" t="s">
        <v>26</v>
      </c>
      <c r="E2689" s="2" t="s">
        <v>27</v>
      </c>
      <c r="F2689" s="2">
        <v>384.77</v>
      </c>
      <c r="G2689" s="2">
        <f t="shared" si="370"/>
        <v>2</v>
      </c>
      <c r="H2689" s="6">
        <v>47848</v>
      </c>
      <c r="I2689" s="12" t="str">
        <f t="shared" si="371"/>
        <v>2030</v>
      </c>
      <c r="J2689" s="10" t="str">
        <f t="shared" si="372"/>
        <v>Dec</v>
      </c>
      <c r="K2689" s="12" t="str">
        <f t="shared" si="373"/>
        <v>31</v>
      </c>
      <c r="L2689" s="2" t="s">
        <v>14</v>
      </c>
      <c r="M2689" s="2" t="s">
        <v>25</v>
      </c>
      <c r="N2689" s="2">
        <v>1.01</v>
      </c>
      <c r="O2689" s="2" t="s">
        <v>21</v>
      </c>
      <c r="P2689" s="2">
        <v>7</v>
      </c>
      <c r="Q2689" s="2">
        <f t="shared" si="374"/>
        <v>2</v>
      </c>
      <c r="R2689" s="2">
        <v>54.97</v>
      </c>
      <c r="S2689" s="2">
        <f t="shared" si="375"/>
        <v>2</v>
      </c>
      <c r="T2689" s="42">
        <f>DataSet!G3653+DataSet!Q3653+DataSet!S3653</f>
        <v>5</v>
      </c>
      <c r="U2689" s="16" t="str">
        <f t="shared" si="376"/>
        <v>Medium</v>
      </c>
      <c r="V2689" s="4">
        <v>2</v>
      </c>
      <c r="W2689" s="33">
        <f t="shared" si="377"/>
        <v>518.75120430107506</v>
      </c>
      <c r="X2689" s="2" t="s">
        <v>28</v>
      </c>
    </row>
    <row r="2690" spans="1:24" ht="14.25" customHeight="1" x14ac:dyDescent="0.25">
      <c r="A2690" s="2">
        <v>3848</v>
      </c>
      <c r="B2690" s="2">
        <v>22</v>
      </c>
      <c r="C2690" s="2" t="str">
        <f t="shared" ref="C2690:C2753" si="378">IF(AND(B2690&gt;=18, B2690&lt;=29), "Young Adults",
   IF(AND(B2690&gt;=30, B2690&lt;=39), "Early Adults",
      IF(AND(B2690&gt;=40, B2690&lt;=49), "Mid Adults",
         IF(AND(B2690&gt;=50, B2690&lt;=59), "Late Adults",
            IF(AND(B2690&gt;=60, B2690&lt;=69), "Seniors", "Out of Range")
         )
      )
   )
)</f>
        <v>Young Adults</v>
      </c>
      <c r="D2690" s="2" t="s">
        <v>18</v>
      </c>
      <c r="E2690" s="2" t="s">
        <v>13</v>
      </c>
      <c r="F2690" s="2">
        <v>506.86</v>
      </c>
      <c r="G2690" s="2">
        <f t="shared" ref="G2690:G2753" si="379">IF(F2690 &lt;= 350, 1, IF(F2690&gt; 350, IF(F2690 &lt;= 650, 2, 3)))</f>
        <v>2</v>
      </c>
      <c r="H2690" s="6">
        <v>48044</v>
      </c>
      <c r="I2690" s="12" t="str">
        <f t="shared" ref="I2690:I2753" si="380">TEXT(H2690, "yyyy")</f>
        <v>2031</v>
      </c>
      <c r="J2690" s="10" t="str">
        <f t="shared" ref="J2690:J2753" si="381">TEXT(H2690, "mmm")</f>
        <v>Jul</v>
      </c>
      <c r="K2690" s="12" t="str">
        <f t="shared" ref="K2690:K2753" si="382">TEXT(H2690, "dd")</f>
        <v>15</v>
      </c>
      <c r="L2690" s="2" t="s">
        <v>30</v>
      </c>
      <c r="M2690" s="2" t="s">
        <v>15</v>
      </c>
      <c r="N2690" s="2">
        <v>1.01</v>
      </c>
      <c r="O2690" s="2" t="s">
        <v>16</v>
      </c>
      <c r="P2690" s="2">
        <v>4</v>
      </c>
      <c r="Q2690" s="2">
        <f t="shared" ref="Q2690:Q2753" si="383">IF(P2690 &lt;= 5, 1, IF(P2690&gt; 5, IF(P2690 &lt;= 15, 2, 3)))</f>
        <v>1</v>
      </c>
      <c r="R2690" s="2">
        <v>126.72</v>
      </c>
      <c r="S2690" s="2">
        <f t="shared" ref="S2690:S2753" si="384">IF(R2690 &lt;= 50, 1, IF(R2690&gt; 50, IF(R2690 &lt;= 150, 2, 3)))</f>
        <v>2</v>
      </c>
      <c r="T2690" s="42">
        <f>DataSet!G3849+DataSet!Q3849+DataSet!S3849</f>
        <v>4</v>
      </c>
      <c r="U2690" s="16" t="str">
        <f t="shared" ref="U2690:U2753" si="385">IF(T2690&lt;=4,"Low",IF(T2690&lt;=6,"Medium","High"))</f>
        <v>Low</v>
      </c>
      <c r="V2690" s="4">
        <v>5</v>
      </c>
      <c r="W2690" s="33">
        <f t="shared" ref="W2690:W2753" si="386">AVERAGEIFS(F2690:F7689, V2690:V7689,V2690 )</f>
        <v>543.77737306843233</v>
      </c>
      <c r="X2690" s="2" t="s">
        <v>22</v>
      </c>
    </row>
    <row r="2691" spans="1:24" ht="14.25" customHeight="1" x14ac:dyDescent="0.25">
      <c r="A2691" s="2">
        <v>3881</v>
      </c>
      <c r="B2691" s="2">
        <v>58</v>
      </c>
      <c r="C2691" s="2" t="str">
        <f t="shared" si="378"/>
        <v>Late Adults</v>
      </c>
      <c r="D2691" s="2" t="s">
        <v>12</v>
      </c>
      <c r="E2691" s="2" t="s">
        <v>29</v>
      </c>
      <c r="F2691" s="2">
        <v>756.22</v>
      </c>
      <c r="G2691" s="2">
        <f t="shared" si="379"/>
        <v>3</v>
      </c>
      <c r="H2691" s="6">
        <v>48077</v>
      </c>
      <c r="I2691" s="12" t="str">
        <f t="shared" si="380"/>
        <v>2031</v>
      </c>
      <c r="J2691" s="10" t="str">
        <f t="shared" si="381"/>
        <v>Aug</v>
      </c>
      <c r="K2691" s="12" t="str">
        <f t="shared" si="382"/>
        <v>17</v>
      </c>
      <c r="L2691" s="2" t="s">
        <v>14</v>
      </c>
      <c r="M2691" s="2" t="s">
        <v>15</v>
      </c>
      <c r="N2691" s="2">
        <v>1.01</v>
      </c>
      <c r="O2691" s="2" t="s">
        <v>16</v>
      </c>
      <c r="P2691" s="2">
        <v>2</v>
      </c>
      <c r="Q2691" s="2">
        <f t="shared" si="383"/>
        <v>1</v>
      </c>
      <c r="R2691" s="2">
        <v>378.11</v>
      </c>
      <c r="S2691" s="2">
        <f t="shared" si="384"/>
        <v>3</v>
      </c>
      <c r="T2691" s="42">
        <f>DataSet!G3882+DataSet!Q3882+DataSet!S3882</f>
        <v>5</v>
      </c>
      <c r="U2691" s="16" t="str">
        <f t="shared" si="385"/>
        <v>Medium</v>
      </c>
      <c r="V2691" s="4">
        <v>5</v>
      </c>
      <c r="W2691" s="33">
        <f t="shared" si="386"/>
        <v>543.8590486725659</v>
      </c>
      <c r="X2691" s="2" t="s">
        <v>22</v>
      </c>
    </row>
    <row r="2692" spans="1:24" ht="14.25" customHeight="1" x14ac:dyDescent="0.25">
      <c r="A2692" s="2">
        <v>3901</v>
      </c>
      <c r="B2692" s="2">
        <v>41</v>
      </c>
      <c r="C2692" s="2" t="str">
        <f t="shared" si="378"/>
        <v>Mid Adults</v>
      </c>
      <c r="D2692" s="2" t="s">
        <v>26</v>
      </c>
      <c r="E2692" s="2" t="s">
        <v>13</v>
      </c>
      <c r="F2692" s="2">
        <v>792.62</v>
      </c>
      <c r="G2692" s="2">
        <f t="shared" si="379"/>
        <v>3</v>
      </c>
      <c r="H2692" s="6">
        <v>48097</v>
      </c>
      <c r="I2692" s="12" t="str">
        <f t="shared" si="380"/>
        <v>2031</v>
      </c>
      <c r="J2692" s="10" t="str">
        <f t="shared" si="381"/>
        <v>Sep</v>
      </c>
      <c r="K2692" s="12" t="str">
        <f t="shared" si="382"/>
        <v>06</v>
      </c>
      <c r="L2692" s="2" t="s">
        <v>14</v>
      </c>
      <c r="M2692" s="2" t="s">
        <v>25</v>
      </c>
      <c r="N2692" s="2">
        <v>1.01</v>
      </c>
      <c r="O2692" s="2" t="s">
        <v>16</v>
      </c>
      <c r="P2692" s="2">
        <v>14</v>
      </c>
      <c r="Q2692" s="2">
        <f t="shared" si="383"/>
        <v>2</v>
      </c>
      <c r="R2692" s="2">
        <v>56.62</v>
      </c>
      <c r="S2692" s="2">
        <f t="shared" si="384"/>
        <v>2</v>
      </c>
      <c r="T2692" s="42">
        <f>DataSet!G3902+DataSet!Q3902+DataSet!S3902</f>
        <v>7</v>
      </c>
      <c r="U2692" s="16" t="str">
        <f t="shared" si="385"/>
        <v>High</v>
      </c>
      <c r="V2692" s="4">
        <v>1</v>
      </c>
      <c r="W2692" s="33">
        <f t="shared" si="386"/>
        <v>544.28343478260865</v>
      </c>
      <c r="X2692" s="2" t="s">
        <v>17</v>
      </c>
    </row>
    <row r="2693" spans="1:24" ht="14.25" customHeight="1" x14ac:dyDescent="0.25">
      <c r="A2693" s="2">
        <v>4069</v>
      </c>
      <c r="B2693" s="2">
        <v>21</v>
      </c>
      <c r="C2693" s="2" t="str">
        <f t="shared" si="378"/>
        <v>Young Adults</v>
      </c>
      <c r="D2693" s="2" t="s">
        <v>26</v>
      </c>
      <c r="E2693" s="2" t="s">
        <v>13</v>
      </c>
      <c r="F2693" s="2">
        <v>466.01</v>
      </c>
      <c r="G2693" s="2">
        <f t="shared" si="379"/>
        <v>2</v>
      </c>
      <c r="H2693" s="6">
        <v>48265</v>
      </c>
      <c r="I2693" s="12" t="str">
        <f t="shared" si="380"/>
        <v>2032</v>
      </c>
      <c r="J2693" s="10" t="str">
        <f t="shared" si="381"/>
        <v>Feb</v>
      </c>
      <c r="K2693" s="12" t="str">
        <f t="shared" si="382"/>
        <v>21</v>
      </c>
      <c r="L2693" s="2" t="s">
        <v>20</v>
      </c>
      <c r="M2693" s="2" t="s">
        <v>15</v>
      </c>
      <c r="N2693" s="2">
        <v>1.01</v>
      </c>
      <c r="O2693" s="2" t="s">
        <v>16</v>
      </c>
      <c r="P2693" s="2">
        <v>11</v>
      </c>
      <c r="Q2693" s="2">
        <f t="shared" si="383"/>
        <v>2</v>
      </c>
      <c r="R2693" s="2">
        <v>42.36</v>
      </c>
      <c r="S2693" s="2">
        <f t="shared" si="384"/>
        <v>1</v>
      </c>
      <c r="T2693" s="42">
        <f>DataSet!G4070+DataSet!Q4070+DataSet!S4070</f>
        <v>7</v>
      </c>
      <c r="U2693" s="16" t="str">
        <f t="shared" si="385"/>
        <v>High</v>
      </c>
      <c r="V2693" s="4">
        <v>2</v>
      </c>
      <c r="W2693" s="33">
        <f t="shared" si="386"/>
        <v>519.03995689655153</v>
      </c>
      <c r="X2693" s="2" t="s">
        <v>22</v>
      </c>
    </row>
    <row r="2694" spans="1:24" ht="14.25" customHeight="1" x14ac:dyDescent="0.25">
      <c r="A2694" s="2">
        <v>4393</v>
      </c>
      <c r="B2694" s="2">
        <v>62</v>
      </c>
      <c r="C2694" s="2" t="str">
        <f t="shared" si="378"/>
        <v>Seniors</v>
      </c>
      <c r="D2694" s="2" t="s">
        <v>23</v>
      </c>
      <c r="E2694" s="2" t="s">
        <v>13</v>
      </c>
      <c r="F2694" s="2">
        <v>275.92</v>
      </c>
      <c r="G2694" s="2">
        <f t="shared" si="379"/>
        <v>1</v>
      </c>
      <c r="H2694" s="6">
        <v>48589</v>
      </c>
      <c r="I2694" s="12" t="str">
        <f t="shared" si="380"/>
        <v>2033</v>
      </c>
      <c r="J2694" s="10" t="str">
        <f t="shared" si="381"/>
        <v>Jan</v>
      </c>
      <c r="K2694" s="12" t="str">
        <f t="shared" si="382"/>
        <v>10</v>
      </c>
      <c r="L2694" s="2" t="s">
        <v>20</v>
      </c>
      <c r="M2694" s="2" t="s">
        <v>25</v>
      </c>
      <c r="N2694" s="2">
        <v>1.01</v>
      </c>
      <c r="O2694" s="2" t="s">
        <v>16</v>
      </c>
      <c r="P2694" s="2">
        <v>19</v>
      </c>
      <c r="Q2694" s="2">
        <f t="shared" si="383"/>
        <v>3</v>
      </c>
      <c r="R2694" s="2">
        <v>14.52</v>
      </c>
      <c r="S2694" s="2">
        <f t="shared" si="384"/>
        <v>1</v>
      </c>
      <c r="T2694" s="42">
        <f>DataSet!G4394+DataSet!Q4394+DataSet!S4394</f>
        <v>6</v>
      </c>
      <c r="U2694" s="16" t="str">
        <f t="shared" si="385"/>
        <v>Medium</v>
      </c>
      <c r="V2694" s="4">
        <v>1</v>
      </c>
      <c r="W2694" s="33">
        <f t="shared" si="386"/>
        <v>543.74239651416121</v>
      </c>
      <c r="X2694" s="2" t="s">
        <v>17</v>
      </c>
    </row>
    <row r="2695" spans="1:24" ht="14.25" customHeight="1" x14ac:dyDescent="0.25">
      <c r="A2695" s="2">
        <v>4576</v>
      </c>
      <c r="B2695" s="2">
        <v>23</v>
      </c>
      <c r="C2695" s="2" t="str">
        <f t="shared" si="378"/>
        <v>Young Adults</v>
      </c>
      <c r="D2695" s="2" t="s">
        <v>26</v>
      </c>
      <c r="E2695" s="2" t="s">
        <v>29</v>
      </c>
      <c r="F2695" s="2">
        <v>791.49</v>
      </c>
      <c r="G2695" s="2">
        <f t="shared" si="379"/>
        <v>3</v>
      </c>
      <c r="H2695" s="6">
        <v>48772</v>
      </c>
      <c r="I2695" s="12" t="str">
        <f t="shared" si="380"/>
        <v>2033</v>
      </c>
      <c r="J2695" s="10" t="str">
        <f t="shared" si="381"/>
        <v>Jul</v>
      </c>
      <c r="K2695" s="12" t="str">
        <f t="shared" si="382"/>
        <v>12</v>
      </c>
      <c r="L2695" s="2" t="s">
        <v>14</v>
      </c>
      <c r="M2695" s="2" t="s">
        <v>15</v>
      </c>
      <c r="N2695" s="2">
        <v>1.01</v>
      </c>
      <c r="O2695" s="2" t="s">
        <v>16</v>
      </c>
      <c r="P2695" s="2">
        <v>17</v>
      </c>
      <c r="Q2695" s="2">
        <f t="shared" si="383"/>
        <v>3</v>
      </c>
      <c r="R2695" s="2">
        <v>46.56</v>
      </c>
      <c r="S2695" s="2">
        <f t="shared" si="384"/>
        <v>1</v>
      </c>
      <c r="T2695" s="42">
        <f>DataSet!G4577+DataSet!Q4577+DataSet!S4577</f>
        <v>5</v>
      </c>
      <c r="U2695" s="16" t="str">
        <f t="shared" si="385"/>
        <v>Medium</v>
      </c>
      <c r="V2695" s="4">
        <v>1</v>
      </c>
      <c r="W2695" s="33">
        <f t="shared" si="386"/>
        <v>544.32716157205232</v>
      </c>
      <c r="X2695" s="2" t="s">
        <v>17</v>
      </c>
    </row>
    <row r="2696" spans="1:24" ht="14.25" customHeight="1" x14ac:dyDescent="0.25">
      <c r="A2696" s="2">
        <v>485</v>
      </c>
      <c r="B2696" s="2">
        <v>34</v>
      </c>
      <c r="C2696" s="2" t="str">
        <f t="shared" si="378"/>
        <v>Early Adults</v>
      </c>
      <c r="D2696" s="2" t="s">
        <v>23</v>
      </c>
      <c r="E2696" s="2" t="s">
        <v>19</v>
      </c>
      <c r="F2696" s="2">
        <v>357.6</v>
      </c>
      <c r="G2696" s="2">
        <f t="shared" si="379"/>
        <v>2</v>
      </c>
      <c r="H2696" s="6">
        <v>44681</v>
      </c>
      <c r="I2696" s="12" t="str">
        <f t="shared" si="380"/>
        <v>2022</v>
      </c>
      <c r="J2696" s="10" t="str">
        <f t="shared" si="381"/>
        <v>Apr</v>
      </c>
      <c r="K2696" s="12" t="str">
        <f t="shared" si="382"/>
        <v>30</v>
      </c>
      <c r="L2696" s="2" t="s">
        <v>30</v>
      </c>
      <c r="M2696" s="2" t="s">
        <v>15</v>
      </c>
      <c r="N2696" s="2">
        <v>1</v>
      </c>
      <c r="O2696" s="2" t="s">
        <v>16</v>
      </c>
      <c r="P2696" s="2">
        <v>11</v>
      </c>
      <c r="Q2696" s="2">
        <f t="shared" si="383"/>
        <v>2</v>
      </c>
      <c r="R2696" s="2">
        <v>32.51</v>
      </c>
      <c r="S2696" s="2">
        <f t="shared" si="384"/>
        <v>1</v>
      </c>
      <c r="T2696" s="42">
        <f>DataSet!G486+DataSet!Q486+DataSet!S486</f>
        <v>7</v>
      </c>
      <c r="U2696" s="16" t="str">
        <f t="shared" si="385"/>
        <v>High</v>
      </c>
      <c r="V2696" s="4">
        <v>2</v>
      </c>
      <c r="W2696" s="33">
        <f t="shared" si="386"/>
        <v>519.15449244060449</v>
      </c>
      <c r="X2696" s="2" t="s">
        <v>22</v>
      </c>
    </row>
    <row r="2697" spans="1:24" ht="14.25" customHeight="1" x14ac:dyDescent="0.25">
      <c r="A2697" s="2">
        <v>533</v>
      </c>
      <c r="B2697" s="2">
        <v>51</v>
      </c>
      <c r="C2697" s="2" t="str">
        <f t="shared" si="378"/>
        <v>Late Adults</v>
      </c>
      <c r="D2697" s="2" t="s">
        <v>12</v>
      </c>
      <c r="E2697" s="2" t="s">
        <v>13</v>
      </c>
      <c r="F2697" s="2">
        <v>765.46</v>
      </c>
      <c r="G2697" s="2">
        <f t="shared" si="379"/>
        <v>3</v>
      </c>
      <c r="H2697" s="6">
        <v>44729</v>
      </c>
      <c r="I2697" s="12" t="str">
        <f t="shared" si="380"/>
        <v>2022</v>
      </c>
      <c r="J2697" s="10" t="str">
        <f t="shared" si="381"/>
        <v>Jun</v>
      </c>
      <c r="K2697" s="12" t="str">
        <f t="shared" si="382"/>
        <v>17</v>
      </c>
      <c r="L2697" s="2" t="s">
        <v>24</v>
      </c>
      <c r="M2697" s="2" t="s">
        <v>25</v>
      </c>
      <c r="N2697" s="2">
        <v>1</v>
      </c>
      <c r="O2697" s="2" t="s">
        <v>16</v>
      </c>
      <c r="P2697" s="2">
        <v>14</v>
      </c>
      <c r="Q2697" s="2">
        <f t="shared" si="383"/>
        <v>2</v>
      </c>
      <c r="R2697" s="2">
        <v>54.68</v>
      </c>
      <c r="S2697" s="2">
        <f t="shared" si="384"/>
        <v>2</v>
      </c>
      <c r="T2697" s="42">
        <f>DataSet!G534+DataSet!Q534+DataSet!S534</f>
        <v>6</v>
      </c>
      <c r="U2697" s="16" t="str">
        <f t="shared" si="385"/>
        <v>Medium</v>
      </c>
      <c r="V2697" s="4">
        <v>2</v>
      </c>
      <c r="W2697" s="33">
        <f t="shared" si="386"/>
        <v>519.50417748917721</v>
      </c>
      <c r="X2697" s="2" t="s">
        <v>17</v>
      </c>
    </row>
    <row r="2698" spans="1:24" ht="14.25" customHeight="1" x14ac:dyDescent="0.25">
      <c r="A2698" s="2">
        <v>746</v>
      </c>
      <c r="B2698" s="2">
        <v>66</v>
      </c>
      <c r="C2698" s="2" t="str">
        <f t="shared" si="378"/>
        <v>Seniors</v>
      </c>
      <c r="D2698" s="2" t="s">
        <v>23</v>
      </c>
      <c r="E2698" s="2" t="s">
        <v>27</v>
      </c>
      <c r="F2698" s="2">
        <v>781.23</v>
      </c>
      <c r="G2698" s="2">
        <f t="shared" si="379"/>
        <v>3</v>
      </c>
      <c r="H2698" s="6">
        <v>44942</v>
      </c>
      <c r="I2698" s="12" t="str">
        <f t="shared" si="380"/>
        <v>2023</v>
      </c>
      <c r="J2698" s="10" t="str">
        <f t="shared" si="381"/>
        <v>Jan</v>
      </c>
      <c r="K2698" s="12" t="str">
        <f t="shared" si="382"/>
        <v>16</v>
      </c>
      <c r="L2698" s="2" t="s">
        <v>24</v>
      </c>
      <c r="M2698" s="2" t="s">
        <v>15</v>
      </c>
      <c r="N2698" s="2">
        <v>1</v>
      </c>
      <c r="O2698" s="2" t="s">
        <v>21</v>
      </c>
      <c r="P2698" s="2">
        <v>9</v>
      </c>
      <c r="Q2698" s="2">
        <f t="shared" si="383"/>
        <v>2</v>
      </c>
      <c r="R2698" s="2">
        <v>86.8</v>
      </c>
      <c r="S2698" s="2">
        <f t="shared" si="384"/>
        <v>2</v>
      </c>
      <c r="T2698" s="42">
        <f>DataSet!G747+DataSet!Q747+DataSet!S747</f>
        <v>5</v>
      </c>
      <c r="U2698" s="16" t="str">
        <f t="shared" si="385"/>
        <v>Medium</v>
      </c>
      <c r="V2698" s="4">
        <v>3</v>
      </c>
      <c r="W2698" s="33">
        <f t="shared" si="386"/>
        <v>495.89015086206865</v>
      </c>
      <c r="X2698" s="2" t="s">
        <v>28</v>
      </c>
    </row>
    <row r="2699" spans="1:24" ht="14.25" customHeight="1" x14ac:dyDescent="0.25">
      <c r="A2699" s="2">
        <v>767</v>
      </c>
      <c r="B2699" s="2">
        <v>25</v>
      </c>
      <c r="C2699" s="2" t="str">
        <f t="shared" si="378"/>
        <v>Young Adults</v>
      </c>
      <c r="D2699" s="2" t="s">
        <v>12</v>
      </c>
      <c r="E2699" s="2" t="s">
        <v>19</v>
      </c>
      <c r="F2699" s="2">
        <v>257.61</v>
      </c>
      <c r="G2699" s="2">
        <f t="shared" si="379"/>
        <v>1</v>
      </c>
      <c r="H2699" s="6">
        <v>44963</v>
      </c>
      <c r="I2699" s="12" t="str">
        <f t="shared" si="380"/>
        <v>2023</v>
      </c>
      <c r="J2699" s="10" t="str">
        <f t="shared" si="381"/>
        <v>Feb</v>
      </c>
      <c r="K2699" s="12" t="str">
        <f t="shared" si="382"/>
        <v>06</v>
      </c>
      <c r="L2699" s="2" t="s">
        <v>20</v>
      </c>
      <c r="M2699" s="2" t="s">
        <v>25</v>
      </c>
      <c r="N2699" s="2">
        <v>1</v>
      </c>
      <c r="O2699" s="2" t="s">
        <v>21</v>
      </c>
      <c r="P2699" s="2">
        <v>13</v>
      </c>
      <c r="Q2699" s="2">
        <f t="shared" si="383"/>
        <v>2</v>
      </c>
      <c r="R2699" s="2">
        <v>19.82</v>
      </c>
      <c r="S2699" s="2">
        <f t="shared" si="384"/>
        <v>1</v>
      </c>
      <c r="T2699" s="42">
        <f>DataSet!G768+DataSet!Q768+DataSet!S768</f>
        <v>6</v>
      </c>
      <c r="U2699" s="16" t="str">
        <f t="shared" si="385"/>
        <v>Medium</v>
      </c>
      <c r="V2699" s="4">
        <v>5</v>
      </c>
      <c r="W2699" s="33">
        <f t="shared" si="386"/>
        <v>543.38818181818135</v>
      </c>
      <c r="X2699" s="2" t="s">
        <v>17</v>
      </c>
    </row>
    <row r="2700" spans="1:24" ht="14.25" customHeight="1" x14ac:dyDescent="0.25">
      <c r="A2700" s="2">
        <v>846</v>
      </c>
      <c r="B2700" s="2">
        <v>68</v>
      </c>
      <c r="C2700" s="2" t="str">
        <f t="shared" si="378"/>
        <v>Seniors</v>
      </c>
      <c r="D2700" s="2" t="s">
        <v>18</v>
      </c>
      <c r="E2700" s="2" t="s">
        <v>27</v>
      </c>
      <c r="F2700" s="2">
        <v>60.5</v>
      </c>
      <c r="G2700" s="2">
        <f t="shared" si="379"/>
        <v>1</v>
      </c>
      <c r="H2700" s="6">
        <v>45042</v>
      </c>
      <c r="I2700" s="12" t="str">
        <f t="shared" si="380"/>
        <v>2023</v>
      </c>
      <c r="J2700" s="10" t="str">
        <f t="shared" si="381"/>
        <v>Apr</v>
      </c>
      <c r="K2700" s="12" t="str">
        <f t="shared" si="382"/>
        <v>26</v>
      </c>
      <c r="L2700" s="2" t="s">
        <v>30</v>
      </c>
      <c r="M2700" s="2" t="s">
        <v>15</v>
      </c>
      <c r="N2700" s="2">
        <v>1</v>
      </c>
      <c r="O2700" s="2" t="s">
        <v>16</v>
      </c>
      <c r="P2700" s="2">
        <v>12</v>
      </c>
      <c r="Q2700" s="2">
        <f t="shared" si="383"/>
        <v>2</v>
      </c>
      <c r="R2700" s="2">
        <v>5.04</v>
      </c>
      <c r="S2700" s="2">
        <f t="shared" si="384"/>
        <v>1</v>
      </c>
      <c r="T2700" s="42">
        <f>DataSet!G847+DataSet!Q847+DataSet!S847</f>
        <v>7</v>
      </c>
      <c r="U2700" s="16" t="str">
        <f t="shared" si="385"/>
        <v>High</v>
      </c>
      <c r="V2700" s="4">
        <v>3</v>
      </c>
      <c r="W2700" s="33">
        <f t="shared" si="386"/>
        <v>495.27386609071243</v>
      </c>
      <c r="X2700" s="2" t="s">
        <v>17</v>
      </c>
    </row>
    <row r="2701" spans="1:24" ht="14.25" customHeight="1" x14ac:dyDescent="0.25">
      <c r="A2701" s="2">
        <v>958</v>
      </c>
      <c r="B2701" s="2">
        <v>22</v>
      </c>
      <c r="C2701" s="2" t="str">
        <f t="shared" si="378"/>
        <v>Young Adults</v>
      </c>
      <c r="D2701" s="2" t="s">
        <v>26</v>
      </c>
      <c r="E2701" s="2" t="s">
        <v>29</v>
      </c>
      <c r="F2701" s="2">
        <v>246.98</v>
      </c>
      <c r="G2701" s="2">
        <f t="shared" si="379"/>
        <v>1</v>
      </c>
      <c r="H2701" s="6">
        <v>45154</v>
      </c>
      <c r="I2701" s="12" t="str">
        <f t="shared" si="380"/>
        <v>2023</v>
      </c>
      <c r="J2701" s="10" t="str">
        <f t="shared" si="381"/>
        <v>Aug</v>
      </c>
      <c r="K2701" s="12" t="str">
        <f t="shared" si="382"/>
        <v>16</v>
      </c>
      <c r="L2701" s="2" t="s">
        <v>30</v>
      </c>
      <c r="M2701" s="2" t="s">
        <v>15</v>
      </c>
      <c r="N2701" s="2">
        <v>1</v>
      </c>
      <c r="O2701" s="2" t="s">
        <v>21</v>
      </c>
      <c r="P2701" s="2">
        <v>8</v>
      </c>
      <c r="Q2701" s="2">
        <f t="shared" si="383"/>
        <v>2</v>
      </c>
      <c r="R2701" s="2">
        <v>30.87</v>
      </c>
      <c r="S2701" s="2">
        <f t="shared" si="384"/>
        <v>1</v>
      </c>
      <c r="T2701" s="42">
        <f>DataSet!G959+DataSet!Q959+DataSet!S959</f>
        <v>4</v>
      </c>
      <c r="U2701" s="16" t="str">
        <f t="shared" si="385"/>
        <v>Low</v>
      </c>
      <c r="V2701" s="4">
        <v>3</v>
      </c>
      <c r="W2701" s="33">
        <f t="shared" si="386"/>
        <v>496.21493506493471</v>
      </c>
      <c r="X2701" s="2" t="s">
        <v>28</v>
      </c>
    </row>
    <row r="2702" spans="1:24" ht="14.25" customHeight="1" x14ac:dyDescent="0.25">
      <c r="A2702" s="2">
        <v>1049</v>
      </c>
      <c r="B2702" s="2">
        <v>61</v>
      </c>
      <c r="C2702" s="2" t="str">
        <f t="shared" si="378"/>
        <v>Seniors</v>
      </c>
      <c r="D2702" s="2" t="s">
        <v>26</v>
      </c>
      <c r="E2702" s="2" t="s">
        <v>19</v>
      </c>
      <c r="F2702" s="2">
        <v>759.15</v>
      </c>
      <c r="G2702" s="2">
        <f t="shared" si="379"/>
        <v>3</v>
      </c>
      <c r="H2702" s="6">
        <v>45245</v>
      </c>
      <c r="I2702" s="12" t="str">
        <f t="shared" si="380"/>
        <v>2023</v>
      </c>
      <c r="J2702" s="10" t="str">
        <f t="shared" si="381"/>
        <v>Nov</v>
      </c>
      <c r="K2702" s="12" t="str">
        <f t="shared" si="382"/>
        <v>15</v>
      </c>
      <c r="L2702" s="2" t="s">
        <v>30</v>
      </c>
      <c r="M2702" s="2" t="s">
        <v>25</v>
      </c>
      <c r="N2702" s="2">
        <v>1</v>
      </c>
      <c r="O2702" s="2" t="s">
        <v>21</v>
      </c>
      <c r="P2702" s="2">
        <v>7</v>
      </c>
      <c r="Q2702" s="2">
        <f t="shared" si="383"/>
        <v>2</v>
      </c>
      <c r="R2702" s="2">
        <v>108.45</v>
      </c>
      <c r="S2702" s="2">
        <f t="shared" si="384"/>
        <v>2</v>
      </c>
      <c r="T2702" s="42">
        <f>DataSet!G1050+DataSet!Q1050+DataSet!S1050</f>
        <v>7</v>
      </c>
      <c r="U2702" s="16" t="str">
        <f t="shared" si="385"/>
        <v>High</v>
      </c>
      <c r="V2702" s="4">
        <v>4</v>
      </c>
      <c r="W2702" s="33">
        <f t="shared" si="386"/>
        <v>520.90288747346062</v>
      </c>
      <c r="X2702" s="2" t="s">
        <v>17</v>
      </c>
    </row>
    <row r="2703" spans="1:24" ht="14.25" customHeight="1" x14ac:dyDescent="0.25">
      <c r="A2703" s="2">
        <v>1063</v>
      </c>
      <c r="B2703" s="2">
        <v>65</v>
      </c>
      <c r="C2703" s="2" t="str">
        <f t="shared" si="378"/>
        <v>Seniors</v>
      </c>
      <c r="D2703" s="2" t="s">
        <v>26</v>
      </c>
      <c r="E2703" s="2" t="s">
        <v>19</v>
      </c>
      <c r="F2703" s="2">
        <v>358.06</v>
      </c>
      <c r="G2703" s="2">
        <f t="shared" si="379"/>
        <v>2</v>
      </c>
      <c r="H2703" s="6">
        <v>45259</v>
      </c>
      <c r="I2703" s="12" t="str">
        <f t="shared" si="380"/>
        <v>2023</v>
      </c>
      <c r="J2703" s="10" t="str">
        <f t="shared" si="381"/>
        <v>Nov</v>
      </c>
      <c r="K2703" s="12" t="str">
        <f t="shared" si="382"/>
        <v>29</v>
      </c>
      <c r="L2703" s="2" t="s">
        <v>24</v>
      </c>
      <c r="M2703" s="2" t="s">
        <v>15</v>
      </c>
      <c r="N2703" s="2">
        <v>1</v>
      </c>
      <c r="O2703" s="2" t="s">
        <v>21</v>
      </c>
      <c r="P2703" s="2">
        <v>15</v>
      </c>
      <c r="Q2703" s="2">
        <f t="shared" si="383"/>
        <v>2</v>
      </c>
      <c r="R2703" s="2">
        <v>23.87</v>
      </c>
      <c r="S2703" s="2">
        <f t="shared" si="384"/>
        <v>1</v>
      </c>
      <c r="T2703" s="42">
        <f>DataSet!G1064+DataSet!Q1064+DataSet!S1064</f>
        <v>5</v>
      </c>
      <c r="U2703" s="16" t="str">
        <f t="shared" si="385"/>
        <v>Medium</v>
      </c>
      <c r="V2703" s="4">
        <v>3</v>
      </c>
      <c r="W2703" s="33">
        <f t="shared" si="386"/>
        <v>496.75557483730984</v>
      </c>
      <c r="X2703" s="2" t="s">
        <v>22</v>
      </c>
    </row>
    <row r="2704" spans="1:24" ht="14.25" customHeight="1" x14ac:dyDescent="0.25">
      <c r="A2704" s="2">
        <v>1261</v>
      </c>
      <c r="B2704" s="2">
        <v>36</v>
      </c>
      <c r="C2704" s="2" t="str">
        <f t="shared" si="378"/>
        <v>Early Adults</v>
      </c>
      <c r="D2704" s="2" t="s">
        <v>23</v>
      </c>
      <c r="E2704" s="2" t="s">
        <v>29</v>
      </c>
      <c r="F2704" s="2">
        <v>844.16</v>
      </c>
      <c r="G2704" s="2">
        <f t="shared" si="379"/>
        <v>3</v>
      </c>
      <c r="H2704" s="6">
        <v>45457</v>
      </c>
      <c r="I2704" s="12" t="str">
        <f t="shared" si="380"/>
        <v>2024</v>
      </c>
      <c r="J2704" s="10" t="str">
        <f t="shared" si="381"/>
        <v>Jun</v>
      </c>
      <c r="K2704" s="12" t="str">
        <f t="shared" si="382"/>
        <v>14</v>
      </c>
      <c r="L2704" s="2" t="s">
        <v>20</v>
      </c>
      <c r="M2704" s="2" t="s">
        <v>15</v>
      </c>
      <c r="N2704" s="2">
        <v>1</v>
      </c>
      <c r="O2704" s="2" t="s">
        <v>16</v>
      </c>
      <c r="P2704" s="2">
        <v>13</v>
      </c>
      <c r="Q2704" s="2">
        <f t="shared" si="383"/>
        <v>2</v>
      </c>
      <c r="R2704" s="2">
        <v>64.94</v>
      </c>
      <c r="S2704" s="2">
        <f t="shared" si="384"/>
        <v>2</v>
      </c>
      <c r="T2704" s="42">
        <f>DataSet!G1262+DataSet!Q1262+DataSet!S1262</f>
        <v>4</v>
      </c>
      <c r="U2704" s="16" t="str">
        <f t="shared" si="385"/>
        <v>Low</v>
      </c>
      <c r="V2704" s="4">
        <v>5</v>
      </c>
      <c r="W2704" s="33">
        <f t="shared" si="386"/>
        <v>544.023244444444</v>
      </c>
      <c r="X2704" s="2" t="s">
        <v>28</v>
      </c>
    </row>
    <row r="2705" spans="1:24" ht="14.25" customHeight="1" x14ac:dyDescent="0.25">
      <c r="A2705" s="2">
        <v>1309</v>
      </c>
      <c r="B2705" s="2">
        <v>57</v>
      </c>
      <c r="C2705" s="2" t="str">
        <f t="shared" si="378"/>
        <v>Late Adults</v>
      </c>
      <c r="D2705" s="2" t="s">
        <v>18</v>
      </c>
      <c r="E2705" s="2" t="s">
        <v>13</v>
      </c>
      <c r="F2705" s="2">
        <v>163.9</v>
      </c>
      <c r="G2705" s="2">
        <f t="shared" si="379"/>
        <v>1</v>
      </c>
      <c r="H2705" s="6">
        <v>45505</v>
      </c>
      <c r="I2705" s="12" t="str">
        <f t="shared" si="380"/>
        <v>2024</v>
      </c>
      <c r="J2705" s="10" t="str">
        <f t="shared" si="381"/>
        <v>Aug</v>
      </c>
      <c r="K2705" s="12" t="str">
        <f t="shared" si="382"/>
        <v>01</v>
      </c>
      <c r="L2705" s="2" t="s">
        <v>14</v>
      </c>
      <c r="M2705" s="2" t="s">
        <v>25</v>
      </c>
      <c r="N2705" s="2">
        <v>1</v>
      </c>
      <c r="O2705" s="2" t="s">
        <v>21</v>
      </c>
      <c r="P2705" s="2">
        <v>13</v>
      </c>
      <c r="Q2705" s="2">
        <f t="shared" si="383"/>
        <v>2</v>
      </c>
      <c r="R2705" s="2">
        <v>12.61</v>
      </c>
      <c r="S2705" s="2">
        <f t="shared" si="384"/>
        <v>1</v>
      </c>
      <c r="T2705" s="42">
        <f>DataSet!G1310+DataSet!Q1310+DataSet!S1310</f>
        <v>4</v>
      </c>
      <c r="U2705" s="16" t="str">
        <f t="shared" si="385"/>
        <v>Low</v>
      </c>
      <c r="V2705" s="4">
        <v>3</v>
      </c>
      <c r="W2705" s="33">
        <f t="shared" si="386"/>
        <v>497.0570869565214</v>
      </c>
      <c r="X2705" s="2" t="s">
        <v>22</v>
      </c>
    </row>
    <row r="2706" spans="1:24" ht="14.25" customHeight="1" x14ac:dyDescent="0.25">
      <c r="A2706" s="2">
        <v>1507</v>
      </c>
      <c r="B2706" s="2">
        <v>60</v>
      </c>
      <c r="C2706" s="2" t="str">
        <f t="shared" si="378"/>
        <v>Seniors</v>
      </c>
      <c r="D2706" s="2" t="s">
        <v>23</v>
      </c>
      <c r="E2706" s="2" t="s">
        <v>13</v>
      </c>
      <c r="F2706" s="2">
        <v>116.15</v>
      </c>
      <c r="G2706" s="2">
        <f t="shared" si="379"/>
        <v>1</v>
      </c>
      <c r="H2706" s="6">
        <v>45703</v>
      </c>
      <c r="I2706" s="12" t="str">
        <f t="shared" si="380"/>
        <v>2025</v>
      </c>
      <c r="J2706" s="10" t="str">
        <f t="shared" si="381"/>
        <v>Feb</v>
      </c>
      <c r="K2706" s="12" t="str">
        <f t="shared" si="382"/>
        <v>15</v>
      </c>
      <c r="L2706" s="2" t="s">
        <v>14</v>
      </c>
      <c r="M2706" s="2" t="s">
        <v>15</v>
      </c>
      <c r="N2706" s="2">
        <v>1</v>
      </c>
      <c r="O2706" s="2" t="s">
        <v>16</v>
      </c>
      <c r="P2706" s="2">
        <v>18</v>
      </c>
      <c r="Q2706" s="2">
        <f t="shared" si="383"/>
        <v>3</v>
      </c>
      <c r="R2706" s="2">
        <v>6.45</v>
      </c>
      <c r="S2706" s="2">
        <f t="shared" si="384"/>
        <v>1</v>
      </c>
      <c r="T2706" s="42">
        <f>DataSet!G1508+DataSet!Q1508+DataSet!S1508</f>
        <v>7</v>
      </c>
      <c r="U2706" s="16" t="str">
        <f t="shared" si="385"/>
        <v>High</v>
      </c>
      <c r="V2706" s="4">
        <v>5</v>
      </c>
      <c r="W2706" s="33">
        <f t="shared" si="386"/>
        <v>543.35478841870781</v>
      </c>
      <c r="X2706" s="2" t="s">
        <v>22</v>
      </c>
    </row>
    <row r="2707" spans="1:24" ht="14.25" customHeight="1" x14ac:dyDescent="0.25">
      <c r="A2707" s="2">
        <v>1699</v>
      </c>
      <c r="B2707" s="2">
        <v>23</v>
      </c>
      <c r="C2707" s="2" t="str">
        <f t="shared" si="378"/>
        <v>Young Adults</v>
      </c>
      <c r="D2707" s="2" t="s">
        <v>18</v>
      </c>
      <c r="E2707" s="2" t="s">
        <v>27</v>
      </c>
      <c r="F2707" s="2">
        <v>392.38</v>
      </c>
      <c r="G2707" s="2">
        <f t="shared" si="379"/>
        <v>2</v>
      </c>
      <c r="H2707" s="6">
        <v>45895</v>
      </c>
      <c r="I2707" s="12" t="str">
        <f t="shared" si="380"/>
        <v>2025</v>
      </c>
      <c r="J2707" s="10" t="str">
        <f t="shared" si="381"/>
        <v>Aug</v>
      </c>
      <c r="K2707" s="12" t="str">
        <f t="shared" si="382"/>
        <v>26</v>
      </c>
      <c r="L2707" s="2" t="s">
        <v>20</v>
      </c>
      <c r="M2707" s="2" t="s">
        <v>25</v>
      </c>
      <c r="N2707" s="2">
        <v>1</v>
      </c>
      <c r="O2707" s="2" t="s">
        <v>21</v>
      </c>
      <c r="P2707" s="2">
        <v>3</v>
      </c>
      <c r="Q2707" s="2">
        <f t="shared" si="383"/>
        <v>1</v>
      </c>
      <c r="R2707" s="2">
        <v>130.79</v>
      </c>
      <c r="S2707" s="2">
        <f t="shared" si="384"/>
        <v>2</v>
      </c>
      <c r="T2707" s="42">
        <f>DataSet!G1700+DataSet!Q1700+DataSet!S1700</f>
        <v>6</v>
      </c>
      <c r="U2707" s="16" t="str">
        <f t="shared" si="385"/>
        <v>Medium</v>
      </c>
      <c r="V2707" s="4">
        <v>2</v>
      </c>
      <c r="W2707" s="33">
        <f t="shared" si="386"/>
        <v>518.97065075921887</v>
      </c>
      <c r="X2707" s="2" t="s">
        <v>28</v>
      </c>
    </row>
    <row r="2708" spans="1:24" ht="14.25" customHeight="1" x14ac:dyDescent="0.25">
      <c r="A2708" s="2">
        <v>1702</v>
      </c>
      <c r="B2708" s="2">
        <v>22</v>
      </c>
      <c r="C2708" s="2" t="str">
        <f t="shared" si="378"/>
        <v>Young Adults</v>
      </c>
      <c r="D2708" s="2" t="s">
        <v>26</v>
      </c>
      <c r="E2708" s="2" t="s">
        <v>19</v>
      </c>
      <c r="F2708" s="2">
        <v>829.46</v>
      </c>
      <c r="G2708" s="2">
        <f t="shared" si="379"/>
        <v>3</v>
      </c>
      <c r="H2708" s="6">
        <v>45898</v>
      </c>
      <c r="I2708" s="12" t="str">
        <f t="shared" si="380"/>
        <v>2025</v>
      </c>
      <c r="J2708" s="10" t="str">
        <f t="shared" si="381"/>
        <v>Aug</v>
      </c>
      <c r="K2708" s="12" t="str">
        <f t="shared" si="382"/>
        <v>29</v>
      </c>
      <c r="L2708" s="2" t="s">
        <v>20</v>
      </c>
      <c r="M2708" s="2" t="s">
        <v>15</v>
      </c>
      <c r="N2708" s="2">
        <v>1</v>
      </c>
      <c r="O2708" s="2" t="s">
        <v>21</v>
      </c>
      <c r="P2708" s="2">
        <v>18</v>
      </c>
      <c r="Q2708" s="2">
        <f t="shared" si="383"/>
        <v>3</v>
      </c>
      <c r="R2708" s="2">
        <v>46.08</v>
      </c>
      <c r="S2708" s="2">
        <f t="shared" si="384"/>
        <v>1</v>
      </c>
      <c r="T2708" s="42">
        <f>DataSet!G1703+DataSet!Q1703+DataSet!S1703</f>
        <v>7</v>
      </c>
      <c r="U2708" s="16" t="str">
        <f t="shared" si="385"/>
        <v>High</v>
      </c>
      <c r="V2708" s="4">
        <v>2</v>
      </c>
      <c r="W2708" s="33">
        <f t="shared" si="386"/>
        <v>519.24584782608679</v>
      </c>
      <c r="X2708" s="2" t="s">
        <v>22</v>
      </c>
    </row>
    <row r="2709" spans="1:24" ht="14.25" customHeight="1" x14ac:dyDescent="0.25">
      <c r="A2709" s="2">
        <v>1963</v>
      </c>
      <c r="B2709" s="2">
        <v>43</v>
      </c>
      <c r="C2709" s="2" t="str">
        <f t="shared" si="378"/>
        <v>Mid Adults</v>
      </c>
      <c r="D2709" s="2" t="s">
        <v>23</v>
      </c>
      <c r="E2709" s="2" t="s">
        <v>13</v>
      </c>
      <c r="F2709" s="2">
        <v>618.88</v>
      </c>
      <c r="G2709" s="2">
        <f t="shared" si="379"/>
        <v>2</v>
      </c>
      <c r="H2709" s="6">
        <v>46159</v>
      </c>
      <c r="I2709" s="12" t="str">
        <f t="shared" si="380"/>
        <v>2026</v>
      </c>
      <c r="J2709" s="10" t="str">
        <f t="shared" si="381"/>
        <v>May</v>
      </c>
      <c r="K2709" s="12" t="str">
        <f t="shared" si="382"/>
        <v>17</v>
      </c>
      <c r="L2709" s="2" t="s">
        <v>30</v>
      </c>
      <c r="M2709" s="2" t="s">
        <v>15</v>
      </c>
      <c r="N2709" s="2">
        <v>1</v>
      </c>
      <c r="O2709" s="2" t="s">
        <v>21</v>
      </c>
      <c r="P2709" s="2">
        <v>4</v>
      </c>
      <c r="Q2709" s="2">
        <f t="shared" si="383"/>
        <v>1</v>
      </c>
      <c r="R2709" s="2">
        <v>154.72</v>
      </c>
      <c r="S2709" s="2">
        <f t="shared" si="384"/>
        <v>3</v>
      </c>
      <c r="T2709" s="42">
        <f>DataSet!G1964+DataSet!Q1964+DataSet!S1964</f>
        <v>6</v>
      </c>
      <c r="U2709" s="16" t="str">
        <f t="shared" si="385"/>
        <v>Medium</v>
      </c>
      <c r="V2709" s="4">
        <v>4</v>
      </c>
      <c r="W2709" s="33">
        <f t="shared" si="386"/>
        <v>520.39597872340414</v>
      </c>
      <c r="X2709" s="2" t="s">
        <v>22</v>
      </c>
    </row>
    <row r="2710" spans="1:24" ht="14.25" customHeight="1" x14ac:dyDescent="0.25">
      <c r="A2710" s="2">
        <v>2662</v>
      </c>
      <c r="B2710" s="2">
        <v>42</v>
      </c>
      <c r="C2710" s="2" t="str">
        <f t="shared" si="378"/>
        <v>Mid Adults</v>
      </c>
      <c r="D2710" s="2" t="s">
        <v>23</v>
      </c>
      <c r="E2710" s="2" t="s">
        <v>27</v>
      </c>
      <c r="F2710" s="2">
        <v>602.62</v>
      </c>
      <c r="G2710" s="2">
        <f t="shared" si="379"/>
        <v>2</v>
      </c>
      <c r="H2710" s="6">
        <v>46858</v>
      </c>
      <c r="I2710" s="12" t="str">
        <f t="shared" si="380"/>
        <v>2028</v>
      </c>
      <c r="J2710" s="10" t="str">
        <f t="shared" si="381"/>
        <v>Apr</v>
      </c>
      <c r="K2710" s="12" t="str">
        <f t="shared" si="382"/>
        <v>15</v>
      </c>
      <c r="L2710" s="2" t="s">
        <v>30</v>
      </c>
      <c r="M2710" s="2" t="s">
        <v>15</v>
      </c>
      <c r="N2710" s="2">
        <v>1</v>
      </c>
      <c r="O2710" s="2" t="s">
        <v>16</v>
      </c>
      <c r="P2710" s="2">
        <v>7</v>
      </c>
      <c r="Q2710" s="2">
        <f t="shared" si="383"/>
        <v>2</v>
      </c>
      <c r="R2710" s="2">
        <v>86.09</v>
      </c>
      <c r="S2710" s="2">
        <f t="shared" si="384"/>
        <v>2</v>
      </c>
      <c r="T2710" s="42">
        <f>DataSet!G2663+DataSet!Q2663+DataSet!S2663</f>
        <v>5</v>
      </c>
      <c r="U2710" s="16" t="str">
        <f t="shared" si="385"/>
        <v>Medium</v>
      </c>
      <c r="V2710" s="4">
        <v>2</v>
      </c>
      <c r="W2710" s="33">
        <f t="shared" si="386"/>
        <v>518.56999999999971</v>
      </c>
      <c r="X2710" s="2" t="s">
        <v>17</v>
      </c>
    </row>
    <row r="2711" spans="1:24" ht="14.25" customHeight="1" x14ac:dyDescent="0.25">
      <c r="A2711" s="2">
        <v>2681</v>
      </c>
      <c r="B2711" s="2">
        <v>59</v>
      </c>
      <c r="C2711" s="2" t="str">
        <f t="shared" si="378"/>
        <v>Late Adults</v>
      </c>
      <c r="D2711" s="2" t="s">
        <v>12</v>
      </c>
      <c r="E2711" s="2" t="s">
        <v>27</v>
      </c>
      <c r="F2711" s="2">
        <v>732.75</v>
      </c>
      <c r="G2711" s="2">
        <f t="shared" si="379"/>
        <v>3</v>
      </c>
      <c r="H2711" s="6">
        <v>46877</v>
      </c>
      <c r="I2711" s="12" t="str">
        <f t="shared" si="380"/>
        <v>2028</v>
      </c>
      <c r="J2711" s="10" t="str">
        <f t="shared" si="381"/>
        <v>May</v>
      </c>
      <c r="K2711" s="12" t="str">
        <f t="shared" si="382"/>
        <v>04</v>
      </c>
      <c r="L2711" s="2" t="s">
        <v>14</v>
      </c>
      <c r="M2711" s="2" t="s">
        <v>15</v>
      </c>
      <c r="N2711" s="2">
        <v>1</v>
      </c>
      <c r="O2711" s="2" t="s">
        <v>21</v>
      </c>
      <c r="P2711" s="2">
        <v>17</v>
      </c>
      <c r="Q2711" s="2">
        <f t="shared" si="383"/>
        <v>3</v>
      </c>
      <c r="R2711" s="2">
        <v>43.1</v>
      </c>
      <c r="S2711" s="2">
        <f t="shared" si="384"/>
        <v>1</v>
      </c>
      <c r="T2711" s="42">
        <f>DataSet!G2682+DataSet!Q2682+DataSet!S2682</f>
        <v>7</v>
      </c>
      <c r="U2711" s="16" t="str">
        <f t="shared" si="385"/>
        <v>High</v>
      </c>
      <c r="V2711" s="4">
        <v>3</v>
      </c>
      <c r="W2711" s="33">
        <f t="shared" si="386"/>
        <v>497.78291938997785</v>
      </c>
      <c r="X2711" s="2" t="s">
        <v>28</v>
      </c>
    </row>
    <row r="2712" spans="1:24" ht="14.25" customHeight="1" x14ac:dyDescent="0.25">
      <c r="A2712" s="2">
        <v>2707</v>
      </c>
      <c r="B2712" s="2">
        <v>41</v>
      </c>
      <c r="C2712" s="2" t="str">
        <f t="shared" si="378"/>
        <v>Mid Adults</v>
      </c>
      <c r="D2712" s="2" t="s">
        <v>12</v>
      </c>
      <c r="E2712" s="2" t="s">
        <v>13</v>
      </c>
      <c r="F2712" s="2">
        <v>343.84</v>
      </c>
      <c r="G2712" s="2">
        <f t="shared" si="379"/>
        <v>1</v>
      </c>
      <c r="H2712" s="6">
        <v>46903</v>
      </c>
      <c r="I2712" s="12" t="str">
        <f t="shared" si="380"/>
        <v>2028</v>
      </c>
      <c r="J2712" s="10" t="str">
        <f t="shared" si="381"/>
        <v>May</v>
      </c>
      <c r="K2712" s="12" t="str">
        <f t="shared" si="382"/>
        <v>30</v>
      </c>
      <c r="L2712" s="2" t="s">
        <v>14</v>
      </c>
      <c r="M2712" s="2" t="s">
        <v>25</v>
      </c>
      <c r="N2712" s="2">
        <v>1</v>
      </c>
      <c r="O2712" s="2" t="s">
        <v>21</v>
      </c>
      <c r="P2712" s="2">
        <v>11</v>
      </c>
      <c r="Q2712" s="2">
        <f t="shared" si="383"/>
        <v>2</v>
      </c>
      <c r="R2712" s="2">
        <v>31.26</v>
      </c>
      <c r="S2712" s="2">
        <f t="shared" si="384"/>
        <v>1</v>
      </c>
      <c r="T2712" s="42">
        <f>DataSet!G2708+DataSet!Q2708+DataSet!S2708</f>
        <v>7</v>
      </c>
      <c r="U2712" s="16" t="str">
        <f t="shared" si="385"/>
        <v>High</v>
      </c>
      <c r="V2712" s="4">
        <v>3</v>
      </c>
      <c r="W2712" s="33">
        <f t="shared" si="386"/>
        <v>497.26989082969396</v>
      </c>
      <c r="X2712" s="2" t="s">
        <v>28</v>
      </c>
    </row>
    <row r="2713" spans="1:24" ht="14.25" customHeight="1" x14ac:dyDescent="0.25">
      <c r="A2713" s="2">
        <v>2911</v>
      </c>
      <c r="B2713" s="2">
        <v>67</v>
      </c>
      <c r="C2713" s="2" t="str">
        <f t="shared" si="378"/>
        <v>Seniors</v>
      </c>
      <c r="D2713" s="2" t="s">
        <v>12</v>
      </c>
      <c r="E2713" s="2" t="s">
        <v>29</v>
      </c>
      <c r="F2713" s="2">
        <v>558</v>
      </c>
      <c r="G2713" s="2">
        <f t="shared" si="379"/>
        <v>2</v>
      </c>
      <c r="H2713" s="6">
        <v>47107</v>
      </c>
      <c r="I2713" s="12" t="str">
        <f t="shared" si="380"/>
        <v>2028</v>
      </c>
      <c r="J2713" s="10" t="str">
        <f t="shared" si="381"/>
        <v>Dec</v>
      </c>
      <c r="K2713" s="12" t="str">
        <f t="shared" si="382"/>
        <v>20</v>
      </c>
      <c r="L2713" s="2" t="s">
        <v>24</v>
      </c>
      <c r="M2713" s="2" t="s">
        <v>15</v>
      </c>
      <c r="N2713" s="2">
        <v>1</v>
      </c>
      <c r="O2713" s="2" t="s">
        <v>21</v>
      </c>
      <c r="P2713" s="2">
        <v>18</v>
      </c>
      <c r="Q2713" s="2">
        <f t="shared" si="383"/>
        <v>3</v>
      </c>
      <c r="R2713" s="2">
        <v>31</v>
      </c>
      <c r="S2713" s="2">
        <f t="shared" si="384"/>
        <v>1</v>
      </c>
      <c r="T2713" s="42">
        <f>DataSet!G2912+DataSet!Q2912+DataSet!S2912</f>
        <v>6</v>
      </c>
      <c r="U2713" s="16" t="str">
        <f t="shared" si="385"/>
        <v>Medium</v>
      </c>
      <c r="V2713" s="4">
        <v>2</v>
      </c>
      <c r="W2713" s="33">
        <f t="shared" si="386"/>
        <v>518.38648471615693</v>
      </c>
      <c r="X2713" s="2" t="s">
        <v>28</v>
      </c>
    </row>
    <row r="2714" spans="1:24" ht="14.25" customHeight="1" x14ac:dyDescent="0.25">
      <c r="A2714" s="2">
        <v>3091</v>
      </c>
      <c r="B2714" s="2">
        <v>32</v>
      </c>
      <c r="C2714" s="2" t="str">
        <f t="shared" si="378"/>
        <v>Early Adults</v>
      </c>
      <c r="D2714" s="2" t="s">
        <v>23</v>
      </c>
      <c r="E2714" s="2" t="s">
        <v>27</v>
      </c>
      <c r="F2714" s="2">
        <v>648.47</v>
      </c>
      <c r="G2714" s="2">
        <f t="shared" si="379"/>
        <v>2</v>
      </c>
      <c r="H2714" s="6">
        <v>47287</v>
      </c>
      <c r="I2714" s="12" t="str">
        <f t="shared" si="380"/>
        <v>2029</v>
      </c>
      <c r="J2714" s="10" t="str">
        <f t="shared" si="381"/>
        <v>Jun</v>
      </c>
      <c r="K2714" s="12" t="str">
        <f t="shared" si="382"/>
        <v>18</v>
      </c>
      <c r="L2714" s="2" t="s">
        <v>14</v>
      </c>
      <c r="M2714" s="2" t="s">
        <v>15</v>
      </c>
      <c r="N2714" s="2">
        <v>1</v>
      </c>
      <c r="O2714" s="2" t="s">
        <v>16</v>
      </c>
      <c r="P2714" s="2">
        <v>6</v>
      </c>
      <c r="Q2714" s="2">
        <f t="shared" si="383"/>
        <v>2</v>
      </c>
      <c r="R2714" s="2">
        <v>108.08</v>
      </c>
      <c r="S2714" s="2">
        <f t="shared" si="384"/>
        <v>2</v>
      </c>
      <c r="T2714" s="42">
        <f>DataSet!G3092+DataSet!Q3092+DataSet!S3092</f>
        <v>6</v>
      </c>
      <c r="U2714" s="16" t="str">
        <f t="shared" si="385"/>
        <v>Medium</v>
      </c>
      <c r="V2714" s="4">
        <v>1</v>
      </c>
      <c r="W2714" s="33">
        <f t="shared" si="386"/>
        <v>543.78632385120341</v>
      </c>
      <c r="X2714" s="2" t="s">
        <v>17</v>
      </c>
    </row>
    <row r="2715" spans="1:24" ht="14.25" customHeight="1" x14ac:dyDescent="0.25">
      <c r="A2715" s="2">
        <v>3165</v>
      </c>
      <c r="B2715" s="2">
        <v>31</v>
      </c>
      <c r="C2715" s="2" t="str">
        <f t="shared" si="378"/>
        <v>Early Adults</v>
      </c>
      <c r="D2715" s="2" t="s">
        <v>18</v>
      </c>
      <c r="E2715" s="2" t="s">
        <v>29</v>
      </c>
      <c r="F2715" s="2">
        <v>587.17999999999995</v>
      </c>
      <c r="G2715" s="2">
        <f t="shared" si="379"/>
        <v>2</v>
      </c>
      <c r="H2715" s="6">
        <v>47361</v>
      </c>
      <c r="I2715" s="12" t="str">
        <f t="shared" si="380"/>
        <v>2029</v>
      </c>
      <c r="J2715" s="10" t="str">
        <f t="shared" si="381"/>
        <v>Aug</v>
      </c>
      <c r="K2715" s="12" t="str">
        <f t="shared" si="382"/>
        <v>31</v>
      </c>
      <c r="L2715" s="2" t="s">
        <v>20</v>
      </c>
      <c r="M2715" s="2" t="s">
        <v>25</v>
      </c>
      <c r="N2715" s="2">
        <v>1</v>
      </c>
      <c r="O2715" s="2" t="s">
        <v>21</v>
      </c>
      <c r="P2715" s="2">
        <v>1</v>
      </c>
      <c r="Q2715" s="2">
        <f t="shared" si="383"/>
        <v>1</v>
      </c>
      <c r="R2715" s="2">
        <v>587.17999999999995</v>
      </c>
      <c r="S2715" s="2">
        <f t="shared" si="384"/>
        <v>3</v>
      </c>
      <c r="T2715" s="42">
        <f>DataSet!G3166+DataSet!Q3166+DataSet!S3166</f>
        <v>6</v>
      </c>
      <c r="U2715" s="16" t="str">
        <f t="shared" si="385"/>
        <v>Medium</v>
      </c>
      <c r="V2715" s="4">
        <v>4</v>
      </c>
      <c r="W2715" s="33">
        <f t="shared" si="386"/>
        <v>520.18599147121529</v>
      </c>
      <c r="X2715" s="2" t="s">
        <v>17</v>
      </c>
    </row>
    <row r="2716" spans="1:24" ht="14.25" customHeight="1" x14ac:dyDescent="0.25">
      <c r="A2716" s="2">
        <v>3175</v>
      </c>
      <c r="B2716" s="2">
        <v>63</v>
      </c>
      <c r="C2716" s="2" t="str">
        <f t="shared" si="378"/>
        <v>Seniors</v>
      </c>
      <c r="D2716" s="2" t="s">
        <v>26</v>
      </c>
      <c r="E2716" s="2" t="s">
        <v>29</v>
      </c>
      <c r="F2716" s="2">
        <v>186.94</v>
      </c>
      <c r="G2716" s="2">
        <f t="shared" si="379"/>
        <v>1</v>
      </c>
      <c r="H2716" s="6">
        <v>47371</v>
      </c>
      <c r="I2716" s="12" t="str">
        <f t="shared" si="380"/>
        <v>2029</v>
      </c>
      <c r="J2716" s="10" t="str">
        <f t="shared" si="381"/>
        <v>Sep</v>
      </c>
      <c r="K2716" s="12" t="str">
        <f t="shared" si="382"/>
        <v>10</v>
      </c>
      <c r="L2716" s="2" t="s">
        <v>20</v>
      </c>
      <c r="M2716" s="2" t="s">
        <v>15</v>
      </c>
      <c r="N2716" s="2">
        <v>1</v>
      </c>
      <c r="O2716" s="2" t="s">
        <v>16</v>
      </c>
      <c r="P2716" s="2">
        <v>6</v>
      </c>
      <c r="Q2716" s="2">
        <f t="shared" si="383"/>
        <v>2</v>
      </c>
      <c r="R2716" s="2">
        <v>31.16</v>
      </c>
      <c r="S2716" s="2">
        <f t="shared" si="384"/>
        <v>1</v>
      </c>
      <c r="T2716" s="42">
        <f>DataSet!G3176+DataSet!Q3176+DataSet!S3176</f>
        <v>6</v>
      </c>
      <c r="U2716" s="16" t="str">
        <f t="shared" si="385"/>
        <v>Medium</v>
      </c>
      <c r="V2716" s="4">
        <v>3</v>
      </c>
      <c r="W2716" s="33">
        <f t="shared" si="386"/>
        <v>497.60562363238478</v>
      </c>
      <c r="X2716" s="2" t="s">
        <v>22</v>
      </c>
    </row>
    <row r="2717" spans="1:24" ht="14.25" customHeight="1" x14ac:dyDescent="0.25">
      <c r="A2717" s="2">
        <v>3352</v>
      </c>
      <c r="B2717" s="2">
        <v>53</v>
      </c>
      <c r="C2717" s="2" t="str">
        <f t="shared" si="378"/>
        <v>Late Adults</v>
      </c>
      <c r="D2717" s="2" t="s">
        <v>18</v>
      </c>
      <c r="E2717" s="2" t="s">
        <v>27</v>
      </c>
      <c r="F2717" s="2">
        <v>184.14</v>
      </c>
      <c r="G2717" s="2">
        <f t="shared" si="379"/>
        <v>1</v>
      </c>
      <c r="H2717" s="6">
        <v>47548</v>
      </c>
      <c r="I2717" s="12" t="str">
        <f t="shared" si="380"/>
        <v>2030</v>
      </c>
      <c r="J2717" s="10" t="str">
        <f t="shared" si="381"/>
        <v>Mar</v>
      </c>
      <c r="K2717" s="12" t="str">
        <f t="shared" si="382"/>
        <v>06</v>
      </c>
      <c r="L2717" s="2" t="s">
        <v>30</v>
      </c>
      <c r="M2717" s="2" t="s">
        <v>25</v>
      </c>
      <c r="N2717" s="2">
        <v>1</v>
      </c>
      <c r="O2717" s="2" t="s">
        <v>21</v>
      </c>
      <c r="P2717" s="2">
        <v>11</v>
      </c>
      <c r="Q2717" s="2">
        <f t="shared" si="383"/>
        <v>2</v>
      </c>
      <c r="R2717" s="2">
        <v>16.739999999999998</v>
      </c>
      <c r="S2717" s="2">
        <f t="shared" si="384"/>
        <v>1</v>
      </c>
      <c r="T2717" s="42">
        <f>DataSet!G3353+DataSet!Q3353+DataSet!S3353</f>
        <v>7</v>
      </c>
      <c r="U2717" s="16" t="str">
        <f t="shared" si="385"/>
        <v>High</v>
      </c>
      <c r="V2717" s="4">
        <v>5</v>
      </c>
      <c r="W2717" s="33">
        <f t="shared" si="386"/>
        <v>544.30837053571383</v>
      </c>
      <c r="X2717" s="2" t="s">
        <v>17</v>
      </c>
    </row>
    <row r="2718" spans="1:24" ht="14.25" customHeight="1" x14ac:dyDescent="0.25">
      <c r="A2718" s="2">
        <v>3465</v>
      </c>
      <c r="B2718" s="2">
        <v>51</v>
      </c>
      <c r="C2718" s="2" t="str">
        <f t="shared" si="378"/>
        <v>Late Adults</v>
      </c>
      <c r="D2718" s="2" t="s">
        <v>18</v>
      </c>
      <c r="E2718" s="2" t="s">
        <v>29</v>
      </c>
      <c r="F2718" s="2">
        <v>956.09</v>
      </c>
      <c r="G2718" s="2">
        <f t="shared" si="379"/>
        <v>3</v>
      </c>
      <c r="H2718" s="6">
        <v>47661</v>
      </c>
      <c r="I2718" s="12" t="str">
        <f t="shared" si="380"/>
        <v>2030</v>
      </c>
      <c r="J2718" s="10" t="str">
        <f t="shared" si="381"/>
        <v>Jun</v>
      </c>
      <c r="K2718" s="12" t="str">
        <f t="shared" si="382"/>
        <v>27</v>
      </c>
      <c r="L2718" s="2" t="s">
        <v>20</v>
      </c>
      <c r="M2718" s="2" t="s">
        <v>15</v>
      </c>
      <c r="N2718" s="2">
        <v>1</v>
      </c>
      <c r="O2718" s="2" t="s">
        <v>21</v>
      </c>
      <c r="P2718" s="2">
        <v>2</v>
      </c>
      <c r="Q2718" s="2">
        <f t="shared" si="383"/>
        <v>1</v>
      </c>
      <c r="R2718" s="2">
        <v>478.04</v>
      </c>
      <c r="S2718" s="2">
        <f t="shared" si="384"/>
        <v>3</v>
      </c>
      <c r="T2718" s="42">
        <f>DataSet!G3466+DataSet!Q3466+DataSet!S3466</f>
        <v>6</v>
      </c>
      <c r="U2718" s="16" t="str">
        <f t="shared" si="385"/>
        <v>Medium</v>
      </c>
      <c r="V2718" s="4">
        <v>3</v>
      </c>
      <c r="W2718" s="33">
        <f t="shared" si="386"/>
        <v>498.28690789473649</v>
      </c>
      <c r="X2718" s="2" t="s">
        <v>17</v>
      </c>
    </row>
    <row r="2719" spans="1:24" ht="14.25" customHeight="1" x14ac:dyDescent="0.25">
      <c r="A2719" s="2">
        <v>3557</v>
      </c>
      <c r="B2719" s="2">
        <v>64</v>
      </c>
      <c r="C2719" s="2" t="str">
        <f t="shared" si="378"/>
        <v>Seniors</v>
      </c>
      <c r="D2719" s="2" t="s">
        <v>18</v>
      </c>
      <c r="E2719" s="2" t="s">
        <v>13</v>
      </c>
      <c r="F2719" s="2">
        <v>550.87</v>
      </c>
      <c r="G2719" s="2">
        <f t="shared" si="379"/>
        <v>2</v>
      </c>
      <c r="H2719" s="6">
        <v>47753</v>
      </c>
      <c r="I2719" s="12" t="str">
        <f t="shared" si="380"/>
        <v>2030</v>
      </c>
      <c r="J2719" s="10" t="str">
        <f t="shared" si="381"/>
        <v>Sep</v>
      </c>
      <c r="K2719" s="12" t="str">
        <f t="shared" si="382"/>
        <v>27</v>
      </c>
      <c r="L2719" s="2" t="s">
        <v>24</v>
      </c>
      <c r="M2719" s="2" t="s">
        <v>15</v>
      </c>
      <c r="N2719" s="2">
        <v>1</v>
      </c>
      <c r="O2719" s="2" t="s">
        <v>21</v>
      </c>
      <c r="P2719" s="2">
        <v>17</v>
      </c>
      <c r="Q2719" s="2">
        <f t="shared" si="383"/>
        <v>3</v>
      </c>
      <c r="R2719" s="2">
        <v>32.4</v>
      </c>
      <c r="S2719" s="2">
        <f t="shared" si="384"/>
        <v>1</v>
      </c>
      <c r="T2719" s="42">
        <f>DataSet!G3558+DataSet!Q3558+DataSet!S3558</f>
        <v>5</v>
      </c>
      <c r="U2719" s="16" t="str">
        <f t="shared" si="385"/>
        <v>Medium</v>
      </c>
      <c r="V2719" s="4">
        <v>1</v>
      </c>
      <c r="W2719" s="33">
        <f t="shared" si="386"/>
        <v>543.55675438596484</v>
      </c>
      <c r="X2719" s="2" t="s">
        <v>22</v>
      </c>
    </row>
    <row r="2720" spans="1:24" ht="14.25" customHeight="1" x14ac:dyDescent="0.25">
      <c r="A2720" s="2">
        <v>3622</v>
      </c>
      <c r="B2720" s="2">
        <v>63</v>
      </c>
      <c r="C2720" s="2" t="str">
        <f t="shared" si="378"/>
        <v>Seniors</v>
      </c>
      <c r="D2720" s="2" t="s">
        <v>23</v>
      </c>
      <c r="E2720" s="2" t="s">
        <v>27</v>
      </c>
      <c r="F2720" s="2">
        <v>408.5</v>
      </c>
      <c r="G2720" s="2">
        <f t="shared" si="379"/>
        <v>2</v>
      </c>
      <c r="H2720" s="6">
        <v>47818</v>
      </c>
      <c r="I2720" s="12" t="str">
        <f t="shared" si="380"/>
        <v>2030</v>
      </c>
      <c r="J2720" s="10" t="str">
        <f t="shared" si="381"/>
        <v>Dec</v>
      </c>
      <c r="K2720" s="12" t="str">
        <f t="shared" si="382"/>
        <v>01</v>
      </c>
      <c r="L2720" s="2" t="s">
        <v>20</v>
      </c>
      <c r="M2720" s="2" t="s">
        <v>15</v>
      </c>
      <c r="N2720" s="2">
        <v>1</v>
      </c>
      <c r="O2720" s="2" t="s">
        <v>21</v>
      </c>
      <c r="P2720" s="2">
        <v>4</v>
      </c>
      <c r="Q2720" s="2">
        <f t="shared" si="383"/>
        <v>1</v>
      </c>
      <c r="R2720" s="2">
        <v>102.12</v>
      </c>
      <c r="S2720" s="2">
        <f t="shared" si="384"/>
        <v>2</v>
      </c>
      <c r="T2720" s="42">
        <f>DataSet!G3623+DataSet!Q3623+DataSet!S3623</f>
        <v>8</v>
      </c>
      <c r="U2720" s="16" t="str">
        <f t="shared" si="385"/>
        <v>High</v>
      </c>
      <c r="V2720" s="4">
        <v>1</v>
      </c>
      <c r="W2720" s="33">
        <f t="shared" si="386"/>
        <v>543.54068131868132</v>
      </c>
      <c r="X2720" s="2" t="s">
        <v>17</v>
      </c>
    </row>
    <row r="2721" spans="1:24" ht="14.25" customHeight="1" x14ac:dyDescent="0.25">
      <c r="A2721" s="2">
        <v>3721</v>
      </c>
      <c r="B2721" s="2">
        <v>45</v>
      </c>
      <c r="C2721" s="2" t="str">
        <f t="shared" si="378"/>
        <v>Mid Adults</v>
      </c>
      <c r="D2721" s="2" t="s">
        <v>26</v>
      </c>
      <c r="E2721" s="2" t="s">
        <v>13</v>
      </c>
      <c r="F2721" s="2">
        <v>240.02</v>
      </c>
      <c r="G2721" s="2">
        <f t="shared" si="379"/>
        <v>1</v>
      </c>
      <c r="H2721" s="6">
        <v>47917</v>
      </c>
      <c r="I2721" s="12" t="str">
        <f t="shared" si="380"/>
        <v>2031</v>
      </c>
      <c r="J2721" s="10" t="str">
        <f t="shared" si="381"/>
        <v>Mar</v>
      </c>
      <c r="K2721" s="12" t="str">
        <f t="shared" si="382"/>
        <v>10</v>
      </c>
      <c r="L2721" s="2" t="s">
        <v>14</v>
      </c>
      <c r="M2721" s="2" t="s">
        <v>15</v>
      </c>
      <c r="N2721" s="2">
        <v>1</v>
      </c>
      <c r="O2721" s="2" t="s">
        <v>16</v>
      </c>
      <c r="P2721" s="2">
        <v>5</v>
      </c>
      <c r="Q2721" s="2">
        <f t="shared" si="383"/>
        <v>1</v>
      </c>
      <c r="R2721" s="2">
        <v>48</v>
      </c>
      <c r="S2721" s="2">
        <f t="shared" si="384"/>
        <v>1</v>
      </c>
      <c r="T2721" s="42">
        <f>DataSet!G3722+DataSet!Q3722+DataSet!S3722</f>
        <v>5</v>
      </c>
      <c r="U2721" s="16" t="str">
        <f t="shared" si="385"/>
        <v>Medium</v>
      </c>
      <c r="V2721" s="4">
        <v>1</v>
      </c>
      <c r="W2721" s="33">
        <f t="shared" si="386"/>
        <v>543.83812775330387</v>
      </c>
      <c r="X2721" s="2" t="s">
        <v>28</v>
      </c>
    </row>
    <row r="2722" spans="1:24" ht="14.25" customHeight="1" x14ac:dyDescent="0.25">
      <c r="A2722" s="2">
        <v>4068</v>
      </c>
      <c r="B2722" s="2">
        <v>49</v>
      </c>
      <c r="C2722" s="2" t="str">
        <f t="shared" si="378"/>
        <v>Mid Adults</v>
      </c>
      <c r="D2722" s="2" t="s">
        <v>12</v>
      </c>
      <c r="E2722" s="2" t="s">
        <v>29</v>
      </c>
      <c r="F2722" s="2">
        <v>160.34</v>
      </c>
      <c r="G2722" s="2">
        <f t="shared" si="379"/>
        <v>1</v>
      </c>
      <c r="H2722" s="6">
        <v>48264</v>
      </c>
      <c r="I2722" s="12" t="str">
        <f t="shared" si="380"/>
        <v>2032</v>
      </c>
      <c r="J2722" s="10" t="str">
        <f t="shared" si="381"/>
        <v>Feb</v>
      </c>
      <c r="K2722" s="12" t="str">
        <f t="shared" si="382"/>
        <v>20</v>
      </c>
      <c r="L2722" s="2" t="s">
        <v>20</v>
      </c>
      <c r="M2722" s="2" t="s">
        <v>25</v>
      </c>
      <c r="N2722" s="2">
        <v>1</v>
      </c>
      <c r="O2722" s="2" t="s">
        <v>21</v>
      </c>
      <c r="P2722" s="2">
        <v>15</v>
      </c>
      <c r="Q2722" s="2">
        <f t="shared" si="383"/>
        <v>2</v>
      </c>
      <c r="R2722" s="2">
        <v>10.69</v>
      </c>
      <c r="S2722" s="2">
        <f t="shared" si="384"/>
        <v>1</v>
      </c>
      <c r="T2722" s="42">
        <f>DataSet!G4069+DataSet!Q4069+DataSet!S4069</f>
        <v>6</v>
      </c>
      <c r="U2722" s="16" t="str">
        <f t="shared" si="385"/>
        <v>Medium</v>
      </c>
      <c r="V2722" s="4">
        <v>3</v>
      </c>
      <c r="W2722" s="33">
        <f t="shared" si="386"/>
        <v>497.28074725274683</v>
      </c>
      <c r="X2722" s="2" t="s">
        <v>22</v>
      </c>
    </row>
    <row r="2723" spans="1:24" ht="14.25" customHeight="1" x14ac:dyDescent="0.25">
      <c r="A2723" s="2">
        <v>4072</v>
      </c>
      <c r="B2723" s="2">
        <v>20</v>
      </c>
      <c r="C2723" s="2" t="str">
        <f t="shared" si="378"/>
        <v>Young Adults</v>
      </c>
      <c r="D2723" s="2" t="s">
        <v>26</v>
      </c>
      <c r="E2723" s="2" t="s">
        <v>27</v>
      </c>
      <c r="F2723" s="2">
        <v>880.62</v>
      </c>
      <c r="G2723" s="2">
        <f t="shared" si="379"/>
        <v>3</v>
      </c>
      <c r="H2723" s="6">
        <v>48268</v>
      </c>
      <c r="I2723" s="12" t="str">
        <f t="shared" si="380"/>
        <v>2032</v>
      </c>
      <c r="J2723" s="10" t="str">
        <f t="shared" si="381"/>
        <v>Feb</v>
      </c>
      <c r="K2723" s="12" t="str">
        <f t="shared" si="382"/>
        <v>24</v>
      </c>
      <c r="L2723" s="2" t="s">
        <v>14</v>
      </c>
      <c r="M2723" s="2" t="s">
        <v>25</v>
      </c>
      <c r="N2723" s="2">
        <v>1</v>
      </c>
      <c r="O2723" s="2" t="s">
        <v>21</v>
      </c>
      <c r="P2723" s="2">
        <v>13</v>
      </c>
      <c r="Q2723" s="2">
        <f t="shared" si="383"/>
        <v>2</v>
      </c>
      <c r="R2723" s="2">
        <v>67.739999999999995</v>
      </c>
      <c r="S2723" s="2">
        <f t="shared" si="384"/>
        <v>2</v>
      </c>
      <c r="T2723" s="42">
        <f>DataSet!G4073+DataSet!Q4073+DataSet!S4073</f>
        <v>6</v>
      </c>
      <c r="U2723" s="16" t="str">
        <f t="shared" si="385"/>
        <v>Medium</v>
      </c>
      <c r="V2723" s="4">
        <v>2</v>
      </c>
      <c r="W2723" s="33">
        <f t="shared" si="386"/>
        <v>518.29980306345715</v>
      </c>
      <c r="X2723" s="2" t="s">
        <v>22</v>
      </c>
    </row>
    <row r="2724" spans="1:24" ht="14.25" customHeight="1" x14ac:dyDescent="0.25">
      <c r="A2724" s="2">
        <v>4123</v>
      </c>
      <c r="B2724" s="2">
        <v>52</v>
      </c>
      <c r="C2724" s="2" t="str">
        <f t="shared" si="378"/>
        <v>Late Adults</v>
      </c>
      <c r="D2724" s="2" t="s">
        <v>12</v>
      </c>
      <c r="E2724" s="2" t="s">
        <v>27</v>
      </c>
      <c r="F2724" s="2">
        <v>752.74</v>
      </c>
      <c r="G2724" s="2">
        <f t="shared" si="379"/>
        <v>3</v>
      </c>
      <c r="H2724" s="6">
        <v>48319</v>
      </c>
      <c r="I2724" s="12" t="str">
        <f t="shared" si="380"/>
        <v>2032</v>
      </c>
      <c r="J2724" s="10" t="str">
        <f t="shared" si="381"/>
        <v>Apr</v>
      </c>
      <c r="K2724" s="12" t="str">
        <f t="shared" si="382"/>
        <v>15</v>
      </c>
      <c r="L2724" s="2" t="s">
        <v>24</v>
      </c>
      <c r="M2724" s="2" t="s">
        <v>15</v>
      </c>
      <c r="N2724" s="2">
        <v>1</v>
      </c>
      <c r="O2724" s="2" t="s">
        <v>21</v>
      </c>
      <c r="P2724" s="2">
        <v>9</v>
      </c>
      <c r="Q2724" s="2">
        <f t="shared" si="383"/>
        <v>2</v>
      </c>
      <c r="R2724" s="2">
        <v>83.64</v>
      </c>
      <c r="S2724" s="2">
        <f t="shared" si="384"/>
        <v>2</v>
      </c>
      <c r="T2724" s="42">
        <f>DataSet!G4124+DataSet!Q4124+DataSet!S4124</f>
        <v>6</v>
      </c>
      <c r="U2724" s="16" t="str">
        <f t="shared" si="385"/>
        <v>Medium</v>
      </c>
      <c r="V2724" s="4">
        <v>3</v>
      </c>
      <c r="W2724" s="33">
        <f t="shared" si="386"/>
        <v>498.02290748898639</v>
      </c>
      <c r="X2724" s="2" t="s">
        <v>22</v>
      </c>
    </row>
    <row r="2725" spans="1:24" ht="14.25" customHeight="1" x14ac:dyDescent="0.25">
      <c r="A2725" s="2">
        <v>4337</v>
      </c>
      <c r="B2725" s="2">
        <v>20</v>
      </c>
      <c r="C2725" s="2" t="str">
        <f t="shared" si="378"/>
        <v>Young Adults</v>
      </c>
      <c r="D2725" s="2" t="s">
        <v>18</v>
      </c>
      <c r="E2725" s="2" t="s">
        <v>27</v>
      </c>
      <c r="F2725" s="2">
        <v>564.23</v>
      </c>
      <c r="G2725" s="2">
        <f t="shared" si="379"/>
        <v>2</v>
      </c>
      <c r="H2725" s="6">
        <v>48533</v>
      </c>
      <c r="I2725" s="12" t="str">
        <f t="shared" si="380"/>
        <v>2032</v>
      </c>
      <c r="J2725" s="10" t="str">
        <f t="shared" si="381"/>
        <v>Nov</v>
      </c>
      <c r="K2725" s="12" t="str">
        <f t="shared" si="382"/>
        <v>15</v>
      </c>
      <c r="L2725" s="2" t="s">
        <v>30</v>
      </c>
      <c r="M2725" s="2" t="s">
        <v>25</v>
      </c>
      <c r="N2725" s="2">
        <v>1</v>
      </c>
      <c r="O2725" s="2" t="s">
        <v>21</v>
      </c>
      <c r="P2725" s="2">
        <v>15</v>
      </c>
      <c r="Q2725" s="2">
        <f t="shared" si="383"/>
        <v>2</v>
      </c>
      <c r="R2725" s="2">
        <v>37.619999999999997</v>
      </c>
      <c r="S2725" s="2">
        <f t="shared" si="384"/>
        <v>1</v>
      </c>
      <c r="T2725" s="42">
        <f>DataSet!G4338+DataSet!Q4338+DataSet!S4338</f>
        <v>7</v>
      </c>
      <c r="U2725" s="16" t="str">
        <f t="shared" si="385"/>
        <v>High</v>
      </c>
      <c r="V2725" s="4">
        <v>5</v>
      </c>
      <c r="W2725" s="33">
        <f t="shared" si="386"/>
        <v>545.11411633109572</v>
      </c>
      <c r="X2725" s="2" t="s">
        <v>17</v>
      </c>
    </row>
    <row r="2726" spans="1:24" ht="14.25" customHeight="1" x14ac:dyDescent="0.25">
      <c r="A2726" s="2">
        <v>4344</v>
      </c>
      <c r="B2726" s="2">
        <v>33</v>
      </c>
      <c r="C2726" s="2" t="str">
        <f t="shared" si="378"/>
        <v>Early Adults</v>
      </c>
      <c r="D2726" s="2" t="s">
        <v>12</v>
      </c>
      <c r="E2726" s="2" t="s">
        <v>27</v>
      </c>
      <c r="F2726" s="2">
        <v>257.64</v>
      </c>
      <c r="G2726" s="2">
        <f t="shared" si="379"/>
        <v>1</v>
      </c>
      <c r="H2726" s="6">
        <v>48540</v>
      </c>
      <c r="I2726" s="12" t="str">
        <f t="shared" si="380"/>
        <v>2032</v>
      </c>
      <c r="J2726" s="10" t="str">
        <f t="shared" si="381"/>
        <v>Nov</v>
      </c>
      <c r="K2726" s="12" t="str">
        <f t="shared" si="382"/>
        <v>22</v>
      </c>
      <c r="L2726" s="2" t="s">
        <v>30</v>
      </c>
      <c r="M2726" s="2" t="s">
        <v>25</v>
      </c>
      <c r="N2726" s="2">
        <v>1</v>
      </c>
      <c r="O2726" s="2" t="s">
        <v>21</v>
      </c>
      <c r="P2726" s="2">
        <v>10</v>
      </c>
      <c r="Q2726" s="2">
        <f t="shared" si="383"/>
        <v>2</v>
      </c>
      <c r="R2726" s="2">
        <v>25.76</v>
      </c>
      <c r="S2726" s="2">
        <f t="shared" si="384"/>
        <v>1</v>
      </c>
      <c r="T2726" s="42">
        <f>DataSet!G4345+DataSet!Q4345+DataSet!S4345</f>
        <v>5</v>
      </c>
      <c r="U2726" s="16" t="str">
        <f t="shared" si="385"/>
        <v>Medium</v>
      </c>
      <c r="V2726" s="4">
        <v>1</v>
      </c>
      <c r="W2726" s="33">
        <f t="shared" si="386"/>
        <v>544.50880794701982</v>
      </c>
      <c r="X2726" s="2" t="s">
        <v>17</v>
      </c>
    </row>
    <row r="2727" spans="1:24" ht="14.25" customHeight="1" x14ac:dyDescent="0.25">
      <c r="A2727" s="2">
        <v>4373</v>
      </c>
      <c r="B2727" s="2">
        <v>59</v>
      </c>
      <c r="C2727" s="2" t="str">
        <f t="shared" si="378"/>
        <v>Late Adults</v>
      </c>
      <c r="D2727" s="2" t="s">
        <v>26</v>
      </c>
      <c r="E2727" s="2" t="s">
        <v>13</v>
      </c>
      <c r="F2727" s="2">
        <v>913.13</v>
      </c>
      <c r="G2727" s="2">
        <f t="shared" si="379"/>
        <v>3</v>
      </c>
      <c r="H2727" s="6">
        <v>48569</v>
      </c>
      <c r="I2727" s="12" t="str">
        <f t="shared" si="380"/>
        <v>2032</v>
      </c>
      <c r="J2727" s="10" t="str">
        <f t="shared" si="381"/>
        <v>Dec</v>
      </c>
      <c r="K2727" s="12" t="str">
        <f t="shared" si="382"/>
        <v>21</v>
      </c>
      <c r="L2727" s="2" t="s">
        <v>14</v>
      </c>
      <c r="M2727" s="2" t="s">
        <v>15</v>
      </c>
      <c r="N2727" s="2">
        <v>1</v>
      </c>
      <c r="O2727" s="2" t="s">
        <v>21</v>
      </c>
      <c r="P2727" s="2">
        <v>9</v>
      </c>
      <c r="Q2727" s="2">
        <f t="shared" si="383"/>
        <v>2</v>
      </c>
      <c r="R2727" s="2">
        <v>101.46</v>
      </c>
      <c r="S2727" s="2">
        <f t="shared" si="384"/>
        <v>2</v>
      </c>
      <c r="T2727" s="42">
        <f>DataSet!G4374+DataSet!Q4374+DataSet!S4374</f>
        <v>4</v>
      </c>
      <c r="U2727" s="16" t="str">
        <f t="shared" si="385"/>
        <v>Low</v>
      </c>
      <c r="V2727" s="4">
        <v>5</v>
      </c>
      <c r="W2727" s="33">
        <f t="shared" si="386"/>
        <v>545.07125560538066</v>
      </c>
      <c r="X2727" s="2" t="s">
        <v>22</v>
      </c>
    </row>
    <row r="2728" spans="1:24" ht="14.25" customHeight="1" x14ac:dyDescent="0.25">
      <c r="A2728" s="2">
        <v>416</v>
      </c>
      <c r="B2728" s="2">
        <v>19</v>
      </c>
      <c r="C2728" s="2" t="str">
        <f t="shared" si="378"/>
        <v>Young Adults</v>
      </c>
      <c r="D2728" s="2" t="s">
        <v>12</v>
      </c>
      <c r="E2728" s="2" t="s">
        <v>13</v>
      </c>
      <c r="F2728" s="2">
        <v>154.18</v>
      </c>
      <c r="G2728" s="2">
        <f t="shared" si="379"/>
        <v>1</v>
      </c>
      <c r="H2728" s="6">
        <v>44612</v>
      </c>
      <c r="I2728" s="12" t="str">
        <f t="shared" si="380"/>
        <v>2022</v>
      </c>
      <c r="J2728" s="10" t="str">
        <f t="shared" si="381"/>
        <v>Feb</v>
      </c>
      <c r="K2728" s="12" t="str">
        <f t="shared" si="382"/>
        <v>20</v>
      </c>
      <c r="L2728" s="2" t="s">
        <v>20</v>
      </c>
      <c r="M2728" s="2" t="s">
        <v>15</v>
      </c>
      <c r="N2728" s="2">
        <v>0.99</v>
      </c>
      <c r="O2728" s="2" t="s">
        <v>16</v>
      </c>
      <c r="P2728" s="2">
        <v>14</v>
      </c>
      <c r="Q2728" s="2">
        <f t="shared" si="383"/>
        <v>2</v>
      </c>
      <c r="R2728" s="2">
        <v>11.01</v>
      </c>
      <c r="S2728" s="2">
        <f t="shared" si="384"/>
        <v>1</v>
      </c>
      <c r="T2728" s="42">
        <f>DataSet!G417+DataSet!Q417+DataSet!S417</f>
        <v>6</v>
      </c>
      <c r="U2728" s="16" t="str">
        <f t="shared" si="385"/>
        <v>Medium</v>
      </c>
      <c r="V2728" s="4">
        <v>4</v>
      </c>
      <c r="W2728" s="33">
        <f t="shared" si="386"/>
        <v>520.04284188034183</v>
      </c>
      <c r="X2728" s="2" t="s">
        <v>28</v>
      </c>
    </row>
    <row r="2729" spans="1:24" ht="14.25" customHeight="1" x14ac:dyDescent="0.25">
      <c r="A2729" s="2">
        <v>435</v>
      </c>
      <c r="B2729" s="2">
        <v>34</v>
      </c>
      <c r="C2729" s="2" t="str">
        <f t="shared" si="378"/>
        <v>Early Adults</v>
      </c>
      <c r="D2729" s="2" t="s">
        <v>26</v>
      </c>
      <c r="E2729" s="2" t="s">
        <v>19</v>
      </c>
      <c r="F2729" s="2">
        <v>823.41</v>
      </c>
      <c r="G2729" s="2">
        <f t="shared" si="379"/>
        <v>3</v>
      </c>
      <c r="H2729" s="6">
        <v>44631</v>
      </c>
      <c r="I2729" s="12" t="str">
        <f t="shared" si="380"/>
        <v>2022</v>
      </c>
      <c r="J2729" s="10" t="str">
        <f t="shared" si="381"/>
        <v>Mar</v>
      </c>
      <c r="K2729" s="12" t="str">
        <f t="shared" si="382"/>
        <v>11</v>
      </c>
      <c r="L2729" s="2" t="s">
        <v>14</v>
      </c>
      <c r="M2729" s="2" t="s">
        <v>25</v>
      </c>
      <c r="N2729" s="2">
        <v>0.99</v>
      </c>
      <c r="O2729" s="2" t="s">
        <v>16</v>
      </c>
      <c r="P2729" s="2">
        <v>18</v>
      </c>
      <c r="Q2729" s="2">
        <f t="shared" si="383"/>
        <v>3</v>
      </c>
      <c r="R2729" s="2">
        <v>45.74</v>
      </c>
      <c r="S2729" s="2">
        <f t="shared" si="384"/>
        <v>1</v>
      </c>
      <c r="T2729" s="42">
        <f>DataSet!G436+DataSet!Q436+DataSet!S436</f>
        <v>7</v>
      </c>
      <c r="U2729" s="16" t="str">
        <f t="shared" si="385"/>
        <v>High</v>
      </c>
      <c r="V2729" s="4">
        <v>4</v>
      </c>
      <c r="W2729" s="33">
        <f t="shared" si="386"/>
        <v>520.82627408993574</v>
      </c>
      <c r="X2729" s="2" t="s">
        <v>17</v>
      </c>
    </row>
    <row r="2730" spans="1:24" ht="14.25" customHeight="1" x14ac:dyDescent="0.25">
      <c r="A2730" s="2">
        <v>532</v>
      </c>
      <c r="B2730" s="2">
        <v>23</v>
      </c>
      <c r="C2730" s="2" t="str">
        <f t="shared" si="378"/>
        <v>Young Adults</v>
      </c>
      <c r="D2730" s="2" t="s">
        <v>26</v>
      </c>
      <c r="E2730" s="2" t="s">
        <v>29</v>
      </c>
      <c r="F2730" s="2">
        <v>197.58</v>
      </c>
      <c r="G2730" s="2">
        <f t="shared" si="379"/>
        <v>1</v>
      </c>
      <c r="H2730" s="6">
        <v>44728</v>
      </c>
      <c r="I2730" s="12" t="str">
        <f t="shared" si="380"/>
        <v>2022</v>
      </c>
      <c r="J2730" s="10" t="str">
        <f t="shared" si="381"/>
        <v>Jun</v>
      </c>
      <c r="K2730" s="12" t="str">
        <f t="shared" si="382"/>
        <v>16</v>
      </c>
      <c r="L2730" s="2" t="s">
        <v>20</v>
      </c>
      <c r="M2730" s="2" t="s">
        <v>15</v>
      </c>
      <c r="N2730" s="2">
        <v>0.99</v>
      </c>
      <c r="O2730" s="2" t="s">
        <v>16</v>
      </c>
      <c r="P2730" s="2">
        <v>16</v>
      </c>
      <c r="Q2730" s="2">
        <f t="shared" si="383"/>
        <v>3</v>
      </c>
      <c r="R2730" s="2">
        <v>12.35</v>
      </c>
      <c r="S2730" s="2">
        <f t="shared" si="384"/>
        <v>1</v>
      </c>
      <c r="T2730" s="42">
        <f>DataSet!G533+DataSet!Q533+DataSet!S533</f>
        <v>7</v>
      </c>
      <c r="U2730" s="16" t="str">
        <f t="shared" si="385"/>
        <v>High</v>
      </c>
      <c r="V2730" s="4">
        <v>3</v>
      </c>
      <c r="W2730" s="33">
        <f t="shared" si="386"/>
        <v>497.46061810154487</v>
      </c>
      <c r="X2730" s="2" t="s">
        <v>22</v>
      </c>
    </row>
    <row r="2731" spans="1:24" ht="14.25" customHeight="1" x14ac:dyDescent="0.25">
      <c r="A2731" s="2">
        <v>582</v>
      </c>
      <c r="B2731" s="2">
        <v>63</v>
      </c>
      <c r="C2731" s="2" t="str">
        <f t="shared" si="378"/>
        <v>Seniors</v>
      </c>
      <c r="D2731" s="2" t="s">
        <v>18</v>
      </c>
      <c r="E2731" s="2" t="s">
        <v>29</v>
      </c>
      <c r="F2731" s="2">
        <v>314.37</v>
      </c>
      <c r="G2731" s="2">
        <f t="shared" si="379"/>
        <v>1</v>
      </c>
      <c r="H2731" s="6">
        <v>44778</v>
      </c>
      <c r="I2731" s="12" t="str">
        <f t="shared" si="380"/>
        <v>2022</v>
      </c>
      <c r="J2731" s="10" t="str">
        <f t="shared" si="381"/>
        <v>Aug</v>
      </c>
      <c r="K2731" s="12" t="str">
        <f t="shared" si="382"/>
        <v>05</v>
      </c>
      <c r="L2731" s="2" t="s">
        <v>14</v>
      </c>
      <c r="M2731" s="2" t="s">
        <v>25</v>
      </c>
      <c r="N2731" s="2">
        <v>0.99</v>
      </c>
      <c r="O2731" s="2" t="s">
        <v>21</v>
      </c>
      <c r="P2731" s="2">
        <v>14</v>
      </c>
      <c r="Q2731" s="2">
        <f t="shared" si="383"/>
        <v>2</v>
      </c>
      <c r="R2731" s="2">
        <v>22.46</v>
      </c>
      <c r="S2731" s="2">
        <f t="shared" si="384"/>
        <v>1</v>
      </c>
      <c r="T2731" s="42">
        <f>DataSet!G583+DataSet!Q583+DataSet!S583</f>
        <v>5</v>
      </c>
      <c r="U2731" s="16" t="str">
        <f t="shared" si="385"/>
        <v>Medium</v>
      </c>
      <c r="V2731" s="4">
        <v>2</v>
      </c>
      <c r="W2731" s="33">
        <f t="shared" si="386"/>
        <v>517.50524122806996</v>
      </c>
      <c r="X2731" s="2" t="s">
        <v>17</v>
      </c>
    </row>
    <row r="2732" spans="1:24" ht="14.25" customHeight="1" x14ac:dyDescent="0.25">
      <c r="A2732" s="2">
        <v>1220</v>
      </c>
      <c r="B2732" s="2">
        <v>37</v>
      </c>
      <c r="C2732" s="2" t="str">
        <f t="shared" si="378"/>
        <v>Early Adults</v>
      </c>
      <c r="D2732" s="2" t="s">
        <v>12</v>
      </c>
      <c r="E2732" s="2" t="s">
        <v>29</v>
      </c>
      <c r="F2732" s="2">
        <v>173.73</v>
      </c>
      <c r="G2732" s="2">
        <f t="shared" si="379"/>
        <v>1</v>
      </c>
      <c r="H2732" s="6">
        <v>45416</v>
      </c>
      <c r="I2732" s="12" t="str">
        <f t="shared" si="380"/>
        <v>2024</v>
      </c>
      <c r="J2732" s="10" t="str">
        <f t="shared" si="381"/>
        <v>May</v>
      </c>
      <c r="K2732" s="12" t="str">
        <f t="shared" si="382"/>
        <v>04</v>
      </c>
      <c r="L2732" s="2" t="s">
        <v>14</v>
      </c>
      <c r="M2732" s="2" t="s">
        <v>25</v>
      </c>
      <c r="N2732" s="2">
        <v>0.99</v>
      </c>
      <c r="O2732" s="2" t="s">
        <v>16</v>
      </c>
      <c r="P2732" s="2">
        <v>11</v>
      </c>
      <c r="Q2732" s="2">
        <f t="shared" si="383"/>
        <v>2</v>
      </c>
      <c r="R2732" s="2">
        <v>15.79</v>
      </c>
      <c r="S2732" s="2">
        <f t="shared" si="384"/>
        <v>1</v>
      </c>
      <c r="T2732" s="42">
        <f>DataSet!G1221+DataSet!Q1221+DataSet!S1221</f>
        <v>6</v>
      </c>
      <c r="U2732" s="16" t="str">
        <f t="shared" si="385"/>
        <v>Medium</v>
      </c>
      <c r="V2732" s="4">
        <v>3</v>
      </c>
      <c r="W2732" s="33">
        <f t="shared" si="386"/>
        <v>498.12407079645982</v>
      </c>
      <c r="X2732" s="2" t="s">
        <v>17</v>
      </c>
    </row>
    <row r="2733" spans="1:24" ht="14.25" customHeight="1" x14ac:dyDescent="0.25">
      <c r="A2733" s="2">
        <v>1280</v>
      </c>
      <c r="B2733" s="2">
        <v>19</v>
      </c>
      <c r="C2733" s="2" t="str">
        <f t="shared" si="378"/>
        <v>Young Adults</v>
      </c>
      <c r="D2733" s="2" t="s">
        <v>26</v>
      </c>
      <c r="E2733" s="2" t="s">
        <v>13</v>
      </c>
      <c r="F2733" s="2">
        <v>517.97</v>
      </c>
      <c r="G2733" s="2">
        <f t="shared" si="379"/>
        <v>2</v>
      </c>
      <c r="H2733" s="6">
        <v>45476</v>
      </c>
      <c r="I2733" s="12" t="str">
        <f t="shared" si="380"/>
        <v>2024</v>
      </c>
      <c r="J2733" s="10" t="str">
        <f t="shared" si="381"/>
        <v>Jul</v>
      </c>
      <c r="K2733" s="12" t="str">
        <f t="shared" si="382"/>
        <v>03</v>
      </c>
      <c r="L2733" s="2" t="s">
        <v>30</v>
      </c>
      <c r="M2733" s="2" t="s">
        <v>15</v>
      </c>
      <c r="N2733" s="2">
        <v>0.99</v>
      </c>
      <c r="O2733" s="2" t="s">
        <v>16</v>
      </c>
      <c r="P2733" s="2">
        <v>12</v>
      </c>
      <c r="Q2733" s="2">
        <f t="shared" si="383"/>
        <v>2</v>
      </c>
      <c r="R2733" s="2">
        <v>43.16</v>
      </c>
      <c r="S2733" s="2">
        <f t="shared" si="384"/>
        <v>1</v>
      </c>
      <c r="T2733" s="42">
        <f>DataSet!G1281+DataSet!Q1281+DataSet!S1281</f>
        <v>7</v>
      </c>
      <c r="U2733" s="16" t="str">
        <f t="shared" si="385"/>
        <v>High</v>
      </c>
      <c r="V2733" s="4">
        <v>4</v>
      </c>
      <c r="W2733" s="33">
        <f t="shared" si="386"/>
        <v>520.1769527896995</v>
      </c>
      <c r="X2733" s="2" t="s">
        <v>22</v>
      </c>
    </row>
    <row r="2734" spans="1:24" ht="14.25" customHeight="1" x14ac:dyDescent="0.25">
      <c r="A2734" s="2">
        <v>1325</v>
      </c>
      <c r="B2734" s="2">
        <v>25</v>
      </c>
      <c r="C2734" s="2" t="str">
        <f t="shared" si="378"/>
        <v>Young Adults</v>
      </c>
      <c r="D2734" s="2" t="s">
        <v>23</v>
      </c>
      <c r="E2734" s="2" t="s">
        <v>19</v>
      </c>
      <c r="F2734" s="2">
        <v>105.28</v>
      </c>
      <c r="G2734" s="2">
        <f t="shared" si="379"/>
        <v>1</v>
      </c>
      <c r="H2734" s="6">
        <v>45521</v>
      </c>
      <c r="I2734" s="12" t="str">
        <f t="shared" si="380"/>
        <v>2024</v>
      </c>
      <c r="J2734" s="10" t="str">
        <f t="shared" si="381"/>
        <v>Aug</v>
      </c>
      <c r="K2734" s="12" t="str">
        <f t="shared" si="382"/>
        <v>17</v>
      </c>
      <c r="L2734" s="2" t="s">
        <v>14</v>
      </c>
      <c r="M2734" s="2" t="s">
        <v>25</v>
      </c>
      <c r="N2734" s="2">
        <v>0.99</v>
      </c>
      <c r="O2734" s="2" t="s">
        <v>16</v>
      </c>
      <c r="P2734" s="2">
        <v>11</v>
      </c>
      <c r="Q2734" s="2">
        <f t="shared" si="383"/>
        <v>2</v>
      </c>
      <c r="R2734" s="2">
        <v>9.57</v>
      </c>
      <c r="S2734" s="2">
        <f t="shared" si="384"/>
        <v>1</v>
      </c>
      <c r="T2734" s="42">
        <f>DataSet!G1326+DataSet!Q1326+DataSet!S1326</f>
        <v>7</v>
      </c>
      <c r="U2734" s="16" t="str">
        <f t="shared" si="385"/>
        <v>High</v>
      </c>
      <c r="V2734" s="4">
        <v>1</v>
      </c>
      <c r="W2734" s="33">
        <f t="shared" si="386"/>
        <v>545.14347345132728</v>
      </c>
      <c r="X2734" s="2" t="s">
        <v>22</v>
      </c>
    </row>
    <row r="2735" spans="1:24" ht="14.25" customHeight="1" x14ac:dyDescent="0.25">
      <c r="A2735" s="2">
        <v>1441</v>
      </c>
      <c r="B2735" s="2">
        <v>47</v>
      </c>
      <c r="C2735" s="2" t="str">
        <f t="shared" si="378"/>
        <v>Mid Adults</v>
      </c>
      <c r="D2735" s="2" t="s">
        <v>12</v>
      </c>
      <c r="E2735" s="2" t="s">
        <v>29</v>
      </c>
      <c r="F2735" s="2">
        <v>587.03</v>
      </c>
      <c r="G2735" s="2">
        <f t="shared" si="379"/>
        <v>2</v>
      </c>
      <c r="H2735" s="6">
        <v>45637</v>
      </c>
      <c r="I2735" s="12" t="str">
        <f t="shared" si="380"/>
        <v>2024</v>
      </c>
      <c r="J2735" s="10" t="str">
        <f t="shared" si="381"/>
        <v>Dec</v>
      </c>
      <c r="K2735" s="12" t="str">
        <f t="shared" si="382"/>
        <v>11</v>
      </c>
      <c r="L2735" s="2" t="s">
        <v>30</v>
      </c>
      <c r="M2735" s="2" t="s">
        <v>25</v>
      </c>
      <c r="N2735" s="2">
        <v>0.99</v>
      </c>
      <c r="O2735" s="2" t="s">
        <v>21</v>
      </c>
      <c r="P2735" s="2">
        <v>13</v>
      </c>
      <c r="Q2735" s="2">
        <f t="shared" si="383"/>
        <v>2</v>
      </c>
      <c r="R2735" s="2">
        <v>45.16</v>
      </c>
      <c r="S2735" s="2">
        <f t="shared" si="384"/>
        <v>1</v>
      </c>
      <c r="T2735" s="42">
        <f>DataSet!G1442+DataSet!Q1442+DataSet!S1442</f>
        <v>7</v>
      </c>
      <c r="U2735" s="16" t="str">
        <f t="shared" si="385"/>
        <v>High</v>
      </c>
      <c r="V2735" s="4">
        <v>4</v>
      </c>
      <c r="W2735" s="33">
        <f t="shared" si="386"/>
        <v>520.18169892473111</v>
      </c>
      <c r="X2735" s="2" t="s">
        <v>28</v>
      </c>
    </row>
    <row r="2736" spans="1:24" ht="14.25" customHeight="1" x14ac:dyDescent="0.25">
      <c r="A2736" s="2">
        <v>1609</v>
      </c>
      <c r="B2736" s="2">
        <v>23</v>
      </c>
      <c r="C2736" s="2" t="str">
        <f t="shared" si="378"/>
        <v>Young Adults</v>
      </c>
      <c r="D2736" s="2" t="s">
        <v>12</v>
      </c>
      <c r="E2736" s="2" t="s">
        <v>29</v>
      </c>
      <c r="F2736" s="2">
        <v>305.08</v>
      </c>
      <c r="G2736" s="2">
        <f t="shared" si="379"/>
        <v>1</v>
      </c>
      <c r="H2736" s="6">
        <v>45805</v>
      </c>
      <c r="I2736" s="12" t="str">
        <f t="shared" si="380"/>
        <v>2025</v>
      </c>
      <c r="J2736" s="10" t="str">
        <f t="shared" si="381"/>
        <v>May</v>
      </c>
      <c r="K2736" s="12" t="str">
        <f t="shared" si="382"/>
        <v>28</v>
      </c>
      <c r="L2736" s="2" t="s">
        <v>30</v>
      </c>
      <c r="M2736" s="2" t="s">
        <v>25</v>
      </c>
      <c r="N2736" s="2">
        <v>0.99</v>
      </c>
      <c r="O2736" s="2" t="s">
        <v>16</v>
      </c>
      <c r="P2736" s="2">
        <v>12</v>
      </c>
      <c r="Q2736" s="2">
        <f t="shared" si="383"/>
        <v>2</v>
      </c>
      <c r="R2736" s="2">
        <v>25.42</v>
      </c>
      <c r="S2736" s="2">
        <f t="shared" si="384"/>
        <v>1</v>
      </c>
      <c r="T2736" s="42">
        <f>DataSet!G1610+DataSet!Q1610+DataSet!S1610</f>
        <v>6</v>
      </c>
      <c r="U2736" s="16" t="str">
        <f t="shared" si="385"/>
        <v>Medium</v>
      </c>
      <c r="V2736" s="4">
        <v>2</v>
      </c>
      <c r="W2736" s="33">
        <f t="shared" si="386"/>
        <v>517.95169230769204</v>
      </c>
      <c r="X2736" s="2" t="s">
        <v>28</v>
      </c>
    </row>
    <row r="2737" spans="1:24" ht="14.25" customHeight="1" x14ac:dyDescent="0.25">
      <c r="A2737" s="2">
        <v>1678</v>
      </c>
      <c r="B2737" s="2">
        <v>48</v>
      </c>
      <c r="C2737" s="2" t="str">
        <f t="shared" si="378"/>
        <v>Mid Adults</v>
      </c>
      <c r="D2737" s="2" t="s">
        <v>12</v>
      </c>
      <c r="E2737" s="2" t="s">
        <v>19</v>
      </c>
      <c r="F2737" s="2">
        <v>673.67</v>
      </c>
      <c r="G2737" s="2">
        <f t="shared" si="379"/>
        <v>3</v>
      </c>
      <c r="H2737" s="6">
        <v>45874</v>
      </c>
      <c r="I2737" s="12" t="str">
        <f t="shared" si="380"/>
        <v>2025</v>
      </c>
      <c r="J2737" s="10" t="str">
        <f t="shared" si="381"/>
        <v>Aug</v>
      </c>
      <c r="K2737" s="12" t="str">
        <f t="shared" si="382"/>
        <v>05</v>
      </c>
      <c r="L2737" s="2" t="s">
        <v>24</v>
      </c>
      <c r="M2737" s="2" t="s">
        <v>15</v>
      </c>
      <c r="N2737" s="2">
        <v>0.99</v>
      </c>
      <c r="O2737" s="2" t="s">
        <v>16</v>
      </c>
      <c r="P2737" s="2">
        <v>19</v>
      </c>
      <c r="Q2737" s="2">
        <f t="shared" si="383"/>
        <v>3</v>
      </c>
      <c r="R2737" s="2">
        <v>35.46</v>
      </c>
      <c r="S2737" s="2">
        <f t="shared" si="384"/>
        <v>1</v>
      </c>
      <c r="T2737" s="42">
        <f>DataSet!G1679+DataSet!Q1679+DataSet!S1679</f>
        <v>7</v>
      </c>
      <c r="U2737" s="16" t="str">
        <f t="shared" si="385"/>
        <v>High</v>
      </c>
      <c r="V2737" s="4">
        <v>2</v>
      </c>
      <c r="W2737" s="33">
        <f t="shared" si="386"/>
        <v>518.42057268722454</v>
      </c>
      <c r="X2737" s="2" t="s">
        <v>22</v>
      </c>
    </row>
    <row r="2738" spans="1:24" ht="14.25" customHeight="1" x14ac:dyDescent="0.25">
      <c r="A2738" s="2">
        <v>2192</v>
      </c>
      <c r="B2738" s="2">
        <v>59</v>
      </c>
      <c r="C2738" s="2" t="str">
        <f t="shared" si="378"/>
        <v>Late Adults</v>
      </c>
      <c r="D2738" s="2" t="s">
        <v>18</v>
      </c>
      <c r="E2738" s="2" t="s">
        <v>13</v>
      </c>
      <c r="F2738" s="2">
        <v>325.36</v>
      </c>
      <c r="G2738" s="2">
        <f t="shared" si="379"/>
        <v>1</v>
      </c>
      <c r="H2738" s="6">
        <v>46388</v>
      </c>
      <c r="I2738" s="12" t="str">
        <f t="shared" si="380"/>
        <v>2027</v>
      </c>
      <c r="J2738" s="10" t="str">
        <f t="shared" si="381"/>
        <v>Jan</v>
      </c>
      <c r="K2738" s="12" t="str">
        <f t="shared" si="382"/>
        <v>01</v>
      </c>
      <c r="L2738" s="2" t="s">
        <v>30</v>
      </c>
      <c r="M2738" s="2" t="s">
        <v>25</v>
      </c>
      <c r="N2738" s="2">
        <v>0.99</v>
      </c>
      <c r="O2738" s="2" t="s">
        <v>21</v>
      </c>
      <c r="P2738" s="2">
        <v>5</v>
      </c>
      <c r="Q2738" s="2">
        <f t="shared" si="383"/>
        <v>1</v>
      </c>
      <c r="R2738" s="2">
        <v>65.069999999999993</v>
      </c>
      <c r="S2738" s="2">
        <f t="shared" si="384"/>
        <v>2</v>
      </c>
      <c r="T2738" s="42">
        <f>DataSet!G2193+DataSet!Q2193+DataSet!S2193</f>
        <v>7</v>
      </c>
      <c r="U2738" s="16" t="str">
        <f t="shared" si="385"/>
        <v>High</v>
      </c>
      <c r="V2738" s="4">
        <v>4</v>
      </c>
      <c r="W2738" s="33">
        <f t="shared" si="386"/>
        <v>520.03762931034476</v>
      </c>
      <c r="X2738" s="2" t="s">
        <v>17</v>
      </c>
    </row>
    <row r="2739" spans="1:24" ht="14.25" customHeight="1" x14ac:dyDescent="0.25">
      <c r="A2739" s="2">
        <v>2583</v>
      </c>
      <c r="B2739" s="2">
        <v>57</v>
      </c>
      <c r="C2739" s="2" t="str">
        <f t="shared" si="378"/>
        <v>Late Adults</v>
      </c>
      <c r="D2739" s="2" t="s">
        <v>18</v>
      </c>
      <c r="E2739" s="2" t="s">
        <v>19</v>
      </c>
      <c r="F2739" s="2">
        <v>88.91</v>
      </c>
      <c r="G2739" s="2">
        <f t="shared" si="379"/>
        <v>1</v>
      </c>
      <c r="H2739" s="6">
        <v>46779</v>
      </c>
      <c r="I2739" s="12" t="str">
        <f t="shared" si="380"/>
        <v>2028</v>
      </c>
      <c r="J2739" s="10" t="str">
        <f t="shared" si="381"/>
        <v>Jan</v>
      </c>
      <c r="K2739" s="12" t="str">
        <f t="shared" si="382"/>
        <v>27</v>
      </c>
      <c r="L2739" s="2" t="s">
        <v>14</v>
      </c>
      <c r="M2739" s="2" t="s">
        <v>25</v>
      </c>
      <c r="N2739" s="2">
        <v>0.99</v>
      </c>
      <c r="O2739" s="2" t="s">
        <v>16</v>
      </c>
      <c r="P2739" s="2">
        <v>5</v>
      </c>
      <c r="Q2739" s="2">
        <f t="shared" si="383"/>
        <v>1</v>
      </c>
      <c r="R2739" s="2">
        <v>17.78</v>
      </c>
      <c r="S2739" s="2">
        <f t="shared" si="384"/>
        <v>1</v>
      </c>
      <c r="T2739" s="42">
        <f>DataSet!G2584+DataSet!Q2584+DataSet!S2584</f>
        <v>4</v>
      </c>
      <c r="U2739" s="16" t="str">
        <f t="shared" si="385"/>
        <v>Low</v>
      </c>
      <c r="V2739" s="4">
        <v>1</v>
      </c>
      <c r="W2739" s="33">
        <f t="shared" si="386"/>
        <v>546.11878048780477</v>
      </c>
      <c r="X2739" s="2" t="s">
        <v>17</v>
      </c>
    </row>
    <row r="2740" spans="1:24" ht="14.25" customHeight="1" x14ac:dyDescent="0.25">
      <c r="A2740" s="2">
        <v>2639</v>
      </c>
      <c r="B2740" s="2">
        <v>45</v>
      </c>
      <c r="C2740" s="2" t="str">
        <f t="shared" si="378"/>
        <v>Mid Adults</v>
      </c>
      <c r="D2740" s="2" t="s">
        <v>23</v>
      </c>
      <c r="E2740" s="2" t="s">
        <v>27</v>
      </c>
      <c r="F2740" s="2">
        <v>876.07</v>
      </c>
      <c r="G2740" s="2">
        <f t="shared" si="379"/>
        <v>3</v>
      </c>
      <c r="H2740" s="6">
        <v>46835</v>
      </c>
      <c r="I2740" s="12" t="str">
        <f t="shared" si="380"/>
        <v>2028</v>
      </c>
      <c r="J2740" s="10" t="str">
        <f t="shared" si="381"/>
        <v>Mar</v>
      </c>
      <c r="K2740" s="12" t="str">
        <f t="shared" si="382"/>
        <v>23</v>
      </c>
      <c r="L2740" s="2" t="s">
        <v>14</v>
      </c>
      <c r="M2740" s="2" t="s">
        <v>15</v>
      </c>
      <c r="N2740" s="2">
        <v>0.99</v>
      </c>
      <c r="O2740" s="2" t="s">
        <v>21</v>
      </c>
      <c r="P2740" s="2">
        <v>9</v>
      </c>
      <c r="Q2740" s="2">
        <f t="shared" si="383"/>
        <v>2</v>
      </c>
      <c r="R2740" s="2">
        <v>97.34</v>
      </c>
      <c r="S2740" s="2">
        <f t="shared" si="384"/>
        <v>2</v>
      </c>
      <c r="T2740" s="42">
        <f>DataSet!G2640+DataSet!Q2640+DataSet!S2640</f>
        <v>6</v>
      </c>
      <c r="U2740" s="16" t="str">
        <f t="shared" si="385"/>
        <v>Medium</v>
      </c>
      <c r="V2740" s="4">
        <v>2</v>
      </c>
      <c r="W2740" s="33">
        <f t="shared" si="386"/>
        <v>518.07785871964654</v>
      </c>
      <c r="X2740" s="2" t="s">
        <v>22</v>
      </c>
    </row>
    <row r="2741" spans="1:24" ht="14.25" customHeight="1" x14ac:dyDescent="0.25">
      <c r="A2741" s="2">
        <v>2963</v>
      </c>
      <c r="B2741" s="2">
        <v>21</v>
      </c>
      <c r="C2741" s="2" t="str">
        <f t="shared" si="378"/>
        <v>Young Adults</v>
      </c>
      <c r="D2741" s="2" t="s">
        <v>18</v>
      </c>
      <c r="E2741" s="2" t="s">
        <v>27</v>
      </c>
      <c r="F2741" s="2">
        <v>171.53</v>
      </c>
      <c r="G2741" s="2">
        <f t="shared" si="379"/>
        <v>1</v>
      </c>
      <c r="H2741" s="6">
        <v>47159</v>
      </c>
      <c r="I2741" s="12" t="str">
        <f t="shared" si="380"/>
        <v>2029</v>
      </c>
      <c r="J2741" s="10" t="str">
        <f t="shared" si="381"/>
        <v>Feb</v>
      </c>
      <c r="K2741" s="12" t="str">
        <f t="shared" si="382"/>
        <v>10</v>
      </c>
      <c r="L2741" s="2" t="s">
        <v>24</v>
      </c>
      <c r="M2741" s="2" t="s">
        <v>15</v>
      </c>
      <c r="N2741" s="2">
        <v>0.99</v>
      </c>
      <c r="O2741" s="2" t="s">
        <v>21</v>
      </c>
      <c r="P2741" s="2">
        <v>17</v>
      </c>
      <c r="Q2741" s="2">
        <f t="shared" si="383"/>
        <v>3</v>
      </c>
      <c r="R2741" s="2">
        <v>10.09</v>
      </c>
      <c r="S2741" s="2">
        <f t="shared" si="384"/>
        <v>1</v>
      </c>
      <c r="T2741" s="42">
        <f>DataSet!G2964+DataSet!Q2964+DataSet!S2964</f>
        <v>5</v>
      </c>
      <c r="U2741" s="16" t="str">
        <f t="shared" si="385"/>
        <v>Medium</v>
      </c>
      <c r="V2741" s="4">
        <v>2</v>
      </c>
      <c r="W2741" s="33">
        <f t="shared" si="386"/>
        <v>517.28584070796444</v>
      </c>
      <c r="X2741" s="2" t="s">
        <v>28</v>
      </c>
    </row>
    <row r="2742" spans="1:24" ht="14.25" customHeight="1" x14ac:dyDescent="0.25">
      <c r="A2742" s="2">
        <v>3303</v>
      </c>
      <c r="B2742" s="2">
        <v>41</v>
      </c>
      <c r="C2742" s="2" t="str">
        <f t="shared" si="378"/>
        <v>Mid Adults</v>
      </c>
      <c r="D2742" s="2" t="s">
        <v>18</v>
      </c>
      <c r="E2742" s="2" t="s">
        <v>19</v>
      </c>
      <c r="F2742" s="2">
        <v>999.65</v>
      </c>
      <c r="G2742" s="2">
        <f t="shared" si="379"/>
        <v>3</v>
      </c>
      <c r="H2742" s="6">
        <v>47499</v>
      </c>
      <c r="I2742" s="12" t="str">
        <f t="shared" si="380"/>
        <v>2030</v>
      </c>
      <c r="J2742" s="10" t="str">
        <f t="shared" si="381"/>
        <v>Jan</v>
      </c>
      <c r="K2742" s="12" t="str">
        <f t="shared" si="382"/>
        <v>16</v>
      </c>
      <c r="L2742" s="2" t="s">
        <v>14</v>
      </c>
      <c r="M2742" s="2" t="s">
        <v>25</v>
      </c>
      <c r="N2742" s="2">
        <v>0.99</v>
      </c>
      <c r="O2742" s="2" t="s">
        <v>16</v>
      </c>
      <c r="P2742" s="2">
        <v>4</v>
      </c>
      <c r="Q2742" s="2">
        <f t="shared" si="383"/>
        <v>1</v>
      </c>
      <c r="R2742" s="2">
        <v>249.91</v>
      </c>
      <c r="S2742" s="2">
        <f t="shared" si="384"/>
        <v>3</v>
      </c>
      <c r="T2742" s="42">
        <f>DataSet!G3304+DataSet!Q3304+DataSet!S3304</f>
        <v>7</v>
      </c>
      <c r="U2742" s="16" t="str">
        <f t="shared" si="385"/>
        <v>High</v>
      </c>
      <c r="V2742" s="4">
        <v>1</v>
      </c>
      <c r="W2742" s="33">
        <f t="shared" si="386"/>
        <v>547.13479999999993</v>
      </c>
      <c r="X2742" s="2" t="s">
        <v>28</v>
      </c>
    </row>
    <row r="2743" spans="1:24" ht="14.25" customHeight="1" x14ac:dyDescent="0.25">
      <c r="A2743" s="2">
        <v>3488</v>
      </c>
      <c r="B2743" s="2">
        <v>22</v>
      </c>
      <c r="C2743" s="2" t="str">
        <f t="shared" si="378"/>
        <v>Young Adults</v>
      </c>
      <c r="D2743" s="2" t="s">
        <v>26</v>
      </c>
      <c r="E2743" s="2" t="s">
        <v>27</v>
      </c>
      <c r="F2743" s="2">
        <v>377.18</v>
      </c>
      <c r="G2743" s="2">
        <f t="shared" si="379"/>
        <v>2</v>
      </c>
      <c r="H2743" s="6">
        <v>47684</v>
      </c>
      <c r="I2743" s="12" t="str">
        <f t="shared" si="380"/>
        <v>2030</v>
      </c>
      <c r="J2743" s="10" t="str">
        <f t="shared" si="381"/>
        <v>Jul</v>
      </c>
      <c r="K2743" s="12" t="str">
        <f t="shared" si="382"/>
        <v>20</v>
      </c>
      <c r="L2743" s="2" t="s">
        <v>14</v>
      </c>
      <c r="M2743" s="2" t="s">
        <v>15</v>
      </c>
      <c r="N2743" s="2">
        <v>0.99</v>
      </c>
      <c r="O2743" s="2" t="s">
        <v>16</v>
      </c>
      <c r="P2743" s="2">
        <v>4</v>
      </c>
      <c r="Q2743" s="2">
        <f t="shared" si="383"/>
        <v>1</v>
      </c>
      <c r="R2743" s="2">
        <v>94.3</v>
      </c>
      <c r="S2743" s="2">
        <f t="shared" si="384"/>
        <v>2</v>
      </c>
      <c r="T2743" s="42">
        <f>DataSet!G3489+DataSet!Q3489+DataSet!S3489</f>
        <v>5</v>
      </c>
      <c r="U2743" s="16" t="str">
        <f t="shared" si="385"/>
        <v>Medium</v>
      </c>
      <c r="V2743" s="4">
        <v>3</v>
      </c>
      <c r="W2743" s="33">
        <f t="shared" si="386"/>
        <v>498.84334811529897</v>
      </c>
      <c r="X2743" s="2" t="s">
        <v>22</v>
      </c>
    </row>
    <row r="2744" spans="1:24" ht="14.25" customHeight="1" x14ac:dyDescent="0.25">
      <c r="A2744" s="2">
        <v>3650</v>
      </c>
      <c r="B2744" s="2">
        <v>42</v>
      </c>
      <c r="C2744" s="2" t="str">
        <f t="shared" si="378"/>
        <v>Mid Adults</v>
      </c>
      <c r="D2744" s="2" t="s">
        <v>12</v>
      </c>
      <c r="E2744" s="2" t="s">
        <v>13</v>
      </c>
      <c r="F2744" s="2">
        <v>733.24</v>
      </c>
      <c r="G2744" s="2">
        <f t="shared" si="379"/>
        <v>3</v>
      </c>
      <c r="H2744" s="6">
        <v>47846</v>
      </c>
      <c r="I2744" s="12" t="str">
        <f t="shared" si="380"/>
        <v>2030</v>
      </c>
      <c r="J2744" s="10" t="str">
        <f t="shared" si="381"/>
        <v>Dec</v>
      </c>
      <c r="K2744" s="12" t="str">
        <f t="shared" si="382"/>
        <v>29</v>
      </c>
      <c r="L2744" s="2" t="s">
        <v>30</v>
      </c>
      <c r="M2744" s="2" t="s">
        <v>25</v>
      </c>
      <c r="N2744" s="2">
        <v>0.99</v>
      </c>
      <c r="O2744" s="2" t="s">
        <v>21</v>
      </c>
      <c r="P2744" s="2">
        <v>2</v>
      </c>
      <c r="Q2744" s="2">
        <f t="shared" si="383"/>
        <v>1</v>
      </c>
      <c r="R2744" s="2">
        <v>366.62</v>
      </c>
      <c r="S2744" s="2">
        <f t="shared" si="384"/>
        <v>3</v>
      </c>
      <c r="T2744" s="42">
        <f>DataSet!G3651+DataSet!Q3651+DataSet!S3651</f>
        <v>4</v>
      </c>
      <c r="U2744" s="16" t="str">
        <f t="shared" si="385"/>
        <v>Low</v>
      </c>
      <c r="V2744" s="4">
        <v>3</v>
      </c>
      <c r="W2744" s="33">
        <f t="shared" si="386"/>
        <v>499.11371111111077</v>
      </c>
      <c r="X2744" s="2" t="s">
        <v>17</v>
      </c>
    </row>
    <row r="2745" spans="1:24" ht="14.25" customHeight="1" x14ac:dyDescent="0.25">
      <c r="A2745" s="2">
        <v>3678</v>
      </c>
      <c r="B2745" s="2">
        <v>68</v>
      </c>
      <c r="C2745" s="2" t="str">
        <f t="shared" si="378"/>
        <v>Seniors</v>
      </c>
      <c r="D2745" s="2" t="s">
        <v>18</v>
      </c>
      <c r="E2745" s="2" t="s">
        <v>19</v>
      </c>
      <c r="F2745" s="2">
        <v>805.62</v>
      </c>
      <c r="G2745" s="2">
        <f t="shared" si="379"/>
        <v>3</v>
      </c>
      <c r="H2745" s="6">
        <v>47874</v>
      </c>
      <c r="I2745" s="12" t="str">
        <f t="shared" si="380"/>
        <v>2031</v>
      </c>
      <c r="J2745" s="10" t="str">
        <f t="shared" si="381"/>
        <v>Jan</v>
      </c>
      <c r="K2745" s="12" t="str">
        <f t="shared" si="382"/>
        <v>26</v>
      </c>
      <c r="L2745" s="2" t="s">
        <v>20</v>
      </c>
      <c r="M2745" s="2" t="s">
        <v>15</v>
      </c>
      <c r="N2745" s="2">
        <v>0.99</v>
      </c>
      <c r="O2745" s="2" t="s">
        <v>16</v>
      </c>
      <c r="P2745" s="2">
        <v>14</v>
      </c>
      <c r="Q2745" s="2">
        <f t="shared" si="383"/>
        <v>2</v>
      </c>
      <c r="R2745" s="2">
        <v>57.54</v>
      </c>
      <c r="S2745" s="2">
        <f t="shared" si="384"/>
        <v>2</v>
      </c>
      <c r="T2745" s="42">
        <f>DataSet!G3679+DataSet!Q3679+DataSet!S3679</f>
        <v>7</v>
      </c>
      <c r="U2745" s="16" t="str">
        <f t="shared" si="385"/>
        <v>High</v>
      </c>
      <c r="V2745" s="4">
        <v>3</v>
      </c>
      <c r="W2745" s="33">
        <f t="shared" si="386"/>
        <v>498.59227171492165</v>
      </c>
      <c r="X2745" s="2" t="s">
        <v>17</v>
      </c>
    </row>
    <row r="2746" spans="1:24" ht="14.25" customHeight="1" x14ac:dyDescent="0.25">
      <c r="A2746" s="2">
        <v>4073</v>
      </c>
      <c r="B2746" s="2">
        <v>43</v>
      </c>
      <c r="C2746" s="2" t="str">
        <f t="shared" si="378"/>
        <v>Mid Adults</v>
      </c>
      <c r="D2746" s="2" t="s">
        <v>26</v>
      </c>
      <c r="E2746" s="2" t="s">
        <v>19</v>
      </c>
      <c r="F2746" s="2">
        <v>667.99</v>
      </c>
      <c r="G2746" s="2">
        <f t="shared" si="379"/>
        <v>3</v>
      </c>
      <c r="H2746" s="6">
        <v>48269</v>
      </c>
      <c r="I2746" s="12" t="str">
        <f t="shared" si="380"/>
        <v>2032</v>
      </c>
      <c r="J2746" s="10" t="str">
        <f t="shared" si="381"/>
        <v>Feb</v>
      </c>
      <c r="K2746" s="12" t="str">
        <f t="shared" si="382"/>
        <v>25</v>
      </c>
      <c r="L2746" s="2" t="s">
        <v>14</v>
      </c>
      <c r="M2746" s="2" t="s">
        <v>25</v>
      </c>
      <c r="N2746" s="2">
        <v>0.99</v>
      </c>
      <c r="O2746" s="2" t="s">
        <v>21</v>
      </c>
      <c r="P2746" s="2">
        <v>15</v>
      </c>
      <c r="Q2746" s="2">
        <f t="shared" si="383"/>
        <v>2</v>
      </c>
      <c r="R2746" s="2">
        <v>44.53</v>
      </c>
      <c r="S2746" s="2">
        <f t="shared" si="384"/>
        <v>1</v>
      </c>
      <c r="T2746" s="42">
        <f>DataSet!G4074+DataSet!Q4074+DataSet!S4074</f>
        <v>6</v>
      </c>
      <c r="U2746" s="16" t="str">
        <f t="shared" si="385"/>
        <v>Medium</v>
      </c>
      <c r="V2746" s="4">
        <v>3</v>
      </c>
      <c r="W2746" s="33">
        <f t="shared" si="386"/>
        <v>497.90694196428524</v>
      </c>
      <c r="X2746" s="2" t="s">
        <v>28</v>
      </c>
    </row>
    <row r="2747" spans="1:24" ht="14.25" customHeight="1" x14ac:dyDescent="0.25">
      <c r="A2747" s="2">
        <v>4298</v>
      </c>
      <c r="B2747" s="2">
        <v>50</v>
      </c>
      <c r="C2747" s="2" t="str">
        <f t="shared" si="378"/>
        <v>Late Adults</v>
      </c>
      <c r="D2747" s="2" t="s">
        <v>18</v>
      </c>
      <c r="E2747" s="2" t="s">
        <v>29</v>
      </c>
      <c r="F2747" s="2">
        <v>428.37</v>
      </c>
      <c r="G2747" s="2">
        <f t="shared" si="379"/>
        <v>2</v>
      </c>
      <c r="H2747" s="6">
        <v>48494</v>
      </c>
      <c r="I2747" s="12" t="str">
        <f t="shared" si="380"/>
        <v>2032</v>
      </c>
      <c r="J2747" s="10" t="str">
        <f t="shared" si="381"/>
        <v>Oct</v>
      </c>
      <c r="K2747" s="12" t="str">
        <f t="shared" si="382"/>
        <v>07</v>
      </c>
      <c r="L2747" s="2" t="s">
        <v>30</v>
      </c>
      <c r="M2747" s="2" t="s">
        <v>15</v>
      </c>
      <c r="N2747" s="2">
        <v>0.99</v>
      </c>
      <c r="O2747" s="2" t="s">
        <v>21</v>
      </c>
      <c r="P2747" s="2">
        <v>17</v>
      </c>
      <c r="Q2747" s="2">
        <f t="shared" si="383"/>
        <v>3</v>
      </c>
      <c r="R2747" s="2">
        <v>25.2</v>
      </c>
      <c r="S2747" s="2">
        <f t="shared" si="384"/>
        <v>1</v>
      </c>
      <c r="T2747" s="42">
        <f>DataSet!G4299+DataSet!Q4299+DataSet!S4299</f>
        <v>6</v>
      </c>
      <c r="U2747" s="16" t="str">
        <f t="shared" si="385"/>
        <v>Medium</v>
      </c>
      <c r="V2747" s="4">
        <v>1</v>
      </c>
      <c r="W2747" s="33">
        <f t="shared" si="386"/>
        <v>546.12697104677045</v>
      </c>
      <c r="X2747" s="2" t="s">
        <v>17</v>
      </c>
    </row>
    <row r="2748" spans="1:24" ht="14.25" customHeight="1" x14ac:dyDescent="0.25">
      <c r="A2748" s="2">
        <v>4930</v>
      </c>
      <c r="B2748" s="2">
        <v>35</v>
      </c>
      <c r="C2748" s="2" t="str">
        <f t="shared" si="378"/>
        <v>Early Adults</v>
      </c>
      <c r="D2748" s="2" t="s">
        <v>18</v>
      </c>
      <c r="E2748" s="2" t="s">
        <v>29</v>
      </c>
      <c r="F2748" s="2">
        <v>615.4</v>
      </c>
      <c r="G2748" s="2">
        <f t="shared" si="379"/>
        <v>2</v>
      </c>
      <c r="H2748" s="6">
        <v>49126</v>
      </c>
      <c r="I2748" s="12" t="str">
        <f t="shared" si="380"/>
        <v>2034</v>
      </c>
      <c r="J2748" s="10" t="str">
        <f t="shared" si="381"/>
        <v>Jul</v>
      </c>
      <c r="K2748" s="12" t="str">
        <f t="shared" si="382"/>
        <v>01</v>
      </c>
      <c r="L2748" s="2" t="s">
        <v>24</v>
      </c>
      <c r="M2748" s="2" t="s">
        <v>15</v>
      </c>
      <c r="N2748" s="2">
        <v>0.99</v>
      </c>
      <c r="O2748" s="2" t="s">
        <v>16</v>
      </c>
      <c r="P2748" s="2">
        <v>8</v>
      </c>
      <c r="Q2748" s="2">
        <f t="shared" si="383"/>
        <v>2</v>
      </c>
      <c r="R2748" s="2">
        <v>76.92</v>
      </c>
      <c r="S2748" s="2">
        <f t="shared" si="384"/>
        <v>2</v>
      </c>
      <c r="T2748" s="42">
        <f>DataSet!G4931+DataSet!Q4931+DataSet!S4931</f>
        <v>6</v>
      </c>
      <c r="U2748" s="16" t="str">
        <f t="shared" si="385"/>
        <v>Medium</v>
      </c>
      <c r="V2748" s="4">
        <v>4</v>
      </c>
      <c r="W2748" s="33">
        <f t="shared" si="386"/>
        <v>520.4580993520517</v>
      </c>
      <c r="X2748" s="2" t="s">
        <v>22</v>
      </c>
    </row>
    <row r="2749" spans="1:24" ht="14.25" customHeight="1" x14ac:dyDescent="0.25">
      <c r="A2749" s="2">
        <v>82</v>
      </c>
      <c r="B2749" s="2">
        <v>32</v>
      </c>
      <c r="C2749" s="2" t="str">
        <f t="shared" si="378"/>
        <v>Early Adults</v>
      </c>
      <c r="D2749" s="2" t="s">
        <v>23</v>
      </c>
      <c r="E2749" s="2" t="s">
        <v>13</v>
      </c>
      <c r="F2749" s="2">
        <v>314.39999999999998</v>
      </c>
      <c r="G2749" s="2">
        <f t="shared" si="379"/>
        <v>1</v>
      </c>
      <c r="H2749" s="6">
        <v>44278</v>
      </c>
      <c r="I2749" s="12" t="str">
        <f t="shared" si="380"/>
        <v>2021</v>
      </c>
      <c r="J2749" s="10" t="str">
        <f t="shared" si="381"/>
        <v>Mar</v>
      </c>
      <c r="K2749" s="12" t="str">
        <f t="shared" si="382"/>
        <v>23</v>
      </c>
      <c r="L2749" s="2" t="s">
        <v>24</v>
      </c>
      <c r="M2749" s="2" t="s">
        <v>25</v>
      </c>
      <c r="N2749" s="2">
        <v>0.98</v>
      </c>
      <c r="O2749" s="2" t="s">
        <v>16</v>
      </c>
      <c r="P2749" s="2">
        <v>4</v>
      </c>
      <c r="Q2749" s="2">
        <f t="shared" si="383"/>
        <v>1</v>
      </c>
      <c r="R2749" s="2">
        <v>78.599999999999994</v>
      </c>
      <c r="S2749" s="2">
        <f t="shared" si="384"/>
        <v>2</v>
      </c>
      <c r="T2749" s="42">
        <f>DataSet!G83+DataSet!Q83+DataSet!S83</f>
        <v>5</v>
      </c>
      <c r="U2749" s="16" t="str">
        <f t="shared" si="385"/>
        <v>Medium</v>
      </c>
      <c r="V2749" s="4">
        <v>5</v>
      </c>
      <c r="W2749" s="33">
        <f t="shared" si="386"/>
        <v>544.24415730337034</v>
      </c>
      <c r="X2749" s="2" t="s">
        <v>28</v>
      </c>
    </row>
    <row r="2750" spans="1:24" ht="14.25" customHeight="1" x14ac:dyDescent="0.25">
      <c r="A2750" s="2">
        <v>104</v>
      </c>
      <c r="B2750" s="2">
        <v>66</v>
      </c>
      <c r="C2750" s="2" t="str">
        <f t="shared" si="378"/>
        <v>Seniors</v>
      </c>
      <c r="D2750" s="2" t="s">
        <v>26</v>
      </c>
      <c r="E2750" s="2" t="s">
        <v>29</v>
      </c>
      <c r="F2750" s="2">
        <v>432.19</v>
      </c>
      <c r="G2750" s="2">
        <f t="shared" si="379"/>
        <v>2</v>
      </c>
      <c r="H2750" s="6">
        <v>44300</v>
      </c>
      <c r="I2750" s="12" t="str">
        <f t="shared" si="380"/>
        <v>2021</v>
      </c>
      <c r="J2750" s="10" t="str">
        <f t="shared" si="381"/>
        <v>Apr</v>
      </c>
      <c r="K2750" s="12" t="str">
        <f t="shared" si="382"/>
        <v>14</v>
      </c>
      <c r="L2750" s="2" t="s">
        <v>24</v>
      </c>
      <c r="M2750" s="2" t="s">
        <v>15</v>
      </c>
      <c r="N2750" s="2">
        <v>0.98</v>
      </c>
      <c r="O2750" s="2" t="s">
        <v>16</v>
      </c>
      <c r="P2750" s="2">
        <v>6</v>
      </c>
      <c r="Q2750" s="2">
        <f t="shared" si="383"/>
        <v>2</v>
      </c>
      <c r="R2750" s="2">
        <v>72.03</v>
      </c>
      <c r="S2750" s="2">
        <f t="shared" si="384"/>
        <v>2</v>
      </c>
      <c r="T2750" s="42">
        <f>DataSet!G105+DataSet!Q105+DataSet!S105</f>
        <v>4</v>
      </c>
      <c r="U2750" s="16" t="str">
        <f t="shared" si="385"/>
        <v>Low</v>
      </c>
      <c r="V2750" s="4">
        <v>2</v>
      </c>
      <c r="W2750" s="33">
        <f t="shared" si="386"/>
        <v>518.05248337028797</v>
      </c>
      <c r="X2750" s="2" t="s">
        <v>28</v>
      </c>
    </row>
    <row r="2751" spans="1:24" ht="14.25" customHeight="1" x14ac:dyDescent="0.25">
      <c r="A2751" s="2">
        <v>401</v>
      </c>
      <c r="B2751" s="2">
        <v>28</v>
      </c>
      <c r="C2751" s="2" t="str">
        <f t="shared" si="378"/>
        <v>Young Adults</v>
      </c>
      <c r="D2751" s="2" t="s">
        <v>12</v>
      </c>
      <c r="E2751" s="2" t="s">
        <v>19</v>
      </c>
      <c r="F2751" s="2">
        <v>122.35</v>
      </c>
      <c r="G2751" s="2">
        <f t="shared" si="379"/>
        <v>1</v>
      </c>
      <c r="H2751" s="6">
        <v>44597</v>
      </c>
      <c r="I2751" s="12" t="str">
        <f t="shared" si="380"/>
        <v>2022</v>
      </c>
      <c r="J2751" s="10" t="str">
        <f t="shared" si="381"/>
        <v>Feb</v>
      </c>
      <c r="K2751" s="12" t="str">
        <f t="shared" si="382"/>
        <v>05</v>
      </c>
      <c r="L2751" s="2" t="s">
        <v>24</v>
      </c>
      <c r="M2751" s="2" t="s">
        <v>25</v>
      </c>
      <c r="N2751" s="2">
        <v>0.98</v>
      </c>
      <c r="O2751" s="2" t="s">
        <v>16</v>
      </c>
      <c r="P2751" s="2">
        <v>4</v>
      </c>
      <c r="Q2751" s="2">
        <f t="shared" si="383"/>
        <v>1</v>
      </c>
      <c r="R2751" s="2">
        <v>30.59</v>
      </c>
      <c r="S2751" s="2">
        <f t="shared" si="384"/>
        <v>1</v>
      </c>
      <c r="T2751" s="42">
        <f>DataSet!G402+DataSet!Q402+DataSet!S402</f>
        <v>7</v>
      </c>
      <c r="U2751" s="16" t="str">
        <f t="shared" si="385"/>
        <v>High</v>
      </c>
      <c r="V2751" s="4">
        <v>2</v>
      </c>
      <c r="W2751" s="33">
        <f t="shared" si="386"/>
        <v>518.24328888888863</v>
      </c>
      <c r="X2751" s="2" t="s">
        <v>17</v>
      </c>
    </row>
    <row r="2752" spans="1:24" ht="14.25" customHeight="1" x14ac:dyDescent="0.25">
      <c r="A2752" s="2">
        <v>723</v>
      </c>
      <c r="B2752" s="2">
        <v>21</v>
      </c>
      <c r="C2752" s="2" t="str">
        <f t="shared" si="378"/>
        <v>Young Adults</v>
      </c>
      <c r="D2752" s="2" t="s">
        <v>23</v>
      </c>
      <c r="E2752" s="2" t="s">
        <v>19</v>
      </c>
      <c r="F2752" s="2">
        <v>932.96</v>
      </c>
      <c r="G2752" s="2">
        <f t="shared" si="379"/>
        <v>3</v>
      </c>
      <c r="H2752" s="6">
        <v>44919</v>
      </c>
      <c r="I2752" s="12" t="str">
        <f t="shared" si="380"/>
        <v>2022</v>
      </c>
      <c r="J2752" s="10" t="str">
        <f t="shared" si="381"/>
        <v>Dec</v>
      </c>
      <c r="K2752" s="12" t="str">
        <f t="shared" si="382"/>
        <v>24</v>
      </c>
      <c r="L2752" s="2" t="s">
        <v>14</v>
      </c>
      <c r="M2752" s="2" t="s">
        <v>25</v>
      </c>
      <c r="N2752" s="2">
        <v>0.98</v>
      </c>
      <c r="O2752" s="2" t="s">
        <v>21</v>
      </c>
      <c r="P2752" s="2">
        <v>12</v>
      </c>
      <c r="Q2752" s="2">
        <f t="shared" si="383"/>
        <v>2</v>
      </c>
      <c r="R2752" s="2">
        <v>77.75</v>
      </c>
      <c r="S2752" s="2">
        <f t="shared" si="384"/>
        <v>2</v>
      </c>
      <c r="T2752" s="42">
        <f>DataSet!G724+DataSet!Q724+DataSet!S724</f>
        <v>7</v>
      </c>
      <c r="U2752" s="16" t="str">
        <f t="shared" si="385"/>
        <v>High</v>
      </c>
      <c r="V2752" s="4">
        <v>1</v>
      </c>
      <c r="W2752" s="33">
        <f t="shared" si="386"/>
        <v>546.38982142857128</v>
      </c>
      <c r="X2752" s="2" t="s">
        <v>22</v>
      </c>
    </row>
    <row r="2753" spans="1:24" ht="14.25" customHeight="1" x14ac:dyDescent="0.25">
      <c r="A2753" s="2">
        <v>914</v>
      </c>
      <c r="B2753" s="2">
        <v>50</v>
      </c>
      <c r="C2753" s="2" t="str">
        <f t="shared" si="378"/>
        <v>Late Adults</v>
      </c>
      <c r="D2753" s="2" t="s">
        <v>23</v>
      </c>
      <c r="E2753" s="2" t="s">
        <v>27</v>
      </c>
      <c r="F2753" s="2">
        <v>343.61</v>
      </c>
      <c r="G2753" s="2">
        <f t="shared" si="379"/>
        <v>1</v>
      </c>
      <c r="H2753" s="6">
        <v>45110</v>
      </c>
      <c r="I2753" s="12" t="str">
        <f t="shared" si="380"/>
        <v>2023</v>
      </c>
      <c r="J2753" s="10" t="str">
        <f t="shared" si="381"/>
        <v>Jul</v>
      </c>
      <c r="K2753" s="12" t="str">
        <f t="shared" si="382"/>
        <v>03</v>
      </c>
      <c r="L2753" s="2" t="s">
        <v>24</v>
      </c>
      <c r="M2753" s="2" t="s">
        <v>15</v>
      </c>
      <c r="N2753" s="2">
        <v>0.98</v>
      </c>
      <c r="O2753" s="2" t="s">
        <v>16</v>
      </c>
      <c r="P2753" s="2">
        <v>16</v>
      </c>
      <c r="Q2753" s="2">
        <f t="shared" si="383"/>
        <v>3</v>
      </c>
      <c r="R2753" s="2">
        <v>21.48</v>
      </c>
      <c r="S2753" s="2">
        <f t="shared" si="384"/>
        <v>1</v>
      </c>
      <c r="T2753" s="42">
        <f>DataSet!G915+DataSet!Q915+DataSet!S915</f>
        <v>4</v>
      </c>
      <c r="U2753" s="16" t="str">
        <f t="shared" si="385"/>
        <v>Low</v>
      </c>
      <c r="V2753" s="4">
        <v>4</v>
      </c>
      <c r="W2753" s="33">
        <f t="shared" si="386"/>
        <v>520.25259740259719</v>
      </c>
      <c r="X2753" s="2" t="s">
        <v>28</v>
      </c>
    </row>
    <row r="2754" spans="1:24" ht="14.25" customHeight="1" x14ac:dyDescent="0.25">
      <c r="A2754" s="2">
        <v>1066</v>
      </c>
      <c r="B2754" s="2">
        <v>36</v>
      </c>
      <c r="C2754" s="2" t="str">
        <f t="shared" ref="C2754:C2817" si="387">IF(AND(B2754&gt;=18, B2754&lt;=29), "Young Adults",
   IF(AND(B2754&gt;=30, B2754&lt;=39), "Early Adults",
      IF(AND(B2754&gt;=40, B2754&lt;=49), "Mid Adults",
         IF(AND(B2754&gt;=50, B2754&lt;=59), "Late Adults",
            IF(AND(B2754&gt;=60, B2754&lt;=69), "Seniors", "Out of Range")
         )
      )
   )
)</f>
        <v>Early Adults</v>
      </c>
      <c r="D2754" s="2" t="s">
        <v>12</v>
      </c>
      <c r="E2754" s="2" t="s">
        <v>13</v>
      </c>
      <c r="F2754" s="2">
        <v>733.25</v>
      </c>
      <c r="G2754" s="2">
        <f t="shared" ref="G2754:G2817" si="388">IF(F2754 &lt;= 350, 1, IF(F2754&gt; 350, IF(F2754 &lt;= 650, 2, 3)))</f>
        <v>3</v>
      </c>
      <c r="H2754" s="6">
        <v>45262</v>
      </c>
      <c r="I2754" s="12" t="str">
        <f t="shared" ref="I2754:I2817" si="389">TEXT(H2754, "yyyy")</f>
        <v>2023</v>
      </c>
      <c r="J2754" s="10" t="str">
        <f t="shared" ref="J2754:J2817" si="390">TEXT(H2754, "mmm")</f>
        <v>Dec</v>
      </c>
      <c r="K2754" s="12" t="str">
        <f t="shared" ref="K2754:K2817" si="391">TEXT(H2754, "dd")</f>
        <v>02</v>
      </c>
      <c r="L2754" s="2" t="s">
        <v>20</v>
      </c>
      <c r="M2754" s="2" t="s">
        <v>25</v>
      </c>
      <c r="N2754" s="2">
        <v>0.98</v>
      </c>
      <c r="O2754" s="2" t="s">
        <v>16</v>
      </c>
      <c r="P2754" s="2">
        <v>4</v>
      </c>
      <c r="Q2754" s="2">
        <f t="shared" ref="Q2754:Q2817" si="392">IF(P2754 &lt;= 5, 1, IF(P2754&gt; 5, IF(P2754 &lt;= 15, 2, 3)))</f>
        <v>1</v>
      </c>
      <c r="R2754" s="2">
        <v>183.31</v>
      </c>
      <c r="S2754" s="2">
        <f t="shared" ref="S2754:S2817" si="393">IF(R2754 &lt;= 50, 1, IF(R2754&gt; 50, IF(R2754 &lt;= 150, 2, 3)))</f>
        <v>3</v>
      </c>
      <c r="T2754" s="42">
        <f>DataSet!G1067+DataSet!Q1067+DataSet!S1067</f>
        <v>6</v>
      </c>
      <c r="U2754" s="16" t="str">
        <f t="shared" ref="U2754:U2817" si="394">IF(T2754&lt;=4,"Low",IF(T2754&lt;=6,"Medium","High"))</f>
        <v>Medium</v>
      </c>
      <c r="V2754" s="4">
        <v>3</v>
      </c>
      <c r="W2754" s="33">
        <f t="shared" ref="W2754:W2817" si="395">AVERAGEIFS(F2754:F7753, V2754:V7753,V2754 )</f>
        <v>497.52644295301968</v>
      </c>
      <c r="X2754" s="2" t="s">
        <v>17</v>
      </c>
    </row>
    <row r="2755" spans="1:24" ht="14.25" customHeight="1" x14ac:dyDescent="0.25">
      <c r="A2755" s="2">
        <v>1520</v>
      </c>
      <c r="B2755" s="2">
        <v>65</v>
      </c>
      <c r="C2755" s="2" t="str">
        <f t="shared" si="387"/>
        <v>Seniors</v>
      </c>
      <c r="D2755" s="2" t="s">
        <v>12</v>
      </c>
      <c r="E2755" s="2" t="s">
        <v>29</v>
      </c>
      <c r="F2755" s="2">
        <v>401.6</v>
      </c>
      <c r="G2755" s="2">
        <f t="shared" si="388"/>
        <v>2</v>
      </c>
      <c r="H2755" s="6">
        <v>45716</v>
      </c>
      <c r="I2755" s="12" t="str">
        <f t="shared" si="389"/>
        <v>2025</v>
      </c>
      <c r="J2755" s="10" t="str">
        <f t="shared" si="390"/>
        <v>Feb</v>
      </c>
      <c r="K2755" s="12" t="str">
        <f t="shared" si="391"/>
        <v>28</v>
      </c>
      <c r="L2755" s="2" t="s">
        <v>30</v>
      </c>
      <c r="M2755" s="2" t="s">
        <v>15</v>
      </c>
      <c r="N2755" s="2">
        <v>0.98</v>
      </c>
      <c r="O2755" s="2" t="s">
        <v>16</v>
      </c>
      <c r="P2755" s="2">
        <v>18</v>
      </c>
      <c r="Q2755" s="2">
        <f t="shared" si="392"/>
        <v>3</v>
      </c>
      <c r="R2755" s="2">
        <v>22.31</v>
      </c>
      <c r="S2755" s="2">
        <f t="shared" si="393"/>
        <v>1</v>
      </c>
      <c r="T2755" s="42">
        <f>DataSet!G1521+DataSet!Q1521+DataSet!S1521</f>
        <v>7</v>
      </c>
      <c r="U2755" s="16" t="str">
        <f t="shared" si="394"/>
        <v>High</v>
      </c>
      <c r="V2755" s="4">
        <v>3</v>
      </c>
      <c r="W2755" s="33">
        <f t="shared" si="395"/>
        <v>496.99791479820584</v>
      </c>
      <c r="X2755" s="2" t="s">
        <v>22</v>
      </c>
    </row>
    <row r="2756" spans="1:24" ht="14.25" customHeight="1" x14ac:dyDescent="0.25">
      <c r="A2756" s="2">
        <v>1975</v>
      </c>
      <c r="B2756" s="2">
        <v>19</v>
      </c>
      <c r="C2756" s="2" t="str">
        <f t="shared" si="387"/>
        <v>Young Adults</v>
      </c>
      <c r="D2756" s="2" t="s">
        <v>18</v>
      </c>
      <c r="E2756" s="2" t="s">
        <v>13</v>
      </c>
      <c r="F2756" s="2">
        <v>346.58</v>
      </c>
      <c r="G2756" s="2">
        <f t="shared" si="388"/>
        <v>1</v>
      </c>
      <c r="H2756" s="6">
        <v>46171</v>
      </c>
      <c r="I2756" s="12" t="str">
        <f t="shared" si="389"/>
        <v>2026</v>
      </c>
      <c r="J2756" s="10" t="str">
        <f t="shared" si="390"/>
        <v>May</v>
      </c>
      <c r="K2756" s="12" t="str">
        <f t="shared" si="391"/>
        <v>29</v>
      </c>
      <c r="L2756" s="2" t="s">
        <v>20</v>
      </c>
      <c r="M2756" s="2" t="s">
        <v>25</v>
      </c>
      <c r="N2756" s="2">
        <v>0.98</v>
      </c>
      <c r="O2756" s="2" t="s">
        <v>16</v>
      </c>
      <c r="P2756" s="2">
        <v>18</v>
      </c>
      <c r="Q2756" s="2">
        <f t="shared" si="392"/>
        <v>3</v>
      </c>
      <c r="R2756" s="2">
        <v>19.25</v>
      </c>
      <c r="S2756" s="2">
        <f t="shared" si="393"/>
        <v>1</v>
      </c>
      <c r="T2756" s="42">
        <f>DataSet!G1976+DataSet!Q1976+DataSet!S1976</f>
        <v>6</v>
      </c>
      <c r="U2756" s="16" t="str">
        <f t="shared" si="394"/>
        <v>Medium</v>
      </c>
      <c r="V2756" s="4">
        <v>4</v>
      </c>
      <c r="W2756" s="33">
        <f t="shared" si="395"/>
        <v>520.63577006507569</v>
      </c>
      <c r="X2756" s="2" t="s">
        <v>17</v>
      </c>
    </row>
    <row r="2757" spans="1:24" ht="14.25" customHeight="1" x14ac:dyDescent="0.25">
      <c r="A2757" s="2">
        <v>2133</v>
      </c>
      <c r="B2757" s="2">
        <v>27</v>
      </c>
      <c r="C2757" s="2" t="str">
        <f t="shared" si="387"/>
        <v>Young Adults</v>
      </c>
      <c r="D2757" s="2" t="s">
        <v>23</v>
      </c>
      <c r="E2757" s="2" t="s">
        <v>29</v>
      </c>
      <c r="F2757" s="2">
        <v>929.73</v>
      </c>
      <c r="G2757" s="2">
        <f t="shared" si="388"/>
        <v>3</v>
      </c>
      <c r="H2757" s="6">
        <v>46329</v>
      </c>
      <c r="I2757" s="12" t="str">
        <f t="shared" si="389"/>
        <v>2026</v>
      </c>
      <c r="J2757" s="10" t="str">
        <f t="shared" si="390"/>
        <v>Nov</v>
      </c>
      <c r="K2757" s="12" t="str">
        <f t="shared" si="391"/>
        <v>03</v>
      </c>
      <c r="L2757" s="2" t="s">
        <v>30</v>
      </c>
      <c r="M2757" s="2" t="s">
        <v>25</v>
      </c>
      <c r="N2757" s="2">
        <v>0.98</v>
      </c>
      <c r="O2757" s="2" t="s">
        <v>16</v>
      </c>
      <c r="P2757" s="2">
        <v>8</v>
      </c>
      <c r="Q2757" s="2">
        <f t="shared" si="392"/>
        <v>2</v>
      </c>
      <c r="R2757" s="2">
        <v>116.22</v>
      </c>
      <c r="S2757" s="2">
        <f t="shared" si="393"/>
        <v>2</v>
      </c>
      <c r="T2757" s="42">
        <f>DataSet!G2134+DataSet!Q2134+DataSet!S2134</f>
        <v>5</v>
      </c>
      <c r="U2757" s="16" t="str">
        <f t="shared" si="394"/>
        <v>Medium</v>
      </c>
      <c r="V2757" s="4">
        <v>1</v>
      </c>
      <c r="W2757" s="33">
        <f t="shared" si="395"/>
        <v>545.52501118568227</v>
      </c>
      <c r="X2757" s="2" t="s">
        <v>17</v>
      </c>
    </row>
    <row r="2758" spans="1:24" ht="14.25" customHeight="1" x14ac:dyDescent="0.25">
      <c r="A2758" s="2">
        <v>2717</v>
      </c>
      <c r="B2758" s="2">
        <v>65</v>
      </c>
      <c r="C2758" s="2" t="str">
        <f t="shared" si="387"/>
        <v>Seniors</v>
      </c>
      <c r="D2758" s="2" t="s">
        <v>26</v>
      </c>
      <c r="E2758" s="2" t="s">
        <v>13</v>
      </c>
      <c r="F2758" s="2">
        <v>766.5</v>
      </c>
      <c r="G2758" s="2">
        <f t="shared" si="388"/>
        <v>3</v>
      </c>
      <c r="H2758" s="6">
        <v>46913</v>
      </c>
      <c r="I2758" s="12" t="str">
        <f t="shared" si="389"/>
        <v>2028</v>
      </c>
      <c r="J2758" s="10" t="str">
        <f t="shared" si="390"/>
        <v>Jun</v>
      </c>
      <c r="K2758" s="12" t="str">
        <f t="shared" si="391"/>
        <v>09</v>
      </c>
      <c r="L2758" s="2" t="s">
        <v>14</v>
      </c>
      <c r="M2758" s="2" t="s">
        <v>25</v>
      </c>
      <c r="N2758" s="2">
        <v>0.98</v>
      </c>
      <c r="O2758" s="2" t="s">
        <v>16</v>
      </c>
      <c r="P2758" s="2">
        <v>18</v>
      </c>
      <c r="Q2758" s="2">
        <f t="shared" si="392"/>
        <v>3</v>
      </c>
      <c r="R2758" s="2">
        <v>42.58</v>
      </c>
      <c r="S2758" s="2">
        <f t="shared" si="393"/>
        <v>1</v>
      </c>
      <c r="T2758" s="42">
        <f>DataSet!G2718+DataSet!Q2718+DataSet!S2718</f>
        <v>7</v>
      </c>
      <c r="U2758" s="16" t="str">
        <f t="shared" si="394"/>
        <v>High</v>
      </c>
      <c r="V2758" s="4">
        <v>3</v>
      </c>
      <c r="W2758" s="33">
        <f t="shared" si="395"/>
        <v>497.21229213483099</v>
      </c>
      <c r="X2758" s="2" t="s">
        <v>22</v>
      </c>
    </row>
    <row r="2759" spans="1:24" ht="14.25" customHeight="1" x14ac:dyDescent="0.25">
      <c r="A2759" s="2">
        <v>3378</v>
      </c>
      <c r="B2759" s="2">
        <v>20</v>
      </c>
      <c r="C2759" s="2" t="str">
        <f t="shared" si="387"/>
        <v>Young Adults</v>
      </c>
      <c r="D2759" s="2" t="s">
        <v>18</v>
      </c>
      <c r="E2759" s="2" t="s">
        <v>27</v>
      </c>
      <c r="F2759" s="2">
        <v>420.84</v>
      </c>
      <c r="G2759" s="2">
        <f t="shared" si="388"/>
        <v>2</v>
      </c>
      <c r="H2759" s="6">
        <v>47574</v>
      </c>
      <c r="I2759" s="12" t="str">
        <f t="shared" si="389"/>
        <v>2030</v>
      </c>
      <c r="J2759" s="10" t="str">
        <f t="shared" si="390"/>
        <v>Apr</v>
      </c>
      <c r="K2759" s="12" t="str">
        <f t="shared" si="391"/>
        <v>01</v>
      </c>
      <c r="L2759" s="2" t="s">
        <v>20</v>
      </c>
      <c r="M2759" s="2" t="s">
        <v>15</v>
      </c>
      <c r="N2759" s="2">
        <v>0.98</v>
      </c>
      <c r="O2759" s="2" t="s">
        <v>16</v>
      </c>
      <c r="P2759" s="2">
        <v>6</v>
      </c>
      <c r="Q2759" s="2">
        <f t="shared" si="392"/>
        <v>2</v>
      </c>
      <c r="R2759" s="2">
        <v>70.14</v>
      </c>
      <c r="S2759" s="2">
        <f t="shared" si="393"/>
        <v>2</v>
      </c>
      <c r="T2759" s="42">
        <f>DataSet!G3379+DataSet!Q3379+DataSet!S3379</f>
        <v>4</v>
      </c>
      <c r="U2759" s="16" t="str">
        <f t="shared" si="394"/>
        <v>Low</v>
      </c>
      <c r="V2759" s="4">
        <v>1</v>
      </c>
      <c r="W2759" s="33">
        <f t="shared" si="395"/>
        <v>544.66356502242138</v>
      </c>
      <c r="X2759" s="2" t="s">
        <v>17</v>
      </c>
    </row>
    <row r="2760" spans="1:24" ht="14.25" customHeight="1" x14ac:dyDescent="0.25">
      <c r="A2760" s="2">
        <v>3642</v>
      </c>
      <c r="B2760" s="2">
        <v>20</v>
      </c>
      <c r="C2760" s="2" t="str">
        <f t="shared" si="387"/>
        <v>Young Adults</v>
      </c>
      <c r="D2760" s="2" t="s">
        <v>18</v>
      </c>
      <c r="E2760" s="2" t="s">
        <v>19</v>
      </c>
      <c r="F2760" s="2">
        <v>363.76</v>
      </c>
      <c r="G2760" s="2">
        <f t="shared" si="388"/>
        <v>2</v>
      </c>
      <c r="H2760" s="6">
        <v>47838</v>
      </c>
      <c r="I2760" s="12" t="str">
        <f t="shared" si="389"/>
        <v>2030</v>
      </c>
      <c r="J2760" s="10" t="str">
        <f t="shared" si="390"/>
        <v>Dec</v>
      </c>
      <c r="K2760" s="12" t="str">
        <f t="shared" si="391"/>
        <v>21</v>
      </c>
      <c r="L2760" s="2" t="s">
        <v>20</v>
      </c>
      <c r="M2760" s="2" t="s">
        <v>25</v>
      </c>
      <c r="N2760" s="2">
        <v>0.98</v>
      </c>
      <c r="O2760" s="2" t="s">
        <v>16</v>
      </c>
      <c r="P2760" s="2">
        <v>7</v>
      </c>
      <c r="Q2760" s="2">
        <f t="shared" si="392"/>
        <v>2</v>
      </c>
      <c r="R2760" s="2">
        <v>51.97</v>
      </c>
      <c r="S2760" s="2">
        <f t="shared" si="393"/>
        <v>2</v>
      </c>
      <c r="T2760" s="42">
        <f>DataSet!G3643+DataSet!Q3643+DataSet!S3643</f>
        <v>6</v>
      </c>
      <c r="U2760" s="16" t="str">
        <f t="shared" si="394"/>
        <v>Medium</v>
      </c>
      <c r="V2760" s="4">
        <v>2</v>
      </c>
      <c r="W2760" s="33">
        <f t="shared" si="395"/>
        <v>519.12501113585722</v>
      </c>
      <c r="X2760" s="2" t="s">
        <v>28</v>
      </c>
    </row>
    <row r="2761" spans="1:24" ht="14.25" customHeight="1" x14ac:dyDescent="0.25">
      <c r="A2761" s="2">
        <v>3977</v>
      </c>
      <c r="B2761" s="2">
        <v>60</v>
      </c>
      <c r="C2761" s="2" t="str">
        <f t="shared" si="387"/>
        <v>Seniors</v>
      </c>
      <c r="D2761" s="2" t="s">
        <v>12</v>
      </c>
      <c r="E2761" s="2" t="s">
        <v>19</v>
      </c>
      <c r="F2761" s="2">
        <v>333.45</v>
      </c>
      <c r="G2761" s="2">
        <f t="shared" si="388"/>
        <v>1</v>
      </c>
      <c r="H2761" s="6">
        <v>48173</v>
      </c>
      <c r="I2761" s="12" t="str">
        <f t="shared" si="389"/>
        <v>2031</v>
      </c>
      <c r="J2761" s="10" t="str">
        <f t="shared" si="390"/>
        <v>Nov</v>
      </c>
      <c r="K2761" s="12" t="str">
        <f t="shared" si="391"/>
        <v>21</v>
      </c>
      <c r="L2761" s="2" t="s">
        <v>24</v>
      </c>
      <c r="M2761" s="2" t="s">
        <v>15</v>
      </c>
      <c r="N2761" s="2">
        <v>0.98</v>
      </c>
      <c r="O2761" s="2" t="s">
        <v>21</v>
      </c>
      <c r="P2761" s="2">
        <v>5</v>
      </c>
      <c r="Q2761" s="2">
        <f t="shared" si="392"/>
        <v>1</v>
      </c>
      <c r="R2761" s="2">
        <v>66.69</v>
      </c>
      <c r="S2761" s="2">
        <f t="shared" si="393"/>
        <v>2</v>
      </c>
      <c r="T2761" s="42">
        <f>DataSet!G3978+DataSet!Q3978+DataSet!S3978</f>
        <v>6</v>
      </c>
      <c r="U2761" s="16" t="str">
        <f t="shared" si="394"/>
        <v>Medium</v>
      </c>
      <c r="V2761" s="4">
        <v>1</v>
      </c>
      <c r="W2761" s="33">
        <f t="shared" si="395"/>
        <v>544.94182022471898</v>
      </c>
      <c r="X2761" s="2" t="s">
        <v>22</v>
      </c>
    </row>
    <row r="2762" spans="1:24" ht="14.25" customHeight="1" x14ac:dyDescent="0.25">
      <c r="A2762" s="2">
        <v>4567</v>
      </c>
      <c r="B2762" s="2">
        <v>35</v>
      </c>
      <c r="C2762" s="2" t="str">
        <f t="shared" si="387"/>
        <v>Early Adults</v>
      </c>
      <c r="D2762" s="2" t="s">
        <v>26</v>
      </c>
      <c r="E2762" s="2" t="s">
        <v>19</v>
      </c>
      <c r="F2762" s="2">
        <v>81.88</v>
      </c>
      <c r="G2762" s="2">
        <f t="shared" si="388"/>
        <v>1</v>
      </c>
      <c r="H2762" s="6">
        <v>48763</v>
      </c>
      <c r="I2762" s="12" t="str">
        <f t="shared" si="389"/>
        <v>2033</v>
      </c>
      <c r="J2762" s="10" t="str">
        <f t="shared" si="390"/>
        <v>Jul</v>
      </c>
      <c r="K2762" s="12" t="str">
        <f t="shared" si="391"/>
        <v>03</v>
      </c>
      <c r="L2762" s="2" t="s">
        <v>14</v>
      </c>
      <c r="M2762" s="2" t="s">
        <v>25</v>
      </c>
      <c r="N2762" s="2">
        <v>0.98</v>
      </c>
      <c r="O2762" s="2" t="s">
        <v>16</v>
      </c>
      <c r="P2762" s="2">
        <v>17</v>
      </c>
      <c r="Q2762" s="2">
        <f t="shared" si="392"/>
        <v>3</v>
      </c>
      <c r="R2762" s="2">
        <v>4.82</v>
      </c>
      <c r="S2762" s="2">
        <f t="shared" si="393"/>
        <v>1</v>
      </c>
      <c r="T2762" s="42">
        <f>DataSet!G4568+DataSet!Q4568+DataSet!S4568</f>
        <v>7</v>
      </c>
      <c r="U2762" s="16" t="str">
        <f t="shared" si="394"/>
        <v>High</v>
      </c>
      <c r="V2762" s="4">
        <v>3</v>
      </c>
      <c r="W2762" s="33">
        <f t="shared" si="395"/>
        <v>496.60578828828784</v>
      </c>
      <c r="X2762" s="2" t="s">
        <v>17</v>
      </c>
    </row>
    <row r="2763" spans="1:24" ht="14.25" customHeight="1" x14ac:dyDescent="0.25">
      <c r="A2763" s="2">
        <v>4671</v>
      </c>
      <c r="B2763" s="2">
        <v>69</v>
      </c>
      <c r="C2763" s="2" t="str">
        <f t="shared" si="387"/>
        <v>Seniors</v>
      </c>
      <c r="D2763" s="2" t="s">
        <v>23</v>
      </c>
      <c r="E2763" s="2" t="s">
        <v>13</v>
      </c>
      <c r="F2763" s="2">
        <v>572.4</v>
      </c>
      <c r="G2763" s="2">
        <f t="shared" si="388"/>
        <v>2</v>
      </c>
      <c r="H2763" s="6">
        <v>48867</v>
      </c>
      <c r="I2763" s="12" t="str">
        <f t="shared" si="389"/>
        <v>2033</v>
      </c>
      <c r="J2763" s="10" t="str">
        <f t="shared" si="390"/>
        <v>Oct</v>
      </c>
      <c r="K2763" s="12" t="str">
        <f t="shared" si="391"/>
        <v>15</v>
      </c>
      <c r="L2763" s="2" t="s">
        <v>24</v>
      </c>
      <c r="M2763" s="2" t="s">
        <v>25</v>
      </c>
      <c r="N2763" s="2">
        <v>0.98</v>
      </c>
      <c r="O2763" s="2" t="s">
        <v>16</v>
      </c>
      <c r="P2763" s="2">
        <v>3</v>
      </c>
      <c r="Q2763" s="2">
        <f t="shared" si="392"/>
        <v>1</v>
      </c>
      <c r="R2763" s="2">
        <v>190.8</v>
      </c>
      <c r="S2763" s="2">
        <f t="shared" si="393"/>
        <v>3</v>
      </c>
      <c r="T2763" s="42">
        <f>DataSet!G4672+DataSet!Q4672+DataSet!S4672</f>
        <v>7</v>
      </c>
      <c r="U2763" s="16" t="str">
        <f t="shared" si="394"/>
        <v>High</v>
      </c>
      <c r="V2763" s="4">
        <v>4</v>
      </c>
      <c r="W2763" s="33">
        <f t="shared" si="395"/>
        <v>521.01415217391286</v>
      </c>
      <c r="X2763" s="2" t="s">
        <v>17</v>
      </c>
    </row>
    <row r="2764" spans="1:24" ht="14.25" customHeight="1" x14ac:dyDescent="0.25">
      <c r="A2764" s="2">
        <v>4747</v>
      </c>
      <c r="B2764" s="2">
        <v>63</v>
      </c>
      <c r="C2764" s="2" t="str">
        <f t="shared" si="387"/>
        <v>Seniors</v>
      </c>
      <c r="D2764" s="2" t="s">
        <v>23</v>
      </c>
      <c r="E2764" s="2" t="s">
        <v>27</v>
      </c>
      <c r="F2764" s="2">
        <v>919.73</v>
      </c>
      <c r="G2764" s="2">
        <f t="shared" si="388"/>
        <v>3</v>
      </c>
      <c r="H2764" s="6">
        <v>48943</v>
      </c>
      <c r="I2764" s="12" t="str">
        <f t="shared" si="389"/>
        <v>2033</v>
      </c>
      <c r="J2764" s="10" t="str">
        <f t="shared" si="390"/>
        <v>Dec</v>
      </c>
      <c r="K2764" s="12" t="str">
        <f t="shared" si="391"/>
        <v>30</v>
      </c>
      <c r="L2764" s="2" t="s">
        <v>24</v>
      </c>
      <c r="M2764" s="2" t="s">
        <v>25</v>
      </c>
      <c r="N2764" s="2">
        <v>0.98</v>
      </c>
      <c r="O2764" s="2" t="s">
        <v>21</v>
      </c>
      <c r="P2764" s="2">
        <v>13</v>
      </c>
      <c r="Q2764" s="2">
        <f t="shared" si="392"/>
        <v>2</v>
      </c>
      <c r="R2764" s="2">
        <v>70.75</v>
      </c>
      <c r="S2764" s="2">
        <f t="shared" si="393"/>
        <v>2</v>
      </c>
      <c r="T2764" s="42">
        <f>DataSet!G4748+DataSet!Q4748+DataSet!S4748</f>
        <v>7</v>
      </c>
      <c r="U2764" s="16" t="str">
        <f t="shared" si="394"/>
        <v>High</v>
      </c>
      <c r="V2764" s="4">
        <v>1</v>
      </c>
      <c r="W2764" s="33">
        <f t="shared" si="395"/>
        <v>545.41815315315307</v>
      </c>
      <c r="X2764" s="2" t="s">
        <v>22</v>
      </c>
    </row>
    <row r="2765" spans="1:24" ht="14.25" customHeight="1" x14ac:dyDescent="0.25">
      <c r="A2765" s="2">
        <v>4841</v>
      </c>
      <c r="B2765" s="2">
        <v>38</v>
      </c>
      <c r="C2765" s="2" t="str">
        <f t="shared" si="387"/>
        <v>Early Adults</v>
      </c>
      <c r="D2765" s="2" t="s">
        <v>18</v>
      </c>
      <c r="E2765" s="2" t="s">
        <v>29</v>
      </c>
      <c r="F2765" s="2">
        <v>659.59</v>
      </c>
      <c r="G2765" s="2">
        <f t="shared" si="388"/>
        <v>3</v>
      </c>
      <c r="H2765" s="6">
        <v>49037</v>
      </c>
      <c r="I2765" s="12" t="str">
        <f t="shared" si="389"/>
        <v>2034</v>
      </c>
      <c r="J2765" s="10" t="str">
        <f t="shared" si="390"/>
        <v>Apr</v>
      </c>
      <c r="K2765" s="12" t="str">
        <f t="shared" si="391"/>
        <v>03</v>
      </c>
      <c r="L2765" s="2" t="s">
        <v>14</v>
      </c>
      <c r="M2765" s="2" t="s">
        <v>25</v>
      </c>
      <c r="N2765" s="2">
        <v>0.98</v>
      </c>
      <c r="O2765" s="2" t="s">
        <v>16</v>
      </c>
      <c r="P2765" s="2">
        <v>3</v>
      </c>
      <c r="Q2765" s="2">
        <f t="shared" si="392"/>
        <v>1</v>
      </c>
      <c r="R2765" s="2">
        <v>219.86</v>
      </c>
      <c r="S2765" s="2">
        <f t="shared" si="393"/>
        <v>3</v>
      </c>
      <c r="T2765" s="42">
        <f>DataSet!G4842+DataSet!Q4842+DataSet!S4842</f>
        <v>7</v>
      </c>
      <c r="U2765" s="16" t="str">
        <f t="shared" si="394"/>
        <v>High</v>
      </c>
      <c r="V2765" s="4">
        <v>4</v>
      </c>
      <c r="W2765" s="33">
        <f t="shared" si="395"/>
        <v>520.90220043572958</v>
      </c>
      <c r="X2765" s="2" t="s">
        <v>22</v>
      </c>
    </row>
    <row r="2766" spans="1:24" ht="14.25" customHeight="1" x14ac:dyDescent="0.25">
      <c r="A2766" s="2">
        <v>4861</v>
      </c>
      <c r="B2766" s="2">
        <v>69</v>
      </c>
      <c r="C2766" s="2" t="str">
        <f t="shared" si="387"/>
        <v>Seniors</v>
      </c>
      <c r="D2766" s="2" t="s">
        <v>18</v>
      </c>
      <c r="E2766" s="2" t="s">
        <v>29</v>
      </c>
      <c r="F2766" s="2">
        <v>992.43</v>
      </c>
      <c r="G2766" s="2">
        <f t="shared" si="388"/>
        <v>3</v>
      </c>
      <c r="H2766" s="6">
        <v>49057</v>
      </c>
      <c r="I2766" s="12" t="str">
        <f t="shared" si="389"/>
        <v>2034</v>
      </c>
      <c r="J2766" s="10" t="str">
        <f t="shared" si="390"/>
        <v>Apr</v>
      </c>
      <c r="K2766" s="12" t="str">
        <f t="shared" si="391"/>
        <v>23</v>
      </c>
      <c r="L2766" s="2" t="s">
        <v>24</v>
      </c>
      <c r="M2766" s="2" t="s">
        <v>15</v>
      </c>
      <c r="N2766" s="2">
        <v>0.98</v>
      </c>
      <c r="O2766" s="2" t="s">
        <v>16</v>
      </c>
      <c r="P2766" s="2">
        <v>10</v>
      </c>
      <c r="Q2766" s="2">
        <f t="shared" si="392"/>
        <v>2</v>
      </c>
      <c r="R2766" s="2">
        <v>99.24</v>
      </c>
      <c r="S2766" s="2">
        <f t="shared" si="393"/>
        <v>2</v>
      </c>
      <c r="T2766" s="42">
        <f>DataSet!G4862+DataSet!Q4862+DataSet!S4862</f>
        <v>5</v>
      </c>
      <c r="U2766" s="16" t="str">
        <f t="shared" si="394"/>
        <v>Medium</v>
      </c>
      <c r="V2766" s="4">
        <v>5</v>
      </c>
      <c r="W2766" s="33">
        <f t="shared" si="395"/>
        <v>544.76182432432381</v>
      </c>
      <c r="X2766" s="2" t="s">
        <v>28</v>
      </c>
    </row>
    <row r="2767" spans="1:24" ht="14.25" customHeight="1" x14ac:dyDescent="0.25">
      <c r="A2767" s="2">
        <v>109</v>
      </c>
      <c r="B2767" s="2">
        <v>18</v>
      </c>
      <c r="C2767" s="2" t="str">
        <f t="shared" si="387"/>
        <v>Young Adults</v>
      </c>
      <c r="D2767" s="2" t="s">
        <v>26</v>
      </c>
      <c r="E2767" s="2" t="s">
        <v>29</v>
      </c>
      <c r="F2767" s="2">
        <v>894.09</v>
      </c>
      <c r="G2767" s="2">
        <f t="shared" si="388"/>
        <v>3</v>
      </c>
      <c r="H2767" s="6">
        <v>44305</v>
      </c>
      <c r="I2767" s="12" t="str">
        <f t="shared" si="389"/>
        <v>2021</v>
      </c>
      <c r="J2767" s="10" t="str">
        <f t="shared" si="390"/>
        <v>Apr</v>
      </c>
      <c r="K2767" s="12" t="str">
        <f t="shared" si="391"/>
        <v>19</v>
      </c>
      <c r="L2767" s="2" t="s">
        <v>14</v>
      </c>
      <c r="M2767" s="2" t="s">
        <v>15</v>
      </c>
      <c r="N2767" s="2">
        <v>0.97</v>
      </c>
      <c r="O2767" s="2" t="s">
        <v>21</v>
      </c>
      <c r="P2767" s="2">
        <v>12</v>
      </c>
      <c r="Q2767" s="2">
        <f t="shared" si="392"/>
        <v>2</v>
      </c>
      <c r="R2767" s="2">
        <v>74.510000000000005</v>
      </c>
      <c r="S2767" s="2">
        <f t="shared" si="393"/>
        <v>2</v>
      </c>
      <c r="T2767" s="42">
        <f>DataSet!G110+DataSet!Q110+DataSet!S110</f>
        <v>4</v>
      </c>
      <c r="U2767" s="16" t="str">
        <f t="shared" si="394"/>
        <v>Low</v>
      </c>
      <c r="V2767" s="4">
        <v>5</v>
      </c>
      <c r="W2767" s="33">
        <f t="shared" si="395"/>
        <v>543.7512866817151</v>
      </c>
      <c r="X2767" s="2" t="s">
        <v>22</v>
      </c>
    </row>
    <row r="2768" spans="1:24" ht="14.25" customHeight="1" x14ac:dyDescent="0.25">
      <c r="A2768" s="2">
        <v>334</v>
      </c>
      <c r="B2768" s="2">
        <v>37</v>
      </c>
      <c r="C2768" s="2" t="str">
        <f t="shared" si="387"/>
        <v>Early Adults</v>
      </c>
      <c r="D2768" s="2" t="s">
        <v>23</v>
      </c>
      <c r="E2768" s="2" t="s">
        <v>29</v>
      </c>
      <c r="F2768" s="2">
        <v>365.98</v>
      </c>
      <c r="G2768" s="2">
        <f t="shared" si="388"/>
        <v>2</v>
      </c>
      <c r="H2768" s="6">
        <v>44530</v>
      </c>
      <c r="I2768" s="12" t="str">
        <f t="shared" si="389"/>
        <v>2021</v>
      </c>
      <c r="J2768" s="10" t="str">
        <f t="shared" si="390"/>
        <v>Nov</v>
      </c>
      <c r="K2768" s="12" t="str">
        <f t="shared" si="391"/>
        <v>30</v>
      </c>
      <c r="L2768" s="2" t="s">
        <v>24</v>
      </c>
      <c r="M2768" s="2" t="s">
        <v>15</v>
      </c>
      <c r="N2768" s="2">
        <v>0.97</v>
      </c>
      <c r="O2768" s="2" t="s">
        <v>16</v>
      </c>
      <c r="P2768" s="2">
        <v>7</v>
      </c>
      <c r="Q2768" s="2">
        <f t="shared" si="392"/>
        <v>2</v>
      </c>
      <c r="R2768" s="2">
        <v>52.28</v>
      </c>
      <c r="S2768" s="2">
        <f t="shared" si="393"/>
        <v>2</v>
      </c>
      <c r="T2768" s="42">
        <f>DataSet!G335+DataSet!Q335+DataSet!S335</f>
        <v>4</v>
      </c>
      <c r="U2768" s="16" t="str">
        <f t="shared" si="394"/>
        <v>Low</v>
      </c>
      <c r="V2768" s="4">
        <v>5</v>
      </c>
      <c r="W2768" s="33">
        <f t="shared" si="395"/>
        <v>542.95866515837054</v>
      </c>
      <c r="X2768" s="2" t="s">
        <v>22</v>
      </c>
    </row>
    <row r="2769" spans="1:24" ht="14.25" customHeight="1" x14ac:dyDescent="0.25">
      <c r="A2769" s="2">
        <v>386</v>
      </c>
      <c r="B2769" s="2">
        <v>37</v>
      </c>
      <c r="C2769" s="2" t="str">
        <f t="shared" si="387"/>
        <v>Early Adults</v>
      </c>
      <c r="D2769" s="2" t="s">
        <v>18</v>
      </c>
      <c r="E2769" s="2" t="s">
        <v>29</v>
      </c>
      <c r="F2769" s="2">
        <v>864.76</v>
      </c>
      <c r="G2769" s="2">
        <f t="shared" si="388"/>
        <v>3</v>
      </c>
      <c r="H2769" s="6">
        <v>44582</v>
      </c>
      <c r="I2769" s="12" t="str">
        <f t="shared" si="389"/>
        <v>2022</v>
      </c>
      <c r="J2769" s="10" t="str">
        <f t="shared" si="390"/>
        <v>Jan</v>
      </c>
      <c r="K2769" s="12" t="str">
        <f t="shared" si="391"/>
        <v>21</v>
      </c>
      <c r="L2769" s="2" t="s">
        <v>14</v>
      </c>
      <c r="M2769" s="2" t="s">
        <v>15</v>
      </c>
      <c r="N2769" s="2">
        <v>0.97</v>
      </c>
      <c r="O2769" s="2" t="s">
        <v>16</v>
      </c>
      <c r="P2769" s="2">
        <v>6</v>
      </c>
      <c r="Q2769" s="2">
        <f t="shared" si="392"/>
        <v>2</v>
      </c>
      <c r="R2769" s="2">
        <v>144.13</v>
      </c>
      <c r="S2769" s="2">
        <f t="shared" si="393"/>
        <v>2</v>
      </c>
      <c r="T2769" s="42">
        <f>DataSet!G387+DataSet!Q387+DataSet!S387</f>
        <v>3</v>
      </c>
      <c r="U2769" s="16" t="str">
        <f t="shared" si="394"/>
        <v>Low</v>
      </c>
      <c r="V2769" s="4">
        <v>1</v>
      </c>
      <c r="W2769" s="33">
        <f t="shared" si="395"/>
        <v>544.57320541760714</v>
      </c>
      <c r="X2769" s="2" t="s">
        <v>17</v>
      </c>
    </row>
    <row r="2770" spans="1:24" ht="14.25" customHeight="1" x14ac:dyDescent="0.25">
      <c r="A2770" s="2">
        <v>530</v>
      </c>
      <c r="B2770" s="2">
        <v>69</v>
      </c>
      <c r="C2770" s="2" t="str">
        <f t="shared" si="387"/>
        <v>Seniors</v>
      </c>
      <c r="D2770" s="2" t="s">
        <v>26</v>
      </c>
      <c r="E2770" s="2" t="s">
        <v>27</v>
      </c>
      <c r="F2770" s="2">
        <v>700.5</v>
      </c>
      <c r="G2770" s="2">
        <f t="shared" si="388"/>
        <v>3</v>
      </c>
      <c r="H2770" s="6">
        <v>44726</v>
      </c>
      <c r="I2770" s="12" t="str">
        <f t="shared" si="389"/>
        <v>2022</v>
      </c>
      <c r="J2770" s="10" t="str">
        <f t="shared" si="390"/>
        <v>Jun</v>
      </c>
      <c r="K2770" s="12" t="str">
        <f t="shared" si="391"/>
        <v>14</v>
      </c>
      <c r="L2770" s="2" t="s">
        <v>24</v>
      </c>
      <c r="M2770" s="2" t="s">
        <v>25</v>
      </c>
      <c r="N2770" s="2">
        <v>0.97</v>
      </c>
      <c r="O2770" s="2" t="s">
        <v>16</v>
      </c>
      <c r="P2770" s="2">
        <v>4</v>
      </c>
      <c r="Q2770" s="2">
        <f t="shared" si="392"/>
        <v>1</v>
      </c>
      <c r="R2770" s="2">
        <v>175.12</v>
      </c>
      <c r="S2770" s="2">
        <f t="shared" si="393"/>
        <v>3</v>
      </c>
      <c r="T2770" s="42">
        <f>DataSet!G531+DataSet!Q531+DataSet!S531</f>
        <v>3</v>
      </c>
      <c r="U2770" s="16" t="str">
        <f t="shared" si="394"/>
        <v>Low</v>
      </c>
      <c r="V2770" s="4">
        <v>2</v>
      </c>
      <c r="W2770" s="33">
        <f t="shared" si="395"/>
        <v>519.47180803571405</v>
      </c>
      <c r="X2770" s="2" t="s">
        <v>17</v>
      </c>
    </row>
    <row r="2771" spans="1:24" ht="14.25" customHeight="1" x14ac:dyDescent="0.25">
      <c r="A2771" s="2">
        <v>879</v>
      </c>
      <c r="B2771" s="2">
        <v>27</v>
      </c>
      <c r="C2771" s="2" t="str">
        <f t="shared" si="387"/>
        <v>Young Adults</v>
      </c>
      <c r="D2771" s="2" t="s">
        <v>26</v>
      </c>
      <c r="E2771" s="2" t="s">
        <v>19</v>
      </c>
      <c r="F2771" s="2">
        <v>616.54</v>
      </c>
      <c r="G2771" s="2">
        <f t="shared" si="388"/>
        <v>2</v>
      </c>
      <c r="H2771" s="6">
        <v>45075</v>
      </c>
      <c r="I2771" s="12" t="str">
        <f t="shared" si="389"/>
        <v>2023</v>
      </c>
      <c r="J2771" s="10" t="str">
        <f t="shared" si="390"/>
        <v>May</v>
      </c>
      <c r="K2771" s="12" t="str">
        <f t="shared" si="391"/>
        <v>29</v>
      </c>
      <c r="L2771" s="2" t="s">
        <v>20</v>
      </c>
      <c r="M2771" s="2" t="s">
        <v>15</v>
      </c>
      <c r="N2771" s="2">
        <v>0.97</v>
      </c>
      <c r="O2771" s="2" t="s">
        <v>21</v>
      </c>
      <c r="P2771" s="2">
        <v>6</v>
      </c>
      <c r="Q2771" s="2">
        <f t="shared" si="392"/>
        <v>2</v>
      </c>
      <c r="R2771" s="2">
        <v>102.76</v>
      </c>
      <c r="S2771" s="2">
        <f t="shared" si="393"/>
        <v>2</v>
      </c>
      <c r="T2771" s="42">
        <f>DataSet!G880+DataSet!Q880+DataSet!S880</f>
        <v>4</v>
      </c>
      <c r="U2771" s="16" t="str">
        <f t="shared" si="394"/>
        <v>Low</v>
      </c>
      <c r="V2771" s="4">
        <v>2</v>
      </c>
      <c r="W2771" s="33">
        <f t="shared" si="395"/>
        <v>519.06682326621899</v>
      </c>
      <c r="X2771" s="2" t="s">
        <v>22</v>
      </c>
    </row>
    <row r="2772" spans="1:24" ht="14.25" customHeight="1" x14ac:dyDescent="0.25">
      <c r="A2772" s="2">
        <v>1659</v>
      </c>
      <c r="B2772" s="2">
        <v>35</v>
      </c>
      <c r="C2772" s="2" t="str">
        <f t="shared" si="387"/>
        <v>Early Adults</v>
      </c>
      <c r="D2772" s="2" t="s">
        <v>12</v>
      </c>
      <c r="E2772" s="2" t="s">
        <v>27</v>
      </c>
      <c r="F2772" s="2">
        <v>441.34</v>
      </c>
      <c r="G2772" s="2">
        <f t="shared" si="388"/>
        <v>2</v>
      </c>
      <c r="H2772" s="6">
        <v>45855</v>
      </c>
      <c r="I2772" s="12" t="str">
        <f t="shared" si="389"/>
        <v>2025</v>
      </c>
      <c r="J2772" s="10" t="str">
        <f t="shared" si="390"/>
        <v>Jul</v>
      </c>
      <c r="K2772" s="12" t="str">
        <f t="shared" si="391"/>
        <v>17</v>
      </c>
      <c r="L2772" s="2" t="s">
        <v>30</v>
      </c>
      <c r="M2772" s="2" t="s">
        <v>15</v>
      </c>
      <c r="N2772" s="2">
        <v>0.97</v>
      </c>
      <c r="O2772" s="2" t="s">
        <v>21</v>
      </c>
      <c r="P2772" s="2">
        <v>16</v>
      </c>
      <c r="Q2772" s="2">
        <f t="shared" si="392"/>
        <v>3</v>
      </c>
      <c r="R2772" s="2">
        <v>27.58</v>
      </c>
      <c r="S2772" s="2">
        <f t="shared" si="393"/>
        <v>1</v>
      </c>
      <c r="T2772" s="42">
        <f>DataSet!G1660+DataSet!Q1660+DataSet!S1660</f>
        <v>4</v>
      </c>
      <c r="U2772" s="16" t="str">
        <f t="shared" si="394"/>
        <v>Low</v>
      </c>
      <c r="V2772" s="4">
        <v>4</v>
      </c>
      <c r="W2772" s="33">
        <f t="shared" si="395"/>
        <v>520.59938864628805</v>
      </c>
      <c r="X2772" s="2" t="s">
        <v>17</v>
      </c>
    </row>
    <row r="2773" spans="1:24" ht="14.25" customHeight="1" x14ac:dyDescent="0.25">
      <c r="A2773" s="2">
        <v>1804</v>
      </c>
      <c r="B2773" s="2">
        <v>45</v>
      </c>
      <c r="C2773" s="2" t="str">
        <f t="shared" si="387"/>
        <v>Mid Adults</v>
      </c>
      <c r="D2773" s="2" t="s">
        <v>12</v>
      </c>
      <c r="E2773" s="2" t="s">
        <v>27</v>
      </c>
      <c r="F2773" s="2">
        <v>957.87</v>
      </c>
      <c r="G2773" s="2">
        <f t="shared" si="388"/>
        <v>3</v>
      </c>
      <c r="H2773" s="6">
        <v>46000</v>
      </c>
      <c r="I2773" s="12" t="str">
        <f t="shared" si="389"/>
        <v>2025</v>
      </c>
      <c r="J2773" s="10" t="str">
        <f t="shared" si="390"/>
        <v>Dec</v>
      </c>
      <c r="K2773" s="12" t="str">
        <f t="shared" si="391"/>
        <v>09</v>
      </c>
      <c r="L2773" s="2" t="s">
        <v>20</v>
      </c>
      <c r="M2773" s="2" t="s">
        <v>25</v>
      </c>
      <c r="N2773" s="2">
        <v>0.97</v>
      </c>
      <c r="O2773" s="2" t="s">
        <v>21</v>
      </c>
      <c r="P2773" s="2">
        <v>5</v>
      </c>
      <c r="Q2773" s="2">
        <f t="shared" si="392"/>
        <v>1</v>
      </c>
      <c r="R2773" s="2">
        <v>191.57</v>
      </c>
      <c r="S2773" s="2">
        <f t="shared" si="393"/>
        <v>3</v>
      </c>
      <c r="T2773" s="42">
        <f>DataSet!G1805+DataSet!Q1805+DataSet!S1805</f>
        <v>5</v>
      </c>
      <c r="U2773" s="16" t="str">
        <f t="shared" si="394"/>
        <v>Medium</v>
      </c>
      <c r="V2773" s="4">
        <v>2</v>
      </c>
      <c r="W2773" s="33">
        <f t="shared" si="395"/>
        <v>518.84827354260062</v>
      </c>
      <c r="X2773" s="2" t="s">
        <v>17</v>
      </c>
    </row>
    <row r="2774" spans="1:24" ht="14.25" customHeight="1" x14ac:dyDescent="0.25">
      <c r="A2774" s="2">
        <v>1969</v>
      </c>
      <c r="B2774" s="2">
        <v>60</v>
      </c>
      <c r="C2774" s="2" t="str">
        <f t="shared" si="387"/>
        <v>Seniors</v>
      </c>
      <c r="D2774" s="2" t="s">
        <v>12</v>
      </c>
      <c r="E2774" s="2" t="s">
        <v>29</v>
      </c>
      <c r="F2774" s="2">
        <v>371.04</v>
      </c>
      <c r="G2774" s="2">
        <f t="shared" si="388"/>
        <v>2</v>
      </c>
      <c r="H2774" s="6">
        <v>46165</v>
      </c>
      <c r="I2774" s="12" t="str">
        <f t="shared" si="389"/>
        <v>2026</v>
      </c>
      <c r="J2774" s="10" t="str">
        <f t="shared" si="390"/>
        <v>May</v>
      </c>
      <c r="K2774" s="12" t="str">
        <f t="shared" si="391"/>
        <v>23</v>
      </c>
      <c r="L2774" s="2" t="s">
        <v>30</v>
      </c>
      <c r="M2774" s="2" t="s">
        <v>15</v>
      </c>
      <c r="N2774" s="2">
        <v>0.97</v>
      </c>
      <c r="O2774" s="2" t="s">
        <v>21</v>
      </c>
      <c r="P2774" s="2">
        <v>17</v>
      </c>
      <c r="Q2774" s="2">
        <f t="shared" si="392"/>
        <v>3</v>
      </c>
      <c r="R2774" s="2">
        <v>21.83</v>
      </c>
      <c r="S2774" s="2">
        <f t="shared" si="393"/>
        <v>1</v>
      </c>
      <c r="T2774" s="42">
        <f>DataSet!G1970+DataSet!Q1970+DataSet!S1970</f>
        <v>6</v>
      </c>
      <c r="U2774" s="16" t="str">
        <f t="shared" si="394"/>
        <v>Medium</v>
      </c>
      <c r="V2774" s="4">
        <v>5</v>
      </c>
      <c r="W2774" s="33">
        <f t="shared" si="395"/>
        <v>543.35997732426256</v>
      </c>
      <c r="X2774" s="2" t="s">
        <v>22</v>
      </c>
    </row>
    <row r="2775" spans="1:24" ht="14.25" customHeight="1" x14ac:dyDescent="0.25">
      <c r="A2775" s="2">
        <v>1985</v>
      </c>
      <c r="B2775" s="2">
        <v>21</v>
      </c>
      <c r="C2775" s="2" t="str">
        <f t="shared" si="387"/>
        <v>Young Adults</v>
      </c>
      <c r="D2775" s="2" t="s">
        <v>12</v>
      </c>
      <c r="E2775" s="2" t="s">
        <v>27</v>
      </c>
      <c r="F2775" s="2">
        <v>256.17</v>
      </c>
      <c r="G2775" s="2">
        <f t="shared" si="388"/>
        <v>1</v>
      </c>
      <c r="H2775" s="6">
        <v>46181</v>
      </c>
      <c r="I2775" s="12" t="str">
        <f t="shared" si="389"/>
        <v>2026</v>
      </c>
      <c r="J2775" s="10" t="str">
        <f t="shared" si="390"/>
        <v>Jun</v>
      </c>
      <c r="K2775" s="12" t="str">
        <f t="shared" si="391"/>
        <v>08</v>
      </c>
      <c r="L2775" s="2" t="s">
        <v>30</v>
      </c>
      <c r="M2775" s="2" t="s">
        <v>15</v>
      </c>
      <c r="N2775" s="2">
        <v>0.97</v>
      </c>
      <c r="O2775" s="2" t="s">
        <v>16</v>
      </c>
      <c r="P2775" s="2">
        <v>17</v>
      </c>
      <c r="Q2775" s="2">
        <f t="shared" si="392"/>
        <v>3</v>
      </c>
      <c r="R2775" s="2">
        <v>15.07</v>
      </c>
      <c r="S2775" s="2">
        <f t="shared" si="393"/>
        <v>1</v>
      </c>
      <c r="T2775" s="42">
        <f>DataSet!G1986+DataSet!Q1986+DataSet!S1986</f>
        <v>5</v>
      </c>
      <c r="U2775" s="16" t="str">
        <f t="shared" si="394"/>
        <v>Medium</v>
      </c>
      <c r="V2775" s="4">
        <v>1</v>
      </c>
      <c r="W2775" s="33">
        <f t="shared" si="395"/>
        <v>543.84880090497722</v>
      </c>
      <c r="X2775" s="2" t="s">
        <v>17</v>
      </c>
    </row>
    <row r="2776" spans="1:24" ht="14.25" customHeight="1" x14ac:dyDescent="0.25">
      <c r="A2776" s="2">
        <v>2136</v>
      </c>
      <c r="B2776" s="2">
        <v>27</v>
      </c>
      <c r="C2776" s="2" t="str">
        <f t="shared" si="387"/>
        <v>Young Adults</v>
      </c>
      <c r="D2776" s="2" t="s">
        <v>26</v>
      </c>
      <c r="E2776" s="2" t="s">
        <v>19</v>
      </c>
      <c r="F2776" s="2">
        <v>289.45999999999998</v>
      </c>
      <c r="G2776" s="2">
        <f t="shared" si="388"/>
        <v>1</v>
      </c>
      <c r="H2776" s="6">
        <v>46332</v>
      </c>
      <c r="I2776" s="12" t="str">
        <f t="shared" si="389"/>
        <v>2026</v>
      </c>
      <c r="J2776" s="10" t="str">
        <f t="shared" si="390"/>
        <v>Nov</v>
      </c>
      <c r="K2776" s="12" t="str">
        <f t="shared" si="391"/>
        <v>06</v>
      </c>
      <c r="L2776" s="2" t="s">
        <v>14</v>
      </c>
      <c r="M2776" s="2" t="s">
        <v>25</v>
      </c>
      <c r="N2776" s="2">
        <v>0.97</v>
      </c>
      <c r="O2776" s="2" t="s">
        <v>21</v>
      </c>
      <c r="P2776" s="2">
        <v>17</v>
      </c>
      <c r="Q2776" s="2">
        <f t="shared" si="392"/>
        <v>3</v>
      </c>
      <c r="R2776" s="2">
        <v>17.03</v>
      </c>
      <c r="S2776" s="2">
        <f t="shared" si="393"/>
        <v>1</v>
      </c>
      <c r="T2776" s="42">
        <f>DataSet!G2137+DataSet!Q2137+DataSet!S2137</f>
        <v>4</v>
      </c>
      <c r="U2776" s="16" t="str">
        <f t="shared" si="394"/>
        <v>Low</v>
      </c>
      <c r="V2776" s="4">
        <v>2</v>
      </c>
      <c r="W2776" s="33">
        <f t="shared" si="395"/>
        <v>517.86170786516823</v>
      </c>
      <c r="X2776" s="2" t="s">
        <v>17</v>
      </c>
    </row>
    <row r="2777" spans="1:24" ht="14.25" customHeight="1" x14ac:dyDescent="0.25">
      <c r="A2777" s="2">
        <v>2197</v>
      </c>
      <c r="B2777" s="2">
        <v>59</v>
      </c>
      <c r="C2777" s="2" t="str">
        <f t="shared" si="387"/>
        <v>Late Adults</v>
      </c>
      <c r="D2777" s="2" t="s">
        <v>12</v>
      </c>
      <c r="E2777" s="2" t="s">
        <v>13</v>
      </c>
      <c r="F2777" s="2">
        <v>272</v>
      </c>
      <c r="G2777" s="2">
        <f t="shared" si="388"/>
        <v>1</v>
      </c>
      <c r="H2777" s="6">
        <v>46393</v>
      </c>
      <c r="I2777" s="12" t="str">
        <f t="shared" si="389"/>
        <v>2027</v>
      </c>
      <c r="J2777" s="10" t="str">
        <f t="shared" si="390"/>
        <v>Jan</v>
      </c>
      <c r="K2777" s="12" t="str">
        <f t="shared" si="391"/>
        <v>06</v>
      </c>
      <c r="L2777" s="2" t="s">
        <v>30</v>
      </c>
      <c r="M2777" s="2" t="s">
        <v>15</v>
      </c>
      <c r="N2777" s="2">
        <v>0.97</v>
      </c>
      <c r="O2777" s="2" t="s">
        <v>21</v>
      </c>
      <c r="P2777" s="2">
        <v>14</v>
      </c>
      <c r="Q2777" s="2">
        <f t="shared" si="392"/>
        <v>2</v>
      </c>
      <c r="R2777" s="2">
        <v>19.43</v>
      </c>
      <c r="S2777" s="2">
        <f t="shared" si="393"/>
        <v>1</v>
      </c>
      <c r="T2777" s="42">
        <f>DataSet!G2198+DataSet!Q2198+DataSet!S2198</f>
        <v>7</v>
      </c>
      <c r="U2777" s="16" t="str">
        <f t="shared" si="394"/>
        <v>High</v>
      </c>
      <c r="V2777" s="4">
        <v>2</v>
      </c>
      <c r="W2777" s="33">
        <f t="shared" si="395"/>
        <v>518.37612612612577</v>
      </c>
      <c r="X2777" s="2" t="s">
        <v>22</v>
      </c>
    </row>
    <row r="2778" spans="1:24" ht="14.25" customHeight="1" x14ac:dyDescent="0.25">
      <c r="A2778" s="2">
        <v>2225</v>
      </c>
      <c r="B2778" s="2">
        <v>46</v>
      </c>
      <c r="C2778" s="2" t="str">
        <f t="shared" si="387"/>
        <v>Mid Adults</v>
      </c>
      <c r="D2778" s="2" t="s">
        <v>18</v>
      </c>
      <c r="E2778" s="2" t="s">
        <v>13</v>
      </c>
      <c r="F2778" s="2">
        <v>880.91</v>
      </c>
      <c r="G2778" s="2">
        <f t="shared" si="388"/>
        <v>3</v>
      </c>
      <c r="H2778" s="6">
        <v>46421</v>
      </c>
      <c r="I2778" s="12" t="str">
        <f t="shared" si="389"/>
        <v>2027</v>
      </c>
      <c r="J2778" s="10" t="str">
        <f t="shared" si="390"/>
        <v>Feb</v>
      </c>
      <c r="K2778" s="12" t="str">
        <f t="shared" si="391"/>
        <v>03</v>
      </c>
      <c r="L2778" s="2" t="s">
        <v>30</v>
      </c>
      <c r="M2778" s="2" t="s">
        <v>25</v>
      </c>
      <c r="N2778" s="2">
        <v>0.97</v>
      </c>
      <c r="O2778" s="2" t="s">
        <v>21</v>
      </c>
      <c r="P2778" s="2">
        <v>1</v>
      </c>
      <c r="Q2778" s="2">
        <f t="shared" si="392"/>
        <v>1</v>
      </c>
      <c r="R2778" s="2">
        <v>880.91</v>
      </c>
      <c r="S2778" s="2">
        <f t="shared" si="393"/>
        <v>3</v>
      </c>
      <c r="T2778" s="42">
        <f>DataSet!G2226+DataSet!Q2226+DataSet!S2226</f>
        <v>4</v>
      </c>
      <c r="U2778" s="16" t="str">
        <f t="shared" si="394"/>
        <v>Low</v>
      </c>
      <c r="V2778" s="4">
        <v>3</v>
      </c>
      <c r="W2778" s="33">
        <f t="shared" si="395"/>
        <v>497.54196388261806</v>
      </c>
      <c r="X2778" s="2" t="s">
        <v>28</v>
      </c>
    </row>
    <row r="2779" spans="1:24" ht="14.25" customHeight="1" x14ac:dyDescent="0.25">
      <c r="A2779" s="2">
        <v>2263</v>
      </c>
      <c r="B2779" s="2">
        <v>25</v>
      </c>
      <c r="C2779" s="2" t="str">
        <f t="shared" si="387"/>
        <v>Young Adults</v>
      </c>
      <c r="D2779" s="2" t="s">
        <v>23</v>
      </c>
      <c r="E2779" s="2" t="s">
        <v>27</v>
      </c>
      <c r="F2779" s="2">
        <v>173.51</v>
      </c>
      <c r="G2779" s="2">
        <f t="shared" si="388"/>
        <v>1</v>
      </c>
      <c r="H2779" s="6">
        <v>46459</v>
      </c>
      <c r="I2779" s="12" t="str">
        <f t="shared" si="389"/>
        <v>2027</v>
      </c>
      <c r="J2779" s="10" t="str">
        <f t="shared" si="390"/>
        <v>Mar</v>
      </c>
      <c r="K2779" s="12" t="str">
        <f t="shared" si="391"/>
        <v>13</v>
      </c>
      <c r="L2779" s="2" t="s">
        <v>14</v>
      </c>
      <c r="M2779" s="2" t="s">
        <v>25</v>
      </c>
      <c r="N2779" s="2">
        <v>0.97</v>
      </c>
      <c r="O2779" s="2" t="s">
        <v>16</v>
      </c>
      <c r="P2779" s="2">
        <v>3</v>
      </c>
      <c r="Q2779" s="2">
        <f t="shared" si="392"/>
        <v>1</v>
      </c>
      <c r="R2779" s="2">
        <v>57.84</v>
      </c>
      <c r="S2779" s="2">
        <f t="shared" si="393"/>
        <v>2</v>
      </c>
      <c r="T2779" s="42">
        <f>DataSet!G2264+DataSet!Q2264+DataSet!S2264</f>
        <v>6</v>
      </c>
      <c r="U2779" s="16" t="str">
        <f t="shared" si="394"/>
        <v>Medium</v>
      </c>
      <c r="V2779" s="4">
        <v>5</v>
      </c>
      <c r="W2779" s="33">
        <f t="shared" si="395"/>
        <v>543.75161363636312</v>
      </c>
      <c r="X2779" s="2" t="s">
        <v>22</v>
      </c>
    </row>
    <row r="2780" spans="1:24" ht="14.25" customHeight="1" x14ac:dyDescent="0.25">
      <c r="A2780" s="2">
        <v>2281</v>
      </c>
      <c r="B2780" s="2">
        <v>52</v>
      </c>
      <c r="C2780" s="2" t="str">
        <f t="shared" si="387"/>
        <v>Late Adults</v>
      </c>
      <c r="D2780" s="2" t="s">
        <v>12</v>
      </c>
      <c r="E2780" s="2" t="s">
        <v>19</v>
      </c>
      <c r="F2780" s="2">
        <v>84.49</v>
      </c>
      <c r="G2780" s="2">
        <f t="shared" si="388"/>
        <v>1</v>
      </c>
      <c r="H2780" s="6">
        <v>46477</v>
      </c>
      <c r="I2780" s="12" t="str">
        <f t="shared" si="389"/>
        <v>2027</v>
      </c>
      <c r="J2780" s="10" t="str">
        <f t="shared" si="390"/>
        <v>Mar</v>
      </c>
      <c r="K2780" s="12" t="str">
        <f t="shared" si="391"/>
        <v>31</v>
      </c>
      <c r="L2780" s="2" t="s">
        <v>30</v>
      </c>
      <c r="M2780" s="2" t="s">
        <v>25</v>
      </c>
      <c r="N2780" s="2">
        <v>0.97</v>
      </c>
      <c r="O2780" s="2" t="s">
        <v>16</v>
      </c>
      <c r="P2780" s="2">
        <v>12</v>
      </c>
      <c r="Q2780" s="2">
        <f t="shared" si="392"/>
        <v>2</v>
      </c>
      <c r="R2780" s="2">
        <v>7.04</v>
      </c>
      <c r="S2780" s="2">
        <f t="shared" si="393"/>
        <v>1</v>
      </c>
      <c r="T2780" s="42">
        <f>DataSet!G2282+DataSet!Q2282+DataSet!S2282</f>
        <v>5</v>
      </c>
      <c r="U2780" s="16" t="str">
        <f t="shared" si="394"/>
        <v>Medium</v>
      </c>
      <c r="V2780" s="4">
        <v>5</v>
      </c>
      <c r="W2780" s="33">
        <f t="shared" si="395"/>
        <v>544.59498861047791</v>
      </c>
      <c r="X2780" s="2" t="s">
        <v>28</v>
      </c>
    </row>
    <row r="2781" spans="1:24" ht="14.25" customHeight="1" x14ac:dyDescent="0.25">
      <c r="A2781" s="2">
        <v>2438</v>
      </c>
      <c r="B2781" s="2">
        <v>40</v>
      </c>
      <c r="C2781" s="2" t="str">
        <f t="shared" si="387"/>
        <v>Mid Adults</v>
      </c>
      <c r="D2781" s="2" t="s">
        <v>26</v>
      </c>
      <c r="E2781" s="2" t="s">
        <v>29</v>
      </c>
      <c r="F2781" s="2">
        <v>587.4</v>
      </c>
      <c r="G2781" s="2">
        <f t="shared" si="388"/>
        <v>2</v>
      </c>
      <c r="H2781" s="6">
        <v>46634</v>
      </c>
      <c r="I2781" s="12" t="str">
        <f t="shared" si="389"/>
        <v>2027</v>
      </c>
      <c r="J2781" s="10" t="str">
        <f t="shared" si="390"/>
        <v>Sep</v>
      </c>
      <c r="K2781" s="12" t="str">
        <f t="shared" si="391"/>
        <v>04</v>
      </c>
      <c r="L2781" s="2" t="s">
        <v>24</v>
      </c>
      <c r="M2781" s="2" t="s">
        <v>15</v>
      </c>
      <c r="N2781" s="2">
        <v>0.97</v>
      </c>
      <c r="O2781" s="2" t="s">
        <v>16</v>
      </c>
      <c r="P2781" s="2">
        <v>10</v>
      </c>
      <c r="Q2781" s="2">
        <f t="shared" si="392"/>
        <v>2</v>
      </c>
      <c r="R2781" s="2">
        <v>58.74</v>
      </c>
      <c r="S2781" s="2">
        <f t="shared" si="393"/>
        <v>2</v>
      </c>
      <c r="T2781" s="42">
        <f>DataSet!G2439+DataSet!Q2439+DataSet!S2439</f>
        <v>7</v>
      </c>
      <c r="U2781" s="16" t="str">
        <f t="shared" si="394"/>
        <v>High</v>
      </c>
      <c r="V2781" s="4">
        <v>3</v>
      </c>
      <c r="W2781" s="33">
        <f t="shared" si="395"/>
        <v>496.67461538461492</v>
      </c>
      <c r="X2781" s="2" t="s">
        <v>22</v>
      </c>
    </row>
    <row r="2782" spans="1:24" ht="14.25" customHeight="1" x14ac:dyDescent="0.25">
      <c r="A2782" s="2">
        <v>2877</v>
      </c>
      <c r="B2782" s="2">
        <v>51</v>
      </c>
      <c r="C2782" s="2" t="str">
        <f t="shared" si="387"/>
        <v>Late Adults</v>
      </c>
      <c r="D2782" s="2" t="s">
        <v>26</v>
      </c>
      <c r="E2782" s="2" t="s">
        <v>27</v>
      </c>
      <c r="F2782" s="2">
        <v>903.84</v>
      </c>
      <c r="G2782" s="2">
        <f t="shared" si="388"/>
        <v>3</v>
      </c>
      <c r="H2782" s="6">
        <v>47073</v>
      </c>
      <c r="I2782" s="12" t="str">
        <f t="shared" si="389"/>
        <v>2028</v>
      </c>
      <c r="J2782" s="10" t="str">
        <f t="shared" si="390"/>
        <v>Nov</v>
      </c>
      <c r="K2782" s="12" t="str">
        <f t="shared" si="391"/>
        <v>16</v>
      </c>
      <c r="L2782" s="2" t="s">
        <v>20</v>
      </c>
      <c r="M2782" s="2" t="s">
        <v>25</v>
      </c>
      <c r="N2782" s="2">
        <v>0.97</v>
      </c>
      <c r="O2782" s="2" t="s">
        <v>16</v>
      </c>
      <c r="P2782" s="2">
        <v>17</v>
      </c>
      <c r="Q2782" s="2">
        <f t="shared" si="392"/>
        <v>3</v>
      </c>
      <c r="R2782" s="2">
        <v>53.17</v>
      </c>
      <c r="S2782" s="2">
        <f t="shared" si="393"/>
        <v>2</v>
      </c>
      <c r="T2782" s="42">
        <f>DataSet!G2878+DataSet!Q2878+DataSet!S2878</f>
        <v>5</v>
      </c>
      <c r="U2782" s="16" t="str">
        <f t="shared" si="394"/>
        <v>Medium</v>
      </c>
      <c r="V2782" s="4">
        <v>1</v>
      </c>
      <c r="W2782" s="33">
        <f t="shared" si="395"/>
        <v>544.50113378684796</v>
      </c>
      <c r="X2782" s="2" t="s">
        <v>17</v>
      </c>
    </row>
    <row r="2783" spans="1:24" ht="14.25" customHeight="1" x14ac:dyDescent="0.25">
      <c r="A2783" s="2">
        <v>3112</v>
      </c>
      <c r="B2783" s="2">
        <v>56</v>
      </c>
      <c r="C2783" s="2" t="str">
        <f t="shared" si="387"/>
        <v>Late Adults</v>
      </c>
      <c r="D2783" s="2" t="s">
        <v>18</v>
      </c>
      <c r="E2783" s="2" t="s">
        <v>13</v>
      </c>
      <c r="F2783" s="2">
        <v>926.35</v>
      </c>
      <c r="G2783" s="2">
        <f t="shared" si="388"/>
        <v>3</v>
      </c>
      <c r="H2783" s="6">
        <v>47308</v>
      </c>
      <c r="I2783" s="12" t="str">
        <f t="shared" si="389"/>
        <v>2029</v>
      </c>
      <c r="J2783" s="10" t="str">
        <f t="shared" si="390"/>
        <v>Jul</v>
      </c>
      <c r="K2783" s="12" t="str">
        <f t="shared" si="391"/>
        <v>09</v>
      </c>
      <c r="L2783" s="2" t="s">
        <v>24</v>
      </c>
      <c r="M2783" s="2" t="s">
        <v>25</v>
      </c>
      <c r="N2783" s="2">
        <v>0.97</v>
      </c>
      <c r="O2783" s="2" t="s">
        <v>21</v>
      </c>
      <c r="P2783" s="2">
        <v>1</v>
      </c>
      <c r="Q2783" s="2">
        <f t="shared" si="392"/>
        <v>1</v>
      </c>
      <c r="R2783" s="2">
        <v>926.35</v>
      </c>
      <c r="S2783" s="2">
        <f t="shared" si="393"/>
        <v>3</v>
      </c>
      <c r="T2783" s="42">
        <f>DataSet!G3113+DataSet!Q3113+DataSet!S3113</f>
        <v>8</v>
      </c>
      <c r="U2783" s="16" t="str">
        <f t="shared" si="394"/>
        <v>High</v>
      </c>
      <c r="V2783" s="4">
        <v>5</v>
      </c>
      <c r="W2783" s="33">
        <f t="shared" si="395"/>
        <v>545.64545662100397</v>
      </c>
      <c r="X2783" s="2" t="s">
        <v>17</v>
      </c>
    </row>
    <row r="2784" spans="1:24" ht="14.25" customHeight="1" x14ac:dyDescent="0.25">
      <c r="A2784" s="2">
        <v>3214</v>
      </c>
      <c r="B2784" s="2">
        <v>53</v>
      </c>
      <c r="C2784" s="2" t="str">
        <f t="shared" si="387"/>
        <v>Late Adults</v>
      </c>
      <c r="D2784" s="2" t="s">
        <v>26</v>
      </c>
      <c r="E2784" s="2" t="s">
        <v>13</v>
      </c>
      <c r="F2784" s="2">
        <v>232.14</v>
      </c>
      <c r="G2784" s="2">
        <f t="shared" si="388"/>
        <v>1</v>
      </c>
      <c r="H2784" s="6">
        <v>47410</v>
      </c>
      <c r="I2784" s="12" t="str">
        <f t="shared" si="389"/>
        <v>2029</v>
      </c>
      <c r="J2784" s="10" t="str">
        <f t="shared" si="390"/>
        <v>Oct</v>
      </c>
      <c r="K2784" s="12" t="str">
        <f t="shared" si="391"/>
        <v>19</v>
      </c>
      <c r="L2784" s="2" t="s">
        <v>24</v>
      </c>
      <c r="M2784" s="2" t="s">
        <v>15</v>
      </c>
      <c r="N2784" s="2">
        <v>0.97</v>
      </c>
      <c r="O2784" s="2" t="s">
        <v>21</v>
      </c>
      <c r="P2784" s="2">
        <v>12</v>
      </c>
      <c r="Q2784" s="2">
        <f t="shared" si="392"/>
        <v>2</v>
      </c>
      <c r="R2784" s="2">
        <v>19.34</v>
      </c>
      <c r="S2784" s="2">
        <f t="shared" si="393"/>
        <v>1</v>
      </c>
      <c r="T2784" s="42">
        <f>DataSet!G3215+DataSet!Q3215+DataSet!S3215</f>
        <v>7</v>
      </c>
      <c r="U2784" s="16" t="str">
        <f t="shared" si="394"/>
        <v>High</v>
      </c>
      <c r="V2784" s="4">
        <v>1</v>
      </c>
      <c r="W2784" s="33">
        <f t="shared" si="395"/>
        <v>543.68445454545451</v>
      </c>
      <c r="X2784" s="2" t="s">
        <v>28</v>
      </c>
    </row>
    <row r="2785" spans="1:24" ht="14.25" customHeight="1" x14ac:dyDescent="0.25">
      <c r="A2785" s="2">
        <v>4324</v>
      </c>
      <c r="B2785" s="2">
        <v>66</v>
      </c>
      <c r="C2785" s="2" t="str">
        <f t="shared" si="387"/>
        <v>Seniors</v>
      </c>
      <c r="D2785" s="2" t="s">
        <v>23</v>
      </c>
      <c r="E2785" s="2" t="s">
        <v>29</v>
      </c>
      <c r="F2785" s="2">
        <v>131.69999999999999</v>
      </c>
      <c r="G2785" s="2">
        <f t="shared" si="388"/>
        <v>1</v>
      </c>
      <c r="H2785" s="6">
        <v>48520</v>
      </c>
      <c r="I2785" s="12" t="str">
        <f t="shared" si="389"/>
        <v>2032</v>
      </c>
      <c r="J2785" s="10" t="str">
        <f t="shared" si="390"/>
        <v>Nov</v>
      </c>
      <c r="K2785" s="12" t="str">
        <f t="shared" si="391"/>
        <v>02</v>
      </c>
      <c r="L2785" s="2" t="s">
        <v>14</v>
      </c>
      <c r="M2785" s="2" t="s">
        <v>15</v>
      </c>
      <c r="N2785" s="2">
        <v>0.97</v>
      </c>
      <c r="O2785" s="2" t="s">
        <v>21</v>
      </c>
      <c r="P2785" s="2">
        <v>14</v>
      </c>
      <c r="Q2785" s="2">
        <f t="shared" si="392"/>
        <v>2</v>
      </c>
      <c r="R2785" s="2">
        <v>9.41</v>
      </c>
      <c r="S2785" s="2">
        <f t="shared" si="393"/>
        <v>1</v>
      </c>
      <c r="T2785" s="42">
        <f>DataSet!G4325+DataSet!Q4325+DataSet!S4325</f>
        <v>6</v>
      </c>
      <c r="U2785" s="16" t="str">
        <f t="shared" si="394"/>
        <v>Medium</v>
      </c>
      <c r="V2785" s="4">
        <v>5</v>
      </c>
      <c r="W2785" s="33">
        <f t="shared" si="395"/>
        <v>544.77427917620082</v>
      </c>
      <c r="X2785" s="2" t="s">
        <v>22</v>
      </c>
    </row>
    <row r="2786" spans="1:24" ht="14.25" customHeight="1" x14ac:dyDescent="0.25">
      <c r="A2786" s="2">
        <v>4782</v>
      </c>
      <c r="B2786" s="2">
        <v>65</v>
      </c>
      <c r="C2786" s="2" t="str">
        <f t="shared" si="387"/>
        <v>Seniors</v>
      </c>
      <c r="D2786" s="2" t="s">
        <v>23</v>
      </c>
      <c r="E2786" s="2" t="s">
        <v>27</v>
      </c>
      <c r="F2786" s="2">
        <v>817.22</v>
      </c>
      <c r="G2786" s="2">
        <f t="shared" si="388"/>
        <v>3</v>
      </c>
      <c r="H2786" s="6">
        <v>48978</v>
      </c>
      <c r="I2786" s="12" t="str">
        <f t="shared" si="389"/>
        <v>2034</v>
      </c>
      <c r="J2786" s="10" t="str">
        <f t="shared" si="390"/>
        <v>Feb</v>
      </c>
      <c r="K2786" s="12" t="str">
        <f t="shared" si="391"/>
        <v>03</v>
      </c>
      <c r="L2786" s="2" t="s">
        <v>30</v>
      </c>
      <c r="M2786" s="2" t="s">
        <v>25</v>
      </c>
      <c r="N2786" s="2">
        <v>0.97</v>
      </c>
      <c r="O2786" s="2" t="s">
        <v>21</v>
      </c>
      <c r="P2786" s="2">
        <v>11</v>
      </c>
      <c r="Q2786" s="2">
        <f t="shared" si="392"/>
        <v>2</v>
      </c>
      <c r="R2786" s="2">
        <v>74.290000000000006</v>
      </c>
      <c r="S2786" s="2">
        <f t="shared" si="393"/>
        <v>2</v>
      </c>
      <c r="T2786" s="42">
        <f>DataSet!G4783+DataSet!Q4783+DataSet!S4783</f>
        <v>5</v>
      </c>
      <c r="U2786" s="16" t="str">
        <f t="shared" si="394"/>
        <v>Medium</v>
      </c>
      <c r="V2786" s="4">
        <v>1</v>
      </c>
      <c r="W2786" s="33">
        <f t="shared" si="395"/>
        <v>544.39412300683364</v>
      </c>
      <c r="X2786" s="2" t="s">
        <v>28</v>
      </c>
    </row>
    <row r="2787" spans="1:24" ht="14.25" customHeight="1" x14ac:dyDescent="0.25">
      <c r="A2787" s="2">
        <v>80</v>
      </c>
      <c r="B2787" s="2">
        <v>45</v>
      </c>
      <c r="C2787" s="2" t="str">
        <f t="shared" si="387"/>
        <v>Mid Adults</v>
      </c>
      <c r="D2787" s="2" t="s">
        <v>18</v>
      </c>
      <c r="E2787" s="2" t="s">
        <v>27</v>
      </c>
      <c r="F2787" s="2">
        <v>547.07000000000005</v>
      </c>
      <c r="G2787" s="2">
        <f t="shared" si="388"/>
        <v>2</v>
      </c>
      <c r="H2787" s="6">
        <v>44276</v>
      </c>
      <c r="I2787" s="12" t="str">
        <f t="shared" si="389"/>
        <v>2021</v>
      </c>
      <c r="J2787" s="10" t="str">
        <f t="shared" si="390"/>
        <v>Mar</v>
      </c>
      <c r="K2787" s="12" t="str">
        <f t="shared" si="391"/>
        <v>21</v>
      </c>
      <c r="L2787" s="2" t="s">
        <v>20</v>
      </c>
      <c r="M2787" s="2" t="s">
        <v>25</v>
      </c>
      <c r="N2787" s="2">
        <v>0.96</v>
      </c>
      <c r="O2787" s="2" t="s">
        <v>16</v>
      </c>
      <c r="P2787" s="2">
        <v>13</v>
      </c>
      <c r="Q2787" s="2">
        <f t="shared" si="392"/>
        <v>2</v>
      </c>
      <c r="R2787" s="2">
        <v>42.08</v>
      </c>
      <c r="S2787" s="2">
        <f t="shared" si="393"/>
        <v>1</v>
      </c>
      <c r="T2787" s="42">
        <f>DataSet!G81+DataSet!Q81+DataSet!S81</f>
        <v>5</v>
      </c>
      <c r="U2787" s="16" t="str">
        <f t="shared" si="394"/>
        <v>Medium</v>
      </c>
      <c r="V2787" s="4">
        <v>2</v>
      </c>
      <c r="W2787" s="33">
        <f t="shared" si="395"/>
        <v>518.93227990970627</v>
      </c>
      <c r="X2787" s="2" t="s">
        <v>22</v>
      </c>
    </row>
    <row r="2788" spans="1:24" ht="14.25" customHeight="1" x14ac:dyDescent="0.25">
      <c r="A2788" s="2">
        <v>85</v>
      </c>
      <c r="B2788" s="2">
        <v>60</v>
      </c>
      <c r="C2788" s="2" t="str">
        <f t="shared" si="387"/>
        <v>Seniors</v>
      </c>
      <c r="D2788" s="2" t="s">
        <v>12</v>
      </c>
      <c r="E2788" s="2" t="s">
        <v>29</v>
      </c>
      <c r="F2788" s="2">
        <v>405</v>
      </c>
      <c r="G2788" s="2">
        <f t="shared" si="388"/>
        <v>2</v>
      </c>
      <c r="H2788" s="6">
        <v>44281</v>
      </c>
      <c r="I2788" s="12" t="str">
        <f t="shared" si="389"/>
        <v>2021</v>
      </c>
      <c r="J2788" s="10" t="str">
        <f t="shared" si="390"/>
        <v>Mar</v>
      </c>
      <c r="K2788" s="12" t="str">
        <f t="shared" si="391"/>
        <v>26</v>
      </c>
      <c r="L2788" s="2" t="s">
        <v>30</v>
      </c>
      <c r="M2788" s="2" t="s">
        <v>25</v>
      </c>
      <c r="N2788" s="2">
        <v>0.96</v>
      </c>
      <c r="O2788" s="2" t="s">
        <v>16</v>
      </c>
      <c r="P2788" s="2">
        <v>2</v>
      </c>
      <c r="Q2788" s="2">
        <f t="shared" si="392"/>
        <v>1</v>
      </c>
      <c r="R2788" s="2">
        <v>202.5</v>
      </c>
      <c r="S2788" s="2">
        <f t="shared" si="393"/>
        <v>3</v>
      </c>
      <c r="T2788" s="42">
        <f>DataSet!G86+DataSet!Q86+DataSet!S86</f>
        <v>5</v>
      </c>
      <c r="U2788" s="16" t="str">
        <f t="shared" si="394"/>
        <v>Medium</v>
      </c>
      <c r="V2788" s="4">
        <v>5</v>
      </c>
      <c r="W2788" s="33">
        <f t="shared" si="395"/>
        <v>545.72169724770595</v>
      </c>
      <c r="X2788" s="2" t="s">
        <v>17</v>
      </c>
    </row>
    <row r="2789" spans="1:24" ht="14.25" customHeight="1" x14ac:dyDescent="0.25">
      <c r="A2789" s="2">
        <v>160</v>
      </c>
      <c r="B2789" s="2">
        <v>37</v>
      </c>
      <c r="C2789" s="2" t="str">
        <f t="shared" si="387"/>
        <v>Early Adults</v>
      </c>
      <c r="D2789" s="2" t="s">
        <v>23</v>
      </c>
      <c r="E2789" s="2" t="s">
        <v>27</v>
      </c>
      <c r="F2789" s="2">
        <v>825.33</v>
      </c>
      <c r="G2789" s="2">
        <f t="shared" si="388"/>
        <v>3</v>
      </c>
      <c r="H2789" s="6">
        <v>44356</v>
      </c>
      <c r="I2789" s="12" t="str">
        <f t="shared" si="389"/>
        <v>2021</v>
      </c>
      <c r="J2789" s="10" t="str">
        <f t="shared" si="390"/>
        <v>Jun</v>
      </c>
      <c r="K2789" s="12" t="str">
        <f t="shared" si="391"/>
        <v>09</v>
      </c>
      <c r="L2789" s="2" t="s">
        <v>14</v>
      </c>
      <c r="M2789" s="2" t="s">
        <v>25</v>
      </c>
      <c r="N2789" s="2">
        <v>0.96</v>
      </c>
      <c r="O2789" s="2" t="s">
        <v>21</v>
      </c>
      <c r="P2789" s="2">
        <v>19</v>
      </c>
      <c r="Q2789" s="2">
        <f t="shared" si="392"/>
        <v>3</v>
      </c>
      <c r="R2789" s="2">
        <v>43.44</v>
      </c>
      <c r="S2789" s="2">
        <f t="shared" si="393"/>
        <v>1</v>
      </c>
      <c r="T2789" s="42">
        <f>DataSet!G161+DataSet!Q161+DataSet!S161</f>
        <v>7</v>
      </c>
      <c r="U2789" s="16" t="str">
        <f t="shared" si="394"/>
        <v>High</v>
      </c>
      <c r="V2789" s="4">
        <v>1</v>
      </c>
      <c r="W2789" s="33">
        <f t="shared" si="395"/>
        <v>543.77123287671225</v>
      </c>
      <c r="X2789" s="2" t="s">
        <v>17</v>
      </c>
    </row>
    <row r="2790" spans="1:24" ht="14.25" customHeight="1" x14ac:dyDescent="0.25">
      <c r="A2790" s="2">
        <v>188</v>
      </c>
      <c r="B2790" s="2">
        <v>63</v>
      </c>
      <c r="C2790" s="2" t="str">
        <f t="shared" si="387"/>
        <v>Seniors</v>
      </c>
      <c r="D2790" s="2" t="s">
        <v>26</v>
      </c>
      <c r="E2790" s="2" t="s">
        <v>13</v>
      </c>
      <c r="F2790" s="2">
        <v>297.19</v>
      </c>
      <c r="G2790" s="2">
        <f t="shared" si="388"/>
        <v>1</v>
      </c>
      <c r="H2790" s="6">
        <v>44384</v>
      </c>
      <c r="I2790" s="12" t="str">
        <f t="shared" si="389"/>
        <v>2021</v>
      </c>
      <c r="J2790" s="10" t="str">
        <f t="shared" si="390"/>
        <v>Jul</v>
      </c>
      <c r="K2790" s="12" t="str">
        <f t="shared" si="391"/>
        <v>07</v>
      </c>
      <c r="L2790" s="2" t="s">
        <v>14</v>
      </c>
      <c r="M2790" s="2" t="s">
        <v>15</v>
      </c>
      <c r="N2790" s="2">
        <v>0.96</v>
      </c>
      <c r="O2790" s="2" t="s">
        <v>21</v>
      </c>
      <c r="P2790" s="2">
        <v>5</v>
      </c>
      <c r="Q2790" s="2">
        <f t="shared" si="392"/>
        <v>1</v>
      </c>
      <c r="R2790" s="2">
        <v>59.44</v>
      </c>
      <c r="S2790" s="2">
        <f t="shared" si="393"/>
        <v>2</v>
      </c>
      <c r="T2790" s="42">
        <f>DataSet!G189+DataSet!Q189+DataSet!S189</f>
        <v>3</v>
      </c>
      <c r="U2790" s="16" t="str">
        <f t="shared" si="394"/>
        <v>Low</v>
      </c>
      <c r="V2790" s="4">
        <v>3</v>
      </c>
      <c r="W2790" s="33">
        <f t="shared" si="395"/>
        <v>496.46888888888839</v>
      </c>
      <c r="X2790" s="2" t="s">
        <v>28</v>
      </c>
    </row>
    <row r="2791" spans="1:24" ht="14.25" customHeight="1" x14ac:dyDescent="0.25">
      <c r="A2791" s="2">
        <v>215</v>
      </c>
      <c r="B2791" s="2">
        <v>58</v>
      </c>
      <c r="C2791" s="2" t="str">
        <f t="shared" si="387"/>
        <v>Late Adults</v>
      </c>
      <c r="D2791" s="2" t="s">
        <v>18</v>
      </c>
      <c r="E2791" s="2" t="s">
        <v>19</v>
      </c>
      <c r="F2791" s="2">
        <v>325.26</v>
      </c>
      <c r="G2791" s="2">
        <f t="shared" si="388"/>
        <v>1</v>
      </c>
      <c r="H2791" s="6">
        <v>44411</v>
      </c>
      <c r="I2791" s="12" t="str">
        <f t="shared" si="389"/>
        <v>2021</v>
      </c>
      <c r="J2791" s="10" t="str">
        <f t="shared" si="390"/>
        <v>Aug</v>
      </c>
      <c r="K2791" s="12" t="str">
        <f t="shared" si="391"/>
        <v>03</v>
      </c>
      <c r="L2791" s="2" t="s">
        <v>30</v>
      </c>
      <c r="M2791" s="2" t="s">
        <v>25</v>
      </c>
      <c r="N2791" s="2">
        <v>0.96</v>
      </c>
      <c r="O2791" s="2" t="s">
        <v>16</v>
      </c>
      <c r="P2791" s="2">
        <v>1</v>
      </c>
      <c r="Q2791" s="2">
        <f t="shared" si="392"/>
        <v>1</v>
      </c>
      <c r="R2791" s="2">
        <v>325.26</v>
      </c>
      <c r="S2791" s="2">
        <f t="shared" si="393"/>
        <v>3</v>
      </c>
      <c r="T2791" s="42">
        <f>DataSet!G216+DataSet!Q216+DataSet!S216</f>
        <v>4</v>
      </c>
      <c r="U2791" s="16" t="str">
        <f t="shared" si="394"/>
        <v>Low</v>
      </c>
      <c r="V2791" s="4">
        <v>2</v>
      </c>
      <c r="W2791" s="33">
        <f t="shared" si="395"/>
        <v>518.86861990950194</v>
      </c>
      <c r="X2791" s="2" t="s">
        <v>22</v>
      </c>
    </row>
    <row r="2792" spans="1:24" ht="14.25" customHeight="1" x14ac:dyDescent="0.25">
      <c r="A2792" s="2">
        <v>384</v>
      </c>
      <c r="B2792" s="2">
        <v>40</v>
      </c>
      <c r="C2792" s="2" t="str">
        <f t="shared" si="387"/>
        <v>Mid Adults</v>
      </c>
      <c r="D2792" s="2" t="s">
        <v>18</v>
      </c>
      <c r="E2792" s="2" t="s">
        <v>19</v>
      </c>
      <c r="F2792" s="2">
        <v>385.68</v>
      </c>
      <c r="G2792" s="2">
        <f t="shared" si="388"/>
        <v>2</v>
      </c>
      <c r="H2792" s="6">
        <v>44580</v>
      </c>
      <c r="I2792" s="12" t="str">
        <f t="shared" si="389"/>
        <v>2022</v>
      </c>
      <c r="J2792" s="10" t="str">
        <f t="shared" si="390"/>
        <v>Jan</v>
      </c>
      <c r="K2792" s="12" t="str">
        <f t="shared" si="391"/>
        <v>19</v>
      </c>
      <c r="L2792" s="2" t="s">
        <v>30</v>
      </c>
      <c r="M2792" s="2" t="s">
        <v>25</v>
      </c>
      <c r="N2792" s="2">
        <v>0.96</v>
      </c>
      <c r="O2792" s="2" t="s">
        <v>21</v>
      </c>
      <c r="P2792" s="2">
        <v>13</v>
      </c>
      <c r="Q2792" s="2">
        <f t="shared" si="392"/>
        <v>2</v>
      </c>
      <c r="R2792" s="2">
        <v>29.67</v>
      </c>
      <c r="S2792" s="2">
        <f t="shared" si="393"/>
        <v>1</v>
      </c>
      <c r="T2792" s="42">
        <f>DataSet!G385+DataSet!Q385+DataSet!S385</f>
        <v>8</v>
      </c>
      <c r="U2792" s="16" t="str">
        <f t="shared" si="394"/>
        <v>High</v>
      </c>
      <c r="V2792" s="4">
        <v>2</v>
      </c>
      <c r="W2792" s="33">
        <f t="shared" si="395"/>
        <v>519.30764172335569</v>
      </c>
      <c r="X2792" s="2" t="s">
        <v>22</v>
      </c>
    </row>
    <row r="2793" spans="1:24" ht="14.25" customHeight="1" x14ac:dyDescent="0.25">
      <c r="A2793" s="2">
        <v>540</v>
      </c>
      <c r="B2793" s="2">
        <v>39</v>
      </c>
      <c r="C2793" s="2" t="str">
        <f t="shared" si="387"/>
        <v>Early Adults</v>
      </c>
      <c r="D2793" s="2" t="s">
        <v>18</v>
      </c>
      <c r="E2793" s="2" t="s">
        <v>29</v>
      </c>
      <c r="F2793" s="2">
        <v>750.31</v>
      </c>
      <c r="G2793" s="2">
        <f t="shared" si="388"/>
        <v>3</v>
      </c>
      <c r="H2793" s="6">
        <v>44736</v>
      </c>
      <c r="I2793" s="12" t="str">
        <f t="shared" si="389"/>
        <v>2022</v>
      </c>
      <c r="J2793" s="10" t="str">
        <f t="shared" si="390"/>
        <v>Jun</v>
      </c>
      <c r="K2793" s="12" t="str">
        <f t="shared" si="391"/>
        <v>24</v>
      </c>
      <c r="L2793" s="2" t="s">
        <v>24</v>
      </c>
      <c r="M2793" s="2" t="s">
        <v>15</v>
      </c>
      <c r="N2793" s="2">
        <v>0.96</v>
      </c>
      <c r="O2793" s="2" t="s">
        <v>16</v>
      </c>
      <c r="P2793" s="2">
        <v>14</v>
      </c>
      <c r="Q2793" s="2">
        <f t="shared" si="392"/>
        <v>2</v>
      </c>
      <c r="R2793" s="2">
        <v>53.59</v>
      </c>
      <c r="S2793" s="2">
        <f t="shared" si="393"/>
        <v>2</v>
      </c>
      <c r="T2793" s="42">
        <f>DataSet!G541+DataSet!Q541+DataSet!S541</f>
        <v>5</v>
      </c>
      <c r="U2793" s="16" t="str">
        <f t="shared" si="394"/>
        <v>Medium</v>
      </c>
      <c r="V2793" s="4">
        <v>2</v>
      </c>
      <c r="W2793" s="33">
        <f t="shared" si="395"/>
        <v>519.61134090909059</v>
      </c>
      <c r="X2793" s="2" t="s">
        <v>28</v>
      </c>
    </row>
    <row r="2794" spans="1:24" ht="14.25" customHeight="1" x14ac:dyDescent="0.25">
      <c r="A2794" s="2">
        <v>747</v>
      </c>
      <c r="B2794" s="2">
        <v>51</v>
      </c>
      <c r="C2794" s="2" t="str">
        <f t="shared" si="387"/>
        <v>Late Adults</v>
      </c>
      <c r="D2794" s="2" t="s">
        <v>18</v>
      </c>
      <c r="E2794" s="2" t="s">
        <v>13</v>
      </c>
      <c r="F2794" s="2">
        <v>991.45</v>
      </c>
      <c r="G2794" s="2">
        <f t="shared" si="388"/>
        <v>3</v>
      </c>
      <c r="H2794" s="6">
        <v>44943</v>
      </c>
      <c r="I2794" s="12" t="str">
        <f t="shared" si="389"/>
        <v>2023</v>
      </c>
      <c r="J2794" s="10" t="str">
        <f t="shared" si="390"/>
        <v>Jan</v>
      </c>
      <c r="K2794" s="12" t="str">
        <f t="shared" si="391"/>
        <v>17</v>
      </c>
      <c r="L2794" s="2" t="s">
        <v>30</v>
      </c>
      <c r="M2794" s="2" t="s">
        <v>25</v>
      </c>
      <c r="N2794" s="2">
        <v>0.96</v>
      </c>
      <c r="O2794" s="2" t="s">
        <v>16</v>
      </c>
      <c r="P2794" s="2">
        <v>1</v>
      </c>
      <c r="Q2794" s="2">
        <f t="shared" si="392"/>
        <v>1</v>
      </c>
      <c r="R2794" s="2">
        <v>991.45</v>
      </c>
      <c r="S2794" s="2">
        <f t="shared" si="393"/>
        <v>3</v>
      </c>
      <c r="T2794" s="42">
        <f>DataSet!G748+DataSet!Q748+DataSet!S748</f>
        <v>7</v>
      </c>
      <c r="U2794" s="16" t="str">
        <f t="shared" si="394"/>
        <v>High</v>
      </c>
      <c r="V2794" s="4">
        <v>5</v>
      </c>
      <c r="W2794" s="33">
        <f t="shared" si="395"/>
        <v>546.0451954022983</v>
      </c>
      <c r="X2794" s="2" t="s">
        <v>28</v>
      </c>
    </row>
    <row r="2795" spans="1:24" ht="14.25" customHeight="1" x14ac:dyDescent="0.25">
      <c r="A2795" s="2">
        <v>764</v>
      </c>
      <c r="B2795" s="2">
        <v>27</v>
      </c>
      <c r="C2795" s="2" t="str">
        <f t="shared" si="387"/>
        <v>Young Adults</v>
      </c>
      <c r="D2795" s="2" t="s">
        <v>12</v>
      </c>
      <c r="E2795" s="2" t="s">
        <v>19</v>
      </c>
      <c r="F2795" s="2">
        <v>781.67</v>
      </c>
      <c r="G2795" s="2">
        <f t="shared" si="388"/>
        <v>3</v>
      </c>
      <c r="H2795" s="6">
        <v>44960</v>
      </c>
      <c r="I2795" s="12" t="str">
        <f t="shared" si="389"/>
        <v>2023</v>
      </c>
      <c r="J2795" s="10" t="str">
        <f t="shared" si="390"/>
        <v>Feb</v>
      </c>
      <c r="K2795" s="12" t="str">
        <f t="shared" si="391"/>
        <v>03</v>
      </c>
      <c r="L2795" s="2" t="s">
        <v>30</v>
      </c>
      <c r="M2795" s="2" t="s">
        <v>15</v>
      </c>
      <c r="N2795" s="2">
        <v>0.96</v>
      </c>
      <c r="O2795" s="2" t="s">
        <v>16</v>
      </c>
      <c r="P2795" s="2">
        <v>15</v>
      </c>
      <c r="Q2795" s="2">
        <f t="shared" si="392"/>
        <v>2</v>
      </c>
      <c r="R2795" s="2">
        <v>52.11</v>
      </c>
      <c r="S2795" s="2">
        <f t="shared" si="393"/>
        <v>2</v>
      </c>
      <c r="T2795" s="42">
        <f>DataSet!G765+DataSet!Q765+DataSet!S765</f>
        <v>6</v>
      </c>
      <c r="U2795" s="16" t="str">
        <f t="shared" si="394"/>
        <v>Medium</v>
      </c>
      <c r="V2795" s="4">
        <v>1</v>
      </c>
      <c r="W2795" s="33">
        <f t="shared" si="395"/>
        <v>543.1269336384438</v>
      </c>
      <c r="X2795" s="2" t="s">
        <v>28</v>
      </c>
    </row>
    <row r="2796" spans="1:24" ht="14.25" customHeight="1" x14ac:dyDescent="0.25">
      <c r="A2796" s="2">
        <v>951</v>
      </c>
      <c r="B2796" s="2">
        <v>35</v>
      </c>
      <c r="C2796" s="2" t="str">
        <f t="shared" si="387"/>
        <v>Early Adults</v>
      </c>
      <c r="D2796" s="2" t="s">
        <v>18</v>
      </c>
      <c r="E2796" s="2" t="s">
        <v>13</v>
      </c>
      <c r="F2796" s="2">
        <v>272.8</v>
      </c>
      <c r="G2796" s="2">
        <f t="shared" si="388"/>
        <v>1</v>
      </c>
      <c r="H2796" s="6">
        <v>45147</v>
      </c>
      <c r="I2796" s="12" t="str">
        <f t="shared" si="389"/>
        <v>2023</v>
      </c>
      <c r="J2796" s="10" t="str">
        <f t="shared" si="390"/>
        <v>Aug</v>
      </c>
      <c r="K2796" s="12" t="str">
        <f t="shared" si="391"/>
        <v>09</v>
      </c>
      <c r="L2796" s="2" t="s">
        <v>24</v>
      </c>
      <c r="M2796" s="2" t="s">
        <v>15</v>
      </c>
      <c r="N2796" s="2">
        <v>0.96</v>
      </c>
      <c r="O2796" s="2" t="s">
        <v>16</v>
      </c>
      <c r="P2796" s="2">
        <v>6</v>
      </c>
      <c r="Q2796" s="2">
        <f t="shared" si="392"/>
        <v>2</v>
      </c>
      <c r="R2796" s="2">
        <v>45.47</v>
      </c>
      <c r="S2796" s="2">
        <f t="shared" si="393"/>
        <v>1</v>
      </c>
      <c r="T2796" s="42">
        <f>DataSet!G952+DataSet!Q952+DataSet!S952</f>
        <v>6</v>
      </c>
      <c r="U2796" s="16" t="str">
        <f t="shared" si="394"/>
        <v>Medium</v>
      </c>
      <c r="V2796" s="4">
        <v>4</v>
      </c>
      <c r="W2796" s="33">
        <f t="shared" si="395"/>
        <v>520.7728227571115</v>
      </c>
      <c r="X2796" s="2" t="s">
        <v>22</v>
      </c>
    </row>
    <row r="2797" spans="1:24" ht="14.25" customHeight="1" x14ac:dyDescent="0.25">
      <c r="A2797" s="2">
        <v>1189</v>
      </c>
      <c r="B2797" s="2">
        <v>35</v>
      </c>
      <c r="C2797" s="2" t="str">
        <f t="shared" si="387"/>
        <v>Early Adults</v>
      </c>
      <c r="D2797" s="2" t="s">
        <v>26</v>
      </c>
      <c r="E2797" s="2" t="s">
        <v>27</v>
      </c>
      <c r="F2797" s="2">
        <v>384.82</v>
      </c>
      <c r="G2797" s="2">
        <f t="shared" si="388"/>
        <v>2</v>
      </c>
      <c r="H2797" s="6">
        <v>45385</v>
      </c>
      <c r="I2797" s="12" t="str">
        <f t="shared" si="389"/>
        <v>2024</v>
      </c>
      <c r="J2797" s="10" t="str">
        <f t="shared" si="390"/>
        <v>Apr</v>
      </c>
      <c r="K2797" s="12" t="str">
        <f t="shared" si="391"/>
        <v>03</v>
      </c>
      <c r="L2797" s="2" t="s">
        <v>30</v>
      </c>
      <c r="M2797" s="2" t="s">
        <v>15</v>
      </c>
      <c r="N2797" s="2">
        <v>0.96</v>
      </c>
      <c r="O2797" s="2" t="s">
        <v>16</v>
      </c>
      <c r="P2797" s="2">
        <v>8</v>
      </c>
      <c r="Q2797" s="2">
        <f t="shared" si="392"/>
        <v>2</v>
      </c>
      <c r="R2797" s="2">
        <v>48.1</v>
      </c>
      <c r="S2797" s="2">
        <f t="shared" si="393"/>
        <v>1</v>
      </c>
      <c r="T2797" s="42">
        <f>DataSet!G1190+DataSet!Q1190+DataSet!S1190</f>
        <v>5</v>
      </c>
      <c r="U2797" s="16" t="str">
        <f t="shared" si="394"/>
        <v>Medium</v>
      </c>
      <c r="V2797" s="4">
        <v>3</v>
      </c>
      <c r="W2797" s="33">
        <f t="shared" si="395"/>
        <v>496.92179545454496</v>
      </c>
      <c r="X2797" s="2" t="s">
        <v>17</v>
      </c>
    </row>
    <row r="2798" spans="1:24" ht="14.25" customHeight="1" x14ac:dyDescent="0.25">
      <c r="A2798" s="2">
        <v>1446</v>
      </c>
      <c r="B2798" s="2">
        <v>34</v>
      </c>
      <c r="C2798" s="2" t="str">
        <f t="shared" si="387"/>
        <v>Early Adults</v>
      </c>
      <c r="D2798" s="2" t="s">
        <v>18</v>
      </c>
      <c r="E2798" s="2" t="s">
        <v>13</v>
      </c>
      <c r="F2798" s="2">
        <v>733.62</v>
      </c>
      <c r="G2798" s="2">
        <f t="shared" si="388"/>
        <v>3</v>
      </c>
      <c r="H2798" s="6">
        <v>45642</v>
      </c>
      <c r="I2798" s="12" t="str">
        <f t="shared" si="389"/>
        <v>2024</v>
      </c>
      <c r="J2798" s="10" t="str">
        <f t="shared" si="390"/>
        <v>Dec</v>
      </c>
      <c r="K2798" s="12" t="str">
        <f t="shared" si="391"/>
        <v>16</v>
      </c>
      <c r="L2798" s="2" t="s">
        <v>20</v>
      </c>
      <c r="M2798" s="2" t="s">
        <v>15</v>
      </c>
      <c r="N2798" s="2">
        <v>0.96</v>
      </c>
      <c r="O2798" s="2" t="s">
        <v>16</v>
      </c>
      <c r="P2798" s="2">
        <v>6</v>
      </c>
      <c r="Q2798" s="2">
        <f t="shared" si="392"/>
        <v>2</v>
      </c>
      <c r="R2798" s="2">
        <v>122.27</v>
      </c>
      <c r="S2798" s="2">
        <f t="shared" si="393"/>
        <v>2</v>
      </c>
      <c r="T2798" s="42">
        <f>DataSet!G1447+DataSet!Q1447+DataSet!S1447</f>
        <v>4</v>
      </c>
      <c r="U2798" s="16" t="str">
        <f t="shared" si="394"/>
        <v>Low</v>
      </c>
      <c r="V2798" s="4">
        <v>2</v>
      </c>
      <c r="W2798" s="33">
        <f t="shared" si="395"/>
        <v>519.0858314350794</v>
      </c>
      <c r="X2798" s="2" t="s">
        <v>28</v>
      </c>
    </row>
    <row r="2799" spans="1:24" ht="14.25" customHeight="1" x14ac:dyDescent="0.25">
      <c r="A2799" s="2">
        <v>1847</v>
      </c>
      <c r="B2799" s="2">
        <v>46</v>
      </c>
      <c r="C2799" s="2" t="str">
        <f t="shared" si="387"/>
        <v>Mid Adults</v>
      </c>
      <c r="D2799" s="2" t="s">
        <v>23</v>
      </c>
      <c r="E2799" s="2" t="s">
        <v>13</v>
      </c>
      <c r="F2799" s="2">
        <v>52.58</v>
      </c>
      <c r="G2799" s="2">
        <f t="shared" si="388"/>
        <v>1</v>
      </c>
      <c r="H2799" s="6">
        <v>46043</v>
      </c>
      <c r="I2799" s="12" t="str">
        <f t="shared" si="389"/>
        <v>2026</v>
      </c>
      <c r="J2799" s="10" t="str">
        <f t="shared" si="390"/>
        <v>Jan</v>
      </c>
      <c r="K2799" s="12" t="str">
        <f t="shared" si="391"/>
        <v>21</v>
      </c>
      <c r="L2799" s="2" t="s">
        <v>24</v>
      </c>
      <c r="M2799" s="2" t="s">
        <v>25</v>
      </c>
      <c r="N2799" s="2">
        <v>0.96</v>
      </c>
      <c r="O2799" s="2" t="s">
        <v>21</v>
      </c>
      <c r="P2799" s="2">
        <v>17</v>
      </c>
      <c r="Q2799" s="2">
        <f t="shared" si="392"/>
        <v>3</v>
      </c>
      <c r="R2799" s="2">
        <v>3.09</v>
      </c>
      <c r="S2799" s="2">
        <f t="shared" si="393"/>
        <v>1</v>
      </c>
      <c r="T2799" s="42">
        <f>DataSet!G1848+DataSet!Q1848+DataSet!S1848</f>
        <v>4</v>
      </c>
      <c r="U2799" s="16" t="str">
        <f t="shared" si="394"/>
        <v>Low</v>
      </c>
      <c r="V2799" s="4">
        <v>3</v>
      </c>
      <c r="W2799" s="33">
        <f t="shared" si="395"/>
        <v>497.17715261958944</v>
      </c>
      <c r="X2799" s="2" t="s">
        <v>17</v>
      </c>
    </row>
    <row r="2800" spans="1:24" ht="14.25" customHeight="1" x14ac:dyDescent="0.25">
      <c r="A2800" s="2">
        <v>2128</v>
      </c>
      <c r="B2800" s="2">
        <v>66</v>
      </c>
      <c r="C2800" s="2" t="str">
        <f t="shared" si="387"/>
        <v>Seniors</v>
      </c>
      <c r="D2800" s="2" t="s">
        <v>26</v>
      </c>
      <c r="E2800" s="2" t="s">
        <v>13</v>
      </c>
      <c r="F2800" s="2">
        <v>171.93</v>
      </c>
      <c r="G2800" s="2">
        <f t="shared" si="388"/>
        <v>1</v>
      </c>
      <c r="H2800" s="6">
        <v>46324</v>
      </c>
      <c r="I2800" s="12" t="str">
        <f t="shared" si="389"/>
        <v>2026</v>
      </c>
      <c r="J2800" s="10" t="str">
        <f t="shared" si="390"/>
        <v>Oct</v>
      </c>
      <c r="K2800" s="12" t="str">
        <f t="shared" si="391"/>
        <v>29</v>
      </c>
      <c r="L2800" s="2" t="s">
        <v>20</v>
      </c>
      <c r="M2800" s="2" t="s">
        <v>15</v>
      </c>
      <c r="N2800" s="2">
        <v>0.96</v>
      </c>
      <c r="O2800" s="2" t="s">
        <v>21</v>
      </c>
      <c r="P2800" s="2">
        <v>18</v>
      </c>
      <c r="Q2800" s="2">
        <f t="shared" si="392"/>
        <v>3</v>
      </c>
      <c r="R2800" s="2">
        <v>9.5500000000000007</v>
      </c>
      <c r="S2800" s="2">
        <f t="shared" si="393"/>
        <v>1</v>
      </c>
      <c r="T2800" s="42">
        <f>DataSet!G2129+DataSet!Q2129+DataSet!S2129</f>
        <v>7</v>
      </c>
      <c r="U2800" s="16" t="str">
        <f t="shared" si="394"/>
        <v>High</v>
      </c>
      <c r="V2800" s="4">
        <v>1</v>
      </c>
      <c r="W2800" s="33">
        <f t="shared" si="395"/>
        <v>542.57981651376133</v>
      </c>
      <c r="X2800" s="2" t="s">
        <v>22</v>
      </c>
    </row>
    <row r="2801" spans="1:24" ht="14.25" customHeight="1" x14ac:dyDescent="0.25">
      <c r="A2801" s="2">
        <v>2327</v>
      </c>
      <c r="B2801" s="2">
        <v>59</v>
      </c>
      <c r="C2801" s="2" t="str">
        <f t="shared" si="387"/>
        <v>Late Adults</v>
      </c>
      <c r="D2801" s="2" t="s">
        <v>23</v>
      </c>
      <c r="E2801" s="2" t="s">
        <v>27</v>
      </c>
      <c r="F2801" s="2">
        <v>921.2</v>
      </c>
      <c r="G2801" s="2">
        <f t="shared" si="388"/>
        <v>3</v>
      </c>
      <c r="H2801" s="6">
        <v>46523</v>
      </c>
      <c r="I2801" s="12" t="str">
        <f t="shared" si="389"/>
        <v>2027</v>
      </c>
      <c r="J2801" s="10" t="str">
        <f t="shared" si="390"/>
        <v>May</v>
      </c>
      <c r="K2801" s="12" t="str">
        <f t="shared" si="391"/>
        <v>16</v>
      </c>
      <c r="L2801" s="2" t="s">
        <v>20</v>
      </c>
      <c r="M2801" s="2" t="s">
        <v>25</v>
      </c>
      <c r="N2801" s="2">
        <v>0.96</v>
      </c>
      <c r="O2801" s="2" t="s">
        <v>16</v>
      </c>
      <c r="P2801" s="2">
        <v>14</v>
      </c>
      <c r="Q2801" s="2">
        <f t="shared" si="392"/>
        <v>2</v>
      </c>
      <c r="R2801" s="2">
        <v>65.8</v>
      </c>
      <c r="S2801" s="2">
        <f t="shared" si="393"/>
        <v>2</v>
      </c>
      <c r="T2801" s="42">
        <f>DataSet!G2328+DataSet!Q2328+DataSet!S2328</f>
        <v>7</v>
      </c>
      <c r="U2801" s="16" t="str">
        <f t="shared" si="394"/>
        <v>High</v>
      </c>
      <c r="V2801" s="4">
        <v>2</v>
      </c>
      <c r="W2801" s="33">
        <f t="shared" si="395"/>
        <v>518.59602739725995</v>
      </c>
      <c r="X2801" s="2" t="s">
        <v>28</v>
      </c>
    </row>
    <row r="2802" spans="1:24" ht="14.25" customHeight="1" x14ac:dyDescent="0.25">
      <c r="A2802" s="2">
        <v>2576</v>
      </c>
      <c r="B2802" s="2">
        <v>43</v>
      </c>
      <c r="C2802" s="2" t="str">
        <f t="shared" si="387"/>
        <v>Mid Adults</v>
      </c>
      <c r="D2802" s="2" t="s">
        <v>12</v>
      </c>
      <c r="E2802" s="2" t="s">
        <v>27</v>
      </c>
      <c r="F2802" s="2">
        <v>409.79</v>
      </c>
      <c r="G2802" s="2">
        <f t="shared" si="388"/>
        <v>2</v>
      </c>
      <c r="H2802" s="6">
        <v>46772</v>
      </c>
      <c r="I2802" s="12" t="str">
        <f t="shared" si="389"/>
        <v>2028</v>
      </c>
      <c r="J2802" s="10" t="str">
        <f t="shared" si="390"/>
        <v>Jan</v>
      </c>
      <c r="K2802" s="12" t="str">
        <f t="shared" si="391"/>
        <v>20</v>
      </c>
      <c r="L2802" s="2" t="s">
        <v>14</v>
      </c>
      <c r="M2802" s="2" t="s">
        <v>15</v>
      </c>
      <c r="N2802" s="2">
        <v>0.96</v>
      </c>
      <c r="O2802" s="2" t="s">
        <v>21</v>
      </c>
      <c r="P2802" s="2">
        <v>8</v>
      </c>
      <c r="Q2802" s="2">
        <f t="shared" si="392"/>
        <v>2</v>
      </c>
      <c r="R2802" s="2">
        <v>51.22</v>
      </c>
      <c r="S2802" s="2">
        <f t="shared" si="393"/>
        <v>2</v>
      </c>
      <c r="T2802" s="42">
        <f>DataSet!G2577+DataSet!Q2577+DataSet!S2577</f>
        <v>7</v>
      </c>
      <c r="U2802" s="16" t="str">
        <f t="shared" si="394"/>
        <v>High</v>
      </c>
      <c r="V2802" s="4">
        <v>3</v>
      </c>
      <c r="W2802" s="33">
        <f t="shared" si="395"/>
        <v>498.19221461187163</v>
      </c>
      <c r="X2802" s="2" t="s">
        <v>17</v>
      </c>
    </row>
    <row r="2803" spans="1:24" ht="14.25" customHeight="1" x14ac:dyDescent="0.25">
      <c r="A2803" s="2">
        <v>2704</v>
      </c>
      <c r="B2803" s="2">
        <v>34</v>
      </c>
      <c r="C2803" s="2" t="str">
        <f t="shared" si="387"/>
        <v>Early Adults</v>
      </c>
      <c r="D2803" s="2" t="s">
        <v>18</v>
      </c>
      <c r="E2803" s="2" t="s">
        <v>19</v>
      </c>
      <c r="F2803" s="2">
        <v>829.51</v>
      </c>
      <c r="G2803" s="2">
        <f t="shared" si="388"/>
        <v>3</v>
      </c>
      <c r="H2803" s="6">
        <v>46900</v>
      </c>
      <c r="I2803" s="12" t="str">
        <f t="shared" si="389"/>
        <v>2028</v>
      </c>
      <c r="J2803" s="10" t="str">
        <f t="shared" si="390"/>
        <v>May</v>
      </c>
      <c r="K2803" s="12" t="str">
        <f t="shared" si="391"/>
        <v>27</v>
      </c>
      <c r="L2803" s="2" t="s">
        <v>30</v>
      </c>
      <c r="M2803" s="2" t="s">
        <v>25</v>
      </c>
      <c r="N2803" s="2">
        <v>0.96</v>
      </c>
      <c r="O2803" s="2" t="s">
        <v>21</v>
      </c>
      <c r="P2803" s="2">
        <v>2</v>
      </c>
      <c r="Q2803" s="2">
        <f t="shared" si="392"/>
        <v>1</v>
      </c>
      <c r="R2803" s="2">
        <v>414.76</v>
      </c>
      <c r="S2803" s="2">
        <f t="shared" si="393"/>
        <v>3</v>
      </c>
      <c r="T2803" s="42">
        <f>DataSet!G2705+DataSet!Q2705+DataSet!S2705</f>
        <v>4</v>
      </c>
      <c r="U2803" s="16" t="str">
        <f t="shared" si="394"/>
        <v>Low</v>
      </c>
      <c r="V2803" s="4">
        <v>4</v>
      </c>
      <c r="W2803" s="33">
        <f t="shared" si="395"/>
        <v>521.31662280701744</v>
      </c>
      <c r="X2803" s="2" t="s">
        <v>22</v>
      </c>
    </row>
    <row r="2804" spans="1:24" ht="14.25" customHeight="1" x14ac:dyDescent="0.25">
      <c r="A2804" s="2">
        <v>2813</v>
      </c>
      <c r="B2804" s="2">
        <v>63</v>
      </c>
      <c r="C2804" s="2" t="str">
        <f t="shared" si="387"/>
        <v>Seniors</v>
      </c>
      <c r="D2804" s="2" t="s">
        <v>26</v>
      </c>
      <c r="E2804" s="2" t="s">
        <v>19</v>
      </c>
      <c r="F2804" s="2">
        <v>515.14</v>
      </c>
      <c r="G2804" s="2">
        <f t="shared" si="388"/>
        <v>2</v>
      </c>
      <c r="H2804" s="6">
        <v>47009</v>
      </c>
      <c r="I2804" s="12" t="str">
        <f t="shared" si="389"/>
        <v>2028</v>
      </c>
      <c r="J2804" s="10" t="str">
        <f t="shared" si="390"/>
        <v>Sep</v>
      </c>
      <c r="K2804" s="12" t="str">
        <f t="shared" si="391"/>
        <v>13</v>
      </c>
      <c r="L2804" s="2" t="s">
        <v>14</v>
      </c>
      <c r="M2804" s="2" t="s">
        <v>25</v>
      </c>
      <c r="N2804" s="2">
        <v>0.96</v>
      </c>
      <c r="O2804" s="2" t="s">
        <v>16</v>
      </c>
      <c r="P2804" s="2">
        <v>6</v>
      </c>
      <c r="Q2804" s="2">
        <f t="shared" si="392"/>
        <v>2</v>
      </c>
      <c r="R2804" s="2">
        <v>85.86</v>
      </c>
      <c r="S2804" s="2">
        <f t="shared" si="393"/>
        <v>2</v>
      </c>
      <c r="T2804" s="42">
        <f>DataSet!G2814+DataSet!Q2814+DataSet!S2814</f>
        <v>7</v>
      </c>
      <c r="U2804" s="16" t="str">
        <f t="shared" si="394"/>
        <v>High</v>
      </c>
      <c r="V2804" s="4">
        <v>2</v>
      </c>
      <c r="W2804" s="33">
        <f t="shared" si="395"/>
        <v>517.67473684210495</v>
      </c>
      <c r="X2804" s="2" t="s">
        <v>17</v>
      </c>
    </row>
    <row r="2805" spans="1:24" ht="14.25" customHeight="1" x14ac:dyDescent="0.25">
      <c r="A2805" s="2">
        <v>2817</v>
      </c>
      <c r="B2805" s="2">
        <v>21</v>
      </c>
      <c r="C2805" s="2" t="str">
        <f t="shared" si="387"/>
        <v>Young Adults</v>
      </c>
      <c r="D2805" s="2" t="s">
        <v>18</v>
      </c>
      <c r="E2805" s="2" t="s">
        <v>19</v>
      </c>
      <c r="F2805" s="2">
        <v>654.79</v>
      </c>
      <c r="G2805" s="2">
        <f t="shared" si="388"/>
        <v>3</v>
      </c>
      <c r="H2805" s="6">
        <v>47013</v>
      </c>
      <c r="I2805" s="12" t="str">
        <f t="shared" si="389"/>
        <v>2028</v>
      </c>
      <c r="J2805" s="10" t="str">
        <f t="shared" si="390"/>
        <v>Sep</v>
      </c>
      <c r="K2805" s="12" t="str">
        <f t="shared" si="391"/>
        <v>17</v>
      </c>
      <c r="L2805" s="2" t="s">
        <v>24</v>
      </c>
      <c r="M2805" s="2" t="s">
        <v>15</v>
      </c>
      <c r="N2805" s="2">
        <v>0.96</v>
      </c>
      <c r="O2805" s="2" t="s">
        <v>21</v>
      </c>
      <c r="P2805" s="2">
        <v>14</v>
      </c>
      <c r="Q2805" s="2">
        <f t="shared" si="392"/>
        <v>2</v>
      </c>
      <c r="R2805" s="2">
        <v>46.77</v>
      </c>
      <c r="S2805" s="2">
        <f t="shared" si="393"/>
        <v>1</v>
      </c>
      <c r="T2805" s="42">
        <f>DataSet!G2818+DataSet!Q2818+DataSet!S2818</f>
        <v>4</v>
      </c>
      <c r="U2805" s="16" t="str">
        <f t="shared" si="394"/>
        <v>Low</v>
      </c>
      <c r="V2805" s="4">
        <v>2</v>
      </c>
      <c r="W2805" s="33">
        <f t="shared" si="395"/>
        <v>517.68055045871529</v>
      </c>
      <c r="X2805" s="2" t="s">
        <v>28</v>
      </c>
    </row>
    <row r="2806" spans="1:24" ht="14.25" customHeight="1" x14ac:dyDescent="0.25">
      <c r="A2806" s="2">
        <v>2893</v>
      </c>
      <c r="B2806" s="2">
        <v>30</v>
      </c>
      <c r="C2806" s="2" t="str">
        <f t="shared" si="387"/>
        <v>Early Adults</v>
      </c>
      <c r="D2806" s="2" t="s">
        <v>18</v>
      </c>
      <c r="E2806" s="2" t="s">
        <v>13</v>
      </c>
      <c r="F2806" s="2">
        <v>446.26</v>
      </c>
      <c r="G2806" s="2">
        <f t="shared" si="388"/>
        <v>2</v>
      </c>
      <c r="H2806" s="6">
        <v>47089</v>
      </c>
      <c r="I2806" s="12" t="str">
        <f t="shared" si="389"/>
        <v>2028</v>
      </c>
      <c r="J2806" s="10" t="str">
        <f t="shared" si="390"/>
        <v>Dec</v>
      </c>
      <c r="K2806" s="12" t="str">
        <f t="shared" si="391"/>
        <v>02</v>
      </c>
      <c r="L2806" s="2" t="s">
        <v>20</v>
      </c>
      <c r="M2806" s="2" t="s">
        <v>15</v>
      </c>
      <c r="N2806" s="2">
        <v>0.96</v>
      </c>
      <c r="O2806" s="2" t="s">
        <v>21</v>
      </c>
      <c r="P2806" s="2">
        <v>16</v>
      </c>
      <c r="Q2806" s="2">
        <f t="shared" si="392"/>
        <v>3</v>
      </c>
      <c r="R2806" s="2">
        <v>27.89</v>
      </c>
      <c r="S2806" s="2">
        <f t="shared" si="393"/>
        <v>1</v>
      </c>
      <c r="T2806" s="42">
        <f>DataSet!G2894+DataSet!Q2894+DataSet!S2894</f>
        <v>7</v>
      </c>
      <c r="U2806" s="16" t="str">
        <f t="shared" si="394"/>
        <v>High</v>
      </c>
      <c r="V2806" s="4">
        <v>5</v>
      </c>
      <c r="W2806" s="33">
        <f t="shared" si="395"/>
        <v>545.01891705069079</v>
      </c>
      <c r="X2806" s="2" t="s">
        <v>22</v>
      </c>
    </row>
    <row r="2807" spans="1:24" ht="14.25" customHeight="1" x14ac:dyDescent="0.25">
      <c r="A2807" s="2">
        <v>3353</v>
      </c>
      <c r="B2807" s="2">
        <v>22</v>
      </c>
      <c r="C2807" s="2" t="str">
        <f t="shared" si="387"/>
        <v>Young Adults</v>
      </c>
      <c r="D2807" s="2" t="s">
        <v>26</v>
      </c>
      <c r="E2807" s="2" t="s">
        <v>27</v>
      </c>
      <c r="F2807" s="2">
        <v>641.76</v>
      </c>
      <c r="G2807" s="2">
        <f t="shared" si="388"/>
        <v>2</v>
      </c>
      <c r="H2807" s="6">
        <v>47549</v>
      </c>
      <c r="I2807" s="12" t="str">
        <f t="shared" si="389"/>
        <v>2030</v>
      </c>
      <c r="J2807" s="10" t="str">
        <f t="shared" si="390"/>
        <v>Mar</v>
      </c>
      <c r="K2807" s="12" t="str">
        <f t="shared" si="391"/>
        <v>07</v>
      </c>
      <c r="L2807" s="2" t="s">
        <v>30</v>
      </c>
      <c r="M2807" s="2" t="s">
        <v>25</v>
      </c>
      <c r="N2807" s="2">
        <v>0.96</v>
      </c>
      <c r="O2807" s="2" t="s">
        <v>16</v>
      </c>
      <c r="P2807" s="2">
        <v>11</v>
      </c>
      <c r="Q2807" s="2">
        <f t="shared" si="392"/>
        <v>2</v>
      </c>
      <c r="R2807" s="2">
        <v>58.34</v>
      </c>
      <c r="S2807" s="2">
        <f t="shared" si="393"/>
        <v>2</v>
      </c>
      <c r="T2807" s="42">
        <f>DataSet!G3354+DataSet!Q3354+DataSet!S3354</f>
        <v>5</v>
      </c>
      <c r="U2807" s="16" t="str">
        <f t="shared" si="394"/>
        <v>Medium</v>
      </c>
      <c r="V2807" s="4">
        <v>4</v>
      </c>
      <c r="W2807" s="33">
        <f t="shared" si="395"/>
        <v>520.63927472527462</v>
      </c>
      <c r="X2807" s="2" t="s">
        <v>22</v>
      </c>
    </row>
    <row r="2808" spans="1:24" ht="14.25" customHeight="1" x14ac:dyDescent="0.25">
      <c r="A2808" s="2">
        <v>3639</v>
      </c>
      <c r="B2808" s="2">
        <v>22</v>
      </c>
      <c r="C2808" s="2" t="str">
        <f t="shared" si="387"/>
        <v>Young Adults</v>
      </c>
      <c r="D2808" s="2" t="s">
        <v>26</v>
      </c>
      <c r="E2808" s="2" t="s">
        <v>27</v>
      </c>
      <c r="F2808" s="2">
        <v>940.71</v>
      </c>
      <c r="G2808" s="2">
        <f t="shared" si="388"/>
        <v>3</v>
      </c>
      <c r="H2808" s="6">
        <v>47835</v>
      </c>
      <c r="I2808" s="12" t="str">
        <f t="shared" si="389"/>
        <v>2030</v>
      </c>
      <c r="J2808" s="10" t="str">
        <f t="shared" si="390"/>
        <v>Dec</v>
      </c>
      <c r="K2808" s="12" t="str">
        <f t="shared" si="391"/>
        <v>18</v>
      </c>
      <c r="L2808" s="2" t="s">
        <v>30</v>
      </c>
      <c r="M2808" s="2" t="s">
        <v>15</v>
      </c>
      <c r="N2808" s="2">
        <v>0.96</v>
      </c>
      <c r="O2808" s="2" t="s">
        <v>21</v>
      </c>
      <c r="P2808" s="2">
        <v>12</v>
      </c>
      <c r="Q2808" s="2">
        <f t="shared" si="392"/>
        <v>2</v>
      </c>
      <c r="R2808" s="2">
        <v>78.39</v>
      </c>
      <c r="S2808" s="2">
        <f t="shared" si="393"/>
        <v>2</v>
      </c>
      <c r="T2808" s="42">
        <f>DataSet!G3640+DataSet!Q3640+DataSet!S3640</f>
        <v>7</v>
      </c>
      <c r="U2808" s="16" t="str">
        <f t="shared" si="394"/>
        <v>High</v>
      </c>
      <c r="V2808" s="4">
        <v>5</v>
      </c>
      <c r="W2808" s="33">
        <f t="shared" si="395"/>
        <v>545.24699769053063</v>
      </c>
      <c r="X2808" s="2" t="s">
        <v>28</v>
      </c>
    </row>
    <row r="2809" spans="1:24" ht="14.25" customHeight="1" x14ac:dyDescent="0.25">
      <c r="A2809" s="2">
        <v>3794</v>
      </c>
      <c r="B2809" s="2">
        <v>22</v>
      </c>
      <c r="C2809" s="2" t="str">
        <f t="shared" si="387"/>
        <v>Young Adults</v>
      </c>
      <c r="D2809" s="2" t="s">
        <v>26</v>
      </c>
      <c r="E2809" s="2" t="s">
        <v>29</v>
      </c>
      <c r="F2809" s="2">
        <v>863.16</v>
      </c>
      <c r="G2809" s="2">
        <f t="shared" si="388"/>
        <v>3</v>
      </c>
      <c r="H2809" s="6">
        <v>47990</v>
      </c>
      <c r="I2809" s="12" t="str">
        <f t="shared" si="389"/>
        <v>2031</v>
      </c>
      <c r="J2809" s="10" t="str">
        <f t="shared" si="390"/>
        <v>May</v>
      </c>
      <c r="K2809" s="12" t="str">
        <f t="shared" si="391"/>
        <v>22</v>
      </c>
      <c r="L2809" s="2" t="s">
        <v>30</v>
      </c>
      <c r="M2809" s="2" t="s">
        <v>25</v>
      </c>
      <c r="N2809" s="2">
        <v>0.96</v>
      </c>
      <c r="O2809" s="2" t="s">
        <v>16</v>
      </c>
      <c r="P2809" s="2">
        <v>2</v>
      </c>
      <c r="Q2809" s="2">
        <f t="shared" si="392"/>
        <v>1</v>
      </c>
      <c r="R2809" s="2">
        <v>431.58</v>
      </c>
      <c r="S2809" s="2">
        <f t="shared" si="393"/>
        <v>3</v>
      </c>
      <c r="T2809" s="42">
        <f>DataSet!G3795+DataSet!Q3795+DataSet!S3795</f>
        <v>7</v>
      </c>
      <c r="U2809" s="16" t="str">
        <f t="shared" si="394"/>
        <v>High</v>
      </c>
      <c r="V2809" s="4">
        <v>3</v>
      </c>
      <c r="W2809" s="33">
        <f t="shared" si="395"/>
        <v>498.39450800915279</v>
      </c>
      <c r="X2809" s="2" t="s">
        <v>28</v>
      </c>
    </row>
    <row r="2810" spans="1:24" ht="14.25" customHeight="1" x14ac:dyDescent="0.25">
      <c r="A2810" s="2">
        <v>3847</v>
      </c>
      <c r="B2810" s="2">
        <v>36</v>
      </c>
      <c r="C2810" s="2" t="str">
        <f t="shared" si="387"/>
        <v>Early Adults</v>
      </c>
      <c r="D2810" s="2" t="s">
        <v>12</v>
      </c>
      <c r="E2810" s="2" t="s">
        <v>19</v>
      </c>
      <c r="F2810" s="2">
        <v>496.76</v>
      </c>
      <c r="G2810" s="2">
        <f t="shared" si="388"/>
        <v>2</v>
      </c>
      <c r="H2810" s="6">
        <v>48043</v>
      </c>
      <c r="I2810" s="12" t="str">
        <f t="shared" si="389"/>
        <v>2031</v>
      </c>
      <c r="J2810" s="10" t="str">
        <f t="shared" si="390"/>
        <v>Jul</v>
      </c>
      <c r="K2810" s="12" t="str">
        <f t="shared" si="391"/>
        <v>14</v>
      </c>
      <c r="L2810" s="2" t="s">
        <v>14</v>
      </c>
      <c r="M2810" s="2" t="s">
        <v>25</v>
      </c>
      <c r="N2810" s="2">
        <v>0.96</v>
      </c>
      <c r="O2810" s="2" t="s">
        <v>21</v>
      </c>
      <c r="P2810" s="2">
        <v>12</v>
      </c>
      <c r="Q2810" s="2">
        <f t="shared" si="392"/>
        <v>2</v>
      </c>
      <c r="R2810" s="2">
        <v>41.4</v>
      </c>
      <c r="S2810" s="2">
        <f t="shared" si="393"/>
        <v>1</v>
      </c>
      <c r="T2810" s="42">
        <f>DataSet!G3848+DataSet!Q3848+DataSet!S3848</f>
        <v>5</v>
      </c>
      <c r="U2810" s="16" t="str">
        <f t="shared" si="394"/>
        <v>Medium</v>
      </c>
      <c r="V2810" s="4">
        <v>5</v>
      </c>
      <c r="W2810" s="33">
        <f t="shared" si="395"/>
        <v>544.33157407407361</v>
      </c>
      <c r="X2810" s="2" t="s">
        <v>22</v>
      </c>
    </row>
    <row r="2811" spans="1:24" ht="14.25" customHeight="1" x14ac:dyDescent="0.25">
      <c r="A2811" s="2">
        <v>4273</v>
      </c>
      <c r="B2811" s="2">
        <v>25</v>
      </c>
      <c r="C2811" s="2" t="str">
        <f t="shared" si="387"/>
        <v>Young Adults</v>
      </c>
      <c r="D2811" s="2" t="s">
        <v>23</v>
      </c>
      <c r="E2811" s="2" t="s">
        <v>19</v>
      </c>
      <c r="F2811" s="2">
        <v>344.61</v>
      </c>
      <c r="G2811" s="2">
        <f t="shared" si="388"/>
        <v>1</v>
      </c>
      <c r="H2811" s="6">
        <v>48469</v>
      </c>
      <c r="I2811" s="12" t="str">
        <f t="shared" si="389"/>
        <v>2032</v>
      </c>
      <c r="J2811" s="10" t="str">
        <f t="shared" si="390"/>
        <v>Sep</v>
      </c>
      <c r="K2811" s="12" t="str">
        <f t="shared" si="391"/>
        <v>12</v>
      </c>
      <c r="L2811" s="2" t="s">
        <v>14</v>
      </c>
      <c r="M2811" s="2" t="s">
        <v>25</v>
      </c>
      <c r="N2811" s="2">
        <v>0.96</v>
      </c>
      <c r="O2811" s="2" t="s">
        <v>16</v>
      </c>
      <c r="P2811" s="2">
        <v>8</v>
      </c>
      <c r="Q2811" s="2">
        <f t="shared" si="392"/>
        <v>2</v>
      </c>
      <c r="R2811" s="2">
        <v>43.08</v>
      </c>
      <c r="S2811" s="2">
        <f t="shared" si="393"/>
        <v>1</v>
      </c>
      <c r="T2811" s="42">
        <f>DataSet!G4274+DataSet!Q4274+DataSet!S4274</f>
        <v>5</v>
      </c>
      <c r="U2811" s="16" t="str">
        <f t="shared" si="394"/>
        <v>Medium</v>
      </c>
      <c r="V2811" s="4">
        <v>3</v>
      </c>
      <c r="W2811" s="33">
        <f t="shared" si="395"/>
        <v>497.55788990825641</v>
      </c>
      <c r="X2811" s="2" t="s">
        <v>22</v>
      </c>
    </row>
    <row r="2812" spans="1:24" ht="14.25" customHeight="1" x14ac:dyDescent="0.25">
      <c r="A2812" s="2">
        <v>4361</v>
      </c>
      <c r="B2812" s="2">
        <v>57</v>
      </c>
      <c r="C2812" s="2" t="str">
        <f t="shared" si="387"/>
        <v>Late Adults</v>
      </c>
      <c r="D2812" s="2" t="s">
        <v>18</v>
      </c>
      <c r="E2812" s="2" t="s">
        <v>19</v>
      </c>
      <c r="F2812" s="2">
        <v>78.81</v>
      </c>
      <c r="G2812" s="2">
        <f t="shared" si="388"/>
        <v>1</v>
      </c>
      <c r="H2812" s="6">
        <v>48557</v>
      </c>
      <c r="I2812" s="12" t="str">
        <f t="shared" si="389"/>
        <v>2032</v>
      </c>
      <c r="J2812" s="10" t="str">
        <f t="shared" si="390"/>
        <v>Dec</v>
      </c>
      <c r="K2812" s="12" t="str">
        <f t="shared" si="391"/>
        <v>09</v>
      </c>
      <c r="L2812" s="2" t="s">
        <v>30</v>
      </c>
      <c r="M2812" s="2" t="s">
        <v>25</v>
      </c>
      <c r="N2812" s="2">
        <v>0.96</v>
      </c>
      <c r="O2812" s="2" t="s">
        <v>16</v>
      </c>
      <c r="P2812" s="2">
        <v>18</v>
      </c>
      <c r="Q2812" s="2">
        <f t="shared" si="392"/>
        <v>3</v>
      </c>
      <c r="R2812" s="2">
        <v>4.38</v>
      </c>
      <c r="S2812" s="2">
        <f t="shared" si="393"/>
        <v>1</v>
      </c>
      <c r="T2812" s="42">
        <f>DataSet!G4362+DataSet!Q4362+DataSet!S4362</f>
        <v>5</v>
      </c>
      <c r="U2812" s="16" t="str">
        <f t="shared" si="394"/>
        <v>Medium</v>
      </c>
      <c r="V2812" s="4">
        <v>3</v>
      </c>
      <c r="W2812" s="33">
        <f t="shared" si="395"/>
        <v>497.90949425287312</v>
      </c>
      <c r="X2812" s="2" t="s">
        <v>17</v>
      </c>
    </row>
    <row r="2813" spans="1:24" ht="14.25" customHeight="1" x14ac:dyDescent="0.25">
      <c r="A2813" s="2">
        <v>4416</v>
      </c>
      <c r="B2813" s="2">
        <v>48</v>
      </c>
      <c r="C2813" s="2" t="str">
        <f t="shared" si="387"/>
        <v>Mid Adults</v>
      </c>
      <c r="D2813" s="2" t="s">
        <v>23</v>
      </c>
      <c r="E2813" s="2" t="s">
        <v>27</v>
      </c>
      <c r="F2813" s="2">
        <v>571.4</v>
      </c>
      <c r="G2813" s="2">
        <f t="shared" si="388"/>
        <v>2</v>
      </c>
      <c r="H2813" s="6">
        <v>48612</v>
      </c>
      <c r="I2813" s="12" t="str">
        <f t="shared" si="389"/>
        <v>2033</v>
      </c>
      <c r="J2813" s="10" t="str">
        <f t="shared" si="390"/>
        <v>Feb</v>
      </c>
      <c r="K2813" s="12" t="str">
        <f t="shared" si="391"/>
        <v>02</v>
      </c>
      <c r="L2813" s="2" t="s">
        <v>30</v>
      </c>
      <c r="M2813" s="2" t="s">
        <v>25</v>
      </c>
      <c r="N2813" s="2">
        <v>0.96</v>
      </c>
      <c r="O2813" s="2" t="s">
        <v>16</v>
      </c>
      <c r="P2813" s="2">
        <v>13</v>
      </c>
      <c r="Q2813" s="2">
        <f t="shared" si="392"/>
        <v>2</v>
      </c>
      <c r="R2813" s="2">
        <v>43.95</v>
      </c>
      <c r="S2813" s="2">
        <f t="shared" si="393"/>
        <v>1</v>
      </c>
      <c r="T2813" s="42">
        <f>DataSet!G4417+DataSet!Q4417+DataSet!S4417</f>
        <v>7</v>
      </c>
      <c r="U2813" s="16" t="str">
        <f t="shared" si="394"/>
        <v>High</v>
      </c>
      <c r="V2813" s="4">
        <v>4</v>
      </c>
      <c r="W2813" s="33">
        <f t="shared" si="395"/>
        <v>520.37248898678399</v>
      </c>
      <c r="X2813" s="2" t="s">
        <v>22</v>
      </c>
    </row>
    <row r="2814" spans="1:24" ht="14.25" customHeight="1" x14ac:dyDescent="0.25">
      <c r="A2814" s="2">
        <v>4718</v>
      </c>
      <c r="B2814" s="2">
        <v>50</v>
      </c>
      <c r="C2814" s="2" t="str">
        <f t="shared" si="387"/>
        <v>Late Adults</v>
      </c>
      <c r="D2814" s="2" t="s">
        <v>12</v>
      </c>
      <c r="E2814" s="2" t="s">
        <v>19</v>
      </c>
      <c r="F2814" s="2">
        <v>745.52</v>
      </c>
      <c r="G2814" s="2">
        <f t="shared" si="388"/>
        <v>3</v>
      </c>
      <c r="H2814" s="6">
        <v>48914</v>
      </c>
      <c r="I2814" s="12" t="str">
        <f t="shared" si="389"/>
        <v>2033</v>
      </c>
      <c r="J2814" s="10" t="str">
        <f t="shared" si="390"/>
        <v>Dec</v>
      </c>
      <c r="K2814" s="12" t="str">
        <f t="shared" si="391"/>
        <v>01</v>
      </c>
      <c r="L2814" s="2" t="s">
        <v>24</v>
      </c>
      <c r="M2814" s="2" t="s">
        <v>15</v>
      </c>
      <c r="N2814" s="2">
        <v>0.96</v>
      </c>
      <c r="O2814" s="2" t="s">
        <v>16</v>
      </c>
      <c r="P2814" s="2">
        <v>14</v>
      </c>
      <c r="Q2814" s="2">
        <f t="shared" si="392"/>
        <v>2</v>
      </c>
      <c r="R2814" s="2">
        <v>53.25</v>
      </c>
      <c r="S2814" s="2">
        <f t="shared" si="393"/>
        <v>2</v>
      </c>
      <c r="T2814" s="42">
        <f>DataSet!G4719+DataSet!Q4719+DataSet!S4719</f>
        <v>5</v>
      </c>
      <c r="U2814" s="16" t="str">
        <f t="shared" si="394"/>
        <v>Medium</v>
      </c>
      <c r="V2814" s="4">
        <v>1</v>
      </c>
      <c r="W2814" s="33">
        <f t="shared" si="395"/>
        <v>543.43188505747116</v>
      </c>
      <c r="X2814" s="2" t="s">
        <v>17</v>
      </c>
    </row>
    <row r="2815" spans="1:24" ht="14.25" customHeight="1" x14ac:dyDescent="0.25">
      <c r="A2815" s="2">
        <v>4729</v>
      </c>
      <c r="B2815" s="2">
        <v>56</v>
      </c>
      <c r="C2815" s="2" t="str">
        <f t="shared" si="387"/>
        <v>Late Adults</v>
      </c>
      <c r="D2815" s="2" t="s">
        <v>23</v>
      </c>
      <c r="E2815" s="2" t="s">
        <v>13</v>
      </c>
      <c r="F2815" s="2">
        <v>760.31</v>
      </c>
      <c r="G2815" s="2">
        <f t="shared" si="388"/>
        <v>3</v>
      </c>
      <c r="H2815" s="6">
        <v>48925</v>
      </c>
      <c r="I2815" s="12" t="str">
        <f t="shared" si="389"/>
        <v>2033</v>
      </c>
      <c r="J2815" s="10" t="str">
        <f t="shared" si="390"/>
        <v>Dec</v>
      </c>
      <c r="K2815" s="12" t="str">
        <f t="shared" si="391"/>
        <v>12</v>
      </c>
      <c r="L2815" s="2" t="s">
        <v>14</v>
      </c>
      <c r="M2815" s="2" t="s">
        <v>15</v>
      </c>
      <c r="N2815" s="2">
        <v>0.96</v>
      </c>
      <c r="O2815" s="2" t="s">
        <v>16</v>
      </c>
      <c r="P2815" s="2">
        <v>11</v>
      </c>
      <c r="Q2815" s="2">
        <f t="shared" si="392"/>
        <v>2</v>
      </c>
      <c r="R2815" s="2">
        <v>69.12</v>
      </c>
      <c r="S2815" s="2">
        <f t="shared" si="393"/>
        <v>2</v>
      </c>
      <c r="T2815" s="42">
        <f>DataSet!G4730+DataSet!Q4730+DataSet!S4730</f>
        <v>6</v>
      </c>
      <c r="U2815" s="16" t="str">
        <f t="shared" si="394"/>
        <v>Medium</v>
      </c>
      <c r="V2815" s="4">
        <v>3</v>
      </c>
      <c r="W2815" s="33">
        <f t="shared" si="395"/>
        <v>498.87516129032213</v>
      </c>
      <c r="X2815" s="2" t="s">
        <v>17</v>
      </c>
    </row>
    <row r="2816" spans="1:24" ht="14.25" customHeight="1" x14ac:dyDescent="0.25">
      <c r="A2816" s="2">
        <v>4881</v>
      </c>
      <c r="B2816" s="2">
        <v>28</v>
      </c>
      <c r="C2816" s="2" t="str">
        <f t="shared" si="387"/>
        <v>Young Adults</v>
      </c>
      <c r="D2816" s="2" t="s">
        <v>26</v>
      </c>
      <c r="E2816" s="2" t="s">
        <v>19</v>
      </c>
      <c r="F2816" s="2">
        <v>924.42</v>
      </c>
      <c r="G2816" s="2">
        <f t="shared" si="388"/>
        <v>3</v>
      </c>
      <c r="H2816" s="6">
        <v>49077</v>
      </c>
      <c r="I2816" s="12" t="str">
        <f t="shared" si="389"/>
        <v>2034</v>
      </c>
      <c r="J2816" s="10" t="str">
        <f t="shared" si="390"/>
        <v>May</v>
      </c>
      <c r="K2816" s="12" t="str">
        <f t="shared" si="391"/>
        <v>13</v>
      </c>
      <c r="L2816" s="2" t="s">
        <v>30</v>
      </c>
      <c r="M2816" s="2" t="s">
        <v>25</v>
      </c>
      <c r="N2816" s="2">
        <v>0.96</v>
      </c>
      <c r="O2816" s="2" t="s">
        <v>16</v>
      </c>
      <c r="P2816" s="2">
        <v>13</v>
      </c>
      <c r="Q2816" s="2">
        <f t="shared" si="392"/>
        <v>2</v>
      </c>
      <c r="R2816" s="2">
        <v>71.11</v>
      </c>
      <c r="S2816" s="2">
        <f t="shared" si="393"/>
        <v>2</v>
      </c>
      <c r="T2816" s="42">
        <f>DataSet!G4882+DataSet!Q4882+DataSet!S4882</f>
        <v>5</v>
      </c>
      <c r="U2816" s="16" t="str">
        <f t="shared" si="394"/>
        <v>Medium</v>
      </c>
      <c r="V2816" s="4">
        <v>1</v>
      </c>
      <c r="W2816" s="33">
        <f t="shared" si="395"/>
        <v>542.96624423963124</v>
      </c>
      <c r="X2816" s="2" t="s">
        <v>22</v>
      </c>
    </row>
    <row r="2817" spans="1:24" ht="14.25" customHeight="1" x14ac:dyDescent="0.25">
      <c r="A2817" s="2">
        <v>4945</v>
      </c>
      <c r="B2817" s="2">
        <v>29</v>
      </c>
      <c r="C2817" s="2" t="str">
        <f t="shared" si="387"/>
        <v>Young Adults</v>
      </c>
      <c r="D2817" s="2" t="s">
        <v>12</v>
      </c>
      <c r="E2817" s="2" t="s">
        <v>19</v>
      </c>
      <c r="F2817" s="2">
        <v>565.19000000000005</v>
      </c>
      <c r="G2817" s="2">
        <f t="shared" si="388"/>
        <v>2</v>
      </c>
      <c r="H2817" s="6">
        <v>49141</v>
      </c>
      <c r="I2817" s="12" t="str">
        <f t="shared" si="389"/>
        <v>2034</v>
      </c>
      <c r="J2817" s="10" t="str">
        <f t="shared" si="390"/>
        <v>Jul</v>
      </c>
      <c r="K2817" s="12" t="str">
        <f t="shared" si="391"/>
        <v>16</v>
      </c>
      <c r="L2817" s="2" t="s">
        <v>14</v>
      </c>
      <c r="M2817" s="2" t="s">
        <v>25</v>
      </c>
      <c r="N2817" s="2">
        <v>0.96</v>
      </c>
      <c r="O2817" s="2" t="s">
        <v>21</v>
      </c>
      <c r="P2817" s="2">
        <v>14</v>
      </c>
      <c r="Q2817" s="2">
        <f t="shared" si="392"/>
        <v>2</v>
      </c>
      <c r="R2817" s="2">
        <v>40.369999999999997</v>
      </c>
      <c r="S2817" s="2">
        <f t="shared" si="393"/>
        <v>1</v>
      </c>
      <c r="T2817" s="42">
        <f>DataSet!G4946+DataSet!Q4946+DataSet!S4946</f>
        <v>6</v>
      </c>
      <c r="U2817" s="16" t="str">
        <f t="shared" si="394"/>
        <v>Medium</v>
      </c>
      <c r="V2817" s="4">
        <v>3</v>
      </c>
      <c r="W2817" s="33">
        <f t="shared" si="395"/>
        <v>498.27138568129283</v>
      </c>
      <c r="X2817" s="2" t="s">
        <v>17</v>
      </c>
    </row>
    <row r="2818" spans="1:24" ht="14.25" customHeight="1" x14ac:dyDescent="0.25">
      <c r="A2818" s="2">
        <v>142</v>
      </c>
      <c r="B2818" s="2">
        <v>35</v>
      </c>
      <c r="C2818" s="2" t="str">
        <f t="shared" ref="C2818:C2881" si="396">IF(AND(B2818&gt;=18, B2818&lt;=29), "Young Adults",
   IF(AND(B2818&gt;=30, B2818&lt;=39), "Early Adults",
      IF(AND(B2818&gt;=40, B2818&lt;=49), "Mid Adults",
         IF(AND(B2818&gt;=50, B2818&lt;=59), "Late Adults",
            IF(AND(B2818&gt;=60, B2818&lt;=69), "Seniors", "Out of Range")
         )
      )
   )
)</f>
        <v>Early Adults</v>
      </c>
      <c r="D2818" s="2" t="s">
        <v>23</v>
      </c>
      <c r="E2818" s="2" t="s">
        <v>19</v>
      </c>
      <c r="F2818" s="2">
        <v>185.78</v>
      </c>
      <c r="G2818" s="2">
        <f t="shared" ref="G2818:G2881" si="397">IF(F2818 &lt;= 350, 1, IF(F2818&gt; 350, IF(F2818 &lt;= 650, 2, 3)))</f>
        <v>1</v>
      </c>
      <c r="H2818" s="6">
        <v>44338</v>
      </c>
      <c r="I2818" s="12" t="str">
        <f t="shared" ref="I2818:I2881" si="398">TEXT(H2818, "yyyy")</f>
        <v>2021</v>
      </c>
      <c r="J2818" s="10" t="str">
        <f t="shared" ref="J2818:J2881" si="399">TEXT(H2818, "mmm")</f>
        <v>May</v>
      </c>
      <c r="K2818" s="12" t="str">
        <f t="shared" ref="K2818:K2881" si="400">TEXT(H2818, "dd")</f>
        <v>22</v>
      </c>
      <c r="L2818" s="2" t="s">
        <v>14</v>
      </c>
      <c r="M2818" s="2" t="s">
        <v>25</v>
      </c>
      <c r="N2818" s="2">
        <v>0.95</v>
      </c>
      <c r="O2818" s="2" t="s">
        <v>16</v>
      </c>
      <c r="P2818" s="2">
        <v>9</v>
      </c>
      <c r="Q2818" s="2">
        <f t="shared" ref="Q2818:Q2881" si="401">IF(P2818 &lt;= 5, 1, IF(P2818&gt; 5, IF(P2818 &lt;= 15, 2, 3)))</f>
        <v>2</v>
      </c>
      <c r="R2818" s="2">
        <v>20.64</v>
      </c>
      <c r="S2818" s="2">
        <f t="shared" ref="S2818:S2881" si="402">IF(R2818 &lt;= 50, 1, IF(R2818&gt; 50, IF(R2818 &lt;= 150, 2, 3)))</f>
        <v>1</v>
      </c>
      <c r="T2818" s="42">
        <f>DataSet!G143+DataSet!Q143+DataSet!S143</f>
        <v>5</v>
      </c>
      <c r="U2818" s="16" t="str">
        <f t="shared" ref="U2818:U2881" si="403">IF(T2818&lt;=4,"Low",IF(T2818&lt;=6,"Medium","High"))</f>
        <v>Medium</v>
      </c>
      <c r="V2818" s="4">
        <v>4</v>
      </c>
      <c r="W2818" s="33">
        <f t="shared" ref="W2818:W2881" si="404">AVERAGEIFS(F2818:F7817, V2818:V7817,V2818 )</f>
        <v>520.25984547461348</v>
      </c>
      <c r="X2818" s="2" t="s">
        <v>28</v>
      </c>
    </row>
    <row r="2819" spans="1:24" ht="14.25" customHeight="1" x14ac:dyDescent="0.25">
      <c r="A2819" s="2">
        <v>181</v>
      </c>
      <c r="B2819" s="2">
        <v>20</v>
      </c>
      <c r="C2819" s="2" t="str">
        <f t="shared" si="396"/>
        <v>Young Adults</v>
      </c>
      <c r="D2819" s="2" t="s">
        <v>26</v>
      </c>
      <c r="E2819" s="2" t="s">
        <v>13</v>
      </c>
      <c r="F2819" s="2">
        <v>52.79</v>
      </c>
      <c r="G2819" s="2">
        <f t="shared" si="397"/>
        <v>1</v>
      </c>
      <c r="H2819" s="6">
        <v>44377</v>
      </c>
      <c r="I2819" s="12" t="str">
        <f t="shared" si="398"/>
        <v>2021</v>
      </c>
      <c r="J2819" s="10" t="str">
        <f t="shared" si="399"/>
        <v>Jun</v>
      </c>
      <c r="K2819" s="12" t="str">
        <f t="shared" si="400"/>
        <v>30</v>
      </c>
      <c r="L2819" s="2" t="s">
        <v>20</v>
      </c>
      <c r="M2819" s="2" t="s">
        <v>15</v>
      </c>
      <c r="N2819" s="2">
        <v>0.95</v>
      </c>
      <c r="O2819" s="2" t="s">
        <v>21</v>
      </c>
      <c r="P2819" s="2">
        <v>5</v>
      </c>
      <c r="Q2819" s="2">
        <f t="shared" si="401"/>
        <v>1</v>
      </c>
      <c r="R2819" s="2">
        <v>10.56</v>
      </c>
      <c r="S2819" s="2">
        <f t="shared" si="402"/>
        <v>1</v>
      </c>
      <c r="T2819" s="42">
        <f>DataSet!G182+DataSet!Q182+DataSet!S182</f>
        <v>5</v>
      </c>
      <c r="U2819" s="16" t="str">
        <f t="shared" si="403"/>
        <v>Medium</v>
      </c>
      <c r="V2819" s="4">
        <v>1</v>
      </c>
      <c r="W2819" s="33">
        <f t="shared" si="404"/>
        <v>542.0852886836027</v>
      </c>
      <c r="X2819" s="2" t="s">
        <v>28</v>
      </c>
    </row>
    <row r="2820" spans="1:24" ht="14.25" customHeight="1" x14ac:dyDescent="0.25">
      <c r="A2820" s="2">
        <v>308</v>
      </c>
      <c r="B2820" s="2">
        <v>67</v>
      </c>
      <c r="C2820" s="2" t="str">
        <f t="shared" si="396"/>
        <v>Seniors</v>
      </c>
      <c r="D2820" s="2" t="s">
        <v>12</v>
      </c>
      <c r="E2820" s="2" t="s">
        <v>13</v>
      </c>
      <c r="F2820" s="2">
        <v>901.88</v>
      </c>
      <c r="G2820" s="2">
        <f t="shared" si="397"/>
        <v>3</v>
      </c>
      <c r="H2820" s="6">
        <v>44504</v>
      </c>
      <c r="I2820" s="12" t="str">
        <f t="shared" si="398"/>
        <v>2021</v>
      </c>
      <c r="J2820" s="10" t="str">
        <f t="shared" si="399"/>
        <v>Nov</v>
      </c>
      <c r="K2820" s="12" t="str">
        <f t="shared" si="400"/>
        <v>04</v>
      </c>
      <c r="L2820" s="2" t="s">
        <v>24</v>
      </c>
      <c r="M2820" s="2" t="s">
        <v>15</v>
      </c>
      <c r="N2820" s="2">
        <v>0.95</v>
      </c>
      <c r="O2820" s="2" t="s">
        <v>16</v>
      </c>
      <c r="P2820" s="2">
        <v>12</v>
      </c>
      <c r="Q2820" s="2">
        <f t="shared" si="401"/>
        <v>2</v>
      </c>
      <c r="R2820" s="2">
        <v>75.16</v>
      </c>
      <c r="S2820" s="2">
        <f t="shared" si="402"/>
        <v>2</v>
      </c>
      <c r="T2820" s="42">
        <f>DataSet!G309+DataSet!Q309+DataSet!S309</f>
        <v>4</v>
      </c>
      <c r="U2820" s="16" t="str">
        <f t="shared" si="403"/>
        <v>Low</v>
      </c>
      <c r="V2820" s="4">
        <v>4</v>
      </c>
      <c r="W2820" s="33">
        <f t="shared" si="404"/>
        <v>520.99984513274319</v>
      </c>
      <c r="X2820" s="2" t="s">
        <v>28</v>
      </c>
    </row>
    <row r="2821" spans="1:24" ht="14.25" customHeight="1" x14ac:dyDescent="0.25">
      <c r="A2821" s="2">
        <v>351</v>
      </c>
      <c r="B2821" s="2">
        <v>40</v>
      </c>
      <c r="C2821" s="2" t="str">
        <f t="shared" si="396"/>
        <v>Mid Adults</v>
      </c>
      <c r="D2821" s="2" t="s">
        <v>12</v>
      </c>
      <c r="E2821" s="2" t="s">
        <v>27</v>
      </c>
      <c r="F2821" s="2">
        <v>87.01</v>
      </c>
      <c r="G2821" s="2">
        <f t="shared" si="397"/>
        <v>1</v>
      </c>
      <c r="H2821" s="6">
        <v>44547</v>
      </c>
      <c r="I2821" s="12" t="str">
        <f t="shared" si="398"/>
        <v>2021</v>
      </c>
      <c r="J2821" s="10" t="str">
        <f t="shared" si="399"/>
        <v>Dec</v>
      </c>
      <c r="K2821" s="12" t="str">
        <f t="shared" si="400"/>
        <v>17</v>
      </c>
      <c r="L2821" s="2" t="s">
        <v>24</v>
      </c>
      <c r="M2821" s="2" t="s">
        <v>15</v>
      </c>
      <c r="N2821" s="2">
        <v>0.95</v>
      </c>
      <c r="O2821" s="2" t="s">
        <v>21</v>
      </c>
      <c r="P2821" s="2">
        <v>7</v>
      </c>
      <c r="Q2821" s="2">
        <f t="shared" si="401"/>
        <v>2</v>
      </c>
      <c r="R2821" s="2">
        <v>12.43</v>
      </c>
      <c r="S2821" s="2">
        <f t="shared" si="402"/>
        <v>1</v>
      </c>
      <c r="T2821" s="42">
        <f>DataSet!G352+DataSet!Q352+DataSet!S352</f>
        <v>7</v>
      </c>
      <c r="U2821" s="16" t="str">
        <f t="shared" si="403"/>
        <v>High</v>
      </c>
      <c r="V2821" s="4">
        <v>2</v>
      </c>
      <c r="W2821" s="33">
        <f t="shared" si="404"/>
        <v>517.3653563218387</v>
      </c>
      <c r="X2821" s="2" t="s">
        <v>17</v>
      </c>
    </row>
    <row r="2822" spans="1:24" ht="14.25" customHeight="1" x14ac:dyDescent="0.25">
      <c r="A2822" s="2">
        <v>777</v>
      </c>
      <c r="B2822" s="2">
        <v>67</v>
      </c>
      <c r="C2822" s="2" t="str">
        <f t="shared" si="396"/>
        <v>Seniors</v>
      </c>
      <c r="D2822" s="2" t="s">
        <v>23</v>
      </c>
      <c r="E2822" s="2" t="s">
        <v>19</v>
      </c>
      <c r="F2822" s="2">
        <v>362.19</v>
      </c>
      <c r="G2822" s="2">
        <f t="shared" si="397"/>
        <v>2</v>
      </c>
      <c r="H2822" s="6">
        <v>44973</v>
      </c>
      <c r="I2822" s="12" t="str">
        <f t="shared" si="398"/>
        <v>2023</v>
      </c>
      <c r="J2822" s="10" t="str">
        <f t="shared" si="399"/>
        <v>Feb</v>
      </c>
      <c r="K2822" s="12" t="str">
        <f t="shared" si="400"/>
        <v>16</v>
      </c>
      <c r="L2822" s="2" t="s">
        <v>24</v>
      </c>
      <c r="M2822" s="2" t="s">
        <v>15</v>
      </c>
      <c r="N2822" s="2">
        <v>0.95</v>
      </c>
      <c r="O2822" s="2" t="s">
        <v>21</v>
      </c>
      <c r="P2822" s="2">
        <v>19</v>
      </c>
      <c r="Q2822" s="2">
        <f t="shared" si="401"/>
        <v>3</v>
      </c>
      <c r="R2822" s="2">
        <v>19.059999999999999</v>
      </c>
      <c r="S2822" s="2">
        <f t="shared" si="402"/>
        <v>1</v>
      </c>
      <c r="T2822" s="42">
        <f>DataSet!G778+DataSet!Q778+DataSet!S778</f>
        <v>4</v>
      </c>
      <c r="U2822" s="16" t="str">
        <f t="shared" si="403"/>
        <v>Low</v>
      </c>
      <c r="V2822" s="4">
        <v>3</v>
      </c>
      <c r="W2822" s="33">
        <f t="shared" si="404"/>
        <v>498.11648148148112</v>
      </c>
      <c r="X2822" s="2" t="s">
        <v>17</v>
      </c>
    </row>
    <row r="2823" spans="1:24" ht="14.25" customHeight="1" x14ac:dyDescent="0.25">
      <c r="A2823" s="2">
        <v>1111</v>
      </c>
      <c r="B2823" s="2">
        <v>54</v>
      </c>
      <c r="C2823" s="2" t="str">
        <f t="shared" si="396"/>
        <v>Late Adults</v>
      </c>
      <c r="D2823" s="2" t="s">
        <v>18</v>
      </c>
      <c r="E2823" s="2" t="s">
        <v>29</v>
      </c>
      <c r="F2823" s="2">
        <v>717.41</v>
      </c>
      <c r="G2823" s="2">
        <f t="shared" si="397"/>
        <v>3</v>
      </c>
      <c r="H2823" s="6">
        <v>45307</v>
      </c>
      <c r="I2823" s="12" t="str">
        <f t="shared" si="398"/>
        <v>2024</v>
      </c>
      <c r="J2823" s="10" t="str">
        <f t="shared" si="399"/>
        <v>Jan</v>
      </c>
      <c r="K2823" s="12" t="str">
        <f t="shared" si="400"/>
        <v>16</v>
      </c>
      <c r="L2823" s="2" t="s">
        <v>20</v>
      </c>
      <c r="M2823" s="2" t="s">
        <v>15</v>
      </c>
      <c r="N2823" s="2">
        <v>0.95</v>
      </c>
      <c r="O2823" s="2" t="s">
        <v>21</v>
      </c>
      <c r="P2823" s="2">
        <v>19</v>
      </c>
      <c r="Q2823" s="2">
        <f t="shared" si="401"/>
        <v>3</v>
      </c>
      <c r="R2823" s="2">
        <v>37.76</v>
      </c>
      <c r="S2823" s="2">
        <f t="shared" si="402"/>
        <v>1</v>
      </c>
      <c r="T2823" s="42">
        <f>DataSet!G1112+DataSet!Q1112+DataSet!S1112</f>
        <v>3</v>
      </c>
      <c r="U2823" s="16" t="str">
        <f t="shared" si="403"/>
        <v>Low</v>
      </c>
      <c r="V2823" s="4">
        <v>3</v>
      </c>
      <c r="W2823" s="33">
        <f t="shared" si="404"/>
        <v>498.43185614849148</v>
      </c>
      <c r="X2823" s="2" t="s">
        <v>28</v>
      </c>
    </row>
    <row r="2824" spans="1:24" ht="14.25" customHeight="1" x14ac:dyDescent="0.25">
      <c r="A2824" s="2">
        <v>1323</v>
      </c>
      <c r="B2824" s="2">
        <v>20</v>
      </c>
      <c r="C2824" s="2" t="str">
        <f t="shared" si="396"/>
        <v>Young Adults</v>
      </c>
      <c r="D2824" s="2" t="s">
        <v>12</v>
      </c>
      <c r="E2824" s="2" t="s">
        <v>19</v>
      </c>
      <c r="F2824" s="2">
        <v>549.27</v>
      </c>
      <c r="G2824" s="2">
        <f t="shared" si="397"/>
        <v>2</v>
      </c>
      <c r="H2824" s="6">
        <v>45519</v>
      </c>
      <c r="I2824" s="12" t="str">
        <f t="shared" si="398"/>
        <v>2024</v>
      </c>
      <c r="J2824" s="10" t="str">
        <f t="shared" si="399"/>
        <v>Aug</v>
      </c>
      <c r="K2824" s="12" t="str">
        <f t="shared" si="400"/>
        <v>15</v>
      </c>
      <c r="L2824" s="2" t="s">
        <v>14</v>
      </c>
      <c r="M2824" s="2" t="s">
        <v>25</v>
      </c>
      <c r="N2824" s="2">
        <v>0.95</v>
      </c>
      <c r="O2824" s="2" t="s">
        <v>16</v>
      </c>
      <c r="P2824" s="2">
        <v>18</v>
      </c>
      <c r="Q2824" s="2">
        <f t="shared" si="401"/>
        <v>3</v>
      </c>
      <c r="R2824" s="2">
        <v>30.52</v>
      </c>
      <c r="S2824" s="2">
        <f t="shared" si="402"/>
        <v>1</v>
      </c>
      <c r="T2824" s="42">
        <f>DataSet!G1324+DataSet!Q1324+DataSet!S1324</f>
        <v>7</v>
      </c>
      <c r="U2824" s="16" t="str">
        <f t="shared" si="403"/>
        <v>High</v>
      </c>
      <c r="V2824" s="4">
        <v>2</v>
      </c>
      <c r="W2824" s="33">
        <f t="shared" si="404"/>
        <v>518.35695852534525</v>
      </c>
      <c r="X2824" s="2" t="s">
        <v>22</v>
      </c>
    </row>
    <row r="2825" spans="1:24" ht="14.25" customHeight="1" x14ac:dyDescent="0.25">
      <c r="A2825" s="2">
        <v>1327</v>
      </c>
      <c r="B2825" s="2">
        <v>27</v>
      </c>
      <c r="C2825" s="2" t="str">
        <f t="shared" si="396"/>
        <v>Young Adults</v>
      </c>
      <c r="D2825" s="2" t="s">
        <v>26</v>
      </c>
      <c r="E2825" s="2" t="s">
        <v>29</v>
      </c>
      <c r="F2825" s="2">
        <v>945.56</v>
      </c>
      <c r="G2825" s="2">
        <f t="shared" si="397"/>
        <v>3</v>
      </c>
      <c r="H2825" s="6">
        <v>45523</v>
      </c>
      <c r="I2825" s="12" t="str">
        <f t="shared" si="398"/>
        <v>2024</v>
      </c>
      <c r="J2825" s="10" t="str">
        <f t="shared" si="399"/>
        <v>Aug</v>
      </c>
      <c r="K2825" s="12" t="str">
        <f t="shared" si="400"/>
        <v>19</v>
      </c>
      <c r="L2825" s="2" t="s">
        <v>14</v>
      </c>
      <c r="M2825" s="2" t="s">
        <v>15</v>
      </c>
      <c r="N2825" s="2">
        <v>0.95</v>
      </c>
      <c r="O2825" s="2" t="s">
        <v>16</v>
      </c>
      <c r="P2825" s="2">
        <v>5</v>
      </c>
      <c r="Q2825" s="2">
        <f t="shared" si="401"/>
        <v>1</v>
      </c>
      <c r="R2825" s="2">
        <v>189.11</v>
      </c>
      <c r="S2825" s="2">
        <f t="shared" si="402"/>
        <v>3</v>
      </c>
      <c r="T2825" s="42">
        <f>DataSet!G1328+DataSet!Q1328+DataSet!S1328</f>
        <v>5</v>
      </c>
      <c r="U2825" s="16" t="str">
        <f t="shared" si="403"/>
        <v>Medium</v>
      </c>
      <c r="V2825" s="4">
        <v>1</v>
      </c>
      <c r="W2825" s="33">
        <f t="shared" si="404"/>
        <v>543.21791666666661</v>
      </c>
      <c r="X2825" s="2" t="s">
        <v>22</v>
      </c>
    </row>
    <row r="2826" spans="1:24" ht="14.25" customHeight="1" x14ac:dyDescent="0.25">
      <c r="A2826" s="2">
        <v>1671</v>
      </c>
      <c r="B2826" s="2">
        <v>54</v>
      </c>
      <c r="C2826" s="2" t="str">
        <f t="shared" si="396"/>
        <v>Late Adults</v>
      </c>
      <c r="D2826" s="2" t="s">
        <v>23</v>
      </c>
      <c r="E2826" s="2" t="s">
        <v>13</v>
      </c>
      <c r="F2826" s="2">
        <v>865.44</v>
      </c>
      <c r="G2826" s="2">
        <f t="shared" si="397"/>
        <v>3</v>
      </c>
      <c r="H2826" s="6">
        <v>45867</v>
      </c>
      <c r="I2826" s="12" t="str">
        <f t="shared" si="398"/>
        <v>2025</v>
      </c>
      <c r="J2826" s="10" t="str">
        <f t="shared" si="399"/>
        <v>Jul</v>
      </c>
      <c r="K2826" s="12" t="str">
        <f t="shared" si="400"/>
        <v>29</v>
      </c>
      <c r="L2826" s="2" t="s">
        <v>14</v>
      </c>
      <c r="M2826" s="2" t="s">
        <v>25</v>
      </c>
      <c r="N2826" s="2">
        <v>0.95</v>
      </c>
      <c r="O2826" s="2" t="s">
        <v>21</v>
      </c>
      <c r="P2826" s="2">
        <v>16</v>
      </c>
      <c r="Q2826" s="2">
        <f t="shared" si="401"/>
        <v>3</v>
      </c>
      <c r="R2826" s="2">
        <v>54.09</v>
      </c>
      <c r="S2826" s="2">
        <f t="shared" si="402"/>
        <v>2</v>
      </c>
      <c r="T2826" s="42">
        <f>DataSet!G1672+DataSet!Q1672+DataSet!S1672</f>
        <v>4</v>
      </c>
      <c r="U2826" s="16" t="str">
        <f t="shared" si="403"/>
        <v>Low</v>
      </c>
      <c r="V2826" s="4">
        <v>5</v>
      </c>
      <c r="W2826" s="33">
        <f t="shared" si="404"/>
        <v>544.4419489559159</v>
      </c>
      <c r="X2826" s="2" t="s">
        <v>28</v>
      </c>
    </row>
    <row r="2827" spans="1:24" ht="14.25" customHeight="1" x14ac:dyDescent="0.25">
      <c r="A2827" s="2">
        <v>1762</v>
      </c>
      <c r="B2827" s="2">
        <v>51</v>
      </c>
      <c r="C2827" s="2" t="str">
        <f t="shared" si="396"/>
        <v>Late Adults</v>
      </c>
      <c r="D2827" s="2" t="s">
        <v>12</v>
      </c>
      <c r="E2827" s="2" t="s">
        <v>29</v>
      </c>
      <c r="F2827" s="2">
        <v>444.13</v>
      </c>
      <c r="G2827" s="2">
        <f t="shared" si="397"/>
        <v>2</v>
      </c>
      <c r="H2827" s="6">
        <v>45958</v>
      </c>
      <c r="I2827" s="12" t="str">
        <f t="shared" si="398"/>
        <v>2025</v>
      </c>
      <c r="J2827" s="10" t="str">
        <f t="shared" si="399"/>
        <v>Oct</v>
      </c>
      <c r="K2827" s="12" t="str">
        <f t="shared" si="400"/>
        <v>28</v>
      </c>
      <c r="L2827" s="2" t="s">
        <v>20</v>
      </c>
      <c r="M2827" s="2" t="s">
        <v>25</v>
      </c>
      <c r="N2827" s="2">
        <v>0.95</v>
      </c>
      <c r="O2827" s="2" t="s">
        <v>16</v>
      </c>
      <c r="P2827" s="2">
        <v>12</v>
      </c>
      <c r="Q2827" s="2">
        <f t="shared" si="401"/>
        <v>2</v>
      </c>
      <c r="R2827" s="2">
        <v>37.01</v>
      </c>
      <c r="S2827" s="2">
        <f t="shared" si="402"/>
        <v>1</v>
      </c>
      <c r="T2827" s="42">
        <f>DataSet!G1763+DataSet!Q1763+DataSet!S1763</f>
        <v>7</v>
      </c>
      <c r="U2827" s="16" t="str">
        <f t="shared" si="403"/>
        <v>High</v>
      </c>
      <c r="V2827" s="4">
        <v>2</v>
      </c>
      <c r="W2827" s="33">
        <f t="shared" si="404"/>
        <v>518.28556581986106</v>
      </c>
      <c r="X2827" s="2" t="s">
        <v>28</v>
      </c>
    </row>
    <row r="2828" spans="1:24" ht="14.25" customHeight="1" x14ac:dyDescent="0.25">
      <c r="A2828" s="2">
        <v>1823</v>
      </c>
      <c r="B2828" s="2">
        <v>49</v>
      </c>
      <c r="C2828" s="2" t="str">
        <f t="shared" si="396"/>
        <v>Mid Adults</v>
      </c>
      <c r="D2828" s="2" t="s">
        <v>12</v>
      </c>
      <c r="E2828" s="2" t="s">
        <v>29</v>
      </c>
      <c r="F2828" s="2">
        <v>852.29</v>
      </c>
      <c r="G2828" s="2">
        <f t="shared" si="397"/>
        <v>3</v>
      </c>
      <c r="H2828" s="6">
        <v>46019</v>
      </c>
      <c r="I2828" s="12" t="str">
        <f t="shared" si="398"/>
        <v>2025</v>
      </c>
      <c r="J2828" s="10" t="str">
        <f t="shared" si="399"/>
        <v>Dec</v>
      </c>
      <c r="K2828" s="12" t="str">
        <f t="shared" si="400"/>
        <v>28</v>
      </c>
      <c r="L2828" s="2" t="s">
        <v>20</v>
      </c>
      <c r="M2828" s="2" t="s">
        <v>15</v>
      </c>
      <c r="N2828" s="2">
        <v>0.95</v>
      </c>
      <c r="O2828" s="2" t="s">
        <v>21</v>
      </c>
      <c r="P2828" s="2">
        <v>3</v>
      </c>
      <c r="Q2828" s="2">
        <f t="shared" si="401"/>
        <v>1</v>
      </c>
      <c r="R2828" s="2">
        <v>284.10000000000002</v>
      </c>
      <c r="S2828" s="2">
        <f t="shared" si="402"/>
        <v>3</v>
      </c>
      <c r="T2828" s="42">
        <f>DataSet!G1824+DataSet!Q1824+DataSet!S1824</f>
        <v>5</v>
      </c>
      <c r="U2828" s="16" t="str">
        <f t="shared" si="403"/>
        <v>Medium</v>
      </c>
      <c r="V2828" s="4">
        <v>1</v>
      </c>
      <c r="W2828" s="33">
        <f t="shared" si="404"/>
        <v>542.28440835266815</v>
      </c>
      <c r="X2828" s="2" t="s">
        <v>17</v>
      </c>
    </row>
    <row r="2829" spans="1:24" ht="14.25" customHeight="1" x14ac:dyDescent="0.25">
      <c r="A2829" s="2">
        <v>2012</v>
      </c>
      <c r="B2829" s="2">
        <v>55</v>
      </c>
      <c r="C2829" s="2" t="str">
        <f t="shared" si="396"/>
        <v>Late Adults</v>
      </c>
      <c r="D2829" s="2" t="s">
        <v>26</v>
      </c>
      <c r="E2829" s="2" t="s">
        <v>19</v>
      </c>
      <c r="F2829" s="2">
        <v>876.69</v>
      </c>
      <c r="G2829" s="2">
        <f t="shared" si="397"/>
        <v>3</v>
      </c>
      <c r="H2829" s="6">
        <v>46208</v>
      </c>
      <c r="I2829" s="12" t="str">
        <f t="shared" si="398"/>
        <v>2026</v>
      </c>
      <c r="J2829" s="10" t="str">
        <f t="shared" si="399"/>
        <v>Jul</v>
      </c>
      <c r="K2829" s="12" t="str">
        <f t="shared" si="400"/>
        <v>05</v>
      </c>
      <c r="L2829" s="2" t="s">
        <v>14</v>
      </c>
      <c r="M2829" s="2" t="s">
        <v>15</v>
      </c>
      <c r="N2829" s="2">
        <v>0.95</v>
      </c>
      <c r="O2829" s="2" t="s">
        <v>16</v>
      </c>
      <c r="P2829" s="2">
        <v>5</v>
      </c>
      <c r="Q2829" s="2">
        <f t="shared" si="401"/>
        <v>1</v>
      </c>
      <c r="R2829" s="2">
        <v>175.34</v>
      </c>
      <c r="S2829" s="2">
        <f t="shared" si="402"/>
        <v>3</v>
      </c>
      <c r="T2829" s="42">
        <f>DataSet!G2013+DataSet!Q2013+DataSet!S2013</f>
        <v>7</v>
      </c>
      <c r="U2829" s="16" t="str">
        <f t="shared" si="403"/>
        <v>High</v>
      </c>
      <c r="V2829" s="4">
        <v>1</v>
      </c>
      <c r="W2829" s="33">
        <f t="shared" si="404"/>
        <v>541.56346511627908</v>
      </c>
      <c r="X2829" s="2" t="s">
        <v>28</v>
      </c>
    </row>
    <row r="2830" spans="1:24" ht="14.25" customHeight="1" x14ac:dyDescent="0.25">
      <c r="A2830" s="2">
        <v>2196</v>
      </c>
      <c r="B2830" s="2">
        <v>26</v>
      </c>
      <c r="C2830" s="2" t="str">
        <f t="shared" si="396"/>
        <v>Young Adults</v>
      </c>
      <c r="D2830" s="2" t="s">
        <v>12</v>
      </c>
      <c r="E2830" s="2" t="s">
        <v>19</v>
      </c>
      <c r="F2830" s="2">
        <v>987.48</v>
      </c>
      <c r="G2830" s="2">
        <f t="shared" si="397"/>
        <v>3</v>
      </c>
      <c r="H2830" s="6">
        <v>46392</v>
      </c>
      <c r="I2830" s="12" t="str">
        <f t="shared" si="398"/>
        <v>2027</v>
      </c>
      <c r="J2830" s="10" t="str">
        <f t="shared" si="399"/>
        <v>Jan</v>
      </c>
      <c r="K2830" s="12" t="str">
        <f t="shared" si="400"/>
        <v>05</v>
      </c>
      <c r="L2830" s="2" t="s">
        <v>20</v>
      </c>
      <c r="M2830" s="2" t="s">
        <v>25</v>
      </c>
      <c r="N2830" s="2">
        <v>0.95</v>
      </c>
      <c r="O2830" s="2" t="s">
        <v>21</v>
      </c>
      <c r="P2830" s="2">
        <v>16</v>
      </c>
      <c r="Q2830" s="2">
        <f t="shared" si="401"/>
        <v>3</v>
      </c>
      <c r="R2830" s="2">
        <v>61.72</v>
      </c>
      <c r="S2830" s="2">
        <f t="shared" si="402"/>
        <v>2</v>
      </c>
      <c r="T2830" s="42">
        <f>DataSet!G2197+DataSet!Q2197+DataSet!S2197</f>
        <v>7</v>
      </c>
      <c r="U2830" s="16" t="str">
        <f t="shared" si="403"/>
        <v>High</v>
      </c>
      <c r="V2830" s="4">
        <v>4</v>
      </c>
      <c r="W2830" s="33">
        <f t="shared" si="404"/>
        <v>520.15532150776039</v>
      </c>
      <c r="X2830" s="2" t="s">
        <v>28</v>
      </c>
    </row>
    <row r="2831" spans="1:24" ht="14.25" customHeight="1" x14ac:dyDescent="0.25">
      <c r="A2831" s="2">
        <v>2224</v>
      </c>
      <c r="B2831" s="2">
        <v>45</v>
      </c>
      <c r="C2831" s="2" t="str">
        <f t="shared" si="396"/>
        <v>Mid Adults</v>
      </c>
      <c r="D2831" s="2" t="s">
        <v>26</v>
      </c>
      <c r="E2831" s="2" t="s">
        <v>27</v>
      </c>
      <c r="F2831" s="2">
        <v>78.040000000000006</v>
      </c>
      <c r="G2831" s="2">
        <f t="shared" si="397"/>
        <v>1</v>
      </c>
      <c r="H2831" s="6">
        <v>46420</v>
      </c>
      <c r="I2831" s="12" t="str">
        <f t="shared" si="398"/>
        <v>2027</v>
      </c>
      <c r="J2831" s="10" t="str">
        <f t="shared" si="399"/>
        <v>Feb</v>
      </c>
      <c r="K2831" s="12" t="str">
        <f t="shared" si="400"/>
        <v>02</v>
      </c>
      <c r="L2831" s="2" t="s">
        <v>20</v>
      </c>
      <c r="M2831" s="2" t="s">
        <v>25</v>
      </c>
      <c r="N2831" s="2">
        <v>0.95</v>
      </c>
      <c r="O2831" s="2" t="s">
        <v>16</v>
      </c>
      <c r="P2831" s="2">
        <v>12</v>
      </c>
      <c r="Q2831" s="2">
        <f t="shared" si="401"/>
        <v>2</v>
      </c>
      <c r="R2831" s="2">
        <v>6.5</v>
      </c>
      <c r="S2831" s="2">
        <f t="shared" si="402"/>
        <v>1</v>
      </c>
      <c r="T2831" s="42">
        <f>DataSet!G2225+DataSet!Q2225+DataSet!S2225</f>
        <v>7</v>
      </c>
      <c r="U2831" s="16" t="str">
        <f t="shared" si="403"/>
        <v>High</v>
      </c>
      <c r="V2831" s="4">
        <v>3</v>
      </c>
      <c r="W2831" s="33">
        <f t="shared" si="404"/>
        <v>497.92260465116243</v>
      </c>
      <c r="X2831" s="2" t="s">
        <v>28</v>
      </c>
    </row>
    <row r="2832" spans="1:24" ht="14.25" customHeight="1" x14ac:dyDescent="0.25">
      <c r="A2832" s="2">
        <v>2287</v>
      </c>
      <c r="B2832" s="2">
        <v>51</v>
      </c>
      <c r="C2832" s="2" t="str">
        <f t="shared" si="396"/>
        <v>Late Adults</v>
      </c>
      <c r="D2832" s="2" t="s">
        <v>18</v>
      </c>
      <c r="E2832" s="2" t="s">
        <v>27</v>
      </c>
      <c r="F2832" s="2">
        <v>605.92999999999995</v>
      </c>
      <c r="G2832" s="2">
        <f t="shared" si="397"/>
        <v>2</v>
      </c>
      <c r="H2832" s="6">
        <v>46483</v>
      </c>
      <c r="I2832" s="12" t="str">
        <f t="shared" si="398"/>
        <v>2027</v>
      </c>
      <c r="J2832" s="10" t="str">
        <f t="shared" si="399"/>
        <v>Apr</v>
      </c>
      <c r="K2832" s="12" t="str">
        <f t="shared" si="400"/>
        <v>06</v>
      </c>
      <c r="L2832" s="2" t="s">
        <v>20</v>
      </c>
      <c r="M2832" s="2" t="s">
        <v>15</v>
      </c>
      <c r="N2832" s="2">
        <v>0.95</v>
      </c>
      <c r="O2832" s="2" t="s">
        <v>21</v>
      </c>
      <c r="P2832" s="2">
        <v>14</v>
      </c>
      <c r="Q2832" s="2">
        <f t="shared" si="401"/>
        <v>2</v>
      </c>
      <c r="R2832" s="2">
        <v>43.28</v>
      </c>
      <c r="S2832" s="2">
        <f t="shared" si="402"/>
        <v>1</v>
      </c>
      <c r="T2832" s="42">
        <f>DataSet!G2288+DataSet!Q2288+DataSet!S2288</f>
        <v>4</v>
      </c>
      <c r="U2832" s="16" t="str">
        <f t="shared" si="403"/>
        <v>Low</v>
      </c>
      <c r="V2832" s="4">
        <v>5</v>
      </c>
      <c r="W2832" s="33">
        <f t="shared" si="404"/>
        <v>543.69544186046448</v>
      </c>
      <c r="X2832" s="2" t="s">
        <v>28</v>
      </c>
    </row>
    <row r="2833" spans="1:24" ht="14.25" customHeight="1" x14ac:dyDescent="0.25">
      <c r="A2833" s="2">
        <v>2294</v>
      </c>
      <c r="B2833" s="2">
        <v>51</v>
      </c>
      <c r="C2833" s="2" t="str">
        <f t="shared" si="396"/>
        <v>Late Adults</v>
      </c>
      <c r="D2833" s="2" t="s">
        <v>23</v>
      </c>
      <c r="E2833" s="2" t="s">
        <v>13</v>
      </c>
      <c r="F2833" s="2">
        <v>979.68</v>
      </c>
      <c r="G2833" s="2">
        <f t="shared" si="397"/>
        <v>3</v>
      </c>
      <c r="H2833" s="6">
        <v>46490</v>
      </c>
      <c r="I2833" s="12" t="str">
        <f t="shared" si="398"/>
        <v>2027</v>
      </c>
      <c r="J2833" s="10" t="str">
        <f t="shared" si="399"/>
        <v>Apr</v>
      </c>
      <c r="K2833" s="12" t="str">
        <f t="shared" si="400"/>
        <v>13</v>
      </c>
      <c r="L2833" s="2" t="s">
        <v>14</v>
      </c>
      <c r="M2833" s="2" t="s">
        <v>25</v>
      </c>
      <c r="N2833" s="2">
        <v>0.95</v>
      </c>
      <c r="O2833" s="2" t="s">
        <v>16</v>
      </c>
      <c r="P2833" s="2">
        <v>3</v>
      </c>
      <c r="Q2833" s="2">
        <f t="shared" si="401"/>
        <v>1</v>
      </c>
      <c r="R2833" s="2">
        <v>326.56</v>
      </c>
      <c r="S2833" s="2">
        <f t="shared" si="402"/>
        <v>3</v>
      </c>
      <c r="T2833" s="42">
        <f>DataSet!G2295+DataSet!Q2295+DataSet!S2295</f>
        <v>5</v>
      </c>
      <c r="U2833" s="16" t="str">
        <f t="shared" si="403"/>
        <v>Medium</v>
      </c>
      <c r="V2833" s="4">
        <v>2</v>
      </c>
      <c r="W2833" s="33">
        <f t="shared" si="404"/>
        <v>518.45722222222196</v>
      </c>
      <c r="X2833" s="2" t="s">
        <v>17</v>
      </c>
    </row>
    <row r="2834" spans="1:24" ht="14.25" customHeight="1" x14ac:dyDescent="0.25">
      <c r="A2834" s="2">
        <v>2341</v>
      </c>
      <c r="B2834" s="2">
        <v>47</v>
      </c>
      <c r="C2834" s="2" t="str">
        <f t="shared" si="396"/>
        <v>Mid Adults</v>
      </c>
      <c r="D2834" s="2" t="s">
        <v>26</v>
      </c>
      <c r="E2834" s="2" t="s">
        <v>19</v>
      </c>
      <c r="F2834" s="2">
        <v>287.93</v>
      </c>
      <c r="G2834" s="2">
        <f t="shared" si="397"/>
        <v>1</v>
      </c>
      <c r="H2834" s="6">
        <v>46537</v>
      </c>
      <c r="I2834" s="12" t="str">
        <f t="shared" si="398"/>
        <v>2027</v>
      </c>
      <c r="J2834" s="10" t="str">
        <f t="shared" si="399"/>
        <v>May</v>
      </c>
      <c r="K2834" s="12" t="str">
        <f t="shared" si="400"/>
        <v>30</v>
      </c>
      <c r="L2834" s="2" t="s">
        <v>20</v>
      </c>
      <c r="M2834" s="2" t="s">
        <v>15</v>
      </c>
      <c r="N2834" s="2">
        <v>0.95</v>
      </c>
      <c r="O2834" s="2" t="s">
        <v>21</v>
      </c>
      <c r="P2834" s="2">
        <v>15</v>
      </c>
      <c r="Q2834" s="2">
        <f t="shared" si="401"/>
        <v>2</v>
      </c>
      <c r="R2834" s="2">
        <v>19.2</v>
      </c>
      <c r="S2834" s="2">
        <f t="shared" si="402"/>
        <v>1</v>
      </c>
      <c r="T2834" s="42">
        <f>DataSet!G2342+DataSet!Q2342+DataSet!S2342</f>
        <v>7</v>
      </c>
      <c r="U2834" s="16" t="str">
        <f t="shared" si="403"/>
        <v>High</v>
      </c>
      <c r="V2834" s="4">
        <v>3</v>
      </c>
      <c r="W2834" s="33">
        <f t="shared" si="404"/>
        <v>498.90135198135164</v>
      </c>
      <c r="X2834" s="2" t="s">
        <v>17</v>
      </c>
    </row>
    <row r="2835" spans="1:24" ht="14.25" customHeight="1" x14ac:dyDescent="0.25">
      <c r="A2835" s="2">
        <v>2601</v>
      </c>
      <c r="B2835" s="2">
        <v>52</v>
      </c>
      <c r="C2835" s="2" t="str">
        <f t="shared" si="396"/>
        <v>Late Adults</v>
      </c>
      <c r="D2835" s="2" t="s">
        <v>18</v>
      </c>
      <c r="E2835" s="2" t="s">
        <v>13</v>
      </c>
      <c r="F2835" s="2">
        <v>953.05</v>
      </c>
      <c r="G2835" s="2">
        <f t="shared" si="397"/>
        <v>3</v>
      </c>
      <c r="H2835" s="6">
        <v>46797</v>
      </c>
      <c r="I2835" s="12" t="str">
        <f t="shared" si="398"/>
        <v>2028</v>
      </c>
      <c r="J2835" s="10" t="str">
        <f t="shared" si="399"/>
        <v>Feb</v>
      </c>
      <c r="K2835" s="12" t="str">
        <f t="shared" si="400"/>
        <v>14</v>
      </c>
      <c r="L2835" s="2" t="s">
        <v>20</v>
      </c>
      <c r="M2835" s="2" t="s">
        <v>15</v>
      </c>
      <c r="N2835" s="2">
        <v>0.95</v>
      </c>
      <c r="O2835" s="2" t="s">
        <v>16</v>
      </c>
      <c r="P2835" s="2">
        <v>8</v>
      </c>
      <c r="Q2835" s="2">
        <f t="shared" si="401"/>
        <v>2</v>
      </c>
      <c r="R2835" s="2">
        <v>119.13</v>
      </c>
      <c r="S2835" s="2">
        <f t="shared" si="402"/>
        <v>2</v>
      </c>
      <c r="T2835" s="42">
        <f>DataSet!G2602+DataSet!Q2602+DataSet!S2602</f>
        <v>5</v>
      </c>
      <c r="U2835" s="16" t="str">
        <f t="shared" si="403"/>
        <v>Medium</v>
      </c>
      <c r="V2835" s="4">
        <v>1</v>
      </c>
      <c r="W2835" s="33">
        <f t="shared" si="404"/>
        <v>540.78228438228427</v>
      </c>
      <c r="X2835" s="2" t="s">
        <v>28</v>
      </c>
    </row>
    <row r="2836" spans="1:24" ht="14.25" customHeight="1" x14ac:dyDescent="0.25">
      <c r="A2836" s="2">
        <v>2624</v>
      </c>
      <c r="B2836" s="2">
        <v>18</v>
      </c>
      <c r="C2836" s="2" t="str">
        <f t="shared" si="396"/>
        <v>Young Adults</v>
      </c>
      <c r="D2836" s="2" t="s">
        <v>23</v>
      </c>
      <c r="E2836" s="2" t="s">
        <v>29</v>
      </c>
      <c r="F2836" s="2">
        <v>746.24</v>
      </c>
      <c r="G2836" s="2">
        <f t="shared" si="397"/>
        <v>3</v>
      </c>
      <c r="H2836" s="6">
        <v>46820</v>
      </c>
      <c r="I2836" s="12" t="str">
        <f t="shared" si="398"/>
        <v>2028</v>
      </c>
      <c r="J2836" s="10" t="str">
        <f t="shared" si="399"/>
        <v>Mar</v>
      </c>
      <c r="K2836" s="12" t="str">
        <f t="shared" si="400"/>
        <v>08</v>
      </c>
      <c r="L2836" s="2" t="s">
        <v>14</v>
      </c>
      <c r="M2836" s="2" t="s">
        <v>15</v>
      </c>
      <c r="N2836" s="2">
        <v>0.95</v>
      </c>
      <c r="O2836" s="2" t="s">
        <v>16</v>
      </c>
      <c r="P2836" s="2">
        <v>12</v>
      </c>
      <c r="Q2836" s="2">
        <f t="shared" si="401"/>
        <v>2</v>
      </c>
      <c r="R2836" s="2">
        <v>62.19</v>
      </c>
      <c r="S2836" s="2">
        <f t="shared" si="402"/>
        <v>2</v>
      </c>
      <c r="T2836" s="42">
        <f>DataSet!G2625+DataSet!Q2625+DataSet!S2625</f>
        <v>7</v>
      </c>
      <c r="U2836" s="16" t="str">
        <f t="shared" si="403"/>
        <v>High</v>
      </c>
      <c r="V2836" s="4">
        <v>5</v>
      </c>
      <c r="W2836" s="33">
        <f t="shared" si="404"/>
        <v>543.55037296037233</v>
      </c>
      <c r="X2836" s="2" t="s">
        <v>22</v>
      </c>
    </row>
    <row r="2837" spans="1:24" ht="14.25" customHeight="1" x14ac:dyDescent="0.25">
      <c r="A2837" s="2">
        <v>2892</v>
      </c>
      <c r="B2837" s="2">
        <v>64</v>
      </c>
      <c r="C2837" s="2" t="str">
        <f t="shared" si="396"/>
        <v>Seniors</v>
      </c>
      <c r="D2837" s="2" t="s">
        <v>26</v>
      </c>
      <c r="E2837" s="2" t="s">
        <v>29</v>
      </c>
      <c r="F2837" s="2">
        <v>311.32</v>
      </c>
      <c r="G2837" s="2">
        <f t="shared" si="397"/>
        <v>1</v>
      </c>
      <c r="H2837" s="6">
        <v>47088</v>
      </c>
      <c r="I2837" s="12" t="str">
        <f t="shared" si="398"/>
        <v>2028</v>
      </c>
      <c r="J2837" s="10" t="str">
        <f t="shared" si="399"/>
        <v>Dec</v>
      </c>
      <c r="K2837" s="12" t="str">
        <f t="shared" si="400"/>
        <v>01</v>
      </c>
      <c r="L2837" s="2" t="s">
        <v>14</v>
      </c>
      <c r="M2837" s="2" t="s">
        <v>25</v>
      </c>
      <c r="N2837" s="2">
        <v>0.95</v>
      </c>
      <c r="O2837" s="2" t="s">
        <v>16</v>
      </c>
      <c r="P2837" s="2">
        <v>7</v>
      </c>
      <c r="Q2837" s="2">
        <f t="shared" si="401"/>
        <v>2</v>
      </c>
      <c r="R2837" s="2">
        <v>44.47</v>
      </c>
      <c r="S2837" s="2">
        <f t="shared" si="402"/>
        <v>1</v>
      </c>
      <c r="T2837" s="42">
        <f>DataSet!G2893+DataSet!Q2893+DataSet!S2893</f>
        <v>7</v>
      </c>
      <c r="U2837" s="16" t="str">
        <f t="shared" si="403"/>
        <v>High</v>
      </c>
      <c r="V2837" s="4">
        <v>4</v>
      </c>
      <c r="W2837" s="33">
        <f t="shared" si="404"/>
        <v>519.11682222222214</v>
      </c>
      <c r="X2837" s="2" t="s">
        <v>22</v>
      </c>
    </row>
    <row r="2838" spans="1:24" ht="14.25" customHeight="1" x14ac:dyDescent="0.25">
      <c r="A2838" s="2">
        <v>3231</v>
      </c>
      <c r="B2838" s="2">
        <v>53</v>
      </c>
      <c r="C2838" s="2" t="str">
        <f t="shared" si="396"/>
        <v>Late Adults</v>
      </c>
      <c r="D2838" s="2" t="s">
        <v>23</v>
      </c>
      <c r="E2838" s="2" t="s">
        <v>19</v>
      </c>
      <c r="F2838" s="2">
        <v>53.64</v>
      </c>
      <c r="G2838" s="2">
        <f t="shared" si="397"/>
        <v>1</v>
      </c>
      <c r="H2838" s="6">
        <v>47427</v>
      </c>
      <c r="I2838" s="12" t="str">
        <f t="shared" si="398"/>
        <v>2029</v>
      </c>
      <c r="J2838" s="10" t="str">
        <f t="shared" si="399"/>
        <v>Nov</v>
      </c>
      <c r="K2838" s="12" t="str">
        <f t="shared" si="400"/>
        <v>05</v>
      </c>
      <c r="L2838" s="2" t="s">
        <v>20</v>
      </c>
      <c r="M2838" s="2" t="s">
        <v>15</v>
      </c>
      <c r="N2838" s="2">
        <v>0.95</v>
      </c>
      <c r="O2838" s="2" t="s">
        <v>21</v>
      </c>
      <c r="P2838" s="2">
        <v>13</v>
      </c>
      <c r="Q2838" s="2">
        <f t="shared" si="401"/>
        <v>2</v>
      </c>
      <c r="R2838" s="2">
        <v>4.13</v>
      </c>
      <c r="S2838" s="2">
        <f t="shared" si="402"/>
        <v>1</v>
      </c>
      <c r="T2838" s="42">
        <f>DataSet!G3232+DataSet!Q3232+DataSet!S3232</f>
        <v>4</v>
      </c>
      <c r="U2838" s="16" t="str">
        <f t="shared" si="403"/>
        <v>Low</v>
      </c>
      <c r="V2838" s="4">
        <v>2</v>
      </c>
      <c r="W2838" s="33">
        <f t="shared" si="404"/>
        <v>517.38709976798111</v>
      </c>
      <c r="X2838" s="2" t="s">
        <v>28</v>
      </c>
    </row>
    <row r="2839" spans="1:24" ht="14.25" customHeight="1" x14ac:dyDescent="0.25">
      <c r="A2839" s="2">
        <v>3263</v>
      </c>
      <c r="B2839" s="2">
        <v>23</v>
      </c>
      <c r="C2839" s="2" t="str">
        <f t="shared" si="396"/>
        <v>Young Adults</v>
      </c>
      <c r="D2839" s="2" t="s">
        <v>12</v>
      </c>
      <c r="E2839" s="2" t="s">
        <v>27</v>
      </c>
      <c r="F2839" s="2">
        <v>713.13</v>
      </c>
      <c r="G2839" s="2">
        <f t="shared" si="397"/>
        <v>3</v>
      </c>
      <c r="H2839" s="6">
        <v>47459</v>
      </c>
      <c r="I2839" s="12" t="str">
        <f t="shared" si="398"/>
        <v>2029</v>
      </c>
      <c r="J2839" s="10" t="str">
        <f t="shared" si="399"/>
        <v>Dec</v>
      </c>
      <c r="K2839" s="12" t="str">
        <f t="shared" si="400"/>
        <v>07</v>
      </c>
      <c r="L2839" s="2" t="s">
        <v>14</v>
      </c>
      <c r="M2839" s="2" t="s">
        <v>15</v>
      </c>
      <c r="N2839" s="2">
        <v>0.95</v>
      </c>
      <c r="O2839" s="2" t="s">
        <v>21</v>
      </c>
      <c r="P2839" s="2">
        <v>12</v>
      </c>
      <c r="Q2839" s="2">
        <f t="shared" si="401"/>
        <v>2</v>
      </c>
      <c r="R2839" s="2">
        <v>59.43</v>
      </c>
      <c r="S2839" s="2">
        <f t="shared" si="402"/>
        <v>2</v>
      </c>
      <c r="T2839" s="42">
        <f>DataSet!G3264+DataSet!Q3264+DataSet!S3264</f>
        <v>4</v>
      </c>
      <c r="U2839" s="16" t="str">
        <f t="shared" si="403"/>
        <v>Low</v>
      </c>
      <c r="V2839" s="4">
        <v>2</v>
      </c>
      <c r="W2839" s="33">
        <f t="shared" si="404"/>
        <v>518.46558139534852</v>
      </c>
      <c r="X2839" s="2" t="s">
        <v>17</v>
      </c>
    </row>
    <row r="2840" spans="1:24" ht="14.25" customHeight="1" x14ac:dyDescent="0.25">
      <c r="A2840" s="2">
        <v>3456</v>
      </c>
      <c r="B2840" s="2">
        <v>24</v>
      </c>
      <c r="C2840" s="2" t="str">
        <f t="shared" si="396"/>
        <v>Young Adults</v>
      </c>
      <c r="D2840" s="2" t="s">
        <v>26</v>
      </c>
      <c r="E2840" s="2" t="s">
        <v>19</v>
      </c>
      <c r="F2840" s="2">
        <v>745.73</v>
      </c>
      <c r="G2840" s="2">
        <f t="shared" si="397"/>
        <v>3</v>
      </c>
      <c r="H2840" s="6">
        <v>47652</v>
      </c>
      <c r="I2840" s="12" t="str">
        <f t="shared" si="398"/>
        <v>2030</v>
      </c>
      <c r="J2840" s="10" t="str">
        <f t="shared" si="399"/>
        <v>Jun</v>
      </c>
      <c r="K2840" s="12" t="str">
        <f t="shared" si="400"/>
        <v>18</v>
      </c>
      <c r="L2840" s="2" t="s">
        <v>14</v>
      </c>
      <c r="M2840" s="2" t="s">
        <v>25</v>
      </c>
      <c r="N2840" s="2">
        <v>0.95</v>
      </c>
      <c r="O2840" s="2" t="s">
        <v>21</v>
      </c>
      <c r="P2840" s="2">
        <v>1</v>
      </c>
      <c r="Q2840" s="2">
        <f t="shared" si="401"/>
        <v>1</v>
      </c>
      <c r="R2840" s="2">
        <v>745.73</v>
      </c>
      <c r="S2840" s="2">
        <f t="shared" si="402"/>
        <v>3</v>
      </c>
      <c r="T2840" s="42">
        <f>DataSet!G3457+DataSet!Q3457+DataSet!S3457</f>
        <v>7</v>
      </c>
      <c r="U2840" s="16" t="str">
        <f t="shared" si="403"/>
        <v>High</v>
      </c>
      <c r="V2840" s="4">
        <v>1</v>
      </c>
      <c r="W2840" s="33">
        <f t="shared" si="404"/>
        <v>539.81904205607464</v>
      </c>
      <c r="X2840" s="2" t="s">
        <v>22</v>
      </c>
    </row>
    <row r="2841" spans="1:24" ht="14.25" customHeight="1" x14ac:dyDescent="0.25">
      <c r="A2841" s="2">
        <v>3688</v>
      </c>
      <c r="B2841" s="2">
        <v>66</v>
      </c>
      <c r="C2841" s="2" t="str">
        <f t="shared" si="396"/>
        <v>Seniors</v>
      </c>
      <c r="D2841" s="2" t="s">
        <v>23</v>
      </c>
      <c r="E2841" s="2" t="s">
        <v>19</v>
      </c>
      <c r="F2841" s="2">
        <v>122.63</v>
      </c>
      <c r="G2841" s="2">
        <f t="shared" si="397"/>
        <v>1</v>
      </c>
      <c r="H2841" s="6">
        <v>47884</v>
      </c>
      <c r="I2841" s="12" t="str">
        <f t="shared" si="398"/>
        <v>2031</v>
      </c>
      <c r="J2841" s="10" t="str">
        <f t="shared" si="399"/>
        <v>Feb</v>
      </c>
      <c r="K2841" s="12" t="str">
        <f t="shared" si="400"/>
        <v>05</v>
      </c>
      <c r="L2841" s="2" t="s">
        <v>30</v>
      </c>
      <c r="M2841" s="2" t="s">
        <v>25</v>
      </c>
      <c r="N2841" s="2">
        <v>0.95</v>
      </c>
      <c r="O2841" s="2" t="s">
        <v>21</v>
      </c>
      <c r="P2841" s="2">
        <v>18</v>
      </c>
      <c r="Q2841" s="2">
        <f t="shared" si="401"/>
        <v>3</v>
      </c>
      <c r="R2841" s="2">
        <v>6.81</v>
      </c>
      <c r="S2841" s="2">
        <f t="shared" si="402"/>
        <v>1</v>
      </c>
      <c r="T2841" s="42">
        <f>DataSet!G3689+DataSet!Q3689+DataSet!S3689</f>
        <v>5</v>
      </c>
      <c r="U2841" s="16" t="str">
        <f t="shared" si="403"/>
        <v>Medium</v>
      </c>
      <c r="V2841" s="4">
        <v>2</v>
      </c>
      <c r="W2841" s="33">
        <f t="shared" si="404"/>
        <v>518.01181818181794</v>
      </c>
      <c r="X2841" s="2" t="s">
        <v>17</v>
      </c>
    </row>
    <row r="2842" spans="1:24" ht="14.25" customHeight="1" x14ac:dyDescent="0.25">
      <c r="A2842" s="2">
        <v>3793</v>
      </c>
      <c r="B2842" s="2">
        <v>19</v>
      </c>
      <c r="C2842" s="2" t="str">
        <f t="shared" si="396"/>
        <v>Young Adults</v>
      </c>
      <c r="D2842" s="2" t="s">
        <v>12</v>
      </c>
      <c r="E2842" s="2" t="s">
        <v>29</v>
      </c>
      <c r="F2842" s="2">
        <v>541.38</v>
      </c>
      <c r="G2842" s="2">
        <f t="shared" si="397"/>
        <v>2</v>
      </c>
      <c r="H2842" s="6">
        <v>47989</v>
      </c>
      <c r="I2842" s="12" t="str">
        <f t="shared" si="398"/>
        <v>2031</v>
      </c>
      <c r="J2842" s="10" t="str">
        <f t="shared" si="399"/>
        <v>May</v>
      </c>
      <c r="K2842" s="12" t="str">
        <f t="shared" si="400"/>
        <v>21</v>
      </c>
      <c r="L2842" s="2" t="s">
        <v>30</v>
      </c>
      <c r="M2842" s="2" t="s">
        <v>15</v>
      </c>
      <c r="N2842" s="2">
        <v>0.95</v>
      </c>
      <c r="O2842" s="2" t="s">
        <v>16</v>
      </c>
      <c r="P2842" s="2">
        <v>1</v>
      </c>
      <c r="Q2842" s="2">
        <f t="shared" si="401"/>
        <v>1</v>
      </c>
      <c r="R2842" s="2">
        <v>541.38</v>
      </c>
      <c r="S2842" s="2">
        <f t="shared" si="402"/>
        <v>3</v>
      </c>
      <c r="T2842" s="42">
        <f>DataSet!G3794+DataSet!Q3794+DataSet!S3794</f>
        <v>7</v>
      </c>
      <c r="U2842" s="16" t="str">
        <f t="shared" si="403"/>
        <v>High</v>
      </c>
      <c r="V2842" s="4">
        <v>2</v>
      </c>
      <c r="W2842" s="33">
        <f t="shared" si="404"/>
        <v>518.93560747663525</v>
      </c>
      <c r="X2842" s="2" t="s">
        <v>28</v>
      </c>
    </row>
    <row r="2843" spans="1:24" ht="14.25" customHeight="1" x14ac:dyDescent="0.25">
      <c r="A2843" s="2">
        <v>3919</v>
      </c>
      <c r="B2843" s="2">
        <v>54</v>
      </c>
      <c r="C2843" s="2" t="str">
        <f t="shared" si="396"/>
        <v>Late Adults</v>
      </c>
      <c r="D2843" s="2" t="s">
        <v>18</v>
      </c>
      <c r="E2843" s="2" t="s">
        <v>19</v>
      </c>
      <c r="F2843" s="2">
        <v>417.44</v>
      </c>
      <c r="G2843" s="2">
        <f t="shared" si="397"/>
        <v>2</v>
      </c>
      <c r="H2843" s="6">
        <v>48115</v>
      </c>
      <c r="I2843" s="12" t="str">
        <f t="shared" si="398"/>
        <v>2031</v>
      </c>
      <c r="J2843" s="10" t="str">
        <f t="shared" si="399"/>
        <v>Sep</v>
      </c>
      <c r="K2843" s="12" t="str">
        <f t="shared" si="400"/>
        <v>24</v>
      </c>
      <c r="L2843" s="2" t="s">
        <v>24</v>
      </c>
      <c r="M2843" s="2" t="s">
        <v>15</v>
      </c>
      <c r="N2843" s="2">
        <v>0.95</v>
      </c>
      <c r="O2843" s="2" t="s">
        <v>21</v>
      </c>
      <c r="P2843" s="2">
        <v>16</v>
      </c>
      <c r="Q2843" s="2">
        <f t="shared" si="401"/>
        <v>3</v>
      </c>
      <c r="R2843" s="2">
        <v>26.09</v>
      </c>
      <c r="S2843" s="2">
        <f t="shared" si="402"/>
        <v>1</v>
      </c>
      <c r="T2843" s="42">
        <f>DataSet!G3920+DataSet!Q3920+DataSet!S3920</f>
        <v>6</v>
      </c>
      <c r="U2843" s="16" t="str">
        <f t="shared" si="403"/>
        <v>Medium</v>
      </c>
      <c r="V2843" s="4">
        <v>5</v>
      </c>
      <c r="W2843" s="33">
        <f t="shared" si="404"/>
        <v>543.07679906542</v>
      </c>
      <c r="X2843" s="2" t="s">
        <v>17</v>
      </c>
    </row>
    <row r="2844" spans="1:24" ht="14.25" customHeight="1" x14ac:dyDescent="0.25">
      <c r="A2844" s="2">
        <v>4313</v>
      </c>
      <c r="B2844" s="2">
        <v>51</v>
      </c>
      <c r="C2844" s="2" t="str">
        <f t="shared" si="396"/>
        <v>Late Adults</v>
      </c>
      <c r="D2844" s="2" t="s">
        <v>23</v>
      </c>
      <c r="E2844" s="2" t="s">
        <v>27</v>
      </c>
      <c r="F2844" s="2">
        <v>441.99</v>
      </c>
      <c r="G2844" s="2">
        <f t="shared" si="397"/>
        <v>2</v>
      </c>
      <c r="H2844" s="6">
        <v>48509</v>
      </c>
      <c r="I2844" s="12" t="str">
        <f t="shared" si="398"/>
        <v>2032</v>
      </c>
      <c r="J2844" s="10" t="str">
        <f t="shared" si="399"/>
        <v>Oct</v>
      </c>
      <c r="K2844" s="12" t="str">
        <f t="shared" si="400"/>
        <v>22</v>
      </c>
      <c r="L2844" s="2" t="s">
        <v>14</v>
      </c>
      <c r="M2844" s="2" t="s">
        <v>15</v>
      </c>
      <c r="N2844" s="2">
        <v>0.95</v>
      </c>
      <c r="O2844" s="2" t="s">
        <v>21</v>
      </c>
      <c r="P2844" s="2">
        <v>9</v>
      </c>
      <c r="Q2844" s="2">
        <f t="shared" si="401"/>
        <v>2</v>
      </c>
      <c r="R2844" s="2">
        <v>49.11</v>
      </c>
      <c r="S2844" s="2">
        <f t="shared" si="402"/>
        <v>1</v>
      </c>
      <c r="T2844" s="42">
        <f>DataSet!G4314+DataSet!Q4314+DataSet!S4314</f>
        <v>5</v>
      </c>
      <c r="U2844" s="16" t="str">
        <f t="shared" si="403"/>
        <v>Medium</v>
      </c>
      <c r="V2844" s="4">
        <v>4</v>
      </c>
      <c r="W2844" s="33">
        <f t="shared" si="404"/>
        <v>519.57962138084622</v>
      </c>
      <c r="X2844" s="2" t="s">
        <v>22</v>
      </c>
    </row>
    <row r="2845" spans="1:24" ht="14.25" customHeight="1" x14ac:dyDescent="0.25">
      <c r="A2845" s="2">
        <v>4703</v>
      </c>
      <c r="B2845" s="2">
        <v>32</v>
      </c>
      <c r="C2845" s="2" t="str">
        <f t="shared" si="396"/>
        <v>Early Adults</v>
      </c>
      <c r="D2845" s="2" t="s">
        <v>18</v>
      </c>
      <c r="E2845" s="2" t="s">
        <v>19</v>
      </c>
      <c r="F2845" s="2">
        <v>891.58</v>
      </c>
      <c r="G2845" s="2">
        <f t="shared" si="397"/>
        <v>3</v>
      </c>
      <c r="H2845" s="6">
        <v>48899</v>
      </c>
      <c r="I2845" s="12" t="str">
        <f t="shared" si="398"/>
        <v>2033</v>
      </c>
      <c r="J2845" s="10" t="str">
        <f t="shared" si="399"/>
        <v>Nov</v>
      </c>
      <c r="K2845" s="12" t="str">
        <f t="shared" si="400"/>
        <v>16</v>
      </c>
      <c r="L2845" s="2" t="s">
        <v>14</v>
      </c>
      <c r="M2845" s="2" t="s">
        <v>25</v>
      </c>
      <c r="N2845" s="2">
        <v>0.95</v>
      </c>
      <c r="O2845" s="2" t="s">
        <v>16</v>
      </c>
      <c r="P2845" s="2">
        <v>6</v>
      </c>
      <c r="Q2845" s="2">
        <f t="shared" si="401"/>
        <v>2</v>
      </c>
      <c r="R2845" s="2">
        <v>148.6</v>
      </c>
      <c r="S2845" s="2">
        <f t="shared" si="402"/>
        <v>2</v>
      </c>
      <c r="T2845" s="42">
        <f>DataSet!G4704+DataSet!Q4704+DataSet!S4704</f>
        <v>5</v>
      </c>
      <c r="U2845" s="16" t="str">
        <f t="shared" si="403"/>
        <v>Medium</v>
      </c>
      <c r="V2845" s="4">
        <v>5</v>
      </c>
      <c r="W2845" s="33">
        <f t="shared" si="404"/>
        <v>543.37103044496428</v>
      </c>
      <c r="X2845" s="2" t="s">
        <v>28</v>
      </c>
    </row>
    <row r="2846" spans="1:24" ht="14.25" customHeight="1" x14ac:dyDescent="0.25">
      <c r="A2846" s="2">
        <v>4776</v>
      </c>
      <c r="B2846" s="2">
        <v>35</v>
      </c>
      <c r="C2846" s="2" t="str">
        <f t="shared" si="396"/>
        <v>Early Adults</v>
      </c>
      <c r="D2846" s="2" t="s">
        <v>18</v>
      </c>
      <c r="E2846" s="2" t="s">
        <v>29</v>
      </c>
      <c r="F2846" s="2">
        <v>82.02</v>
      </c>
      <c r="G2846" s="2">
        <f t="shared" si="397"/>
        <v>1</v>
      </c>
      <c r="H2846" s="6">
        <v>48972</v>
      </c>
      <c r="I2846" s="12" t="str">
        <f t="shared" si="398"/>
        <v>2034</v>
      </c>
      <c r="J2846" s="10" t="str">
        <f t="shared" si="399"/>
        <v>Jan</v>
      </c>
      <c r="K2846" s="12" t="str">
        <f t="shared" si="400"/>
        <v>28</v>
      </c>
      <c r="L2846" s="2" t="s">
        <v>24</v>
      </c>
      <c r="M2846" s="2" t="s">
        <v>25</v>
      </c>
      <c r="N2846" s="2">
        <v>0.95</v>
      </c>
      <c r="O2846" s="2" t="s">
        <v>21</v>
      </c>
      <c r="P2846" s="2">
        <v>1</v>
      </c>
      <c r="Q2846" s="2">
        <f t="shared" si="401"/>
        <v>1</v>
      </c>
      <c r="R2846" s="2">
        <v>82.02</v>
      </c>
      <c r="S2846" s="2">
        <f t="shared" si="402"/>
        <v>2</v>
      </c>
      <c r="T2846" s="42">
        <f>DataSet!G4777+DataSet!Q4777+DataSet!S4777</f>
        <v>8</v>
      </c>
      <c r="U2846" s="16" t="str">
        <f t="shared" si="403"/>
        <v>High</v>
      </c>
      <c r="V2846" s="4">
        <v>3</v>
      </c>
      <c r="W2846" s="33">
        <f t="shared" si="404"/>
        <v>499.39427570093426</v>
      </c>
      <c r="X2846" s="2" t="s">
        <v>28</v>
      </c>
    </row>
    <row r="2847" spans="1:24" ht="14.25" customHeight="1" x14ac:dyDescent="0.25">
      <c r="A2847" s="2">
        <v>4893</v>
      </c>
      <c r="B2847" s="2">
        <v>38</v>
      </c>
      <c r="C2847" s="2" t="str">
        <f t="shared" si="396"/>
        <v>Early Adults</v>
      </c>
      <c r="D2847" s="2" t="s">
        <v>18</v>
      </c>
      <c r="E2847" s="2" t="s">
        <v>19</v>
      </c>
      <c r="F2847" s="2">
        <v>199.65</v>
      </c>
      <c r="G2847" s="2">
        <f t="shared" si="397"/>
        <v>1</v>
      </c>
      <c r="H2847" s="6">
        <v>49089</v>
      </c>
      <c r="I2847" s="12" t="str">
        <f t="shared" si="398"/>
        <v>2034</v>
      </c>
      <c r="J2847" s="10" t="str">
        <f t="shared" si="399"/>
        <v>May</v>
      </c>
      <c r="K2847" s="12" t="str">
        <f t="shared" si="400"/>
        <v>25</v>
      </c>
      <c r="L2847" s="2" t="s">
        <v>14</v>
      </c>
      <c r="M2847" s="2" t="s">
        <v>15</v>
      </c>
      <c r="N2847" s="2">
        <v>0.95</v>
      </c>
      <c r="O2847" s="2" t="s">
        <v>16</v>
      </c>
      <c r="P2847" s="2">
        <v>19</v>
      </c>
      <c r="Q2847" s="2">
        <f t="shared" si="401"/>
        <v>3</v>
      </c>
      <c r="R2847" s="2">
        <v>10.51</v>
      </c>
      <c r="S2847" s="2">
        <f t="shared" si="402"/>
        <v>1</v>
      </c>
      <c r="T2847" s="42">
        <f>DataSet!G4894+DataSet!Q4894+DataSet!S4894</f>
        <v>5</v>
      </c>
      <c r="U2847" s="16" t="str">
        <f t="shared" si="403"/>
        <v>Medium</v>
      </c>
      <c r="V2847" s="4">
        <v>2</v>
      </c>
      <c r="W2847" s="33">
        <f t="shared" si="404"/>
        <v>518.88304449648683</v>
      </c>
      <c r="X2847" s="2" t="s">
        <v>22</v>
      </c>
    </row>
    <row r="2848" spans="1:24" ht="14.25" customHeight="1" x14ac:dyDescent="0.25">
      <c r="A2848" s="2">
        <v>194</v>
      </c>
      <c r="B2848" s="2">
        <v>34</v>
      </c>
      <c r="C2848" s="2" t="str">
        <f t="shared" si="396"/>
        <v>Early Adults</v>
      </c>
      <c r="D2848" s="2" t="s">
        <v>23</v>
      </c>
      <c r="E2848" s="2" t="s">
        <v>13</v>
      </c>
      <c r="F2848" s="2">
        <v>317.95999999999998</v>
      </c>
      <c r="G2848" s="2">
        <f t="shared" si="397"/>
        <v>1</v>
      </c>
      <c r="H2848" s="6">
        <v>44390</v>
      </c>
      <c r="I2848" s="12" t="str">
        <f t="shared" si="398"/>
        <v>2021</v>
      </c>
      <c r="J2848" s="10" t="str">
        <f t="shared" si="399"/>
        <v>Jul</v>
      </c>
      <c r="K2848" s="12" t="str">
        <f t="shared" si="400"/>
        <v>13</v>
      </c>
      <c r="L2848" s="2" t="s">
        <v>30</v>
      </c>
      <c r="M2848" s="2" t="s">
        <v>15</v>
      </c>
      <c r="N2848" s="2">
        <v>0.94</v>
      </c>
      <c r="O2848" s="2" t="s">
        <v>16</v>
      </c>
      <c r="P2848" s="2">
        <v>2</v>
      </c>
      <c r="Q2848" s="2">
        <f t="shared" si="401"/>
        <v>1</v>
      </c>
      <c r="R2848" s="2">
        <v>158.97999999999999</v>
      </c>
      <c r="S2848" s="2">
        <f t="shared" si="402"/>
        <v>3</v>
      </c>
      <c r="T2848" s="42">
        <f>DataSet!G195+DataSet!Q195+DataSet!S195</f>
        <v>7</v>
      </c>
      <c r="U2848" s="16" t="str">
        <f t="shared" si="403"/>
        <v>High</v>
      </c>
      <c r="V2848" s="4">
        <v>2</v>
      </c>
      <c r="W2848" s="33">
        <f t="shared" si="404"/>
        <v>519.6324178403753</v>
      </c>
      <c r="X2848" s="2" t="s">
        <v>17</v>
      </c>
    </row>
    <row r="2849" spans="1:24" ht="14.25" customHeight="1" x14ac:dyDescent="0.25">
      <c r="A2849" s="2">
        <v>603</v>
      </c>
      <c r="B2849" s="2">
        <v>53</v>
      </c>
      <c r="C2849" s="2" t="str">
        <f t="shared" si="396"/>
        <v>Late Adults</v>
      </c>
      <c r="D2849" s="2" t="s">
        <v>18</v>
      </c>
      <c r="E2849" s="2" t="s">
        <v>19</v>
      </c>
      <c r="F2849" s="2">
        <v>675.54</v>
      </c>
      <c r="G2849" s="2">
        <f t="shared" si="397"/>
        <v>3</v>
      </c>
      <c r="H2849" s="6">
        <v>44799</v>
      </c>
      <c r="I2849" s="12" t="str">
        <f t="shared" si="398"/>
        <v>2022</v>
      </c>
      <c r="J2849" s="10" t="str">
        <f t="shared" si="399"/>
        <v>Aug</v>
      </c>
      <c r="K2849" s="12" t="str">
        <f t="shared" si="400"/>
        <v>26</v>
      </c>
      <c r="L2849" s="2" t="s">
        <v>14</v>
      </c>
      <c r="M2849" s="2" t="s">
        <v>15</v>
      </c>
      <c r="N2849" s="2">
        <v>0.94</v>
      </c>
      <c r="O2849" s="2" t="s">
        <v>16</v>
      </c>
      <c r="P2849" s="2">
        <v>8</v>
      </c>
      <c r="Q2849" s="2">
        <f t="shared" si="401"/>
        <v>2</v>
      </c>
      <c r="R2849" s="2">
        <v>84.44</v>
      </c>
      <c r="S2849" s="2">
        <f t="shared" si="402"/>
        <v>2</v>
      </c>
      <c r="T2849" s="42">
        <f>DataSet!G604+DataSet!Q604+DataSet!S604</f>
        <v>7</v>
      </c>
      <c r="U2849" s="16" t="str">
        <f t="shared" si="403"/>
        <v>High</v>
      </c>
      <c r="V2849" s="4">
        <v>2</v>
      </c>
      <c r="W2849" s="33">
        <f t="shared" si="404"/>
        <v>520.10694117647029</v>
      </c>
      <c r="X2849" s="2" t="s">
        <v>22</v>
      </c>
    </row>
    <row r="2850" spans="1:24" ht="14.25" customHeight="1" x14ac:dyDescent="0.25">
      <c r="A2850" s="2">
        <v>742</v>
      </c>
      <c r="B2850" s="2">
        <v>67</v>
      </c>
      <c r="C2850" s="2" t="str">
        <f t="shared" si="396"/>
        <v>Seniors</v>
      </c>
      <c r="D2850" s="2" t="s">
        <v>12</v>
      </c>
      <c r="E2850" s="2" t="s">
        <v>19</v>
      </c>
      <c r="F2850" s="2">
        <v>322.73</v>
      </c>
      <c r="G2850" s="2">
        <f t="shared" si="397"/>
        <v>1</v>
      </c>
      <c r="H2850" s="6">
        <v>44938</v>
      </c>
      <c r="I2850" s="12" t="str">
        <f t="shared" si="398"/>
        <v>2023</v>
      </c>
      <c r="J2850" s="10" t="str">
        <f t="shared" si="399"/>
        <v>Jan</v>
      </c>
      <c r="K2850" s="12" t="str">
        <f t="shared" si="400"/>
        <v>12</v>
      </c>
      <c r="L2850" s="2" t="s">
        <v>30</v>
      </c>
      <c r="M2850" s="2" t="s">
        <v>25</v>
      </c>
      <c r="N2850" s="2">
        <v>0.94</v>
      </c>
      <c r="O2850" s="2" t="s">
        <v>21</v>
      </c>
      <c r="P2850" s="2">
        <v>2</v>
      </c>
      <c r="Q2850" s="2">
        <f t="shared" si="401"/>
        <v>1</v>
      </c>
      <c r="R2850" s="2">
        <v>161.36000000000001</v>
      </c>
      <c r="S2850" s="2">
        <f t="shared" si="402"/>
        <v>3</v>
      </c>
      <c r="T2850" s="42">
        <f>DataSet!G743+DataSet!Q743+DataSet!S743</f>
        <v>7</v>
      </c>
      <c r="U2850" s="16" t="str">
        <f t="shared" si="403"/>
        <v>High</v>
      </c>
      <c r="V2850" s="4">
        <v>2</v>
      </c>
      <c r="W2850" s="33">
        <f t="shared" si="404"/>
        <v>519.74035377358462</v>
      </c>
      <c r="X2850" s="2" t="s">
        <v>17</v>
      </c>
    </row>
    <row r="2851" spans="1:24" ht="14.25" customHeight="1" x14ac:dyDescent="0.25">
      <c r="A2851" s="2">
        <v>922</v>
      </c>
      <c r="B2851" s="2">
        <v>40</v>
      </c>
      <c r="C2851" s="2" t="str">
        <f t="shared" si="396"/>
        <v>Mid Adults</v>
      </c>
      <c r="D2851" s="2" t="s">
        <v>18</v>
      </c>
      <c r="E2851" s="2" t="s">
        <v>19</v>
      </c>
      <c r="F2851" s="2">
        <v>547.71</v>
      </c>
      <c r="G2851" s="2">
        <f t="shared" si="397"/>
        <v>2</v>
      </c>
      <c r="H2851" s="6">
        <v>45118</v>
      </c>
      <c r="I2851" s="12" t="str">
        <f t="shared" si="398"/>
        <v>2023</v>
      </c>
      <c r="J2851" s="10" t="str">
        <f t="shared" si="399"/>
        <v>Jul</v>
      </c>
      <c r="K2851" s="12" t="str">
        <f t="shared" si="400"/>
        <v>11</v>
      </c>
      <c r="L2851" s="2" t="s">
        <v>20</v>
      </c>
      <c r="M2851" s="2" t="s">
        <v>15</v>
      </c>
      <c r="N2851" s="2">
        <v>0.94</v>
      </c>
      <c r="O2851" s="2" t="s">
        <v>16</v>
      </c>
      <c r="P2851" s="2">
        <v>5</v>
      </c>
      <c r="Q2851" s="2">
        <f t="shared" si="401"/>
        <v>1</v>
      </c>
      <c r="R2851" s="2">
        <v>109.54</v>
      </c>
      <c r="S2851" s="2">
        <f t="shared" si="402"/>
        <v>2</v>
      </c>
      <c r="T2851" s="42">
        <f>DataSet!G923+DataSet!Q923+DataSet!S923</f>
        <v>4</v>
      </c>
      <c r="U2851" s="16" t="str">
        <f t="shared" si="403"/>
        <v>Low</v>
      </c>
      <c r="V2851" s="4">
        <v>1</v>
      </c>
      <c r="W2851" s="33">
        <f t="shared" si="404"/>
        <v>539.33681498829026</v>
      </c>
      <c r="X2851" s="2" t="s">
        <v>17</v>
      </c>
    </row>
    <row r="2852" spans="1:24" ht="14.25" customHeight="1" x14ac:dyDescent="0.25">
      <c r="A2852" s="2">
        <v>937</v>
      </c>
      <c r="B2852" s="2">
        <v>34</v>
      </c>
      <c r="C2852" s="2" t="str">
        <f t="shared" si="396"/>
        <v>Early Adults</v>
      </c>
      <c r="D2852" s="2" t="s">
        <v>18</v>
      </c>
      <c r="E2852" s="2" t="s">
        <v>29</v>
      </c>
      <c r="F2852" s="2">
        <v>327.05</v>
      </c>
      <c r="G2852" s="2">
        <f t="shared" si="397"/>
        <v>1</v>
      </c>
      <c r="H2852" s="6">
        <v>45133</v>
      </c>
      <c r="I2852" s="12" t="str">
        <f t="shared" si="398"/>
        <v>2023</v>
      </c>
      <c r="J2852" s="10" t="str">
        <f t="shared" si="399"/>
        <v>Jul</v>
      </c>
      <c r="K2852" s="12" t="str">
        <f t="shared" si="400"/>
        <v>26</v>
      </c>
      <c r="L2852" s="2" t="s">
        <v>20</v>
      </c>
      <c r="M2852" s="2" t="s">
        <v>15</v>
      </c>
      <c r="N2852" s="2">
        <v>0.94</v>
      </c>
      <c r="O2852" s="2" t="s">
        <v>16</v>
      </c>
      <c r="P2852" s="2">
        <v>15</v>
      </c>
      <c r="Q2852" s="2">
        <f t="shared" si="401"/>
        <v>2</v>
      </c>
      <c r="R2852" s="2">
        <v>21.8</v>
      </c>
      <c r="S2852" s="2">
        <f t="shared" si="402"/>
        <v>1</v>
      </c>
      <c r="T2852" s="42">
        <f>DataSet!G938+DataSet!Q938+DataSet!S938</f>
        <v>3</v>
      </c>
      <c r="U2852" s="16" t="str">
        <f t="shared" si="403"/>
        <v>Low</v>
      </c>
      <c r="V2852" s="4">
        <v>3</v>
      </c>
      <c r="W2852" s="33">
        <f t="shared" si="404"/>
        <v>500.37173302107692</v>
      </c>
      <c r="X2852" s="2" t="s">
        <v>22</v>
      </c>
    </row>
    <row r="2853" spans="1:24" ht="14.25" customHeight="1" x14ac:dyDescent="0.25">
      <c r="A2853" s="2">
        <v>938</v>
      </c>
      <c r="B2853" s="2">
        <v>47</v>
      </c>
      <c r="C2853" s="2" t="str">
        <f t="shared" si="396"/>
        <v>Mid Adults</v>
      </c>
      <c r="D2853" s="2" t="s">
        <v>26</v>
      </c>
      <c r="E2853" s="2" t="s">
        <v>29</v>
      </c>
      <c r="F2853" s="2">
        <v>462.76</v>
      </c>
      <c r="G2853" s="2">
        <f t="shared" si="397"/>
        <v>2</v>
      </c>
      <c r="H2853" s="6">
        <v>45134</v>
      </c>
      <c r="I2853" s="12" t="str">
        <f t="shared" si="398"/>
        <v>2023</v>
      </c>
      <c r="J2853" s="10" t="str">
        <f t="shared" si="399"/>
        <v>Jul</v>
      </c>
      <c r="K2853" s="12" t="str">
        <f t="shared" si="400"/>
        <v>27</v>
      </c>
      <c r="L2853" s="2" t="s">
        <v>30</v>
      </c>
      <c r="M2853" s="2" t="s">
        <v>15</v>
      </c>
      <c r="N2853" s="2">
        <v>0.94</v>
      </c>
      <c r="O2853" s="2" t="s">
        <v>21</v>
      </c>
      <c r="P2853" s="2">
        <v>19</v>
      </c>
      <c r="Q2853" s="2">
        <f t="shared" si="401"/>
        <v>3</v>
      </c>
      <c r="R2853" s="2">
        <v>24.36</v>
      </c>
      <c r="S2853" s="2">
        <f t="shared" si="402"/>
        <v>1</v>
      </c>
      <c r="T2853" s="42">
        <f>DataSet!G939+DataSet!Q939+DataSet!S939</f>
        <v>4</v>
      </c>
      <c r="U2853" s="16" t="str">
        <f t="shared" si="403"/>
        <v>Low</v>
      </c>
      <c r="V2853" s="4">
        <v>4</v>
      </c>
      <c r="W2853" s="33">
        <f t="shared" si="404"/>
        <v>519.75281249999989</v>
      </c>
      <c r="X2853" s="2" t="s">
        <v>22</v>
      </c>
    </row>
    <row r="2854" spans="1:24" ht="14.25" customHeight="1" x14ac:dyDescent="0.25">
      <c r="A2854" s="2">
        <v>1052</v>
      </c>
      <c r="B2854" s="2">
        <v>37</v>
      </c>
      <c r="C2854" s="2" t="str">
        <f t="shared" si="396"/>
        <v>Early Adults</v>
      </c>
      <c r="D2854" s="2" t="s">
        <v>23</v>
      </c>
      <c r="E2854" s="2" t="s">
        <v>27</v>
      </c>
      <c r="F2854" s="2">
        <v>355.2</v>
      </c>
      <c r="G2854" s="2">
        <f t="shared" si="397"/>
        <v>2</v>
      </c>
      <c r="H2854" s="6">
        <v>45248</v>
      </c>
      <c r="I2854" s="12" t="str">
        <f t="shared" si="398"/>
        <v>2023</v>
      </c>
      <c r="J2854" s="10" t="str">
        <f t="shared" si="399"/>
        <v>Nov</v>
      </c>
      <c r="K2854" s="12" t="str">
        <f t="shared" si="400"/>
        <v>18</v>
      </c>
      <c r="L2854" s="2" t="s">
        <v>20</v>
      </c>
      <c r="M2854" s="2" t="s">
        <v>15</v>
      </c>
      <c r="N2854" s="2">
        <v>0.94</v>
      </c>
      <c r="O2854" s="2" t="s">
        <v>21</v>
      </c>
      <c r="P2854" s="2">
        <v>12</v>
      </c>
      <c r="Q2854" s="2">
        <f t="shared" si="401"/>
        <v>2</v>
      </c>
      <c r="R2854" s="2">
        <v>29.6</v>
      </c>
      <c r="S2854" s="2">
        <f t="shared" si="402"/>
        <v>1</v>
      </c>
      <c r="T2854" s="42">
        <f>DataSet!G1053+DataSet!Q1053+DataSet!S1053</f>
        <v>6</v>
      </c>
      <c r="U2854" s="16" t="str">
        <f t="shared" si="403"/>
        <v>Medium</v>
      </c>
      <c r="V2854" s="4">
        <v>5</v>
      </c>
      <c r="W2854" s="33">
        <f t="shared" si="404"/>
        <v>542.55363849765206</v>
      </c>
      <c r="X2854" s="2" t="s">
        <v>28</v>
      </c>
    </row>
    <row r="2855" spans="1:24" ht="14.25" customHeight="1" x14ac:dyDescent="0.25">
      <c r="A2855" s="2">
        <v>1330</v>
      </c>
      <c r="B2855" s="2">
        <v>66</v>
      </c>
      <c r="C2855" s="2" t="str">
        <f t="shared" si="396"/>
        <v>Seniors</v>
      </c>
      <c r="D2855" s="2" t="s">
        <v>26</v>
      </c>
      <c r="E2855" s="2" t="s">
        <v>29</v>
      </c>
      <c r="F2855" s="2">
        <v>913.44</v>
      </c>
      <c r="G2855" s="2">
        <f t="shared" si="397"/>
        <v>3</v>
      </c>
      <c r="H2855" s="6">
        <v>45526</v>
      </c>
      <c r="I2855" s="12" t="str">
        <f t="shared" si="398"/>
        <v>2024</v>
      </c>
      <c r="J2855" s="10" t="str">
        <f t="shared" si="399"/>
        <v>Aug</v>
      </c>
      <c r="K2855" s="12" t="str">
        <f t="shared" si="400"/>
        <v>22</v>
      </c>
      <c r="L2855" s="2" t="s">
        <v>14</v>
      </c>
      <c r="M2855" s="2" t="s">
        <v>15</v>
      </c>
      <c r="N2855" s="2">
        <v>0.94</v>
      </c>
      <c r="O2855" s="2" t="s">
        <v>21</v>
      </c>
      <c r="P2855" s="2">
        <v>1</v>
      </c>
      <c r="Q2855" s="2">
        <f t="shared" si="401"/>
        <v>1</v>
      </c>
      <c r="R2855" s="2">
        <v>913.44</v>
      </c>
      <c r="S2855" s="2">
        <f t="shared" si="402"/>
        <v>3</v>
      </c>
      <c r="T2855" s="42">
        <f>DataSet!G1331+DataSet!Q1331+DataSet!S1331</f>
        <v>5</v>
      </c>
      <c r="U2855" s="16" t="str">
        <f t="shared" si="403"/>
        <v>Medium</v>
      </c>
      <c r="V2855" s="4">
        <v>1</v>
      </c>
      <c r="W2855" s="33">
        <f t="shared" si="404"/>
        <v>539.31715962441297</v>
      </c>
      <c r="X2855" s="2" t="s">
        <v>22</v>
      </c>
    </row>
    <row r="2856" spans="1:24" ht="14.25" customHeight="1" x14ac:dyDescent="0.25">
      <c r="A2856" s="2">
        <v>1460</v>
      </c>
      <c r="B2856" s="2">
        <v>67</v>
      </c>
      <c r="C2856" s="2" t="str">
        <f t="shared" si="396"/>
        <v>Seniors</v>
      </c>
      <c r="D2856" s="2" t="s">
        <v>26</v>
      </c>
      <c r="E2856" s="2" t="s">
        <v>19</v>
      </c>
      <c r="F2856" s="2">
        <v>237.71</v>
      </c>
      <c r="G2856" s="2">
        <f t="shared" si="397"/>
        <v>1</v>
      </c>
      <c r="H2856" s="6">
        <v>45656</v>
      </c>
      <c r="I2856" s="12" t="str">
        <f t="shared" si="398"/>
        <v>2024</v>
      </c>
      <c r="J2856" s="10" t="str">
        <f t="shared" si="399"/>
        <v>Dec</v>
      </c>
      <c r="K2856" s="12" t="str">
        <f t="shared" si="400"/>
        <v>30</v>
      </c>
      <c r="L2856" s="2" t="s">
        <v>14</v>
      </c>
      <c r="M2856" s="2" t="s">
        <v>15</v>
      </c>
      <c r="N2856" s="2">
        <v>0.94</v>
      </c>
      <c r="O2856" s="2" t="s">
        <v>16</v>
      </c>
      <c r="P2856" s="2">
        <v>2</v>
      </c>
      <c r="Q2856" s="2">
        <f t="shared" si="401"/>
        <v>1</v>
      </c>
      <c r="R2856" s="2">
        <v>118.86</v>
      </c>
      <c r="S2856" s="2">
        <f t="shared" si="402"/>
        <v>2</v>
      </c>
      <c r="T2856" s="42">
        <f>DataSet!G1461+DataSet!Q1461+DataSet!S1461</f>
        <v>6</v>
      </c>
      <c r="U2856" s="16" t="str">
        <f t="shared" si="403"/>
        <v>Medium</v>
      </c>
      <c r="V2856" s="4">
        <v>2</v>
      </c>
      <c r="W2856" s="33">
        <f t="shared" si="404"/>
        <v>520.20609929077989</v>
      </c>
      <c r="X2856" s="2" t="s">
        <v>22</v>
      </c>
    </row>
    <row r="2857" spans="1:24" ht="14.25" customHeight="1" x14ac:dyDescent="0.25">
      <c r="A2857" s="2">
        <v>1973</v>
      </c>
      <c r="B2857" s="2">
        <v>32</v>
      </c>
      <c r="C2857" s="2" t="str">
        <f t="shared" si="396"/>
        <v>Early Adults</v>
      </c>
      <c r="D2857" s="2" t="s">
        <v>18</v>
      </c>
      <c r="E2857" s="2" t="s">
        <v>13</v>
      </c>
      <c r="F2857" s="2">
        <v>473.08</v>
      </c>
      <c r="G2857" s="2">
        <f t="shared" si="397"/>
        <v>2</v>
      </c>
      <c r="H2857" s="6">
        <v>46169</v>
      </c>
      <c r="I2857" s="12" t="str">
        <f t="shared" si="398"/>
        <v>2026</v>
      </c>
      <c r="J2857" s="10" t="str">
        <f t="shared" si="399"/>
        <v>May</v>
      </c>
      <c r="K2857" s="12" t="str">
        <f t="shared" si="400"/>
        <v>27</v>
      </c>
      <c r="L2857" s="2" t="s">
        <v>24</v>
      </c>
      <c r="M2857" s="2" t="s">
        <v>15</v>
      </c>
      <c r="N2857" s="2">
        <v>0.94</v>
      </c>
      <c r="O2857" s="2" t="s">
        <v>21</v>
      </c>
      <c r="P2857" s="2">
        <v>3</v>
      </c>
      <c r="Q2857" s="2">
        <f t="shared" si="401"/>
        <v>1</v>
      </c>
      <c r="R2857" s="2">
        <v>157.69</v>
      </c>
      <c r="S2857" s="2">
        <f t="shared" si="402"/>
        <v>3</v>
      </c>
      <c r="T2857" s="42">
        <f>DataSet!G1974+DataSet!Q1974+DataSet!S1974</f>
        <v>5</v>
      </c>
      <c r="U2857" s="16" t="str">
        <f t="shared" si="403"/>
        <v>Medium</v>
      </c>
      <c r="V2857" s="4">
        <v>1</v>
      </c>
      <c r="W2857" s="33">
        <f t="shared" si="404"/>
        <v>538.43687058823514</v>
      </c>
      <c r="X2857" s="2" t="s">
        <v>17</v>
      </c>
    </row>
    <row r="2858" spans="1:24" ht="14.25" customHeight="1" x14ac:dyDescent="0.25">
      <c r="A2858" s="2">
        <v>2163</v>
      </c>
      <c r="B2858" s="2">
        <v>53</v>
      </c>
      <c r="C2858" s="2" t="str">
        <f t="shared" si="396"/>
        <v>Late Adults</v>
      </c>
      <c r="D2858" s="2" t="s">
        <v>26</v>
      </c>
      <c r="E2858" s="2" t="s">
        <v>27</v>
      </c>
      <c r="F2858" s="2">
        <v>491.89</v>
      </c>
      <c r="G2858" s="2">
        <f t="shared" si="397"/>
        <v>2</v>
      </c>
      <c r="H2858" s="6">
        <v>46359</v>
      </c>
      <c r="I2858" s="12" t="str">
        <f t="shared" si="398"/>
        <v>2026</v>
      </c>
      <c r="J2858" s="10" t="str">
        <f t="shared" si="399"/>
        <v>Dec</v>
      </c>
      <c r="K2858" s="12" t="str">
        <f t="shared" si="400"/>
        <v>03</v>
      </c>
      <c r="L2858" s="2" t="s">
        <v>24</v>
      </c>
      <c r="M2858" s="2" t="s">
        <v>25</v>
      </c>
      <c r="N2858" s="2">
        <v>0.94</v>
      </c>
      <c r="O2858" s="2" t="s">
        <v>21</v>
      </c>
      <c r="P2858" s="2">
        <v>8</v>
      </c>
      <c r="Q2858" s="2">
        <f t="shared" si="401"/>
        <v>2</v>
      </c>
      <c r="R2858" s="2">
        <v>61.49</v>
      </c>
      <c r="S2858" s="2">
        <f t="shared" si="402"/>
        <v>2</v>
      </c>
      <c r="T2858" s="42">
        <f>DataSet!G2164+DataSet!Q2164+DataSet!S2164</f>
        <v>5</v>
      </c>
      <c r="U2858" s="16" t="str">
        <f t="shared" si="403"/>
        <v>Medium</v>
      </c>
      <c r="V2858" s="4">
        <v>3</v>
      </c>
      <c r="W2858" s="33">
        <f t="shared" si="404"/>
        <v>500.77859154929541</v>
      </c>
      <c r="X2858" s="2" t="s">
        <v>28</v>
      </c>
    </row>
    <row r="2859" spans="1:24" ht="14.25" customHeight="1" x14ac:dyDescent="0.25">
      <c r="A2859" s="2">
        <v>2194</v>
      </c>
      <c r="B2859" s="2">
        <v>58</v>
      </c>
      <c r="C2859" s="2" t="str">
        <f t="shared" si="396"/>
        <v>Late Adults</v>
      </c>
      <c r="D2859" s="2" t="s">
        <v>12</v>
      </c>
      <c r="E2859" s="2" t="s">
        <v>13</v>
      </c>
      <c r="F2859" s="2">
        <v>195.64</v>
      </c>
      <c r="G2859" s="2">
        <f t="shared" si="397"/>
        <v>1</v>
      </c>
      <c r="H2859" s="6">
        <v>46390</v>
      </c>
      <c r="I2859" s="12" t="str">
        <f t="shared" si="398"/>
        <v>2027</v>
      </c>
      <c r="J2859" s="10" t="str">
        <f t="shared" si="399"/>
        <v>Jan</v>
      </c>
      <c r="K2859" s="12" t="str">
        <f t="shared" si="400"/>
        <v>03</v>
      </c>
      <c r="L2859" s="2" t="s">
        <v>14</v>
      </c>
      <c r="M2859" s="2" t="s">
        <v>25</v>
      </c>
      <c r="N2859" s="2">
        <v>0.94</v>
      </c>
      <c r="O2859" s="2" t="s">
        <v>21</v>
      </c>
      <c r="P2859" s="2">
        <v>10</v>
      </c>
      <c r="Q2859" s="2">
        <f t="shared" si="401"/>
        <v>2</v>
      </c>
      <c r="R2859" s="2">
        <v>19.559999999999999</v>
      </c>
      <c r="S2859" s="2">
        <f t="shared" si="402"/>
        <v>1</v>
      </c>
      <c r="T2859" s="42">
        <f>DataSet!G2195+DataSet!Q2195+DataSet!S2195</f>
        <v>6</v>
      </c>
      <c r="U2859" s="16" t="str">
        <f t="shared" si="403"/>
        <v>Medium</v>
      </c>
      <c r="V2859" s="4">
        <v>5</v>
      </c>
      <c r="W2859" s="33">
        <f t="shared" si="404"/>
        <v>542.99447058823478</v>
      </c>
      <c r="X2859" s="2" t="s">
        <v>28</v>
      </c>
    </row>
    <row r="2860" spans="1:24" ht="14.25" customHeight="1" x14ac:dyDescent="0.25">
      <c r="A2860" s="2">
        <v>2383</v>
      </c>
      <c r="B2860" s="2">
        <v>23</v>
      </c>
      <c r="C2860" s="2" t="str">
        <f t="shared" si="396"/>
        <v>Young Adults</v>
      </c>
      <c r="D2860" s="2" t="s">
        <v>26</v>
      </c>
      <c r="E2860" s="2" t="s">
        <v>27</v>
      </c>
      <c r="F2860" s="2">
        <v>506.96</v>
      </c>
      <c r="G2860" s="2">
        <f t="shared" si="397"/>
        <v>2</v>
      </c>
      <c r="H2860" s="6">
        <v>46579</v>
      </c>
      <c r="I2860" s="12" t="str">
        <f t="shared" si="398"/>
        <v>2027</v>
      </c>
      <c r="J2860" s="10" t="str">
        <f t="shared" si="399"/>
        <v>Jul</v>
      </c>
      <c r="K2860" s="12" t="str">
        <f t="shared" si="400"/>
        <v>11</v>
      </c>
      <c r="L2860" s="2" t="s">
        <v>24</v>
      </c>
      <c r="M2860" s="2" t="s">
        <v>25</v>
      </c>
      <c r="N2860" s="2">
        <v>0.94</v>
      </c>
      <c r="O2860" s="2" t="s">
        <v>16</v>
      </c>
      <c r="P2860" s="2">
        <v>8</v>
      </c>
      <c r="Q2860" s="2">
        <f t="shared" si="401"/>
        <v>2</v>
      </c>
      <c r="R2860" s="2">
        <v>63.37</v>
      </c>
      <c r="S2860" s="2">
        <f t="shared" si="402"/>
        <v>2</v>
      </c>
      <c r="T2860" s="42">
        <f>DataSet!G2384+DataSet!Q2384+DataSet!S2384</f>
        <v>5</v>
      </c>
      <c r="U2860" s="16" t="str">
        <f t="shared" si="403"/>
        <v>Medium</v>
      </c>
      <c r="V2860" s="4">
        <v>4</v>
      </c>
      <c r="W2860" s="33">
        <f t="shared" si="404"/>
        <v>519.88031319910499</v>
      </c>
      <c r="X2860" s="2" t="s">
        <v>28</v>
      </c>
    </row>
    <row r="2861" spans="1:24" ht="14.25" customHeight="1" x14ac:dyDescent="0.25">
      <c r="A2861" s="2">
        <v>2571</v>
      </c>
      <c r="B2861" s="2">
        <v>23</v>
      </c>
      <c r="C2861" s="2" t="str">
        <f t="shared" si="396"/>
        <v>Young Adults</v>
      </c>
      <c r="D2861" s="2" t="s">
        <v>12</v>
      </c>
      <c r="E2861" s="2" t="s">
        <v>27</v>
      </c>
      <c r="F2861" s="2">
        <v>567.24</v>
      </c>
      <c r="G2861" s="2">
        <f t="shared" si="397"/>
        <v>2</v>
      </c>
      <c r="H2861" s="6">
        <v>46767</v>
      </c>
      <c r="I2861" s="12" t="str">
        <f t="shared" si="398"/>
        <v>2028</v>
      </c>
      <c r="J2861" s="10" t="str">
        <f t="shared" si="399"/>
        <v>Jan</v>
      </c>
      <c r="K2861" s="12" t="str">
        <f t="shared" si="400"/>
        <v>15</v>
      </c>
      <c r="L2861" s="2" t="s">
        <v>30</v>
      </c>
      <c r="M2861" s="2" t="s">
        <v>25</v>
      </c>
      <c r="N2861" s="2">
        <v>0.94</v>
      </c>
      <c r="O2861" s="2" t="s">
        <v>21</v>
      </c>
      <c r="P2861" s="2">
        <v>7</v>
      </c>
      <c r="Q2861" s="2">
        <f t="shared" si="401"/>
        <v>2</v>
      </c>
      <c r="R2861" s="2">
        <v>81.03</v>
      </c>
      <c r="S2861" s="2">
        <f t="shared" si="402"/>
        <v>2</v>
      </c>
      <c r="T2861" s="42">
        <f>DataSet!G2572+DataSet!Q2572+DataSet!S2572</f>
        <v>5</v>
      </c>
      <c r="U2861" s="16" t="str">
        <f t="shared" si="403"/>
        <v>Medium</v>
      </c>
      <c r="V2861" s="4">
        <v>4</v>
      </c>
      <c r="W2861" s="33">
        <f t="shared" si="404"/>
        <v>519.90928251121068</v>
      </c>
      <c r="X2861" s="2" t="s">
        <v>22</v>
      </c>
    </row>
    <row r="2862" spans="1:24" ht="14.25" customHeight="1" x14ac:dyDescent="0.25">
      <c r="A2862" s="2">
        <v>2764</v>
      </c>
      <c r="B2862" s="2">
        <v>65</v>
      </c>
      <c r="C2862" s="2" t="str">
        <f t="shared" si="396"/>
        <v>Seniors</v>
      </c>
      <c r="D2862" s="2" t="s">
        <v>12</v>
      </c>
      <c r="E2862" s="2" t="s">
        <v>19</v>
      </c>
      <c r="F2862" s="2">
        <v>404.48</v>
      </c>
      <c r="G2862" s="2">
        <f t="shared" si="397"/>
        <v>2</v>
      </c>
      <c r="H2862" s="6">
        <v>46960</v>
      </c>
      <c r="I2862" s="12" t="str">
        <f t="shared" si="398"/>
        <v>2028</v>
      </c>
      <c r="J2862" s="10" t="str">
        <f t="shared" si="399"/>
        <v>Jul</v>
      </c>
      <c r="K2862" s="12" t="str">
        <f t="shared" si="400"/>
        <v>26</v>
      </c>
      <c r="L2862" s="2" t="s">
        <v>14</v>
      </c>
      <c r="M2862" s="2" t="s">
        <v>25</v>
      </c>
      <c r="N2862" s="2">
        <v>0.94</v>
      </c>
      <c r="O2862" s="2" t="s">
        <v>21</v>
      </c>
      <c r="P2862" s="2">
        <v>8</v>
      </c>
      <c r="Q2862" s="2">
        <f t="shared" si="401"/>
        <v>2</v>
      </c>
      <c r="R2862" s="2">
        <v>50.56</v>
      </c>
      <c r="S2862" s="2">
        <f t="shared" si="402"/>
        <v>2</v>
      </c>
      <c r="T2862" s="42">
        <f>DataSet!G2765+DataSet!Q2765+DataSet!S2765</f>
        <v>7</v>
      </c>
      <c r="U2862" s="16" t="str">
        <f t="shared" si="403"/>
        <v>High</v>
      </c>
      <c r="V2862" s="4">
        <v>2</v>
      </c>
      <c r="W2862" s="33">
        <f t="shared" si="404"/>
        <v>520.87552132701398</v>
      </c>
      <c r="X2862" s="2" t="s">
        <v>28</v>
      </c>
    </row>
    <row r="2863" spans="1:24" ht="14.25" customHeight="1" x14ac:dyDescent="0.25">
      <c r="A2863" s="2">
        <v>2818</v>
      </c>
      <c r="B2863" s="2">
        <v>29</v>
      </c>
      <c r="C2863" s="2" t="str">
        <f t="shared" si="396"/>
        <v>Young Adults</v>
      </c>
      <c r="D2863" s="2" t="s">
        <v>12</v>
      </c>
      <c r="E2863" s="2" t="s">
        <v>19</v>
      </c>
      <c r="F2863" s="2">
        <v>589.84</v>
      </c>
      <c r="G2863" s="2">
        <f t="shared" si="397"/>
        <v>2</v>
      </c>
      <c r="H2863" s="6">
        <v>47014</v>
      </c>
      <c r="I2863" s="12" t="str">
        <f t="shared" si="398"/>
        <v>2028</v>
      </c>
      <c r="J2863" s="10" t="str">
        <f t="shared" si="399"/>
        <v>Sep</v>
      </c>
      <c r="K2863" s="12" t="str">
        <f t="shared" si="400"/>
        <v>18</v>
      </c>
      <c r="L2863" s="2" t="s">
        <v>24</v>
      </c>
      <c r="M2863" s="2" t="s">
        <v>25</v>
      </c>
      <c r="N2863" s="2">
        <v>0.94</v>
      </c>
      <c r="O2863" s="2" t="s">
        <v>16</v>
      </c>
      <c r="P2863" s="2">
        <v>19</v>
      </c>
      <c r="Q2863" s="2">
        <f t="shared" si="401"/>
        <v>3</v>
      </c>
      <c r="R2863" s="2">
        <v>31.04</v>
      </c>
      <c r="S2863" s="2">
        <f t="shared" si="402"/>
        <v>1</v>
      </c>
      <c r="T2863" s="42">
        <f>DataSet!G2819+DataSet!Q2819+DataSet!S2819</f>
        <v>3</v>
      </c>
      <c r="U2863" s="16" t="str">
        <f t="shared" si="403"/>
        <v>Low</v>
      </c>
      <c r="V2863" s="4">
        <v>5</v>
      </c>
      <c r="W2863" s="33">
        <f t="shared" si="404"/>
        <v>543.81370283018816</v>
      </c>
      <c r="X2863" s="2" t="s">
        <v>17</v>
      </c>
    </row>
    <row r="2864" spans="1:24" ht="14.25" customHeight="1" x14ac:dyDescent="0.25">
      <c r="A2864" s="2">
        <v>2822</v>
      </c>
      <c r="B2864" s="2">
        <v>32</v>
      </c>
      <c r="C2864" s="2" t="str">
        <f t="shared" si="396"/>
        <v>Early Adults</v>
      </c>
      <c r="D2864" s="2" t="s">
        <v>26</v>
      </c>
      <c r="E2864" s="2" t="s">
        <v>19</v>
      </c>
      <c r="F2864" s="2">
        <v>612.62</v>
      </c>
      <c r="G2864" s="2">
        <f t="shared" si="397"/>
        <v>2</v>
      </c>
      <c r="H2864" s="6">
        <v>47018</v>
      </c>
      <c r="I2864" s="12" t="str">
        <f t="shared" si="398"/>
        <v>2028</v>
      </c>
      <c r="J2864" s="10" t="str">
        <f t="shared" si="399"/>
        <v>Sep</v>
      </c>
      <c r="K2864" s="12" t="str">
        <f t="shared" si="400"/>
        <v>22</v>
      </c>
      <c r="L2864" s="2" t="s">
        <v>30</v>
      </c>
      <c r="M2864" s="2" t="s">
        <v>25</v>
      </c>
      <c r="N2864" s="2">
        <v>0.94</v>
      </c>
      <c r="O2864" s="2" t="s">
        <v>16</v>
      </c>
      <c r="P2864" s="2">
        <v>19</v>
      </c>
      <c r="Q2864" s="2">
        <f t="shared" si="401"/>
        <v>3</v>
      </c>
      <c r="R2864" s="2">
        <v>32.24</v>
      </c>
      <c r="S2864" s="2">
        <f t="shared" si="402"/>
        <v>1</v>
      </c>
      <c r="T2864" s="42">
        <f>DataSet!G2823+DataSet!Q2823+DataSet!S2823</f>
        <v>7</v>
      </c>
      <c r="U2864" s="16" t="str">
        <f t="shared" si="403"/>
        <v>High</v>
      </c>
      <c r="V2864" s="4">
        <v>3</v>
      </c>
      <c r="W2864" s="33">
        <f t="shared" si="404"/>
        <v>500.79950588235261</v>
      </c>
      <c r="X2864" s="2" t="s">
        <v>22</v>
      </c>
    </row>
    <row r="2865" spans="1:24" ht="14.25" customHeight="1" x14ac:dyDescent="0.25">
      <c r="A2865" s="2">
        <v>2914</v>
      </c>
      <c r="B2865" s="2">
        <v>43</v>
      </c>
      <c r="C2865" s="2" t="str">
        <f t="shared" si="396"/>
        <v>Mid Adults</v>
      </c>
      <c r="D2865" s="2" t="s">
        <v>18</v>
      </c>
      <c r="E2865" s="2" t="s">
        <v>19</v>
      </c>
      <c r="F2865" s="2">
        <v>669.53</v>
      </c>
      <c r="G2865" s="2">
        <f t="shared" si="397"/>
        <v>3</v>
      </c>
      <c r="H2865" s="6">
        <v>47110</v>
      </c>
      <c r="I2865" s="12" t="str">
        <f t="shared" si="398"/>
        <v>2028</v>
      </c>
      <c r="J2865" s="10" t="str">
        <f t="shared" si="399"/>
        <v>Dec</v>
      </c>
      <c r="K2865" s="12" t="str">
        <f t="shared" si="400"/>
        <v>23</v>
      </c>
      <c r="L2865" s="2" t="s">
        <v>14</v>
      </c>
      <c r="M2865" s="2" t="s">
        <v>25</v>
      </c>
      <c r="N2865" s="2">
        <v>0.94</v>
      </c>
      <c r="O2865" s="2" t="s">
        <v>16</v>
      </c>
      <c r="P2865" s="2">
        <v>5</v>
      </c>
      <c r="Q2865" s="2">
        <f t="shared" si="401"/>
        <v>1</v>
      </c>
      <c r="R2865" s="2">
        <v>133.91</v>
      </c>
      <c r="S2865" s="2">
        <f t="shared" si="402"/>
        <v>2</v>
      </c>
      <c r="T2865" s="42">
        <f>DataSet!G2915+DataSet!Q2915+DataSet!S2915</f>
        <v>6</v>
      </c>
      <c r="U2865" s="16" t="str">
        <f t="shared" si="403"/>
        <v>Medium</v>
      </c>
      <c r="V2865" s="4">
        <v>4</v>
      </c>
      <c r="W2865" s="33">
        <f t="shared" si="404"/>
        <v>519.8029213483145</v>
      </c>
      <c r="X2865" s="2" t="s">
        <v>22</v>
      </c>
    </row>
    <row r="2866" spans="1:24" ht="14.25" customHeight="1" x14ac:dyDescent="0.25">
      <c r="A2866" s="2">
        <v>2970</v>
      </c>
      <c r="B2866" s="2">
        <v>34</v>
      </c>
      <c r="C2866" s="2" t="str">
        <f t="shared" si="396"/>
        <v>Early Adults</v>
      </c>
      <c r="D2866" s="2" t="s">
        <v>18</v>
      </c>
      <c r="E2866" s="2" t="s">
        <v>29</v>
      </c>
      <c r="F2866" s="2">
        <v>282.33999999999997</v>
      </c>
      <c r="G2866" s="2">
        <f t="shared" si="397"/>
        <v>1</v>
      </c>
      <c r="H2866" s="6">
        <v>47166</v>
      </c>
      <c r="I2866" s="12" t="str">
        <f t="shared" si="398"/>
        <v>2029</v>
      </c>
      <c r="J2866" s="10" t="str">
        <f t="shared" si="399"/>
        <v>Feb</v>
      </c>
      <c r="K2866" s="12" t="str">
        <f t="shared" si="400"/>
        <v>17</v>
      </c>
      <c r="L2866" s="2" t="s">
        <v>30</v>
      </c>
      <c r="M2866" s="2" t="s">
        <v>25</v>
      </c>
      <c r="N2866" s="2">
        <v>0.94</v>
      </c>
      <c r="O2866" s="2" t="s">
        <v>21</v>
      </c>
      <c r="P2866" s="2">
        <v>7</v>
      </c>
      <c r="Q2866" s="2">
        <f t="shared" si="401"/>
        <v>2</v>
      </c>
      <c r="R2866" s="2">
        <v>40.33</v>
      </c>
      <c r="S2866" s="2">
        <f t="shared" si="402"/>
        <v>1</v>
      </c>
      <c r="T2866" s="42">
        <f>DataSet!G2971+DataSet!Q2971+DataSet!S2971</f>
        <v>7</v>
      </c>
      <c r="U2866" s="16" t="str">
        <f t="shared" si="403"/>
        <v>High</v>
      </c>
      <c r="V2866" s="4">
        <v>4</v>
      </c>
      <c r="W2866" s="33">
        <f t="shared" si="404"/>
        <v>519.4656981981982</v>
      </c>
      <c r="X2866" s="2" t="s">
        <v>17</v>
      </c>
    </row>
    <row r="2867" spans="1:24" ht="14.25" customHeight="1" x14ac:dyDescent="0.25">
      <c r="A2867" s="2">
        <v>3074</v>
      </c>
      <c r="B2867" s="2">
        <v>43</v>
      </c>
      <c r="C2867" s="2" t="str">
        <f t="shared" si="396"/>
        <v>Mid Adults</v>
      </c>
      <c r="D2867" s="2" t="s">
        <v>26</v>
      </c>
      <c r="E2867" s="2" t="s">
        <v>29</v>
      </c>
      <c r="F2867" s="2">
        <v>275.86</v>
      </c>
      <c r="G2867" s="2">
        <f t="shared" si="397"/>
        <v>1</v>
      </c>
      <c r="H2867" s="6">
        <v>47270</v>
      </c>
      <c r="I2867" s="12" t="str">
        <f t="shared" si="398"/>
        <v>2029</v>
      </c>
      <c r="J2867" s="10" t="str">
        <f t="shared" si="399"/>
        <v>Jun</v>
      </c>
      <c r="K2867" s="12" t="str">
        <f t="shared" si="400"/>
        <v>01</v>
      </c>
      <c r="L2867" s="2" t="s">
        <v>14</v>
      </c>
      <c r="M2867" s="2" t="s">
        <v>25</v>
      </c>
      <c r="N2867" s="2">
        <v>0.94</v>
      </c>
      <c r="O2867" s="2" t="s">
        <v>21</v>
      </c>
      <c r="P2867" s="2">
        <v>10</v>
      </c>
      <c r="Q2867" s="2">
        <f t="shared" si="401"/>
        <v>2</v>
      </c>
      <c r="R2867" s="2">
        <v>27.59</v>
      </c>
      <c r="S2867" s="2">
        <f t="shared" si="402"/>
        <v>1</v>
      </c>
      <c r="T2867" s="42">
        <f>DataSet!G3075+DataSet!Q3075+DataSet!S3075</f>
        <v>5</v>
      </c>
      <c r="U2867" s="16" t="str">
        <f t="shared" si="403"/>
        <v>Medium</v>
      </c>
      <c r="V2867" s="4">
        <v>5</v>
      </c>
      <c r="W2867" s="33">
        <f t="shared" si="404"/>
        <v>543.70489361702073</v>
      </c>
      <c r="X2867" s="2" t="s">
        <v>17</v>
      </c>
    </row>
    <row r="2868" spans="1:24" ht="14.25" customHeight="1" x14ac:dyDescent="0.25">
      <c r="A2868" s="2">
        <v>3100</v>
      </c>
      <c r="B2868" s="2">
        <v>23</v>
      </c>
      <c r="C2868" s="2" t="str">
        <f t="shared" si="396"/>
        <v>Young Adults</v>
      </c>
      <c r="D2868" s="2" t="s">
        <v>18</v>
      </c>
      <c r="E2868" s="2" t="s">
        <v>29</v>
      </c>
      <c r="F2868" s="2">
        <v>632.04</v>
      </c>
      <c r="G2868" s="2">
        <f t="shared" si="397"/>
        <v>2</v>
      </c>
      <c r="H2868" s="6">
        <v>47296</v>
      </c>
      <c r="I2868" s="12" t="str">
        <f t="shared" si="398"/>
        <v>2029</v>
      </c>
      <c r="J2868" s="10" t="str">
        <f t="shared" si="399"/>
        <v>Jun</v>
      </c>
      <c r="K2868" s="12" t="str">
        <f t="shared" si="400"/>
        <v>27</v>
      </c>
      <c r="L2868" s="2" t="s">
        <v>14</v>
      </c>
      <c r="M2868" s="2" t="s">
        <v>15</v>
      </c>
      <c r="N2868" s="2">
        <v>0.94</v>
      </c>
      <c r="O2868" s="2" t="s">
        <v>16</v>
      </c>
      <c r="P2868" s="2">
        <v>17</v>
      </c>
      <c r="Q2868" s="2">
        <f t="shared" si="401"/>
        <v>3</v>
      </c>
      <c r="R2868" s="2">
        <v>37.18</v>
      </c>
      <c r="S2868" s="2">
        <f t="shared" si="402"/>
        <v>1</v>
      </c>
      <c r="T2868" s="42">
        <f>DataSet!G3101+DataSet!Q3101+DataSet!S3101</f>
        <v>4</v>
      </c>
      <c r="U2868" s="16" t="str">
        <f t="shared" si="403"/>
        <v>Low</v>
      </c>
      <c r="V2868" s="4">
        <v>4</v>
      </c>
      <c r="W2868" s="33">
        <f t="shared" si="404"/>
        <v>520.00097065462751</v>
      </c>
      <c r="X2868" s="2" t="s">
        <v>22</v>
      </c>
    </row>
    <row r="2869" spans="1:24" ht="14.25" customHeight="1" x14ac:dyDescent="0.25">
      <c r="A2869" s="2">
        <v>3972</v>
      </c>
      <c r="B2869" s="2">
        <v>59</v>
      </c>
      <c r="C2869" s="2" t="str">
        <f t="shared" si="396"/>
        <v>Late Adults</v>
      </c>
      <c r="D2869" s="2" t="s">
        <v>18</v>
      </c>
      <c r="E2869" s="2" t="s">
        <v>19</v>
      </c>
      <c r="F2869" s="2">
        <v>989.14</v>
      </c>
      <c r="G2869" s="2">
        <f t="shared" si="397"/>
        <v>3</v>
      </c>
      <c r="H2869" s="6">
        <v>48168</v>
      </c>
      <c r="I2869" s="12" t="str">
        <f t="shared" si="398"/>
        <v>2031</v>
      </c>
      <c r="J2869" s="10" t="str">
        <f t="shared" si="399"/>
        <v>Nov</v>
      </c>
      <c r="K2869" s="12" t="str">
        <f t="shared" si="400"/>
        <v>16</v>
      </c>
      <c r="L2869" s="2" t="s">
        <v>14</v>
      </c>
      <c r="M2869" s="2" t="s">
        <v>15</v>
      </c>
      <c r="N2869" s="2">
        <v>0.94</v>
      </c>
      <c r="O2869" s="2" t="s">
        <v>21</v>
      </c>
      <c r="P2869" s="2">
        <v>11</v>
      </c>
      <c r="Q2869" s="2">
        <f t="shared" si="401"/>
        <v>2</v>
      </c>
      <c r="R2869" s="2">
        <v>89.92</v>
      </c>
      <c r="S2869" s="2">
        <f t="shared" si="402"/>
        <v>2</v>
      </c>
      <c r="T2869" s="42">
        <f>DataSet!G3973+DataSet!Q3973+DataSet!S3973</f>
        <v>7</v>
      </c>
      <c r="U2869" s="16" t="str">
        <f t="shared" si="403"/>
        <v>High</v>
      </c>
      <c r="V2869" s="4">
        <v>4</v>
      </c>
      <c r="W2869" s="33">
        <f t="shared" si="404"/>
        <v>519.74748868778272</v>
      </c>
      <c r="X2869" s="2" t="s">
        <v>28</v>
      </c>
    </row>
    <row r="2870" spans="1:24" ht="14.25" customHeight="1" x14ac:dyDescent="0.25">
      <c r="A2870" s="2">
        <v>4005</v>
      </c>
      <c r="B2870" s="2">
        <v>52</v>
      </c>
      <c r="C2870" s="2" t="str">
        <f t="shared" si="396"/>
        <v>Late Adults</v>
      </c>
      <c r="D2870" s="2" t="s">
        <v>18</v>
      </c>
      <c r="E2870" s="2" t="s">
        <v>13</v>
      </c>
      <c r="F2870" s="2">
        <v>978.99</v>
      </c>
      <c r="G2870" s="2">
        <f t="shared" si="397"/>
        <v>3</v>
      </c>
      <c r="H2870" s="6">
        <v>48201</v>
      </c>
      <c r="I2870" s="12" t="str">
        <f t="shared" si="398"/>
        <v>2031</v>
      </c>
      <c r="J2870" s="10" t="str">
        <f t="shared" si="399"/>
        <v>Dec</v>
      </c>
      <c r="K2870" s="12" t="str">
        <f t="shared" si="400"/>
        <v>19</v>
      </c>
      <c r="L2870" s="2" t="s">
        <v>14</v>
      </c>
      <c r="M2870" s="2" t="s">
        <v>15</v>
      </c>
      <c r="N2870" s="2">
        <v>0.94</v>
      </c>
      <c r="O2870" s="2" t="s">
        <v>21</v>
      </c>
      <c r="P2870" s="2">
        <v>1</v>
      </c>
      <c r="Q2870" s="2">
        <f t="shared" si="401"/>
        <v>1</v>
      </c>
      <c r="R2870" s="2">
        <v>978.99</v>
      </c>
      <c r="S2870" s="2">
        <f t="shared" si="402"/>
        <v>3</v>
      </c>
      <c r="T2870" s="42">
        <f>DataSet!G4006+DataSet!Q4006+DataSet!S4006</f>
        <v>5</v>
      </c>
      <c r="U2870" s="16" t="str">
        <f t="shared" si="403"/>
        <v>Medium</v>
      </c>
      <c r="V2870" s="4">
        <v>5</v>
      </c>
      <c r="W2870" s="33">
        <f t="shared" si="404"/>
        <v>544.33959715639753</v>
      </c>
      <c r="X2870" s="2" t="s">
        <v>22</v>
      </c>
    </row>
    <row r="2871" spans="1:24" ht="14.25" customHeight="1" x14ac:dyDescent="0.25">
      <c r="A2871" s="2">
        <v>4099</v>
      </c>
      <c r="B2871" s="2">
        <v>18</v>
      </c>
      <c r="C2871" s="2" t="str">
        <f t="shared" si="396"/>
        <v>Young Adults</v>
      </c>
      <c r="D2871" s="2" t="s">
        <v>12</v>
      </c>
      <c r="E2871" s="2" t="s">
        <v>19</v>
      </c>
      <c r="F2871" s="2">
        <v>705.39</v>
      </c>
      <c r="G2871" s="2">
        <f t="shared" si="397"/>
        <v>3</v>
      </c>
      <c r="H2871" s="6">
        <v>48295</v>
      </c>
      <c r="I2871" s="12" t="str">
        <f t="shared" si="398"/>
        <v>2032</v>
      </c>
      <c r="J2871" s="10" t="str">
        <f t="shared" si="399"/>
        <v>Mar</v>
      </c>
      <c r="K2871" s="12" t="str">
        <f t="shared" si="400"/>
        <v>22</v>
      </c>
      <c r="L2871" s="2" t="s">
        <v>30</v>
      </c>
      <c r="M2871" s="2" t="s">
        <v>15</v>
      </c>
      <c r="N2871" s="2">
        <v>0.94</v>
      </c>
      <c r="O2871" s="2" t="s">
        <v>21</v>
      </c>
      <c r="P2871" s="2">
        <v>9</v>
      </c>
      <c r="Q2871" s="2">
        <f t="shared" si="401"/>
        <v>2</v>
      </c>
      <c r="R2871" s="2">
        <v>78.38</v>
      </c>
      <c r="S2871" s="2">
        <f t="shared" si="402"/>
        <v>2</v>
      </c>
      <c r="T2871" s="42">
        <f>DataSet!G4100+DataSet!Q4100+DataSet!S4100</f>
        <v>7</v>
      </c>
      <c r="U2871" s="16" t="str">
        <f t="shared" si="403"/>
        <v>High</v>
      </c>
      <c r="V2871" s="4">
        <v>4</v>
      </c>
      <c r="W2871" s="33">
        <f t="shared" si="404"/>
        <v>518.68310657596362</v>
      </c>
      <c r="X2871" s="2" t="s">
        <v>28</v>
      </c>
    </row>
    <row r="2872" spans="1:24" ht="14.25" customHeight="1" x14ac:dyDescent="0.25">
      <c r="A2872" s="2">
        <v>4215</v>
      </c>
      <c r="B2872" s="2">
        <v>42</v>
      </c>
      <c r="C2872" s="2" t="str">
        <f t="shared" si="396"/>
        <v>Mid Adults</v>
      </c>
      <c r="D2872" s="2" t="s">
        <v>23</v>
      </c>
      <c r="E2872" s="2" t="s">
        <v>19</v>
      </c>
      <c r="F2872" s="2">
        <v>512.52</v>
      </c>
      <c r="G2872" s="2">
        <f t="shared" si="397"/>
        <v>2</v>
      </c>
      <c r="H2872" s="6">
        <v>48411</v>
      </c>
      <c r="I2872" s="12" t="str">
        <f t="shared" si="398"/>
        <v>2032</v>
      </c>
      <c r="J2872" s="10" t="str">
        <f t="shared" si="399"/>
        <v>Jul</v>
      </c>
      <c r="K2872" s="12" t="str">
        <f t="shared" si="400"/>
        <v>16</v>
      </c>
      <c r="L2872" s="2" t="s">
        <v>14</v>
      </c>
      <c r="M2872" s="2" t="s">
        <v>25</v>
      </c>
      <c r="N2872" s="2">
        <v>0.94</v>
      </c>
      <c r="O2872" s="2" t="s">
        <v>16</v>
      </c>
      <c r="P2872" s="2">
        <v>19</v>
      </c>
      <c r="Q2872" s="2">
        <f t="shared" si="401"/>
        <v>3</v>
      </c>
      <c r="R2872" s="2">
        <v>26.97</v>
      </c>
      <c r="S2872" s="2">
        <f t="shared" si="402"/>
        <v>1</v>
      </c>
      <c r="T2872" s="42">
        <f>DataSet!G4216+DataSet!Q4216+DataSet!S4216</f>
        <v>7</v>
      </c>
      <c r="U2872" s="16" t="str">
        <f t="shared" si="403"/>
        <v>High</v>
      </c>
      <c r="V2872" s="4">
        <v>4</v>
      </c>
      <c r="W2872" s="33">
        <f t="shared" si="404"/>
        <v>518.25877272727269</v>
      </c>
      <c r="X2872" s="2" t="s">
        <v>22</v>
      </c>
    </row>
    <row r="2873" spans="1:24" ht="14.25" customHeight="1" x14ac:dyDescent="0.25">
      <c r="A2873" s="2">
        <v>4247</v>
      </c>
      <c r="B2873" s="2">
        <v>67</v>
      </c>
      <c r="C2873" s="2" t="str">
        <f t="shared" si="396"/>
        <v>Seniors</v>
      </c>
      <c r="D2873" s="2" t="s">
        <v>26</v>
      </c>
      <c r="E2873" s="2" t="s">
        <v>29</v>
      </c>
      <c r="F2873" s="2">
        <v>527.23</v>
      </c>
      <c r="G2873" s="2">
        <f t="shared" si="397"/>
        <v>2</v>
      </c>
      <c r="H2873" s="6">
        <v>48443</v>
      </c>
      <c r="I2873" s="12" t="str">
        <f t="shared" si="398"/>
        <v>2032</v>
      </c>
      <c r="J2873" s="10" t="str">
        <f t="shared" si="399"/>
        <v>Aug</v>
      </c>
      <c r="K2873" s="12" t="str">
        <f t="shared" si="400"/>
        <v>17</v>
      </c>
      <c r="L2873" s="2" t="s">
        <v>20</v>
      </c>
      <c r="M2873" s="2" t="s">
        <v>25</v>
      </c>
      <c r="N2873" s="2">
        <v>0.94</v>
      </c>
      <c r="O2873" s="2" t="s">
        <v>16</v>
      </c>
      <c r="P2873" s="2">
        <v>2</v>
      </c>
      <c r="Q2873" s="2">
        <f t="shared" si="401"/>
        <v>1</v>
      </c>
      <c r="R2873" s="2">
        <v>263.62</v>
      </c>
      <c r="S2873" s="2">
        <f t="shared" si="402"/>
        <v>3</v>
      </c>
      <c r="T2873" s="42">
        <f>DataSet!G4248+DataSet!Q4248+DataSet!S4248</f>
        <v>8</v>
      </c>
      <c r="U2873" s="16" t="str">
        <f t="shared" si="403"/>
        <v>High</v>
      </c>
      <c r="V2873" s="4">
        <v>1</v>
      </c>
      <c r="W2873" s="33">
        <f t="shared" si="404"/>
        <v>538.59101415094324</v>
      </c>
      <c r="X2873" s="2" t="s">
        <v>17</v>
      </c>
    </row>
    <row r="2874" spans="1:24" ht="14.25" customHeight="1" x14ac:dyDescent="0.25">
      <c r="A2874" s="2">
        <v>4409</v>
      </c>
      <c r="B2874" s="2">
        <v>18</v>
      </c>
      <c r="C2874" s="2" t="str">
        <f t="shared" si="396"/>
        <v>Young Adults</v>
      </c>
      <c r="D2874" s="2" t="s">
        <v>26</v>
      </c>
      <c r="E2874" s="2" t="s">
        <v>29</v>
      </c>
      <c r="F2874" s="2">
        <v>830.44</v>
      </c>
      <c r="G2874" s="2">
        <f t="shared" si="397"/>
        <v>3</v>
      </c>
      <c r="H2874" s="6">
        <v>48605</v>
      </c>
      <c r="I2874" s="12" t="str">
        <f t="shared" si="398"/>
        <v>2033</v>
      </c>
      <c r="J2874" s="10" t="str">
        <f t="shared" si="399"/>
        <v>Jan</v>
      </c>
      <c r="K2874" s="12" t="str">
        <f t="shared" si="400"/>
        <v>26</v>
      </c>
      <c r="L2874" s="2" t="s">
        <v>30</v>
      </c>
      <c r="M2874" s="2" t="s">
        <v>25</v>
      </c>
      <c r="N2874" s="2">
        <v>0.94</v>
      </c>
      <c r="O2874" s="2" t="s">
        <v>16</v>
      </c>
      <c r="P2874" s="2">
        <v>4</v>
      </c>
      <c r="Q2874" s="2">
        <f t="shared" si="401"/>
        <v>1</v>
      </c>
      <c r="R2874" s="2">
        <v>207.61</v>
      </c>
      <c r="S2874" s="2">
        <f t="shared" si="402"/>
        <v>3</v>
      </c>
      <c r="T2874" s="42">
        <f>DataSet!G4410+DataSet!Q4410+DataSet!S4410</f>
        <v>4</v>
      </c>
      <c r="U2874" s="16" t="str">
        <f t="shared" si="403"/>
        <v>Low</v>
      </c>
      <c r="V2874" s="4">
        <v>1</v>
      </c>
      <c r="W2874" s="33">
        <f t="shared" si="404"/>
        <v>538.61787234042538</v>
      </c>
      <c r="X2874" s="2" t="s">
        <v>17</v>
      </c>
    </row>
    <row r="2875" spans="1:24" ht="14.25" customHeight="1" x14ac:dyDescent="0.25">
      <c r="A2875" s="2">
        <v>4987</v>
      </c>
      <c r="B2875" s="2">
        <v>41</v>
      </c>
      <c r="C2875" s="2" t="str">
        <f t="shared" si="396"/>
        <v>Mid Adults</v>
      </c>
      <c r="D2875" s="2" t="s">
        <v>26</v>
      </c>
      <c r="E2875" s="2" t="s">
        <v>19</v>
      </c>
      <c r="F2875" s="2">
        <v>708.72</v>
      </c>
      <c r="G2875" s="2">
        <f t="shared" si="397"/>
        <v>3</v>
      </c>
      <c r="H2875" s="6">
        <v>49183</v>
      </c>
      <c r="I2875" s="12" t="str">
        <f t="shared" si="398"/>
        <v>2034</v>
      </c>
      <c r="J2875" s="10" t="str">
        <f t="shared" si="399"/>
        <v>Aug</v>
      </c>
      <c r="K2875" s="12" t="str">
        <f t="shared" si="400"/>
        <v>27</v>
      </c>
      <c r="L2875" s="2" t="s">
        <v>24</v>
      </c>
      <c r="M2875" s="2" t="s">
        <v>25</v>
      </c>
      <c r="N2875" s="2">
        <v>0.94</v>
      </c>
      <c r="O2875" s="2" t="s">
        <v>16</v>
      </c>
      <c r="P2875" s="2">
        <v>2</v>
      </c>
      <c r="Q2875" s="2">
        <f t="shared" si="401"/>
        <v>1</v>
      </c>
      <c r="R2875" s="2">
        <v>354.36</v>
      </c>
      <c r="S2875" s="2">
        <f t="shared" si="402"/>
        <v>3</v>
      </c>
      <c r="T2875" s="42">
        <f>DataSet!G4988+DataSet!Q4988+DataSet!S4988</f>
        <v>6</v>
      </c>
      <c r="U2875" s="16" t="str">
        <f t="shared" si="403"/>
        <v>Medium</v>
      </c>
      <c r="V2875" s="4">
        <v>1</v>
      </c>
      <c r="W2875" s="33">
        <f t="shared" si="404"/>
        <v>537.92635071090035</v>
      </c>
      <c r="X2875" s="2" t="s">
        <v>28</v>
      </c>
    </row>
    <row r="2876" spans="1:24" ht="14.25" customHeight="1" x14ac:dyDescent="0.25">
      <c r="A2876" s="2">
        <v>190</v>
      </c>
      <c r="B2876" s="2">
        <v>40</v>
      </c>
      <c r="C2876" s="2" t="str">
        <f t="shared" si="396"/>
        <v>Mid Adults</v>
      </c>
      <c r="D2876" s="2" t="s">
        <v>12</v>
      </c>
      <c r="E2876" s="2" t="s">
        <v>27</v>
      </c>
      <c r="F2876" s="2">
        <v>851.14</v>
      </c>
      <c r="G2876" s="2">
        <f t="shared" si="397"/>
        <v>3</v>
      </c>
      <c r="H2876" s="6">
        <v>44386</v>
      </c>
      <c r="I2876" s="12" t="str">
        <f t="shared" si="398"/>
        <v>2021</v>
      </c>
      <c r="J2876" s="10" t="str">
        <f t="shared" si="399"/>
        <v>Jul</v>
      </c>
      <c r="K2876" s="12" t="str">
        <f t="shared" si="400"/>
        <v>09</v>
      </c>
      <c r="L2876" s="2" t="s">
        <v>20</v>
      </c>
      <c r="M2876" s="2" t="s">
        <v>15</v>
      </c>
      <c r="N2876" s="2">
        <v>0.93</v>
      </c>
      <c r="O2876" s="2" t="s">
        <v>16</v>
      </c>
      <c r="P2876" s="2">
        <v>1</v>
      </c>
      <c r="Q2876" s="2">
        <f t="shared" si="401"/>
        <v>1</v>
      </c>
      <c r="R2876" s="2">
        <v>851.14</v>
      </c>
      <c r="S2876" s="2">
        <f t="shared" si="402"/>
        <v>3</v>
      </c>
      <c r="T2876" s="42">
        <f>DataSet!G191+DataSet!Q191+DataSet!S191</f>
        <v>4</v>
      </c>
      <c r="U2876" s="16" t="str">
        <f t="shared" si="403"/>
        <v>Low</v>
      </c>
      <c r="V2876" s="4">
        <v>3</v>
      </c>
      <c r="W2876" s="33">
        <f t="shared" si="404"/>
        <v>500.53577830188641</v>
      </c>
      <c r="X2876" s="2" t="s">
        <v>22</v>
      </c>
    </row>
    <row r="2877" spans="1:24" ht="14.25" customHeight="1" x14ac:dyDescent="0.25">
      <c r="A2877" s="2">
        <v>244</v>
      </c>
      <c r="B2877" s="2">
        <v>55</v>
      </c>
      <c r="C2877" s="2" t="str">
        <f t="shared" si="396"/>
        <v>Late Adults</v>
      </c>
      <c r="D2877" s="2" t="s">
        <v>12</v>
      </c>
      <c r="E2877" s="2" t="s">
        <v>13</v>
      </c>
      <c r="F2877" s="2">
        <v>720.44</v>
      </c>
      <c r="G2877" s="2">
        <f t="shared" si="397"/>
        <v>3</v>
      </c>
      <c r="H2877" s="6">
        <v>44440</v>
      </c>
      <c r="I2877" s="12" t="str">
        <f t="shared" si="398"/>
        <v>2021</v>
      </c>
      <c r="J2877" s="10" t="str">
        <f t="shared" si="399"/>
        <v>Sep</v>
      </c>
      <c r="K2877" s="12" t="str">
        <f t="shared" si="400"/>
        <v>01</v>
      </c>
      <c r="L2877" s="2" t="s">
        <v>14</v>
      </c>
      <c r="M2877" s="2" t="s">
        <v>25</v>
      </c>
      <c r="N2877" s="2">
        <v>0.93</v>
      </c>
      <c r="O2877" s="2" t="s">
        <v>21</v>
      </c>
      <c r="P2877" s="2">
        <v>18</v>
      </c>
      <c r="Q2877" s="2">
        <f t="shared" si="401"/>
        <v>3</v>
      </c>
      <c r="R2877" s="2">
        <v>40.020000000000003</v>
      </c>
      <c r="S2877" s="2">
        <f t="shared" si="402"/>
        <v>1</v>
      </c>
      <c r="T2877" s="42">
        <f>DataSet!G245+DataSet!Q245+DataSet!S245</f>
        <v>7</v>
      </c>
      <c r="U2877" s="16" t="str">
        <f t="shared" si="403"/>
        <v>High</v>
      </c>
      <c r="V2877" s="4">
        <v>3</v>
      </c>
      <c r="W2877" s="33">
        <f t="shared" si="404"/>
        <v>499.70692671394755</v>
      </c>
      <c r="X2877" s="2" t="s">
        <v>28</v>
      </c>
    </row>
    <row r="2878" spans="1:24" ht="14.25" customHeight="1" x14ac:dyDescent="0.25">
      <c r="A2878" s="2">
        <v>248</v>
      </c>
      <c r="B2878" s="2">
        <v>20</v>
      </c>
      <c r="C2878" s="2" t="str">
        <f t="shared" si="396"/>
        <v>Young Adults</v>
      </c>
      <c r="D2878" s="2" t="s">
        <v>18</v>
      </c>
      <c r="E2878" s="2" t="s">
        <v>29</v>
      </c>
      <c r="F2878" s="2">
        <v>647.15</v>
      </c>
      <c r="G2878" s="2">
        <f t="shared" si="397"/>
        <v>2</v>
      </c>
      <c r="H2878" s="6">
        <v>44444</v>
      </c>
      <c r="I2878" s="12" t="str">
        <f t="shared" si="398"/>
        <v>2021</v>
      </c>
      <c r="J2878" s="10" t="str">
        <f t="shared" si="399"/>
        <v>Sep</v>
      </c>
      <c r="K2878" s="12" t="str">
        <f t="shared" si="400"/>
        <v>05</v>
      </c>
      <c r="L2878" s="2" t="s">
        <v>30</v>
      </c>
      <c r="M2878" s="2" t="s">
        <v>15</v>
      </c>
      <c r="N2878" s="2">
        <v>0.93</v>
      </c>
      <c r="O2878" s="2" t="s">
        <v>16</v>
      </c>
      <c r="P2878" s="2">
        <v>13</v>
      </c>
      <c r="Q2878" s="2">
        <f t="shared" si="401"/>
        <v>2</v>
      </c>
      <c r="R2878" s="2">
        <v>49.78</v>
      </c>
      <c r="S2878" s="2">
        <f t="shared" si="402"/>
        <v>1</v>
      </c>
      <c r="T2878" s="42">
        <f>DataSet!G249+DataSet!Q249+DataSet!S249</f>
        <v>6</v>
      </c>
      <c r="U2878" s="16" t="str">
        <f t="shared" si="403"/>
        <v>Medium</v>
      </c>
      <c r="V2878" s="4">
        <v>2</v>
      </c>
      <c r="W2878" s="33">
        <f t="shared" si="404"/>
        <v>521.1519952494059</v>
      </c>
      <c r="X2878" s="2" t="s">
        <v>17</v>
      </c>
    </row>
    <row r="2879" spans="1:24" ht="14.25" customHeight="1" x14ac:dyDescent="0.25">
      <c r="A2879" s="2">
        <v>254</v>
      </c>
      <c r="B2879" s="2">
        <v>64</v>
      </c>
      <c r="C2879" s="2" t="str">
        <f t="shared" si="396"/>
        <v>Seniors</v>
      </c>
      <c r="D2879" s="2" t="s">
        <v>12</v>
      </c>
      <c r="E2879" s="2" t="s">
        <v>13</v>
      </c>
      <c r="F2879" s="2">
        <v>74.400000000000006</v>
      </c>
      <c r="G2879" s="2">
        <f t="shared" si="397"/>
        <v>1</v>
      </c>
      <c r="H2879" s="6">
        <v>44450</v>
      </c>
      <c r="I2879" s="12" t="str">
        <f t="shared" si="398"/>
        <v>2021</v>
      </c>
      <c r="J2879" s="10" t="str">
        <f t="shared" si="399"/>
        <v>Sep</v>
      </c>
      <c r="K2879" s="12" t="str">
        <f t="shared" si="400"/>
        <v>11</v>
      </c>
      <c r="L2879" s="2" t="s">
        <v>20</v>
      </c>
      <c r="M2879" s="2" t="s">
        <v>25</v>
      </c>
      <c r="N2879" s="2">
        <v>0.93</v>
      </c>
      <c r="O2879" s="2" t="s">
        <v>21</v>
      </c>
      <c r="P2879" s="2">
        <v>3</v>
      </c>
      <c r="Q2879" s="2">
        <f t="shared" si="401"/>
        <v>1</v>
      </c>
      <c r="R2879" s="2">
        <v>24.8</v>
      </c>
      <c r="S2879" s="2">
        <f t="shared" si="402"/>
        <v>1</v>
      </c>
      <c r="T2879" s="42">
        <f>DataSet!G255+DataSet!Q255+DataSet!S255</f>
        <v>4</v>
      </c>
      <c r="U2879" s="16" t="str">
        <f t="shared" si="403"/>
        <v>Low</v>
      </c>
      <c r="V2879" s="4">
        <v>3</v>
      </c>
      <c r="W2879" s="33">
        <f t="shared" si="404"/>
        <v>499.18386255924128</v>
      </c>
      <c r="X2879" s="2" t="s">
        <v>17</v>
      </c>
    </row>
    <row r="2880" spans="1:24" ht="14.25" customHeight="1" x14ac:dyDescent="0.25">
      <c r="A2880" s="2">
        <v>827</v>
      </c>
      <c r="B2880" s="2">
        <v>42</v>
      </c>
      <c r="C2880" s="2" t="str">
        <f t="shared" si="396"/>
        <v>Mid Adults</v>
      </c>
      <c r="D2880" s="2" t="s">
        <v>18</v>
      </c>
      <c r="E2880" s="2" t="s">
        <v>27</v>
      </c>
      <c r="F2880" s="2">
        <v>655.51</v>
      </c>
      <c r="G2880" s="2">
        <f t="shared" si="397"/>
        <v>3</v>
      </c>
      <c r="H2880" s="6">
        <v>45023</v>
      </c>
      <c r="I2880" s="12" t="str">
        <f t="shared" si="398"/>
        <v>2023</v>
      </c>
      <c r="J2880" s="10" t="str">
        <f t="shared" si="399"/>
        <v>Apr</v>
      </c>
      <c r="K2880" s="12" t="str">
        <f t="shared" si="400"/>
        <v>07</v>
      </c>
      <c r="L2880" s="2" t="s">
        <v>14</v>
      </c>
      <c r="M2880" s="2" t="s">
        <v>25</v>
      </c>
      <c r="N2880" s="2">
        <v>0.93</v>
      </c>
      <c r="O2880" s="2" t="s">
        <v>16</v>
      </c>
      <c r="P2880" s="2">
        <v>8</v>
      </c>
      <c r="Q2880" s="2">
        <f t="shared" si="401"/>
        <v>2</v>
      </c>
      <c r="R2880" s="2">
        <v>81.94</v>
      </c>
      <c r="S2880" s="2">
        <f t="shared" si="402"/>
        <v>2</v>
      </c>
      <c r="T2880" s="42">
        <f>DataSet!G828+DataSet!Q828+DataSet!S828</f>
        <v>5</v>
      </c>
      <c r="U2880" s="16" t="str">
        <f t="shared" si="403"/>
        <v>Medium</v>
      </c>
      <c r="V2880" s="4">
        <v>2</v>
      </c>
      <c r="W2880" s="33">
        <f t="shared" si="404"/>
        <v>520.85199999999975</v>
      </c>
      <c r="X2880" s="2" t="s">
        <v>22</v>
      </c>
    </row>
    <row r="2881" spans="1:24" ht="14.25" customHeight="1" x14ac:dyDescent="0.25">
      <c r="A2881" s="2">
        <v>857</v>
      </c>
      <c r="B2881" s="2">
        <v>30</v>
      </c>
      <c r="C2881" s="2" t="str">
        <f t="shared" si="396"/>
        <v>Early Adults</v>
      </c>
      <c r="D2881" s="2" t="s">
        <v>18</v>
      </c>
      <c r="E2881" s="2" t="s">
        <v>29</v>
      </c>
      <c r="F2881" s="2">
        <v>825.49</v>
      </c>
      <c r="G2881" s="2">
        <f t="shared" si="397"/>
        <v>3</v>
      </c>
      <c r="H2881" s="6">
        <v>45053</v>
      </c>
      <c r="I2881" s="12" t="str">
        <f t="shared" si="398"/>
        <v>2023</v>
      </c>
      <c r="J2881" s="10" t="str">
        <f t="shared" si="399"/>
        <v>May</v>
      </c>
      <c r="K2881" s="12" t="str">
        <f t="shared" si="400"/>
        <v>07</v>
      </c>
      <c r="L2881" s="2" t="s">
        <v>20</v>
      </c>
      <c r="M2881" s="2" t="s">
        <v>15</v>
      </c>
      <c r="N2881" s="2">
        <v>0.93</v>
      </c>
      <c r="O2881" s="2" t="s">
        <v>21</v>
      </c>
      <c r="P2881" s="2">
        <v>8</v>
      </c>
      <c r="Q2881" s="2">
        <f t="shared" si="401"/>
        <v>2</v>
      </c>
      <c r="R2881" s="2">
        <v>103.19</v>
      </c>
      <c r="S2881" s="2">
        <f t="shared" si="402"/>
        <v>2</v>
      </c>
      <c r="T2881" s="42">
        <f>DataSet!G858+DataSet!Q858+DataSet!S858</f>
        <v>7</v>
      </c>
      <c r="U2881" s="16" t="str">
        <f t="shared" si="403"/>
        <v>High</v>
      </c>
      <c r="V2881" s="4">
        <v>4</v>
      </c>
      <c r="W2881" s="33">
        <f t="shared" si="404"/>
        <v>518.27184510250561</v>
      </c>
      <c r="X2881" s="2" t="s">
        <v>22</v>
      </c>
    </row>
    <row r="2882" spans="1:24" ht="14.25" customHeight="1" x14ac:dyDescent="0.25">
      <c r="A2882" s="2">
        <v>1058</v>
      </c>
      <c r="B2882" s="2">
        <v>51</v>
      </c>
      <c r="C2882" s="2" t="str">
        <f t="shared" ref="C2882:C2945" si="405">IF(AND(B2882&gt;=18, B2882&lt;=29), "Young Adults",
   IF(AND(B2882&gt;=30, B2882&lt;=39), "Early Adults",
      IF(AND(B2882&gt;=40, B2882&lt;=49), "Mid Adults",
         IF(AND(B2882&gt;=50, B2882&lt;=59), "Late Adults",
            IF(AND(B2882&gt;=60, B2882&lt;=69), "Seniors", "Out of Range")
         )
      )
   )
)</f>
        <v>Late Adults</v>
      </c>
      <c r="D2882" s="2" t="s">
        <v>23</v>
      </c>
      <c r="E2882" s="2" t="s">
        <v>19</v>
      </c>
      <c r="F2882" s="2">
        <v>258.54000000000002</v>
      </c>
      <c r="G2882" s="2">
        <f t="shared" ref="G2882:G2945" si="406">IF(F2882 &lt;= 350, 1, IF(F2882&gt; 350, IF(F2882 &lt;= 650, 2, 3)))</f>
        <v>1</v>
      </c>
      <c r="H2882" s="6">
        <v>45254</v>
      </c>
      <c r="I2882" s="12" t="str">
        <f t="shared" ref="I2882:I2945" si="407">TEXT(H2882, "yyyy")</f>
        <v>2023</v>
      </c>
      <c r="J2882" s="10" t="str">
        <f t="shared" ref="J2882:J2945" si="408">TEXT(H2882, "mmm")</f>
        <v>Nov</v>
      </c>
      <c r="K2882" s="12" t="str">
        <f t="shared" ref="K2882:K2945" si="409">TEXT(H2882, "dd")</f>
        <v>24</v>
      </c>
      <c r="L2882" s="2" t="s">
        <v>30</v>
      </c>
      <c r="M2882" s="2" t="s">
        <v>25</v>
      </c>
      <c r="N2882" s="2">
        <v>0.93</v>
      </c>
      <c r="O2882" s="2" t="s">
        <v>21</v>
      </c>
      <c r="P2882" s="2">
        <v>5</v>
      </c>
      <c r="Q2882" s="2">
        <f t="shared" ref="Q2882:Q2945" si="410">IF(P2882 &lt;= 5, 1, IF(P2882&gt; 5, IF(P2882 &lt;= 15, 2, 3)))</f>
        <v>1</v>
      </c>
      <c r="R2882" s="2">
        <v>51.71</v>
      </c>
      <c r="S2882" s="2">
        <f t="shared" ref="S2882:S2945" si="411">IF(R2882 &lt;= 50, 1, IF(R2882&gt; 50, IF(R2882 &lt;= 150, 2, 3)))</f>
        <v>2</v>
      </c>
      <c r="T2882" s="42">
        <f>DataSet!G1059+DataSet!Q1059+DataSet!S1059</f>
        <v>7</v>
      </c>
      <c r="U2882" s="16" t="str">
        <f t="shared" ref="U2882:U2945" si="412">IF(T2882&lt;=4,"Low",IF(T2882&lt;=6,"Medium","High"))</f>
        <v>High</v>
      </c>
      <c r="V2882" s="4">
        <v>5</v>
      </c>
      <c r="W2882" s="33">
        <f t="shared" ref="W2882:W2945" si="413">AVERAGEIFS(F2882:F7881, V2882:V7881,V2882 )</f>
        <v>543.3071733966741</v>
      </c>
      <c r="X2882" s="2" t="s">
        <v>22</v>
      </c>
    </row>
    <row r="2883" spans="1:24" ht="14.25" customHeight="1" x14ac:dyDescent="0.25">
      <c r="A2883" s="2">
        <v>1123</v>
      </c>
      <c r="B2883" s="2">
        <v>43</v>
      </c>
      <c r="C2883" s="2" t="str">
        <f t="shared" si="405"/>
        <v>Mid Adults</v>
      </c>
      <c r="D2883" s="2" t="s">
        <v>23</v>
      </c>
      <c r="E2883" s="2" t="s">
        <v>19</v>
      </c>
      <c r="F2883" s="2">
        <v>716.69</v>
      </c>
      <c r="G2883" s="2">
        <f t="shared" si="406"/>
        <v>3</v>
      </c>
      <c r="H2883" s="6">
        <v>45319</v>
      </c>
      <c r="I2883" s="12" t="str">
        <f t="shared" si="407"/>
        <v>2024</v>
      </c>
      <c r="J2883" s="10" t="str">
        <f t="shared" si="408"/>
        <v>Jan</v>
      </c>
      <c r="K2883" s="12" t="str">
        <f t="shared" si="409"/>
        <v>28</v>
      </c>
      <c r="L2883" s="2" t="s">
        <v>14</v>
      </c>
      <c r="M2883" s="2" t="s">
        <v>15</v>
      </c>
      <c r="N2883" s="2">
        <v>0.93</v>
      </c>
      <c r="O2883" s="2" t="s">
        <v>16</v>
      </c>
      <c r="P2883" s="2">
        <v>14</v>
      </c>
      <c r="Q2883" s="2">
        <f t="shared" si="410"/>
        <v>2</v>
      </c>
      <c r="R2883" s="2">
        <v>51.19</v>
      </c>
      <c r="S2883" s="2">
        <f t="shared" si="411"/>
        <v>2</v>
      </c>
      <c r="T2883" s="42">
        <f>DataSet!G1124+DataSet!Q1124+DataSet!S1124</f>
        <v>7</v>
      </c>
      <c r="U2883" s="16" t="str">
        <f t="shared" si="412"/>
        <v>High</v>
      </c>
      <c r="V2883" s="4">
        <v>4</v>
      </c>
      <c r="W2883" s="33">
        <f t="shared" si="413"/>
        <v>517.57043378995422</v>
      </c>
      <c r="X2883" s="2" t="s">
        <v>17</v>
      </c>
    </row>
    <row r="2884" spans="1:24" ht="14.25" customHeight="1" x14ac:dyDescent="0.25">
      <c r="A2884" s="2">
        <v>1470</v>
      </c>
      <c r="B2884" s="2">
        <v>50</v>
      </c>
      <c r="C2884" s="2" t="str">
        <f t="shared" si="405"/>
        <v>Late Adults</v>
      </c>
      <c r="D2884" s="2" t="s">
        <v>12</v>
      </c>
      <c r="E2884" s="2" t="s">
        <v>19</v>
      </c>
      <c r="F2884" s="2">
        <v>800.69</v>
      </c>
      <c r="G2884" s="2">
        <f t="shared" si="406"/>
        <v>3</v>
      </c>
      <c r="H2884" s="6">
        <v>45666</v>
      </c>
      <c r="I2884" s="12" t="str">
        <f t="shared" si="407"/>
        <v>2025</v>
      </c>
      <c r="J2884" s="10" t="str">
        <f t="shared" si="408"/>
        <v>Jan</v>
      </c>
      <c r="K2884" s="12" t="str">
        <f t="shared" si="409"/>
        <v>09</v>
      </c>
      <c r="L2884" s="2" t="s">
        <v>14</v>
      </c>
      <c r="M2884" s="2" t="s">
        <v>15</v>
      </c>
      <c r="N2884" s="2">
        <v>0.93</v>
      </c>
      <c r="O2884" s="2" t="s">
        <v>16</v>
      </c>
      <c r="P2884" s="2">
        <v>14</v>
      </c>
      <c r="Q2884" s="2">
        <f t="shared" si="410"/>
        <v>2</v>
      </c>
      <c r="R2884" s="2">
        <v>57.19</v>
      </c>
      <c r="S2884" s="2">
        <f t="shared" si="411"/>
        <v>2</v>
      </c>
      <c r="T2884" s="42">
        <f>DataSet!G1471+DataSet!Q1471+DataSet!S1471</f>
        <v>7</v>
      </c>
      <c r="U2884" s="16" t="str">
        <f t="shared" si="412"/>
        <v>High</v>
      </c>
      <c r="V2884" s="4">
        <v>5</v>
      </c>
      <c r="W2884" s="33">
        <f t="shared" si="413"/>
        <v>543.98519047618993</v>
      </c>
      <c r="X2884" s="2" t="s">
        <v>22</v>
      </c>
    </row>
    <row r="2885" spans="1:24" ht="14.25" customHeight="1" x14ac:dyDescent="0.25">
      <c r="A2885" s="2">
        <v>2007</v>
      </c>
      <c r="B2885" s="2">
        <v>19</v>
      </c>
      <c r="C2885" s="2" t="str">
        <f t="shared" si="405"/>
        <v>Young Adults</v>
      </c>
      <c r="D2885" s="2" t="s">
        <v>18</v>
      </c>
      <c r="E2885" s="2" t="s">
        <v>19</v>
      </c>
      <c r="F2885" s="2">
        <v>601.63</v>
      </c>
      <c r="G2885" s="2">
        <f t="shared" si="406"/>
        <v>2</v>
      </c>
      <c r="H2885" s="6">
        <v>46203</v>
      </c>
      <c r="I2885" s="12" t="str">
        <f t="shared" si="407"/>
        <v>2026</v>
      </c>
      <c r="J2885" s="10" t="str">
        <f t="shared" si="408"/>
        <v>Jun</v>
      </c>
      <c r="K2885" s="12" t="str">
        <f t="shared" si="409"/>
        <v>30</v>
      </c>
      <c r="L2885" s="2" t="s">
        <v>30</v>
      </c>
      <c r="M2885" s="2" t="s">
        <v>15</v>
      </c>
      <c r="N2885" s="2">
        <v>0.93</v>
      </c>
      <c r="O2885" s="2" t="s">
        <v>21</v>
      </c>
      <c r="P2885" s="2">
        <v>4</v>
      </c>
      <c r="Q2885" s="2">
        <f t="shared" si="410"/>
        <v>1</v>
      </c>
      <c r="R2885" s="2">
        <v>150.41</v>
      </c>
      <c r="S2885" s="2">
        <f t="shared" si="411"/>
        <v>3</v>
      </c>
      <c r="T2885" s="42">
        <f>DataSet!G2008+DataSet!Q2008+DataSet!S2008</f>
        <v>7</v>
      </c>
      <c r="U2885" s="16" t="str">
        <f t="shared" si="412"/>
        <v>High</v>
      </c>
      <c r="V2885" s="4">
        <v>1</v>
      </c>
      <c r="W2885" s="33">
        <f t="shared" si="413"/>
        <v>537.52066508313533</v>
      </c>
      <c r="X2885" s="2" t="s">
        <v>22</v>
      </c>
    </row>
    <row r="2886" spans="1:24" ht="14.25" customHeight="1" x14ac:dyDescent="0.25">
      <c r="A2886" s="2">
        <v>2061</v>
      </c>
      <c r="B2886" s="2">
        <v>26</v>
      </c>
      <c r="C2886" s="2" t="str">
        <f t="shared" si="405"/>
        <v>Young Adults</v>
      </c>
      <c r="D2886" s="2" t="s">
        <v>26</v>
      </c>
      <c r="E2886" s="2" t="s">
        <v>29</v>
      </c>
      <c r="F2886" s="2">
        <v>692.47</v>
      </c>
      <c r="G2886" s="2">
        <f t="shared" si="406"/>
        <v>3</v>
      </c>
      <c r="H2886" s="6">
        <v>46257</v>
      </c>
      <c r="I2886" s="12" t="str">
        <f t="shared" si="407"/>
        <v>2026</v>
      </c>
      <c r="J2886" s="10" t="str">
        <f t="shared" si="408"/>
        <v>Aug</v>
      </c>
      <c r="K2886" s="12" t="str">
        <f t="shared" si="409"/>
        <v>23</v>
      </c>
      <c r="L2886" s="2" t="s">
        <v>24</v>
      </c>
      <c r="M2886" s="2" t="s">
        <v>15</v>
      </c>
      <c r="N2886" s="2">
        <v>0.93</v>
      </c>
      <c r="O2886" s="2" t="s">
        <v>21</v>
      </c>
      <c r="P2886" s="2">
        <v>10</v>
      </c>
      <c r="Q2886" s="2">
        <f t="shared" si="410"/>
        <v>2</v>
      </c>
      <c r="R2886" s="2">
        <v>69.25</v>
      </c>
      <c r="S2886" s="2">
        <f t="shared" si="411"/>
        <v>2</v>
      </c>
      <c r="T2886" s="42">
        <f>DataSet!G2062+DataSet!Q2062+DataSet!S2062</f>
        <v>4</v>
      </c>
      <c r="U2886" s="16" t="str">
        <f t="shared" si="412"/>
        <v>Low</v>
      </c>
      <c r="V2886" s="4">
        <v>4</v>
      </c>
      <c r="W2886" s="33">
        <f t="shared" si="413"/>
        <v>517.11478260869558</v>
      </c>
      <c r="X2886" s="2" t="s">
        <v>17</v>
      </c>
    </row>
    <row r="2887" spans="1:24" ht="14.25" customHeight="1" x14ac:dyDescent="0.25">
      <c r="A2887" s="2">
        <v>2062</v>
      </c>
      <c r="B2887" s="2">
        <v>26</v>
      </c>
      <c r="C2887" s="2" t="str">
        <f t="shared" si="405"/>
        <v>Young Adults</v>
      </c>
      <c r="D2887" s="2" t="s">
        <v>23</v>
      </c>
      <c r="E2887" s="2" t="s">
        <v>29</v>
      </c>
      <c r="F2887" s="2">
        <v>149.11000000000001</v>
      </c>
      <c r="G2887" s="2">
        <f t="shared" si="406"/>
        <v>1</v>
      </c>
      <c r="H2887" s="6">
        <v>46258</v>
      </c>
      <c r="I2887" s="12" t="str">
        <f t="shared" si="407"/>
        <v>2026</v>
      </c>
      <c r="J2887" s="10" t="str">
        <f t="shared" si="408"/>
        <v>Aug</v>
      </c>
      <c r="K2887" s="12" t="str">
        <f t="shared" si="409"/>
        <v>24</v>
      </c>
      <c r="L2887" s="2" t="s">
        <v>30</v>
      </c>
      <c r="M2887" s="2" t="s">
        <v>25</v>
      </c>
      <c r="N2887" s="2">
        <v>0.93</v>
      </c>
      <c r="O2887" s="2" t="s">
        <v>16</v>
      </c>
      <c r="P2887" s="2">
        <v>17</v>
      </c>
      <c r="Q2887" s="2">
        <f t="shared" si="410"/>
        <v>3</v>
      </c>
      <c r="R2887" s="2">
        <v>8.77</v>
      </c>
      <c r="S2887" s="2">
        <f t="shared" si="411"/>
        <v>1</v>
      </c>
      <c r="T2887" s="42">
        <f>DataSet!G2063+DataSet!Q2063+DataSet!S2063</f>
        <v>4</v>
      </c>
      <c r="U2887" s="16" t="str">
        <f t="shared" si="412"/>
        <v>Low</v>
      </c>
      <c r="V2887" s="4">
        <v>2</v>
      </c>
      <c r="W2887" s="33">
        <f t="shared" si="413"/>
        <v>520.53062052505925</v>
      </c>
      <c r="X2887" s="2" t="s">
        <v>17</v>
      </c>
    </row>
    <row r="2888" spans="1:24" ht="14.25" customHeight="1" x14ac:dyDescent="0.25">
      <c r="A2888" s="2">
        <v>2104</v>
      </c>
      <c r="B2888" s="2">
        <v>22</v>
      </c>
      <c r="C2888" s="2" t="str">
        <f t="shared" si="405"/>
        <v>Young Adults</v>
      </c>
      <c r="D2888" s="2" t="s">
        <v>26</v>
      </c>
      <c r="E2888" s="2" t="s">
        <v>29</v>
      </c>
      <c r="F2888" s="2">
        <v>966.36</v>
      </c>
      <c r="G2888" s="2">
        <f t="shared" si="406"/>
        <v>3</v>
      </c>
      <c r="H2888" s="6">
        <v>46300</v>
      </c>
      <c r="I2888" s="12" t="str">
        <f t="shared" si="407"/>
        <v>2026</v>
      </c>
      <c r="J2888" s="10" t="str">
        <f t="shared" si="408"/>
        <v>Oct</v>
      </c>
      <c r="K2888" s="12" t="str">
        <f t="shared" si="409"/>
        <v>05</v>
      </c>
      <c r="L2888" s="2" t="s">
        <v>20</v>
      </c>
      <c r="M2888" s="2" t="s">
        <v>25</v>
      </c>
      <c r="N2888" s="2">
        <v>0.93</v>
      </c>
      <c r="O2888" s="2" t="s">
        <v>16</v>
      </c>
      <c r="P2888" s="2">
        <v>6</v>
      </c>
      <c r="Q2888" s="2">
        <f t="shared" si="410"/>
        <v>2</v>
      </c>
      <c r="R2888" s="2">
        <v>161.06</v>
      </c>
      <c r="S2888" s="2">
        <f t="shared" si="411"/>
        <v>3</v>
      </c>
      <c r="T2888" s="42">
        <f>DataSet!G2105+DataSet!Q2105+DataSet!S2105</f>
        <v>7</v>
      </c>
      <c r="U2888" s="16" t="str">
        <f t="shared" si="412"/>
        <v>High</v>
      </c>
      <c r="V2888" s="4">
        <v>3</v>
      </c>
      <c r="W2888" s="33">
        <f t="shared" si="413"/>
        <v>500.19285035629412</v>
      </c>
      <c r="X2888" s="2" t="s">
        <v>22</v>
      </c>
    </row>
    <row r="2889" spans="1:24" ht="14.25" customHeight="1" x14ac:dyDescent="0.25">
      <c r="A2889" s="2">
        <v>2212</v>
      </c>
      <c r="B2889" s="2">
        <v>47</v>
      </c>
      <c r="C2889" s="2" t="str">
        <f t="shared" si="405"/>
        <v>Mid Adults</v>
      </c>
      <c r="D2889" s="2" t="s">
        <v>18</v>
      </c>
      <c r="E2889" s="2" t="s">
        <v>19</v>
      </c>
      <c r="F2889" s="2">
        <v>232.88</v>
      </c>
      <c r="G2889" s="2">
        <f t="shared" si="406"/>
        <v>1</v>
      </c>
      <c r="H2889" s="6">
        <v>46408</v>
      </c>
      <c r="I2889" s="12" t="str">
        <f t="shared" si="407"/>
        <v>2027</v>
      </c>
      <c r="J2889" s="10" t="str">
        <f t="shared" si="408"/>
        <v>Jan</v>
      </c>
      <c r="K2889" s="12" t="str">
        <f t="shared" si="409"/>
        <v>21</v>
      </c>
      <c r="L2889" s="2" t="s">
        <v>30</v>
      </c>
      <c r="M2889" s="2" t="s">
        <v>25</v>
      </c>
      <c r="N2889" s="2">
        <v>0.93</v>
      </c>
      <c r="O2889" s="2" t="s">
        <v>16</v>
      </c>
      <c r="P2889" s="2">
        <v>7</v>
      </c>
      <c r="Q2889" s="2">
        <f t="shared" si="410"/>
        <v>2</v>
      </c>
      <c r="R2889" s="2">
        <v>33.270000000000003</v>
      </c>
      <c r="S2889" s="2">
        <f t="shared" si="411"/>
        <v>1</v>
      </c>
      <c r="T2889" s="42">
        <f>DataSet!G2213+DataSet!Q2213+DataSet!S2213</f>
        <v>7</v>
      </c>
      <c r="U2889" s="16" t="str">
        <f t="shared" si="412"/>
        <v>High</v>
      </c>
      <c r="V2889" s="4">
        <v>4</v>
      </c>
      <c r="W2889" s="33">
        <f t="shared" si="413"/>
        <v>516.71259174311911</v>
      </c>
      <c r="X2889" s="2" t="s">
        <v>22</v>
      </c>
    </row>
    <row r="2890" spans="1:24" ht="14.25" customHeight="1" x14ac:dyDescent="0.25">
      <c r="A2890" s="2">
        <v>2304</v>
      </c>
      <c r="B2890" s="2">
        <v>39</v>
      </c>
      <c r="C2890" s="2" t="str">
        <f t="shared" si="405"/>
        <v>Early Adults</v>
      </c>
      <c r="D2890" s="2" t="s">
        <v>26</v>
      </c>
      <c r="E2890" s="2" t="s">
        <v>27</v>
      </c>
      <c r="F2890" s="2">
        <v>643.26</v>
      </c>
      <c r="G2890" s="2">
        <f t="shared" si="406"/>
        <v>2</v>
      </c>
      <c r="H2890" s="6">
        <v>46500</v>
      </c>
      <c r="I2890" s="12" t="str">
        <f t="shared" si="407"/>
        <v>2027</v>
      </c>
      <c r="J2890" s="10" t="str">
        <f t="shared" si="408"/>
        <v>Apr</v>
      </c>
      <c r="K2890" s="12" t="str">
        <f t="shared" si="409"/>
        <v>23</v>
      </c>
      <c r="L2890" s="2" t="s">
        <v>30</v>
      </c>
      <c r="M2890" s="2" t="s">
        <v>15</v>
      </c>
      <c r="N2890" s="2">
        <v>0.93</v>
      </c>
      <c r="O2890" s="2" t="s">
        <v>21</v>
      </c>
      <c r="P2890" s="2">
        <v>14</v>
      </c>
      <c r="Q2890" s="2">
        <f t="shared" si="410"/>
        <v>2</v>
      </c>
      <c r="R2890" s="2">
        <v>45.95</v>
      </c>
      <c r="S2890" s="2">
        <f t="shared" si="411"/>
        <v>1</v>
      </c>
      <c r="T2890" s="42">
        <f>DataSet!G2305+DataSet!Q2305+DataSet!S2305</f>
        <v>6</v>
      </c>
      <c r="U2890" s="16" t="str">
        <f t="shared" si="412"/>
        <v>Medium</v>
      </c>
      <c r="V2890" s="4">
        <v>4</v>
      </c>
      <c r="W2890" s="33">
        <f t="shared" si="413"/>
        <v>517.36508045976996</v>
      </c>
      <c r="X2890" s="2" t="s">
        <v>17</v>
      </c>
    </row>
    <row r="2891" spans="1:24" ht="14.25" customHeight="1" x14ac:dyDescent="0.25">
      <c r="A2891" s="2">
        <v>2811</v>
      </c>
      <c r="B2891" s="2">
        <v>24</v>
      </c>
      <c r="C2891" s="2" t="str">
        <f t="shared" si="405"/>
        <v>Young Adults</v>
      </c>
      <c r="D2891" s="2" t="s">
        <v>18</v>
      </c>
      <c r="E2891" s="2" t="s">
        <v>27</v>
      </c>
      <c r="F2891" s="2">
        <v>652.79</v>
      </c>
      <c r="G2891" s="2">
        <f t="shared" si="406"/>
        <v>3</v>
      </c>
      <c r="H2891" s="6">
        <v>47007</v>
      </c>
      <c r="I2891" s="12" t="str">
        <f t="shared" si="407"/>
        <v>2028</v>
      </c>
      <c r="J2891" s="10" t="str">
        <f t="shared" si="408"/>
        <v>Sep</v>
      </c>
      <c r="K2891" s="12" t="str">
        <f t="shared" si="409"/>
        <v>11</v>
      </c>
      <c r="L2891" s="2" t="s">
        <v>24</v>
      </c>
      <c r="M2891" s="2" t="s">
        <v>15</v>
      </c>
      <c r="N2891" s="2">
        <v>0.93</v>
      </c>
      <c r="O2891" s="2" t="s">
        <v>16</v>
      </c>
      <c r="P2891" s="2">
        <v>7</v>
      </c>
      <c r="Q2891" s="2">
        <f t="shared" si="410"/>
        <v>2</v>
      </c>
      <c r="R2891" s="2">
        <v>93.26</v>
      </c>
      <c r="S2891" s="2">
        <f t="shared" si="411"/>
        <v>2</v>
      </c>
      <c r="T2891" s="42">
        <f>DataSet!G2812+DataSet!Q2812+DataSet!S2812</f>
        <v>5</v>
      </c>
      <c r="U2891" s="16" t="str">
        <f t="shared" si="412"/>
        <v>Medium</v>
      </c>
      <c r="V2891" s="4">
        <v>2</v>
      </c>
      <c r="W2891" s="33">
        <f t="shared" si="413"/>
        <v>521.41918660287047</v>
      </c>
      <c r="X2891" s="2" t="s">
        <v>22</v>
      </c>
    </row>
    <row r="2892" spans="1:24" ht="14.25" customHeight="1" x14ac:dyDescent="0.25">
      <c r="A2892" s="2">
        <v>2835</v>
      </c>
      <c r="B2892" s="2">
        <v>69</v>
      </c>
      <c r="C2892" s="2" t="str">
        <f t="shared" si="405"/>
        <v>Seniors</v>
      </c>
      <c r="D2892" s="2" t="s">
        <v>12</v>
      </c>
      <c r="E2892" s="2" t="s">
        <v>13</v>
      </c>
      <c r="F2892" s="2">
        <v>620.29999999999995</v>
      </c>
      <c r="G2892" s="2">
        <f t="shared" si="406"/>
        <v>2</v>
      </c>
      <c r="H2892" s="6">
        <v>47031</v>
      </c>
      <c r="I2892" s="12" t="str">
        <f t="shared" si="407"/>
        <v>2028</v>
      </c>
      <c r="J2892" s="10" t="str">
        <f t="shared" si="408"/>
        <v>Oct</v>
      </c>
      <c r="K2892" s="12" t="str">
        <f t="shared" si="409"/>
        <v>05</v>
      </c>
      <c r="L2892" s="2" t="s">
        <v>20</v>
      </c>
      <c r="M2892" s="2" t="s">
        <v>25</v>
      </c>
      <c r="N2892" s="2">
        <v>0.93</v>
      </c>
      <c r="O2892" s="2" t="s">
        <v>21</v>
      </c>
      <c r="P2892" s="2">
        <v>8</v>
      </c>
      <c r="Q2892" s="2">
        <f t="shared" si="410"/>
        <v>2</v>
      </c>
      <c r="R2892" s="2">
        <v>77.540000000000006</v>
      </c>
      <c r="S2892" s="2">
        <f t="shared" si="411"/>
        <v>2</v>
      </c>
      <c r="T2892" s="42">
        <f>DataSet!G2836+DataSet!Q2836+DataSet!S2836</f>
        <v>7</v>
      </c>
      <c r="U2892" s="16" t="str">
        <f t="shared" si="412"/>
        <v>High</v>
      </c>
      <c r="V2892" s="4">
        <v>5</v>
      </c>
      <c r="W2892" s="33">
        <f t="shared" si="413"/>
        <v>543.37252983293502</v>
      </c>
      <c r="X2892" s="2" t="s">
        <v>17</v>
      </c>
    </row>
    <row r="2893" spans="1:24" ht="14.25" customHeight="1" x14ac:dyDescent="0.25">
      <c r="A2893" s="2">
        <v>2885</v>
      </c>
      <c r="B2893" s="2">
        <v>31</v>
      </c>
      <c r="C2893" s="2" t="str">
        <f t="shared" si="405"/>
        <v>Early Adults</v>
      </c>
      <c r="D2893" s="2" t="s">
        <v>12</v>
      </c>
      <c r="E2893" s="2" t="s">
        <v>27</v>
      </c>
      <c r="F2893" s="2">
        <v>663.38</v>
      </c>
      <c r="G2893" s="2">
        <f t="shared" si="406"/>
        <v>3</v>
      </c>
      <c r="H2893" s="6">
        <v>47081</v>
      </c>
      <c r="I2893" s="12" t="str">
        <f t="shared" si="407"/>
        <v>2028</v>
      </c>
      <c r="J2893" s="10" t="str">
        <f t="shared" si="408"/>
        <v>Nov</v>
      </c>
      <c r="K2893" s="12" t="str">
        <f t="shared" si="409"/>
        <v>24</v>
      </c>
      <c r="L2893" s="2" t="s">
        <v>20</v>
      </c>
      <c r="M2893" s="2" t="s">
        <v>25</v>
      </c>
      <c r="N2893" s="2">
        <v>0.93</v>
      </c>
      <c r="O2893" s="2" t="s">
        <v>21</v>
      </c>
      <c r="P2893" s="2">
        <v>19</v>
      </c>
      <c r="Q2893" s="2">
        <f t="shared" si="410"/>
        <v>3</v>
      </c>
      <c r="R2893" s="2">
        <v>34.909999999999997</v>
      </c>
      <c r="S2893" s="2">
        <f t="shared" si="411"/>
        <v>1</v>
      </c>
      <c r="T2893" s="42">
        <f>DataSet!G2886+DataSet!Q2886+DataSet!S2886</f>
        <v>7</v>
      </c>
      <c r="U2893" s="16" t="str">
        <f t="shared" si="412"/>
        <v>High</v>
      </c>
      <c r="V2893" s="4">
        <v>1</v>
      </c>
      <c r="W2893" s="33">
        <f t="shared" si="413"/>
        <v>537.36802380952372</v>
      </c>
      <c r="X2893" s="2" t="s">
        <v>22</v>
      </c>
    </row>
    <row r="2894" spans="1:24" ht="14.25" customHeight="1" x14ac:dyDescent="0.25">
      <c r="A2894" s="2">
        <v>3291</v>
      </c>
      <c r="B2894" s="2">
        <v>33</v>
      </c>
      <c r="C2894" s="2" t="str">
        <f t="shared" si="405"/>
        <v>Early Adults</v>
      </c>
      <c r="D2894" s="2" t="s">
        <v>12</v>
      </c>
      <c r="E2894" s="2" t="s">
        <v>13</v>
      </c>
      <c r="F2894" s="2">
        <v>738.26</v>
      </c>
      <c r="G2894" s="2">
        <f t="shared" si="406"/>
        <v>3</v>
      </c>
      <c r="H2894" s="6">
        <v>47487</v>
      </c>
      <c r="I2894" s="12" t="str">
        <f t="shared" si="407"/>
        <v>2030</v>
      </c>
      <c r="J2894" s="10" t="str">
        <f t="shared" si="408"/>
        <v>Jan</v>
      </c>
      <c r="K2894" s="12" t="str">
        <f t="shared" si="409"/>
        <v>04</v>
      </c>
      <c r="L2894" s="2" t="s">
        <v>24</v>
      </c>
      <c r="M2894" s="2" t="s">
        <v>25</v>
      </c>
      <c r="N2894" s="2">
        <v>0.93</v>
      </c>
      <c r="O2894" s="2" t="s">
        <v>21</v>
      </c>
      <c r="P2894" s="2">
        <v>8</v>
      </c>
      <c r="Q2894" s="2">
        <f t="shared" si="410"/>
        <v>2</v>
      </c>
      <c r="R2894" s="2">
        <v>92.28</v>
      </c>
      <c r="S2894" s="2">
        <f t="shared" si="411"/>
        <v>2</v>
      </c>
      <c r="T2894" s="42">
        <f>DataSet!G3292+DataSet!Q3292+DataSet!S3292</f>
        <v>7</v>
      </c>
      <c r="U2894" s="16" t="str">
        <f t="shared" si="412"/>
        <v>High</v>
      </c>
      <c r="V2894" s="4">
        <v>4</v>
      </c>
      <c r="W2894" s="33">
        <f t="shared" si="413"/>
        <v>517.07499999999993</v>
      </c>
      <c r="X2894" s="2" t="s">
        <v>22</v>
      </c>
    </row>
    <row r="2895" spans="1:24" ht="14.25" customHeight="1" x14ac:dyDescent="0.25">
      <c r="A2895" s="2">
        <v>3347</v>
      </c>
      <c r="B2895" s="2">
        <v>50</v>
      </c>
      <c r="C2895" s="2" t="str">
        <f t="shared" si="405"/>
        <v>Late Adults</v>
      </c>
      <c r="D2895" s="2" t="s">
        <v>12</v>
      </c>
      <c r="E2895" s="2" t="s">
        <v>19</v>
      </c>
      <c r="F2895" s="2">
        <v>255.64</v>
      </c>
      <c r="G2895" s="2">
        <f t="shared" si="406"/>
        <v>1</v>
      </c>
      <c r="H2895" s="6">
        <v>47543</v>
      </c>
      <c r="I2895" s="12" t="str">
        <f t="shared" si="407"/>
        <v>2030</v>
      </c>
      <c r="J2895" s="10" t="str">
        <f t="shared" si="408"/>
        <v>Mar</v>
      </c>
      <c r="K2895" s="12" t="str">
        <f t="shared" si="409"/>
        <v>01</v>
      </c>
      <c r="L2895" s="2" t="s">
        <v>20</v>
      </c>
      <c r="M2895" s="2" t="s">
        <v>25</v>
      </c>
      <c r="N2895" s="2">
        <v>0.93</v>
      </c>
      <c r="O2895" s="2" t="s">
        <v>16</v>
      </c>
      <c r="P2895" s="2">
        <v>14</v>
      </c>
      <c r="Q2895" s="2">
        <f t="shared" si="410"/>
        <v>2</v>
      </c>
      <c r="R2895" s="2">
        <v>18.260000000000002</v>
      </c>
      <c r="S2895" s="2">
        <f t="shared" si="411"/>
        <v>1</v>
      </c>
      <c r="T2895" s="42">
        <f>DataSet!G3348+DataSet!Q3348+DataSet!S3348</f>
        <v>5</v>
      </c>
      <c r="U2895" s="16" t="str">
        <f t="shared" si="412"/>
        <v>Medium</v>
      </c>
      <c r="V2895" s="4">
        <v>3</v>
      </c>
      <c r="W2895" s="33">
        <f t="shared" si="413"/>
        <v>499.08292857142811</v>
      </c>
      <c r="X2895" s="2" t="s">
        <v>17</v>
      </c>
    </row>
    <row r="2896" spans="1:24" ht="14.25" customHeight="1" x14ac:dyDescent="0.25">
      <c r="A2896" s="2">
        <v>3626</v>
      </c>
      <c r="B2896" s="2">
        <v>58</v>
      </c>
      <c r="C2896" s="2" t="str">
        <f t="shared" si="405"/>
        <v>Late Adults</v>
      </c>
      <c r="D2896" s="2" t="s">
        <v>12</v>
      </c>
      <c r="E2896" s="2" t="s">
        <v>29</v>
      </c>
      <c r="F2896" s="2">
        <v>299.31</v>
      </c>
      <c r="G2896" s="2">
        <f t="shared" si="406"/>
        <v>1</v>
      </c>
      <c r="H2896" s="6">
        <v>47822</v>
      </c>
      <c r="I2896" s="12" t="str">
        <f t="shared" si="407"/>
        <v>2030</v>
      </c>
      <c r="J2896" s="10" t="str">
        <f t="shared" si="408"/>
        <v>Dec</v>
      </c>
      <c r="K2896" s="12" t="str">
        <f t="shared" si="409"/>
        <v>05</v>
      </c>
      <c r="L2896" s="2" t="s">
        <v>24</v>
      </c>
      <c r="M2896" s="2" t="s">
        <v>25</v>
      </c>
      <c r="N2896" s="2">
        <v>0.93</v>
      </c>
      <c r="O2896" s="2" t="s">
        <v>21</v>
      </c>
      <c r="P2896" s="2">
        <v>6</v>
      </c>
      <c r="Q2896" s="2">
        <f t="shared" si="410"/>
        <v>2</v>
      </c>
      <c r="R2896" s="2">
        <v>49.88</v>
      </c>
      <c r="S2896" s="2">
        <f t="shared" si="411"/>
        <v>1</v>
      </c>
      <c r="T2896" s="42">
        <f>DataSet!G3627+DataSet!Q3627+DataSet!S3627</f>
        <v>6</v>
      </c>
      <c r="U2896" s="16" t="str">
        <f t="shared" si="412"/>
        <v>Medium</v>
      </c>
      <c r="V2896" s="4">
        <v>4</v>
      </c>
      <c r="W2896" s="33">
        <f t="shared" si="413"/>
        <v>516.56418013856796</v>
      </c>
      <c r="X2896" s="2" t="s">
        <v>28</v>
      </c>
    </row>
    <row r="2897" spans="1:24" ht="14.25" customHeight="1" x14ac:dyDescent="0.25">
      <c r="A2897" s="2">
        <v>3637</v>
      </c>
      <c r="B2897" s="2">
        <v>60</v>
      </c>
      <c r="C2897" s="2" t="str">
        <f t="shared" si="405"/>
        <v>Seniors</v>
      </c>
      <c r="D2897" s="2" t="s">
        <v>18</v>
      </c>
      <c r="E2897" s="2" t="s">
        <v>13</v>
      </c>
      <c r="F2897" s="2">
        <v>396.07</v>
      </c>
      <c r="G2897" s="2">
        <f t="shared" si="406"/>
        <v>2</v>
      </c>
      <c r="H2897" s="6">
        <v>47833</v>
      </c>
      <c r="I2897" s="12" t="str">
        <f t="shared" si="407"/>
        <v>2030</v>
      </c>
      <c r="J2897" s="10" t="str">
        <f t="shared" si="408"/>
        <v>Dec</v>
      </c>
      <c r="K2897" s="12" t="str">
        <f t="shared" si="409"/>
        <v>16</v>
      </c>
      <c r="L2897" s="2" t="s">
        <v>14</v>
      </c>
      <c r="M2897" s="2" t="s">
        <v>25</v>
      </c>
      <c r="N2897" s="2">
        <v>0.93</v>
      </c>
      <c r="O2897" s="2" t="s">
        <v>21</v>
      </c>
      <c r="P2897" s="2">
        <v>4</v>
      </c>
      <c r="Q2897" s="2">
        <f t="shared" si="410"/>
        <v>1</v>
      </c>
      <c r="R2897" s="2">
        <v>99.02</v>
      </c>
      <c r="S2897" s="2">
        <f t="shared" si="411"/>
        <v>2</v>
      </c>
      <c r="T2897" s="42">
        <f>DataSet!G3638+DataSet!Q3638+DataSet!S3638</f>
        <v>7</v>
      </c>
      <c r="U2897" s="16" t="str">
        <f t="shared" si="412"/>
        <v>High</v>
      </c>
      <c r="V2897" s="4">
        <v>5</v>
      </c>
      <c r="W2897" s="33">
        <f t="shared" si="413"/>
        <v>543.18849282296594</v>
      </c>
      <c r="X2897" s="2" t="s">
        <v>28</v>
      </c>
    </row>
    <row r="2898" spans="1:24" ht="14.25" customHeight="1" x14ac:dyDescent="0.25">
      <c r="A2898" s="2">
        <v>3661</v>
      </c>
      <c r="B2898" s="2">
        <v>29</v>
      </c>
      <c r="C2898" s="2" t="str">
        <f t="shared" si="405"/>
        <v>Young Adults</v>
      </c>
      <c r="D2898" s="2" t="s">
        <v>23</v>
      </c>
      <c r="E2898" s="2" t="s">
        <v>19</v>
      </c>
      <c r="F2898" s="2">
        <v>481.86</v>
      </c>
      <c r="G2898" s="2">
        <f t="shared" si="406"/>
        <v>2</v>
      </c>
      <c r="H2898" s="6">
        <v>47857</v>
      </c>
      <c r="I2898" s="12" t="str">
        <f t="shared" si="407"/>
        <v>2031</v>
      </c>
      <c r="J2898" s="10" t="str">
        <f t="shared" si="408"/>
        <v>Jan</v>
      </c>
      <c r="K2898" s="12" t="str">
        <f t="shared" si="409"/>
        <v>09</v>
      </c>
      <c r="L2898" s="2" t="s">
        <v>14</v>
      </c>
      <c r="M2898" s="2" t="s">
        <v>25</v>
      </c>
      <c r="N2898" s="2">
        <v>0.93</v>
      </c>
      <c r="O2898" s="2" t="s">
        <v>16</v>
      </c>
      <c r="P2898" s="2">
        <v>18</v>
      </c>
      <c r="Q2898" s="2">
        <f t="shared" si="410"/>
        <v>3</v>
      </c>
      <c r="R2898" s="2">
        <v>26.77</v>
      </c>
      <c r="S2898" s="2">
        <f t="shared" si="411"/>
        <v>1</v>
      </c>
      <c r="T2898" s="42">
        <f>DataSet!G3662+DataSet!Q3662+DataSet!S3662</f>
        <v>4</v>
      </c>
      <c r="U2898" s="16" t="str">
        <f t="shared" si="412"/>
        <v>Low</v>
      </c>
      <c r="V2898" s="4">
        <v>1</v>
      </c>
      <c r="W2898" s="33">
        <f t="shared" si="413"/>
        <v>537.0672792362767</v>
      </c>
      <c r="X2898" s="2" t="s">
        <v>28</v>
      </c>
    </row>
    <row r="2899" spans="1:24" ht="14.25" customHeight="1" x14ac:dyDescent="0.25">
      <c r="A2899" s="2">
        <v>3745</v>
      </c>
      <c r="B2899" s="2">
        <v>66</v>
      </c>
      <c r="C2899" s="2" t="str">
        <f t="shared" si="405"/>
        <v>Seniors</v>
      </c>
      <c r="D2899" s="2" t="s">
        <v>23</v>
      </c>
      <c r="E2899" s="2" t="s">
        <v>19</v>
      </c>
      <c r="F2899" s="2">
        <v>268.75</v>
      </c>
      <c r="G2899" s="2">
        <f t="shared" si="406"/>
        <v>1</v>
      </c>
      <c r="H2899" s="6">
        <v>47941</v>
      </c>
      <c r="I2899" s="12" t="str">
        <f t="shared" si="407"/>
        <v>2031</v>
      </c>
      <c r="J2899" s="10" t="str">
        <f t="shared" si="408"/>
        <v>Apr</v>
      </c>
      <c r="K2899" s="12" t="str">
        <f t="shared" si="409"/>
        <v>03</v>
      </c>
      <c r="L2899" s="2" t="s">
        <v>14</v>
      </c>
      <c r="M2899" s="2" t="s">
        <v>15</v>
      </c>
      <c r="N2899" s="2">
        <v>0.93</v>
      </c>
      <c r="O2899" s="2" t="s">
        <v>16</v>
      </c>
      <c r="P2899" s="2">
        <v>5</v>
      </c>
      <c r="Q2899" s="2">
        <f t="shared" si="410"/>
        <v>1</v>
      </c>
      <c r="R2899" s="2">
        <v>53.75</v>
      </c>
      <c r="S2899" s="2">
        <f t="shared" si="411"/>
        <v>2</v>
      </c>
      <c r="T2899" s="42">
        <f>DataSet!G3746+DataSet!Q3746+DataSet!S3746</f>
        <v>7</v>
      </c>
      <c r="U2899" s="16" t="str">
        <f t="shared" si="412"/>
        <v>High</v>
      </c>
      <c r="V2899" s="4">
        <v>3</v>
      </c>
      <c r="W2899" s="33">
        <f t="shared" si="413"/>
        <v>499.66393794749365</v>
      </c>
      <c r="X2899" s="2" t="s">
        <v>22</v>
      </c>
    </row>
    <row r="2900" spans="1:24" ht="14.25" customHeight="1" x14ac:dyDescent="0.25">
      <c r="A2900" s="2">
        <v>3748</v>
      </c>
      <c r="B2900" s="2">
        <v>58</v>
      </c>
      <c r="C2900" s="2" t="str">
        <f t="shared" si="405"/>
        <v>Late Adults</v>
      </c>
      <c r="D2900" s="2" t="s">
        <v>12</v>
      </c>
      <c r="E2900" s="2" t="s">
        <v>13</v>
      </c>
      <c r="F2900" s="2">
        <v>642.41</v>
      </c>
      <c r="G2900" s="2">
        <f t="shared" si="406"/>
        <v>2</v>
      </c>
      <c r="H2900" s="6">
        <v>47944</v>
      </c>
      <c r="I2900" s="12" t="str">
        <f t="shared" si="407"/>
        <v>2031</v>
      </c>
      <c r="J2900" s="10" t="str">
        <f t="shared" si="408"/>
        <v>Apr</v>
      </c>
      <c r="K2900" s="12" t="str">
        <f t="shared" si="409"/>
        <v>06</v>
      </c>
      <c r="L2900" s="2" t="s">
        <v>14</v>
      </c>
      <c r="M2900" s="2" t="s">
        <v>25</v>
      </c>
      <c r="N2900" s="2">
        <v>0.93</v>
      </c>
      <c r="O2900" s="2" t="s">
        <v>16</v>
      </c>
      <c r="P2900" s="2">
        <v>3</v>
      </c>
      <c r="Q2900" s="2">
        <f t="shared" si="410"/>
        <v>1</v>
      </c>
      <c r="R2900" s="2">
        <v>214.14</v>
      </c>
      <c r="S2900" s="2">
        <f t="shared" si="411"/>
        <v>3</v>
      </c>
      <c r="T2900" s="42">
        <f>DataSet!G3749+DataSet!Q3749+DataSet!S3749</f>
        <v>6</v>
      </c>
      <c r="U2900" s="16" t="str">
        <f t="shared" si="412"/>
        <v>Medium</v>
      </c>
      <c r="V2900" s="4">
        <v>3</v>
      </c>
      <c r="W2900" s="33">
        <f t="shared" si="413"/>
        <v>500.21636363636321</v>
      </c>
      <c r="X2900" s="2" t="s">
        <v>28</v>
      </c>
    </row>
    <row r="2901" spans="1:24" ht="14.25" customHeight="1" x14ac:dyDescent="0.25">
      <c r="A2901" s="2">
        <v>3807</v>
      </c>
      <c r="B2901" s="2">
        <v>59</v>
      </c>
      <c r="C2901" s="2" t="str">
        <f t="shared" si="405"/>
        <v>Late Adults</v>
      </c>
      <c r="D2901" s="2" t="s">
        <v>12</v>
      </c>
      <c r="E2901" s="2" t="s">
        <v>13</v>
      </c>
      <c r="F2901" s="2">
        <v>354.85</v>
      </c>
      <c r="G2901" s="2">
        <f t="shared" si="406"/>
        <v>2</v>
      </c>
      <c r="H2901" s="6">
        <v>48003</v>
      </c>
      <c r="I2901" s="12" t="str">
        <f t="shared" si="407"/>
        <v>2031</v>
      </c>
      <c r="J2901" s="10" t="str">
        <f t="shared" si="408"/>
        <v>Jun</v>
      </c>
      <c r="K2901" s="12" t="str">
        <f t="shared" si="409"/>
        <v>04</v>
      </c>
      <c r="L2901" s="2" t="s">
        <v>24</v>
      </c>
      <c r="M2901" s="2" t="s">
        <v>15</v>
      </c>
      <c r="N2901" s="2">
        <v>0.93</v>
      </c>
      <c r="O2901" s="2" t="s">
        <v>21</v>
      </c>
      <c r="P2901" s="2">
        <v>10</v>
      </c>
      <c r="Q2901" s="2">
        <f t="shared" si="410"/>
        <v>2</v>
      </c>
      <c r="R2901" s="2">
        <v>35.479999999999997</v>
      </c>
      <c r="S2901" s="2">
        <f t="shared" si="411"/>
        <v>1</v>
      </c>
      <c r="T2901" s="42">
        <f>DataSet!G3808+DataSet!Q3808+DataSet!S3808</f>
        <v>5</v>
      </c>
      <c r="U2901" s="16" t="str">
        <f t="shared" si="412"/>
        <v>Medium</v>
      </c>
      <c r="V2901" s="4">
        <v>4</v>
      </c>
      <c r="W2901" s="33">
        <f t="shared" si="413"/>
        <v>517.06708333333313</v>
      </c>
      <c r="X2901" s="2" t="s">
        <v>28</v>
      </c>
    </row>
    <row r="2902" spans="1:24" ht="14.25" customHeight="1" x14ac:dyDescent="0.25">
      <c r="A2902" s="2">
        <v>3963</v>
      </c>
      <c r="B2902" s="2">
        <v>30</v>
      </c>
      <c r="C2902" s="2" t="str">
        <f t="shared" si="405"/>
        <v>Early Adults</v>
      </c>
      <c r="D2902" s="2" t="s">
        <v>12</v>
      </c>
      <c r="E2902" s="2" t="s">
        <v>29</v>
      </c>
      <c r="F2902" s="2">
        <v>808.47</v>
      </c>
      <c r="G2902" s="2">
        <f t="shared" si="406"/>
        <v>3</v>
      </c>
      <c r="H2902" s="6">
        <v>48159</v>
      </c>
      <c r="I2902" s="12" t="str">
        <f t="shared" si="407"/>
        <v>2031</v>
      </c>
      <c r="J2902" s="10" t="str">
        <f t="shared" si="408"/>
        <v>Nov</v>
      </c>
      <c r="K2902" s="12" t="str">
        <f t="shared" si="409"/>
        <v>07</v>
      </c>
      <c r="L2902" s="2" t="s">
        <v>24</v>
      </c>
      <c r="M2902" s="2" t="s">
        <v>25</v>
      </c>
      <c r="N2902" s="2">
        <v>0.93</v>
      </c>
      <c r="O2902" s="2" t="s">
        <v>16</v>
      </c>
      <c r="P2902" s="2">
        <v>7</v>
      </c>
      <c r="Q2902" s="2">
        <f t="shared" si="410"/>
        <v>2</v>
      </c>
      <c r="R2902" s="2">
        <v>115.5</v>
      </c>
      <c r="S2902" s="2">
        <f t="shared" si="411"/>
        <v>2</v>
      </c>
      <c r="T2902" s="42">
        <f>DataSet!G3964+DataSet!Q3964+DataSet!S3964</f>
        <v>6</v>
      </c>
      <c r="U2902" s="16" t="str">
        <f t="shared" si="412"/>
        <v>Medium</v>
      </c>
      <c r="V2902" s="4">
        <v>4</v>
      </c>
      <c r="W2902" s="33">
        <f t="shared" si="413"/>
        <v>517.44345707656589</v>
      </c>
      <c r="X2902" s="2" t="s">
        <v>28</v>
      </c>
    </row>
    <row r="2903" spans="1:24" ht="14.25" customHeight="1" x14ac:dyDescent="0.25">
      <c r="A2903" s="2">
        <v>4488</v>
      </c>
      <c r="B2903" s="2">
        <v>45</v>
      </c>
      <c r="C2903" s="2" t="str">
        <f t="shared" si="405"/>
        <v>Mid Adults</v>
      </c>
      <c r="D2903" s="2" t="s">
        <v>12</v>
      </c>
      <c r="E2903" s="2" t="s">
        <v>19</v>
      </c>
      <c r="F2903" s="2">
        <v>937.24</v>
      </c>
      <c r="G2903" s="2">
        <f t="shared" si="406"/>
        <v>3</v>
      </c>
      <c r="H2903" s="6">
        <v>48684</v>
      </c>
      <c r="I2903" s="12" t="str">
        <f t="shared" si="407"/>
        <v>2033</v>
      </c>
      <c r="J2903" s="10" t="str">
        <f t="shared" si="408"/>
        <v>Apr</v>
      </c>
      <c r="K2903" s="12" t="str">
        <f t="shared" si="409"/>
        <v>15</v>
      </c>
      <c r="L2903" s="2" t="s">
        <v>24</v>
      </c>
      <c r="M2903" s="2" t="s">
        <v>25</v>
      </c>
      <c r="N2903" s="2">
        <v>0.93</v>
      </c>
      <c r="O2903" s="2" t="s">
        <v>21</v>
      </c>
      <c r="P2903" s="2">
        <v>11</v>
      </c>
      <c r="Q2903" s="2">
        <f t="shared" si="410"/>
        <v>2</v>
      </c>
      <c r="R2903" s="2">
        <v>85.2</v>
      </c>
      <c r="S2903" s="2">
        <f t="shared" si="411"/>
        <v>2</v>
      </c>
      <c r="T2903" s="42">
        <f>DataSet!G4489+DataSet!Q4489+DataSet!S4489</f>
        <v>5</v>
      </c>
      <c r="U2903" s="16" t="str">
        <f t="shared" si="412"/>
        <v>Medium</v>
      </c>
      <c r="V2903" s="4">
        <v>5</v>
      </c>
      <c r="W2903" s="33">
        <f t="shared" si="413"/>
        <v>543.54129496402822</v>
      </c>
      <c r="X2903" s="2" t="s">
        <v>28</v>
      </c>
    </row>
    <row r="2904" spans="1:24" ht="14.25" customHeight="1" x14ac:dyDescent="0.25">
      <c r="A2904" s="2">
        <v>4692</v>
      </c>
      <c r="B2904" s="2">
        <v>42</v>
      </c>
      <c r="C2904" s="2" t="str">
        <f t="shared" si="405"/>
        <v>Mid Adults</v>
      </c>
      <c r="D2904" s="2" t="s">
        <v>18</v>
      </c>
      <c r="E2904" s="2" t="s">
        <v>29</v>
      </c>
      <c r="F2904" s="2">
        <v>313.52999999999997</v>
      </c>
      <c r="G2904" s="2">
        <f t="shared" si="406"/>
        <v>1</v>
      </c>
      <c r="H2904" s="6">
        <v>48888</v>
      </c>
      <c r="I2904" s="12" t="str">
        <f t="shared" si="407"/>
        <v>2033</v>
      </c>
      <c r="J2904" s="10" t="str">
        <f t="shared" si="408"/>
        <v>Nov</v>
      </c>
      <c r="K2904" s="12" t="str">
        <f t="shared" si="409"/>
        <v>05</v>
      </c>
      <c r="L2904" s="2" t="s">
        <v>24</v>
      </c>
      <c r="M2904" s="2" t="s">
        <v>25</v>
      </c>
      <c r="N2904" s="2">
        <v>0.93</v>
      </c>
      <c r="O2904" s="2" t="s">
        <v>21</v>
      </c>
      <c r="P2904" s="2">
        <v>17</v>
      </c>
      <c r="Q2904" s="2">
        <f t="shared" si="410"/>
        <v>3</v>
      </c>
      <c r="R2904" s="2">
        <v>18.440000000000001</v>
      </c>
      <c r="S2904" s="2">
        <f t="shared" si="411"/>
        <v>1</v>
      </c>
      <c r="T2904" s="42">
        <f>DataSet!G4693+DataSet!Q4693+DataSet!S4693</f>
        <v>8</v>
      </c>
      <c r="U2904" s="16" t="str">
        <f t="shared" si="412"/>
        <v>High</v>
      </c>
      <c r="V2904" s="4">
        <v>4</v>
      </c>
      <c r="W2904" s="33">
        <f t="shared" si="413"/>
        <v>516.76665116279048</v>
      </c>
      <c r="X2904" s="2" t="s">
        <v>22</v>
      </c>
    </row>
    <row r="2905" spans="1:24" ht="14.25" customHeight="1" x14ac:dyDescent="0.25">
      <c r="A2905" s="2">
        <v>4857</v>
      </c>
      <c r="B2905" s="2">
        <v>55</v>
      </c>
      <c r="C2905" s="2" t="str">
        <f t="shared" si="405"/>
        <v>Late Adults</v>
      </c>
      <c r="D2905" s="2" t="s">
        <v>18</v>
      </c>
      <c r="E2905" s="2" t="s">
        <v>13</v>
      </c>
      <c r="F2905" s="2">
        <v>325.02999999999997</v>
      </c>
      <c r="G2905" s="2">
        <f t="shared" si="406"/>
        <v>1</v>
      </c>
      <c r="H2905" s="6">
        <v>49053</v>
      </c>
      <c r="I2905" s="12" t="str">
        <f t="shared" si="407"/>
        <v>2034</v>
      </c>
      <c r="J2905" s="10" t="str">
        <f t="shared" si="408"/>
        <v>Apr</v>
      </c>
      <c r="K2905" s="12" t="str">
        <f t="shared" si="409"/>
        <v>19</v>
      </c>
      <c r="L2905" s="2" t="s">
        <v>20</v>
      </c>
      <c r="M2905" s="2" t="s">
        <v>15</v>
      </c>
      <c r="N2905" s="2">
        <v>0.93</v>
      </c>
      <c r="O2905" s="2" t="s">
        <v>16</v>
      </c>
      <c r="P2905" s="2">
        <v>1</v>
      </c>
      <c r="Q2905" s="2">
        <f t="shared" si="410"/>
        <v>1</v>
      </c>
      <c r="R2905" s="2">
        <v>325.02999999999997</v>
      </c>
      <c r="S2905" s="2">
        <f t="shared" si="411"/>
        <v>3</v>
      </c>
      <c r="T2905" s="42">
        <f>DataSet!G4858+DataSet!Q4858+DataSet!S4858</f>
        <v>4</v>
      </c>
      <c r="U2905" s="16" t="str">
        <f t="shared" si="412"/>
        <v>Low</v>
      </c>
      <c r="V2905" s="4">
        <v>4</v>
      </c>
      <c r="W2905" s="33">
        <f t="shared" si="413"/>
        <v>517.2403962703961</v>
      </c>
      <c r="X2905" s="2" t="s">
        <v>28</v>
      </c>
    </row>
    <row r="2906" spans="1:24" ht="14.25" customHeight="1" x14ac:dyDescent="0.25">
      <c r="A2906" s="2">
        <v>4909</v>
      </c>
      <c r="B2906" s="2">
        <v>25</v>
      </c>
      <c r="C2906" s="2" t="str">
        <f t="shared" si="405"/>
        <v>Young Adults</v>
      </c>
      <c r="D2906" s="2" t="s">
        <v>12</v>
      </c>
      <c r="E2906" s="2" t="s">
        <v>13</v>
      </c>
      <c r="F2906" s="2">
        <v>373.55</v>
      </c>
      <c r="G2906" s="2">
        <f t="shared" si="406"/>
        <v>2</v>
      </c>
      <c r="H2906" s="6">
        <v>49105</v>
      </c>
      <c r="I2906" s="12" t="str">
        <f t="shared" si="407"/>
        <v>2034</v>
      </c>
      <c r="J2906" s="10" t="str">
        <f t="shared" si="408"/>
        <v>Jun</v>
      </c>
      <c r="K2906" s="12" t="str">
        <f t="shared" si="409"/>
        <v>10</v>
      </c>
      <c r="L2906" s="2" t="s">
        <v>14</v>
      </c>
      <c r="M2906" s="2" t="s">
        <v>25</v>
      </c>
      <c r="N2906" s="2">
        <v>0.93</v>
      </c>
      <c r="O2906" s="2" t="s">
        <v>16</v>
      </c>
      <c r="P2906" s="2">
        <v>9</v>
      </c>
      <c r="Q2906" s="2">
        <f t="shared" si="410"/>
        <v>2</v>
      </c>
      <c r="R2906" s="2">
        <v>41.51</v>
      </c>
      <c r="S2906" s="2">
        <f t="shared" si="411"/>
        <v>1</v>
      </c>
      <c r="T2906" s="42">
        <f>DataSet!G4910+DataSet!Q4910+DataSet!S4910</f>
        <v>7</v>
      </c>
      <c r="U2906" s="16" t="str">
        <f t="shared" si="412"/>
        <v>High</v>
      </c>
      <c r="V2906" s="4">
        <v>2</v>
      </c>
      <c r="W2906" s="33">
        <f t="shared" si="413"/>
        <v>521.10414868105477</v>
      </c>
      <c r="X2906" s="2" t="s">
        <v>22</v>
      </c>
    </row>
    <row r="2907" spans="1:24" ht="14.25" customHeight="1" x14ac:dyDescent="0.25">
      <c r="A2907" s="2">
        <v>72</v>
      </c>
      <c r="B2907" s="2">
        <v>19</v>
      </c>
      <c r="C2907" s="2" t="str">
        <f t="shared" si="405"/>
        <v>Young Adults</v>
      </c>
      <c r="D2907" s="2" t="s">
        <v>26</v>
      </c>
      <c r="E2907" s="2" t="s">
        <v>13</v>
      </c>
      <c r="F2907" s="2">
        <v>238.93</v>
      </c>
      <c r="G2907" s="2">
        <f t="shared" si="406"/>
        <v>1</v>
      </c>
      <c r="H2907" s="6">
        <v>44268</v>
      </c>
      <c r="I2907" s="12" t="str">
        <f t="shared" si="407"/>
        <v>2021</v>
      </c>
      <c r="J2907" s="10" t="str">
        <f t="shared" si="408"/>
        <v>Mar</v>
      </c>
      <c r="K2907" s="12" t="str">
        <f t="shared" si="409"/>
        <v>13</v>
      </c>
      <c r="L2907" s="2" t="s">
        <v>30</v>
      </c>
      <c r="M2907" s="2" t="s">
        <v>15</v>
      </c>
      <c r="N2907" s="2">
        <v>0.92</v>
      </c>
      <c r="O2907" s="2" t="s">
        <v>16</v>
      </c>
      <c r="P2907" s="2">
        <v>15</v>
      </c>
      <c r="Q2907" s="2">
        <f t="shared" si="410"/>
        <v>2</v>
      </c>
      <c r="R2907" s="2">
        <v>15.93</v>
      </c>
      <c r="S2907" s="2">
        <f t="shared" si="411"/>
        <v>1</v>
      </c>
      <c r="T2907" s="42">
        <f>DataSet!G73+DataSet!Q73+DataSet!S73</f>
        <v>7</v>
      </c>
      <c r="U2907" s="16" t="str">
        <f t="shared" si="412"/>
        <v>High</v>
      </c>
      <c r="V2907" s="4">
        <v>3</v>
      </c>
      <c r="W2907" s="33">
        <f t="shared" si="413"/>
        <v>499.87537170263749</v>
      </c>
      <c r="X2907" s="2" t="s">
        <v>28</v>
      </c>
    </row>
    <row r="2908" spans="1:24" ht="14.25" customHeight="1" x14ac:dyDescent="0.25">
      <c r="A2908" s="2">
        <v>779</v>
      </c>
      <c r="B2908" s="2">
        <v>44</v>
      </c>
      <c r="C2908" s="2" t="str">
        <f t="shared" si="405"/>
        <v>Mid Adults</v>
      </c>
      <c r="D2908" s="2" t="s">
        <v>26</v>
      </c>
      <c r="E2908" s="2" t="s">
        <v>27</v>
      </c>
      <c r="F2908" s="2">
        <v>947.34</v>
      </c>
      <c r="G2908" s="2">
        <f t="shared" si="406"/>
        <v>3</v>
      </c>
      <c r="H2908" s="6">
        <v>44975</v>
      </c>
      <c r="I2908" s="12" t="str">
        <f t="shared" si="407"/>
        <v>2023</v>
      </c>
      <c r="J2908" s="10" t="str">
        <f t="shared" si="408"/>
        <v>Feb</v>
      </c>
      <c r="K2908" s="12" t="str">
        <f t="shared" si="409"/>
        <v>18</v>
      </c>
      <c r="L2908" s="2" t="s">
        <v>14</v>
      </c>
      <c r="M2908" s="2" t="s">
        <v>25</v>
      </c>
      <c r="N2908" s="2">
        <v>0.92</v>
      </c>
      <c r="O2908" s="2" t="s">
        <v>21</v>
      </c>
      <c r="P2908" s="2">
        <v>17</v>
      </c>
      <c r="Q2908" s="2">
        <f t="shared" si="410"/>
        <v>3</v>
      </c>
      <c r="R2908" s="2">
        <v>55.73</v>
      </c>
      <c r="S2908" s="2">
        <f t="shared" si="411"/>
        <v>2</v>
      </c>
      <c r="T2908" s="42">
        <f>DataSet!G780+DataSet!Q780+DataSet!S780</f>
        <v>4</v>
      </c>
      <c r="U2908" s="16" t="str">
        <f t="shared" si="412"/>
        <v>Low</v>
      </c>
      <c r="V2908" s="4">
        <v>2</v>
      </c>
      <c r="W2908" s="33">
        <f t="shared" si="413"/>
        <v>521.4588461538458</v>
      </c>
      <c r="X2908" s="2" t="s">
        <v>22</v>
      </c>
    </row>
    <row r="2909" spans="1:24" ht="14.25" customHeight="1" x14ac:dyDescent="0.25">
      <c r="A2909" s="2">
        <v>826</v>
      </c>
      <c r="B2909" s="2">
        <v>43</v>
      </c>
      <c r="C2909" s="2" t="str">
        <f t="shared" si="405"/>
        <v>Mid Adults</v>
      </c>
      <c r="D2909" s="2" t="s">
        <v>18</v>
      </c>
      <c r="E2909" s="2" t="s">
        <v>27</v>
      </c>
      <c r="F2909" s="2">
        <v>108.78</v>
      </c>
      <c r="G2909" s="2">
        <f t="shared" si="406"/>
        <v>1</v>
      </c>
      <c r="H2909" s="6">
        <v>45022</v>
      </c>
      <c r="I2909" s="12" t="str">
        <f t="shared" si="407"/>
        <v>2023</v>
      </c>
      <c r="J2909" s="10" t="str">
        <f t="shared" si="408"/>
        <v>Apr</v>
      </c>
      <c r="K2909" s="12" t="str">
        <f t="shared" si="409"/>
        <v>06</v>
      </c>
      <c r="L2909" s="2" t="s">
        <v>30</v>
      </c>
      <c r="M2909" s="2" t="s">
        <v>25</v>
      </c>
      <c r="N2909" s="2">
        <v>0.92</v>
      </c>
      <c r="O2909" s="2" t="s">
        <v>16</v>
      </c>
      <c r="P2909" s="2">
        <v>9</v>
      </c>
      <c r="Q2909" s="2">
        <f t="shared" si="410"/>
        <v>2</v>
      </c>
      <c r="R2909" s="2">
        <v>12.09</v>
      </c>
      <c r="S2909" s="2">
        <f t="shared" si="411"/>
        <v>1</v>
      </c>
      <c r="T2909" s="42">
        <f>DataSet!G827+DataSet!Q827+DataSet!S827</f>
        <v>3</v>
      </c>
      <c r="U2909" s="16" t="str">
        <f t="shared" si="412"/>
        <v>Low</v>
      </c>
      <c r="V2909" s="4">
        <v>5</v>
      </c>
      <c r="W2909" s="33">
        <f t="shared" si="413"/>
        <v>542.59490384615322</v>
      </c>
      <c r="X2909" s="2" t="s">
        <v>28</v>
      </c>
    </row>
    <row r="2910" spans="1:24" ht="14.25" customHeight="1" x14ac:dyDescent="0.25">
      <c r="A2910" s="2">
        <v>1126</v>
      </c>
      <c r="B2910" s="2">
        <v>63</v>
      </c>
      <c r="C2910" s="2" t="str">
        <f t="shared" si="405"/>
        <v>Seniors</v>
      </c>
      <c r="D2910" s="2" t="s">
        <v>12</v>
      </c>
      <c r="E2910" s="2" t="s">
        <v>13</v>
      </c>
      <c r="F2910" s="2">
        <v>410.58</v>
      </c>
      <c r="G2910" s="2">
        <f t="shared" si="406"/>
        <v>2</v>
      </c>
      <c r="H2910" s="6">
        <v>45322</v>
      </c>
      <c r="I2910" s="12" t="str">
        <f t="shared" si="407"/>
        <v>2024</v>
      </c>
      <c r="J2910" s="10" t="str">
        <f t="shared" si="408"/>
        <v>Jan</v>
      </c>
      <c r="K2910" s="12" t="str">
        <f t="shared" si="409"/>
        <v>31</v>
      </c>
      <c r="L2910" s="2" t="s">
        <v>30</v>
      </c>
      <c r="M2910" s="2" t="s">
        <v>15</v>
      </c>
      <c r="N2910" s="2">
        <v>0.92</v>
      </c>
      <c r="O2910" s="2" t="s">
        <v>21</v>
      </c>
      <c r="P2910" s="2">
        <v>3</v>
      </c>
      <c r="Q2910" s="2">
        <f t="shared" si="410"/>
        <v>1</v>
      </c>
      <c r="R2910" s="2">
        <v>136.86000000000001</v>
      </c>
      <c r="S2910" s="2">
        <f t="shared" si="411"/>
        <v>2</v>
      </c>
      <c r="T2910" s="42">
        <f>DataSet!G1127+DataSet!Q1127+DataSet!S1127</f>
        <v>5</v>
      </c>
      <c r="U2910" s="16" t="str">
        <f t="shared" si="412"/>
        <v>Medium</v>
      </c>
      <c r="V2910" s="4">
        <v>4</v>
      </c>
      <c r="W2910" s="33">
        <f t="shared" si="413"/>
        <v>517.68948598130817</v>
      </c>
      <c r="X2910" s="2" t="s">
        <v>28</v>
      </c>
    </row>
    <row r="2911" spans="1:24" ht="14.25" customHeight="1" x14ac:dyDescent="0.25">
      <c r="A2911" s="2">
        <v>1259</v>
      </c>
      <c r="B2911" s="2">
        <v>30</v>
      </c>
      <c r="C2911" s="2" t="str">
        <f t="shared" si="405"/>
        <v>Early Adults</v>
      </c>
      <c r="D2911" s="2" t="s">
        <v>23</v>
      </c>
      <c r="E2911" s="2" t="s">
        <v>19</v>
      </c>
      <c r="F2911" s="2">
        <v>724.12</v>
      </c>
      <c r="G2911" s="2">
        <f t="shared" si="406"/>
        <v>3</v>
      </c>
      <c r="H2911" s="6">
        <v>45455</v>
      </c>
      <c r="I2911" s="12" t="str">
        <f t="shared" si="407"/>
        <v>2024</v>
      </c>
      <c r="J2911" s="10" t="str">
        <f t="shared" si="408"/>
        <v>Jun</v>
      </c>
      <c r="K2911" s="12" t="str">
        <f t="shared" si="409"/>
        <v>12</v>
      </c>
      <c r="L2911" s="2" t="s">
        <v>30</v>
      </c>
      <c r="M2911" s="2" t="s">
        <v>15</v>
      </c>
      <c r="N2911" s="2">
        <v>0.92</v>
      </c>
      <c r="O2911" s="2" t="s">
        <v>21</v>
      </c>
      <c r="P2911" s="2">
        <v>17</v>
      </c>
      <c r="Q2911" s="2">
        <f t="shared" si="410"/>
        <v>3</v>
      </c>
      <c r="R2911" s="2">
        <v>42.6</v>
      </c>
      <c r="S2911" s="2">
        <f t="shared" si="411"/>
        <v>1</v>
      </c>
      <c r="T2911" s="42">
        <f>DataSet!G1260+DataSet!Q1260+DataSet!S1260</f>
        <v>8</v>
      </c>
      <c r="U2911" s="16" t="str">
        <f t="shared" si="412"/>
        <v>High</v>
      </c>
      <c r="V2911" s="4">
        <v>5</v>
      </c>
      <c r="W2911" s="33">
        <f t="shared" si="413"/>
        <v>543.64024096385481</v>
      </c>
      <c r="X2911" s="2" t="s">
        <v>28</v>
      </c>
    </row>
    <row r="2912" spans="1:24" ht="14.25" customHeight="1" x14ac:dyDescent="0.25">
      <c r="A2912" s="2">
        <v>1355</v>
      </c>
      <c r="B2912" s="2">
        <v>35</v>
      </c>
      <c r="C2912" s="2" t="str">
        <f t="shared" si="405"/>
        <v>Early Adults</v>
      </c>
      <c r="D2912" s="2" t="s">
        <v>26</v>
      </c>
      <c r="E2912" s="2" t="s">
        <v>29</v>
      </c>
      <c r="F2912" s="2">
        <v>594.73</v>
      </c>
      <c r="G2912" s="2">
        <f t="shared" si="406"/>
        <v>2</v>
      </c>
      <c r="H2912" s="6">
        <v>45551</v>
      </c>
      <c r="I2912" s="12" t="str">
        <f t="shared" si="407"/>
        <v>2024</v>
      </c>
      <c r="J2912" s="10" t="str">
        <f t="shared" si="408"/>
        <v>Sep</v>
      </c>
      <c r="K2912" s="12" t="str">
        <f t="shared" si="409"/>
        <v>16</v>
      </c>
      <c r="L2912" s="2" t="s">
        <v>20</v>
      </c>
      <c r="M2912" s="2" t="s">
        <v>25</v>
      </c>
      <c r="N2912" s="2">
        <v>0.92</v>
      </c>
      <c r="O2912" s="2" t="s">
        <v>16</v>
      </c>
      <c r="P2912" s="2">
        <v>3</v>
      </c>
      <c r="Q2912" s="2">
        <f t="shared" si="410"/>
        <v>1</v>
      </c>
      <c r="R2912" s="2">
        <v>198.24</v>
      </c>
      <c r="S2912" s="2">
        <f t="shared" si="411"/>
        <v>3</v>
      </c>
      <c r="T2912" s="42">
        <f>DataSet!G1356+DataSet!Q1356+DataSet!S1356</f>
        <v>5</v>
      </c>
      <c r="U2912" s="16" t="str">
        <f t="shared" si="412"/>
        <v>Medium</v>
      </c>
      <c r="V2912" s="4">
        <v>4</v>
      </c>
      <c r="W2912" s="33">
        <f t="shared" si="413"/>
        <v>517.94032786885214</v>
      </c>
      <c r="X2912" s="2" t="s">
        <v>22</v>
      </c>
    </row>
    <row r="2913" spans="1:24" ht="14.25" customHeight="1" x14ac:dyDescent="0.25">
      <c r="A2913" s="2">
        <v>1517</v>
      </c>
      <c r="B2913" s="2">
        <v>25</v>
      </c>
      <c r="C2913" s="2" t="str">
        <f t="shared" si="405"/>
        <v>Young Adults</v>
      </c>
      <c r="D2913" s="2" t="s">
        <v>12</v>
      </c>
      <c r="E2913" s="2" t="s">
        <v>19</v>
      </c>
      <c r="F2913" s="2">
        <v>191.18</v>
      </c>
      <c r="G2913" s="2">
        <f t="shared" si="406"/>
        <v>1</v>
      </c>
      <c r="H2913" s="6">
        <v>45713</v>
      </c>
      <c r="I2913" s="12" t="str">
        <f t="shared" si="407"/>
        <v>2025</v>
      </c>
      <c r="J2913" s="10" t="str">
        <f t="shared" si="408"/>
        <v>Feb</v>
      </c>
      <c r="K2913" s="12" t="str">
        <f t="shared" si="409"/>
        <v>25</v>
      </c>
      <c r="L2913" s="2" t="s">
        <v>20</v>
      </c>
      <c r="M2913" s="2" t="s">
        <v>15</v>
      </c>
      <c r="N2913" s="2">
        <v>0.92</v>
      </c>
      <c r="O2913" s="2" t="s">
        <v>21</v>
      </c>
      <c r="P2913" s="2">
        <v>3</v>
      </c>
      <c r="Q2913" s="2">
        <f t="shared" si="410"/>
        <v>1</v>
      </c>
      <c r="R2913" s="2">
        <v>63.73</v>
      </c>
      <c r="S2913" s="2">
        <f t="shared" si="411"/>
        <v>2</v>
      </c>
      <c r="T2913" s="42">
        <f>DataSet!G1518+DataSet!Q1518+DataSet!S1518</f>
        <v>6</v>
      </c>
      <c r="U2913" s="16" t="str">
        <f t="shared" si="412"/>
        <v>Medium</v>
      </c>
      <c r="V2913" s="4">
        <v>2</v>
      </c>
      <c r="W2913" s="33">
        <f t="shared" si="413"/>
        <v>520.43262650602367</v>
      </c>
      <c r="X2913" s="2" t="s">
        <v>22</v>
      </c>
    </row>
    <row r="2914" spans="1:24" ht="14.25" customHeight="1" x14ac:dyDescent="0.25">
      <c r="A2914" s="2">
        <v>1601</v>
      </c>
      <c r="B2914" s="2">
        <v>26</v>
      </c>
      <c r="C2914" s="2" t="str">
        <f t="shared" si="405"/>
        <v>Young Adults</v>
      </c>
      <c r="D2914" s="2" t="s">
        <v>26</v>
      </c>
      <c r="E2914" s="2" t="s">
        <v>29</v>
      </c>
      <c r="F2914" s="2">
        <v>374.62</v>
      </c>
      <c r="G2914" s="2">
        <f t="shared" si="406"/>
        <v>2</v>
      </c>
      <c r="H2914" s="6">
        <v>45797</v>
      </c>
      <c r="I2914" s="12" t="str">
        <f t="shared" si="407"/>
        <v>2025</v>
      </c>
      <c r="J2914" s="10" t="str">
        <f t="shared" si="408"/>
        <v>May</v>
      </c>
      <c r="K2914" s="12" t="str">
        <f t="shared" si="409"/>
        <v>20</v>
      </c>
      <c r="L2914" s="2" t="s">
        <v>30</v>
      </c>
      <c r="M2914" s="2" t="s">
        <v>25</v>
      </c>
      <c r="N2914" s="2">
        <v>0.92</v>
      </c>
      <c r="O2914" s="2" t="s">
        <v>16</v>
      </c>
      <c r="P2914" s="2">
        <v>11</v>
      </c>
      <c r="Q2914" s="2">
        <f t="shared" si="410"/>
        <v>2</v>
      </c>
      <c r="R2914" s="2">
        <v>34.06</v>
      </c>
      <c r="S2914" s="2">
        <f t="shared" si="411"/>
        <v>1</v>
      </c>
      <c r="T2914" s="42">
        <f>DataSet!G1602+DataSet!Q1602+DataSet!S1602</f>
        <v>7</v>
      </c>
      <c r="U2914" s="16" t="str">
        <f t="shared" si="412"/>
        <v>High</v>
      </c>
      <c r="V2914" s="4">
        <v>2</v>
      </c>
      <c r="W2914" s="33">
        <f t="shared" si="413"/>
        <v>521.22792270531363</v>
      </c>
      <c r="X2914" s="2" t="s">
        <v>17</v>
      </c>
    </row>
    <row r="2915" spans="1:24" ht="14.25" customHeight="1" x14ac:dyDescent="0.25">
      <c r="A2915" s="2">
        <v>1910</v>
      </c>
      <c r="B2915" s="2">
        <v>63</v>
      </c>
      <c r="C2915" s="2" t="str">
        <f t="shared" si="405"/>
        <v>Seniors</v>
      </c>
      <c r="D2915" s="2" t="s">
        <v>12</v>
      </c>
      <c r="E2915" s="2" t="s">
        <v>19</v>
      </c>
      <c r="F2915" s="2">
        <v>461.79</v>
      </c>
      <c r="G2915" s="2">
        <f t="shared" si="406"/>
        <v>2</v>
      </c>
      <c r="H2915" s="6">
        <v>46106</v>
      </c>
      <c r="I2915" s="12" t="str">
        <f t="shared" si="407"/>
        <v>2026</v>
      </c>
      <c r="J2915" s="10" t="str">
        <f t="shared" si="408"/>
        <v>Mar</v>
      </c>
      <c r="K2915" s="12" t="str">
        <f t="shared" si="409"/>
        <v>25</v>
      </c>
      <c r="L2915" s="2" t="s">
        <v>20</v>
      </c>
      <c r="M2915" s="2" t="s">
        <v>25</v>
      </c>
      <c r="N2915" s="2">
        <v>0.92</v>
      </c>
      <c r="O2915" s="2" t="s">
        <v>21</v>
      </c>
      <c r="P2915" s="2">
        <v>6</v>
      </c>
      <c r="Q2915" s="2">
        <f t="shared" si="410"/>
        <v>2</v>
      </c>
      <c r="R2915" s="2">
        <v>76.959999999999994</v>
      </c>
      <c r="S2915" s="2">
        <f t="shared" si="411"/>
        <v>2</v>
      </c>
      <c r="T2915" s="42">
        <f>DataSet!G1911+DataSet!Q1911+DataSet!S1911</f>
        <v>7</v>
      </c>
      <c r="U2915" s="16" t="str">
        <f t="shared" si="412"/>
        <v>High</v>
      </c>
      <c r="V2915" s="4">
        <v>1</v>
      </c>
      <c r="W2915" s="33">
        <f t="shared" si="413"/>
        <v>537.19935406698551</v>
      </c>
      <c r="X2915" s="2" t="s">
        <v>17</v>
      </c>
    </row>
    <row r="2916" spans="1:24" ht="14.25" customHeight="1" x14ac:dyDescent="0.25">
      <c r="A2916" s="2">
        <v>2053</v>
      </c>
      <c r="B2916" s="2">
        <v>35</v>
      </c>
      <c r="C2916" s="2" t="str">
        <f t="shared" si="405"/>
        <v>Early Adults</v>
      </c>
      <c r="D2916" s="2" t="s">
        <v>23</v>
      </c>
      <c r="E2916" s="2" t="s">
        <v>27</v>
      </c>
      <c r="F2916" s="2">
        <v>891.14</v>
      </c>
      <c r="G2916" s="2">
        <f t="shared" si="406"/>
        <v>3</v>
      </c>
      <c r="H2916" s="6">
        <v>46249</v>
      </c>
      <c r="I2916" s="12" t="str">
        <f t="shared" si="407"/>
        <v>2026</v>
      </c>
      <c r="J2916" s="10" t="str">
        <f t="shared" si="408"/>
        <v>Aug</v>
      </c>
      <c r="K2916" s="12" t="str">
        <f t="shared" si="409"/>
        <v>15</v>
      </c>
      <c r="L2916" s="2" t="s">
        <v>24</v>
      </c>
      <c r="M2916" s="2" t="s">
        <v>15</v>
      </c>
      <c r="N2916" s="2">
        <v>0.92</v>
      </c>
      <c r="O2916" s="2" t="s">
        <v>16</v>
      </c>
      <c r="P2916" s="2">
        <v>13</v>
      </c>
      <c r="Q2916" s="2">
        <f t="shared" si="410"/>
        <v>2</v>
      </c>
      <c r="R2916" s="2">
        <v>68.55</v>
      </c>
      <c r="S2916" s="2">
        <f t="shared" si="411"/>
        <v>2</v>
      </c>
      <c r="T2916" s="42">
        <f>DataSet!G2054+DataSet!Q2054+DataSet!S2054</f>
        <v>7</v>
      </c>
      <c r="U2916" s="16" t="str">
        <f t="shared" si="412"/>
        <v>High</v>
      </c>
      <c r="V2916" s="4">
        <v>1</v>
      </c>
      <c r="W2916" s="33">
        <f t="shared" si="413"/>
        <v>537.38019184652273</v>
      </c>
      <c r="X2916" s="2" t="s">
        <v>17</v>
      </c>
    </row>
    <row r="2917" spans="1:24" ht="14.25" customHeight="1" x14ac:dyDescent="0.25">
      <c r="A2917" s="2">
        <v>2316</v>
      </c>
      <c r="B2917" s="2">
        <v>34</v>
      </c>
      <c r="C2917" s="2" t="str">
        <f t="shared" si="405"/>
        <v>Early Adults</v>
      </c>
      <c r="D2917" s="2" t="s">
        <v>18</v>
      </c>
      <c r="E2917" s="2" t="s">
        <v>27</v>
      </c>
      <c r="F2917" s="2">
        <v>500.92</v>
      </c>
      <c r="G2917" s="2">
        <f t="shared" si="406"/>
        <v>2</v>
      </c>
      <c r="H2917" s="6">
        <v>46512</v>
      </c>
      <c r="I2917" s="12" t="str">
        <f t="shared" si="407"/>
        <v>2027</v>
      </c>
      <c r="J2917" s="10" t="str">
        <f t="shared" si="408"/>
        <v>May</v>
      </c>
      <c r="K2917" s="12" t="str">
        <f t="shared" si="409"/>
        <v>05</v>
      </c>
      <c r="L2917" s="2" t="s">
        <v>14</v>
      </c>
      <c r="M2917" s="2" t="s">
        <v>25</v>
      </c>
      <c r="N2917" s="2">
        <v>0.92</v>
      </c>
      <c r="O2917" s="2" t="s">
        <v>16</v>
      </c>
      <c r="P2917" s="2">
        <v>17</v>
      </c>
      <c r="Q2917" s="2">
        <f t="shared" si="410"/>
        <v>3</v>
      </c>
      <c r="R2917" s="2">
        <v>29.47</v>
      </c>
      <c r="S2917" s="2">
        <f t="shared" si="411"/>
        <v>1</v>
      </c>
      <c r="T2917" s="42">
        <f>DataSet!G2317+DataSet!Q2317+DataSet!S2317</f>
        <v>5</v>
      </c>
      <c r="U2917" s="16" t="str">
        <f t="shared" si="412"/>
        <v>Medium</v>
      </c>
      <c r="V2917" s="4">
        <v>4</v>
      </c>
      <c r="W2917" s="33">
        <f t="shared" si="413"/>
        <v>517.76007042253491</v>
      </c>
      <c r="X2917" s="2" t="s">
        <v>28</v>
      </c>
    </row>
    <row r="2918" spans="1:24" ht="14.25" customHeight="1" x14ac:dyDescent="0.25">
      <c r="A2918" s="2">
        <v>2671</v>
      </c>
      <c r="B2918" s="2">
        <v>62</v>
      </c>
      <c r="C2918" s="2" t="str">
        <f t="shared" si="405"/>
        <v>Seniors</v>
      </c>
      <c r="D2918" s="2" t="s">
        <v>26</v>
      </c>
      <c r="E2918" s="2" t="s">
        <v>27</v>
      </c>
      <c r="F2918" s="2">
        <v>174.74</v>
      </c>
      <c r="G2918" s="2">
        <f t="shared" si="406"/>
        <v>1</v>
      </c>
      <c r="H2918" s="6">
        <v>46867</v>
      </c>
      <c r="I2918" s="12" t="str">
        <f t="shared" si="407"/>
        <v>2028</v>
      </c>
      <c r="J2918" s="10" t="str">
        <f t="shared" si="408"/>
        <v>Apr</v>
      </c>
      <c r="K2918" s="12" t="str">
        <f t="shared" si="409"/>
        <v>24</v>
      </c>
      <c r="L2918" s="2" t="s">
        <v>30</v>
      </c>
      <c r="M2918" s="2" t="s">
        <v>25</v>
      </c>
      <c r="N2918" s="2">
        <v>0.92</v>
      </c>
      <c r="O2918" s="2" t="s">
        <v>16</v>
      </c>
      <c r="P2918" s="2">
        <v>15</v>
      </c>
      <c r="Q2918" s="2">
        <f t="shared" si="410"/>
        <v>2</v>
      </c>
      <c r="R2918" s="2">
        <v>11.65</v>
      </c>
      <c r="S2918" s="2">
        <f t="shared" si="411"/>
        <v>1</v>
      </c>
      <c r="T2918" s="42">
        <f>DataSet!G2672+DataSet!Q2672+DataSet!S2672</f>
        <v>7</v>
      </c>
      <c r="U2918" s="16" t="str">
        <f t="shared" si="412"/>
        <v>High</v>
      </c>
      <c r="V2918" s="4">
        <v>4</v>
      </c>
      <c r="W2918" s="33">
        <f t="shared" si="413"/>
        <v>517.79969411764682</v>
      </c>
      <c r="X2918" s="2" t="s">
        <v>22</v>
      </c>
    </row>
    <row r="2919" spans="1:24" ht="14.25" customHeight="1" x14ac:dyDescent="0.25">
      <c r="A2919" s="2">
        <v>3019</v>
      </c>
      <c r="B2919" s="2">
        <v>42</v>
      </c>
      <c r="C2919" s="2" t="str">
        <f t="shared" si="405"/>
        <v>Mid Adults</v>
      </c>
      <c r="D2919" s="2" t="s">
        <v>26</v>
      </c>
      <c r="E2919" s="2" t="s">
        <v>19</v>
      </c>
      <c r="F2919" s="2">
        <v>431.28</v>
      </c>
      <c r="G2919" s="2">
        <f t="shared" si="406"/>
        <v>2</v>
      </c>
      <c r="H2919" s="6">
        <v>47215</v>
      </c>
      <c r="I2919" s="12" t="str">
        <f t="shared" si="407"/>
        <v>2029</v>
      </c>
      <c r="J2919" s="10" t="str">
        <f t="shared" si="408"/>
        <v>Apr</v>
      </c>
      <c r="K2919" s="12" t="str">
        <f t="shared" si="409"/>
        <v>07</v>
      </c>
      <c r="L2919" s="2" t="s">
        <v>20</v>
      </c>
      <c r="M2919" s="2" t="s">
        <v>25</v>
      </c>
      <c r="N2919" s="2">
        <v>0.92</v>
      </c>
      <c r="O2919" s="2" t="s">
        <v>16</v>
      </c>
      <c r="P2919" s="2">
        <v>15</v>
      </c>
      <c r="Q2919" s="2">
        <f t="shared" si="410"/>
        <v>2</v>
      </c>
      <c r="R2919" s="2">
        <v>28.75</v>
      </c>
      <c r="S2919" s="2">
        <f t="shared" si="411"/>
        <v>1</v>
      </c>
      <c r="T2919" s="42">
        <f>DataSet!G3020+DataSet!Q3020+DataSet!S3020</f>
        <v>5</v>
      </c>
      <c r="U2919" s="16" t="str">
        <f t="shared" si="412"/>
        <v>Medium</v>
      </c>
      <c r="V2919" s="4">
        <v>5</v>
      </c>
      <c r="W2919" s="33">
        <f t="shared" si="413"/>
        <v>543.20429951690767</v>
      </c>
      <c r="X2919" s="2" t="s">
        <v>22</v>
      </c>
    </row>
    <row r="2920" spans="1:24" ht="14.25" customHeight="1" x14ac:dyDescent="0.25">
      <c r="A2920" s="2">
        <v>3348</v>
      </c>
      <c r="B2920" s="2">
        <v>22</v>
      </c>
      <c r="C2920" s="2" t="str">
        <f t="shared" si="405"/>
        <v>Young Adults</v>
      </c>
      <c r="D2920" s="2" t="s">
        <v>26</v>
      </c>
      <c r="E2920" s="2" t="s">
        <v>27</v>
      </c>
      <c r="F2920" s="2">
        <v>530.82000000000005</v>
      </c>
      <c r="G2920" s="2">
        <f t="shared" si="406"/>
        <v>2</v>
      </c>
      <c r="H2920" s="6">
        <v>47544</v>
      </c>
      <c r="I2920" s="12" t="str">
        <f t="shared" si="407"/>
        <v>2030</v>
      </c>
      <c r="J2920" s="10" t="str">
        <f t="shared" si="408"/>
        <v>Mar</v>
      </c>
      <c r="K2920" s="12" t="str">
        <f t="shared" si="409"/>
        <v>02</v>
      </c>
      <c r="L2920" s="2" t="s">
        <v>24</v>
      </c>
      <c r="M2920" s="2" t="s">
        <v>15</v>
      </c>
      <c r="N2920" s="2">
        <v>0.92</v>
      </c>
      <c r="O2920" s="2" t="s">
        <v>21</v>
      </c>
      <c r="P2920" s="2">
        <v>18</v>
      </c>
      <c r="Q2920" s="2">
        <f t="shared" si="410"/>
        <v>3</v>
      </c>
      <c r="R2920" s="2">
        <v>29.49</v>
      </c>
      <c r="S2920" s="2">
        <f t="shared" si="411"/>
        <v>1</v>
      </c>
      <c r="T2920" s="42">
        <f>DataSet!G3349+DataSet!Q3349+DataSet!S3349</f>
        <v>6</v>
      </c>
      <c r="U2920" s="16" t="str">
        <f t="shared" si="412"/>
        <v>Medium</v>
      </c>
      <c r="V2920" s="4">
        <v>1</v>
      </c>
      <c r="W2920" s="33">
        <f t="shared" si="413"/>
        <v>536.5298076923076</v>
      </c>
      <c r="X2920" s="2" t="s">
        <v>22</v>
      </c>
    </row>
    <row r="2921" spans="1:24" ht="14.25" customHeight="1" x14ac:dyDescent="0.25">
      <c r="A2921" s="2">
        <v>3615</v>
      </c>
      <c r="B2921" s="2">
        <v>64</v>
      </c>
      <c r="C2921" s="2" t="str">
        <f t="shared" si="405"/>
        <v>Seniors</v>
      </c>
      <c r="D2921" s="2" t="s">
        <v>26</v>
      </c>
      <c r="E2921" s="2" t="s">
        <v>19</v>
      </c>
      <c r="F2921" s="2">
        <v>569.30999999999995</v>
      </c>
      <c r="G2921" s="2">
        <f t="shared" si="406"/>
        <v>2</v>
      </c>
      <c r="H2921" s="6">
        <v>47811</v>
      </c>
      <c r="I2921" s="12" t="str">
        <f t="shared" si="407"/>
        <v>2030</v>
      </c>
      <c r="J2921" s="10" t="str">
        <f t="shared" si="408"/>
        <v>Nov</v>
      </c>
      <c r="K2921" s="12" t="str">
        <f t="shared" si="409"/>
        <v>24</v>
      </c>
      <c r="L2921" s="2" t="s">
        <v>24</v>
      </c>
      <c r="M2921" s="2" t="s">
        <v>25</v>
      </c>
      <c r="N2921" s="2">
        <v>0.92</v>
      </c>
      <c r="O2921" s="2" t="s">
        <v>21</v>
      </c>
      <c r="P2921" s="2">
        <v>13</v>
      </c>
      <c r="Q2921" s="2">
        <f t="shared" si="410"/>
        <v>2</v>
      </c>
      <c r="R2921" s="2">
        <v>43.79</v>
      </c>
      <c r="S2921" s="2">
        <f t="shared" si="411"/>
        <v>1</v>
      </c>
      <c r="T2921" s="42">
        <f>DataSet!G3616+DataSet!Q3616+DataSet!S3616</f>
        <v>5</v>
      </c>
      <c r="U2921" s="16" t="str">
        <f t="shared" si="412"/>
        <v>Medium</v>
      </c>
      <c r="V2921" s="4">
        <v>2</v>
      </c>
      <c r="W2921" s="33">
        <f t="shared" si="413"/>
        <v>521.58290556900693</v>
      </c>
      <c r="X2921" s="2" t="s">
        <v>17</v>
      </c>
    </row>
    <row r="2922" spans="1:24" ht="14.25" customHeight="1" x14ac:dyDescent="0.25">
      <c r="A2922" s="2">
        <v>3978</v>
      </c>
      <c r="B2922" s="2">
        <v>41</v>
      </c>
      <c r="C2922" s="2" t="str">
        <f t="shared" si="405"/>
        <v>Mid Adults</v>
      </c>
      <c r="D2922" s="2" t="s">
        <v>12</v>
      </c>
      <c r="E2922" s="2" t="s">
        <v>13</v>
      </c>
      <c r="F2922" s="2">
        <v>899.56</v>
      </c>
      <c r="G2922" s="2">
        <f t="shared" si="406"/>
        <v>3</v>
      </c>
      <c r="H2922" s="6">
        <v>48174</v>
      </c>
      <c r="I2922" s="12" t="str">
        <f t="shared" si="407"/>
        <v>2031</v>
      </c>
      <c r="J2922" s="10" t="str">
        <f t="shared" si="408"/>
        <v>Nov</v>
      </c>
      <c r="K2922" s="12" t="str">
        <f t="shared" si="409"/>
        <v>22</v>
      </c>
      <c r="L2922" s="2" t="s">
        <v>20</v>
      </c>
      <c r="M2922" s="2" t="s">
        <v>25</v>
      </c>
      <c r="N2922" s="2">
        <v>0.92</v>
      </c>
      <c r="O2922" s="2" t="s">
        <v>21</v>
      </c>
      <c r="P2922" s="2">
        <v>17</v>
      </c>
      <c r="Q2922" s="2">
        <f t="shared" si="410"/>
        <v>3</v>
      </c>
      <c r="R2922" s="2">
        <v>52.92</v>
      </c>
      <c r="S2922" s="2">
        <f t="shared" si="411"/>
        <v>2</v>
      </c>
      <c r="T2922" s="42">
        <f>DataSet!G3979+DataSet!Q3979+DataSet!S3979</f>
        <v>6</v>
      </c>
      <c r="U2922" s="16" t="str">
        <f t="shared" si="412"/>
        <v>Medium</v>
      </c>
      <c r="V2922" s="4">
        <v>5</v>
      </c>
      <c r="W2922" s="33">
        <f t="shared" si="413"/>
        <v>543.47530266343779</v>
      </c>
      <c r="X2922" s="2" t="s">
        <v>17</v>
      </c>
    </row>
    <row r="2923" spans="1:24" ht="14.25" customHeight="1" x14ac:dyDescent="0.25">
      <c r="A2923" s="2">
        <v>4119</v>
      </c>
      <c r="B2923" s="2">
        <v>61</v>
      </c>
      <c r="C2923" s="2" t="str">
        <f t="shared" si="405"/>
        <v>Seniors</v>
      </c>
      <c r="D2923" s="2" t="s">
        <v>23</v>
      </c>
      <c r="E2923" s="2" t="s">
        <v>19</v>
      </c>
      <c r="F2923" s="2">
        <v>536.52</v>
      </c>
      <c r="G2923" s="2">
        <f t="shared" si="406"/>
        <v>2</v>
      </c>
      <c r="H2923" s="6">
        <v>48315</v>
      </c>
      <c r="I2923" s="12" t="str">
        <f t="shared" si="407"/>
        <v>2032</v>
      </c>
      <c r="J2923" s="10" t="str">
        <f t="shared" si="408"/>
        <v>Apr</v>
      </c>
      <c r="K2923" s="12" t="str">
        <f t="shared" si="409"/>
        <v>11</v>
      </c>
      <c r="L2923" s="2" t="s">
        <v>24</v>
      </c>
      <c r="M2923" s="2" t="s">
        <v>15</v>
      </c>
      <c r="N2923" s="2">
        <v>0.92</v>
      </c>
      <c r="O2923" s="2" t="s">
        <v>16</v>
      </c>
      <c r="P2923" s="2">
        <v>11</v>
      </c>
      <c r="Q2923" s="2">
        <f t="shared" si="410"/>
        <v>2</v>
      </c>
      <c r="R2923" s="2">
        <v>48.77</v>
      </c>
      <c r="S2923" s="2">
        <f t="shared" si="411"/>
        <v>1</v>
      </c>
      <c r="T2923" s="42">
        <f>DataSet!G4120+DataSet!Q4120+DataSet!S4120</f>
        <v>6</v>
      </c>
      <c r="U2923" s="16" t="str">
        <f t="shared" si="412"/>
        <v>Medium</v>
      </c>
      <c r="V2923" s="4">
        <v>1</v>
      </c>
      <c r="W2923" s="33">
        <f t="shared" si="413"/>
        <v>536.54356626506012</v>
      </c>
      <c r="X2923" s="2" t="s">
        <v>22</v>
      </c>
    </row>
    <row r="2924" spans="1:24" ht="14.25" customHeight="1" x14ac:dyDescent="0.25">
      <c r="A2924" s="2">
        <v>4131</v>
      </c>
      <c r="B2924" s="2">
        <v>43</v>
      </c>
      <c r="C2924" s="2" t="str">
        <f t="shared" si="405"/>
        <v>Mid Adults</v>
      </c>
      <c r="D2924" s="2" t="s">
        <v>26</v>
      </c>
      <c r="E2924" s="2" t="s">
        <v>27</v>
      </c>
      <c r="F2924" s="2">
        <v>841.58</v>
      </c>
      <c r="G2924" s="2">
        <f t="shared" si="406"/>
        <v>3</v>
      </c>
      <c r="H2924" s="6">
        <v>48327</v>
      </c>
      <c r="I2924" s="12" t="str">
        <f t="shared" si="407"/>
        <v>2032</v>
      </c>
      <c r="J2924" s="10" t="str">
        <f t="shared" si="408"/>
        <v>Apr</v>
      </c>
      <c r="K2924" s="12" t="str">
        <f t="shared" si="409"/>
        <v>23</v>
      </c>
      <c r="L2924" s="2" t="s">
        <v>24</v>
      </c>
      <c r="M2924" s="2" t="s">
        <v>15</v>
      </c>
      <c r="N2924" s="2">
        <v>0.92</v>
      </c>
      <c r="O2924" s="2" t="s">
        <v>16</v>
      </c>
      <c r="P2924" s="2">
        <v>19</v>
      </c>
      <c r="Q2924" s="2">
        <f t="shared" si="410"/>
        <v>3</v>
      </c>
      <c r="R2924" s="2">
        <v>44.29</v>
      </c>
      <c r="S2924" s="2">
        <f t="shared" si="411"/>
        <v>1</v>
      </c>
      <c r="T2924" s="42">
        <f>DataSet!G4132+DataSet!Q4132+DataSet!S4132</f>
        <v>4</v>
      </c>
      <c r="U2924" s="16" t="str">
        <f t="shared" si="412"/>
        <v>Low</v>
      </c>
      <c r="V2924" s="4">
        <v>3</v>
      </c>
      <c r="W2924" s="33">
        <f t="shared" si="413"/>
        <v>500.50264423076885</v>
      </c>
      <c r="X2924" s="2" t="s">
        <v>22</v>
      </c>
    </row>
    <row r="2925" spans="1:24" ht="14.25" customHeight="1" x14ac:dyDescent="0.25">
      <c r="A2925" s="2">
        <v>4486</v>
      </c>
      <c r="B2925" s="2">
        <v>42</v>
      </c>
      <c r="C2925" s="2" t="str">
        <f t="shared" si="405"/>
        <v>Mid Adults</v>
      </c>
      <c r="D2925" s="2" t="s">
        <v>23</v>
      </c>
      <c r="E2925" s="2" t="s">
        <v>13</v>
      </c>
      <c r="F2925" s="2">
        <v>119.18</v>
      </c>
      <c r="G2925" s="2">
        <f t="shared" si="406"/>
        <v>1</v>
      </c>
      <c r="H2925" s="6">
        <v>48682</v>
      </c>
      <c r="I2925" s="12" t="str">
        <f t="shared" si="407"/>
        <v>2033</v>
      </c>
      <c r="J2925" s="10" t="str">
        <f t="shared" si="408"/>
        <v>Apr</v>
      </c>
      <c r="K2925" s="12" t="str">
        <f t="shared" si="409"/>
        <v>13</v>
      </c>
      <c r="L2925" s="2" t="s">
        <v>20</v>
      </c>
      <c r="M2925" s="2" t="s">
        <v>25</v>
      </c>
      <c r="N2925" s="2">
        <v>0.92</v>
      </c>
      <c r="O2925" s="2" t="s">
        <v>21</v>
      </c>
      <c r="P2925" s="2">
        <v>4</v>
      </c>
      <c r="Q2925" s="2">
        <f t="shared" si="410"/>
        <v>1</v>
      </c>
      <c r="R2925" s="2">
        <v>29.8</v>
      </c>
      <c r="S2925" s="2">
        <f t="shared" si="411"/>
        <v>1</v>
      </c>
      <c r="T2925" s="42">
        <f>DataSet!G4487+DataSet!Q4487+DataSet!S4487</f>
        <v>4</v>
      </c>
      <c r="U2925" s="16" t="str">
        <f t="shared" si="412"/>
        <v>Low</v>
      </c>
      <c r="V2925" s="4">
        <v>5</v>
      </c>
      <c r="W2925" s="33">
        <f t="shared" si="413"/>
        <v>542.61101941747518</v>
      </c>
      <c r="X2925" s="2" t="s">
        <v>17</v>
      </c>
    </row>
    <row r="2926" spans="1:24" ht="14.25" customHeight="1" x14ac:dyDescent="0.25">
      <c r="A2926" s="2">
        <v>4784</v>
      </c>
      <c r="B2926" s="2">
        <v>67</v>
      </c>
      <c r="C2926" s="2" t="str">
        <f t="shared" si="405"/>
        <v>Seniors</v>
      </c>
      <c r="D2926" s="2" t="s">
        <v>23</v>
      </c>
      <c r="E2926" s="2" t="s">
        <v>19</v>
      </c>
      <c r="F2926" s="2">
        <v>327.04000000000002</v>
      </c>
      <c r="G2926" s="2">
        <f t="shared" si="406"/>
        <v>1</v>
      </c>
      <c r="H2926" s="6">
        <v>48980</v>
      </c>
      <c r="I2926" s="12" t="str">
        <f t="shared" si="407"/>
        <v>2034</v>
      </c>
      <c r="J2926" s="10" t="str">
        <f t="shared" si="408"/>
        <v>Feb</v>
      </c>
      <c r="K2926" s="12" t="str">
        <f t="shared" si="409"/>
        <v>05</v>
      </c>
      <c r="L2926" s="2" t="s">
        <v>14</v>
      </c>
      <c r="M2926" s="2" t="s">
        <v>15</v>
      </c>
      <c r="N2926" s="2">
        <v>0.92</v>
      </c>
      <c r="O2926" s="2" t="s">
        <v>21</v>
      </c>
      <c r="P2926" s="2">
        <v>9</v>
      </c>
      <c r="Q2926" s="2">
        <f t="shared" si="410"/>
        <v>2</v>
      </c>
      <c r="R2926" s="2">
        <v>36.340000000000003</v>
      </c>
      <c r="S2926" s="2">
        <f t="shared" si="411"/>
        <v>1</v>
      </c>
      <c r="T2926" s="42">
        <f>DataSet!G4785+DataSet!Q4785+DataSet!S4785</f>
        <v>7</v>
      </c>
      <c r="U2926" s="16" t="str">
        <f t="shared" si="412"/>
        <v>High</v>
      </c>
      <c r="V2926" s="4">
        <v>1</v>
      </c>
      <c r="W2926" s="33">
        <f t="shared" si="413"/>
        <v>536.5436231884056</v>
      </c>
      <c r="X2926" s="2" t="s">
        <v>17</v>
      </c>
    </row>
    <row r="2927" spans="1:24" ht="14.25" customHeight="1" x14ac:dyDescent="0.25">
      <c r="A2927" s="2">
        <v>256</v>
      </c>
      <c r="B2927" s="2">
        <v>47</v>
      </c>
      <c r="C2927" s="2" t="str">
        <f t="shared" si="405"/>
        <v>Mid Adults</v>
      </c>
      <c r="D2927" s="2" t="s">
        <v>26</v>
      </c>
      <c r="E2927" s="2" t="s">
        <v>29</v>
      </c>
      <c r="F2927" s="2">
        <v>119.21</v>
      </c>
      <c r="G2927" s="2">
        <f t="shared" si="406"/>
        <v>1</v>
      </c>
      <c r="H2927" s="6">
        <v>44452</v>
      </c>
      <c r="I2927" s="12" t="str">
        <f t="shared" si="407"/>
        <v>2021</v>
      </c>
      <c r="J2927" s="10" t="str">
        <f t="shared" si="408"/>
        <v>Sep</v>
      </c>
      <c r="K2927" s="12" t="str">
        <f t="shared" si="409"/>
        <v>13</v>
      </c>
      <c r="L2927" s="2" t="s">
        <v>20</v>
      </c>
      <c r="M2927" s="2" t="s">
        <v>25</v>
      </c>
      <c r="N2927" s="2">
        <v>0.91</v>
      </c>
      <c r="O2927" s="2" t="s">
        <v>16</v>
      </c>
      <c r="P2927" s="2">
        <v>3</v>
      </c>
      <c r="Q2927" s="2">
        <f t="shared" si="410"/>
        <v>1</v>
      </c>
      <c r="R2927" s="2">
        <v>39.74</v>
      </c>
      <c r="S2927" s="2">
        <f t="shared" si="411"/>
        <v>1</v>
      </c>
      <c r="T2927" s="42">
        <f>DataSet!G257+DataSet!Q257+DataSet!S257</f>
        <v>4</v>
      </c>
      <c r="U2927" s="16" t="str">
        <f t="shared" si="412"/>
        <v>Low</v>
      </c>
      <c r="V2927" s="4">
        <v>4</v>
      </c>
      <c r="W2927" s="33">
        <f t="shared" si="413"/>
        <v>518.60879716981117</v>
      </c>
      <c r="X2927" s="2" t="s">
        <v>28</v>
      </c>
    </row>
    <row r="2928" spans="1:24" ht="14.25" customHeight="1" x14ac:dyDescent="0.25">
      <c r="A2928" s="2">
        <v>279</v>
      </c>
      <c r="B2928" s="2">
        <v>62</v>
      </c>
      <c r="C2928" s="2" t="str">
        <f t="shared" si="405"/>
        <v>Seniors</v>
      </c>
      <c r="D2928" s="2" t="s">
        <v>12</v>
      </c>
      <c r="E2928" s="2" t="s">
        <v>19</v>
      </c>
      <c r="F2928" s="2">
        <v>340.67</v>
      </c>
      <c r="G2928" s="2">
        <f t="shared" si="406"/>
        <v>1</v>
      </c>
      <c r="H2928" s="6">
        <v>44475</v>
      </c>
      <c r="I2928" s="12" t="str">
        <f t="shared" si="407"/>
        <v>2021</v>
      </c>
      <c r="J2928" s="10" t="str">
        <f t="shared" si="408"/>
        <v>Oct</v>
      </c>
      <c r="K2928" s="12" t="str">
        <f t="shared" si="409"/>
        <v>06</v>
      </c>
      <c r="L2928" s="2" t="s">
        <v>20</v>
      </c>
      <c r="M2928" s="2" t="s">
        <v>15</v>
      </c>
      <c r="N2928" s="2">
        <v>0.91</v>
      </c>
      <c r="O2928" s="2" t="s">
        <v>16</v>
      </c>
      <c r="P2928" s="2">
        <v>2</v>
      </c>
      <c r="Q2928" s="2">
        <f t="shared" si="410"/>
        <v>1</v>
      </c>
      <c r="R2928" s="2">
        <v>170.34</v>
      </c>
      <c r="S2928" s="2">
        <f t="shared" si="411"/>
        <v>3</v>
      </c>
      <c r="T2928" s="42">
        <f>DataSet!G280+DataSet!Q280+DataSet!S280</f>
        <v>4</v>
      </c>
      <c r="U2928" s="16" t="str">
        <f t="shared" si="412"/>
        <v>Low</v>
      </c>
      <c r="V2928" s="4">
        <v>2</v>
      </c>
      <c r="W2928" s="33">
        <f t="shared" si="413"/>
        <v>521.46706310679576</v>
      </c>
      <c r="X2928" s="2" t="s">
        <v>28</v>
      </c>
    </row>
    <row r="2929" spans="1:24" ht="14.25" customHeight="1" x14ac:dyDescent="0.25">
      <c r="A2929" s="2">
        <v>613</v>
      </c>
      <c r="B2929" s="2">
        <v>56</v>
      </c>
      <c r="C2929" s="2" t="str">
        <f t="shared" si="405"/>
        <v>Late Adults</v>
      </c>
      <c r="D2929" s="2" t="s">
        <v>18</v>
      </c>
      <c r="E2929" s="2" t="s">
        <v>29</v>
      </c>
      <c r="F2929" s="2">
        <v>452.97</v>
      </c>
      <c r="G2929" s="2">
        <f t="shared" si="406"/>
        <v>2</v>
      </c>
      <c r="H2929" s="6">
        <v>44809</v>
      </c>
      <c r="I2929" s="12" t="str">
        <f t="shared" si="407"/>
        <v>2022</v>
      </c>
      <c r="J2929" s="10" t="str">
        <f t="shared" si="408"/>
        <v>Sep</v>
      </c>
      <c r="K2929" s="12" t="str">
        <f t="shared" si="409"/>
        <v>05</v>
      </c>
      <c r="L2929" s="2" t="s">
        <v>20</v>
      </c>
      <c r="M2929" s="2" t="s">
        <v>25</v>
      </c>
      <c r="N2929" s="2">
        <v>0.91</v>
      </c>
      <c r="O2929" s="2" t="s">
        <v>16</v>
      </c>
      <c r="P2929" s="2">
        <v>7</v>
      </c>
      <c r="Q2929" s="2">
        <f t="shared" si="410"/>
        <v>2</v>
      </c>
      <c r="R2929" s="2">
        <v>64.709999999999994</v>
      </c>
      <c r="S2929" s="2">
        <f t="shared" si="411"/>
        <v>2</v>
      </c>
      <c r="T2929" s="42">
        <f>DataSet!G614+DataSet!Q614+DataSet!S614</f>
        <v>7</v>
      </c>
      <c r="U2929" s="16" t="str">
        <f t="shared" si="412"/>
        <v>High</v>
      </c>
      <c r="V2929" s="4">
        <v>4</v>
      </c>
      <c r="W2929" s="33">
        <f t="shared" si="413"/>
        <v>519.55300236406606</v>
      </c>
      <c r="X2929" s="2" t="s">
        <v>17</v>
      </c>
    </row>
    <row r="2930" spans="1:24" ht="14.25" customHeight="1" x14ac:dyDescent="0.25">
      <c r="A2930" s="2">
        <v>1240</v>
      </c>
      <c r="B2930" s="2">
        <v>39</v>
      </c>
      <c r="C2930" s="2" t="str">
        <f t="shared" si="405"/>
        <v>Early Adults</v>
      </c>
      <c r="D2930" s="2" t="s">
        <v>18</v>
      </c>
      <c r="E2930" s="2" t="s">
        <v>29</v>
      </c>
      <c r="F2930" s="2">
        <v>603.95000000000005</v>
      </c>
      <c r="G2930" s="2">
        <f t="shared" si="406"/>
        <v>2</v>
      </c>
      <c r="H2930" s="6">
        <v>45436</v>
      </c>
      <c r="I2930" s="12" t="str">
        <f t="shared" si="407"/>
        <v>2024</v>
      </c>
      <c r="J2930" s="10" t="str">
        <f t="shared" si="408"/>
        <v>May</v>
      </c>
      <c r="K2930" s="12" t="str">
        <f t="shared" si="409"/>
        <v>24</v>
      </c>
      <c r="L2930" s="2" t="s">
        <v>24</v>
      </c>
      <c r="M2930" s="2" t="s">
        <v>25</v>
      </c>
      <c r="N2930" s="2">
        <v>0.91</v>
      </c>
      <c r="O2930" s="2" t="s">
        <v>21</v>
      </c>
      <c r="P2930" s="2">
        <v>15</v>
      </c>
      <c r="Q2930" s="2">
        <f t="shared" si="410"/>
        <v>2</v>
      </c>
      <c r="R2930" s="2">
        <v>40.26</v>
      </c>
      <c r="S2930" s="2">
        <f t="shared" si="411"/>
        <v>1</v>
      </c>
      <c r="T2930" s="42">
        <f>DataSet!G1241+DataSet!Q1241+DataSet!S1241</f>
        <v>5</v>
      </c>
      <c r="U2930" s="16" t="str">
        <f t="shared" si="412"/>
        <v>Medium</v>
      </c>
      <c r="V2930" s="4">
        <v>3</v>
      </c>
      <c r="W2930" s="33">
        <f t="shared" si="413"/>
        <v>499.68077108433698</v>
      </c>
      <c r="X2930" s="2" t="s">
        <v>22</v>
      </c>
    </row>
    <row r="2931" spans="1:24" ht="14.25" customHeight="1" x14ac:dyDescent="0.25">
      <c r="A2931" s="2">
        <v>1296</v>
      </c>
      <c r="B2931" s="2">
        <v>40</v>
      </c>
      <c r="C2931" s="2" t="str">
        <f t="shared" si="405"/>
        <v>Mid Adults</v>
      </c>
      <c r="D2931" s="2" t="s">
        <v>18</v>
      </c>
      <c r="E2931" s="2" t="s">
        <v>29</v>
      </c>
      <c r="F2931" s="2">
        <v>975.4</v>
      </c>
      <c r="G2931" s="2">
        <f t="shared" si="406"/>
        <v>3</v>
      </c>
      <c r="H2931" s="6">
        <v>45492</v>
      </c>
      <c r="I2931" s="12" t="str">
        <f t="shared" si="407"/>
        <v>2024</v>
      </c>
      <c r="J2931" s="10" t="str">
        <f t="shared" si="408"/>
        <v>Jul</v>
      </c>
      <c r="K2931" s="12" t="str">
        <f t="shared" si="409"/>
        <v>19</v>
      </c>
      <c r="L2931" s="2" t="s">
        <v>24</v>
      </c>
      <c r="M2931" s="2" t="s">
        <v>25</v>
      </c>
      <c r="N2931" s="2">
        <v>0.91</v>
      </c>
      <c r="O2931" s="2" t="s">
        <v>16</v>
      </c>
      <c r="P2931" s="2">
        <v>9</v>
      </c>
      <c r="Q2931" s="2">
        <f t="shared" si="410"/>
        <v>2</v>
      </c>
      <c r="R2931" s="2">
        <v>108.38</v>
      </c>
      <c r="S2931" s="2">
        <f t="shared" si="411"/>
        <v>2</v>
      </c>
      <c r="T2931" s="42">
        <f>DataSet!G1297+DataSet!Q1297+DataSet!S1297</f>
        <v>7</v>
      </c>
      <c r="U2931" s="16" t="str">
        <f t="shared" si="412"/>
        <v>High</v>
      </c>
      <c r="V2931" s="4">
        <v>1</v>
      </c>
      <c r="W2931" s="33">
        <f t="shared" si="413"/>
        <v>537.05089588377712</v>
      </c>
      <c r="X2931" s="2" t="s">
        <v>22</v>
      </c>
    </row>
    <row r="2932" spans="1:24" ht="14.25" customHeight="1" x14ac:dyDescent="0.25">
      <c r="A2932" s="2">
        <v>1531</v>
      </c>
      <c r="B2932" s="2">
        <v>50</v>
      </c>
      <c r="C2932" s="2" t="str">
        <f t="shared" si="405"/>
        <v>Late Adults</v>
      </c>
      <c r="D2932" s="2" t="s">
        <v>12</v>
      </c>
      <c r="E2932" s="2" t="s">
        <v>27</v>
      </c>
      <c r="F2932" s="2">
        <v>164.5</v>
      </c>
      <c r="G2932" s="2">
        <f t="shared" si="406"/>
        <v>1</v>
      </c>
      <c r="H2932" s="6">
        <v>45727</v>
      </c>
      <c r="I2932" s="12" t="str">
        <f t="shared" si="407"/>
        <v>2025</v>
      </c>
      <c r="J2932" s="10" t="str">
        <f t="shared" si="408"/>
        <v>Mar</v>
      </c>
      <c r="K2932" s="12" t="str">
        <f t="shared" si="409"/>
        <v>11</v>
      </c>
      <c r="L2932" s="2" t="s">
        <v>30</v>
      </c>
      <c r="M2932" s="2" t="s">
        <v>25</v>
      </c>
      <c r="N2932" s="2">
        <v>0.91</v>
      </c>
      <c r="O2932" s="2" t="s">
        <v>21</v>
      </c>
      <c r="P2932" s="2">
        <v>2</v>
      </c>
      <c r="Q2932" s="2">
        <f t="shared" si="410"/>
        <v>1</v>
      </c>
      <c r="R2932" s="2">
        <v>82.25</v>
      </c>
      <c r="S2932" s="2">
        <f t="shared" si="411"/>
        <v>2</v>
      </c>
      <c r="T2932" s="42">
        <f>DataSet!G1532+DataSet!Q1532+DataSet!S1532</f>
        <v>6</v>
      </c>
      <c r="U2932" s="16" t="str">
        <f t="shared" si="412"/>
        <v>Medium</v>
      </c>
      <c r="V2932" s="4">
        <v>3</v>
      </c>
      <c r="W2932" s="33">
        <f t="shared" si="413"/>
        <v>499.42891304347791</v>
      </c>
      <c r="X2932" s="2" t="s">
        <v>17</v>
      </c>
    </row>
    <row r="2933" spans="1:24" ht="14.25" customHeight="1" x14ac:dyDescent="0.25">
      <c r="A2933" s="2">
        <v>2096</v>
      </c>
      <c r="B2933" s="2">
        <v>25</v>
      </c>
      <c r="C2933" s="2" t="str">
        <f t="shared" si="405"/>
        <v>Young Adults</v>
      </c>
      <c r="D2933" s="2" t="s">
        <v>26</v>
      </c>
      <c r="E2933" s="2" t="s">
        <v>13</v>
      </c>
      <c r="F2933" s="2">
        <v>871.76</v>
      </c>
      <c r="G2933" s="2">
        <f t="shared" si="406"/>
        <v>3</v>
      </c>
      <c r="H2933" s="6">
        <v>46292</v>
      </c>
      <c r="I2933" s="12" t="str">
        <f t="shared" si="407"/>
        <v>2026</v>
      </c>
      <c r="J2933" s="10" t="str">
        <f t="shared" si="408"/>
        <v>Sep</v>
      </c>
      <c r="K2933" s="12" t="str">
        <f t="shared" si="409"/>
        <v>27</v>
      </c>
      <c r="L2933" s="2" t="s">
        <v>20</v>
      </c>
      <c r="M2933" s="2" t="s">
        <v>25</v>
      </c>
      <c r="N2933" s="2">
        <v>0.91</v>
      </c>
      <c r="O2933" s="2" t="s">
        <v>16</v>
      </c>
      <c r="P2933" s="2">
        <v>3</v>
      </c>
      <c r="Q2933" s="2">
        <f t="shared" si="410"/>
        <v>1</v>
      </c>
      <c r="R2933" s="2">
        <v>290.58999999999997</v>
      </c>
      <c r="S2933" s="2">
        <f t="shared" si="411"/>
        <v>3</v>
      </c>
      <c r="T2933" s="42">
        <f>DataSet!G2097+DataSet!Q2097+DataSet!S2097</f>
        <v>5</v>
      </c>
      <c r="U2933" s="16" t="str">
        <f t="shared" si="412"/>
        <v>Medium</v>
      </c>
      <c r="V2933" s="4">
        <v>1</v>
      </c>
      <c r="W2933" s="33">
        <f t="shared" si="413"/>
        <v>535.98694174757259</v>
      </c>
      <c r="X2933" s="2" t="s">
        <v>28</v>
      </c>
    </row>
    <row r="2934" spans="1:24" ht="14.25" customHeight="1" x14ac:dyDescent="0.25">
      <c r="A2934" s="2">
        <v>2271</v>
      </c>
      <c r="B2934" s="2">
        <v>38</v>
      </c>
      <c r="C2934" s="2" t="str">
        <f t="shared" si="405"/>
        <v>Early Adults</v>
      </c>
      <c r="D2934" s="2" t="s">
        <v>18</v>
      </c>
      <c r="E2934" s="2" t="s">
        <v>19</v>
      </c>
      <c r="F2934" s="2">
        <v>833.84</v>
      </c>
      <c r="G2934" s="2">
        <f t="shared" si="406"/>
        <v>3</v>
      </c>
      <c r="H2934" s="6">
        <v>46467</v>
      </c>
      <c r="I2934" s="12" t="str">
        <f t="shared" si="407"/>
        <v>2027</v>
      </c>
      <c r="J2934" s="10" t="str">
        <f t="shared" si="408"/>
        <v>Mar</v>
      </c>
      <c r="K2934" s="12" t="str">
        <f t="shared" si="409"/>
        <v>21</v>
      </c>
      <c r="L2934" s="2" t="s">
        <v>24</v>
      </c>
      <c r="M2934" s="2" t="s">
        <v>15</v>
      </c>
      <c r="N2934" s="2">
        <v>0.91</v>
      </c>
      <c r="O2934" s="2" t="s">
        <v>16</v>
      </c>
      <c r="P2934" s="2">
        <v>9</v>
      </c>
      <c r="Q2934" s="2">
        <f t="shared" si="410"/>
        <v>2</v>
      </c>
      <c r="R2934" s="2">
        <v>92.65</v>
      </c>
      <c r="S2934" s="2">
        <f t="shared" si="411"/>
        <v>2</v>
      </c>
      <c r="T2934" s="42">
        <f>DataSet!G2272+DataSet!Q2272+DataSet!S2272</f>
        <v>4</v>
      </c>
      <c r="U2934" s="16" t="str">
        <f t="shared" si="412"/>
        <v>Low</v>
      </c>
      <c r="V2934" s="4">
        <v>2</v>
      </c>
      <c r="W2934" s="33">
        <f t="shared" si="413"/>
        <v>521.90695863746919</v>
      </c>
      <c r="X2934" s="2" t="s">
        <v>22</v>
      </c>
    </row>
    <row r="2935" spans="1:24" ht="14.25" customHeight="1" x14ac:dyDescent="0.25">
      <c r="A2935" s="2">
        <v>2353</v>
      </c>
      <c r="B2935" s="2">
        <v>19</v>
      </c>
      <c r="C2935" s="2" t="str">
        <f t="shared" si="405"/>
        <v>Young Adults</v>
      </c>
      <c r="D2935" s="2" t="s">
        <v>18</v>
      </c>
      <c r="E2935" s="2" t="s">
        <v>27</v>
      </c>
      <c r="F2935" s="2">
        <v>917.52</v>
      </c>
      <c r="G2935" s="2">
        <f t="shared" si="406"/>
        <v>3</v>
      </c>
      <c r="H2935" s="6">
        <v>46549</v>
      </c>
      <c r="I2935" s="12" t="str">
        <f t="shared" si="407"/>
        <v>2027</v>
      </c>
      <c r="J2935" s="10" t="str">
        <f t="shared" si="408"/>
        <v>Jun</v>
      </c>
      <c r="K2935" s="12" t="str">
        <f t="shared" si="409"/>
        <v>11</v>
      </c>
      <c r="L2935" s="2" t="s">
        <v>30</v>
      </c>
      <c r="M2935" s="2" t="s">
        <v>25</v>
      </c>
      <c r="N2935" s="2">
        <v>0.91</v>
      </c>
      <c r="O2935" s="2" t="s">
        <v>21</v>
      </c>
      <c r="P2935" s="2">
        <v>6</v>
      </c>
      <c r="Q2935" s="2">
        <f t="shared" si="410"/>
        <v>2</v>
      </c>
      <c r="R2935" s="2">
        <v>152.91999999999999</v>
      </c>
      <c r="S2935" s="2">
        <f t="shared" si="411"/>
        <v>3</v>
      </c>
      <c r="T2935" s="42">
        <f>DataSet!G2354+DataSet!Q2354+DataSet!S2354</f>
        <v>4</v>
      </c>
      <c r="U2935" s="16" t="str">
        <f t="shared" si="412"/>
        <v>Low</v>
      </c>
      <c r="V2935" s="4">
        <v>3</v>
      </c>
      <c r="W2935" s="33">
        <f t="shared" si="413"/>
        <v>500.23987893462436</v>
      </c>
      <c r="X2935" s="2" t="s">
        <v>22</v>
      </c>
    </row>
    <row r="2936" spans="1:24" ht="14.25" customHeight="1" x14ac:dyDescent="0.25">
      <c r="A2936" s="2">
        <v>2533</v>
      </c>
      <c r="B2936" s="2">
        <v>35</v>
      </c>
      <c r="C2936" s="2" t="str">
        <f t="shared" si="405"/>
        <v>Early Adults</v>
      </c>
      <c r="D2936" s="2" t="s">
        <v>12</v>
      </c>
      <c r="E2936" s="2" t="s">
        <v>29</v>
      </c>
      <c r="F2936" s="2">
        <v>512.01</v>
      </c>
      <c r="G2936" s="2">
        <f t="shared" si="406"/>
        <v>2</v>
      </c>
      <c r="H2936" s="6">
        <v>46729</v>
      </c>
      <c r="I2936" s="12" t="str">
        <f t="shared" si="407"/>
        <v>2027</v>
      </c>
      <c r="J2936" s="10" t="str">
        <f t="shared" si="408"/>
        <v>Dec</v>
      </c>
      <c r="K2936" s="12" t="str">
        <f t="shared" si="409"/>
        <v>08</v>
      </c>
      <c r="L2936" s="2" t="s">
        <v>30</v>
      </c>
      <c r="M2936" s="2" t="s">
        <v>15</v>
      </c>
      <c r="N2936" s="2">
        <v>0.91</v>
      </c>
      <c r="O2936" s="2" t="s">
        <v>16</v>
      </c>
      <c r="P2936" s="2">
        <v>5</v>
      </c>
      <c r="Q2936" s="2">
        <f t="shared" si="410"/>
        <v>1</v>
      </c>
      <c r="R2936" s="2">
        <v>102.4</v>
      </c>
      <c r="S2936" s="2">
        <f t="shared" si="411"/>
        <v>2</v>
      </c>
      <c r="T2936" s="42">
        <f>DataSet!G2534+DataSet!Q2534+DataSet!S2534</f>
        <v>5</v>
      </c>
      <c r="U2936" s="16" t="str">
        <f t="shared" si="412"/>
        <v>Medium</v>
      </c>
      <c r="V2936" s="4">
        <v>4</v>
      </c>
      <c r="W2936" s="33">
        <f t="shared" si="413"/>
        <v>519.71078199052113</v>
      </c>
      <c r="X2936" s="2" t="s">
        <v>28</v>
      </c>
    </row>
    <row r="2937" spans="1:24" ht="14.25" customHeight="1" x14ac:dyDescent="0.25">
      <c r="A2937" s="2">
        <v>2543</v>
      </c>
      <c r="B2937" s="2">
        <v>61</v>
      </c>
      <c r="C2937" s="2" t="str">
        <f t="shared" si="405"/>
        <v>Seniors</v>
      </c>
      <c r="D2937" s="2" t="s">
        <v>18</v>
      </c>
      <c r="E2937" s="2" t="s">
        <v>27</v>
      </c>
      <c r="F2937" s="2">
        <v>477.51</v>
      </c>
      <c r="G2937" s="2">
        <f t="shared" si="406"/>
        <v>2</v>
      </c>
      <c r="H2937" s="6">
        <v>46739</v>
      </c>
      <c r="I2937" s="12" t="str">
        <f t="shared" si="407"/>
        <v>2027</v>
      </c>
      <c r="J2937" s="10" t="str">
        <f t="shared" si="408"/>
        <v>Dec</v>
      </c>
      <c r="K2937" s="12" t="str">
        <f t="shared" si="409"/>
        <v>18</v>
      </c>
      <c r="L2937" s="2" t="s">
        <v>30</v>
      </c>
      <c r="M2937" s="2" t="s">
        <v>15</v>
      </c>
      <c r="N2937" s="2">
        <v>0.91</v>
      </c>
      <c r="O2937" s="2" t="s">
        <v>21</v>
      </c>
      <c r="P2937" s="2">
        <v>11</v>
      </c>
      <c r="Q2937" s="2">
        <f t="shared" si="410"/>
        <v>2</v>
      </c>
      <c r="R2937" s="2">
        <v>43.41</v>
      </c>
      <c r="S2937" s="2">
        <f t="shared" si="411"/>
        <v>1</v>
      </c>
      <c r="T2937" s="42">
        <f>DataSet!G2544+DataSet!Q2544+DataSet!S2544</f>
        <v>5</v>
      </c>
      <c r="U2937" s="16" t="str">
        <f t="shared" si="412"/>
        <v>Medium</v>
      </c>
      <c r="V2937" s="4">
        <v>5</v>
      </c>
      <c r="W2937" s="33">
        <f t="shared" si="413"/>
        <v>543.64126520681214</v>
      </c>
      <c r="X2937" s="2" t="s">
        <v>22</v>
      </c>
    </row>
    <row r="2938" spans="1:24" ht="14.25" customHeight="1" x14ac:dyDescent="0.25">
      <c r="A2938" s="2">
        <v>2545</v>
      </c>
      <c r="B2938" s="2">
        <v>48</v>
      </c>
      <c r="C2938" s="2" t="str">
        <f t="shared" si="405"/>
        <v>Mid Adults</v>
      </c>
      <c r="D2938" s="2" t="s">
        <v>18</v>
      </c>
      <c r="E2938" s="2" t="s">
        <v>29</v>
      </c>
      <c r="F2938" s="2">
        <v>603.16</v>
      </c>
      <c r="G2938" s="2">
        <f t="shared" si="406"/>
        <v>2</v>
      </c>
      <c r="H2938" s="6">
        <v>46741</v>
      </c>
      <c r="I2938" s="12" t="str">
        <f t="shared" si="407"/>
        <v>2027</v>
      </c>
      <c r="J2938" s="10" t="str">
        <f t="shared" si="408"/>
        <v>Dec</v>
      </c>
      <c r="K2938" s="12" t="str">
        <f t="shared" si="409"/>
        <v>20</v>
      </c>
      <c r="L2938" s="2" t="s">
        <v>20</v>
      </c>
      <c r="M2938" s="2" t="s">
        <v>25</v>
      </c>
      <c r="N2938" s="2">
        <v>0.91</v>
      </c>
      <c r="O2938" s="2" t="s">
        <v>16</v>
      </c>
      <c r="P2938" s="2">
        <v>3</v>
      </c>
      <c r="Q2938" s="2">
        <f t="shared" si="410"/>
        <v>1</v>
      </c>
      <c r="R2938" s="2">
        <v>201.05</v>
      </c>
      <c r="S2938" s="2">
        <f t="shared" si="411"/>
        <v>3</v>
      </c>
      <c r="T2938" s="42">
        <f>DataSet!G2546+DataSet!Q2546+DataSet!S2546</f>
        <v>7</v>
      </c>
      <c r="U2938" s="16" t="str">
        <f t="shared" si="412"/>
        <v>High</v>
      </c>
      <c r="V2938" s="4">
        <v>1</v>
      </c>
      <c r="W2938" s="33">
        <f t="shared" si="413"/>
        <v>535.16997566909959</v>
      </c>
      <c r="X2938" s="2" t="s">
        <v>17</v>
      </c>
    </row>
    <row r="2939" spans="1:24" ht="14.25" customHeight="1" x14ac:dyDescent="0.25">
      <c r="A2939" s="2">
        <v>2773</v>
      </c>
      <c r="B2939" s="2">
        <v>56</v>
      </c>
      <c r="C2939" s="2" t="str">
        <f t="shared" si="405"/>
        <v>Late Adults</v>
      </c>
      <c r="D2939" s="2" t="s">
        <v>12</v>
      </c>
      <c r="E2939" s="2" t="s">
        <v>13</v>
      </c>
      <c r="F2939" s="2">
        <v>143.61000000000001</v>
      </c>
      <c r="G2939" s="2">
        <f t="shared" si="406"/>
        <v>1</v>
      </c>
      <c r="H2939" s="6">
        <v>46969</v>
      </c>
      <c r="I2939" s="12" t="str">
        <f t="shared" si="407"/>
        <v>2028</v>
      </c>
      <c r="J2939" s="10" t="str">
        <f t="shared" si="408"/>
        <v>Aug</v>
      </c>
      <c r="K2939" s="12" t="str">
        <f t="shared" si="409"/>
        <v>04</v>
      </c>
      <c r="L2939" s="2" t="s">
        <v>24</v>
      </c>
      <c r="M2939" s="2" t="s">
        <v>15</v>
      </c>
      <c r="N2939" s="2">
        <v>0.91</v>
      </c>
      <c r="O2939" s="2" t="s">
        <v>16</v>
      </c>
      <c r="P2939" s="2">
        <v>9</v>
      </c>
      <c r="Q2939" s="2">
        <f t="shared" si="410"/>
        <v>2</v>
      </c>
      <c r="R2939" s="2">
        <v>15.96</v>
      </c>
      <c r="S2939" s="2">
        <f t="shared" si="411"/>
        <v>1</v>
      </c>
      <c r="T2939" s="42">
        <f>DataSet!G2774+DataSet!Q2774+DataSet!S2774</f>
        <v>6</v>
      </c>
      <c r="U2939" s="16" t="str">
        <f t="shared" si="412"/>
        <v>Medium</v>
      </c>
      <c r="V2939" s="4">
        <v>5</v>
      </c>
      <c r="W2939" s="33">
        <f t="shared" si="413"/>
        <v>543.80256097560925</v>
      </c>
      <c r="X2939" s="2" t="s">
        <v>22</v>
      </c>
    </row>
    <row r="2940" spans="1:24" ht="14.25" customHeight="1" x14ac:dyDescent="0.25">
      <c r="A2940" s="2">
        <v>2776</v>
      </c>
      <c r="B2940" s="2">
        <v>66</v>
      </c>
      <c r="C2940" s="2" t="str">
        <f t="shared" si="405"/>
        <v>Seniors</v>
      </c>
      <c r="D2940" s="2" t="s">
        <v>12</v>
      </c>
      <c r="E2940" s="2" t="s">
        <v>19</v>
      </c>
      <c r="F2940" s="2">
        <v>81.400000000000006</v>
      </c>
      <c r="G2940" s="2">
        <f t="shared" si="406"/>
        <v>1</v>
      </c>
      <c r="H2940" s="6">
        <v>46972</v>
      </c>
      <c r="I2940" s="12" t="str">
        <f t="shared" si="407"/>
        <v>2028</v>
      </c>
      <c r="J2940" s="10" t="str">
        <f t="shared" si="408"/>
        <v>Aug</v>
      </c>
      <c r="K2940" s="12" t="str">
        <f t="shared" si="409"/>
        <v>07</v>
      </c>
      <c r="L2940" s="2" t="s">
        <v>20</v>
      </c>
      <c r="M2940" s="2" t="s">
        <v>15</v>
      </c>
      <c r="N2940" s="2">
        <v>0.91</v>
      </c>
      <c r="O2940" s="2" t="s">
        <v>21</v>
      </c>
      <c r="P2940" s="2">
        <v>4</v>
      </c>
      <c r="Q2940" s="2">
        <f t="shared" si="410"/>
        <v>1</v>
      </c>
      <c r="R2940" s="2">
        <v>20.350000000000001</v>
      </c>
      <c r="S2940" s="2">
        <f t="shared" si="411"/>
        <v>1</v>
      </c>
      <c r="T2940" s="42">
        <f>DataSet!G2777+DataSet!Q2777+DataSet!S2777</f>
        <v>4</v>
      </c>
      <c r="U2940" s="16" t="str">
        <f t="shared" si="412"/>
        <v>Low</v>
      </c>
      <c r="V2940" s="4">
        <v>4</v>
      </c>
      <c r="W2940" s="33">
        <f t="shared" si="413"/>
        <v>519.72907363420404</v>
      </c>
      <c r="X2940" s="2" t="s">
        <v>22</v>
      </c>
    </row>
    <row r="2941" spans="1:24" ht="14.25" customHeight="1" x14ac:dyDescent="0.25">
      <c r="A2941" s="2">
        <v>2987</v>
      </c>
      <c r="B2941" s="2">
        <v>61</v>
      </c>
      <c r="C2941" s="2" t="str">
        <f t="shared" si="405"/>
        <v>Seniors</v>
      </c>
      <c r="D2941" s="2" t="s">
        <v>26</v>
      </c>
      <c r="E2941" s="2" t="s">
        <v>29</v>
      </c>
      <c r="F2941" s="2">
        <v>967.69</v>
      </c>
      <c r="G2941" s="2">
        <f t="shared" si="406"/>
        <v>3</v>
      </c>
      <c r="H2941" s="6">
        <v>47183</v>
      </c>
      <c r="I2941" s="12" t="str">
        <f t="shared" si="407"/>
        <v>2029</v>
      </c>
      <c r="J2941" s="10" t="str">
        <f t="shared" si="408"/>
        <v>Mar</v>
      </c>
      <c r="K2941" s="12" t="str">
        <f t="shared" si="409"/>
        <v>06</v>
      </c>
      <c r="L2941" s="2" t="s">
        <v>20</v>
      </c>
      <c r="M2941" s="2" t="s">
        <v>25</v>
      </c>
      <c r="N2941" s="2">
        <v>0.91</v>
      </c>
      <c r="O2941" s="2" t="s">
        <v>16</v>
      </c>
      <c r="P2941" s="2">
        <v>14</v>
      </c>
      <c r="Q2941" s="2">
        <f t="shared" si="410"/>
        <v>2</v>
      </c>
      <c r="R2941" s="2">
        <v>69.12</v>
      </c>
      <c r="S2941" s="2">
        <f t="shared" si="411"/>
        <v>2</v>
      </c>
      <c r="T2941" s="42">
        <f>DataSet!G2988+DataSet!Q2988+DataSet!S2988</f>
        <v>6</v>
      </c>
      <c r="U2941" s="16" t="str">
        <f t="shared" si="412"/>
        <v>Medium</v>
      </c>
      <c r="V2941" s="4">
        <v>2</v>
      </c>
      <c r="W2941" s="33">
        <f t="shared" si="413"/>
        <v>521.14614634146301</v>
      </c>
      <c r="X2941" s="2" t="s">
        <v>28</v>
      </c>
    </row>
    <row r="2942" spans="1:24" ht="14.25" customHeight="1" x14ac:dyDescent="0.25">
      <c r="A2942" s="2">
        <v>3122</v>
      </c>
      <c r="B2942" s="2">
        <v>67</v>
      </c>
      <c r="C2942" s="2" t="str">
        <f t="shared" si="405"/>
        <v>Seniors</v>
      </c>
      <c r="D2942" s="2" t="s">
        <v>26</v>
      </c>
      <c r="E2942" s="2" t="s">
        <v>13</v>
      </c>
      <c r="F2942" s="2">
        <v>957.25</v>
      </c>
      <c r="G2942" s="2">
        <f t="shared" si="406"/>
        <v>3</v>
      </c>
      <c r="H2942" s="6">
        <v>47318</v>
      </c>
      <c r="I2942" s="12" t="str">
        <f t="shared" si="407"/>
        <v>2029</v>
      </c>
      <c r="J2942" s="10" t="str">
        <f t="shared" si="408"/>
        <v>Jul</v>
      </c>
      <c r="K2942" s="12" t="str">
        <f t="shared" si="409"/>
        <v>19</v>
      </c>
      <c r="L2942" s="2" t="s">
        <v>14</v>
      </c>
      <c r="M2942" s="2" t="s">
        <v>15</v>
      </c>
      <c r="N2942" s="2">
        <v>0.91</v>
      </c>
      <c r="O2942" s="2" t="s">
        <v>16</v>
      </c>
      <c r="P2942" s="2">
        <v>7</v>
      </c>
      <c r="Q2942" s="2">
        <f t="shared" si="410"/>
        <v>2</v>
      </c>
      <c r="R2942" s="2">
        <v>136.75</v>
      </c>
      <c r="S2942" s="2">
        <f t="shared" si="411"/>
        <v>2</v>
      </c>
      <c r="T2942" s="42">
        <f>DataSet!G3123+DataSet!Q3123+DataSet!S3123</f>
        <v>6</v>
      </c>
      <c r="U2942" s="16" t="str">
        <f t="shared" si="412"/>
        <v>Medium</v>
      </c>
      <c r="V2942" s="4">
        <v>5</v>
      </c>
      <c r="W2942" s="33">
        <f t="shared" si="413"/>
        <v>544.78102689486491</v>
      </c>
      <c r="X2942" s="2" t="s">
        <v>22</v>
      </c>
    </row>
    <row r="2943" spans="1:24" ht="14.25" customHeight="1" x14ac:dyDescent="0.25">
      <c r="A2943" s="2">
        <v>3162</v>
      </c>
      <c r="B2943" s="2">
        <v>38</v>
      </c>
      <c r="C2943" s="2" t="str">
        <f t="shared" si="405"/>
        <v>Early Adults</v>
      </c>
      <c r="D2943" s="2" t="s">
        <v>18</v>
      </c>
      <c r="E2943" s="2" t="s">
        <v>29</v>
      </c>
      <c r="F2943" s="2">
        <v>634.79</v>
      </c>
      <c r="G2943" s="2">
        <f t="shared" si="406"/>
        <v>2</v>
      </c>
      <c r="H2943" s="6">
        <v>47358</v>
      </c>
      <c r="I2943" s="12" t="str">
        <f t="shared" si="407"/>
        <v>2029</v>
      </c>
      <c r="J2943" s="10" t="str">
        <f t="shared" si="408"/>
        <v>Aug</v>
      </c>
      <c r="K2943" s="12" t="str">
        <f t="shared" si="409"/>
        <v>28</v>
      </c>
      <c r="L2943" s="2" t="s">
        <v>20</v>
      </c>
      <c r="M2943" s="2" t="s">
        <v>15</v>
      </c>
      <c r="N2943" s="2">
        <v>0.91</v>
      </c>
      <c r="O2943" s="2" t="s">
        <v>21</v>
      </c>
      <c r="P2943" s="2">
        <v>15</v>
      </c>
      <c r="Q2943" s="2">
        <f t="shared" si="410"/>
        <v>2</v>
      </c>
      <c r="R2943" s="2">
        <v>42.32</v>
      </c>
      <c r="S2943" s="2">
        <f t="shared" si="411"/>
        <v>1</v>
      </c>
      <c r="T2943" s="42">
        <f>DataSet!G3163+DataSet!Q3163+DataSet!S3163</f>
        <v>7</v>
      </c>
      <c r="U2943" s="16" t="str">
        <f t="shared" si="412"/>
        <v>High</v>
      </c>
      <c r="V2943" s="4">
        <v>3</v>
      </c>
      <c r="W2943" s="33">
        <f t="shared" si="413"/>
        <v>499.22706310679564</v>
      </c>
      <c r="X2943" s="2" t="s">
        <v>22</v>
      </c>
    </row>
    <row r="2944" spans="1:24" ht="14.25" customHeight="1" x14ac:dyDescent="0.25">
      <c r="A2944" s="2">
        <v>3220</v>
      </c>
      <c r="B2944" s="2">
        <v>55</v>
      </c>
      <c r="C2944" s="2" t="str">
        <f t="shared" si="405"/>
        <v>Late Adults</v>
      </c>
      <c r="D2944" s="2" t="s">
        <v>23</v>
      </c>
      <c r="E2944" s="2" t="s">
        <v>13</v>
      </c>
      <c r="F2944" s="2">
        <v>461.42</v>
      </c>
      <c r="G2944" s="2">
        <f t="shared" si="406"/>
        <v>2</v>
      </c>
      <c r="H2944" s="6">
        <v>47416</v>
      </c>
      <c r="I2944" s="12" t="str">
        <f t="shared" si="407"/>
        <v>2029</v>
      </c>
      <c r="J2944" s="10" t="str">
        <f t="shared" si="408"/>
        <v>Oct</v>
      </c>
      <c r="K2944" s="12" t="str">
        <f t="shared" si="409"/>
        <v>25</v>
      </c>
      <c r="L2944" s="2" t="s">
        <v>20</v>
      </c>
      <c r="M2944" s="2" t="s">
        <v>25</v>
      </c>
      <c r="N2944" s="2">
        <v>0.91</v>
      </c>
      <c r="O2944" s="2" t="s">
        <v>21</v>
      </c>
      <c r="P2944" s="2">
        <v>6</v>
      </c>
      <c r="Q2944" s="2">
        <f t="shared" si="410"/>
        <v>2</v>
      </c>
      <c r="R2944" s="2">
        <v>76.900000000000006</v>
      </c>
      <c r="S2944" s="2">
        <f t="shared" si="411"/>
        <v>2</v>
      </c>
      <c r="T2944" s="42">
        <f>DataSet!G3221+DataSet!Q3221+DataSet!S3221</f>
        <v>7</v>
      </c>
      <c r="U2944" s="16" t="str">
        <f t="shared" si="412"/>
        <v>High</v>
      </c>
      <c r="V2944" s="4">
        <v>4</v>
      </c>
      <c r="W2944" s="33">
        <f t="shared" si="413"/>
        <v>520.77271428571407</v>
      </c>
      <c r="X2944" s="2" t="s">
        <v>22</v>
      </c>
    </row>
    <row r="2945" spans="1:24" ht="14.25" customHeight="1" x14ac:dyDescent="0.25">
      <c r="A2945" s="2">
        <v>3295</v>
      </c>
      <c r="B2945" s="2">
        <v>62</v>
      </c>
      <c r="C2945" s="2" t="str">
        <f t="shared" si="405"/>
        <v>Seniors</v>
      </c>
      <c r="D2945" s="2" t="s">
        <v>12</v>
      </c>
      <c r="E2945" s="2" t="s">
        <v>29</v>
      </c>
      <c r="F2945" s="2">
        <v>645.11</v>
      </c>
      <c r="G2945" s="2">
        <f t="shared" si="406"/>
        <v>2</v>
      </c>
      <c r="H2945" s="6">
        <v>47491</v>
      </c>
      <c r="I2945" s="12" t="str">
        <f t="shared" si="407"/>
        <v>2030</v>
      </c>
      <c r="J2945" s="10" t="str">
        <f t="shared" si="408"/>
        <v>Jan</v>
      </c>
      <c r="K2945" s="12" t="str">
        <f t="shared" si="409"/>
        <v>08</v>
      </c>
      <c r="L2945" s="2" t="s">
        <v>30</v>
      </c>
      <c r="M2945" s="2" t="s">
        <v>15</v>
      </c>
      <c r="N2945" s="2">
        <v>0.91</v>
      </c>
      <c r="O2945" s="2" t="s">
        <v>16</v>
      </c>
      <c r="P2945" s="2">
        <v>10</v>
      </c>
      <c r="Q2945" s="2">
        <f t="shared" si="410"/>
        <v>2</v>
      </c>
      <c r="R2945" s="2">
        <v>64.510000000000005</v>
      </c>
      <c r="S2945" s="2">
        <f t="shared" si="411"/>
        <v>2</v>
      </c>
      <c r="T2945" s="42">
        <f>DataSet!G3296+DataSet!Q3296+DataSet!S3296</f>
        <v>8</v>
      </c>
      <c r="U2945" s="16" t="str">
        <f t="shared" si="412"/>
        <v>High</v>
      </c>
      <c r="V2945" s="4">
        <v>1</v>
      </c>
      <c r="W2945" s="33">
        <f t="shared" si="413"/>
        <v>535.00414634146318</v>
      </c>
      <c r="X2945" s="2" t="s">
        <v>28</v>
      </c>
    </row>
    <row r="2946" spans="1:24" ht="14.25" customHeight="1" x14ac:dyDescent="0.25">
      <c r="A2946" s="2">
        <v>3345</v>
      </c>
      <c r="B2946" s="2">
        <v>65</v>
      </c>
      <c r="C2946" s="2" t="str">
        <f t="shared" ref="C2946:C3009" si="414">IF(AND(B2946&gt;=18, B2946&lt;=29), "Young Adults",
   IF(AND(B2946&gt;=30, B2946&lt;=39), "Early Adults",
      IF(AND(B2946&gt;=40, B2946&lt;=49), "Mid Adults",
         IF(AND(B2946&gt;=50, B2946&lt;=59), "Late Adults",
            IF(AND(B2946&gt;=60, B2946&lt;=69), "Seniors", "Out of Range")
         )
      )
   )
)</f>
        <v>Seniors</v>
      </c>
      <c r="D2946" s="2" t="s">
        <v>18</v>
      </c>
      <c r="E2946" s="2" t="s">
        <v>13</v>
      </c>
      <c r="F2946" s="2">
        <v>513.09</v>
      </c>
      <c r="G2946" s="2">
        <f t="shared" ref="G2946:G3009" si="415">IF(F2946 &lt;= 350, 1, IF(F2946&gt; 350, IF(F2946 &lt;= 650, 2, 3)))</f>
        <v>2</v>
      </c>
      <c r="H2946" s="6">
        <v>47541</v>
      </c>
      <c r="I2946" s="12" t="str">
        <f t="shared" ref="I2946:I3009" si="416">TEXT(H2946, "yyyy")</f>
        <v>2030</v>
      </c>
      <c r="J2946" s="10" t="str">
        <f t="shared" ref="J2946:J3009" si="417">TEXT(H2946, "mmm")</f>
        <v>Feb</v>
      </c>
      <c r="K2946" s="12" t="str">
        <f t="shared" ref="K2946:K3009" si="418">TEXT(H2946, "dd")</f>
        <v>27</v>
      </c>
      <c r="L2946" s="2" t="s">
        <v>20</v>
      </c>
      <c r="M2946" s="2" t="s">
        <v>15</v>
      </c>
      <c r="N2946" s="2">
        <v>0.91</v>
      </c>
      <c r="O2946" s="2" t="s">
        <v>21</v>
      </c>
      <c r="P2946" s="2">
        <v>13</v>
      </c>
      <c r="Q2946" s="2">
        <f t="shared" ref="Q2946:Q3009" si="419">IF(P2946 &lt;= 5, 1, IF(P2946&gt; 5, IF(P2946 &lt;= 15, 2, 3)))</f>
        <v>2</v>
      </c>
      <c r="R2946" s="2">
        <v>39.47</v>
      </c>
      <c r="S2946" s="2">
        <f t="shared" ref="S2946:S3009" si="420">IF(R2946 &lt;= 50, 1, IF(R2946&gt; 50, IF(R2946 &lt;= 150, 2, 3)))</f>
        <v>1</v>
      </c>
      <c r="T2946" s="42">
        <f>DataSet!G3346+DataSet!Q3346+DataSet!S3346</f>
        <v>4</v>
      </c>
      <c r="U2946" s="16" t="str">
        <f t="shared" ref="U2946:U3009" si="421">IF(T2946&lt;=4,"Low",IF(T2946&lt;=6,"Medium","High"))</f>
        <v>Low</v>
      </c>
      <c r="V2946" s="4">
        <v>1</v>
      </c>
      <c r="W2946" s="33">
        <f t="shared" ref="W2946:W3009" si="422">AVERAGEIFS(F2946:F7945, V2946:V7945,V2946 )</f>
        <v>534.73493887530549</v>
      </c>
      <c r="X2946" s="2" t="s">
        <v>22</v>
      </c>
    </row>
    <row r="2947" spans="1:24" ht="14.25" customHeight="1" x14ac:dyDescent="0.25">
      <c r="A2947" s="2">
        <v>3725</v>
      </c>
      <c r="B2947" s="2">
        <v>22</v>
      </c>
      <c r="C2947" s="2" t="str">
        <f t="shared" si="414"/>
        <v>Young Adults</v>
      </c>
      <c r="D2947" s="2" t="s">
        <v>12</v>
      </c>
      <c r="E2947" s="2" t="s">
        <v>27</v>
      </c>
      <c r="F2947" s="2">
        <v>518.24</v>
      </c>
      <c r="G2947" s="2">
        <f t="shared" si="415"/>
        <v>2</v>
      </c>
      <c r="H2947" s="6">
        <v>47921</v>
      </c>
      <c r="I2947" s="12" t="str">
        <f t="shared" si="416"/>
        <v>2031</v>
      </c>
      <c r="J2947" s="10" t="str">
        <f t="shared" si="417"/>
        <v>Mar</v>
      </c>
      <c r="K2947" s="12" t="str">
        <f t="shared" si="418"/>
        <v>14</v>
      </c>
      <c r="L2947" s="2" t="s">
        <v>14</v>
      </c>
      <c r="M2947" s="2" t="s">
        <v>25</v>
      </c>
      <c r="N2947" s="2">
        <v>0.91</v>
      </c>
      <c r="O2947" s="2" t="s">
        <v>16</v>
      </c>
      <c r="P2947" s="2">
        <v>2</v>
      </c>
      <c r="Q2947" s="2">
        <f t="shared" si="419"/>
        <v>1</v>
      </c>
      <c r="R2947" s="2">
        <v>259.12</v>
      </c>
      <c r="S2947" s="2">
        <f t="shared" si="420"/>
        <v>3</v>
      </c>
      <c r="T2947" s="42">
        <f>DataSet!G3726+DataSet!Q3726+DataSet!S3726</f>
        <v>7</v>
      </c>
      <c r="U2947" s="16" t="str">
        <f t="shared" si="421"/>
        <v>High</v>
      </c>
      <c r="V2947" s="4">
        <v>5</v>
      </c>
      <c r="W2947" s="33">
        <f t="shared" si="422"/>
        <v>543.77007352941132</v>
      </c>
      <c r="X2947" s="2" t="s">
        <v>22</v>
      </c>
    </row>
    <row r="2948" spans="1:24" ht="14.25" customHeight="1" x14ac:dyDescent="0.25">
      <c r="A2948" s="2">
        <v>3792</v>
      </c>
      <c r="B2948" s="2">
        <v>65</v>
      </c>
      <c r="C2948" s="2" t="str">
        <f t="shared" si="414"/>
        <v>Seniors</v>
      </c>
      <c r="D2948" s="2" t="s">
        <v>12</v>
      </c>
      <c r="E2948" s="2" t="s">
        <v>27</v>
      </c>
      <c r="F2948" s="2">
        <v>848.31</v>
      </c>
      <c r="G2948" s="2">
        <f t="shared" si="415"/>
        <v>3</v>
      </c>
      <c r="H2948" s="6">
        <v>47988</v>
      </c>
      <c r="I2948" s="12" t="str">
        <f t="shared" si="416"/>
        <v>2031</v>
      </c>
      <c r="J2948" s="10" t="str">
        <f t="shared" si="417"/>
        <v>May</v>
      </c>
      <c r="K2948" s="12" t="str">
        <f t="shared" si="418"/>
        <v>20</v>
      </c>
      <c r="L2948" s="2" t="s">
        <v>30</v>
      </c>
      <c r="M2948" s="2" t="s">
        <v>25</v>
      </c>
      <c r="N2948" s="2">
        <v>0.91</v>
      </c>
      <c r="O2948" s="2" t="s">
        <v>16</v>
      </c>
      <c r="P2948" s="2">
        <v>10</v>
      </c>
      <c r="Q2948" s="2">
        <f t="shared" si="419"/>
        <v>2</v>
      </c>
      <c r="R2948" s="2">
        <v>84.83</v>
      </c>
      <c r="S2948" s="2">
        <f t="shared" si="420"/>
        <v>2</v>
      </c>
      <c r="T2948" s="42">
        <f>DataSet!G3793+DataSet!Q3793+DataSet!S3793</f>
        <v>7</v>
      </c>
      <c r="U2948" s="16" t="str">
        <f t="shared" si="421"/>
        <v>High</v>
      </c>
      <c r="V2948" s="4">
        <v>4</v>
      </c>
      <c r="W2948" s="33">
        <f t="shared" si="422"/>
        <v>520.91436754176584</v>
      </c>
      <c r="X2948" s="2" t="s">
        <v>17</v>
      </c>
    </row>
    <row r="2949" spans="1:24" ht="14.25" customHeight="1" x14ac:dyDescent="0.25">
      <c r="A2949" s="2">
        <v>3907</v>
      </c>
      <c r="B2949" s="2">
        <v>19</v>
      </c>
      <c r="C2949" s="2" t="str">
        <f t="shared" si="414"/>
        <v>Young Adults</v>
      </c>
      <c r="D2949" s="2" t="s">
        <v>18</v>
      </c>
      <c r="E2949" s="2" t="s">
        <v>19</v>
      </c>
      <c r="F2949" s="2">
        <v>119.55</v>
      </c>
      <c r="G2949" s="2">
        <f t="shared" si="415"/>
        <v>1</v>
      </c>
      <c r="H2949" s="6">
        <v>48103</v>
      </c>
      <c r="I2949" s="12" t="str">
        <f t="shared" si="416"/>
        <v>2031</v>
      </c>
      <c r="J2949" s="10" t="str">
        <f t="shared" si="417"/>
        <v>Sep</v>
      </c>
      <c r="K2949" s="12" t="str">
        <f t="shared" si="418"/>
        <v>12</v>
      </c>
      <c r="L2949" s="2" t="s">
        <v>24</v>
      </c>
      <c r="M2949" s="2" t="s">
        <v>25</v>
      </c>
      <c r="N2949" s="2">
        <v>0.91</v>
      </c>
      <c r="O2949" s="2" t="s">
        <v>21</v>
      </c>
      <c r="P2949" s="2">
        <v>16</v>
      </c>
      <c r="Q2949" s="2">
        <f t="shared" si="419"/>
        <v>3</v>
      </c>
      <c r="R2949" s="2">
        <v>7.47</v>
      </c>
      <c r="S2949" s="2">
        <f t="shared" si="420"/>
        <v>1</v>
      </c>
      <c r="T2949" s="42">
        <f>DataSet!G3908+DataSet!Q3908+DataSet!S3908</f>
        <v>5</v>
      </c>
      <c r="U2949" s="16" t="str">
        <f t="shared" si="421"/>
        <v>Medium</v>
      </c>
      <c r="V2949" s="4">
        <v>3</v>
      </c>
      <c r="W2949" s="33">
        <f t="shared" si="422"/>
        <v>498.89722627737194</v>
      </c>
      <c r="X2949" s="2" t="s">
        <v>17</v>
      </c>
    </row>
    <row r="2950" spans="1:24" ht="14.25" customHeight="1" x14ac:dyDescent="0.25">
      <c r="A2950" s="2">
        <v>3956</v>
      </c>
      <c r="B2950" s="2">
        <v>48</v>
      </c>
      <c r="C2950" s="2" t="str">
        <f t="shared" si="414"/>
        <v>Mid Adults</v>
      </c>
      <c r="D2950" s="2" t="s">
        <v>23</v>
      </c>
      <c r="E2950" s="2" t="s">
        <v>29</v>
      </c>
      <c r="F2950" s="2">
        <v>843.22</v>
      </c>
      <c r="G2950" s="2">
        <f t="shared" si="415"/>
        <v>3</v>
      </c>
      <c r="H2950" s="6">
        <v>48152</v>
      </c>
      <c r="I2950" s="12" t="str">
        <f t="shared" si="416"/>
        <v>2031</v>
      </c>
      <c r="J2950" s="10" t="str">
        <f t="shared" si="417"/>
        <v>Oct</v>
      </c>
      <c r="K2950" s="12" t="str">
        <f t="shared" si="418"/>
        <v>31</v>
      </c>
      <c r="L2950" s="2" t="s">
        <v>14</v>
      </c>
      <c r="M2950" s="2" t="s">
        <v>15</v>
      </c>
      <c r="N2950" s="2">
        <v>0.91</v>
      </c>
      <c r="O2950" s="2" t="s">
        <v>16</v>
      </c>
      <c r="P2950" s="2">
        <v>15</v>
      </c>
      <c r="Q2950" s="2">
        <f t="shared" si="419"/>
        <v>2</v>
      </c>
      <c r="R2950" s="2">
        <v>56.21</v>
      </c>
      <c r="S2950" s="2">
        <f t="shared" si="420"/>
        <v>2</v>
      </c>
      <c r="T2950" s="42">
        <f>DataSet!G3957+DataSet!Q3957+DataSet!S3957</f>
        <v>6</v>
      </c>
      <c r="U2950" s="16" t="str">
        <f t="shared" si="421"/>
        <v>Medium</v>
      </c>
      <c r="V2950" s="4">
        <v>4</v>
      </c>
      <c r="W2950" s="33">
        <f t="shared" si="422"/>
        <v>520.13112440191355</v>
      </c>
      <c r="X2950" s="2" t="s">
        <v>17</v>
      </c>
    </row>
    <row r="2951" spans="1:24" ht="14.25" customHeight="1" x14ac:dyDescent="0.25">
      <c r="A2951" s="2">
        <v>4070</v>
      </c>
      <c r="B2951" s="2">
        <v>20</v>
      </c>
      <c r="C2951" s="2" t="str">
        <f t="shared" si="414"/>
        <v>Young Adults</v>
      </c>
      <c r="D2951" s="2" t="s">
        <v>26</v>
      </c>
      <c r="E2951" s="2" t="s">
        <v>27</v>
      </c>
      <c r="F2951" s="2">
        <v>754.39</v>
      </c>
      <c r="G2951" s="2">
        <f t="shared" si="415"/>
        <v>3</v>
      </c>
      <c r="H2951" s="6">
        <v>48266</v>
      </c>
      <c r="I2951" s="12" t="str">
        <f t="shared" si="416"/>
        <v>2032</v>
      </c>
      <c r="J2951" s="10" t="str">
        <f t="shared" si="417"/>
        <v>Feb</v>
      </c>
      <c r="K2951" s="12" t="str">
        <f t="shared" si="418"/>
        <v>22</v>
      </c>
      <c r="L2951" s="2" t="s">
        <v>24</v>
      </c>
      <c r="M2951" s="2" t="s">
        <v>25</v>
      </c>
      <c r="N2951" s="2">
        <v>0.91</v>
      </c>
      <c r="O2951" s="2" t="s">
        <v>21</v>
      </c>
      <c r="P2951" s="2">
        <v>17</v>
      </c>
      <c r="Q2951" s="2">
        <f t="shared" si="419"/>
        <v>3</v>
      </c>
      <c r="R2951" s="2">
        <v>44.38</v>
      </c>
      <c r="S2951" s="2">
        <f t="shared" si="420"/>
        <v>1</v>
      </c>
      <c r="T2951" s="42">
        <f>DataSet!G4071+DataSet!Q4071+DataSet!S4071</f>
        <v>7</v>
      </c>
      <c r="U2951" s="16" t="str">
        <f t="shared" si="421"/>
        <v>High</v>
      </c>
      <c r="V2951" s="4">
        <v>1</v>
      </c>
      <c r="W2951" s="33">
        <f t="shared" si="422"/>
        <v>534.78799019607834</v>
      </c>
      <c r="X2951" s="2" t="s">
        <v>28</v>
      </c>
    </row>
    <row r="2952" spans="1:24" ht="14.25" customHeight="1" x14ac:dyDescent="0.25">
      <c r="A2952" s="2">
        <v>4468</v>
      </c>
      <c r="B2952" s="2">
        <v>58</v>
      </c>
      <c r="C2952" s="2" t="str">
        <f t="shared" si="414"/>
        <v>Late Adults</v>
      </c>
      <c r="D2952" s="2" t="s">
        <v>26</v>
      </c>
      <c r="E2952" s="2" t="s">
        <v>13</v>
      </c>
      <c r="F2952" s="2">
        <v>975.53</v>
      </c>
      <c r="G2952" s="2">
        <f t="shared" si="415"/>
        <v>3</v>
      </c>
      <c r="H2952" s="6">
        <v>48664</v>
      </c>
      <c r="I2952" s="12" t="str">
        <f t="shared" si="416"/>
        <v>2033</v>
      </c>
      <c r="J2952" s="10" t="str">
        <f t="shared" si="417"/>
        <v>Mar</v>
      </c>
      <c r="K2952" s="12" t="str">
        <f t="shared" si="418"/>
        <v>26</v>
      </c>
      <c r="L2952" s="2" t="s">
        <v>30</v>
      </c>
      <c r="M2952" s="2" t="s">
        <v>25</v>
      </c>
      <c r="N2952" s="2">
        <v>0.91</v>
      </c>
      <c r="O2952" s="2" t="s">
        <v>16</v>
      </c>
      <c r="P2952" s="2">
        <v>13</v>
      </c>
      <c r="Q2952" s="2">
        <f t="shared" si="419"/>
        <v>2</v>
      </c>
      <c r="R2952" s="2">
        <v>75.040000000000006</v>
      </c>
      <c r="S2952" s="2">
        <f t="shared" si="420"/>
        <v>2</v>
      </c>
      <c r="T2952" s="42">
        <f>DataSet!G4469+DataSet!Q4469+DataSet!S4469</f>
        <v>4</v>
      </c>
      <c r="U2952" s="16" t="str">
        <f t="shared" si="421"/>
        <v>Low</v>
      </c>
      <c r="V2952" s="4">
        <v>4</v>
      </c>
      <c r="W2952" s="33">
        <f t="shared" si="422"/>
        <v>519.35633093525155</v>
      </c>
      <c r="X2952" s="2" t="s">
        <v>28</v>
      </c>
    </row>
    <row r="2953" spans="1:24" ht="14.25" customHeight="1" x14ac:dyDescent="0.25">
      <c r="A2953" s="2">
        <v>4555</v>
      </c>
      <c r="B2953" s="2">
        <v>68</v>
      </c>
      <c r="C2953" s="2" t="str">
        <f t="shared" si="414"/>
        <v>Seniors</v>
      </c>
      <c r="D2953" s="2" t="s">
        <v>26</v>
      </c>
      <c r="E2953" s="2" t="s">
        <v>13</v>
      </c>
      <c r="F2953" s="2">
        <v>883.43</v>
      </c>
      <c r="G2953" s="2">
        <f t="shared" si="415"/>
        <v>3</v>
      </c>
      <c r="H2953" s="6">
        <v>48751</v>
      </c>
      <c r="I2953" s="12" t="str">
        <f t="shared" si="416"/>
        <v>2033</v>
      </c>
      <c r="J2953" s="10" t="str">
        <f t="shared" si="417"/>
        <v>Jun</v>
      </c>
      <c r="K2953" s="12" t="str">
        <f t="shared" si="418"/>
        <v>21</v>
      </c>
      <c r="L2953" s="2" t="s">
        <v>24</v>
      </c>
      <c r="M2953" s="2" t="s">
        <v>15</v>
      </c>
      <c r="N2953" s="2">
        <v>0.91</v>
      </c>
      <c r="O2953" s="2" t="s">
        <v>16</v>
      </c>
      <c r="P2953" s="2">
        <v>4</v>
      </c>
      <c r="Q2953" s="2">
        <f t="shared" si="419"/>
        <v>1</v>
      </c>
      <c r="R2953" s="2">
        <v>220.86</v>
      </c>
      <c r="S2953" s="2">
        <f t="shared" si="420"/>
        <v>3</v>
      </c>
      <c r="T2953" s="42">
        <f>DataSet!G4556+DataSet!Q4556+DataSet!S4556</f>
        <v>5</v>
      </c>
      <c r="U2953" s="16" t="str">
        <f t="shared" si="421"/>
        <v>Medium</v>
      </c>
      <c r="V2953" s="4">
        <v>1</v>
      </c>
      <c r="W2953" s="33">
        <f t="shared" si="422"/>
        <v>534.24842751842743</v>
      </c>
      <c r="X2953" s="2" t="s">
        <v>17</v>
      </c>
    </row>
    <row r="2954" spans="1:24" ht="14.25" customHeight="1" x14ac:dyDescent="0.25">
      <c r="A2954" s="2">
        <v>4854</v>
      </c>
      <c r="B2954" s="2">
        <v>59</v>
      </c>
      <c r="C2954" s="2" t="str">
        <f t="shared" si="414"/>
        <v>Late Adults</v>
      </c>
      <c r="D2954" s="2" t="s">
        <v>26</v>
      </c>
      <c r="E2954" s="2" t="s">
        <v>13</v>
      </c>
      <c r="F2954" s="2">
        <v>489.74</v>
      </c>
      <c r="G2954" s="2">
        <f t="shared" si="415"/>
        <v>2</v>
      </c>
      <c r="H2954" s="6">
        <v>49050</v>
      </c>
      <c r="I2954" s="12" t="str">
        <f t="shared" si="416"/>
        <v>2034</v>
      </c>
      <c r="J2954" s="10" t="str">
        <f t="shared" si="417"/>
        <v>Apr</v>
      </c>
      <c r="K2954" s="12" t="str">
        <f t="shared" si="418"/>
        <v>16</v>
      </c>
      <c r="L2954" s="2" t="s">
        <v>30</v>
      </c>
      <c r="M2954" s="2" t="s">
        <v>15</v>
      </c>
      <c r="N2954" s="2">
        <v>0.91</v>
      </c>
      <c r="O2954" s="2" t="s">
        <v>21</v>
      </c>
      <c r="P2954" s="2">
        <v>12</v>
      </c>
      <c r="Q2954" s="2">
        <f t="shared" si="419"/>
        <v>2</v>
      </c>
      <c r="R2954" s="2">
        <v>40.81</v>
      </c>
      <c r="S2954" s="2">
        <f t="shared" si="420"/>
        <v>1</v>
      </c>
      <c r="T2954" s="42">
        <f>DataSet!G4855+DataSet!Q4855+DataSet!S4855</f>
        <v>4</v>
      </c>
      <c r="U2954" s="16" t="str">
        <f t="shared" si="421"/>
        <v>Low</v>
      </c>
      <c r="V2954" s="4">
        <v>4</v>
      </c>
      <c r="W2954" s="33">
        <f t="shared" si="422"/>
        <v>518.25975961538438</v>
      </c>
      <c r="X2954" s="2" t="s">
        <v>22</v>
      </c>
    </row>
    <row r="2955" spans="1:24" ht="14.25" customHeight="1" x14ac:dyDescent="0.25">
      <c r="A2955" s="2">
        <v>23</v>
      </c>
      <c r="B2955" s="2">
        <v>35</v>
      </c>
      <c r="C2955" s="2" t="str">
        <f t="shared" si="414"/>
        <v>Early Adults</v>
      </c>
      <c r="D2955" s="2" t="s">
        <v>23</v>
      </c>
      <c r="E2955" s="2" t="s">
        <v>19</v>
      </c>
      <c r="F2955" s="2">
        <v>792.6</v>
      </c>
      <c r="G2955" s="2">
        <f t="shared" si="415"/>
        <v>3</v>
      </c>
      <c r="H2955" s="6">
        <v>44219</v>
      </c>
      <c r="I2955" s="12" t="str">
        <f t="shared" si="416"/>
        <v>2021</v>
      </c>
      <c r="J2955" s="10" t="str">
        <f t="shared" si="417"/>
        <v>Jan</v>
      </c>
      <c r="K2955" s="12" t="str">
        <f t="shared" si="418"/>
        <v>23</v>
      </c>
      <c r="L2955" s="2" t="s">
        <v>14</v>
      </c>
      <c r="M2955" s="2" t="s">
        <v>25</v>
      </c>
      <c r="N2955" s="2">
        <v>0.9</v>
      </c>
      <c r="O2955" s="2" t="s">
        <v>21</v>
      </c>
      <c r="P2955" s="2">
        <v>1</v>
      </c>
      <c r="Q2955" s="2">
        <f t="shared" si="419"/>
        <v>1</v>
      </c>
      <c r="R2955" s="2">
        <v>792.6</v>
      </c>
      <c r="S2955" s="2">
        <f t="shared" si="420"/>
        <v>3</v>
      </c>
      <c r="T2955" s="42">
        <f>DataSet!G24+DataSet!Q24+DataSet!S24</f>
        <v>4</v>
      </c>
      <c r="U2955" s="16" t="str">
        <f t="shared" si="421"/>
        <v>Low</v>
      </c>
      <c r="V2955" s="4">
        <v>2</v>
      </c>
      <c r="W2955" s="33">
        <f t="shared" si="422"/>
        <v>520.05435207823928</v>
      </c>
      <c r="X2955" s="2" t="s">
        <v>17</v>
      </c>
    </row>
    <row r="2956" spans="1:24" ht="14.25" customHeight="1" x14ac:dyDescent="0.25">
      <c r="A2956" s="2">
        <v>291</v>
      </c>
      <c r="B2956" s="2">
        <v>34</v>
      </c>
      <c r="C2956" s="2" t="str">
        <f t="shared" si="414"/>
        <v>Early Adults</v>
      </c>
      <c r="D2956" s="2" t="s">
        <v>12</v>
      </c>
      <c r="E2956" s="2" t="s">
        <v>29</v>
      </c>
      <c r="F2956" s="2">
        <v>844.2</v>
      </c>
      <c r="G2956" s="2">
        <f t="shared" si="415"/>
        <v>3</v>
      </c>
      <c r="H2956" s="6">
        <v>44487</v>
      </c>
      <c r="I2956" s="12" t="str">
        <f t="shared" si="416"/>
        <v>2021</v>
      </c>
      <c r="J2956" s="10" t="str">
        <f t="shared" si="417"/>
        <v>Oct</v>
      </c>
      <c r="K2956" s="12" t="str">
        <f t="shared" si="418"/>
        <v>18</v>
      </c>
      <c r="L2956" s="2" t="s">
        <v>14</v>
      </c>
      <c r="M2956" s="2" t="s">
        <v>15</v>
      </c>
      <c r="N2956" s="2">
        <v>0.9</v>
      </c>
      <c r="O2956" s="2" t="s">
        <v>21</v>
      </c>
      <c r="P2956" s="2">
        <v>16</v>
      </c>
      <c r="Q2956" s="2">
        <f t="shared" si="419"/>
        <v>3</v>
      </c>
      <c r="R2956" s="2">
        <v>52.76</v>
      </c>
      <c r="S2956" s="2">
        <f t="shared" si="420"/>
        <v>2</v>
      </c>
      <c r="T2956" s="42">
        <f>DataSet!G292+DataSet!Q292+DataSet!S292</f>
        <v>5</v>
      </c>
      <c r="U2956" s="16" t="str">
        <f t="shared" si="421"/>
        <v>Medium</v>
      </c>
      <c r="V2956" s="4">
        <v>5</v>
      </c>
      <c r="W2956" s="33">
        <f t="shared" si="422"/>
        <v>543.83280098280056</v>
      </c>
      <c r="X2956" s="2" t="s">
        <v>28</v>
      </c>
    </row>
    <row r="2957" spans="1:24" ht="14.25" customHeight="1" x14ac:dyDescent="0.25">
      <c r="A2957" s="2">
        <v>381</v>
      </c>
      <c r="B2957" s="2">
        <v>38</v>
      </c>
      <c r="C2957" s="2" t="str">
        <f t="shared" si="414"/>
        <v>Early Adults</v>
      </c>
      <c r="D2957" s="2" t="s">
        <v>26</v>
      </c>
      <c r="E2957" s="2" t="s">
        <v>19</v>
      </c>
      <c r="F2957" s="2">
        <v>886.8</v>
      </c>
      <c r="G2957" s="2">
        <f t="shared" si="415"/>
        <v>3</v>
      </c>
      <c r="H2957" s="6">
        <v>44577</v>
      </c>
      <c r="I2957" s="12" t="str">
        <f t="shared" si="416"/>
        <v>2022</v>
      </c>
      <c r="J2957" s="10" t="str">
        <f t="shared" si="417"/>
        <v>Jan</v>
      </c>
      <c r="K2957" s="12" t="str">
        <f t="shared" si="418"/>
        <v>16</v>
      </c>
      <c r="L2957" s="2" t="s">
        <v>24</v>
      </c>
      <c r="M2957" s="2" t="s">
        <v>25</v>
      </c>
      <c r="N2957" s="2">
        <v>0.9</v>
      </c>
      <c r="O2957" s="2" t="s">
        <v>21</v>
      </c>
      <c r="P2957" s="2">
        <v>1</v>
      </c>
      <c r="Q2957" s="2">
        <f t="shared" si="419"/>
        <v>1</v>
      </c>
      <c r="R2957" s="2">
        <v>886.8</v>
      </c>
      <c r="S2957" s="2">
        <f t="shared" si="420"/>
        <v>3</v>
      </c>
      <c r="T2957" s="42">
        <f>DataSet!G382+DataSet!Q382+DataSet!S382</f>
        <v>6</v>
      </c>
      <c r="U2957" s="16" t="str">
        <f t="shared" si="421"/>
        <v>Medium</v>
      </c>
      <c r="V2957" s="4">
        <v>1</v>
      </c>
      <c r="W2957" s="33">
        <f t="shared" si="422"/>
        <v>533.38837438423639</v>
      </c>
      <c r="X2957" s="2" t="s">
        <v>17</v>
      </c>
    </row>
    <row r="2958" spans="1:24" ht="14.25" customHeight="1" x14ac:dyDescent="0.25">
      <c r="A2958" s="2">
        <v>715</v>
      </c>
      <c r="B2958" s="2">
        <v>23</v>
      </c>
      <c r="C2958" s="2" t="str">
        <f t="shared" si="414"/>
        <v>Young Adults</v>
      </c>
      <c r="D2958" s="2" t="s">
        <v>12</v>
      </c>
      <c r="E2958" s="2" t="s">
        <v>13</v>
      </c>
      <c r="F2958" s="2">
        <v>212.26</v>
      </c>
      <c r="G2958" s="2">
        <f t="shared" si="415"/>
        <v>1</v>
      </c>
      <c r="H2958" s="6">
        <v>44911</v>
      </c>
      <c r="I2958" s="12" t="str">
        <f t="shared" si="416"/>
        <v>2022</v>
      </c>
      <c r="J2958" s="10" t="str">
        <f t="shared" si="417"/>
        <v>Dec</v>
      </c>
      <c r="K2958" s="12" t="str">
        <f t="shared" si="418"/>
        <v>16</v>
      </c>
      <c r="L2958" s="2" t="s">
        <v>20</v>
      </c>
      <c r="M2958" s="2" t="s">
        <v>15</v>
      </c>
      <c r="N2958" s="2">
        <v>0.9</v>
      </c>
      <c r="O2958" s="2" t="s">
        <v>21</v>
      </c>
      <c r="P2958" s="2">
        <v>5</v>
      </c>
      <c r="Q2958" s="2">
        <f t="shared" si="419"/>
        <v>1</v>
      </c>
      <c r="R2958" s="2">
        <v>42.45</v>
      </c>
      <c r="S2958" s="2">
        <f t="shared" si="420"/>
        <v>1</v>
      </c>
      <c r="T2958" s="42">
        <f>DataSet!G716+DataSet!Q716+DataSet!S716</f>
        <v>7</v>
      </c>
      <c r="U2958" s="16" t="str">
        <f t="shared" si="421"/>
        <v>High</v>
      </c>
      <c r="V2958" s="4">
        <v>4</v>
      </c>
      <c r="W2958" s="33">
        <f t="shared" si="422"/>
        <v>518.32848192771053</v>
      </c>
      <c r="X2958" s="2" t="s">
        <v>17</v>
      </c>
    </row>
    <row r="2959" spans="1:24" ht="14.25" customHeight="1" x14ac:dyDescent="0.25">
      <c r="A2959" s="2">
        <v>1388</v>
      </c>
      <c r="B2959" s="2">
        <v>57</v>
      </c>
      <c r="C2959" s="2" t="str">
        <f t="shared" si="414"/>
        <v>Late Adults</v>
      </c>
      <c r="D2959" s="2" t="s">
        <v>23</v>
      </c>
      <c r="E2959" s="2" t="s">
        <v>13</v>
      </c>
      <c r="F2959" s="2">
        <v>441.45</v>
      </c>
      <c r="G2959" s="2">
        <f t="shared" si="415"/>
        <v>2</v>
      </c>
      <c r="H2959" s="6">
        <v>45584</v>
      </c>
      <c r="I2959" s="12" t="str">
        <f t="shared" si="416"/>
        <v>2024</v>
      </c>
      <c r="J2959" s="10" t="str">
        <f t="shared" si="417"/>
        <v>Oct</v>
      </c>
      <c r="K2959" s="12" t="str">
        <f t="shared" si="418"/>
        <v>19</v>
      </c>
      <c r="L2959" s="2" t="s">
        <v>14</v>
      </c>
      <c r="M2959" s="2" t="s">
        <v>25</v>
      </c>
      <c r="N2959" s="2">
        <v>0.9</v>
      </c>
      <c r="O2959" s="2" t="s">
        <v>21</v>
      </c>
      <c r="P2959" s="2">
        <v>15</v>
      </c>
      <c r="Q2959" s="2">
        <f t="shared" si="419"/>
        <v>2</v>
      </c>
      <c r="R2959" s="2">
        <v>29.43</v>
      </c>
      <c r="S2959" s="2">
        <f t="shared" si="420"/>
        <v>1</v>
      </c>
      <c r="T2959" s="42">
        <f>DataSet!G1389+DataSet!Q1389+DataSet!S1389</f>
        <v>7</v>
      </c>
      <c r="U2959" s="16" t="str">
        <f t="shared" si="421"/>
        <v>High</v>
      </c>
      <c r="V2959" s="4">
        <v>1</v>
      </c>
      <c r="W2959" s="33">
        <f t="shared" si="422"/>
        <v>532.51575308641964</v>
      </c>
      <c r="X2959" s="2" t="s">
        <v>22</v>
      </c>
    </row>
    <row r="2960" spans="1:24" ht="14.25" customHeight="1" x14ac:dyDescent="0.25">
      <c r="A2960" s="2">
        <v>1634</v>
      </c>
      <c r="B2960" s="2">
        <v>33</v>
      </c>
      <c r="C2960" s="2" t="str">
        <f t="shared" si="414"/>
        <v>Early Adults</v>
      </c>
      <c r="D2960" s="2" t="s">
        <v>26</v>
      </c>
      <c r="E2960" s="2" t="s">
        <v>27</v>
      </c>
      <c r="F2960" s="2">
        <v>880.55</v>
      </c>
      <c r="G2960" s="2">
        <f t="shared" si="415"/>
        <v>3</v>
      </c>
      <c r="H2960" s="6">
        <v>45830</v>
      </c>
      <c r="I2960" s="12" t="str">
        <f t="shared" si="416"/>
        <v>2025</v>
      </c>
      <c r="J2960" s="10" t="str">
        <f t="shared" si="417"/>
        <v>Jun</v>
      </c>
      <c r="K2960" s="12" t="str">
        <f t="shared" si="418"/>
        <v>22</v>
      </c>
      <c r="L2960" s="2" t="s">
        <v>14</v>
      </c>
      <c r="M2960" s="2" t="s">
        <v>25</v>
      </c>
      <c r="N2960" s="2">
        <v>0.9</v>
      </c>
      <c r="O2960" s="2" t="s">
        <v>21</v>
      </c>
      <c r="P2960" s="2">
        <v>18</v>
      </c>
      <c r="Q2960" s="2">
        <f t="shared" si="419"/>
        <v>3</v>
      </c>
      <c r="R2960" s="2">
        <v>48.92</v>
      </c>
      <c r="S2960" s="2">
        <f t="shared" si="420"/>
        <v>1</v>
      </c>
      <c r="T2960" s="42">
        <f>DataSet!G1635+DataSet!Q1635+DataSet!S1635</f>
        <v>7</v>
      </c>
      <c r="U2960" s="16" t="str">
        <f t="shared" si="421"/>
        <v>High</v>
      </c>
      <c r="V2960" s="4">
        <v>5</v>
      </c>
      <c r="W2960" s="33">
        <f t="shared" si="422"/>
        <v>543.09298029556601</v>
      </c>
      <c r="X2960" s="2" t="s">
        <v>28</v>
      </c>
    </row>
    <row r="2961" spans="1:24" ht="14.25" customHeight="1" x14ac:dyDescent="0.25">
      <c r="A2961" s="2">
        <v>1687</v>
      </c>
      <c r="B2961" s="2">
        <v>59</v>
      </c>
      <c r="C2961" s="2" t="str">
        <f t="shared" si="414"/>
        <v>Late Adults</v>
      </c>
      <c r="D2961" s="2" t="s">
        <v>23</v>
      </c>
      <c r="E2961" s="2" t="s">
        <v>27</v>
      </c>
      <c r="F2961" s="2">
        <v>158.85</v>
      </c>
      <c r="G2961" s="2">
        <f t="shared" si="415"/>
        <v>1</v>
      </c>
      <c r="H2961" s="6">
        <v>45883</v>
      </c>
      <c r="I2961" s="12" t="str">
        <f t="shared" si="416"/>
        <v>2025</v>
      </c>
      <c r="J2961" s="10" t="str">
        <f t="shared" si="417"/>
        <v>Aug</v>
      </c>
      <c r="K2961" s="12" t="str">
        <f t="shared" si="418"/>
        <v>14</v>
      </c>
      <c r="L2961" s="2" t="s">
        <v>30</v>
      </c>
      <c r="M2961" s="2" t="s">
        <v>25</v>
      </c>
      <c r="N2961" s="2">
        <v>0.9</v>
      </c>
      <c r="O2961" s="2" t="s">
        <v>21</v>
      </c>
      <c r="P2961" s="2">
        <v>18</v>
      </c>
      <c r="Q2961" s="2">
        <f t="shared" si="419"/>
        <v>3</v>
      </c>
      <c r="R2961" s="2">
        <v>8.82</v>
      </c>
      <c r="S2961" s="2">
        <f t="shared" si="420"/>
        <v>1</v>
      </c>
      <c r="T2961" s="42">
        <f>DataSet!G1688+DataSet!Q1688+DataSet!S1688</f>
        <v>5</v>
      </c>
      <c r="U2961" s="16" t="str">
        <f t="shared" si="421"/>
        <v>Medium</v>
      </c>
      <c r="V2961" s="4">
        <v>1</v>
      </c>
      <c r="W2961" s="33">
        <f t="shared" si="422"/>
        <v>532.74116336633654</v>
      </c>
      <c r="X2961" s="2" t="s">
        <v>22</v>
      </c>
    </row>
    <row r="2962" spans="1:24" ht="14.25" customHeight="1" x14ac:dyDescent="0.25">
      <c r="A2962" s="2">
        <v>1725</v>
      </c>
      <c r="B2962" s="2">
        <v>26</v>
      </c>
      <c r="C2962" s="2" t="str">
        <f t="shared" si="414"/>
        <v>Young Adults</v>
      </c>
      <c r="D2962" s="2" t="s">
        <v>26</v>
      </c>
      <c r="E2962" s="2" t="s">
        <v>27</v>
      </c>
      <c r="F2962" s="2">
        <v>419.38</v>
      </c>
      <c r="G2962" s="2">
        <f t="shared" si="415"/>
        <v>2</v>
      </c>
      <c r="H2962" s="6">
        <v>45921</v>
      </c>
      <c r="I2962" s="12" t="str">
        <f t="shared" si="416"/>
        <v>2025</v>
      </c>
      <c r="J2962" s="10" t="str">
        <f t="shared" si="417"/>
        <v>Sep</v>
      </c>
      <c r="K2962" s="12" t="str">
        <f t="shared" si="418"/>
        <v>21</v>
      </c>
      <c r="L2962" s="2" t="s">
        <v>24</v>
      </c>
      <c r="M2962" s="2" t="s">
        <v>25</v>
      </c>
      <c r="N2962" s="2">
        <v>0.9</v>
      </c>
      <c r="O2962" s="2" t="s">
        <v>21</v>
      </c>
      <c r="P2962" s="2">
        <v>7</v>
      </c>
      <c r="Q2962" s="2">
        <f t="shared" si="419"/>
        <v>2</v>
      </c>
      <c r="R2962" s="2">
        <v>59.91</v>
      </c>
      <c r="S2962" s="2">
        <f t="shared" si="420"/>
        <v>2</v>
      </c>
      <c r="T2962" s="42">
        <f>DataSet!G1726+DataSet!Q1726+DataSet!S1726</f>
        <v>4</v>
      </c>
      <c r="U2962" s="16" t="str">
        <f t="shared" si="421"/>
        <v>Low</v>
      </c>
      <c r="V2962" s="4">
        <v>1</v>
      </c>
      <c r="W2962" s="33">
        <f t="shared" si="422"/>
        <v>533.66893300248137</v>
      </c>
      <c r="X2962" s="2" t="s">
        <v>28</v>
      </c>
    </row>
    <row r="2963" spans="1:24" ht="14.25" customHeight="1" x14ac:dyDescent="0.25">
      <c r="A2963" s="2">
        <v>1870</v>
      </c>
      <c r="B2963" s="2">
        <v>35</v>
      </c>
      <c r="C2963" s="2" t="str">
        <f t="shared" si="414"/>
        <v>Early Adults</v>
      </c>
      <c r="D2963" s="2" t="s">
        <v>12</v>
      </c>
      <c r="E2963" s="2" t="s">
        <v>19</v>
      </c>
      <c r="F2963" s="2">
        <v>398.06</v>
      </c>
      <c r="G2963" s="2">
        <f t="shared" si="415"/>
        <v>2</v>
      </c>
      <c r="H2963" s="6">
        <v>46066</v>
      </c>
      <c r="I2963" s="12" t="str">
        <f t="shared" si="416"/>
        <v>2026</v>
      </c>
      <c r="J2963" s="10" t="str">
        <f t="shared" si="417"/>
        <v>Feb</v>
      </c>
      <c r="K2963" s="12" t="str">
        <f t="shared" si="418"/>
        <v>13</v>
      </c>
      <c r="L2963" s="2" t="s">
        <v>30</v>
      </c>
      <c r="M2963" s="2" t="s">
        <v>15</v>
      </c>
      <c r="N2963" s="2">
        <v>0.9</v>
      </c>
      <c r="O2963" s="2" t="s">
        <v>16</v>
      </c>
      <c r="P2963" s="2">
        <v>12</v>
      </c>
      <c r="Q2963" s="2">
        <f t="shared" si="419"/>
        <v>2</v>
      </c>
      <c r="R2963" s="2">
        <v>33.17</v>
      </c>
      <c r="S2963" s="2">
        <f t="shared" si="420"/>
        <v>1</v>
      </c>
      <c r="T2963" s="42">
        <f>DataSet!G1871+DataSet!Q1871+DataSet!S1871</f>
        <v>7</v>
      </c>
      <c r="U2963" s="16" t="str">
        <f t="shared" si="421"/>
        <v>High</v>
      </c>
      <c r="V2963" s="4">
        <v>5</v>
      </c>
      <c r="W2963" s="33">
        <f t="shared" si="422"/>
        <v>542.25975308641932</v>
      </c>
      <c r="X2963" s="2" t="s">
        <v>17</v>
      </c>
    </row>
    <row r="2964" spans="1:24" ht="14.25" customHeight="1" x14ac:dyDescent="0.25">
      <c r="A2964" s="2">
        <v>2238</v>
      </c>
      <c r="B2964" s="2">
        <v>50</v>
      </c>
      <c r="C2964" s="2" t="str">
        <f t="shared" si="414"/>
        <v>Late Adults</v>
      </c>
      <c r="D2964" s="2" t="s">
        <v>23</v>
      </c>
      <c r="E2964" s="2" t="s">
        <v>29</v>
      </c>
      <c r="F2964" s="2">
        <v>461.24</v>
      </c>
      <c r="G2964" s="2">
        <f t="shared" si="415"/>
        <v>2</v>
      </c>
      <c r="H2964" s="6">
        <v>46434</v>
      </c>
      <c r="I2964" s="12" t="str">
        <f t="shared" si="416"/>
        <v>2027</v>
      </c>
      <c r="J2964" s="10" t="str">
        <f t="shared" si="417"/>
        <v>Feb</v>
      </c>
      <c r="K2964" s="12" t="str">
        <f t="shared" si="418"/>
        <v>16</v>
      </c>
      <c r="L2964" s="2" t="s">
        <v>20</v>
      </c>
      <c r="M2964" s="2" t="s">
        <v>15</v>
      </c>
      <c r="N2964" s="2">
        <v>0.9</v>
      </c>
      <c r="O2964" s="2" t="s">
        <v>21</v>
      </c>
      <c r="P2964" s="2">
        <v>15</v>
      </c>
      <c r="Q2964" s="2">
        <f t="shared" si="419"/>
        <v>2</v>
      </c>
      <c r="R2964" s="2">
        <v>30.75</v>
      </c>
      <c r="S2964" s="2">
        <f t="shared" si="420"/>
        <v>1</v>
      </c>
      <c r="T2964" s="42">
        <f>DataSet!G2239+DataSet!Q2239+DataSet!S2239</f>
        <v>4</v>
      </c>
      <c r="U2964" s="16" t="str">
        <f t="shared" si="421"/>
        <v>Low</v>
      </c>
      <c r="V2964" s="4">
        <v>4</v>
      </c>
      <c r="W2964" s="33">
        <f t="shared" si="422"/>
        <v>519.06777777777745</v>
      </c>
      <c r="X2964" s="2" t="s">
        <v>22</v>
      </c>
    </row>
    <row r="2965" spans="1:24" ht="14.25" customHeight="1" x14ac:dyDescent="0.25">
      <c r="A2965" s="2">
        <v>2329</v>
      </c>
      <c r="B2965" s="2">
        <v>62</v>
      </c>
      <c r="C2965" s="2" t="str">
        <f t="shared" si="414"/>
        <v>Seniors</v>
      </c>
      <c r="D2965" s="2" t="s">
        <v>26</v>
      </c>
      <c r="E2965" s="2" t="s">
        <v>27</v>
      </c>
      <c r="F2965" s="2">
        <v>461.4</v>
      </c>
      <c r="G2965" s="2">
        <f t="shared" si="415"/>
        <v>2</v>
      </c>
      <c r="H2965" s="6">
        <v>46525</v>
      </c>
      <c r="I2965" s="12" t="str">
        <f t="shared" si="416"/>
        <v>2027</v>
      </c>
      <c r="J2965" s="10" t="str">
        <f t="shared" si="417"/>
        <v>May</v>
      </c>
      <c r="K2965" s="12" t="str">
        <f t="shared" si="418"/>
        <v>18</v>
      </c>
      <c r="L2965" s="2" t="s">
        <v>14</v>
      </c>
      <c r="M2965" s="2" t="s">
        <v>15</v>
      </c>
      <c r="N2965" s="2">
        <v>0.9</v>
      </c>
      <c r="O2965" s="2" t="s">
        <v>16</v>
      </c>
      <c r="P2965" s="2">
        <v>7</v>
      </c>
      <c r="Q2965" s="2">
        <f t="shared" si="419"/>
        <v>2</v>
      </c>
      <c r="R2965" s="2">
        <v>65.91</v>
      </c>
      <c r="S2965" s="2">
        <f t="shared" si="420"/>
        <v>2</v>
      </c>
      <c r="T2965" s="42">
        <f>DataSet!G2330+DataSet!Q2330+DataSet!S2330</f>
        <v>5</v>
      </c>
      <c r="U2965" s="16" t="str">
        <f t="shared" si="421"/>
        <v>Medium</v>
      </c>
      <c r="V2965" s="4">
        <v>4</v>
      </c>
      <c r="W2965" s="33">
        <f t="shared" si="422"/>
        <v>519.20779661016923</v>
      </c>
      <c r="X2965" s="2" t="s">
        <v>22</v>
      </c>
    </row>
    <row r="2966" spans="1:24" ht="14.25" customHeight="1" x14ac:dyDescent="0.25">
      <c r="A2966" s="2">
        <v>2333</v>
      </c>
      <c r="B2966" s="2">
        <v>18</v>
      </c>
      <c r="C2966" s="2" t="str">
        <f t="shared" si="414"/>
        <v>Young Adults</v>
      </c>
      <c r="D2966" s="2" t="s">
        <v>26</v>
      </c>
      <c r="E2966" s="2" t="s">
        <v>27</v>
      </c>
      <c r="F2966" s="2">
        <v>797.41</v>
      </c>
      <c r="G2966" s="2">
        <f t="shared" si="415"/>
        <v>3</v>
      </c>
      <c r="H2966" s="6">
        <v>46529</v>
      </c>
      <c r="I2966" s="12" t="str">
        <f t="shared" si="416"/>
        <v>2027</v>
      </c>
      <c r="J2966" s="10" t="str">
        <f t="shared" si="417"/>
        <v>May</v>
      </c>
      <c r="K2966" s="12" t="str">
        <f t="shared" si="418"/>
        <v>22</v>
      </c>
      <c r="L2966" s="2" t="s">
        <v>14</v>
      </c>
      <c r="M2966" s="2" t="s">
        <v>15</v>
      </c>
      <c r="N2966" s="2">
        <v>0.9</v>
      </c>
      <c r="O2966" s="2" t="s">
        <v>16</v>
      </c>
      <c r="P2966" s="2">
        <v>5</v>
      </c>
      <c r="Q2966" s="2">
        <f t="shared" si="419"/>
        <v>1</v>
      </c>
      <c r="R2966" s="2">
        <v>159.47999999999999</v>
      </c>
      <c r="S2966" s="2">
        <f t="shared" si="420"/>
        <v>3</v>
      </c>
      <c r="T2966" s="42">
        <f>DataSet!G2334+DataSet!Q2334+DataSet!S2334</f>
        <v>7</v>
      </c>
      <c r="U2966" s="16" t="str">
        <f t="shared" si="421"/>
        <v>High</v>
      </c>
      <c r="V2966" s="4">
        <v>1</v>
      </c>
      <c r="W2966" s="33">
        <f t="shared" si="422"/>
        <v>533.95323383084576</v>
      </c>
      <c r="X2966" s="2" t="s">
        <v>28</v>
      </c>
    </row>
    <row r="2967" spans="1:24" ht="14.25" customHeight="1" x14ac:dyDescent="0.25">
      <c r="A2967" s="2">
        <v>2426</v>
      </c>
      <c r="B2967" s="2">
        <v>29</v>
      </c>
      <c r="C2967" s="2" t="str">
        <f t="shared" si="414"/>
        <v>Young Adults</v>
      </c>
      <c r="D2967" s="2" t="s">
        <v>12</v>
      </c>
      <c r="E2967" s="2" t="s">
        <v>29</v>
      </c>
      <c r="F2967" s="2">
        <v>511.39</v>
      </c>
      <c r="G2967" s="2">
        <f t="shared" si="415"/>
        <v>2</v>
      </c>
      <c r="H2967" s="6">
        <v>46622</v>
      </c>
      <c r="I2967" s="12" t="str">
        <f t="shared" si="416"/>
        <v>2027</v>
      </c>
      <c r="J2967" s="10" t="str">
        <f t="shared" si="417"/>
        <v>Aug</v>
      </c>
      <c r="K2967" s="12" t="str">
        <f t="shared" si="418"/>
        <v>23</v>
      </c>
      <c r="L2967" s="2" t="s">
        <v>20</v>
      </c>
      <c r="M2967" s="2" t="s">
        <v>25</v>
      </c>
      <c r="N2967" s="2">
        <v>0.9</v>
      </c>
      <c r="O2967" s="2" t="s">
        <v>21</v>
      </c>
      <c r="P2967" s="2">
        <v>8</v>
      </c>
      <c r="Q2967" s="2">
        <f t="shared" si="419"/>
        <v>2</v>
      </c>
      <c r="R2967" s="2">
        <v>63.92</v>
      </c>
      <c r="S2967" s="2">
        <f t="shared" si="420"/>
        <v>2</v>
      </c>
      <c r="T2967" s="42">
        <f>DataSet!G2427+DataSet!Q2427+DataSet!S2427</f>
        <v>7</v>
      </c>
      <c r="U2967" s="16" t="str">
        <f t="shared" si="421"/>
        <v>High</v>
      </c>
      <c r="V2967" s="4">
        <v>2</v>
      </c>
      <c r="W2967" s="33">
        <f t="shared" si="422"/>
        <v>519.38634803921536</v>
      </c>
      <c r="X2967" s="2" t="s">
        <v>28</v>
      </c>
    </row>
    <row r="2968" spans="1:24" ht="14.25" customHeight="1" x14ac:dyDescent="0.25">
      <c r="A2968" s="2">
        <v>2527</v>
      </c>
      <c r="B2968" s="2">
        <v>61</v>
      </c>
      <c r="C2968" s="2" t="str">
        <f t="shared" si="414"/>
        <v>Seniors</v>
      </c>
      <c r="D2968" s="2" t="s">
        <v>18</v>
      </c>
      <c r="E2968" s="2" t="s">
        <v>29</v>
      </c>
      <c r="F2968" s="2">
        <v>653.66</v>
      </c>
      <c r="G2968" s="2">
        <f t="shared" si="415"/>
        <v>3</v>
      </c>
      <c r="H2968" s="6">
        <v>46723</v>
      </c>
      <c r="I2968" s="12" t="str">
        <f t="shared" si="416"/>
        <v>2027</v>
      </c>
      <c r="J2968" s="10" t="str">
        <f t="shared" si="417"/>
        <v>Dec</v>
      </c>
      <c r="K2968" s="12" t="str">
        <f t="shared" si="418"/>
        <v>02</v>
      </c>
      <c r="L2968" s="2" t="s">
        <v>30</v>
      </c>
      <c r="M2968" s="2" t="s">
        <v>15</v>
      </c>
      <c r="N2968" s="2">
        <v>0.9</v>
      </c>
      <c r="O2968" s="2" t="s">
        <v>21</v>
      </c>
      <c r="P2968" s="2">
        <v>10</v>
      </c>
      <c r="Q2968" s="2">
        <f t="shared" si="419"/>
        <v>2</v>
      </c>
      <c r="R2968" s="2">
        <v>65.37</v>
      </c>
      <c r="S2968" s="2">
        <f t="shared" si="420"/>
        <v>2</v>
      </c>
      <c r="T2968" s="42">
        <f>DataSet!G2528+DataSet!Q2528+DataSet!S2528</f>
        <v>7</v>
      </c>
      <c r="U2968" s="16" t="str">
        <f t="shared" si="421"/>
        <v>High</v>
      </c>
      <c r="V2968" s="4">
        <v>2</v>
      </c>
      <c r="W2968" s="33">
        <f t="shared" si="422"/>
        <v>519.40599508599473</v>
      </c>
      <c r="X2968" s="2" t="s">
        <v>28</v>
      </c>
    </row>
    <row r="2969" spans="1:24" ht="14.25" customHeight="1" x14ac:dyDescent="0.25">
      <c r="A2969" s="2">
        <v>2632</v>
      </c>
      <c r="B2969" s="2">
        <v>26</v>
      </c>
      <c r="C2969" s="2" t="str">
        <f t="shared" si="414"/>
        <v>Young Adults</v>
      </c>
      <c r="D2969" s="2" t="s">
        <v>26</v>
      </c>
      <c r="E2969" s="2" t="s">
        <v>27</v>
      </c>
      <c r="F2969" s="2">
        <v>285.44</v>
      </c>
      <c r="G2969" s="2">
        <f t="shared" si="415"/>
        <v>1</v>
      </c>
      <c r="H2969" s="6">
        <v>46828</v>
      </c>
      <c r="I2969" s="12" t="str">
        <f t="shared" si="416"/>
        <v>2028</v>
      </c>
      <c r="J2969" s="10" t="str">
        <f t="shared" si="417"/>
        <v>Mar</v>
      </c>
      <c r="K2969" s="12" t="str">
        <f t="shared" si="418"/>
        <v>16</v>
      </c>
      <c r="L2969" s="2" t="s">
        <v>24</v>
      </c>
      <c r="M2969" s="2" t="s">
        <v>25</v>
      </c>
      <c r="N2969" s="2">
        <v>0.9</v>
      </c>
      <c r="O2969" s="2" t="s">
        <v>21</v>
      </c>
      <c r="P2969" s="2">
        <v>15</v>
      </c>
      <c r="Q2969" s="2">
        <f t="shared" si="419"/>
        <v>2</v>
      </c>
      <c r="R2969" s="2">
        <v>19.03</v>
      </c>
      <c r="S2969" s="2">
        <f t="shared" si="420"/>
        <v>1</v>
      </c>
      <c r="T2969" s="42">
        <f>DataSet!G2633+DataSet!Q2633+DataSet!S2633</f>
        <v>6</v>
      </c>
      <c r="U2969" s="16" t="str">
        <f t="shared" si="421"/>
        <v>Medium</v>
      </c>
      <c r="V2969" s="4">
        <v>5</v>
      </c>
      <c r="W2969" s="33">
        <f t="shared" si="422"/>
        <v>542.61668316831629</v>
      </c>
      <c r="X2969" s="2" t="s">
        <v>28</v>
      </c>
    </row>
    <row r="2970" spans="1:24" ht="14.25" customHeight="1" x14ac:dyDescent="0.25">
      <c r="A2970" s="2">
        <v>2649</v>
      </c>
      <c r="B2970" s="2">
        <v>58</v>
      </c>
      <c r="C2970" s="2" t="str">
        <f t="shared" si="414"/>
        <v>Late Adults</v>
      </c>
      <c r="D2970" s="2" t="s">
        <v>18</v>
      </c>
      <c r="E2970" s="2" t="s">
        <v>29</v>
      </c>
      <c r="F2970" s="2">
        <v>323.45</v>
      </c>
      <c r="G2970" s="2">
        <f t="shared" si="415"/>
        <v>1</v>
      </c>
      <c r="H2970" s="6">
        <v>46845</v>
      </c>
      <c r="I2970" s="12" t="str">
        <f t="shared" si="416"/>
        <v>2028</v>
      </c>
      <c r="J2970" s="10" t="str">
        <f t="shared" si="417"/>
        <v>Apr</v>
      </c>
      <c r="K2970" s="12" t="str">
        <f t="shared" si="418"/>
        <v>02</v>
      </c>
      <c r="L2970" s="2" t="s">
        <v>24</v>
      </c>
      <c r="M2970" s="2" t="s">
        <v>15</v>
      </c>
      <c r="N2970" s="2">
        <v>0.9</v>
      </c>
      <c r="O2970" s="2" t="s">
        <v>21</v>
      </c>
      <c r="P2970" s="2">
        <v>4</v>
      </c>
      <c r="Q2970" s="2">
        <f t="shared" si="419"/>
        <v>1</v>
      </c>
      <c r="R2970" s="2">
        <v>80.86</v>
      </c>
      <c r="S2970" s="2">
        <f t="shared" si="420"/>
        <v>2</v>
      </c>
      <c r="T2970" s="42">
        <f>DataSet!G2650+DataSet!Q2650+DataSet!S2650</f>
        <v>6</v>
      </c>
      <c r="U2970" s="16" t="str">
        <f t="shared" si="421"/>
        <v>Medium</v>
      </c>
      <c r="V2970" s="4">
        <v>3</v>
      </c>
      <c r="W2970" s="33">
        <f t="shared" si="422"/>
        <v>499.82246341463377</v>
      </c>
      <c r="X2970" s="2" t="s">
        <v>22</v>
      </c>
    </row>
    <row r="2971" spans="1:24" ht="14.25" customHeight="1" x14ac:dyDescent="0.25">
      <c r="A2971" s="2">
        <v>2937</v>
      </c>
      <c r="B2971" s="2">
        <v>25</v>
      </c>
      <c r="C2971" s="2" t="str">
        <f t="shared" si="414"/>
        <v>Young Adults</v>
      </c>
      <c r="D2971" s="2" t="s">
        <v>12</v>
      </c>
      <c r="E2971" s="2" t="s">
        <v>29</v>
      </c>
      <c r="F2971" s="2">
        <v>819.25</v>
      </c>
      <c r="G2971" s="2">
        <f t="shared" si="415"/>
        <v>3</v>
      </c>
      <c r="H2971" s="6">
        <v>47133</v>
      </c>
      <c r="I2971" s="12" t="str">
        <f t="shared" si="416"/>
        <v>2029</v>
      </c>
      <c r="J2971" s="10" t="str">
        <f t="shared" si="417"/>
        <v>Jan</v>
      </c>
      <c r="K2971" s="12" t="str">
        <f t="shared" si="418"/>
        <v>15</v>
      </c>
      <c r="L2971" s="2" t="s">
        <v>20</v>
      </c>
      <c r="M2971" s="2" t="s">
        <v>25</v>
      </c>
      <c r="N2971" s="2">
        <v>0.9</v>
      </c>
      <c r="O2971" s="2" t="s">
        <v>21</v>
      </c>
      <c r="P2971" s="2">
        <v>12</v>
      </c>
      <c r="Q2971" s="2">
        <f t="shared" si="419"/>
        <v>2</v>
      </c>
      <c r="R2971" s="2">
        <v>68.27</v>
      </c>
      <c r="S2971" s="2">
        <f t="shared" si="420"/>
        <v>2</v>
      </c>
      <c r="T2971" s="42">
        <f>DataSet!G2938+DataSet!Q2938+DataSet!S2938</f>
        <v>6</v>
      </c>
      <c r="U2971" s="16" t="str">
        <f t="shared" si="421"/>
        <v>Medium</v>
      </c>
      <c r="V2971" s="4">
        <v>5</v>
      </c>
      <c r="W2971" s="33">
        <f t="shared" si="422"/>
        <v>543.25483870967685</v>
      </c>
      <c r="X2971" s="2" t="s">
        <v>28</v>
      </c>
    </row>
    <row r="2972" spans="1:24" ht="14.25" customHeight="1" x14ac:dyDescent="0.25">
      <c r="A2972" s="2">
        <v>2952</v>
      </c>
      <c r="B2972" s="2">
        <v>32</v>
      </c>
      <c r="C2972" s="2" t="str">
        <f t="shared" si="414"/>
        <v>Early Adults</v>
      </c>
      <c r="D2972" s="2" t="s">
        <v>18</v>
      </c>
      <c r="E2972" s="2" t="s">
        <v>27</v>
      </c>
      <c r="F2972" s="2">
        <v>169.05</v>
      </c>
      <c r="G2972" s="2">
        <f t="shared" si="415"/>
        <v>1</v>
      </c>
      <c r="H2972" s="6">
        <v>47148</v>
      </c>
      <c r="I2972" s="12" t="str">
        <f t="shared" si="416"/>
        <v>2029</v>
      </c>
      <c r="J2972" s="10" t="str">
        <f t="shared" si="417"/>
        <v>Jan</v>
      </c>
      <c r="K2972" s="12" t="str">
        <f t="shared" si="418"/>
        <v>30</v>
      </c>
      <c r="L2972" s="2" t="s">
        <v>14</v>
      </c>
      <c r="M2972" s="2" t="s">
        <v>15</v>
      </c>
      <c r="N2972" s="2">
        <v>0.9</v>
      </c>
      <c r="O2972" s="2" t="s">
        <v>16</v>
      </c>
      <c r="P2972" s="2">
        <v>19</v>
      </c>
      <c r="Q2972" s="2">
        <f t="shared" si="419"/>
        <v>3</v>
      </c>
      <c r="R2972" s="2">
        <v>8.9</v>
      </c>
      <c r="S2972" s="2">
        <f t="shared" si="420"/>
        <v>1</v>
      </c>
      <c r="T2972" s="42">
        <f>DataSet!G2953+DataSet!Q2953+DataSet!S2953</f>
        <v>7</v>
      </c>
      <c r="U2972" s="16" t="str">
        <f t="shared" si="421"/>
        <v>High</v>
      </c>
      <c r="V2972" s="4">
        <v>1</v>
      </c>
      <c r="W2972" s="33">
        <f t="shared" si="422"/>
        <v>533.29623441396507</v>
      </c>
      <c r="X2972" s="2" t="s">
        <v>22</v>
      </c>
    </row>
    <row r="2973" spans="1:24" ht="14.25" customHeight="1" x14ac:dyDescent="0.25">
      <c r="A2973" s="2">
        <v>3120</v>
      </c>
      <c r="B2973" s="2">
        <v>56</v>
      </c>
      <c r="C2973" s="2" t="str">
        <f t="shared" si="414"/>
        <v>Late Adults</v>
      </c>
      <c r="D2973" s="2" t="s">
        <v>23</v>
      </c>
      <c r="E2973" s="2" t="s">
        <v>19</v>
      </c>
      <c r="F2973" s="2">
        <v>343.4</v>
      </c>
      <c r="G2973" s="2">
        <f t="shared" si="415"/>
        <v>1</v>
      </c>
      <c r="H2973" s="6">
        <v>47316</v>
      </c>
      <c r="I2973" s="12" t="str">
        <f t="shared" si="416"/>
        <v>2029</v>
      </c>
      <c r="J2973" s="10" t="str">
        <f t="shared" si="417"/>
        <v>Jul</v>
      </c>
      <c r="K2973" s="12" t="str">
        <f t="shared" si="418"/>
        <v>17</v>
      </c>
      <c r="L2973" s="2" t="s">
        <v>20</v>
      </c>
      <c r="M2973" s="2" t="s">
        <v>25</v>
      </c>
      <c r="N2973" s="2">
        <v>0.9</v>
      </c>
      <c r="O2973" s="2" t="s">
        <v>21</v>
      </c>
      <c r="P2973" s="2">
        <v>7</v>
      </c>
      <c r="Q2973" s="2">
        <f t="shared" si="419"/>
        <v>2</v>
      </c>
      <c r="R2973" s="2">
        <v>49.06</v>
      </c>
      <c r="S2973" s="2">
        <f t="shared" si="420"/>
        <v>1</v>
      </c>
      <c r="T2973" s="42">
        <f>DataSet!G3121+DataSet!Q3121+DataSet!S3121</f>
        <v>6</v>
      </c>
      <c r="U2973" s="16" t="str">
        <f t="shared" si="421"/>
        <v>Medium</v>
      </c>
      <c r="V2973" s="4">
        <v>4</v>
      </c>
      <c r="W2973" s="33">
        <f t="shared" si="422"/>
        <v>519.34810679611621</v>
      </c>
      <c r="X2973" s="2" t="s">
        <v>17</v>
      </c>
    </row>
    <row r="2974" spans="1:24" ht="14.25" customHeight="1" x14ac:dyDescent="0.25">
      <c r="A2974" s="2">
        <v>4151</v>
      </c>
      <c r="B2974" s="2">
        <v>27</v>
      </c>
      <c r="C2974" s="2" t="str">
        <f t="shared" si="414"/>
        <v>Young Adults</v>
      </c>
      <c r="D2974" s="2" t="s">
        <v>12</v>
      </c>
      <c r="E2974" s="2" t="s">
        <v>29</v>
      </c>
      <c r="F2974" s="2">
        <v>879.36</v>
      </c>
      <c r="G2974" s="2">
        <f t="shared" si="415"/>
        <v>3</v>
      </c>
      <c r="H2974" s="6">
        <v>48347</v>
      </c>
      <c r="I2974" s="12" t="str">
        <f t="shared" si="416"/>
        <v>2032</v>
      </c>
      <c r="J2974" s="10" t="str">
        <f t="shared" si="417"/>
        <v>May</v>
      </c>
      <c r="K2974" s="12" t="str">
        <f t="shared" si="418"/>
        <v>13</v>
      </c>
      <c r="L2974" s="2" t="s">
        <v>14</v>
      </c>
      <c r="M2974" s="2" t="s">
        <v>15</v>
      </c>
      <c r="N2974" s="2">
        <v>0.9</v>
      </c>
      <c r="O2974" s="2" t="s">
        <v>16</v>
      </c>
      <c r="P2974" s="2">
        <v>12</v>
      </c>
      <c r="Q2974" s="2">
        <f t="shared" si="419"/>
        <v>2</v>
      </c>
      <c r="R2974" s="2">
        <v>73.28</v>
      </c>
      <c r="S2974" s="2">
        <f t="shared" si="420"/>
        <v>2</v>
      </c>
      <c r="T2974" s="42">
        <f>DataSet!G4152+DataSet!Q4152+DataSet!S4152</f>
        <v>4</v>
      </c>
      <c r="U2974" s="16" t="str">
        <f t="shared" si="421"/>
        <v>Low</v>
      </c>
      <c r="V2974" s="4">
        <v>3</v>
      </c>
      <c r="W2974" s="33">
        <f t="shared" si="422"/>
        <v>500.25369193154</v>
      </c>
      <c r="X2974" s="2" t="s">
        <v>28</v>
      </c>
    </row>
    <row r="2975" spans="1:24" ht="14.25" customHeight="1" x14ac:dyDescent="0.25">
      <c r="A2975" s="2">
        <v>4224</v>
      </c>
      <c r="B2975" s="2">
        <v>18</v>
      </c>
      <c r="C2975" s="2" t="str">
        <f t="shared" si="414"/>
        <v>Young Adults</v>
      </c>
      <c r="D2975" s="2" t="s">
        <v>23</v>
      </c>
      <c r="E2975" s="2" t="s">
        <v>29</v>
      </c>
      <c r="F2975" s="2">
        <v>836.97</v>
      </c>
      <c r="G2975" s="2">
        <f t="shared" si="415"/>
        <v>3</v>
      </c>
      <c r="H2975" s="6">
        <v>48420</v>
      </c>
      <c r="I2975" s="12" t="str">
        <f t="shared" si="416"/>
        <v>2032</v>
      </c>
      <c r="J2975" s="10" t="str">
        <f t="shared" si="417"/>
        <v>Jul</v>
      </c>
      <c r="K2975" s="12" t="str">
        <f t="shared" si="418"/>
        <v>25</v>
      </c>
      <c r="L2975" s="2" t="s">
        <v>20</v>
      </c>
      <c r="M2975" s="2" t="s">
        <v>15</v>
      </c>
      <c r="N2975" s="2">
        <v>0.9</v>
      </c>
      <c r="O2975" s="2" t="s">
        <v>16</v>
      </c>
      <c r="P2975" s="2">
        <v>2</v>
      </c>
      <c r="Q2975" s="2">
        <f t="shared" si="419"/>
        <v>1</v>
      </c>
      <c r="R2975" s="2">
        <v>418.48</v>
      </c>
      <c r="S2975" s="2">
        <f t="shared" si="420"/>
        <v>3</v>
      </c>
      <c r="T2975" s="42">
        <f>DataSet!G4225+DataSet!Q4225+DataSet!S4225</f>
        <v>6</v>
      </c>
      <c r="U2975" s="16" t="str">
        <f t="shared" si="421"/>
        <v>Medium</v>
      </c>
      <c r="V2975" s="4">
        <v>4</v>
      </c>
      <c r="W2975" s="33">
        <f t="shared" si="422"/>
        <v>519.7762043795617</v>
      </c>
      <c r="X2975" s="2" t="s">
        <v>28</v>
      </c>
    </row>
    <row r="2976" spans="1:24" ht="14.25" customHeight="1" x14ac:dyDescent="0.25">
      <c r="A2976" s="2">
        <v>4315</v>
      </c>
      <c r="B2976" s="2">
        <v>42</v>
      </c>
      <c r="C2976" s="2" t="str">
        <f t="shared" si="414"/>
        <v>Mid Adults</v>
      </c>
      <c r="D2976" s="2" t="s">
        <v>18</v>
      </c>
      <c r="E2976" s="2" t="s">
        <v>29</v>
      </c>
      <c r="F2976" s="2">
        <v>230.37</v>
      </c>
      <c r="G2976" s="2">
        <f t="shared" si="415"/>
        <v>1</v>
      </c>
      <c r="H2976" s="6">
        <v>48511</v>
      </c>
      <c r="I2976" s="12" t="str">
        <f t="shared" si="416"/>
        <v>2032</v>
      </c>
      <c r="J2976" s="10" t="str">
        <f t="shared" si="417"/>
        <v>Oct</v>
      </c>
      <c r="K2976" s="12" t="str">
        <f t="shared" si="418"/>
        <v>24</v>
      </c>
      <c r="L2976" s="2" t="s">
        <v>14</v>
      </c>
      <c r="M2976" s="2" t="s">
        <v>25</v>
      </c>
      <c r="N2976" s="2">
        <v>0.9</v>
      </c>
      <c r="O2976" s="2" t="s">
        <v>16</v>
      </c>
      <c r="P2976" s="2">
        <v>7</v>
      </c>
      <c r="Q2976" s="2">
        <f t="shared" si="419"/>
        <v>2</v>
      </c>
      <c r="R2976" s="2">
        <v>32.909999999999997</v>
      </c>
      <c r="S2976" s="2">
        <f t="shared" si="420"/>
        <v>1</v>
      </c>
      <c r="T2976" s="42">
        <f>DataSet!G4316+DataSet!Q4316+DataSet!S4316</f>
        <v>5</v>
      </c>
      <c r="U2976" s="16" t="str">
        <f t="shared" si="421"/>
        <v>Medium</v>
      </c>
      <c r="V2976" s="4">
        <v>5</v>
      </c>
      <c r="W2976" s="33">
        <f t="shared" si="422"/>
        <v>542.56828358208895</v>
      </c>
      <c r="X2976" s="2" t="s">
        <v>17</v>
      </c>
    </row>
    <row r="2977" spans="1:24" ht="14.25" customHeight="1" x14ac:dyDescent="0.25">
      <c r="A2977" s="2">
        <v>4354</v>
      </c>
      <c r="B2977" s="2">
        <v>24</v>
      </c>
      <c r="C2977" s="2" t="str">
        <f t="shared" si="414"/>
        <v>Young Adults</v>
      </c>
      <c r="D2977" s="2" t="s">
        <v>26</v>
      </c>
      <c r="E2977" s="2" t="s">
        <v>29</v>
      </c>
      <c r="F2977" s="2">
        <v>656</v>
      </c>
      <c r="G2977" s="2">
        <f t="shared" si="415"/>
        <v>3</v>
      </c>
      <c r="H2977" s="6">
        <v>48550</v>
      </c>
      <c r="I2977" s="12" t="str">
        <f t="shared" si="416"/>
        <v>2032</v>
      </c>
      <c r="J2977" s="10" t="str">
        <f t="shared" si="417"/>
        <v>Dec</v>
      </c>
      <c r="K2977" s="12" t="str">
        <f t="shared" si="418"/>
        <v>02</v>
      </c>
      <c r="L2977" s="2" t="s">
        <v>24</v>
      </c>
      <c r="M2977" s="2" t="s">
        <v>25</v>
      </c>
      <c r="N2977" s="2">
        <v>0.9</v>
      </c>
      <c r="O2977" s="2" t="s">
        <v>16</v>
      </c>
      <c r="P2977" s="2">
        <v>18</v>
      </c>
      <c r="Q2977" s="2">
        <f t="shared" si="419"/>
        <v>3</v>
      </c>
      <c r="R2977" s="2">
        <v>36.44</v>
      </c>
      <c r="S2977" s="2">
        <f t="shared" si="420"/>
        <v>1</v>
      </c>
      <c r="T2977" s="42">
        <f>DataSet!G4355+DataSet!Q4355+DataSet!S4355</f>
        <v>4</v>
      </c>
      <c r="U2977" s="16" t="str">
        <f t="shared" si="421"/>
        <v>Low</v>
      </c>
      <c r="V2977" s="4">
        <v>5</v>
      </c>
      <c r="W2977" s="33">
        <f t="shared" si="422"/>
        <v>543.34683291770523</v>
      </c>
      <c r="X2977" s="2" t="s">
        <v>22</v>
      </c>
    </row>
    <row r="2978" spans="1:24" ht="14.25" customHeight="1" x14ac:dyDescent="0.25">
      <c r="A2978" s="2">
        <v>4561</v>
      </c>
      <c r="B2978" s="2">
        <v>58</v>
      </c>
      <c r="C2978" s="2" t="str">
        <f t="shared" si="414"/>
        <v>Late Adults</v>
      </c>
      <c r="D2978" s="2" t="s">
        <v>18</v>
      </c>
      <c r="E2978" s="2" t="s">
        <v>29</v>
      </c>
      <c r="F2978" s="2">
        <v>338.58</v>
      </c>
      <c r="G2978" s="2">
        <f t="shared" si="415"/>
        <v>1</v>
      </c>
      <c r="H2978" s="6">
        <v>48757</v>
      </c>
      <c r="I2978" s="12" t="str">
        <f t="shared" si="416"/>
        <v>2033</v>
      </c>
      <c r="J2978" s="10" t="str">
        <f t="shared" si="417"/>
        <v>Jun</v>
      </c>
      <c r="K2978" s="12" t="str">
        <f t="shared" si="418"/>
        <v>27</v>
      </c>
      <c r="L2978" s="2" t="s">
        <v>30</v>
      </c>
      <c r="M2978" s="2" t="s">
        <v>15</v>
      </c>
      <c r="N2978" s="2">
        <v>0.9</v>
      </c>
      <c r="O2978" s="2" t="s">
        <v>16</v>
      </c>
      <c r="P2978" s="2">
        <v>14</v>
      </c>
      <c r="Q2978" s="2">
        <f t="shared" si="419"/>
        <v>2</v>
      </c>
      <c r="R2978" s="2">
        <v>24.18</v>
      </c>
      <c r="S2978" s="2">
        <f t="shared" si="420"/>
        <v>1</v>
      </c>
      <c r="T2978" s="42">
        <f>DataSet!G4562+DataSet!Q4562+DataSet!S4562</f>
        <v>4</v>
      </c>
      <c r="U2978" s="16" t="str">
        <f t="shared" si="421"/>
        <v>Low</v>
      </c>
      <c r="V2978" s="4">
        <v>3</v>
      </c>
      <c r="W2978" s="33">
        <f t="shared" si="422"/>
        <v>499.32450980392122</v>
      </c>
      <c r="X2978" s="2" t="s">
        <v>28</v>
      </c>
    </row>
    <row r="2979" spans="1:24" ht="14.25" customHeight="1" x14ac:dyDescent="0.25">
      <c r="A2979" s="2">
        <v>141</v>
      </c>
      <c r="B2979" s="2">
        <v>38</v>
      </c>
      <c r="C2979" s="2" t="str">
        <f t="shared" si="414"/>
        <v>Early Adults</v>
      </c>
      <c r="D2979" s="2" t="s">
        <v>18</v>
      </c>
      <c r="E2979" s="2" t="s">
        <v>19</v>
      </c>
      <c r="F2979" s="2">
        <v>200.84</v>
      </c>
      <c r="G2979" s="2">
        <f t="shared" si="415"/>
        <v>1</v>
      </c>
      <c r="H2979" s="6">
        <v>44337</v>
      </c>
      <c r="I2979" s="12" t="str">
        <f t="shared" si="416"/>
        <v>2021</v>
      </c>
      <c r="J2979" s="10" t="str">
        <f t="shared" si="417"/>
        <v>May</v>
      </c>
      <c r="K2979" s="12" t="str">
        <f t="shared" si="418"/>
        <v>21</v>
      </c>
      <c r="L2979" s="2" t="s">
        <v>14</v>
      </c>
      <c r="M2979" s="2" t="s">
        <v>15</v>
      </c>
      <c r="N2979" s="2">
        <v>0.89</v>
      </c>
      <c r="O2979" s="2" t="s">
        <v>16</v>
      </c>
      <c r="P2979" s="2">
        <v>17</v>
      </c>
      <c r="Q2979" s="2">
        <f t="shared" si="419"/>
        <v>3</v>
      </c>
      <c r="R2979" s="2">
        <v>11.81</v>
      </c>
      <c r="S2979" s="2">
        <f t="shared" si="420"/>
        <v>1</v>
      </c>
      <c r="T2979" s="42">
        <f>DataSet!G142+DataSet!Q142+DataSet!S142</f>
        <v>5</v>
      </c>
      <c r="U2979" s="16" t="str">
        <f t="shared" si="421"/>
        <v>Medium</v>
      </c>
      <c r="V2979" s="4">
        <v>2</v>
      </c>
      <c r="W2979" s="33">
        <f t="shared" si="422"/>
        <v>519.07532019704388</v>
      </c>
      <c r="X2979" s="2" t="s">
        <v>22</v>
      </c>
    </row>
    <row r="2980" spans="1:24" ht="14.25" customHeight="1" x14ac:dyDescent="0.25">
      <c r="A2980" s="2">
        <v>410</v>
      </c>
      <c r="B2980" s="2">
        <v>69</v>
      </c>
      <c r="C2980" s="2" t="str">
        <f t="shared" si="414"/>
        <v>Seniors</v>
      </c>
      <c r="D2980" s="2" t="s">
        <v>12</v>
      </c>
      <c r="E2980" s="2" t="s">
        <v>27</v>
      </c>
      <c r="F2980" s="2">
        <v>784.39</v>
      </c>
      <c r="G2980" s="2">
        <f t="shared" si="415"/>
        <v>3</v>
      </c>
      <c r="H2980" s="6">
        <v>44606</v>
      </c>
      <c r="I2980" s="12" t="str">
        <f t="shared" si="416"/>
        <v>2022</v>
      </c>
      <c r="J2980" s="10" t="str">
        <f t="shared" si="417"/>
        <v>Feb</v>
      </c>
      <c r="K2980" s="12" t="str">
        <f t="shared" si="418"/>
        <v>14</v>
      </c>
      <c r="L2980" s="2" t="s">
        <v>20</v>
      </c>
      <c r="M2980" s="2" t="s">
        <v>15</v>
      </c>
      <c r="N2980" s="2">
        <v>0.89</v>
      </c>
      <c r="O2980" s="2" t="s">
        <v>16</v>
      </c>
      <c r="P2980" s="2">
        <v>4</v>
      </c>
      <c r="Q2980" s="2">
        <f t="shared" si="419"/>
        <v>1</v>
      </c>
      <c r="R2980" s="2">
        <v>196.1</v>
      </c>
      <c r="S2980" s="2">
        <f t="shared" si="420"/>
        <v>3</v>
      </c>
      <c r="T2980" s="42">
        <f>DataSet!G411+DataSet!Q411+DataSet!S411</f>
        <v>6</v>
      </c>
      <c r="U2980" s="16" t="str">
        <f t="shared" si="421"/>
        <v>Medium</v>
      </c>
      <c r="V2980" s="4">
        <v>3</v>
      </c>
      <c r="W2980" s="33">
        <f t="shared" si="422"/>
        <v>499.71945945945913</v>
      </c>
      <c r="X2980" s="2" t="s">
        <v>28</v>
      </c>
    </row>
    <row r="2981" spans="1:24" ht="14.25" customHeight="1" x14ac:dyDescent="0.25">
      <c r="A2981" s="2">
        <v>1032</v>
      </c>
      <c r="B2981" s="2">
        <v>41</v>
      </c>
      <c r="C2981" s="2" t="str">
        <f t="shared" si="414"/>
        <v>Mid Adults</v>
      </c>
      <c r="D2981" s="2" t="s">
        <v>18</v>
      </c>
      <c r="E2981" s="2" t="s">
        <v>13</v>
      </c>
      <c r="F2981" s="2">
        <v>801.94</v>
      </c>
      <c r="G2981" s="2">
        <f t="shared" si="415"/>
        <v>3</v>
      </c>
      <c r="H2981" s="6">
        <v>45228</v>
      </c>
      <c r="I2981" s="12" t="str">
        <f t="shared" si="416"/>
        <v>2023</v>
      </c>
      <c r="J2981" s="10" t="str">
        <f t="shared" si="417"/>
        <v>Oct</v>
      </c>
      <c r="K2981" s="12" t="str">
        <f t="shared" si="418"/>
        <v>29</v>
      </c>
      <c r="L2981" s="2" t="s">
        <v>20</v>
      </c>
      <c r="M2981" s="2" t="s">
        <v>15</v>
      </c>
      <c r="N2981" s="2">
        <v>0.89</v>
      </c>
      <c r="O2981" s="2" t="s">
        <v>16</v>
      </c>
      <c r="P2981" s="2">
        <v>13</v>
      </c>
      <c r="Q2981" s="2">
        <f t="shared" si="419"/>
        <v>2</v>
      </c>
      <c r="R2981" s="2">
        <v>61.69</v>
      </c>
      <c r="S2981" s="2">
        <f t="shared" si="420"/>
        <v>2</v>
      </c>
      <c r="T2981" s="42">
        <f>DataSet!G1033+DataSet!Q1033+DataSet!S1033</f>
        <v>7</v>
      </c>
      <c r="U2981" s="16" t="str">
        <f t="shared" si="421"/>
        <v>High</v>
      </c>
      <c r="V2981" s="4">
        <v>2</v>
      </c>
      <c r="W2981" s="33">
        <f t="shared" si="422"/>
        <v>519.86108641975261</v>
      </c>
      <c r="X2981" s="2" t="s">
        <v>22</v>
      </c>
    </row>
    <row r="2982" spans="1:24" ht="14.25" customHeight="1" x14ac:dyDescent="0.25">
      <c r="A2982" s="2">
        <v>1167</v>
      </c>
      <c r="B2982" s="2">
        <v>21</v>
      </c>
      <c r="C2982" s="2" t="str">
        <f t="shared" si="414"/>
        <v>Young Adults</v>
      </c>
      <c r="D2982" s="2" t="s">
        <v>18</v>
      </c>
      <c r="E2982" s="2" t="s">
        <v>19</v>
      </c>
      <c r="F2982" s="2">
        <v>656.11</v>
      </c>
      <c r="G2982" s="2">
        <f t="shared" si="415"/>
        <v>3</v>
      </c>
      <c r="H2982" s="6">
        <v>45363</v>
      </c>
      <c r="I2982" s="12" t="str">
        <f t="shared" si="416"/>
        <v>2024</v>
      </c>
      <c r="J2982" s="10" t="str">
        <f t="shared" si="417"/>
        <v>Mar</v>
      </c>
      <c r="K2982" s="12" t="str">
        <f t="shared" si="418"/>
        <v>12</v>
      </c>
      <c r="L2982" s="2" t="s">
        <v>30</v>
      </c>
      <c r="M2982" s="2" t="s">
        <v>15</v>
      </c>
      <c r="N2982" s="2">
        <v>0.89</v>
      </c>
      <c r="O2982" s="2" t="s">
        <v>21</v>
      </c>
      <c r="P2982" s="2">
        <v>5</v>
      </c>
      <c r="Q2982" s="2">
        <f t="shared" si="419"/>
        <v>1</v>
      </c>
      <c r="R2982" s="2">
        <v>131.22</v>
      </c>
      <c r="S2982" s="2">
        <f t="shared" si="420"/>
        <v>2</v>
      </c>
      <c r="T2982" s="42">
        <f>DataSet!G1168+DataSet!Q1168+DataSet!S1168</f>
        <v>6</v>
      </c>
      <c r="U2982" s="16" t="str">
        <f t="shared" si="421"/>
        <v>Medium</v>
      </c>
      <c r="V2982" s="4">
        <v>5</v>
      </c>
      <c r="W2982" s="33">
        <f t="shared" si="422"/>
        <v>543.06519999999955</v>
      </c>
      <c r="X2982" s="2" t="s">
        <v>22</v>
      </c>
    </row>
    <row r="2983" spans="1:24" ht="14.25" customHeight="1" x14ac:dyDescent="0.25">
      <c r="A2983" s="2">
        <v>2266</v>
      </c>
      <c r="B2983" s="2">
        <v>37</v>
      </c>
      <c r="C2983" s="2" t="str">
        <f t="shared" si="414"/>
        <v>Early Adults</v>
      </c>
      <c r="D2983" s="2" t="s">
        <v>23</v>
      </c>
      <c r="E2983" s="2" t="s">
        <v>27</v>
      </c>
      <c r="F2983" s="2">
        <v>440.53</v>
      </c>
      <c r="G2983" s="2">
        <f t="shared" si="415"/>
        <v>2</v>
      </c>
      <c r="H2983" s="6">
        <v>46462</v>
      </c>
      <c r="I2983" s="12" t="str">
        <f t="shared" si="416"/>
        <v>2027</v>
      </c>
      <c r="J2983" s="10" t="str">
        <f t="shared" si="417"/>
        <v>Mar</v>
      </c>
      <c r="K2983" s="12" t="str">
        <f t="shared" si="418"/>
        <v>16</v>
      </c>
      <c r="L2983" s="2" t="s">
        <v>20</v>
      </c>
      <c r="M2983" s="2" t="s">
        <v>25</v>
      </c>
      <c r="N2983" s="2">
        <v>0.89</v>
      </c>
      <c r="O2983" s="2" t="s">
        <v>16</v>
      </c>
      <c r="P2983" s="2">
        <v>13</v>
      </c>
      <c r="Q2983" s="2">
        <f t="shared" si="419"/>
        <v>2</v>
      </c>
      <c r="R2983" s="2">
        <v>33.89</v>
      </c>
      <c r="S2983" s="2">
        <f t="shared" si="420"/>
        <v>1</v>
      </c>
      <c r="T2983" s="42">
        <f>DataSet!G2267+DataSet!Q2267+DataSet!S2267</f>
        <v>7</v>
      </c>
      <c r="U2983" s="16" t="str">
        <f t="shared" si="421"/>
        <v>High</v>
      </c>
      <c r="V2983" s="4">
        <v>5</v>
      </c>
      <c r="W2983" s="33">
        <f t="shared" si="422"/>
        <v>542.78187969924772</v>
      </c>
      <c r="X2983" s="2" t="s">
        <v>17</v>
      </c>
    </row>
    <row r="2984" spans="1:24" ht="14.25" customHeight="1" x14ac:dyDescent="0.25">
      <c r="A2984" s="2">
        <v>2515</v>
      </c>
      <c r="B2984" s="2">
        <v>66</v>
      </c>
      <c r="C2984" s="2" t="str">
        <f t="shared" si="414"/>
        <v>Seniors</v>
      </c>
      <c r="D2984" s="2" t="s">
        <v>12</v>
      </c>
      <c r="E2984" s="2" t="s">
        <v>19</v>
      </c>
      <c r="F2984" s="2">
        <v>333.38</v>
      </c>
      <c r="G2984" s="2">
        <f t="shared" si="415"/>
        <v>1</v>
      </c>
      <c r="H2984" s="6">
        <v>46711</v>
      </c>
      <c r="I2984" s="12" t="str">
        <f t="shared" si="416"/>
        <v>2027</v>
      </c>
      <c r="J2984" s="10" t="str">
        <f t="shared" si="417"/>
        <v>Nov</v>
      </c>
      <c r="K2984" s="12" t="str">
        <f t="shared" si="418"/>
        <v>20</v>
      </c>
      <c r="L2984" s="2" t="s">
        <v>20</v>
      </c>
      <c r="M2984" s="2" t="s">
        <v>25</v>
      </c>
      <c r="N2984" s="2">
        <v>0.89</v>
      </c>
      <c r="O2984" s="2" t="s">
        <v>21</v>
      </c>
      <c r="P2984" s="2">
        <v>3</v>
      </c>
      <c r="Q2984" s="2">
        <f t="shared" si="419"/>
        <v>1</v>
      </c>
      <c r="R2984" s="2">
        <v>111.13</v>
      </c>
      <c r="S2984" s="2">
        <f t="shared" si="420"/>
        <v>2</v>
      </c>
      <c r="T2984" s="42">
        <f>DataSet!G2516+DataSet!Q2516+DataSet!S2516</f>
        <v>6</v>
      </c>
      <c r="U2984" s="16" t="str">
        <f t="shared" si="421"/>
        <v>Medium</v>
      </c>
      <c r="V2984" s="4">
        <v>3</v>
      </c>
      <c r="W2984" s="33">
        <f t="shared" si="422"/>
        <v>499.01830049261054</v>
      </c>
      <c r="X2984" s="2" t="s">
        <v>28</v>
      </c>
    </row>
    <row r="2985" spans="1:24" ht="14.25" customHeight="1" x14ac:dyDescent="0.25">
      <c r="A2985" s="2">
        <v>2767</v>
      </c>
      <c r="B2985" s="2">
        <v>26</v>
      </c>
      <c r="C2985" s="2" t="str">
        <f t="shared" si="414"/>
        <v>Young Adults</v>
      </c>
      <c r="D2985" s="2" t="s">
        <v>18</v>
      </c>
      <c r="E2985" s="2" t="s">
        <v>19</v>
      </c>
      <c r="F2985" s="2">
        <v>99.16</v>
      </c>
      <c r="G2985" s="2">
        <f t="shared" si="415"/>
        <v>1</v>
      </c>
      <c r="H2985" s="6">
        <v>46963</v>
      </c>
      <c r="I2985" s="12" t="str">
        <f t="shared" si="416"/>
        <v>2028</v>
      </c>
      <c r="J2985" s="10" t="str">
        <f t="shared" si="417"/>
        <v>Jul</v>
      </c>
      <c r="K2985" s="12" t="str">
        <f t="shared" si="418"/>
        <v>29</v>
      </c>
      <c r="L2985" s="2" t="s">
        <v>30</v>
      </c>
      <c r="M2985" s="2" t="s">
        <v>25</v>
      </c>
      <c r="N2985" s="2">
        <v>0.89</v>
      </c>
      <c r="O2985" s="2" t="s">
        <v>16</v>
      </c>
      <c r="P2985" s="2">
        <v>17</v>
      </c>
      <c r="Q2985" s="2">
        <f t="shared" si="419"/>
        <v>3</v>
      </c>
      <c r="R2985" s="2">
        <v>5.83</v>
      </c>
      <c r="S2985" s="2">
        <f t="shared" si="420"/>
        <v>1</v>
      </c>
      <c r="T2985" s="42">
        <f>DataSet!G2768+DataSet!Q2768+DataSet!S2768</f>
        <v>6</v>
      </c>
      <c r="U2985" s="16" t="str">
        <f t="shared" si="421"/>
        <v>Medium</v>
      </c>
      <c r="V2985" s="4">
        <v>2</v>
      </c>
      <c r="W2985" s="33">
        <f t="shared" si="422"/>
        <v>519.16287128712827</v>
      </c>
      <c r="X2985" s="2" t="s">
        <v>22</v>
      </c>
    </row>
    <row r="2986" spans="1:24" ht="14.25" customHeight="1" x14ac:dyDescent="0.25">
      <c r="A2986" s="2">
        <v>3260</v>
      </c>
      <c r="B2986" s="2">
        <v>29</v>
      </c>
      <c r="C2986" s="2" t="str">
        <f t="shared" si="414"/>
        <v>Young Adults</v>
      </c>
      <c r="D2986" s="2" t="s">
        <v>26</v>
      </c>
      <c r="E2986" s="2" t="s">
        <v>19</v>
      </c>
      <c r="F2986" s="2">
        <v>278.75</v>
      </c>
      <c r="G2986" s="2">
        <f t="shared" si="415"/>
        <v>1</v>
      </c>
      <c r="H2986" s="6">
        <v>47456</v>
      </c>
      <c r="I2986" s="12" t="str">
        <f t="shared" si="416"/>
        <v>2029</v>
      </c>
      <c r="J2986" s="10" t="str">
        <f t="shared" si="417"/>
        <v>Dec</v>
      </c>
      <c r="K2986" s="12" t="str">
        <f t="shared" si="418"/>
        <v>04</v>
      </c>
      <c r="L2986" s="2" t="s">
        <v>14</v>
      </c>
      <c r="M2986" s="2" t="s">
        <v>25</v>
      </c>
      <c r="N2986" s="2">
        <v>0.89</v>
      </c>
      <c r="O2986" s="2" t="s">
        <v>16</v>
      </c>
      <c r="P2986" s="2">
        <v>14</v>
      </c>
      <c r="Q2986" s="2">
        <f t="shared" si="419"/>
        <v>2</v>
      </c>
      <c r="R2986" s="2">
        <v>19.91</v>
      </c>
      <c r="S2986" s="2">
        <f t="shared" si="420"/>
        <v>1</v>
      </c>
      <c r="T2986" s="42">
        <f>DataSet!G3261+DataSet!Q3261+DataSet!S3261</f>
        <v>7</v>
      </c>
      <c r="U2986" s="16" t="str">
        <f t="shared" si="421"/>
        <v>High</v>
      </c>
      <c r="V2986" s="4">
        <v>2</v>
      </c>
      <c r="W2986" s="33">
        <f t="shared" si="422"/>
        <v>520.20506203473894</v>
      </c>
      <c r="X2986" s="2" t="s">
        <v>22</v>
      </c>
    </row>
    <row r="2987" spans="1:24" ht="14.25" customHeight="1" x14ac:dyDescent="0.25">
      <c r="A2987" s="2">
        <v>3332</v>
      </c>
      <c r="B2987" s="2">
        <v>49</v>
      </c>
      <c r="C2987" s="2" t="str">
        <f t="shared" si="414"/>
        <v>Mid Adults</v>
      </c>
      <c r="D2987" s="2" t="s">
        <v>18</v>
      </c>
      <c r="E2987" s="2" t="s">
        <v>13</v>
      </c>
      <c r="F2987" s="2">
        <v>425.56</v>
      </c>
      <c r="G2987" s="2">
        <f t="shared" si="415"/>
        <v>2</v>
      </c>
      <c r="H2987" s="6">
        <v>47528</v>
      </c>
      <c r="I2987" s="12" t="str">
        <f t="shared" si="416"/>
        <v>2030</v>
      </c>
      <c r="J2987" s="10" t="str">
        <f t="shared" si="417"/>
        <v>Feb</v>
      </c>
      <c r="K2987" s="12" t="str">
        <f t="shared" si="418"/>
        <v>14</v>
      </c>
      <c r="L2987" s="2" t="s">
        <v>24</v>
      </c>
      <c r="M2987" s="2" t="s">
        <v>15</v>
      </c>
      <c r="N2987" s="2">
        <v>0.89</v>
      </c>
      <c r="O2987" s="2" t="s">
        <v>16</v>
      </c>
      <c r="P2987" s="2">
        <v>18</v>
      </c>
      <c r="Q2987" s="2">
        <f t="shared" si="419"/>
        <v>3</v>
      </c>
      <c r="R2987" s="2">
        <v>23.64</v>
      </c>
      <c r="S2987" s="2">
        <f t="shared" si="420"/>
        <v>1</v>
      </c>
      <c r="T2987" s="42">
        <f>DataSet!G3333+DataSet!Q3333+DataSet!S3333</f>
        <v>4</v>
      </c>
      <c r="U2987" s="16" t="str">
        <f t="shared" si="421"/>
        <v>Low</v>
      </c>
      <c r="V2987" s="4">
        <v>5</v>
      </c>
      <c r="W2987" s="33">
        <f t="shared" si="422"/>
        <v>543.03879396984871</v>
      </c>
      <c r="X2987" s="2" t="s">
        <v>28</v>
      </c>
    </row>
    <row r="2988" spans="1:24" ht="14.25" customHeight="1" x14ac:dyDescent="0.25">
      <c r="A2988" s="2">
        <v>3366</v>
      </c>
      <c r="B2988" s="2">
        <v>50</v>
      </c>
      <c r="C2988" s="2" t="str">
        <f t="shared" si="414"/>
        <v>Late Adults</v>
      </c>
      <c r="D2988" s="2" t="s">
        <v>12</v>
      </c>
      <c r="E2988" s="2" t="s">
        <v>13</v>
      </c>
      <c r="F2988" s="2">
        <v>442.13</v>
      </c>
      <c r="G2988" s="2">
        <f t="shared" si="415"/>
        <v>2</v>
      </c>
      <c r="H2988" s="6">
        <v>47562</v>
      </c>
      <c r="I2988" s="12" t="str">
        <f t="shared" si="416"/>
        <v>2030</v>
      </c>
      <c r="J2988" s="10" t="str">
        <f t="shared" si="417"/>
        <v>Mar</v>
      </c>
      <c r="K2988" s="12" t="str">
        <f t="shared" si="418"/>
        <v>20</v>
      </c>
      <c r="L2988" s="2" t="s">
        <v>14</v>
      </c>
      <c r="M2988" s="2" t="s">
        <v>15</v>
      </c>
      <c r="N2988" s="2">
        <v>0.89</v>
      </c>
      <c r="O2988" s="2" t="s">
        <v>21</v>
      </c>
      <c r="P2988" s="2">
        <v>7</v>
      </c>
      <c r="Q2988" s="2">
        <f t="shared" si="419"/>
        <v>2</v>
      </c>
      <c r="R2988" s="2">
        <v>63.16</v>
      </c>
      <c r="S2988" s="2">
        <f t="shared" si="420"/>
        <v>2</v>
      </c>
      <c r="T2988" s="42">
        <f>DataSet!G3367+DataSet!Q3367+DataSet!S3367</f>
        <v>7</v>
      </c>
      <c r="U2988" s="16" t="str">
        <f t="shared" si="421"/>
        <v>High</v>
      </c>
      <c r="V2988" s="4">
        <v>5</v>
      </c>
      <c r="W2988" s="33">
        <f t="shared" si="422"/>
        <v>543.33471032745547</v>
      </c>
      <c r="X2988" s="2" t="s">
        <v>22</v>
      </c>
    </row>
    <row r="2989" spans="1:24" ht="14.25" customHeight="1" x14ac:dyDescent="0.25">
      <c r="A2989" s="2">
        <v>3394</v>
      </c>
      <c r="B2989" s="2">
        <v>65</v>
      </c>
      <c r="C2989" s="2" t="str">
        <f t="shared" si="414"/>
        <v>Seniors</v>
      </c>
      <c r="D2989" s="2" t="s">
        <v>18</v>
      </c>
      <c r="E2989" s="2" t="s">
        <v>27</v>
      </c>
      <c r="F2989" s="2">
        <v>767.15</v>
      </c>
      <c r="G2989" s="2">
        <f t="shared" si="415"/>
        <v>3</v>
      </c>
      <c r="H2989" s="6">
        <v>47590</v>
      </c>
      <c r="I2989" s="12" t="str">
        <f t="shared" si="416"/>
        <v>2030</v>
      </c>
      <c r="J2989" s="10" t="str">
        <f t="shared" si="417"/>
        <v>Apr</v>
      </c>
      <c r="K2989" s="12" t="str">
        <f t="shared" si="418"/>
        <v>17</v>
      </c>
      <c r="L2989" s="2" t="s">
        <v>14</v>
      </c>
      <c r="M2989" s="2" t="s">
        <v>15</v>
      </c>
      <c r="N2989" s="2">
        <v>0.89</v>
      </c>
      <c r="O2989" s="2" t="s">
        <v>16</v>
      </c>
      <c r="P2989" s="2">
        <v>14</v>
      </c>
      <c r="Q2989" s="2">
        <f t="shared" si="419"/>
        <v>2</v>
      </c>
      <c r="R2989" s="2">
        <v>54.8</v>
      </c>
      <c r="S2989" s="2">
        <f t="shared" si="420"/>
        <v>2</v>
      </c>
      <c r="T2989" s="42">
        <f>DataSet!G3395+DataSet!Q3395+DataSet!S3395</f>
        <v>7</v>
      </c>
      <c r="U2989" s="16" t="str">
        <f t="shared" si="421"/>
        <v>High</v>
      </c>
      <c r="V2989" s="4">
        <v>5</v>
      </c>
      <c r="W2989" s="33">
        <f t="shared" si="422"/>
        <v>543.59027777777737</v>
      </c>
      <c r="X2989" s="2" t="s">
        <v>17</v>
      </c>
    </row>
    <row r="2990" spans="1:24" ht="14.25" customHeight="1" x14ac:dyDescent="0.25">
      <c r="A2990" s="2">
        <v>3422</v>
      </c>
      <c r="B2990" s="2">
        <v>22</v>
      </c>
      <c r="C2990" s="2" t="str">
        <f t="shared" si="414"/>
        <v>Young Adults</v>
      </c>
      <c r="D2990" s="2" t="s">
        <v>18</v>
      </c>
      <c r="E2990" s="2" t="s">
        <v>19</v>
      </c>
      <c r="F2990" s="2">
        <v>107.15</v>
      </c>
      <c r="G2990" s="2">
        <f t="shared" si="415"/>
        <v>1</v>
      </c>
      <c r="H2990" s="6">
        <v>47618</v>
      </c>
      <c r="I2990" s="12" t="str">
        <f t="shared" si="416"/>
        <v>2030</v>
      </c>
      <c r="J2990" s="10" t="str">
        <f t="shared" si="417"/>
        <v>May</v>
      </c>
      <c r="K2990" s="12" t="str">
        <f t="shared" si="418"/>
        <v>15</v>
      </c>
      <c r="L2990" s="2" t="s">
        <v>14</v>
      </c>
      <c r="M2990" s="2" t="s">
        <v>15</v>
      </c>
      <c r="N2990" s="2">
        <v>0.89</v>
      </c>
      <c r="O2990" s="2" t="s">
        <v>21</v>
      </c>
      <c r="P2990" s="2">
        <v>18</v>
      </c>
      <c r="Q2990" s="2">
        <f t="shared" si="419"/>
        <v>3</v>
      </c>
      <c r="R2990" s="2">
        <v>5.95</v>
      </c>
      <c r="S2990" s="2">
        <f t="shared" si="420"/>
        <v>1</v>
      </c>
      <c r="T2990" s="42">
        <f>DataSet!G3423+DataSet!Q3423+DataSet!S3423</f>
        <v>7</v>
      </c>
      <c r="U2990" s="16" t="str">
        <f t="shared" si="421"/>
        <v>High</v>
      </c>
      <c r="V2990" s="4">
        <v>3</v>
      </c>
      <c r="W2990" s="33">
        <f t="shared" si="422"/>
        <v>499.42728395061698</v>
      </c>
      <c r="X2990" s="2" t="s">
        <v>28</v>
      </c>
    </row>
    <row r="2991" spans="1:24" ht="14.25" customHeight="1" x14ac:dyDescent="0.25">
      <c r="A2991" s="2">
        <v>3621</v>
      </c>
      <c r="B2991" s="2">
        <v>23</v>
      </c>
      <c r="C2991" s="2" t="str">
        <f t="shared" si="414"/>
        <v>Young Adults</v>
      </c>
      <c r="D2991" s="2" t="s">
        <v>18</v>
      </c>
      <c r="E2991" s="2" t="s">
        <v>29</v>
      </c>
      <c r="F2991" s="2">
        <v>395.3</v>
      </c>
      <c r="G2991" s="2">
        <f t="shared" si="415"/>
        <v>2</v>
      </c>
      <c r="H2991" s="6">
        <v>47817</v>
      </c>
      <c r="I2991" s="12" t="str">
        <f t="shared" si="416"/>
        <v>2030</v>
      </c>
      <c r="J2991" s="10" t="str">
        <f t="shared" si="417"/>
        <v>Nov</v>
      </c>
      <c r="K2991" s="12" t="str">
        <f t="shared" si="418"/>
        <v>30</v>
      </c>
      <c r="L2991" s="2" t="s">
        <v>20</v>
      </c>
      <c r="M2991" s="2" t="s">
        <v>15</v>
      </c>
      <c r="N2991" s="2">
        <v>0.89</v>
      </c>
      <c r="O2991" s="2" t="s">
        <v>21</v>
      </c>
      <c r="P2991" s="2">
        <v>16</v>
      </c>
      <c r="Q2991" s="2">
        <f t="shared" si="419"/>
        <v>3</v>
      </c>
      <c r="R2991" s="2">
        <v>24.71</v>
      </c>
      <c r="S2991" s="2">
        <f t="shared" si="420"/>
        <v>1</v>
      </c>
      <c r="T2991" s="42">
        <f>DataSet!G3622+DataSet!Q3622+DataSet!S3622</f>
        <v>7</v>
      </c>
      <c r="U2991" s="16" t="str">
        <f t="shared" si="421"/>
        <v>High</v>
      </c>
      <c r="V2991" s="4">
        <v>1</v>
      </c>
      <c r="W2991" s="33">
        <f t="shared" si="422"/>
        <v>534.20685000000003</v>
      </c>
      <c r="X2991" s="2" t="s">
        <v>22</v>
      </c>
    </row>
    <row r="2992" spans="1:24" ht="14.25" customHeight="1" x14ac:dyDescent="0.25">
      <c r="A2992" s="2">
        <v>3624</v>
      </c>
      <c r="B2992" s="2">
        <v>63</v>
      </c>
      <c r="C2992" s="2" t="str">
        <f t="shared" si="414"/>
        <v>Seniors</v>
      </c>
      <c r="D2992" s="2" t="s">
        <v>18</v>
      </c>
      <c r="E2992" s="2" t="s">
        <v>29</v>
      </c>
      <c r="F2992" s="2">
        <v>636.20000000000005</v>
      </c>
      <c r="G2992" s="2">
        <f t="shared" si="415"/>
        <v>2</v>
      </c>
      <c r="H2992" s="6">
        <v>47820</v>
      </c>
      <c r="I2992" s="12" t="str">
        <f t="shared" si="416"/>
        <v>2030</v>
      </c>
      <c r="J2992" s="10" t="str">
        <f t="shared" si="417"/>
        <v>Dec</v>
      </c>
      <c r="K2992" s="12" t="str">
        <f t="shared" si="418"/>
        <v>03</v>
      </c>
      <c r="L2992" s="2" t="s">
        <v>30</v>
      </c>
      <c r="M2992" s="2" t="s">
        <v>25</v>
      </c>
      <c r="N2992" s="2">
        <v>0.89</v>
      </c>
      <c r="O2992" s="2" t="s">
        <v>16</v>
      </c>
      <c r="P2992" s="2">
        <v>9</v>
      </c>
      <c r="Q2992" s="2">
        <f t="shared" si="419"/>
        <v>2</v>
      </c>
      <c r="R2992" s="2">
        <v>70.69</v>
      </c>
      <c r="S2992" s="2">
        <f t="shared" si="420"/>
        <v>2</v>
      </c>
      <c r="T2992" s="42">
        <f>DataSet!G3625+DataSet!Q3625+DataSet!S3625</f>
        <v>7</v>
      </c>
      <c r="U2992" s="16" t="str">
        <f t="shared" si="421"/>
        <v>High</v>
      </c>
      <c r="V2992" s="4">
        <v>5</v>
      </c>
      <c r="W2992" s="33">
        <f t="shared" si="422"/>
        <v>543.02430379746795</v>
      </c>
      <c r="X2992" s="2" t="s">
        <v>17</v>
      </c>
    </row>
    <row r="2993" spans="1:24" ht="14.25" customHeight="1" x14ac:dyDescent="0.25">
      <c r="A2993" s="2">
        <v>4489</v>
      </c>
      <c r="B2993" s="2">
        <v>21</v>
      </c>
      <c r="C2993" s="2" t="str">
        <f t="shared" si="414"/>
        <v>Young Adults</v>
      </c>
      <c r="D2993" s="2" t="s">
        <v>26</v>
      </c>
      <c r="E2993" s="2" t="s">
        <v>27</v>
      </c>
      <c r="F2993" s="2">
        <v>722.58</v>
      </c>
      <c r="G2993" s="2">
        <f t="shared" si="415"/>
        <v>3</v>
      </c>
      <c r="H2993" s="6">
        <v>48685</v>
      </c>
      <c r="I2993" s="12" t="str">
        <f t="shared" si="416"/>
        <v>2033</v>
      </c>
      <c r="J2993" s="10" t="str">
        <f t="shared" si="417"/>
        <v>Apr</v>
      </c>
      <c r="K2993" s="12" t="str">
        <f t="shared" si="418"/>
        <v>16</v>
      </c>
      <c r="L2993" s="2" t="s">
        <v>30</v>
      </c>
      <c r="M2993" s="2" t="s">
        <v>25</v>
      </c>
      <c r="N2993" s="2">
        <v>0.89</v>
      </c>
      <c r="O2993" s="2" t="s">
        <v>16</v>
      </c>
      <c r="P2993" s="2">
        <v>15</v>
      </c>
      <c r="Q2993" s="2">
        <f t="shared" si="419"/>
        <v>2</v>
      </c>
      <c r="R2993" s="2">
        <v>48.17</v>
      </c>
      <c r="S2993" s="2">
        <f t="shared" si="420"/>
        <v>1</v>
      </c>
      <c r="T2993" s="42">
        <f>DataSet!G4490+DataSet!Q4490+DataSet!S4490</f>
        <v>8</v>
      </c>
      <c r="U2993" s="16" t="str">
        <f t="shared" si="421"/>
        <v>High</v>
      </c>
      <c r="V2993" s="4">
        <v>2</v>
      </c>
      <c r="W2993" s="33">
        <f t="shared" si="422"/>
        <v>520.80569651741246</v>
      </c>
      <c r="X2993" s="2" t="s">
        <v>22</v>
      </c>
    </row>
    <row r="2994" spans="1:24" ht="14.25" customHeight="1" x14ac:dyDescent="0.25">
      <c r="A2994" s="2">
        <v>4588</v>
      </c>
      <c r="B2994" s="2">
        <v>24</v>
      </c>
      <c r="C2994" s="2" t="str">
        <f t="shared" si="414"/>
        <v>Young Adults</v>
      </c>
      <c r="D2994" s="2" t="s">
        <v>23</v>
      </c>
      <c r="E2994" s="2" t="s">
        <v>29</v>
      </c>
      <c r="F2994" s="2">
        <v>986.6</v>
      </c>
      <c r="G2994" s="2">
        <f t="shared" si="415"/>
        <v>3</v>
      </c>
      <c r="H2994" s="6">
        <v>48784</v>
      </c>
      <c r="I2994" s="12" t="str">
        <f t="shared" si="416"/>
        <v>2033</v>
      </c>
      <c r="J2994" s="10" t="str">
        <f t="shared" si="417"/>
        <v>Jul</v>
      </c>
      <c r="K2994" s="12" t="str">
        <f t="shared" si="418"/>
        <v>24</v>
      </c>
      <c r="L2994" s="2" t="s">
        <v>20</v>
      </c>
      <c r="M2994" s="2" t="s">
        <v>15</v>
      </c>
      <c r="N2994" s="2">
        <v>0.89</v>
      </c>
      <c r="O2994" s="2" t="s">
        <v>16</v>
      </c>
      <c r="P2994" s="2">
        <v>17</v>
      </c>
      <c r="Q2994" s="2">
        <f t="shared" si="419"/>
        <v>3</v>
      </c>
      <c r="R2994" s="2">
        <v>58.04</v>
      </c>
      <c r="S2994" s="2">
        <f t="shared" si="420"/>
        <v>2</v>
      </c>
      <c r="T2994" s="42">
        <f>DataSet!G4589+DataSet!Q4589+DataSet!S4589</f>
        <v>4</v>
      </c>
      <c r="U2994" s="16" t="str">
        <f t="shared" si="421"/>
        <v>Low</v>
      </c>
      <c r="V2994" s="4">
        <v>4</v>
      </c>
      <c r="W2994" s="33">
        <f t="shared" si="422"/>
        <v>519.00256097560941</v>
      </c>
      <c r="X2994" s="2" t="s">
        <v>28</v>
      </c>
    </row>
    <row r="2995" spans="1:24" ht="14.25" customHeight="1" x14ac:dyDescent="0.25">
      <c r="A2995" s="2">
        <v>68</v>
      </c>
      <c r="B2995" s="2">
        <v>59</v>
      </c>
      <c r="C2995" s="2" t="str">
        <f t="shared" si="414"/>
        <v>Late Adults</v>
      </c>
      <c r="D2995" s="2" t="s">
        <v>18</v>
      </c>
      <c r="E2995" s="2" t="s">
        <v>13</v>
      </c>
      <c r="F2995" s="2">
        <v>868.81</v>
      </c>
      <c r="G2995" s="2">
        <f t="shared" si="415"/>
        <v>3</v>
      </c>
      <c r="H2995" s="6">
        <v>44264</v>
      </c>
      <c r="I2995" s="12" t="str">
        <f t="shared" si="416"/>
        <v>2021</v>
      </c>
      <c r="J2995" s="10" t="str">
        <f t="shared" si="417"/>
        <v>Mar</v>
      </c>
      <c r="K2995" s="12" t="str">
        <f t="shared" si="418"/>
        <v>09</v>
      </c>
      <c r="L2995" s="2" t="s">
        <v>30</v>
      </c>
      <c r="M2995" s="2" t="s">
        <v>25</v>
      </c>
      <c r="N2995" s="2">
        <v>0.88</v>
      </c>
      <c r="O2995" s="2" t="s">
        <v>16</v>
      </c>
      <c r="P2995" s="2">
        <v>13</v>
      </c>
      <c r="Q2995" s="2">
        <f t="shared" si="419"/>
        <v>2</v>
      </c>
      <c r="R2995" s="2">
        <v>66.83</v>
      </c>
      <c r="S2995" s="2">
        <f t="shared" si="420"/>
        <v>2</v>
      </c>
      <c r="T2995" s="42">
        <f>DataSet!G69+DataSet!Q69+DataSet!S69</f>
        <v>6</v>
      </c>
      <c r="U2995" s="16" t="str">
        <f t="shared" si="421"/>
        <v>Medium</v>
      </c>
      <c r="V2995" s="4">
        <v>3</v>
      </c>
      <c r="W2995" s="33">
        <f t="shared" si="422"/>
        <v>500.39826732673237</v>
      </c>
      <c r="X2995" s="2" t="s">
        <v>22</v>
      </c>
    </row>
    <row r="2996" spans="1:24" ht="14.25" customHeight="1" x14ac:dyDescent="0.25">
      <c r="A2996" s="2">
        <v>427</v>
      </c>
      <c r="B2996" s="2">
        <v>62</v>
      </c>
      <c r="C2996" s="2" t="str">
        <f t="shared" si="414"/>
        <v>Seniors</v>
      </c>
      <c r="D2996" s="2" t="s">
        <v>26</v>
      </c>
      <c r="E2996" s="2" t="s">
        <v>29</v>
      </c>
      <c r="F2996" s="2">
        <v>680.5</v>
      </c>
      <c r="G2996" s="2">
        <f t="shared" si="415"/>
        <v>3</v>
      </c>
      <c r="H2996" s="6">
        <v>44623</v>
      </c>
      <c r="I2996" s="12" t="str">
        <f t="shared" si="416"/>
        <v>2022</v>
      </c>
      <c r="J2996" s="10" t="str">
        <f t="shared" si="417"/>
        <v>Mar</v>
      </c>
      <c r="K2996" s="12" t="str">
        <f t="shared" si="418"/>
        <v>03</v>
      </c>
      <c r="L2996" s="2" t="s">
        <v>30</v>
      </c>
      <c r="M2996" s="2" t="s">
        <v>15</v>
      </c>
      <c r="N2996" s="2">
        <v>0.88</v>
      </c>
      <c r="O2996" s="2" t="s">
        <v>16</v>
      </c>
      <c r="P2996" s="2">
        <v>9</v>
      </c>
      <c r="Q2996" s="2">
        <f t="shared" si="419"/>
        <v>2</v>
      </c>
      <c r="R2996" s="2">
        <v>75.61</v>
      </c>
      <c r="S2996" s="2">
        <f t="shared" si="420"/>
        <v>2</v>
      </c>
      <c r="T2996" s="42">
        <f>DataSet!G428+DataSet!Q428+DataSet!S428</f>
        <v>6</v>
      </c>
      <c r="U2996" s="16" t="str">
        <f t="shared" si="421"/>
        <v>Medium</v>
      </c>
      <c r="V2996" s="4">
        <v>1</v>
      </c>
      <c r="W2996" s="33">
        <f t="shared" si="422"/>
        <v>534.5549874686717</v>
      </c>
      <c r="X2996" s="2" t="s">
        <v>17</v>
      </c>
    </row>
    <row r="2997" spans="1:24" ht="14.25" customHeight="1" x14ac:dyDescent="0.25">
      <c r="A2997" s="2">
        <v>456</v>
      </c>
      <c r="B2997" s="2">
        <v>41</v>
      </c>
      <c r="C2997" s="2" t="str">
        <f t="shared" si="414"/>
        <v>Mid Adults</v>
      </c>
      <c r="D2997" s="2" t="s">
        <v>18</v>
      </c>
      <c r="E2997" s="2" t="s">
        <v>27</v>
      </c>
      <c r="F2997" s="2">
        <v>481.64</v>
      </c>
      <c r="G2997" s="2">
        <f t="shared" si="415"/>
        <v>2</v>
      </c>
      <c r="H2997" s="6">
        <v>44652</v>
      </c>
      <c r="I2997" s="12" t="str">
        <f t="shared" si="416"/>
        <v>2022</v>
      </c>
      <c r="J2997" s="10" t="str">
        <f t="shared" si="417"/>
        <v>Apr</v>
      </c>
      <c r="K2997" s="12" t="str">
        <f t="shared" si="418"/>
        <v>01</v>
      </c>
      <c r="L2997" s="2" t="s">
        <v>20</v>
      </c>
      <c r="M2997" s="2" t="s">
        <v>15</v>
      </c>
      <c r="N2997" s="2">
        <v>0.88</v>
      </c>
      <c r="O2997" s="2" t="s">
        <v>16</v>
      </c>
      <c r="P2997" s="2">
        <v>17</v>
      </c>
      <c r="Q2997" s="2">
        <f t="shared" si="419"/>
        <v>3</v>
      </c>
      <c r="R2997" s="2">
        <v>28.33</v>
      </c>
      <c r="S2997" s="2">
        <f t="shared" si="420"/>
        <v>1</v>
      </c>
      <c r="T2997" s="42">
        <f>DataSet!G457+DataSet!Q457+DataSet!S457</f>
        <v>5</v>
      </c>
      <c r="U2997" s="16" t="str">
        <f t="shared" si="421"/>
        <v>Medium</v>
      </c>
      <c r="V2997" s="4">
        <v>1</v>
      </c>
      <c r="W2997" s="33">
        <f t="shared" si="422"/>
        <v>534.18829145728648</v>
      </c>
      <c r="X2997" s="2" t="s">
        <v>22</v>
      </c>
    </row>
    <row r="2998" spans="1:24" ht="14.25" customHeight="1" x14ac:dyDescent="0.25">
      <c r="A2998" s="2">
        <v>588</v>
      </c>
      <c r="B2998" s="2">
        <v>53</v>
      </c>
      <c r="C2998" s="2" t="str">
        <f t="shared" si="414"/>
        <v>Late Adults</v>
      </c>
      <c r="D2998" s="2" t="s">
        <v>23</v>
      </c>
      <c r="E2998" s="2" t="s">
        <v>27</v>
      </c>
      <c r="F2998" s="2">
        <v>819.03</v>
      </c>
      <c r="G2998" s="2">
        <f t="shared" si="415"/>
        <v>3</v>
      </c>
      <c r="H2998" s="6">
        <v>44784</v>
      </c>
      <c r="I2998" s="12" t="str">
        <f t="shared" si="416"/>
        <v>2022</v>
      </c>
      <c r="J2998" s="10" t="str">
        <f t="shared" si="417"/>
        <v>Aug</v>
      </c>
      <c r="K2998" s="12" t="str">
        <f t="shared" si="418"/>
        <v>11</v>
      </c>
      <c r="L2998" s="2" t="s">
        <v>14</v>
      </c>
      <c r="M2998" s="2" t="s">
        <v>15</v>
      </c>
      <c r="N2998" s="2">
        <v>0.88</v>
      </c>
      <c r="O2998" s="2" t="s">
        <v>21</v>
      </c>
      <c r="P2998" s="2">
        <v>4</v>
      </c>
      <c r="Q2998" s="2">
        <f t="shared" si="419"/>
        <v>1</v>
      </c>
      <c r="R2998" s="2">
        <v>204.76</v>
      </c>
      <c r="S2998" s="2">
        <f t="shared" si="420"/>
        <v>3</v>
      </c>
      <c r="T2998" s="42">
        <f>DataSet!G589+DataSet!Q589+DataSet!S589</f>
        <v>5</v>
      </c>
      <c r="U2998" s="16" t="str">
        <f t="shared" si="421"/>
        <v>Medium</v>
      </c>
      <c r="V2998" s="4">
        <v>4</v>
      </c>
      <c r="W2998" s="33">
        <f t="shared" si="422"/>
        <v>517.85929095354493</v>
      </c>
      <c r="X2998" s="2" t="s">
        <v>17</v>
      </c>
    </row>
    <row r="2999" spans="1:24" ht="14.25" customHeight="1" x14ac:dyDescent="0.25">
      <c r="A2999" s="2">
        <v>630</v>
      </c>
      <c r="B2999" s="2">
        <v>61</v>
      </c>
      <c r="C2999" s="2" t="str">
        <f t="shared" si="414"/>
        <v>Seniors</v>
      </c>
      <c r="D2999" s="2" t="s">
        <v>12</v>
      </c>
      <c r="E2999" s="2" t="s">
        <v>13</v>
      </c>
      <c r="F2999" s="2">
        <v>428.59</v>
      </c>
      <c r="G2999" s="2">
        <f t="shared" si="415"/>
        <v>2</v>
      </c>
      <c r="H2999" s="6">
        <v>44826</v>
      </c>
      <c r="I2999" s="12" t="str">
        <f t="shared" si="416"/>
        <v>2022</v>
      </c>
      <c r="J2999" s="10" t="str">
        <f t="shared" si="417"/>
        <v>Sep</v>
      </c>
      <c r="K2999" s="12" t="str">
        <f t="shared" si="418"/>
        <v>22</v>
      </c>
      <c r="L2999" s="2" t="s">
        <v>30</v>
      </c>
      <c r="M2999" s="2" t="s">
        <v>15</v>
      </c>
      <c r="N2999" s="2">
        <v>0.88</v>
      </c>
      <c r="O2999" s="2" t="s">
        <v>16</v>
      </c>
      <c r="P2999" s="2">
        <v>18</v>
      </c>
      <c r="Q2999" s="2">
        <f t="shared" si="419"/>
        <v>3</v>
      </c>
      <c r="R2999" s="2">
        <v>23.81</v>
      </c>
      <c r="S2999" s="2">
        <f t="shared" si="420"/>
        <v>1</v>
      </c>
      <c r="T2999" s="42">
        <f>DataSet!G631+DataSet!Q631+DataSet!S631</f>
        <v>5</v>
      </c>
      <c r="U2999" s="16" t="str">
        <f t="shared" si="421"/>
        <v>Medium</v>
      </c>
      <c r="V2999" s="4">
        <v>5</v>
      </c>
      <c r="W2999" s="33">
        <f t="shared" si="422"/>
        <v>542.78781725888291</v>
      </c>
      <c r="X2999" s="2" t="s">
        <v>17</v>
      </c>
    </row>
    <row r="3000" spans="1:24" ht="14.25" customHeight="1" x14ac:dyDescent="0.25">
      <c r="A3000" s="2">
        <v>642</v>
      </c>
      <c r="B3000" s="2">
        <v>54</v>
      </c>
      <c r="C3000" s="2" t="str">
        <f t="shared" si="414"/>
        <v>Late Adults</v>
      </c>
      <c r="D3000" s="2" t="s">
        <v>12</v>
      </c>
      <c r="E3000" s="2" t="s">
        <v>27</v>
      </c>
      <c r="F3000" s="2">
        <v>944.06</v>
      </c>
      <c r="G3000" s="2">
        <f t="shared" si="415"/>
        <v>3</v>
      </c>
      <c r="H3000" s="6">
        <v>44838</v>
      </c>
      <c r="I3000" s="12" t="str">
        <f t="shared" si="416"/>
        <v>2022</v>
      </c>
      <c r="J3000" s="10" t="str">
        <f t="shared" si="417"/>
        <v>Oct</v>
      </c>
      <c r="K3000" s="12" t="str">
        <f t="shared" si="418"/>
        <v>04</v>
      </c>
      <c r="L3000" s="2" t="s">
        <v>24</v>
      </c>
      <c r="M3000" s="2" t="s">
        <v>25</v>
      </c>
      <c r="N3000" s="2">
        <v>0.88</v>
      </c>
      <c r="O3000" s="2" t="s">
        <v>16</v>
      </c>
      <c r="P3000" s="2">
        <v>15</v>
      </c>
      <c r="Q3000" s="2">
        <f t="shared" si="419"/>
        <v>2</v>
      </c>
      <c r="R3000" s="2">
        <v>62.94</v>
      </c>
      <c r="S3000" s="2">
        <f t="shared" si="420"/>
        <v>2</v>
      </c>
      <c r="T3000" s="42">
        <f>DataSet!G643+DataSet!Q643+DataSet!S643</f>
        <v>7</v>
      </c>
      <c r="U3000" s="16" t="str">
        <f t="shared" si="421"/>
        <v>High</v>
      </c>
      <c r="V3000" s="4">
        <v>4</v>
      </c>
      <c r="W3000" s="33">
        <f t="shared" si="422"/>
        <v>517.12112745098011</v>
      </c>
      <c r="X3000" s="2" t="s">
        <v>17</v>
      </c>
    </row>
    <row r="3001" spans="1:24" ht="14.25" customHeight="1" x14ac:dyDescent="0.25">
      <c r="A3001" s="2">
        <v>823</v>
      </c>
      <c r="B3001" s="2">
        <v>46</v>
      </c>
      <c r="C3001" s="2" t="str">
        <f t="shared" si="414"/>
        <v>Mid Adults</v>
      </c>
      <c r="D3001" s="2" t="s">
        <v>12</v>
      </c>
      <c r="E3001" s="2" t="s">
        <v>13</v>
      </c>
      <c r="F3001" s="2">
        <v>623.04</v>
      </c>
      <c r="G3001" s="2">
        <f t="shared" si="415"/>
        <v>2</v>
      </c>
      <c r="H3001" s="6">
        <v>45019</v>
      </c>
      <c r="I3001" s="12" t="str">
        <f t="shared" si="416"/>
        <v>2023</v>
      </c>
      <c r="J3001" s="10" t="str">
        <f t="shared" si="417"/>
        <v>Apr</v>
      </c>
      <c r="K3001" s="12" t="str">
        <f t="shared" si="418"/>
        <v>03</v>
      </c>
      <c r="L3001" s="2" t="s">
        <v>14</v>
      </c>
      <c r="M3001" s="2" t="s">
        <v>25</v>
      </c>
      <c r="N3001" s="2">
        <v>0.88</v>
      </c>
      <c r="O3001" s="2" t="s">
        <v>16</v>
      </c>
      <c r="P3001" s="2">
        <v>15</v>
      </c>
      <c r="Q3001" s="2">
        <f t="shared" si="419"/>
        <v>2</v>
      </c>
      <c r="R3001" s="2">
        <v>41.54</v>
      </c>
      <c r="S3001" s="2">
        <f t="shared" si="420"/>
        <v>1</v>
      </c>
      <c r="T3001" s="42">
        <f>DataSet!G824+DataSet!Q824+DataSet!S824</f>
        <v>5</v>
      </c>
      <c r="U3001" s="16" t="str">
        <f t="shared" si="421"/>
        <v>Medium</v>
      </c>
      <c r="V3001" s="4">
        <v>5</v>
      </c>
      <c r="W3001" s="33">
        <f t="shared" si="422"/>
        <v>543.07839694656445</v>
      </c>
      <c r="X3001" s="2" t="s">
        <v>22</v>
      </c>
    </row>
    <row r="3002" spans="1:24" ht="14.25" customHeight="1" x14ac:dyDescent="0.25">
      <c r="A3002" s="2">
        <v>1092</v>
      </c>
      <c r="B3002" s="2">
        <v>20</v>
      </c>
      <c r="C3002" s="2" t="str">
        <f t="shared" si="414"/>
        <v>Young Adults</v>
      </c>
      <c r="D3002" s="2" t="s">
        <v>18</v>
      </c>
      <c r="E3002" s="2" t="s">
        <v>27</v>
      </c>
      <c r="F3002" s="2">
        <v>968.13</v>
      </c>
      <c r="G3002" s="2">
        <f t="shared" si="415"/>
        <v>3</v>
      </c>
      <c r="H3002" s="6">
        <v>45288</v>
      </c>
      <c r="I3002" s="12" t="str">
        <f t="shared" si="416"/>
        <v>2023</v>
      </c>
      <c r="J3002" s="10" t="str">
        <f t="shared" si="417"/>
        <v>Dec</v>
      </c>
      <c r="K3002" s="12" t="str">
        <f t="shared" si="418"/>
        <v>28</v>
      </c>
      <c r="L3002" s="2" t="s">
        <v>24</v>
      </c>
      <c r="M3002" s="2" t="s">
        <v>15</v>
      </c>
      <c r="N3002" s="2">
        <v>0.88</v>
      </c>
      <c r="O3002" s="2" t="s">
        <v>16</v>
      </c>
      <c r="P3002" s="2">
        <v>3</v>
      </c>
      <c r="Q3002" s="2">
        <f t="shared" si="419"/>
        <v>1</v>
      </c>
      <c r="R3002" s="2">
        <v>322.70999999999998</v>
      </c>
      <c r="S3002" s="2">
        <f t="shared" si="420"/>
        <v>3</v>
      </c>
      <c r="T3002" s="42">
        <f>DataSet!G1093+DataSet!Q1093+DataSet!S1093</f>
        <v>4</v>
      </c>
      <c r="U3002" s="16" t="str">
        <f t="shared" si="421"/>
        <v>Low</v>
      </c>
      <c r="V3002" s="4">
        <v>1</v>
      </c>
      <c r="W3002" s="33">
        <f t="shared" si="422"/>
        <v>534.3206549118388</v>
      </c>
      <c r="X3002" s="2" t="s">
        <v>17</v>
      </c>
    </row>
    <row r="3003" spans="1:24" ht="14.25" customHeight="1" x14ac:dyDescent="0.25">
      <c r="A3003" s="2">
        <v>1463</v>
      </c>
      <c r="B3003" s="2">
        <v>30</v>
      </c>
      <c r="C3003" s="2" t="str">
        <f t="shared" si="414"/>
        <v>Early Adults</v>
      </c>
      <c r="D3003" s="2" t="s">
        <v>23</v>
      </c>
      <c r="E3003" s="2" t="s">
        <v>19</v>
      </c>
      <c r="F3003" s="2">
        <v>440.58</v>
      </c>
      <c r="G3003" s="2">
        <f t="shared" si="415"/>
        <v>2</v>
      </c>
      <c r="H3003" s="6">
        <v>45659</v>
      </c>
      <c r="I3003" s="12" t="str">
        <f t="shared" si="416"/>
        <v>2025</v>
      </c>
      <c r="J3003" s="10" t="str">
        <f t="shared" si="417"/>
        <v>Jan</v>
      </c>
      <c r="K3003" s="12" t="str">
        <f t="shared" si="418"/>
        <v>02</v>
      </c>
      <c r="L3003" s="2" t="s">
        <v>30</v>
      </c>
      <c r="M3003" s="2" t="s">
        <v>15</v>
      </c>
      <c r="N3003" s="2">
        <v>0.88</v>
      </c>
      <c r="O3003" s="2" t="s">
        <v>16</v>
      </c>
      <c r="P3003" s="2">
        <v>11</v>
      </c>
      <c r="Q3003" s="2">
        <f t="shared" si="419"/>
        <v>2</v>
      </c>
      <c r="R3003" s="2">
        <v>40.049999999999997</v>
      </c>
      <c r="S3003" s="2">
        <f t="shared" si="420"/>
        <v>1</v>
      </c>
      <c r="T3003" s="42">
        <f>DataSet!G1464+DataSet!Q1464+DataSet!S1464</f>
        <v>7</v>
      </c>
      <c r="U3003" s="16" t="str">
        <f t="shared" si="421"/>
        <v>High</v>
      </c>
      <c r="V3003" s="4">
        <v>1</v>
      </c>
      <c r="W3003" s="33">
        <f t="shared" si="422"/>
        <v>533.22517676767677</v>
      </c>
      <c r="X3003" s="2" t="s">
        <v>17</v>
      </c>
    </row>
    <row r="3004" spans="1:24" ht="14.25" customHeight="1" x14ac:dyDescent="0.25">
      <c r="A3004" s="2">
        <v>1494</v>
      </c>
      <c r="B3004" s="2">
        <v>41</v>
      </c>
      <c r="C3004" s="2" t="str">
        <f t="shared" si="414"/>
        <v>Mid Adults</v>
      </c>
      <c r="D3004" s="2" t="s">
        <v>23</v>
      </c>
      <c r="E3004" s="2" t="s">
        <v>29</v>
      </c>
      <c r="F3004" s="2">
        <v>353.6</v>
      </c>
      <c r="G3004" s="2">
        <f t="shared" si="415"/>
        <v>2</v>
      </c>
      <c r="H3004" s="6">
        <v>45690</v>
      </c>
      <c r="I3004" s="12" t="str">
        <f t="shared" si="416"/>
        <v>2025</v>
      </c>
      <c r="J3004" s="10" t="str">
        <f t="shared" si="417"/>
        <v>Feb</v>
      </c>
      <c r="K3004" s="12" t="str">
        <f t="shared" si="418"/>
        <v>02</v>
      </c>
      <c r="L3004" s="2" t="s">
        <v>20</v>
      </c>
      <c r="M3004" s="2" t="s">
        <v>25</v>
      </c>
      <c r="N3004" s="2">
        <v>0.88</v>
      </c>
      <c r="O3004" s="2" t="s">
        <v>16</v>
      </c>
      <c r="P3004" s="2">
        <v>5</v>
      </c>
      <c r="Q3004" s="2">
        <f t="shared" si="419"/>
        <v>1</v>
      </c>
      <c r="R3004" s="2">
        <v>70.72</v>
      </c>
      <c r="S3004" s="2">
        <f t="shared" si="420"/>
        <v>2</v>
      </c>
      <c r="T3004" s="42">
        <f>DataSet!G1495+DataSet!Q1495+DataSet!S1495</f>
        <v>7</v>
      </c>
      <c r="U3004" s="16" t="str">
        <f t="shared" si="421"/>
        <v>High</v>
      </c>
      <c r="V3004" s="4">
        <v>1</v>
      </c>
      <c r="W3004" s="33">
        <f t="shared" si="422"/>
        <v>533.45972151898729</v>
      </c>
      <c r="X3004" s="2" t="s">
        <v>28</v>
      </c>
    </row>
    <row r="3005" spans="1:24" ht="14.25" customHeight="1" x14ac:dyDescent="0.25">
      <c r="A3005" s="2">
        <v>1502</v>
      </c>
      <c r="B3005" s="2">
        <v>62</v>
      </c>
      <c r="C3005" s="2" t="str">
        <f t="shared" si="414"/>
        <v>Seniors</v>
      </c>
      <c r="D3005" s="2" t="s">
        <v>23</v>
      </c>
      <c r="E3005" s="2" t="s">
        <v>19</v>
      </c>
      <c r="F3005" s="2">
        <v>961.83</v>
      </c>
      <c r="G3005" s="2">
        <f t="shared" si="415"/>
        <v>3</v>
      </c>
      <c r="H3005" s="6">
        <v>45698</v>
      </c>
      <c r="I3005" s="12" t="str">
        <f t="shared" si="416"/>
        <v>2025</v>
      </c>
      <c r="J3005" s="10" t="str">
        <f t="shared" si="417"/>
        <v>Feb</v>
      </c>
      <c r="K3005" s="12" t="str">
        <f t="shared" si="418"/>
        <v>10</v>
      </c>
      <c r="L3005" s="2" t="s">
        <v>30</v>
      </c>
      <c r="M3005" s="2" t="s">
        <v>25</v>
      </c>
      <c r="N3005" s="2">
        <v>0.88</v>
      </c>
      <c r="O3005" s="2" t="s">
        <v>21</v>
      </c>
      <c r="P3005" s="2">
        <v>17</v>
      </c>
      <c r="Q3005" s="2">
        <f t="shared" si="419"/>
        <v>3</v>
      </c>
      <c r="R3005" s="2">
        <v>56.58</v>
      </c>
      <c r="S3005" s="2">
        <f t="shared" si="420"/>
        <v>2</v>
      </c>
      <c r="T3005" s="42">
        <f>DataSet!G1503+DataSet!Q1503+DataSet!S1503</f>
        <v>4</v>
      </c>
      <c r="U3005" s="16" t="str">
        <f t="shared" si="421"/>
        <v>Low</v>
      </c>
      <c r="V3005" s="4">
        <v>4</v>
      </c>
      <c r="W3005" s="33">
        <f t="shared" si="422"/>
        <v>516.07213759213732</v>
      </c>
      <c r="X3005" s="2" t="s">
        <v>28</v>
      </c>
    </row>
    <row r="3006" spans="1:24" ht="14.25" customHeight="1" x14ac:dyDescent="0.25">
      <c r="A3006" s="2">
        <v>1890</v>
      </c>
      <c r="B3006" s="2">
        <v>59</v>
      </c>
      <c r="C3006" s="2" t="str">
        <f t="shared" si="414"/>
        <v>Late Adults</v>
      </c>
      <c r="D3006" s="2" t="s">
        <v>26</v>
      </c>
      <c r="E3006" s="2" t="s">
        <v>13</v>
      </c>
      <c r="F3006" s="2">
        <v>592.65</v>
      </c>
      <c r="G3006" s="2">
        <f t="shared" si="415"/>
        <v>2</v>
      </c>
      <c r="H3006" s="6">
        <v>46086</v>
      </c>
      <c r="I3006" s="12" t="str">
        <f t="shared" si="416"/>
        <v>2026</v>
      </c>
      <c r="J3006" s="10" t="str">
        <f t="shared" si="417"/>
        <v>Mar</v>
      </c>
      <c r="K3006" s="12" t="str">
        <f t="shared" si="418"/>
        <v>05</v>
      </c>
      <c r="L3006" s="2" t="s">
        <v>30</v>
      </c>
      <c r="M3006" s="2" t="s">
        <v>25</v>
      </c>
      <c r="N3006" s="2">
        <v>0.88</v>
      </c>
      <c r="O3006" s="2" t="s">
        <v>21</v>
      </c>
      <c r="P3006" s="2">
        <v>6</v>
      </c>
      <c r="Q3006" s="2">
        <f t="shared" si="419"/>
        <v>2</v>
      </c>
      <c r="R3006" s="2">
        <v>98.78</v>
      </c>
      <c r="S3006" s="2">
        <f t="shared" si="420"/>
        <v>2</v>
      </c>
      <c r="T3006" s="42">
        <f>DataSet!G1891+DataSet!Q1891+DataSet!S1891</f>
        <v>5</v>
      </c>
      <c r="U3006" s="16" t="str">
        <f t="shared" si="421"/>
        <v>Medium</v>
      </c>
      <c r="V3006" s="4">
        <v>1</v>
      </c>
      <c r="W3006" s="33">
        <f t="shared" si="422"/>
        <v>533.91621827411177</v>
      </c>
      <c r="X3006" s="2" t="s">
        <v>28</v>
      </c>
    </row>
    <row r="3007" spans="1:24" ht="14.25" customHeight="1" x14ac:dyDescent="0.25">
      <c r="A3007" s="2">
        <v>2125</v>
      </c>
      <c r="B3007" s="2">
        <v>37</v>
      </c>
      <c r="C3007" s="2" t="str">
        <f t="shared" si="414"/>
        <v>Early Adults</v>
      </c>
      <c r="D3007" s="2" t="s">
        <v>18</v>
      </c>
      <c r="E3007" s="2" t="s">
        <v>29</v>
      </c>
      <c r="F3007" s="2">
        <v>252.17</v>
      </c>
      <c r="G3007" s="2">
        <f t="shared" si="415"/>
        <v>1</v>
      </c>
      <c r="H3007" s="6">
        <v>46321</v>
      </c>
      <c r="I3007" s="12" t="str">
        <f t="shared" si="416"/>
        <v>2026</v>
      </c>
      <c r="J3007" s="10" t="str">
        <f t="shared" si="417"/>
        <v>Oct</v>
      </c>
      <c r="K3007" s="12" t="str">
        <f t="shared" si="418"/>
        <v>26</v>
      </c>
      <c r="L3007" s="2" t="s">
        <v>24</v>
      </c>
      <c r="M3007" s="2" t="s">
        <v>15</v>
      </c>
      <c r="N3007" s="2">
        <v>0.88</v>
      </c>
      <c r="O3007" s="2" t="s">
        <v>21</v>
      </c>
      <c r="P3007" s="2">
        <v>9</v>
      </c>
      <c r="Q3007" s="2">
        <f t="shared" si="419"/>
        <v>2</v>
      </c>
      <c r="R3007" s="2">
        <v>28.02</v>
      </c>
      <c r="S3007" s="2">
        <f t="shared" si="420"/>
        <v>1</v>
      </c>
      <c r="T3007" s="42">
        <f>DataSet!G2126+DataSet!Q2126+DataSet!S2126</f>
        <v>7</v>
      </c>
      <c r="U3007" s="16" t="str">
        <f t="shared" si="421"/>
        <v>High</v>
      </c>
      <c r="V3007" s="4">
        <v>5</v>
      </c>
      <c r="W3007" s="33">
        <f t="shared" si="422"/>
        <v>542.87441326530575</v>
      </c>
      <c r="X3007" s="2" t="s">
        <v>28</v>
      </c>
    </row>
    <row r="3008" spans="1:24" ht="14.25" customHeight="1" x14ac:dyDescent="0.25">
      <c r="A3008" s="2">
        <v>2317</v>
      </c>
      <c r="B3008" s="2">
        <v>29</v>
      </c>
      <c r="C3008" s="2" t="str">
        <f t="shared" si="414"/>
        <v>Young Adults</v>
      </c>
      <c r="D3008" s="2" t="s">
        <v>23</v>
      </c>
      <c r="E3008" s="2" t="s">
        <v>19</v>
      </c>
      <c r="F3008" s="2">
        <v>686.16</v>
      </c>
      <c r="G3008" s="2">
        <f t="shared" si="415"/>
        <v>3</v>
      </c>
      <c r="H3008" s="6">
        <v>46513</v>
      </c>
      <c r="I3008" s="12" t="str">
        <f t="shared" si="416"/>
        <v>2027</v>
      </c>
      <c r="J3008" s="10" t="str">
        <f t="shared" si="417"/>
        <v>May</v>
      </c>
      <c r="K3008" s="12" t="str">
        <f t="shared" si="418"/>
        <v>06</v>
      </c>
      <c r="L3008" s="2" t="s">
        <v>20</v>
      </c>
      <c r="M3008" s="2" t="s">
        <v>15</v>
      </c>
      <c r="N3008" s="2">
        <v>0.88</v>
      </c>
      <c r="O3008" s="2" t="s">
        <v>21</v>
      </c>
      <c r="P3008" s="2">
        <v>2</v>
      </c>
      <c r="Q3008" s="2">
        <f t="shared" si="419"/>
        <v>1</v>
      </c>
      <c r="R3008" s="2">
        <v>343.08</v>
      </c>
      <c r="S3008" s="2">
        <f t="shared" si="420"/>
        <v>3</v>
      </c>
      <c r="T3008" s="42">
        <f>DataSet!G2318+DataSet!Q2318+DataSet!S2318</f>
        <v>7</v>
      </c>
      <c r="U3008" s="16" t="str">
        <f t="shared" si="421"/>
        <v>High</v>
      </c>
      <c r="V3008" s="4">
        <v>4</v>
      </c>
      <c r="W3008" s="33">
        <f t="shared" si="422"/>
        <v>514.97421182265975</v>
      </c>
      <c r="X3008" s="2" t="s">
        <v>28</v>
      </c>
    </row>
    <row r="3009" spans="1:24" ht="14.25" customHeight="1" x14ac:dyDescent="0.25">
      <c r="A3009" s="2">
        <v>2513</v>
      </c>
      <c r="B3009" s="2">
        <v>31</v>
      </c>
      <c r="C3009" s="2" t="str">
        <f t="shared" si="414"/>
        <v>Early Adults</v>
      </c>
      <c r="D3009" s="2" t="s">
        <v>23</v>
      </c>
      <c r="E3009" s="2" t="s">
        <v>19</v>
      </c>
      <c r="F3009" s="2">
        <v>89</v>
      </c>
      <c r="G3009" s="2">
        <f t="shared" si="415"/>
        <v>1</v>
      </c>
      <c r="H3009" s="6">
        <v>46709</v>
      </c>
      <c r="I3009" s="12" t="str">
        <f t="shared" si="416"/>
        <v>2027</v>
      </c>
      <c r="J3009" s="10" t="str">
        <f t="shared" si="417"/>
        <v>Nov</v>
      </c>
      <c r="K3009" s="12" t="str">
        <f t="shared" si="418"/>
        <v>18</v>
      </c>
      <c r="L3009" s="2" t="s">
        <v>30</v>
      </c>
      <c r="M3009" s="2" t="s">
        <v>15</v>
      </c>
      <c r="N3009" s="2">
        <v>0.88</v>
      </c>
      <c r="O3009" s="2" t="s">
        <v>16</v>
      </c>
      <c r="P3009" s="2">
        <v>19</v>
      </c>
      <c r="Q3009" s="2">
        <f t="shared" si="419"/>
        <v>3</v>
      </c>
      <c r="R3009" s="2">
        <v>4.68</v>
      </c>
      <c r="S3009" s="2">
        <f t="shared" si="420"/>
        <v>1</v>
      </c>
      <c r="T3009" s="42">
        <f>DataSet!G2514+DataSet!Q2514+DataSet!S2514</f>
        <v>7</v>
      </c>
      <c r="U3009" s="16" t="str">
        <f t="shared" si="421"/>
        <v>High</v>
      </c>
      <c r="V3009" s="4">
        <v>3</v>
      </c>
      <c r="W3009" s="33">
        <f t="shared" si="422"/>
        <v>499.48409429280366</v>
      </c>
      <c r="X3009" s="2" t="s">
        <v>17</v>
      </c>
    </row>
    <row r="3010" spans="1:24" ht="14.25" customHeight="1" x14ac:dyDescent="0.25">
      <c r="A3010" s="2">
        <v>2796</v>
      </c>
      <c r="B3010" s="2">
        <v>27</v>
      </c>
      <c r="C3010" s="2" t="str">
        <f t="shared" ref="C3010:C3073" si="423">IF(AND(B3010&gt;=18, B3010&lt;=29), "Young Adults",
   IF(AND(B3010&gt;=30, B3010&lt;=39), "Early Adults",
      IF(AND(B3010&gt;=40, B3010&lt;=49), "Mid Adults",
         IF(AND(B3010&gt;=50, B3010&lt;=59), "Late Adults",
            IF(AND(B3010&gt;=60, B3010&lt;=69), "Seniors", "Out of Range")
         )
      )
   )
)</f>
        <v>Young Adults</v>
      </c>
      <c r="D3010" s="2" t="s">
        <v>23</v>
      </c>
      <c r="E3010" s="2" t="s">
        <v>27</v>
      </c>
      <c r="F3010" s="2">
        <v>889.35</v>
      </c>
      <c r="G3010" s="2">
        <f t="shared" ref="G3010:G3073" si="424">IF(F3010 &lt;= 350, 1, IF(F3010&gt; 350, IF(F3010 &lt;= 650, 2, 3)))</f>
        <v>3</v>
      </c>
      <c r="H3010" s="6">
        <v>46992</v>
      </c>
      <c r="I3010" s="12" t="str">
        <f t="shared" ref="I3010:I3073" si="425">TEXT(H3010, "yyyy")</f>
        <v>2028</v>
      </c>
      <c r="J3010" s="10" t="str">
        <f t="shared" ref="J3010:J3073" si="426">TEXT(H3010, "mmm")</f>
        <v>Aug</v>
      </c>
      <c r="K3010" s="12" t="str">
        <f t="shared" ref="K3010:K3073" si="427">TEXT(H3010, "dd")</f>
        <v>27</v>
      </c>
      <c r="L3010" s="2" t="s">
        <v>14</v>
      </c>
      <c r="M3010" s="2" t="s">
        <v>25</v>
      </c>
      <c r="N3010" s="2">
        <v>0.88</v>
      </c>
      <c r="O3010" s="2" t="s">
        <v>16</v>
      </c>
      <c r="P3010" s="2">
        <v>14</v>
      </c>
      <c r="Q3010" s="2">
        <f t="shared" ref="Q3010:Q3073" si="428">IF(P3010 &lt;= 5, 1, IF(P3010&gt; 5, IF(P3010 &lt;= 15, 2, 3)))</f>
        <v>2</v>
      </c>
      <c r="R3010" s="2">
        <v>63.52</v>
      </c>
      <c r="S3010" s="2">
        <f t="shared" ref="S3010:S3073" si="429">IF(R3010 &lt;= 50, 1, IF(R3010&gt; 50, IF(R3010 &lt;= 150, 2, 3)))</f>
        <v>2</v>
      </c>
      <c r="T3010" s="42">
        <f>DataSet!G2797+DataSet!Q2797+DataSet!S2797</f>
        <v>5</v>
      </c>
      <c r="U3010" s="16" t="str">
        <f t="shared" ref="U3010:U3073" si="430">IF(T3010&lt;=4,"Low",IF(T3010&lt;=6,"Medium","High"))</f>
        <v>Medium</v>
      </c>
      <c r="V3010" s="4">
        <v>2</v>
      </c>
      <c r="W3010" s="33">
        <f t="shared" ref="W3010:W3073" si="431">AVERAGEIFS(F3010:F8009, V3010:V8009,V3010 )</f>
        <v>520.3025187032415</v>
      </c>
      <c r="X3010" s="2" t="s">
        <v>22</v>
      </c>
    </row>
    <row r="3011" spans="1:24" ht="14.25" customHeight="1" x14ac:dyDescent="0.25">
      <c r="A3011" s="2">
        <v>2899</v>
      </c>
      <c r="B3011" s="2">
        <v>59</v>
      </c>
      <c r="C3011" s="2" t="str">
        <f t="shared" si="423"/>
        <v>Late Adults</v>
      </c>
      <c r="D3011" s="2" t="s">
        <v>26</v>
      </c>
      <c r="E3011" s="2" t="s">
        <v>13</v>
      </c>
      <c r="F3011" s="2">
        <v>105.41</v>
      </c>
      <c r="G3011" s="2">
        <f t="shared" si="424"/>
        <v>1</v>
      </c>
      <c r="H3011" s="6">
        <v>47095</v>
      </c>
      <c r="I3011" s="12" t="str">
        <f t="shared" si="425"/>
        <v>2028</v>
      </c>
      <c r="J3011" s="10" t="str">
        <f t="shared" si="426"/>
        <v>Dec</v>
      </c>
      <c r="K3011" s="12" t="str">
        <f t="shared" si="427"/>
        <v>08</v>
      </c>
      <c r="L3011" s="2" t="s">
        <v>14</v>
      </c>
      <c r="M3011" s="2" t="s">
        <v>15</v>
      </c>
      <c r="N3011" s="2">
        <v>0.88</v>
      </c>
      <c r="O3011" s="2" t="s">
        <v>16</v>
      </c>
      <c r="P3011" s="2">
        <v>19</v>
      </c>
      <c r="Q3011" s="2">
        <f t="shared" si="428"/>
        <v>3</v>
      </c>
      <c r="R3011" s="2">
        <v>5.55</v>
      </c>
      <c r="S3011" s="2">
        <f t="shared" si="429"/>
        <v>1</v>
      </c>
      <c r="T3011" s="42">
        <f>DataSet!G2900+DataSet!Q2900+DataSet!S2900</f>
        <v>6</v>
      </c>
      <c r="U3011" s="16" t="str">
        <f t="shared" si="430"/>
        <v>Medium</v>
      </c>
      <c r="V3011" s="4">
        <v>2</v>
      </c>
      <c r="W3011" s="33">
        <f t="shared" si="431"/>
        <v>519.37989999999957</v>
      </c>
      <c r="X3011" s="2" t="s">
        <v>22</v>
      </c>
    </row>
    <row r="3012" spans="1:24" ht="14.25" customHeight="1" x14ac:dyDescent="0.25">
      <c r="A3012" s="2">
        <v>3126</v>
      </c>
      <c r="B3012" s="2">
        <v>58</v>
      </c>
      <c r="C3012" s="2" t="str">
        <f t="shared" si="423"/>
        <v>Late Adults</v>
      </c>
      <c r="D3012" s="2" t="s">
        <v>23</v>
      </c>
      <c r="E3012" s="2" t="s">
        <v>13</v>
      </c>
      <c r="F3012" s="2">
        <v>324.23</v>
      </c>
      <c r="G3012" s="2">
        <f t="shared" si="424"/>
        <v>1</v>
      </c>
      <c r="H3012" s="6">
        <v>47322</v>
      </c>
      <c r="I3012" s="12" t="str">
        <f t="shared" si="425"/>
        <v>2029</v>
      </c>
      <c r="J3012" s="10" t="str">
        <f t="shared" si="426"/>
        <v>Jul</v>
      </c>
      <c r="K3012" s="12" t="str">
        <f t="shared" si="427"/>
        <v>23</v>
      </c>
      <c r="L3012" s="2" t="s">
        <v>24</v>
      </c>
      <c r="M3012" s="2" t="s">
        <v>15</v>
      </c>
      <c r="N3012" s="2">
        <v>0.88</v>
      </c>
      <c r="O3012" s="2" t="s">
        <v>21</v>
      </c>
      <c r="P3012" s="2">
        <v>1</v>
      </c>
      <c r="Q3012" s="2">
        <f t="shared" si="428"/>
        <v>1</v>
      </c>
      <c r="R3012" s="2">
        <v>324.23</v>
      </c>
      <c r="S3012" s="2">
        <f t="shared" si="429"/>
        <v>3</v>
      </c>
      <c r="T3012" s="42">
        <f>DataSet!G3127+DataSet!Q3127+DataSet!S3127</f>
        <v>3</v>
      </c>
      <c r="U3012" s="16" t="str">
        <f t="shared" si="430"/>
        <v>Low</v>
      </c>
      <c r="V3012" s="4">
        <v>1</v>
      </c>
      <c r="W3012" s="33">
        <f t="shared" si="431"/>
        <v>533.76676844783719</v>
      </c>
      <c r="X3012" s="2" t="s">
        <v>28</v>
      </c>
    </row>
    <row r="3013" spans="1:24" ht="14.25" customHeight="1" x14ac:dyDescent="0.25">
      <c r="A3013" s="2">
        <v>3292</v>
      </c>
      <c r="B3013" s="2">
        <v>39</v>
      </c>
      <c r="C3013" s="2" t="str">
        <f t="shared" si="423"/>
        <v>Early Adults</v>
      </c>
      <c r="D3013" s="2" t="s">
        <v>23</v>
      </c>
      <c r="E3013" s="2" t="s">
        <v>19</v>
      </c>
      <c r="F3013" s="2">
        <v>683.73</v>
      </c>
      <c r="G3013" s="2">
        <f t="shared" si="424"/>
        <v>3</v>
      </c>
      <c r="H3013" s="6">
        <v>47488</v>
      </c>
      <c r="I3013" s="12" t="str">
        <f t="shared" si="425"/>
        <v>2030</v>
      </c>
      <c r="J3013" s="10" t="str">
        <f t="shared" si="426"/>
        <v>Jan</v>
      </c>
      <c r="K3013" s="12" t="str">
        <f t="shared" si="427"/>
        <v>05</v>
      </c>
      <c r="L3013" s="2" t="s">
        <v>30</v>
      </c>
      <c r="M3013" s="2" t="s">
        <v>25</v>
      </c>
      <c r="N3013" s="2">
        <v>0.88</v>
      </c>
      <c r="O3013" s="2" t="s">
        <v>21</v>
      </c>
      <c r="P3013" s="2">
        <v>8</v>
      </c>
      <c r="Q3013" s="2">
        <f t="shared" si="428"/>
        <v>2</v>
      </c>
      <c r="R3013" s="2">
        <v>85.47</v>
      </c>
      <c r="S3013" s="2">
        <f t="shared" si="429"/>
        <v>2</v>
      </c>
      <c r="T3013" s="42">
        <f>DataSet!G3293+DataSet!Q3293+DataSet!S3293</f>
        <v>5</v>
      </c>
      <c r="U3013" s="16" t="str">
        <f t="shared" si="430"/>
        <v>Medium</v>
      </c>
      <c r="V3013" s="4">
        <v>2</v>
      </c>
      <c r="W3013" s="33">
        <f t="shared" si="431"/>
        <v>520.41741854636552</v>
      </c>
      <c r="X3013" s="2" t="s">
        <v>17</v>
      </c>
    </row>
    <row r="3014" spans="1:24" ht="14.25" customHeight="1" x14ac:dyDescent="0.25">
      <c r="A3014" s="2">
        <v>3644</v>
      </c>
      <c r="B3014" s="2">
        <v>23</v>
      </c>
      <c r="C3014" s="2" t="str">
        <f t="shared" si="423"/>
        <v>Young Adults</v>
      </c>
      <c r="D3014" s="2" t="s">
        <v>26</v>
      </c>
      <c r="E3014" s="2" t="s">
        <v>29</v>
      </c>
      <c r="F3014" s="2">
        <v>73.739999999999995</v>
      </c>
      <c r="G3014" s="2">
        <f t="shared" si="424"/>
        <v>1</v>
      </c>
      <c r="H3014" s="6">
        <v>47840</v>
      </c>
      <c r="I3014" s="12" t="str">
        <f t="shared" si="425"/>
        <v>2030</v>
      </c>
      <c r="J3014" s="10" t="str">
        <f t="shared" si="426"/>
        <v>Dec</v>
      </c>
      <c r="K3014" s="12" t="str">
        <f t="shared" si="427"/>
        <v>23</v>
      </c>
      <c r="L3014" s="2" t="s">
        <v>14</v>
      </c>
      <c r="M3014" s="2" t="s">
        <v>15</v>
      </c>
      <c r="N3014" s="2">
        <v>0.88</v>
      </c>
      <c r="O3014" s="2" t="s">
        <v>21</v>
      </c>
      <c r="P3014" s="2">
        <v>4</v>
      </c>
      <c r="Q3014" s="2">
        <f t="shared" si="428"/>
        <v>1</v>
      </c>
      <c r="R3014" s="2">
        <v>18.43</v>
      </c>
      <c r="S3014" s="2">
        <f t="shared" si="429"/>
        <v>1</v>
      </c>
      <c r="T3014" s="42">
        <f>DataSet!G3645+DataSet!Q3645+DataSet!S3645</f>
        <v>7</v>
      </c>
      <c r="U3014" s="16" t="str">
        <f t="shared" si="430"/>
        <v>High</v>
      </c>
      <c r="V3014" s="4">
        <v>1</v>
      </c>
      <c r="W3014" s="33">
        <f t="shared" si="431"/>
        <v>534.30130102040823</v>
      </c>
      <c r="X3014" s="2" t="s">
        <v>22</v>
      </c>
    </row>
    <row r="3015" spans="1:24" ht="14.25" customHeight="1" x14ac:dyDescent="0.25">
      <c r="A3015" s="2">
        <v>3691</v>
      </c>
      <c r="B3015" s="2">
        <v>60</v>
      </c>
      <c r="C3015" s="2" t="str">
        <f t="shared" si="423"/>
        <v>Seniors</v>
      </c>
      <c r="D3015" s="2" t="s">
        <v>26</v>
      </c>
      <c r="E3015" s="2" t="s">
        <v>19</v>
      </c>
      <c r="F3015" s="2">
        <v>865.76</v>
      </c>
      <c r="G3015" s="2">
        <f t="shared" si="424"/>
        <v>3</v>
      </c>
      <c r="H3015" s="6">
        <v>47887</v>
      </c>
      <c r="I3015" s="12" t="str">
        <f t="shared" si="425"/>
        <v>2031</v>
      </c>
      <c r="J3015" s="10" t="str">
        <f t="shared" si="426"/>
        <v>Feb</v>
      </c>
      <c r="K3015" s="12" t="str">
        <f t="shared" si="427"/>
        <v>08</v>
      </c>
      <c r="L3015" s="2" t="s">
        <v>20</v>
      </c>
      <c r="M3015" s="2" t="s">
        <v>25</v>
      </c>
      <c r="N3015" s="2">
        <v>0.88</v>
      </c>
      <c r="O3015" s="2" t="s">
        <v>16</v>
      </c>
      <c r="P3015" s="2">
        <v>12</v>
      </c>
      <c r="Q3015" s="2">
        <f t="shared" si="428"/>
        <v>2</v>
      </c>
      <c r="R3015" s="2">
        <v>72.150000000000006</v>
      </c>
      <c r="S3015" s="2">
        <f t="shared" si="429"/>
        <v>2</v>
      </c>
      <c r="T3015" s="42">
        <f>DataSet!G3692+DataSet!Q3692+DataSet!S3692</f>
        <v>5</v>
      </c>
      <c r="U3015" s="16" t="str">
        <f t="shared" si="430"/>
        <v>Medium</v>
      </c>
      <c r="V3015" s="4">
        <v>3</v>
      </c>
      <c r="W3015" s="33">
        <f t="shared" si="431"/>
        <v>500.50519900497483</v>
      </c>
      <c r="X3015" s="2" t="s">
        <v>22</v>
      </c>
    </row>
    <row r="3016" spans="1:24" ht="14.25" customHeight="1" x14ac:dyDescent="0.25">
      <c r="A3016" s="2">
        <v>3730</v>
      </c>
      <c r="B3016" s="2">
        <v>57</v>
      </c>
      <c r="C3016" s="2" t="str">
        <f t="shared" si="423"/>
        <v>Late Adults</v>
      </c>
      <c r="D3016" s="2" t="s">
        <v>26</v>
      </c>
      <c r="E3016" s="2" t="s">
        <v>29</v>
      </c>
      <c r="F3016" s="2">
        <v>484.79</v>
      </c>
      <c r="G3016" s="2">
        <f t="shared" si="424"/>
        <v>2</v>
      </c>
      <c r="H3016" s="6">
        <v>47926</v>
      </c>
      <c r="I3016" s="12" t="str">
        <f t="shared" si="425"/>
        <v>2031</v>
      </c>
      <c r="J3016" s="10" t="str">
        <f t="shared" si="426"/>
        <v>Mar</v>
      </c>
      <c r="K3016" s="12" t="str">
        <f t="shared" si="427"/>
        <v>19</v>
      </c>
      <c r="L3016" s="2" t="s">
        <v>14</v>
      </c>
      <c r="M3016" s="2" t="s">
        <v>15</v>
      </c>
      <c r="N3016" s="2">
        <v>0.88</v>
      </c>
      <c r="O3016" s="2" t="s">
        <v>21</v>
      </c>
      <c r="P3016" s="2">
        <v>6</v>
      </c>
      <c r="Q3016" s="2">
        <f t="shared" si="428"/>
        <v>2</v>
      </c>
      <c r="R3016" s="2">
        <v>80.8</v>
      </c>
      <c r="S3016" s="2">
        <f t="shared" si="429"/>
        <v>2</v>
      </c>
      <c r="T3016" s="42">
        <f>DataSet!G3731+DataSet!Q3731+DataSet!S3731</f>
        <v>4</v>
      </c>
      <c r="U3016" s="16" t="str">
        <f t="shared" si="430"/>
        <v>Low</v>
      </c>
      <c r="V3016" s="4">
        <v>3</v>
      </c>
      <c r="W3016" s="33">
        <f t="shared" si="431"/>
        <v>499.59433915211946</v>
      </c>
      <c r="X3016" s="2" t="s">
        <v>22</v>
      </c>
    </row>
    <row r="3017" spans="1:24" ht="14.25" customHeight="1" x14ac:dyDescent="0.25">
      <c r="A3017" s="2">
        <v>4760</v>
      </c>
      <c r="B3017" s="2">
        <v>43</v>
      </c>
      <c r="C3017" s="2" t="str">
        <f t="shared" si="423"/>
        <v>Mid Adults</v>
      </c>
      <c r="D3017" s="2" t="s">
        <v>12</v>
      </c>
      <c r="E3017" s="2" t="s">
        <v>19</v>
      </c>
      <c r="F3017" s="2">
        <v>705.34</v>
      </c>
      <c r="G3017" s="2">
        <f t="shared" si="424"/>
        <v>3</v>
      </c>
      <c r="H3017" s="6">
        <v>48956</v>
      </c>
      <c r="I3017" s="12" t="str">
        <f t="shared" si="425"/>
        <v>2034</v>
      </c>
      <c r="J3017" s="10" t="str">
        <f t="shared" si="426"/>
        <v>Jan</v>
      </c>
      <c r="K3017" s="12" t="str">
        <f t="shared" si="427"/>
        <v>12</v>
      </c>
      <c r="L3017" s="2" t="s">
        <v>20</v>
      </c>
      <c r="M3017" s="2" t="s">
        <v>25</v>
      </c>
      <c r="N3017" s="2">
        <v>0.88</v>
      </c>
      <c r="O3017" s="2" t="s">
        <v>16</v>
      </c>
      <c r="P3017" s="2">
        <v>11</v>
      </c>
      <c r="Q3017" s="2">
        <f t="shared" si="428"/>
        <v>2</v>
      </c>
      <c r="R3017" s="2">
        <v>64.12</v>
      </c>
      <c r="S3017" s="2">
        <f t="shared" si="429"/>
        <v>2</v>
      </c>
      <c r="T3017" s="42">
        <f>DataSet!G4761+DataSet!Q4761+DataSet!S4761</f>
        <v>4</v>
      </c>
      <c r="U3017" s="16" t="str">
        <f t="shared" si="430"/>
        <v>Low</v>
      </c>
      <c r="V3017" s="4">
        <v>3</v>
      </c>
      <c r="W3017" s="33">
        <f t="shared" si="431"/>
        <v>499.63134999999966</v>
      </c>
      <c r="X3017" s="2" t="s">
        <v>28</v>
      </c>
    </row>
    <row r="3018" spans="1:24" ht="14.25" customHeight="1" x14ac:dyDescent="0.25">
      <c r="A3018" s="2">
        <v>1013</v>
      </c>
      <c r="B3018" s="2">
        <v>47</v>
      </c>
      <c r="C3018" s="2" t="str">
        <f t="shared" si="423"/>
        <v>Mid Adults</v>
      </c>
      <c r="D3018" s="2" t="s">
        <v>23</v>
      </c>
      <c r="E3018" s="2" t="s">
        <v>27</v>
      </c>
      <c r="F3018" s="2">
        <v>159.26</v>
      </c>
      <c r="G3018" s="2">
        <f t="shared" si="424"/>
        <v>1</v>
      </c>
      <c r="H3018" s="6">
        <v>45209</v>
      </c>
      <c r="I3018" s="12" t="str">
        <f t="shared" si="425"/>
        <v>2023</v>
      </c>
      <c r="J3018" s="10" t="str">
        <f t="shared" si="426"/>
        <v>Oct</v>
      </c>
      <c r="K3018" s="12" t="str">
        <f t="shared" si="427"/>
        <v>10</v>
      </c>
      <c r="L3018" s="2" t="s">
        <v>20</v>
      </c>
      <c r="M3018" s="2" t="s">
        <v>25</v>
      </c>
      <c r="N3018" s="2">
        <v>0.87</v>
      </c>
      <c r="O3018" s="2" t="s">
        <v>16</v>
      </c>
      <c r="P3018" s="2">
        <v>10</v>
      </c>
      <c r="Q3018" s="2">
        <f t="shared" si="428"/>
        <v>2</v>
      </c>
      <c r="R3018" s="2">
        <v>15.93</v>
      </c>
      <c r="S3018" s="2">
        <f t="shared" si="429"/>
        <v>1</v>
      </c>
      <c r="T3018" s="42">
        <f>DataSet!G1014+DataSet!Q1014+DataSet!S1014</f>
        <v>7</v>
      </c>
      <c r="U3018" s="16" t="str">
        <f t="shared" si="430"/>
        <v>High</v>
      </c>
      <c r="V3018" s="4">
        <v>2</v>
      </c>
      <c r="W3018" s="33">
        <f t="shared" si="431"/>
        <v>520.00708542713517</v>
      </c>
      <c r="X3018" s="2" t="s">
        <v>17</v>
      </c>
    </row>
    <row r="3019" spans="1:24" ht="14.25" customHeight="1" x14ac:dyDescent="0.25">
      <c r="A3019" s="2">
        <v>1359</v>
      </c>
      <c r="B3019" s="2">
        <v>32</v>
      </c>
      <c r="C3019" s="2" t="str">
        <f t="shared" si="423"/>
        <v>Early Adults</v>
      </c>
      <c r="D3019" s="2" t="s">
        <v>18</v>
      </c>
      <c r="E3019" s="2" t="s">
        <v>13</v>
      </c>
      <c r="F3019" s="2">
        <v>571.97</v>
      </c>
      <c r="G3019" s="2">
        <f t="shared" si="424"/>
        <v>2</v>
      </c>
      <c r="H3019" s="6">
        <v>45555</v>
      </c>
      <c r="I3019" s="12" t="str">
        <f t="shared" si="425"/>
        <v>2024</v>
      </c>
      <c r="J3019" s="10" t="str">
        <f t="shared" si="426"/>
        <v>Sep</v>
      </c>
      <c r="K3019" s="12" t="str">
        <f t="shared" si="427"/>
        <v>20</v>
      </c>
      <c r="L3019" s="2" t="s">
        <v>30</v>
      </c>
      <c r="M3019" s="2" t="s">
        <v>15</v>
      </c>
      <c r="N3019" s="2">
        <v>0.87</v>
      </c>
      <c r="O3019" s="2" t="s">
        <v>16</v>
      </c>
      <c r="P3019" s="2">
        <v>6</v>
      </c>
      <c r="Q3019" s="2">
        <f t="shared" si="428"/>
        <v>2</v>
      </c>
      <c r="R3019" s="2">
        <v>95.33</v>
      </c>
      <c r="S3019" s="2">
        <f t="shared" si="429"/>
        <v>2</v>
      </c>
      <c r="T3019" s="42">
        <f>DataSet!G1360+DataSet!Q1360+DataSet!S1360</f>
        <v>4</v>
      </c>
      <c r="U3019" s="16" t="str">
        <f t="shared" si="430"/>
        <v>Low</v>
      </c>
      <c r="V3019" s="4">
        <v>1</v>
      </c>
      <c r="W3019" s="33">
        <f t="shared" si="431"/>
        <v>535.47920716112537</v>
      </c>
      <c r="X3019" s="2" t="s">
        <v>17</v>
      </c>
    </row>
    <row r="3020" spans="1:24" ht="14.25" customHeight="1" x14ac:dyDescent="0.25">
      <c r="A3020" s="2">
        <v>1562</v>
      </c>
      <c r="B3020" s="2">
        <v>57</v>
      </c>
      <c r="C3020" s="2" t="str">
        <f t="shared" si="423"/>
        <v>Late Adults</v>
      </c>
      <c r="D3020" s="2" t="s">
        <v>23</v>
      </c>
      <c r="E3020" s="2" t="s">
        <v>29</v>
      </c>
      <c r="F3020" s="2">
        <v>468.6</v>
      </c>
      <c r="G3020" s="2">
        <f t="shared" si="424"/>
        <v>2</v>
      </c>
      <c r="H3020" s="6">
        <v>45758</v>
      </c>
      <c r="I3020" s="12" t="str">
        <f t="shared" si="425"/>
        <v>2025</v>
      </c>
      <c r="J3020" s="10" t="str">
        <f t="shared" si="426"/>
        <v>Apr</v>
      </c>
      <c r="K3020" s="12" t="str">
        <f t="shared" si="427"/>
        <v>11</v>
      </c>
      <c r="L3020" s="2" t="s">
        <v>20</v>
      </c>
      <c r="M3020" s="2" t="s">
        <v>25</v>
      </c>
      <c r="N3020" s="2">
        <v>0.87</v>
      </c>
      <c r="O3020" s="2" t="s">
        <v>21</v>
      </c>
      <c r="P3020" s="2">
        <v>4</v>
      </c>
      <c r="Q3020" s="2">
        <f t="shared" si="428"/>
        <v>1</v>
      </c>
      <c r="R3020" s="2">
        <v>117.15</v>
      </c>
      <c r="S3020" s="2">
        <f t="shared" si="429"/>
        <v>2</v>
      </c>
      <c r="T3020" s="42">
        <f>DataSet!G1563+DataSet!Q1563+DataSet!S1563</f>
        <v>6</v>
      </c>
      <c r="U3020" s="16" t="str">
        <f t="shared" si="430"/>
        <v>Medium</v>
      </c>
      <c r="V3020" s="4">
        <v>3</v>
      </c>
      <c r="W3020" s="33">
        <f t="shared" si="431"/>
        <v>499.11578947368378</v>
      </c>
      <c r="X3020" s="2" t="s">
        <v>22</v>
      </c>
    </row>
    <row r="3021" spans="1:24" ht="14.25" customHeight="1" x14ac:dyDescent="0.25">
      <c r="A3021" s="2">
        <v>1564</v>
      </c>
      <c r="B3021" s="2">
        <v>67</v>
      </c>
      <c r="C3021" s="2" t="str">
        <f t="shared" si="423"/>
        <v>Seniors</v>
      </c>
      <c r="D3021" s="2" t="s">
        <v>12</v>
      </c>
      <c r="E3021" s="2" t="s">
        <v>13</v>
      </c>
      <c r="F3021" s="2">
        <v>885.61</v>
      </c>
      <c r="G3021" s="2">
        <f t="shared" si="424"/>
        <v>3</v>
      </c>
      <c r="H3021" s="6">
        <v>45760</v>
      </c>
      <c r="I3021" s="12" t="str">
        <f t="shared" si="425"/>
        <v>2025</v>
      </c>
      <c r="J3021" s="10" t="str">
        <f t="shared" si="426"/>
        <v>Apr</v>
      </c>
      <c r="K3021" s="12" t="str">
        <f t="shared" si="427"/>
        <v>13</v>
      </c>
      <c r="L3021" s="2" t="s">
        <v>14</v>
      </c>
      <c r="M3021" s="2" t="s">
        <v>25</v>
      </c>
      <c r="N3021" s="2">
        <v>0.87</v>
      </c>
      <c r="O3021" s="2" t="s">
        <v>16</v>
      </c>
      <c r="P3021" s="2">
        <v>18</v>
      </c>
      <c r="Q3021" s="2">
        <f t="shared" si="428"/>
        <v>3</v>
      </c>
      <c r="R3021" s="2">
        <v>49.2</v>
      </c>
      <c r="S3021" s="2">
        <f t="shared" si="429"/>
        <v>1</v>
      </c>
      <c r="T3021" s="42">
        <f>DataSet!G1565+DataSet!Q1565+DataSet!S1565</f>
        <v>7</v>
      </c>
      <c r="U3021" s="16" t="str">
        <f t="shared" si="430"/>
        <v>High</v>
      </c>
      <c r="V3021" s="4">
        <v>3</v>
      </c>
      <c r="W3021" s="33">
        <f t="shared" si="431"/>
        <v>499.19246231155745</v>
      </c>
      <c r="X3021" s="2" t="s">
        <v>28</v>
      </c>
    </row>
    <row r="3022" spans="1:24" ht="14.25" customHeight="1" x14ac:dyDescent="0.25">
      <c r="A3022" s="2">
        <v>1703</v>
      </c>
      <c r="B3022" s="2">
        <v>50</v>
      </c>
      <c r="C3022" s="2" t="str">
        <f t="shared" si="423"/>
        <v>Late Adults</v>
      </c>
      <c r="D3022" s="2" t="s">
        <v>23</v>
      </c>
      <c r="E3022" s="2" t="s">
        <v>19</v>
      </c>
      <c r="F3022" s="2">
        <v>273.77</v>
      </c>
      <c r="G3022" s="2">
        <f t="shared" si="424"/>
        <v>1</v>
      </c>
      <c r="H3022" s="6">
        <v>45899</v>
      </c>
      <c r="I3022" s="12" t="str">
        <f t="shared" si="425"/>
        <v>2025</v>
      </c>
      <c r="J3022" s="10" t="str">
        <f t="shared" si="426"/>
        <v>Aug</v>
      </c>
      <c r="K3022" s="12" t="str">
        <f t="shared" si="427"/>
        <v>30</v>
      </c>
      <c r="L3022" s="2" t="s">
        <v>14</v>
      </c>
      <c r="M3022" s="2" t="s">
        <v>15</v>
      </c>
      <c r="N3022" s="2">
        <v>0.87</v>
      </c>
      <c r="O3022" s="2" t="s">
        <v>16</v>
      </c>
      <c r="P3022" s="2">
        <v>11</v>
      </c>
      <c r="Q3022" s="2">
        <f t="shared" si="428"/>
        <v>2</v>
      </c>
      <c r="R3022" s="2">
        <v>24.89</v>
      </c>
      <c r="S3022" s="2">
        <f t="shared" si="429"/>
        <v>1</v>
      </c>
      <c r="T3022" s="42">
        <f>DataSet!G1704+DataSet!Q1704+DataSet!S1704</f>
        <v>5</v>
      </c>
      <c r="U3022" s="16" t="str">
        <f t="shared" si="430"/>
        <v>Medium</v>
      </c>
      <c r="V3022" s="4">
        <v>2</v>
      </c>
      <c r="W3022" s="33">
        <f t="shared" si="431"/>
        <v>520.91576826196422</v>
      </c>
      <c r="X3022" s="2" t="s">
        <v>28</v>
      </c>
    </row>
    <row r="3023" spans="1:24" ht="14.25" customHeight="1" x14ac:dyDescent="0.25">
      <c r="A3023" s="2">
        <v>1967</v>
      </c>
      <c r="B3023" s="2">
        <v>58</v>
      </c>
      <c r="C3023" s="2" t="str">
        <f t="shared" si="423"/>
        <v>Late Adults</v>
      </c>
      <c r="D3023" s="2" t="s">
        <v>26</v>
      </c>
      <c r="E3023" s="2" t="s">
        <v>29</v>
      </c>
      <c r="F3023" s="2">
        <v>498.55</v>
      </c>
      <c r="G3023" s="2">
        <f t="shared" si="424"/>
        <v>2</v>
      </c>
      <c r="H3023" s="6">
        <v>46163</v>
      </c>
      <c r="I3023" s="12" t="str">
        <f t="shared" si="425"/>
        <v>2026</v>
      </c>
      <c r="J3023" s="10" t="str">
        <f t="shared" si="426"/>
        <v>May</v>
      </c>
      <c r="K3023" s="12" t="str">
        <f t="shared" si="427"/>
        <v>21</v>
      </c>
      <c r="L3023" s="2" t="s">
        <v>14</v>
      </c>
      <c r="M3023" s="2" t="s">
        <v>25</v>
      </c>
      <c r="N3023" s="2">
        <v>0.87</v>
      </c>
      <c r="O3023" s="2" t="s">
        <v>21</v>
      </c>
      <c r="P3023" s="2">
        <v>3</v>
      </c>
      <c r="Q3023" s="2">
        <f t="shared" si="428"/>
        <v>1</v>
      </c>
      <c r="R3023" s="2">
        <v>166.18</v>
      </c>
      <c r="S3023" s="2">
        <f t="shared" si="429"/>
        <v>3</v>
      </c>
      <c r="T3023" s="42">
        <f>DataSet!G1968+DataSet!Q1968+DataSet!S1968</f>
        <v>6</v>
      </c>
      <c r="U3023" s="16" t="str">
        <f t="shared" si="430"/>
        <v>Medium</v>
      </c>
      <c r="V3023" s="4">
        <v>3</v>
      </c>
      <c r="W3023" s="33">
        <f t="shared" si="431"/>
        <v>498.21911838790902</v>
      </c>
      <c r="X3023" s="2" t="s">
        <v>17</v>
      </c>
    </row>
    <row r="3024" spans="1:24" ht="14.25" customHeight="1" x14ac:dyDescent="0.25">
      <c r="A3024" s="2">
        <v>1982</v>
      </c>
      <c r="B3024" s="2">
        <v>30</v>
      </c>
      <c r="C3024" s="2" t="str">
        <f t="shared" si="423"/>
        <v>Early Adults</v>
      </c>
      <c r="D3024" s="2" t="s">
        <v>18</v>
      </c>
      <c r="E3024" s="2" t="s">
        <v>19</v>
      </c>
      <c r="F3024" s="2">
        <v>197.16</v>
      </c>
      <c r="G3024" s="2">
        <f t="shared" si="424"/>
        <v>1</v>
      </c>
      <c r="H3024" s="6">
        <v>46178</v>
      </c>
      <c r="I3024" s="12" t="str">
        <f t="shared" si="425"/>
        <v>2026</v>
      </c>
      <c r="J3024" s="10" t="str">
        <f t="shared" si="426"/>
        <v>Jun</v>
      </c>
      <c r="K3024" s="12" t="str">
        <f t="shared" si="427"/>
        <v>05</v>
      </c>
      <c r="L3024" s="2" t="s">
        <v>14</v>
      </c>
      <c r="M3024" s="2" t="s">
        <v>15</v>
      </c>
      <c r="N3024" s="2">
        <v>0.87</v>
      </c>
      <c r="O3024" s="2" t="s">
        <v>21</v>
      </c>
      <c r="P3024" s="2">
        <v>11</v>
      </c>
      <c r="Q3024" s="2">
        <f t="shared" si="428"/>
        <v>2</v>
      </c>
      <c r="R3024" s="2">
        <v>17.920000000000002</v>
      </c>
      <c r="S3024" s="2">
        <f t="shared" si="429"/>
        <v>1</v>
      </c>
      <c r="T3024" s="42">
        <f>DataSet!G1983+DataSet!Q1983+DataSet!S1983</f>
        <v>3</v>
      </c>
      <c r="U3024" s="16" t="str">
        <f t="shared" si="430"/>
        <v>Low</v>
      </c>
      <c r="V3024" s="4">
        <v>3</v>
      </c>
      <c r="W3024" s="33">
        <f t="shared" si="431"/>
        <v>498.21828282828255</v>
      </c>
      <c r="X3024" s="2" t="s">
        <v>28</v>
      </c>
    </row>
    <row r="3025" spans="1:24" ht="14.25" customHeight="1" x14ac:dyDescent="0.25">
      <c r="A3025" s="2">
        <v>2147</v>
      </c>
      <c r="B3025" s="2">
        <v>20</v>
      </c>
      <c r="C3025" s="2" t="str">
        <f t="shared" si="423"/>
        <v>Young Adults</v>
      </c>
      <c r="D3025" s="2" t="s">
        <v>18</v>
      </c>
      <c r="E3025" s="2" t="s">
        <v>27</v>
      </c>
      <c r="F3025" s="2">
        <v>604.12</v>
      </c>
      <c r="G3025" s="2">
        <f t="shared" si="424"/>
        <v>2</v>
      </c>
      <c r="H3025" s="6">
        <v>46343</v>
      </c>
      <c r="I3025" s="12" t="str">
        <f t="shared" si="425"/>
        <v>2026</v>
      </c>
      <c r="J3025" s="10" t="str">
        <f t="shared" si="426"/>
        <v>Nov</v>
      </c>
      <c r="K3025" s="12" t="str">
        <f t="shared" si="427"/>
        <v>17</v>
      </c>
      <c r="L3025" s="2" t="s">
        <v>24</v>
      </c>
      <c r="M3025" s="2" t="s">
        <v>25</v>
      </c>
      <c r="N3025" s="2">
        <v>0.87</v>
      </c>
      <c r="O3025" s="2" t="s">
        <v>16</v>
      </c>
      <c r="P3025" s="2">
        <v>12</v>
      </c>
      <c r="Q3025" s="2">
        <f t="shared" si="428"/>
        <v>2</v>
      </c>
      <c r="R3025" s="2">
        <v>50.34</v>
      </c>
      <c r="S3025" s="2">
        <f t="shared" si="429"/>
        <v>2</v>
      </c>
      <c r="T3025" s="42">
        <f>DataSet!G2148+DataSet!Q2148+DataSet!S2148</f>
        <v>7</v>
      </c>
      <c r="U3025" s="16" t="str">
        <f t="shared" si="430"/>
        <v>High</v>
      </c>
      <c r="V3025" s="4">
        <v>1</v>
      </c>
      <c r="W3025" s="33">
        <f t="shared" si="431"/>
        <v>535.38564102564112</v>
      </c>
      <c r="X3025" s="2" t="s">
        <v>28</v>
      </c>
    </row>
    <row r="3026" spans="1:24" ht="14.25" customHeight="1" x14ac:dyDescent="0.25">
      <c r="A3026" s="2">
        <v>2321</v>
      </c>
      <c r="B3026" s="2">
        <v>23</v>
      </c>
      <c r="C3026" s="2" t="str">
        <f t="shared" si="423"/>
        <v>Young Adults</v>
      </c>
      <c r="D3026" s="2" t="s">
        <v>23</v>
      </c>
      <c r="E3026" s="2" t="s">
        <v>13</v>
      </c>
      <c r="F3026" s="2">
        <v>748.28</v>
      </c>
      <c r="G3026" s="2">
        <f t="shared" si="424"/>
        <v>3</v>
      </c>
      <c r="H3026" s="6">
        <v>46517</v>
      </c>
      <c r="I3026" s="12" t="str">
        <f t="shared" si="425"/>
        <v>2027</v>
      </c>
      <c r="J3026" s="10" t="str">
        <f t="shared" si="426"/>
        <v>May</v>
      </c>
      <c r="K3026" s="12" t="str">
        <f t="shared" si="427"/>
        <v>10</v>
      </c>
      <c r="L3026" s="2" t="s">
        <v>30</v>
      </c>
      <c r="M3026" s="2" t="s">
        <v>25</v>
      </c>
      <c r="N3026" s="2">
        <v>0.87</v>
      </c>
      <c r="O3026" s="2" t="s">
        <v>16</v>
      </c>
      <c r="P3026" s="2">
        <v>6</v>
      </c>
      <c r="Q3026" s="2">
        <f t="shared" si="428"/>
        <v>2</v>
      </c>
      <c r="R3026" s="2">
        <v>124.71</v>
      </c>
      <c r="S3026" s="2">
        <f t="shared" si="429"/>
        <v>2</v>
      </c>
      <c r="T3026" s="42">
        <f>DataSet!G2322+DataSet!Q2322+DataSet!S2322</f>
        <v>7</v>
      </c>
      <c r="U3026" s="16" t="str">
        <f t="shared" si="430"/>
        <v>High</v>
      </c>
      <c r="V3026" s="4">
        <v>3</v>
      </c>
      <c r="W3026" s="33">
        <f t="shared" si="431"/>
        <v>498.98045569620223</v>
      </c>
      <c r="X3026" s="2" t="s">
        <v>28</v>
      </c>
    </row>
    <row r="3027" spans="1:24" ht="14.25" customHeight="1" x14ac:dyDescent="0.25">
      <c r="A3027" s="2">
        <v>2334</v>
      </c>
      <c r="B3027" s="2">
        <v>47</v>
      </c>
      <c r="C3027" s="2" t="str">
        <f t="shared" si="423"/>
        <v>Mid Adults</v>
      </c>
      <c r="D3027" s="2" t="s">
        <v>23</v>
      </c>
      <c r="E3027" s="2" t="s">
        <v>13</v>
      </c>
      <c r="F3027" s="2">
        <v>509.14</v>
      </c>
      <c r="G3027" s="2">
        <f t="shared" si="424"/>
        <v>2</v>
      </c>
      <c r="H3027" s="6">
        <v>46530</v>
      </c>
      <c r="I3027" s="12" t="str">
        <f t="shared" si="425"/>
        <v>2027</v>
      </c>
      <c r="J3027" s="10" t="str">
        <f t="shared" si="426"/>
        <v>May</v>
      </c>
      <c r="K3027" s="12" t="str">
        <f t="shared" si="427"/>
        <v>23</v>
      </c>
      <c r="L3027" s="2" t="s">
        <v>30</v>
      </c>
      <c r="M3027" s="2" t="s">
        <v>25</v>
      </c>
      <c r="N3027" s="2">
        <v>0.87</v>
      </c>
      <c r="O3027" s="2" t="s">
        <v>16</v>
      </c>
      <c r="P3027" s="2">
        <v>5</v>
      </c>
      <c r="Q3027" s="2">
        <f t="shared" si="428"/>
        <v>1</v>
      </c>
      <c r="R3027" s="2">
        <v>101.83</v>
      </c>
      <c r="S3027" s="2">
        <f t="shared" si="429"/>
        <v>2</v>
      </c>
      <c r="T3027" s="42">
        <f>DataSet!G2335+DataSet!Q2335+DataSet!S2335</f>
        <v>8</v>
      </c>
      <c r="U3027" s="16" t="str">
        <f t="shared" si="430"/>
        <v>High</v>
      </c>
      <c r="V3027" s="4">
        <v>2</v>
      </c>
      <c r="W3027" s="33">
        <f t="shared" si="431"/>
        <v>521.53987373737323</v>
      </c>
      <c r="X3027" s="2" t="s">
        <v>17</v>
      </c>
    </row>
    <row r="3028" spans="1:24" ht="14.25" customHeight="1" x14ac:dyDescent="0.25">
      <c r="A3028" s="2">
        <v>2546</v>
      </c>
      <c r="B3028" s="2">
        <v>46</v>
      </c>
      <c r="C3028" s="2" t="str">
        <f t="shared" si="423"/>
        <v>Mid Adults</v>
      </c>
      <c r="D3028" s="2" t="s">
        <v>26</v>
      </c>
      <c r="E3028" s="2" t="s">
        <v>13</v>
      </c>
      <c r="F3028" s="2">
        <v>267.79000000000002</v>
      </c>
      <c r="G3028" s="2">
        <f t="shared" si="424"/>
        <v>1</v>
      </c>
      <c r="H3028" s="6">
        <v>46742</v>
      </c>
      <c r="I3028" s="12" t="str">
        <f t="shared" si="425"/>
        <v>2027</v>
      </c>
      <c r="J3028" s="10" t="str">
        <f t="shared" si="426"/>
        <v>Dec</v>
      </c>
      <c r="K3028" s="12" t="str">
        <f t="shared" si="427"/>
        <v>21</v>
      </c>
      <c r="L3028" s="2" t="s">
        <v>14</v>
      </c>
      <c r="M3028" s="2" t="s">
        <v>25</v>
      </c>
      <c r="N3028" s="2">
        <v>0.87</v>
      </c>
      <c r="O3028" s="2" t="s">
        <v>21</v>
      </c>
      <c r="P3028" s="2">
        <v>3</v>
      </c>
      <c r="Q3028" s="2">
        <f t="shared" si="428"/>
        <v>1</v>
      </c>
      <c r="R3028" s="2">
        <v>89.26</v>
      </c>
      <c r="S3028" s="2">
        <f t="shared" si="429"/>
        <v>2</v>
      </c>
      <c r="T3028" s="42">
        <f>DataSet!G2547+DataSet!Q2547+DataSet!S2547</f>
        <v>4</v>
      </c>
      <c r="U3028" s="16" t="str">
        <f t="shared" si="430"/>
        <v>Low</v>
      </c>
      <c r="V3028" s="4">
        <v>3</v>
      </c>
      <c r="W3028" s="33">
        <f t="shared" si="431"/>
        <v>498.34771573604024</v>
      </c>
      <c r="X3028" s="2" t="s">
        <v>22</v>
      </c>
    </row>
    <row r="3029" spans="1:24" ht="14.25" customHeight="1" x14ac:dyDescent="0.25">
      <c r="A3029" s="2">
        <v>2956</v>
      </c>
      <c r="B3029" s="2">
        <v>19</v>
      </c>
      <c r="C3029" s="2" t="str">
        <f t="shared" si="423"/>
        <v>Young Adults</v>
      </c>
      <c r="D3029" s="2" t="s">
        <v>26</v>
      </c>
      <c r="E3029" s="2" t="s">
        <v>19</v>
      </c>
      <c r="F3029" s="2">
        <v>268.45999999999998</v>
      </c>
      <c r="G3029" s="2">
        <f t="shared" si="424"/>
        <v>1</v>
      </c>
      <c r="H3029" s="6">
        <v>47152</v>
      </c>
      <c r="I3029" s="12" t="str">
        <f t="shared" si="425"/>
        <v>2029</v>
      </c>
      <c r="J3029" s="10" t="str">
        <f t="shared" si="426"/>
        <v>Feb</v>
      </c>
      <c r="K3029" s="12" t="str">
        <f t="shared" si="427"/>
        <v>03</v>
      </c>
      <c r="L3029" s="2" t="s">
        <v>24</v>
      </c>
      <c r="M3029" s="2" t="s">
        <v>25</v>
      </c>
      <c r="N3029" s="2">
        <v>0.87</v>
      </c>
      <c r="O3029" s="2" t="s">
        <v>21</v>
      </c>
      <c r="P3029" s="2">
        <v>4</v>
      </c>
      <c r="Q3029" s="2">
        <f t="shared" si="428"/>
        <v>1</v>
      </c>
      <c r="R3029" s="2">
        <v>67.11</v>
      </c>
      <c r="S3029" s="2">
        <f t="shared" si="429"/>
        <v>2</v>
      </c>
      <c r="T3029" s="42">
        <f>DataSet!G2957+DataSet!Q2957+DataSet!S2957</f>
        <v>7</v>
      </c>
      <c r="U3029" s="16" t="str">
        <f t="shared" si="430"/>
        <v>High</v>
      </c>
      <c r="V3029" s="4">
        <v>2</v>
      </c>
      <c r="W3029" s="33">
        <f t="shared" si="431"/>
        <v>521.57126582278431</v>
      </c>
      <c r="X3029" s="2" t="s">
        <v>28</v>
      </c>
    </row>
    <row r="3030" spans="1:24" ht="14.25" customHeight="1" x14ac:dyDescent="0.25">
      <c r="A3030" s="2">
        <v>3099</v>
      </c>
      <c r="B3030" s="2">
        <v>18</v>
      </c>
      <c r="C3030" s="2" t="str">
        <f t="shared" si="423"/>
        <v>Young Adults</v>
      </c>
      <c r="D3030" s="2" t="s">
        <v>23</v>
      </c>
      <c r="E3030" s="2" t="s">
        <v>27</v>
      </c>
      <c r="F3030" s="2">
        <v>542.23</v>
      </c>
      <c r="G3030" s="2">
        <f t="shared" si="424"/>
        <v>2</v>
      </c>
      <c r="H3030" s="6">
        <v>47295</v>
      </c>
      <c r="I3030" s="12" t="str">
        <f t="shared" si="425"/>
        <v>2029</v>
      </c>
      <c r="J3030" s="10" t="str">
        <f t="shared" si="426"/>
        <v>Jun</v>
      </c>
      <c r="K3030" s="12" t="str">
        <f t="shared" si="427"/>
        <v>26</v>
      </c>
      <c r="L3030" s="2" t="s">
        <v>30</v>
      </c>
      <c r="M3030" s="2" t="s">
        <v>15</v>
      </c>
      <c r="N3030" s="2">
        <v>0.87</v>
      </c>
      <c r="O3030" s="2" t="s">
        <v>21</v>
      </c>
      <c r="P3030" s="2">
        <v>11</v>
      </c>
      <c r="Q3030" s="2">
        <f t="shared" si="428"/>
        <v>2</v>
      </c>
      <c r="R3030" s="2">
        <v>49.29</v>
      </c>
      <c r="S3030" s="2">
        <f t="shared" si="429"/>
        <v>1</v>
      </c>
      <c r="T3030" s="42">
        <f>DataSet!G3100+DataSet!Q3100+DataSet!S3100</f>
        <v>3</v>
      </c>
      <c r="U3030" s="16" t="str">
        <f t="shared" si="430"/>
        <v>Low</v>
      </c>
      <c r="V3030" s="4">
        <v>5</v>
      </c>
      <c r="W3030" s="33">
        <f t="shared" si="431"/>
        <v>543.61790281329888</v>
      </c>
      <c r="X3030" s="2" t="s">
        <v>22</v>
      </c>
    </row>
    <row r="3031" spans="1:24" ht="14.25" customHeight="1" x14ac:dyDescent="0.25">
      <c r="A3031" s="2">
        <v>3315</v>
      </c>
      <c r="B3031" s="2">
        <v>45</v>
      </c>
      <c r="C3031" s="2" t="str">
        <f t="shared" si="423"/>
        <v>Mid Adults</v>
      </c>
      <c r="D3031" s="2" t="s">
        <v>12</v>
      </c>
      <c r="E3031" s="2" t="s">
        <v>27</v>
      </c>
      <c r="F3031" s="2">
        <v>194.86</v>
      </c>
      <c r="G3031" s="2">
        <f t="shared" si="424"/>
        <v>1</v>
      </c>
      <c r="H3031" s="6">
        <v>47511</v>
      </c>
      <c r="I3031" s="12" t="str">
        <f t="shared" si="425"/>
        <v>2030</v>
      </c>
      <c r="J3031" s="10" t="str">
        <f t="shared" si="426"/>
        <v>Jan</v>
      </c>
      <c r="K3031" s="12" t="str">
        <f t="shared" si="427"/>
        <v>28</v>
      </c>
      <c r="L3031" s="2" t="s">
        <v>24</v>
      </c>
      <c r="M3031" s="2" t="s">
        <v>15</v>
      </c>
      <c r="N3031" s="2">
        <v>0.87</v>
      </c>
      <c r="O3031" s="2" t="s">
        <v>21</v>
      </c>
      <c r="P3031" s="2">
        <v>17</v>
      </c>
      <c r="Q3031" s="2">
        <f t="shared" si="428"/>
        <v>3</v>
      </c>
      <c r="R3031" s="2">
        <v>11.46</v>
      </c>
      <c r="S3031" s="2">
        <f t="shared" si="429"/>
        <v>1</v>
      </c>
      <c r="T3031" s="42">
        <f>DataSet!G3316+DataSet!Q3316+DataSet!S3316</f>
        <v>7</v>
      </c>
      <c r="U3031" s="16" t="str">
        <f t="shared" si="430"/>
        <v>High</v>
      </c>
      <c r="V3031" s="4">
        <v>1</v>
      </c>
      <c r="W3031" s="33">
        <f t="shared" si="431"/>
        <v>535.2089460154242</v>
      </c>
      <c r="X3031" s="2" t="s">
        <v>17</v>
      </c>
    </row>
    <row r="3032" spans="1:24" ht="14.25" customHeight="1" x14ac:dyDescent="0.25">
      <c r="A3032" s="2">
        <v>3397</v>
      </c>
      <c r="B3032" s="2">
        <v>49</v>
      </c>
      <c r="C3032" s="2" t="str">
        <f t="shared" si="423"/>
        <v>Mid Adults</v>
      </c>
      <c r="D3032" s="2" t="s">
        <v>18</v>
      </c>
      <c r="E3032" s="2" t="s">
        <v>19</v>
      </c>
      <c r="F3032" s="2">
        <v>965.39</v>
      </c>
      <c r="G3032" s="2">
        <f t="shared" si="424"/>
        <v>3</v>
      </c>
      <c r="H3032" s="6">
        <v>47593</v>
      </c>
      <c r="I3032" s="12" t="str">
        <f t="shared" si="425"/>
        <v>2030</v>
      </c>
      <c r="J3032" s="10" t="str">
        <f t="shared" si="426"/>
        <v>Apr</v>
      </c>
      <c r="K3032" s="12" t="str">
        <f t="shared" si="427"/>
        <v>20</v>
      </c>
      <c r="L3032" s="2" t="s">
        <v>30</v>
      </c>
      <c r="M3032" s="2" t="s">
        <v>25</v>
      </c>
      <c r="N3032" s="2">
        <v>0.87</v>
      </c>
      <c r="O3032" s="2" t="s">
        <v>21</v>
      </c>
      <c r="P3032" s="2">
        <v>19</v>
      </c>
      <c r="Q3032" s="2">
        <f t="shared" si="428"/>
        <v>3</v>
      </c>
      <c r="R3032" s="2">
        <v>50.81</v>
      </c>
      <c r="S3032" s="2">
        <f t="shared" si="429"/>
        <v>2</v>
      </c>
      <c r="T3032" s="42">
        <f>DataSet!G3398+DataSet!Q3398+DataSet!S3398</f>
        <v>4</v>
      </c>
      <c r="U3032" s="16" t="str">
        <f t="shared" si="430"/>
        <v>Low</v>
      </c>
      <c r="V3032" s="4">
        <v>1</v>
      </c>
      <c r="W3032" s="33">
        <f t="shared" si="431"/>
        <v>536.0861340206186</v>
      </c>
      <c r="X3032" s="2" t="s">
        <v>22</v>
      </c>
    </row>
    <row r="3033" spans="1:24" ht="14.25" customHeight="1" x14ac:dyDescent="0.25">
      <c r="A3033" s="2">
        <v>3447</v>
      </c>
      <c r="B3033" s="2">
        <v>30</v>
      </c>
      <c r="C3033" s="2" t="str">
        <f t="shared" si="423"/>
        <v>Early Adults</v>
      </c>
      <c r="D3033" s="2" t="s">
        <v>26</v>
      </c>
      <c r="E3033" s="2" t="s">
        <v>27</v>
      </c>
      <c r="F3033" s="2">
        <v>621.98</v>
      </c>
      <c r="G3033" s="2">
        <f t="shared" si="424"/>
        <v>2</v>
      </c>
      <c r="H3033" s="6">
        <v>47643</v>
      </c>
      <c r="I3033" s="12" t="str">
        <f t="shared" si="425"/>
        <v>2030</v>
      </c>
      <c r="J3033" s="10" t="str">
        <f t="shared" si="426"/>
        <v>Jun</v>
      </c>
      <c r="K3033" s="12" t="str">
        <f t="shared" si="427"/>
        <v>09</v>
      </c>
      <c r="L3033" s="2" t="s">
        <v>30</v>
      </c>
      <c r="M3033" s="2" t="s">
        <v>25</v>
      </c>
      <c r="N3033" s="2">
        <v>0.87</v>
      </c>
      <c r="O3033" s="2" t="s">
        <v>16</v>
      </c>
      <c r="P3033" s="2">
        <v>11</v>
      </c>
      <c r="Q3033" s="2">
        <f t="shared" si="428"/>
        <v>2</v>
      </c>
      <c r="R3033" s="2">
        <v>56.54</v>
      </c>
      <c r="S3033" s="2">
        <f t="shared" si="429"/>
        <v>2</v>
      </c>
      <c r="T3033" s="42">
        <f>DataSet!G3448+DataSet!Q3448+DataSet!S3448</f>
        <v>6</v>
      </c>
      <c r="U3033" s="16" t="str">
        <f t="shared" si="430"/>
        <v>Medium</v>
      </c>
      <c r="V3033" s="4">
        <v>3</v>
      </c>
      <c r="W3033" s="33">
        <f t="shared" si="431"/>
        <v>498.93437659033049</v>
      </c>
      <c r="X3033" s="2" t="s">
        <v>28</v>
      </c>
    </row>
    <row r="3034" spans="1:24" ht="14.25" customHeight="1" x14ac:dyDescent="0.25">
      <c r="A3034" s="2">
        <v>3591</v>
      </c>
      <c r="B3034" s="2">
        <v>25</v>
      </c>
      <c r="C3034" s="2" t="str">
        <f t="shared" si="423"/>
        <v>Young Adults</v>
      </c>
      <c r="D3034" s="2" t="s">
        <v>23</v>
      </c>
      <c r="E3034" s="2" t="s">
        <v>13</v>
      </c>
      <c r="F3034" s="2">
        <v>822.96</v>
      </c>
      <c r="G3034" s="2">
        <f t="shared" si="424"/>
        <v>3</v>
      </c>
      <c r="H3034" s="6">
        <v>47787</v>
      </c>
      <c r="I3034" s="12" t="str">
        <f t="shared" si="425"/>
        <v>2030</v>
      </c>
      <c r="J3034" s="10" t="str">
        <f t="shared" si="426"/>
        <v>Oct</v>
      </c>
      <c r="K3034" s="12" t="str">
        <f t="shared" si="427"/>
        <v>31</v>
      </c>
      <c r="L3034" s="2" t="s">
        <v>30</v>
      </c>
      <c r="M3034" s="2" t="s">
        <v>15</v>
      </c>
      <c r="N3034" s="2">
        <v>0.87</v>
      </c>
      <c r="O3034" s="2" t="s">
        <v>21</v>
      </c>
      <c r="P3034" s="2">
        <v>16</v>
      </c>
      <c r="Q3034" s="2">
        <f t="shared" si="428"/>
        <v>3</v>
      </c>
      <c r="R3034" s="2">
        <v>51.44</v>
      </c>
      <c r="S3034" s="2">
        <f t="shared" si="429"/>
        <v>2</v>
      </c>
      <c r="T3034" s="42">
        <f>DataSet!G3592+DataSet!Q3592+DataSet!S3592</f>
        <v>7</v>
      </c>
      <c r="U3034" s="16" t="str">
        <f t="shared" si="430"/>
        <v>High</v>
      </c>
      <c r="V3034" s="4">
        <v>2</v>
      </c>
      <c r="W3034" s="33">
        <f t="shared" si="431"/>
        <v>522.21368020304521</v>
      </c>
      <c r="X3034" s="2" t="s">
        <v>17</v>
      </c>
    </row>
    <row r="3035" spans="1:24" ht="14.25" customHeight="1" x14ac:dyDescent="0.25">
      <c r="A3035" s="2">
        <v>3604</v>
      </c>
      <c r="B3035" s="2">
        <v>37</v>
      </c>
      <c r="C3035" s="2" t="str">
        <f t="shared" si="423"/>
        <v>Early Adults</v>
      </c>
      <c r="D3035" s="2" t="s">
        <v>23</v>
      </c>
      <c r="E3035" s="2" t="s">
        <v>19</v>
      </c>
      <c r="F3035" s="2">
        <v>467.73</v>
      </c>
      <c r="G3035" s="2">
        <f t="shared" si="424"/>
        <v>2</v>
      </c>
      <c r="H3035" s="6">
        <v>47800</v>
      </c>
      <c r="I3035" s="12" t="str">
        <f t="shared" si="425"/>
        <v>2030</v>
      </c>
      <c r="J3035" s="10" t="str">
        <f t="shared" si="426"/>
        <v>Nov</v>
      </c>
      <c r="K3035" s="12" t="str">
        <f t="shared" si="427"/>
        <v>13</v>
      </c>
      <c r="L3035" s="2" t="s">
        <v>14</v>
      </c>
      <c r="M3035" s="2" t="s">
        <v>25</v>
      </c>
      <c r="N3035" s="2">
        <v>0.87</v>
      </c>
      <c r="O3035" s="2" t="s">
        <v>16</v>
      </c>
      <c r="P3035" s="2">
        <v>13</v>
      </c>
      <c r="Q3035" s="2">
        <f t="shared" si="428"/>
        <v>2</v>
      </c>
      <c r="R3035" s="2">
        <v>35.979999999999997</v>
      </c>
      <c r="S3035" s="2">
        <f t="shared" si="429"/>
        <v>1</v>
      </c>
      <c r="T3035" s="42">
        <f>DataSet!G3605+DataSet!Q3605+DataSet!S3605</f>
        <v>6</v>
      </c>
      <c r="U3035" s="16" t="str">
        <f t="shared" si="430"/>
        <v>Medium</v>
      </c>
      <c r="V3035" s="4">
        <v>5</v>
      </c>
      <c r="W3035" s="33">
        <f t="shared" si="431"/>
        <v>543.62146153846118</v>
      </c>
      <c r="X3035" s="2" t="s">
        <v>22</v>
      </c>
    </row>
    <row r="3036" spans="1:24" ht="14.25" customHeight="1" x14ac:dyDescent="0.25">
      <c r="A3036" s="2">
        <v>3903</v>
      </c>
      <c r="B3036" s="2">
        <v>23</v>
      </c>
      <c r="C3036" s="2" t="str">
        <f t="shared" si="423"/>
        <v>Young Adults</v>
      </c>
      <c r="D3036" s="2" t="s">
        <v>18</v>
      </c>
      <c r="E3036" s="2" t="s">
        <v>13</v>
      </c>
      <c r="F3036" s="2">
        <v>909.89</v>
      </c>
      <c r="G3036" s="2">
        <f t="shared" si="424"/>
        <v>3</v>
      </c>
      <c r="H3036" s="6">
        <v>48099</v>
      </c>
      <c r="I3036" s="12" t="str">
        <f t="shared" si="425"/>
        <v>2031</v>
      </c>
      <c r="J3036" s="10" t="str">
        <f t="shared" si="426"/>
        <v>Sep</v>
      </c>
      <c r="K3036" s="12" t="str">
        <f t="shared" si="427"/>
        <v>08</v>
      </c>
      <c r="L3036" s="2" t="s">
        <v>14</v>
      </c>
      <c r="M3036" s="2" t="s">
        <v>15</v>
      </c>
      <c r="N3036" s="2">
        <v>0.87</v>
      </c>
      <c r="O3036" s="2" t="s">
        <v>16</v>
      </c>
      <c r="P3036" s="2">
        <v>11</v>
      </c>
      <c r="Q3036" s="2">
        <f t="shared" si="428"/>
        <v>2</v>
      </c>
      <c r="R3036" s="2">
        <v>82.72</v>
      </c>
      <c r="S3036" s="2">
        <f t="shared" si="429"/>
        <v>2</v>
      </c>
      <c r="T3036" s="42">
        <f>DataSet!G3904+DataSet!Q3904+DataSet!S3904</f>
        <v>6</v>
      </c>
      <c r="U3036" s="16" t="str">
        <f t="shared" si="430"/>
        <v>Medium</v>
      </c>
      <c r="V3036" s="4">
        <v>5</v>
      </c>
      <c r="W3036" s="33">
        <f t="shared" si="431"/>
        <v>543.81655526992245</v>
      </c>
      <c r="X3036" s="2" t="s">
        <v>28</v>
      </c>
    </row>
    <row r="3037" spans="1:24" ht="14.25" customHeight="1" x14ac:dyDescent="0.25">
      <c r="A3037" s="2">
        <v>3939</v>
      </c>
      <c r="B3037" s="2">
        <v>67</v>
      </c>
      <c r="C3037" s="2" t="str">
        <f t="shared" si="423"/>
        <v>Seniors</v>
      </c>
      <c r="D3037" s="2" t="s">
        <v>26</v>
      </c>
      <c r="E3037" s="2" t="s">
        <v>13</v>
      </c>
      <c r="F3037" s="2">
        <v>178.04</v>
      </c>
      <c r="G3037" s="2">
        <f t="shared" si="424"/>
        <v>1</v>
      </c>
      <c r="H3037" s="6">
        <v>48135</v>
      </c>
      <c r="I3037" s="12" t="str">
        <f t="shared" si="425"/>
        <v>2031</v>
      </c>
      <c r="J3037" s="10" t="str">
        <f t="shared" si="426"/>
        <v>Oct</v>
      </c>
      <c r="K3037" s="12" t="str">
        <f t="shared" si="427"/>
        <v>14</v>
      </c>
      <c r="L3037" s="2" t="s">
        <v>24</v>
      </c>
      <c r="M3037" s="2" t="s">
        <v>15</v>
      </c>
      <c r="N3037" s="2">
        <v>0.87</v>
      </c>
      <c r="O3037" s="2" t="s">
        <v>21</v>
      </c>
      <c r="P3037" s="2">
        <v>8</v>
      </c>
      <c r="Q3037" s="2">
        <f t="shared" si="428"/>
        <v>2</v>
      </c>
      <c r="R3037" s="2">
        <v>22.26</v>
      </c>
      <c r="S3037" s="2">
        <f t="shared" si="429"/>
        <v>1</v>
      </c>
      <c r="T3037" s="42">
        <f>DataSet!G3940+DataSet!Q3940+DataSet!S3940</f>
        <v>6</v>
      </c>
      <c r="U3037" s="16" t="str">
        <f t="shared" si="430"/>
        <v>Medium</v>
      </c>
      <c r="V3037" s="4">
        <v>2</v>
      </c>
      <c r="W3037" s="33">
        <f t="shared" si="431"/>
        <v>521.44842239185698</v>
      </c>
      <c r="X3037" s="2" t="s">
        <v>17</v>
      </c>
    </row>
    <row r="3038" spans="1:24" ht="14.25" customHeight="1" x14ac:dyDescent="0.25">
      <c r="A3038" s="2">
        <v>3988</v>
      </c>
      <c r="B3038" s="2">
        <v>31</v>
      </c>
      <c r="C3038" s="2" t="str">
        <f t="shared" si="423"/>
        <v>Early Adults</v>
      </c>
      <c r="D3038" s="2" t="s">
        <v>26</v>
      </c>
      <c r="E3038" s="2" t="s">
        <v>19</v>
      </c>
      <c r="F3038" s="2">
        <v>627.63</v>
      </c>
      <c r="G3038" s="2">
        <f t="shared" si="424"/>
        <v>2</v>
      </c>
      <c r="H3038" s="6">
        <v>48184</v>
      </c>
      <c r="I3038" s="12" t="str">
        <f t="shared" si="425"/>
        <v>2031</v>
      </c>
      <c r="J3038" s="10" t="str">
        <f t="shared" si="426"/>
        <v>Dec</v>
      </c>
      <c r="K3038" s="12" t="str">
        <f t="shared" si="427"/>
        <v>02</v>
      </c>
      <c r="L3038" s="2" t="s">
        <v>30</v>
      </c>
      <c r="M3038" s="2" t="s">
        <v>25</v>
      </c>
      <c r="N3038" s="2">
        <v>0.87</v>
      </c>
      <c r="O3038" s="2" t="s">
        <v>21</v>
      </c>
      <c r="P3038" s="2">
        <v>9</v>
      </c>
      <c r="Q3038" s="2">
        <f t="shared" si="428"/>
        <v>2</v>
      </c>
      <c r="R3038" s="2">
        <v>69.739999999999995</v>
      </c>
      <c r="S3038" s="2">
        <f t="shared" si="429"/>
        <v>2</v>
      </c>
      <c r="T3038" s="42">
        <f>DataSet!G3989+DataSet!Q3989+DataSet!S3989</f>
        <v>7</v>
      </c>
      <c r="U3038" s="16" t="str">
        <f t="shared" si="430"/>
        <v>High</v>
      </c>
      <c r="V3038" s="4">
        <v>3</v>
      </c>
      <c r="W3038" s="33">
        <f t="shared" si="431"/>
        <v>498.62048469387713</v>
      </c>
      <c r="X3038" s="2" t="s">
        <v>28</v>
      </c>
    </row>
    <row r="3039" spans="1:24" ht="14.25" customHeight="1" x14ac:dyDescent="0.25">
      <c r="A3039" s="2">
        <v>4056</v>
      </c>
      <c r="B3039" s="2">
        <v>22</v>
      </c>
      <c r="C3039" s="2" t="str">
        <f t="shared" si="423"/>
        <v>Young Adults</v>
      </c>
      <c r="D3039" s="2" t="s">
        <v>12</v>
      </c>
      <c r="E3039" s="2" t="s">
        <v>19</v>
      </c>
      <c r="F3039" s="2">
        <v>618.08000000000004</v>
      </c>
      <c r="G3039" s="2">
        <f t="shared" si="424"/>
        <v>2</v>
      </c>
      <c r="H3039" s="6">
        <v>48252</v>
      </c>
      <c r="I3039" s="12" t="str">
        <f t="shared" si="425"/>
        <v>2032</v>
      </c>
      <c r="J3039" s="10" t="str">
        <f t="shared" si="426"/>
        <v>Feb</v>
      </c>
      <c r="K3039" s="12" t="str">
        <f t="shared" si="427"/>
        <v>08</v>
      </c>
      <c r="L3039" s="2" t="s">
        <v>30</v>
      </c>
      <c r="M3039" s="2" t="s">
        <v>15</v>
      </c>
      <c r="N3039" s="2">
        <v>0.87</v>
      </c>
      <c r="O3039" s="2" t="s">
        <v>16</v>
      </c>
      <c r="P3039" s="2">
        <v>19</v>
      </c>
      <c r="Q3039" s="2">
        <f t="shared" si="428"/>
        <v>3</v>
      </c>
      <c r="R3039" s="2">
        <v>32.53</v>
      </c>
      <c r="S3039" s="2">
        <f t="shared" si="429"/>
        <v>1</v>
      </c>
      <c r="T3039" s="42">
        <f>DataSet!G4057+DataSet!Q4057+DataSet!S4057</f>
        <v>6</v>
      </c>
      <c r="U3039" s="16" t="str">
        <f t="shared" si="430"/>
        <v>Medium</v>
      </c>
      <c r="V3039" s="4">
        <v>1</v>
      </c>
      <c r="W3039" s="33">
        <f t="shared" si="431"/>
        <v>534.97682170542646</v>
      </c>
      <c r="X3039" s="2" t="s">
        <v>28</v>
      </c>
    </row>
    <row r="3040" spans="1:24" ht="14.25" customHeight="1" x14ac:dyDescent="0.25">
      <c r="A3040" s="2">
        <v>4152</v>
      </c>
      <c r="B3040" s="2">
        <v>25</v>
      </c>
      <c r="C3040" s="2" t="str">
        <f t="shared" si="423"/>
        <v>Young Adults</v>
      </c>
      <c r="D3040" s="2" t="s">
        <v>12</v>
      </c>
      <c r="E3040" s="2" t="s">
        <v>13</v>
      </c>
      <c r="F3040" s="2">
        <v>192.86</v>
      </c>
      <c r="G3040" s="2">
        <f t="shared" si="424"/>
        <v>1</v>
      </c>
      <c r="H3040" s="6">
        <v>48348</v>
      </c>
      <c r="I3040" s="12" t="str">
        <f t="shared" si="425"/>
        <v>2032</v>
      </c>
      <c r="J3040" s="10" t="str">
        <f t="shared" si="426"/>
        <v>May</v>
      </c>
      <c r="K3040" s="12" t="str">
        <f t="shared" si="427"/>
        <v>14</v>
      </c>
      <c r="L3040" s="2" t="s">
        <v>14</v>
      </c>
      <c r="M3040" s="2" t="s">
        <v>25</v>
      </c>
      <c r="N3040" s="2">
        <v>0.87</v>
      </c>
      <c r="O3040" s="2" t="s">
        <v>21</v>
      </c>
      <c r="P3040" s="2">
        <v>9</v>
      </c>
      <c r="Q3040" s="2">
        <f t="shared" si="428"/>
        <v>2</v>
      </c>
      <c r="R3040" s="2">
        <v>21.43</v>
      </c>
      <c r="S3040" s="2">
        <f t="shared" si="429"/>
        <v>1</v>
      </c>
      <c r="T3040" s="42">
        <f>DataSet!G4153+DataSet!Q4153+DataSet!S4153</f>
        <v>3</v>
      </c>
      <c r="U3040" s="16" t="str">
        <f t="shared" si="430"/>
        <v>Low</v>
      </c>
      <c r="V3040" s="4">
        <v>2</v>
      </c>
      <c r="W3040" s="33">
        <f t="shared" si="431"/>
        <v>522.32446428571382</v>
      </c>
      <c r="X3040" s="2" t="s">
        <v>22</v>
      </c>
    </row>
    <row r="3041" spans="1:24" ht="14.25" customHeight="1" x14ac:dyDescent="0.25">
      <c r="A3041" s="2">
        <v>4352</v>
      </c>
      <c r="B3041" s="2">
        <v>18</v>
      </c>
      <c r="C3041" s="2" t="str">
        <f t="shared" si="423"/>
        <v>Young Adults</v>
      </c>
      <c r="D3041" s="2" t="s">
        <v>18</v>
      </c>
      <c r="E3041" s="2" t="s">
        <v>13</v>
      </c>
      <c r="F3041" s="2">
        <v>188.36</v>
      </c>
      <c r="G3041" s="2">
        <f t="shared" si="424"/>
        <v>1</v>
      </c>
      <c r="H3041" s="6">
        <v>48548</v>
      </c>
      <c r="I3041" s="12" t="str">
        <f t="shared" si="425"/>
        <v>2032</v>
      </c>
      <c r="J3041" s="10" t="str">
        <f t="shared" si="426"/>
        <v>Nov</v>
      </c>
      <c r="K3041" s="12" t="str">
        <f t="shared" si="427"/>
        <v>30</v>
      </c>
      <c r="L3041" s="2" t="s">
        <v>20</v>
      </c>
      <c r="M3041" s="2" t="s">
        <v>25</v>
      </c>
      <c r="N3041" s="2">
        <v>0.87</v>
      </c>
      <c r="O3041" s="2" t="s">
        <v>16</v>
      </c>
      <c r="P3041" s="2">
        <v>5</v>
      </c>
      <c r="Q3041" s="2">
        <f t="shared" si="428"/>
        <v>1</v>
      </c>
      <c r="R3041" s="2">
        <v>37.67</v>
      </c>
      <c r="S3041" s="2">
        <f t="shared" si="429"/>
        <v>1</v>
      </c>
      <c r="T3041" s="42">
        <f>DataSet!G4353+DataSet!Q4353+DataSet!S4353</f>
        <v>6</v>
      </c>
      <c r="U3041" s="16" t="str">
        <f t="shared" si="430"/>
        <v>Medium</v>
      </c>
      <c r="V3041" s="4">
        <v>5</v>
      </c>
      <c r="W3041" s="33">
        <f t="shared" si="431"/>
        <v>542.873067010309</v>
      </c>
      <c r="X3041" s="2" t="s">
        <v>28</v>
      </c>
    </row>
    <row r="3042" spans="1:24" ht="14.25" customHeight="1" x14ac:dyDescent="0.25">
      <c r="A3042" s="2">
        <v>4520</v>
      </c>
      <c r="B3042" s="2">
        <v>51</v>
      </c>
      <c r="C3042" s="2" t="str">
        <f t="shared" si="423"/>
        <v>Late Adults</v>
      </c>
      <c r="D3042" s="2" t="s">
        <v>23</v>
      </c>
      <c r="E3042" s="2" t="s">
        <v>29</v>
      </c>
      <c r="F3042" s="2">
        <v>989.05</v>
      </c>
      <c r="G3042" s="2">
        <f t="shared" si="424"/>
        <v>3</v>
      </c>
      <c r="H3042" s="6">
        <v>48716</v>
      </c>
      <c r="I3042" s="12" t="str">
        <f t="shared" si="425"/>
        <v>2033</v>
      </c>
      <c r="J3042" s="10" t="str">
        <f t="shared" si="426"/>
        <v>May</v>
      </c>
      <c r="K3042" s="12" t="str">
        <f t="shared" si="427"/>
        <v>17</v>
      </c>
      <c r="L3042" s="2" t="s">
        <v>14</v>
      </c>
      <c r="M3042" s="2" t="s">
        <v>15</v>
      </c>
      <c r="N3042" s="2">
        <v>0.87</v>
      </c>
      <c r="O3042" s="2" t="s">
        <v>16</v>
      </c>
      <c r="P3042" s="2">
        <v>9</v>
      </c>
      <c r="Q3042" s="2">
        <f t="shared" si="428"/>
        <v>2</v>
      </c>
      <c r="R3042" s="2">
        <v>109.89</v>
      </c>
      <c r="S3042" s="2">
        <f t="shared" si="429"/>
        <v>2</v>
      </c>
      <c r="T3042" s="42">
        <f>DataSet!G4521+DataSet!Q4521+DataSet!S4521</f>
        <v>6</v>
      </c>
      <c r="U3042" s="16" t="str">
        <f t="shared" si="430"/>
        <v>Medium</v>
      </c>
      <c r="V3042" s="4">
        <v>5</v>
      </c>
      <c r="W3042" s="33">
        <f t="shared" si="431"/>
        <v>543.78912144702815</v>
      </c>
      <c r="X3042" s="2" t="s">
        <v>17</v>
      </c>
    </row>
    <row r="3043" spans="1:24" ht="14.25" customHeight="1" x14ac:dyDescent="0.25">
      <c r="A3043" s="2">
        <v>4579</v>
      </c>
      <c r="B3043" s="2">
        <v>58</v>
      </c>
      <c r="C3043" s="2" t="str">
        <f t="shared" si="423"/>
        <v>Late Adults</v>
      </c>
      <c r="D3043" s="2" t="s">
        <v>12</v>
      </c>
      <c r="E3043" s="2" t="s">
        <v>29</v>
      </c>
      <c r="F3043" s="2">
        <v>644.4</v>
      </c>
      <c r="G3043" s="2">
        <f t="shared" si="424"/>
        <v>2</v>
      </c>
      <c r="H3043" s="6">
        <v>48775</v>
      </c>
      <c r="I3043" s="12" t="str">
        <f t="shared" si="425"/>
        <v>2033</v>
      </c>
      <c r="J3043" s="10" t="str">
        <f t="shared" si="426"/>
        <v>Jul</v>
      </c>
      <c r="K3043" s="12" t="str">
        <f t="shared" si="427"/>
        <v>15</v>
      </c>
      <c r="L3043" s="2" t="s">
        <v>30</v>
      </c>
      <c r="M3043" s="2" t="s">
        <v>25</v>
      </c>
      <c r="N3043" s="2">
        <v>0.87</v>
      </c>
      <c r="O3043" s="2" t="s">
        <v>16</v>
      </c>
      <c r="P3043" s="2">
        <v>6</v>
      </c>
      <c r="Q3043" s="2">
        <f t="shared" si="428"/>
        <v>2</v>
      </c>
      <c r="R3043" s="2">
        <v>107.4</v>
      </c>
      <c r="S3043" s="2">
        <f t="shared" si="429"/>
        <v>2</v>
      </c>
      <c r="T3043" s="42">
        <f>DataSet!G4580+DataSet!Q4580+DataSet!S4580</f>
        <v>5</v>
      </c>
      <c r="U3043" s="16" t="str">
        <f t="shared" si="430"/>
        <v>Medium</v>
      </c>
      <c r="V3043" s="4">
        <v>3</v>
      </c>
      <c r="W3043" s="33">
        <f t="shared" si="431"/>
        <v>498.29053708439864</v>
      </c>
      <c r="X3043" s="2" t="s">
        <v>28</v>
      </c>
    </row>
    <row r="3044" spans="1:24" ht="14.25" customHeight="1" x14ac:dyDescent="0.25">
      <c r="A3044" s="2">
        <v>4627</v>
      </c>
      <c r="B3044" s="2">
        <v>39</v>
      </c>
      <c r="C3044" s="2" t="str">
        <f t="shared" si="423"/>
        <v>Early Adults</v>
      </c>
      <c r="D3044" s="2" t="s">
        <v>26</v>
      </c>
      <c r="E3044" s="2" t="s">
        <v>29</v>
      </c>
      <c r="F3044" s="2">
        <v>776.83</v>
      </c>
      <c r="G3044" s="2">
        <f t="shared" si="424"/>
        <v>3</v>
      </c>
      <c r="H3044" s="6">
        <v>48823</v>
      </c>
      <c r="I3044" s="12" t="str">
        <f t="shared" si="425"/>
        <v>2033</v>
      </c>
      <c r="J3044" s="10" t="str">
        <f t="shared" si="426"/>
        <v>Sep</v>
      </c>
      <c r="K3044" s="12" t="str">
        <f t="shared" si="427"/>
        <v>01</v>
      </c>
      <c r="L3044" s="2" t="s">
        <v>20</v>
      </c>
      <c r="M3044" s="2" t="s">
        <v>25</v>
      </c>
      <c r="N3044" s="2">
        <v>0.87</v>
      </c>
      <c r="O3044" s="2" t="s">
        <v>21</v>
      </c>
      <c r="P3044" s="2">
        <v>8</v>
      </c>
      <c r="Q3044" s="2">
        <f t="shared" si="428"/>
        <v>2</v>
      </c>
      <c r="R3044" s="2">
        <v>97.1</v>
      </c>
      <c r="S3044" s="2">
        <f t="shared" si="429"/>
        <v>2</v>
      </c>
      <c r="T3044" s="42">
        <f>DataSet!G4628+DataSet!Q4628+DataSet!S4628</f>
        <v>6</v>
      </c>
      <c r="U3044" s="16" t="str">
        <f t="shared" si="430"/>
        <v>Medium</v>
      </c>
      <c r="V3044" s="4">
        <v>2</v>
      </c>
      <c r="W3044" s="33">
        <f t="shared" si="431"/>
        <v>523.1670843989765</v>
      </c>
      <c r="X3044" s="2" t="s">
        <v>28</v>
      </c>
    </row>
    <row r="3045" spans="1:24" ht="14.25" customHeight="1" x14ac:dyDescent="0.25">
      <c r="A3045" s="2">
        <v>4664</v>
      </c>
      <c r="B3045" s="2">
        <v>42</v>
      </c>
      <c r="C3045" s="2" t="str">
        <f t="shared" si="423"/>
        <v>Mid Adults</v>
      </c>
      <c r="D3045" s="2" t="s">
        <v>18</v>
      </c>
      <c r="E3045" s="2" t="s">
        <v>27</v>
      </c>
      <c r="F3045" s="2">
        <v>589.16</v>
      </c>
      <c r="G3045" s="2">
        <f t="shared" si="424"/>
        <v>2</v>
      </c>
      <c r="H3045" s="6">
        <v>48860</v>
      </c>
      <c r="I3045" s="12" t="str">
        <f t="shared" si="425"/>
        <v>2033</v>
      </c>
      <c r="J3045" s="10" t="str">
        <f t="shared" si="426"/>
        <v>Oct</v>
      </c>
      <c r="K3045" s="12" t="str">
        <f t="shared" si="427"/>
        <v>08</v>
      </c>
      <c r="L3045" s="2" t="s">
        <v>14</v>
      </c>
      <c r="M3045" s="2" t="s">
        <v>15</v>
      </c>
      <c r="N3045" s="2">
        <v>0.87</v>
      </c>
      <c r="O3045" s="2" t="s">
        <v>21</v>
      </c>
      <c r="P3045" s="2">
        <v>2</v>
      </c>
      <c r="Q3045" s="2">
        <f t="shared" si="428"/>
        <v>1</v>
      </c>
      <c r="R3045" s="2">
        <v>294.58</v>
      </c>
      <c r="S3045" s="2">
        <f t="shared" si="429"/>
        <v>3</v>
      </c>
      <c r="T3045" s="42">
        <f>DataSet!G4665+DataSet!Q4665+DataSet!S4665</f>
        <v>7</v>
      </c>
      <c r="U3045" s="16" t="str">
        <f t="shared" si="430"/>
        <v>High</v>
      </c>
      <c r="V3045" s="4">
        <v>4</v>
      </c>
      <c r="W3045" s="33">
        <f t="shared" si="431"/>
        <v>514.55153086419728</v>
      </c>
      <c r="X3045" s="2" t="s">
        <v>17</v>
      </c>
    </row>
    <row r="3046" spans="1:24" ht="14.25" customHeight="1" x14ac:dyDescent="0.25">
      <c r="A3046" s="2">
        <v>4921</v>
      </c>
      <c r="B3046" s="2">
        <v>20</v>
      </c>
      <c r="C3046" s="2" t="str">
        <f t="shared" si="423"/>
        <v>Young Adults</v>
      </c>
      <c r="D3046" s="2" t="s">
        <v>26</v>
      </c>
      <c r="E3046" s="2" t="s">
        <v>13</v>
      </c>
      <c r="F3046" s="2">
        <v>282.39999999999998</v>
      </c>
      <c r="G3046" s="2">
        <f t="shared" si="424"/>
        <v>1</v>
      </c>
      <c r="H3046" s="6">
        <v>49117</v>
      </c>
      <c r="I3046" s="12" t="str">
        <f t="shared" si="425"/>
        <v>2034</v>
      </c>
      <c r="J3046" s="10" t="str">
        <f t="shared" si="426"/>
        <v>Jun</v>
      </c>
      <c r="K3046" s="12" t="str">
        <f t="shared" si="427"/>
        <v>22</v>
      </c>
      <c r="L3046" s="2" t="s">
        <v>20</v>
      </c>
      <c r="M3046" s="2" t="s">
        <v>15</v>
      </c>
      <c r="N3046" s="2">
        <v>0.87</v>
      </c>
      <c r="O3046" s="2" t="s">
        <v>16</v>
      </c>
      <c r="P3046" s="2">
        <v>11</v>
      </c>
      <c r="Q3046" s="2">
        <f t="shared" si="428"/>
        <v>2</v>
      </c>
      <c r="R3046" s="2">
        <v>25.67</v>
      </c>
      <c r="S3046" s="2">
        <f t="shared" si="429"/>
        <v>1</v>
      </c>
      <c r="T3046" s="42">
        <f>DataSet!G4922+DataSet!Q4922+DataSet!S4922</f>
        <v>7</v>
      </c>
      <c r="U3046" s="16" t="str">
        <f t="shared" si="430"/>
        <v>High</v>
      </c>
      <c r="V3046" s="4">
        <v>5</v>
      </c>
      <c r="W3046" s="33">
        <f t="shared" si="431"/>
        <v>542.63559585492192</v>
      </c>
      <c r="X3046" s="2" t="s">
        <v>17</v>
      </c>
    </row>
    <row r="3047" spans="1:24" ht="14.25" customHeight="1" x14ac:dyDescent="0.25">
      <c r="A3047" s="2">
        <v>192</v>
      </c>
      <c r="B3047" s="2">
        <v>63</v>
      </c>
      <c r="C3047" s="2" t="str">
        <f t="shared" si="423"/>
        <v>Seniors</v>
      </c>
      <c r="D3047" s="2" t="s">
        <v>26</v>
      </c>
      <c r="E3047" s="2" t="s">
        <v>19</v>
      </c>
      <c r="F3047" s="2">
        <v>804.25</v>
      </c>
      <c r="G3047" s="2">
        <f t="shared" si="424"/>
        <v>3</v>
      </c>
      <c r="H3047" s="6">
        <v>44388</v>
      </c>
      <c r="I3047" s="12" t="str">
        <f t="shared" si="425"/>
        <v>2021</v>
      </c>
      <c r="J3047" s="10" t="str">
        <f t="shared" si="426"/>
        <v>Jul</v>
      </c>
      <c r="K3047" s="12" t="str">
        <f t="shared" si="427"/>
        <v>11</v>
      </c>
      <c r="L3047" s="2" t="s">
        <v>30</v>
      </c>
      <c r="M3047" s="2" t="s">
        <v>25</v>
      </c>
      <c r="N3047" s="2">
        <v>0.86</v>
      </c>
      <c r="O3047" s="2" t="s">
        <v>16</v>
      </c>
      <c r="P3047" s="2">
        <v>8</v>
      </c>
      <c r="Q3047" s="2">
        <f t="shared" si="428"/>
        <v>2</v>
      </c>
      <c r="R3047" s="2">
        <v>100.53</v>
      </c>
      <c r="S3047" s="2">
        <f t="shared" si="429"/>
        <v>2</v>
      </c>
      <c r="T3047" s="42">
        <f>DataSet!G193+DataSet!Q193+DataSet!S193</f>
        <v>5</v>
      </c>
      <c r="U3047" s="16" t="str">
        <f t="shared" si="430"/>
        <v>Medium</v>
      </c>
      <c r="V3047" s="4">
        <v>5</v>
      </c>
      <c r="W3047" s="33">
        <f t="shared" si="431"/>
        <v>543.31153246753217</v>
      </c>
      <c r="X3047" s="2" t="s">
        <v>22</v>
      </c>
    </row>
    <row r="3048" spans="1:24" ht="14.25" customHeight="1" x14ac:dyDescent="0.25">
      <c r="A3048" s="2">
        <v>300</v>
      </c>
      <c r="B3048" s="2">
        <v>66</v>
      </c>
      <c r="C3048" s="2" t="str">
        <f t="shared" si="423"/>
        <v>Seniors</v>
      </c>
      <c r="D3048" s="2" t="s">
        <v>18</v>
      </c>
      <c r="E3048" s="2" t="s">
        <v>27</v>
      </c>
      <c r="F3048" s="2">
        <v>509.28</v>
      </c>
      <c r="G3048" s="2">
        <f t="shared" si="424"/>
        <v>2</v>
      </c>
      <c r="H3048" s="6">
        <v>44496</v>
      </c>
      <c r="I3048" s="12" t="str">
        <f t="shared" si="425"/>
        <v>2021</v>
      </c>
      <c r="J3048" s="10" t="str">
        <f t="shared" si="426"/>
        <v>Oct</v>
      </c>
      <c r="K3048" s="12" t="str">
        <f t="shared" si="427"/>
        <v>27</v>
      </c>
      <c r="L3048" s="2" t="s">
        <v>20</v>
      </c>
      <c r="M3048" s="2" t="s">
        <v>15</v>
      </c>
      <c r="N3048" s="2">
        <v>0.86</v>
      </c>
      <c r="O3048" s="2" t="s">
        <v>21</v>
      </c>
      <c r="P3048" s="2">
        <v>3</v>
      </c>
      <c r="Q3048" s="2">
        <f t="shared" si="428"/>
        <v>1</v>
      </c>
      <c r="R3048" s="2">
        <v>169.76</v>
      </c>
      <c r="S3048" s="2">
        <f t="shared" si="429"/>
        <v>3</v>
      </c>
      <c r="T3048" s="42">
        <f>DataSet!G301+DataSet!Q301+DataSet!S301</f>
        <v>4</v>
      </c>
      <c r="U3048" s="16" t="str">
        <f t="shared" si="430"/>
        <v>Low</v>
      </c>
      <c r="V3048" s="4">
        <v>4</v>
      </c>
      <c r="W3048" s="33">
        <f t="shared" si="431"/>
        <v>514.3668564356434</v>
      </c>
      <c r="X3048" s="2" t="s">
        <v>17</v>
      </c>
    </row>
    <row r="3049" spans="1:24" ht="14.25" customHeight="1" x14ac:dyDescent="0.25">
      <c r="A3049" s="2">
        <v>440</v>
      </c>
      <c r="B3049" s="2">
        <v>53</v>
      </c>
      <c r="C3049" s="2" t="str">
        <f t="shared" si="423"/>
        <v>Late Adults</v>
      </c>
      <c r="D3049" s="2" t="s">
        <v>12</v>
      </c>
      <c r="E3049" s="2" t="s">
        <v>19</v>
      </c>
      <c r="F3049" s="2">
        <v>266.26</v>
      </c>
      <c r="G3049" s="2">
        <f t="shared" si="424"/>
        <v>1</v>
      </c>
      <c r="H3049" s="6">
        <v>44636</v>
      </c>
      <c r="I3049" s="12" t="str">
        <f t="shared" si="425"/>
        <v>2022</v>
      </c>
      <c r="J3049" s="10" t="str">
        <f t="shared" si="426"/>
        <v>Mar</v>
      </c>
      <c r="K3049" s="12" t="str">
        <f t="shared" si="427"/>
        <v>16</v>
      </c>
      <c r="L3049" s="2" t="s">
        <v>20</v>
      </c>
      <c r="M3049" s="2" t="s">
        <v>25</v>
      </c>
      <c r="N3049" s="2">
        <v>0.86</v>
      </c>
      <c r="O3049" s="2" t="s">
        <v>16</v>
      </c>
      <c r="P3049" s="2">
        <v>2</v>
      </c>
      <c r="Q3049" s="2">
        <f t="shared" si="428"/>
        <v>1</v>
      </c>
      <c r="R3049" s="2">
        <v>133.13</v>
      </c>
      <c r="S3049" s="2">
        <f t="shared" si="429"/>
        <v>2</v>
      </c>
      <c r="T3049" s="42">
        <f>DataSet!G441+DataSet!Q441+DataSet!S441</f>
        <v>8</v>
      </c>
      <c r="U3049" s="16" t="str">
        <f t="shared" si="430"/>
        <v>High</v>
      </c>
      <c r="V3049" s="4">
        <v>5</v>
      </c>
      <c r="W3049" s="33">
        <f t="shared" si="431"/>
        <v>542.632005208333</v>
      </c>
      <c r="X3049" s="2" t="s">
        <v>17</v>
      </c>
    </row>
    <row r="3050" spans="1:24" ht="14.25" customHeight="1" x14ac:dyDescent="0.25">
      <c r="A3050" s="2">
        <v>670</v>
      </c>
      <c r="B3050" s="2">
        <v>61</v>
      </c>
      <c r="C3050" s="2" t="str">
        <f t="shared" si="423"/>
        <v>Seniors</v>
      </c>
      <c r="D3050" s="2" t="s">
        <v>12</v>
      </c>
      <c r="E3050" s="2" t="s">
        <v>27</v>
      </c>
      <c r="F3050" s="2">
        <v>505.59</v>
      </c>
      <c r="G3050" s="2">
        <f t="shared" si="424"/>
        <v>2</v>
      </c>
      <c r="H3050" s="6">
        <v>44866</v>
      </c>
      <c r="I3050" s="12" t="str">
        <f t="shared" si="425"/>
        <v>2022</v>
      </c>
      <c r="J3050" s="10" t="str">
        <f t="shared" si="426"/>
        <v>Nov</v>
      </c>
      <c r="K3050" s="12" t="str">
        <f t="shared" si="427"/>
        <v>01</v>
      </c>
      <c r="L3050" s="2" t="s">
        <v>14</v>
      </c>
      <c r="M3050" s="2" t="s">
        <v>25</v>
      </c>
      <c r="N3050" s="2">
        <v>0.86</v>
      </c>
      <c r="O3050" s="2" t="s">
        <v>16</v>
      </c>
      <c r="P3050" s="2">
        <v>16</v>
      </c>
      <c r="Q3050" s="2">
        <f t="shared" si="428"/>
        <v>3</v>
      </c>
      <c r="R3050" s="2">
        <v>31.6</v>
      </c>
      <c r="S3050" s="2">
        <f t="shared" si="429"/>
        <v>1</v>
      </c>
      <c r="T3050" s="42">
        <f>DataSet!G671+DataSet!Q671+DataSet!S671</f>
        <v>7</v>
      </c>
      <c r="U3050" s="16" t="str">
        <f t="shared" si="430"/>
        <v>High</v>
      </c>
      <c r="V3050" s="4">
        <v>4</v>
      </c>
      <c r="W3050" s="33">
        <f t="shared" si="431"/>
        <v>514.37947890818839</v>
      </c>
      <c r="X3050" s="2" t="s">
        <v>17</v>
      </c>
    </row>
    <row r="3051" spans="1:24" ht="14.25" customHeight="1" x14ac:dyDescent="0.25">
      <c r="A3051" s="2">
        <v>1003</v>
      </c>
      <c r="B3051" s="2">
        <v>40</v>
      </c>
      <c r="C3051" s="2" t="str">
        <f t="shared" si="423"/>
        <v>Mid Adults</v>
      </c>
      <c r="D3051" s="2" t="s">
        <v>12</v>
      </c>
      <c r="E3051" s="2" t="s">
        <v>29</v>
      </c>
      <c r="F3051" s="2">
        <v>850.97</v>
      </c>
      <c r="G3051" s="2">
        <f t="shared" si="424"/>
        <v>3</v>
      </c>
      <c r="H3051" s="6">
        <v>45199</v>
      </c>
      <c r="I3051" s="12" t="str">
        <f t="shared" si="425"/>
        <v>2023</v>
      </c>
      <c r="J3051" s="10" t="str">
        <f t="shared" si="426"/>
        <v>Sep</v>
      </c>
      <c r="K3051" s="12" t="str">
        <f t="shared" si="427"/>
        <v>30</v>
      </c>
      <c r="L3051" s="2" t="s">
        <v>20</v>
      </c>
      <c r="M3051" s="2" t="s">
        <v>15</v>
      </c>
      <c r="N3051" s="2">
        <v>0.86</v>
      </c>
      <c r="O3051" s="2" t="s">
        <v>21</v>
      </c>
      <c r="P3051" s="2">
        <v>5</v>
      </c>
      <c r="Q3051" s="2">
        <f t="shared" si="428"/>
        <v>1</v>
      </c>
      <c r="R3051" s="2">
        <v>170.19</v>
      </c>
      <c r="S3051" s="2">
        <f t="shared" si="429"/>
        <v>3</v>
      </c>
      <c r="T3051" s="42">
        <f>DataSet!G1004+DataSet!Q1004+DataSet!S1004</f>
        <v>5</v>
      </c>
      <c r="U3051" s="16" t="str">
        <f t="shared" si="430"/>
        <v>Medium</v>
      </c>
      <c r="V3051" s="4">
        <v>3</v>
      </c>
      <c r="W3051" s="33">
        <f t="shared" si="431"/>
        <v>497.91589743589702</v>
      </c>
      <c r="X3051" s="2" t="s">
        <v>17</v>
      </c>
    </row>
    <row r="3052" spans="1:24" ht="14.25" customHeight="1" x14ac:dyDescent="0.25">
      <c r="A3052" s="2">
        <v>1012</v>
      </c>
      <c r="B3052" s="2">
        <v>55</v>
      </c>
      <c r="C3052" s="2" t="str">
        <f t="shared" si="423"/>
        <v>Late Adults</v>
      </c>
      <c r="D3052" s="2" t="s">
        <v>18</v>
      </c>
      <c r="E3052" s="2" t="s">
        <v>27</v>
      </c>
      <c r="F3052" s="2">
        <v>760.52</v>
      </c>
      <c r="G3052" s="2">
        <f t="shared" si="424"/>
        <v>3</v>
      </c>
      <c r="H3052" s="6">
        <v>45208</v>
      </c>
      <c r="I3052" s="12" t="str">
        <f t="shared" si="425"/>
        <v>2023</v>
      </c>
      <c r="J3052" s="10" t="str">
        <f t="shared" si="426"/>
        <v>Oct</v>
      </c>
      <c r="K3052" s="12" t="str">
        <f t="shared" si="427"/>
        <v>09</v>
      </c>
      <c r="L3052" s="2" t="s">
        <v>20</v>
      </c>
      <c r="M3052" s="2" t="s">
        <v>15</v>
      </c>
      <c r="N3052" s="2">
        <v>0.86</v>
      </c>
      <c r="O3052" s="2" t="s">
        <v>21</v>
      </c>
      <c r="P3052" s="2">
        <v>13</v>
      </c>
      <c r="Q3052" s="2">
        <f t="shared" si="428"/>
        <v>2</v>
      </c>
      <c r="R3052" s="2">
        <v>58.5</v>
      </c>
      <c r="S3052" s="2">
        <f t="shared" si="429"/>
        <v>2</v>
      </c>
      <c r="T3052" s="42">
        <f>DataSet!G1013+DataSet!Q1013+DataSet!S1013</f>
        <v>7</v>
      </c>
      <c r="U3052" s="16" t="str">
        <f t="shared" si="430"/>
        <v>High</v>
      </c>
      <c r="V3052" s="4">
        <v>4</v>
      </c>
      <c r="W3052" s="33">
        <f t="shared" si="431"/>
        <v>514.40134328358181</v>
      </c>
      <c r="X3052" s="2" t="s">
        <v>28</v>
      </c>
    </row>
    <row r="3053" spans="1:24" ht="14.25" customHeight="1" x14ac:dyDescent="0.25">
      <c r="A3053" s="2">
        <v>1074</v>
      </c>
      <c r="B3053" s="2">
        <v>56</v>
      </c>
      <c r="C3053" s="2" t="str">
        <f t="shared" si="423"/>
        <v>Late Adults</v>
      </c>
      <c r="D3053" s="2" t="s">
        <v>18</v>
      </c>
      <c r="E3053" s="2" t="s">
        <v>29</v>
      </c>
      <c r="F3053" s="2">
        <v>576.19000000000005</v>
      </c>
      <c r="G3053" s="2">
        <f t="shared" si="424"/>
        <v>2</v>
      </c>
      <c r="H3053" s="6">
        <v>45270</v>
      </c>
      <c r="I3053" s="12" t="str">
        <f t="shared" si="425"/>
        <v>2023</v>
      </c>
      <c r="J3053" s="10" t="str">
        <f t="shared" si="426"/>
        <v>Dec</v>
      </c>
      <c r="K3053" s="12" t="str">
        <f t="shared" si="427"/>
        <v>10</v>
      </c>
      <c r="L3053" s="2" t="s">
        <v>14</v>
      </c>
      <c r="M3053" s="2" t="s">
        <v>15</v>
      </c>
      <c r="N3053" s="2">
        <v>0.86</v>
      </c>
      <c r="O3053" s="2" t="s">
        <v>21</v>
      </c>
      <c r="P3053" s="2">
        <v>4</v>
      </c>
      <c r="Q3053" s="2">
        <f t="shared" si="428"/>
        <v>1</v>
      </c>
      <c r="R3053" s="2">
        <v>144.05000000000001</v>
      </c>
      <c r="S3053" s="2">
        <f t="shared" si="429"/>
        <v>2</v>
      </c>
      <c r="T3053" s="42">
        <f>DataSet!G1075+DataSet!Q1075+DataSet!S1075</f>
        <v>3</v>
      </c>
      <c r="U3053" s="16" t="str">
        <f t="shared" si="430"/>
        <v>Low</v>
      </c>
      <c r="V3053" s="4">
        <v>2</v>
      </c>
      <c r="W3053" s="33">
        <f t="shared" si="431"/>
        <v>522.5166666666662</v>
      </c>
      <c r="X3053" s="2" t="s">
        <v>22</v>
      </c>
    </row>
    <row r="3054" spans="1:24" ht="14.25" customHeight="1" x14ac:dyDescent="0.25">
      <c r="A3054" s="2">
        <v>1129</v>
      </c>
      <c r="B3054" s="2">
        <v>42</v>
      </c>
      <c r="C3054" s="2" t="str">
        <f t="shared" si="423"/>
        <v>Mid Adults</v>
      </c>
      <c r="D3054" s="2" t="s">
        <v>12</v>
      </c>
      <c r="E3054" s="2" t="s">
        <v>27</v>
      </c>
      <c r="F3054" s="2">
        <v>51.02</v>
      </c>
      <c r="G3054" s="2">
        <f t="shared" si="424"/>
        <v>1</v>
      </c>
      <c r="H3054" s="6">
        <v>45325</v>
      </c>
      <c r="I3054" s="12" t="str">
        <f t="shared" si="425"/>
        <v>2024</v>
      </c>
      <c r="J3054" s="10" t="str">
        <f t="shared" si="426"/>
        <v>Feb</v>
      </c>
      <c r="K3054" s="12" t="str">
        <f t="shared" si="427"/>
        <v>03</v>
      </c>
      <c r="L3054" s="2" t="s">
        <v>14</v>
      </c>
      <c r="M3054" s="2" t="s">
        <v>15</v>
      </c>
      <c r="N3054" s="2">
        <v>0.86</v>
      </c>
      <c r="O3054" s="2" t="s">
        <v>21</v>
      </c>
      <c r="P3054" s="2">
        <v>6</v>
      </c>
      <c r="Q3054" s="2">
        <f t="shared" si="428"/>
        <v>2</v>
      </c>
      <c r="R3054" s="2">
        <v>8.5</v>
      </c>
      <c r="S3054" s="2">
        <f t="shared" si="429"/>
        <v>1</v>
      </c>
      <c r="T3054" s="42">
        <f>DataSet!G1130+DataSet!Q1130+DataSet!S1130</f>
        <v>4</v>
      </c>
      <c r="U3054" s="16" t="str">
        <f t="shared" si="430"/>
        <v>Low</v>
      </c>
      <c r="V3054" s="4">
        <v>4</v>
      </c>
      <c r="W3054" s="33">
        <f t="shared" si="431"/>
        <v>513.78758104738131</v>
      </c>
      <c r="X3054" s="2" t="s">
        <v>17</v>
      </c>
    </row>
    <row r="3055" spans="1:24" ht="14.25" customHeight="1" x14ac:dyDescent="0.25">
      <c r="A3055" s="2">
        <v>1171</v>
      </c>
      <c r="B3055" s="2">
        <v>32</v>
      </c>
      <c r="C3055" s="2" t="str">
        <f t="shared" si="423"/>
        <v>Early Adults</v>
      </c>
      <c r="D3055" s="2" t="s">
        <v>23</v>
      </c>
      <c r="E3055" s="2" t="s">
        <v>29</v>
      </c>
      <c r="F3055" s="2">
        <v>68</v>
      </c>
      <c r="G3055" s="2">
        <f t="shared" si="424"/>
        <v>1</v>
      </c>
      <c r="H3055" s="6">
        <v>45367</v>
      </c>
      <c r="I3055" s="12" t="str">
        <f t="shared" si="425"/>
        <v>2024</v>
      </c>
      <c r="J3055" s="10" t="str">
        <f t="shared" si="426"/>
        <v>Mar</v>
      </c>
      <c r="K3055" s="12" t="str">
        <f t="shared" si="427"/>
        <v>16</v>
      </c>
      <c r="L3055" s="2" t="s">
        <v>30</v>
      </c>
      <c r="M3055" s="2" t="s">
        <v>25</v>
      </c>
      <c r="N3055" s="2">
        <v>0.86</v>
      </c>
      <c r="O3055" s="2" t="s">
        <v>21</v>
      </c>
      <c r="P3055" s="2">
        <v>19</v>
      </c>
      <c r="Q3055" s="2">
        <f t="shared" si="428"/>
        <v>3</v>
      </c>
      <c r="R3055" s="2">
        <v>3.58</v>
      </c>
      <c r="S3055" s="2">
        <f t="shared" si="429"/>
        <v>1</v>
      </c>
      <c r="T3055" s="42">
        <f>DataSet!G1172+DataSet!Q1172+DataSet!S1172</f>
        <v>5</v>
      </c>
      <c r="U3055" s="16" t="str">
        <f t="shared" si="430"/>
        <v>Medium</v>
      </c>
      <c r="V3055" s="4">
        <v>3</v>
      </c>
      <c r="W3055" s="33">
        <f t="shared" si="431"/>
        <v>497.00830334190181</v>
      </c>
      <c r="X3055" s="2" t="s">
        <v>28</v>
      </c>
    </row>
    <row r="3056" spans="1:24" ht="14.25" customHeight="1" x14ac:dyDescent="0.25">
      <c r="A3056" s="2">
        <v>1262</v>
      </c>
      <c r="B3056" s="2">
        <v>32</v>
      </c>
      <c r="C3056" s="2" t="str">
        <f t="shared" si="423"/>
        <v>Early Adults</v>
      </c>
      <c r="D3056" s="2" t="s">
        <v>18</v>
      </c>
      <c r="E3056" s="2" t="s">
        <v>29</v>
      </c>
      <c r="F3056" s="2">
        <v>316.27</v>
      </c>
      <c r="G3056" s="2">
        <f t="shared" si="424"/>
        <v>1</v>
      </c>
      <c r="H3056" s="6">
        <v>45458</v>
      </c>
      <c r="I3056" s="12" t="str">
        <f t="shared" si="425"/>
        <v>2024</v>
      </c>
      <c r="J3056" s="10" t="str">
        <f t="shared" si="426"/>
        <v>Jun</v>
      </c>
      <c r="K3056" s="12" t="str">
        <f t="shared" si="427"/>
        <v>15</v>
      </c>
      <c r="L3056" s="2" t="s">
        <v>20</v>
      </c>
      <c r="M3056" s="2" t="s">
        <v>25</v>
      </c>
      <c r="N3056" s="2">
        <v>0.86</v>
      </c>
      <c r="O3056" s="2" t="s">
        <v>21</v>
      </c>
      <c r="P3056" s="2">
        <v>7</v>
      </c>
      <c r="Q3056" s="2">
        <f t="shared" si="428"/>
        <v>2</v>
      </c>
      <c r="R3056" s="2">
        <v>45.18</v>
      </c>
      <c r="S3056" s="2">
        <f t="shared" si="429"/>
        <v>1</v>
      </c>
      <c r="T3056" s="42">
        <f>DataSet!G1263+DataSet!Q1263+DataSet!S1263</f>
        <v>6</v>
      </c>
      <c r="U3056" s="16" t="str">
        <f t="shared" si="430"/>
        <v>Medium</v>
      </c>
      <c r="V3056" s="4">
        <v>5</v>
      </c>
      <c r="W3056" s="33">
        <f t="shared" si="431"/>
        <v>543.35360313315891</v>
      </c>
      <c r="X3056" s="2" t="s">
        <v>17</v>
      </c>
    </row>
    <row r="3057" spans="1:24" ht="14.25" customHeight="1" x14ac:dyDescent="0.25">
      <c r="A3057" s="2">
        <v>1411</v>
      </c>
      <c r="B3057" s="2">
        <v>67</v>
      </c>
      <c r="C3057" s="2" t="str">
        <f t="shared" si="423"/>
        <v>Seniors</v>
      </c>
      <c r="D3057" s="2" t="s">
        <v>12</v>
      </c>
      <c r="E3057" s="2" t="s">
        <v>29</v>
      </c>
      <c r="F3057" s="2">
        <v>725.57</v>
      </c>
      <c r="G3057" s="2">
        <f t="shared" si="424"/>
        <v>3</v>
      </c>
      <c r="H3057" s="6">
        <v>45607</v>
      </c>
      <c r="I3057" s="12" t="str">
        <f t="shared" si="425"/>
        <v>2024</v>
      </c>
      <c r="J3057" s="10" t="str">
        <f t="shared" si="426"/>
        <v>Nov</v>
      </c>
      <c r="K3057" s="12" t="str">
        <f t="shared" si="427"/>
        <v>11</v>
      </c>
      <c r="L3057" s="2" t="s">
        <v>24</v>
      </c>
      <c r="M3057" s="2" t="s">
        <v>15</v>
      </c>
      <c r="N3057" s="2">
        <v>0.86</v>
      </c>
      <c r="O3057" s="2" t="s">
        <v>16</v>
      </c>
      <c r="P3057" s="2">
        <v>8</v>
      </c>
      <c r="Q3057" s="2">
        <f t="shared" si="428"/>
        <v>2</v>
      </c>
      <c r="R3057" s="2">
        <v>90.7</v>
      </c>
      <c r="S3057" s="2">
        <f t="shared" si="429"/>
        <v>2</v>
      </c>
      <c r="T3057" s="42">
        <f>DataSet!G1412+DataSet!Q1412+DataSet!S1412</f>
        <v>5</v>
      </c>
      <c r="U3057" s="16" t="str">
        <f t="shared" si="430"/>
        <v>Medium</v>
      </c>
      <c r="V3057" s="4">
        <v>3</v>
      </c>
      <c r="W3057" s="33">
        <f t="shared" si="431"/>
        <v>498.11399484536031</v>
      </c>
      <c r="X3057" s="2" t="s">
        <v>17</v>
      </c>
    </row>
    <row r="3058" spans="1:24" ht="14.25" customHeight="1" x14ac:dyDescent="0.25">
      <c r="A3058" s="2">
        <v>1602</v>
      </c>
      <c r="B3058" s="2">
        <v>37</v>
      </c>
      <c r="C3058" s="2" t="str">
        <f t="shared" si="423"/>
        <v>Early Adults</v>
      </c>
      <c r="D3058" s="2" t="s">
        <v>26</v>
      </c>
      <c r="E3058" s="2" t="s">
        <v>13</v>
      </c>
      <c r="F3058" s="2">
        <v>452.87</v>
      </c>
      <c r="G3058" s="2">
        <f t="shared" si="424"/>
        <v>2</v>
      </c>
      <c r="H3058" s="6">
        <v>45798</v>
      </c>
      <c r="I3058" s="12" t="str">
        <f t="shared" si="425"/>
        <v>2025</v>
      </c>
      <c r="J3058" s="10" t="str">
        <f t="shared" si="426"/>
        <v>May</v>
      </c>
      <c r="K3058" s="12" t="str">
        <f t="shared" si="427"/>
        <v>21</v>
      </c>
      <c r="L3058" s="2" t="s">
        <v>24</v>
      </c>
      <c r="M3058" s="2" t="s">
        <v>15</v>
      </c>
      <c r="N3058" s="2">
        <v>0.86</v>
      </c>
      <c r="O3058" s="2" t="s">
        <v>21</v>
      </c>
      <c r="P3058" s="2">
        <v>14</v>
      </c>
      <c r="Q3058" s="2">
        <f t="shared" si="428"/>
        <v>2</v>
      </c>
      <c r="R3058" s="2">
        <v>32.35</v>
      </c>
      <c r="S3058" s="2">
        <f t="shared" si="429"/>
        <v>1</v>
      </c>
      <c r="T3058" s="42">
        <f>DataSet!G1603+DataSet!Q1603+DataSet!S1603</f>
        <v>8</v>
      </c>
      <c r="U3058" s="16" t="str">
        <f t="shared" si="430"/>
        <v>High</v>
      </c>
      <c r="V3058" s="4">
        <v>5</v>
      </c>
      <c r="W3058" s="33">
        <f t="shared" si="431"/>
        <v>543.94806282722482</v>
      </c>
      <c r="X3058" s="2" t="s">
        <v>28</v>
      </c>
    </row>
    <row r="3059" spans="1:24" ht="14.25" customHeight="1" x14ac:dyDescent="0.25">
      <c r="A3059" s="2">
        <v>1807</v>
      </c>
      <c r="B3059" s="2">
        <v>61</v>
      </c>
      <c r="C3059" s="2" t="str">
        <f t="shared" si="423"/>
        <v>Seniors</v>
      </c>
      <c r="D3059" s="2" t="s">
        <v>18</v>
      </c>
      <c r="E3059" s="2" t="s">
        <v>13</v>
      </c>
      <c r="F3059" s="2">
        <v>873.07</v>
      </c>
      <c r="G3059" s="2">
        <f t="shared" si="424"/>
        <v>3</v>
      </c>
      <c r="H3059" s="6">
        <v>46003</v>
      </c>
      <c r="I3059" s="12" t="str">
        <f t="shared" si="425"/>
        <v>2025</v>
      </c>
      <c r="J3059" s="10" t="str">
        <f t="shared" si="426"/>
        <v>Dec</v>
      </c>
      <c r="K3059" s="12" t="str">
        <f t="shared" si="427"/>
        <v>12</v>
      </c>
      <c r="L3059" s="2" t="s">
        <v>20</v>
      </c>
      <c r="M3059" s="2" t="s">
        <v>15</v>
      </c>
      <c r="N3059" s="2">
        <v>0.86</v>
      </c>
      <c r="O3059" s="2" t="s">
        <v>16</v>
      </c>
      <c r="P3059" s="2">
        <v>9</v>
      </c>
      <c r="Q3059" s="2">
        <f t="shared" si="428"/>
        <v>2</v>
      </c>
      <c r="R3059" s="2">
        <v>97.01</v>
      </c>
      <c r="S3059" s="2">
        <f t="shared" si="429"/>
        <v>2</v>
      </c>
      <c r="T3059" s="42">
        <f>DataSet!G1808+DataSet!Q1808+DataSet!S1808</f>
        <v>6</v>
      </c>
      <c r="U3059" s="16" t="str">
        <f t="shared" si="430"/>
        <v>Medium</v>
      </c>
      <c r="V3059" s="4">
        <v>2</v>
      </c>
      <c r="W3059" s="33">
        <f t="shared" si="431"/>
        <v>522.37868894601502</v>
      </c>
      <c r="X3059" s="2" t="s">
        <v>22</v>
      </c>
    </row>
    <row r="3060" spans="1:24" ht="14.25" customHeight="1" x14ac:dyDescent="0.25">
      <c r="A3060" s="2">
        <v>1860</v>
      </c>
      <c r="B3060" s="2">
        <v>56</v>
      </c>
      <c r="C3060" s="2" t="str">
        <f t="shared" si="423"/>
        <v>Late Adults</v>
      </c>
      <c r="D3060" s="2" t="s">
        <v>26</v>
      </c>
      <c r="E3060" s="2" t="s">
        <v>29</v>
      </c>
      <c r="F3060" s="2">
        <v>854.17</v>
      </c>
      <c r="G3060" s="2">
        <f t="shared" si="424"/>
        <v>3</v>
      </c>
      <c r="H3060" s="6">
        <v>46056</v>
      </c>
      <c r="I3060" s="12" t="str">
        <f t="shared" si="425"/>
        <v>2026</v>
      </c>
      <c r="J3060" s="10" t="str">
        <f t="shared" si="426"/>
        <v>Feb</v>
      </c>
      <c r="K3060" s="12" t="str">
        <f t="shared" si="427"/>
        <v>03</v>
      </c>
      <c r="L3060" s="2" t="s">
        <v>24</v>
      </c>
      <c r="M3060" s="2" t="s">
        <v>15</v>
      </c>
      <c r="N3060" s="2">
        <v>0.86</v>
      </c>
      <c r="O3060" s="2" t="s">
        <v>21</v>
      </c>
      <c r="P3060" s="2">
        <v>18</v>
      </c>
      <c r="Q3060" s="2">
        <f t="shared" si="428"/>
        <v>3</v>
      </c>
      <c r="R3060" s="2">
        <v>47.45</v>
      </c>
      <c r="S3060" s="2">
        <f t="shared" si="429"/>
        <v>1</v>
      </c>
      <c r="T3060" s="42">
        <f>DataSet!G1861+DataSet!Q1861+DataSet!S1861</f>
        <v>7</v>
      </c>
      <c r="U3060" s="16" t="str">
        <f t="shared" si="430"/>
        <v>High</v>
      </c>
      <c r="V3060" s="4">
        <v>3</v>
      </c>
      <c r="W3060" s="33">
        <f t="shared" si="431"/>
        <v>497.5262532299738</v>
      </c>
      <c r="X3060" s="2" t="s">
        <v>17</v>
      </c>
    </row>
    <row r="3061" spans="1:24" ht="14.25" customHeight="1" x14ac:dyDescent="0.25">
      <c r="A3061" s="2">
        <v>1995</v>
      </c>
      <c r="B3061" s="2">
        <v>41</v>
      </c>
      <c r="C3061" s="2" t="str">
        <f t="shared" si="423"/>
        <v>Mid Adults</v>
      </c>
      <c r="D3061" s="2" t="s">
        <v>23</v>
      </c>
      <c r="E3061" s="2" t="s">
        <v>29</v>
      </c>
      <c r="F3061" s="2">
        <v>90.49</v>
      </c>
      <c r="G3061" s="2">
        <f t="shared" si="424"/>
        <v>1</v>
      </c>
      <c r="H3061" s="6">
        <v>46191</v>
      </c>
      <c r="I3061" s="12" t="str">
        <f t="shared" si="425"/>
        <v>2026</v>
      </c>
      <c r="J3061" s="10" t="str">
        <f t="shared" si="426"/>
        <v>Jun</v>
      </c>
      <c r="K3061" s="12" t="str">
        <f t="shared" si="427"/>
        <v>18</v>
      </c>
      <c r="L3061" s="2" t="s">
        <v>24</v>
      </c>
      <c r="M3061" s="2" t="s">
        <v>15</v>
      </c>
      <c r="N3061" s="2">
        <v>0.86</v>
      </c>
      <c r="O3061" s="2" t="s">
        <v>21</v>
      </c>
      <c r="P3061" s="2">
        <v>2</v>
      </c>
      <c r="Q3061" s="2">
        <f t="shared" si="428"/>
        <v>1</v>
      </c>
      <c r="R3061" s="2">
        <v>45.24</v>
      </c>
      <c r="S3061" s="2">
        <f t="shared" si="429"/>
        <v>1</v>
      </c>
      <c r="T3061" s="42">
        <f>DataSet!G1996+DataSet!Q1996+DataSet!S1996</f>
        <v>6</v>
      </c>
      <c r="U3061" s="16" t="str">
        <f t="shared" si="430"/>
        <v>Medium</v>
      </c>
      <c r="V3061" s="4">
        <v>3</v>
      </c>
      <c r="W3061" s="33">
        <f t="shared" si="431"/>
        <v>496.60230569948152</v>
      </c>
      <c r="X3061" s="2" t="s">
        <v>22</v>
      </c>
    </row>
    <row r="3062" spans="1:24" ht="14.25" customHeight="1" x14ac:dyDescent="0.25">
      <c r="A3062" s="2">
        <v>3206</v>
      </c>
      <c r="B3062" s="2">
        <v>40</v>
      </c>
      <c r="C3062" s="2" t="str">
        <f t="shared" si="423"/>
        <v>Mid Adults</v>
      </c>
      <c r="D3062" s="2" t="s">
        <v>12</v>
      </c>
      <c r="E3062" s="2" t="s">
        <v>19</v>
      </c>
      <c r="F3062" s="2">
        <v>326</v>
      </c>
      <c r="G3062" s="2">
        <f t="shared" si="424"/>
        <v>1</v>
      </c>
      <c r="H3062" s="6">
        <v>47402</v>
      </c>
      <c r="I3062" s="12" t="str">
        <f t="shared" si="425"/>
        <v>2029</v>
      </c>
      <c r="J3062" s="10" t="str">
        <f t="shared" si="426"/>
        <v>Oct</v>
      </c>
      <c r="K3062" s="12" t="str">
        <f t="shared" si="427"/>
        <v>11</v>
      </c>
      <c r="L3062" s="2" t="s">
        <v>14</v>
      </c>
      <c r="M3062" s="2" t="s">
        <v>15</v>
      </c>
      <c r="N3062" s="2">
        <v>0.86</v>
      </c>
      <c r="O3062" s="2" t="s">
        <v>21</v>
      </c>
      <c r="P3062" s="2">
        <v>8</v>
      </c>
      <c r="Q3062" s="2">
        <f t="shared" si="428"/>
        <v>2</v>
      </c>
      <c r="R3062" s="2">
        <v>40.75</v>
      </c>
      <c r="S3062" s="2">
        <f t="shared" si="429"/>
        <v>1</v>
      </c>
      <c r="T3062" s="42">
        <f>DataSet!G3207+DataSet!Q3207+DataSet!S3207</f>
        <v>4</v>
      </c>
      <c r="U3062" s="16" t="str">
        <f t="shared" si="430"/>
        <v>Low</v>
      </c>
      <c r="V3062" s="4">
        <v>5</v>
      </c>
      <c r="W3062" s="33">
        <f t="shared" si="431"/>
        <v>544.18711286089206</v>
      </c>
      <c r="X3062" s="2" t="s">
        <v>22</v>
      </c>
    </row>
    <row r="3063" spans="1:24" ht="14.25" customHeight="1" x14ac:dyDescent="0.25">
      <c r="A3063" s="2">
        <v>3254</v>
      </c>
      <c r="B3063" s="2">
        <v>28</v>
      </c>
      <c r="C3063" s="2" t="str">
        <f t="shared" si="423"/>
        <v>Young Adults</v>
      </c>
      <c r="D3063" s="2" t="s">
        <v>12</v>
      </c>
      <c r="E3063" s="2" t="s">
        <v>19</v>
      </c>
      <c r="F3063" s="2">
        <v>89.42</v>
      </c>
      <c r="G3063" s="2">
        <f t="shared" si="424"/>
        <v>1</v>
      </c>
      <c r="H3063" s="6">
        <v>47450</v>
      </c>
      <c r="I3063" s="12" t="str">
        <f t="shared" si="425"/>
        <v>2029</v>
      </c>
      <c r="J3063" s="10" t="str">
        <f t="shared" si="426"/>
        <v>Nov</v>
      </c>
      <c r="K3063" s="12" t="str">
        <f t="shared" si="427"/>
        <v>28</v>
      </c>
      <c r="L3063" s="2" t="s">
        <v>14</v>
      </c>
      <c r="M3063" s="2" t="s">
        <v>15</v>
      </c>
      <c r="N3063" s="2">
        <v>0.86</v>
      </c>
      <c r="O3063" s="2" t="s">
        <v>16</v>
      </c>
      <c r="P3063" s="2">
        <v>10</v>
      </c>
      <c r="Q3063" s="2">
        <f t="shared" si="428"/>
        <v>2</v>
      </c>
      <c r="R3063" s="2">
        <v>8.94</v>
      </c>
      <c r="S3063" s="2">
        <f t="shared" si="429"/>
        <v>1</v>
      </c>
      <c r="T3063" s="42">
        <f>DataSet!G3255+DataSet!Q3255+DataSet!S3255</f>
        <v>7</v>
      </c>
      <c r="U3063" s="16" t="str">
        <f t="shared" si="430"/>
        <v>High</v>
      </c>
      <c r="V3063" s="4">
        <v>1</v>
      </c>
      <c r="W3063" s="33">
        <f t="shared" si="431"/>
        <v>534.76152849740947</v>
      </c>
      <c r="X3063" s="2" t="s">
        <v>22</v>
      </c>
    </row>
    <row r="3064" spans="1:24" ht="14.25" customHeight="1" x14ac:dyDescent="0.25">
      <c r="A3064" s="2">
        <v>3370</v>
      </c>
      <c r="B3064" s="2">
        <v>48</v>
      </c>
      <c r="C3064" s="2" t="str">
        <f t="shared" si="423"/>
        <v>Mid Adults</v>
      </c>
      <c r="D3064" s="2" t="s">
        <v>23</v>
      </c>
      <c r="E3064" s="2" t="s">
        <v>29</v>
      </c>
      <c r="F3064" s="2">
        <v>386.3</v>
      </c>
      <c r="G3064" s="2">
        <f t="shared" si="424"/>
        <v>2</v>
      </c>
      <c r="H3064" s="6">
        <v>47566</v>
      </c>
      <c r="I3064" s="12" t="str">
        <f t="shared" si="425"/>
        <v>2030</v>
      </c>
      <c r="J3064" s="10" t="str">
        <f t="shared" si="426"/>
        <v>Mar</v>
      </c>
      <c r="K3064" s="12" t="str">
        <f t="shared" si="427"/>
        <v>24</v>
      </c>
      <c r="L3064" s="2" t="s">
        <v>20</v>
      </c>
      <c r="M3064" s="2" t="s">
        <v>25</v>
      </c>
      <c r="N3064" s="2">
        <v>0.86</v>
      </c>
      <c r="O3064" s="2" t="s">
        <v>16</v>
      </c>
      <c r="P3064" s="2">
        <v>13</v>
      </c>
      <c r="Q3064" s="2">
        <f t="shared" si="428"/>
        <v>2</v>
      </c>
      <c r="R3064" s="2">
        <v>29.72</v>
      </c>
      <c r="S3064" s="2">
        <f t="shared" si="429"/>
        <v>1</v>
      </c>
      <c r="T3064" s="42">
        <f>DataSet!G3371+DataSet!Q3371+DataSet!S3371</f>
        <v>4</v>
      </c>
      <c r="U3064" s="16" t="str">
        <f t="shared" si="430"/>
        <v>Low</v>
      </c>
      <c r="V3064" s="4">
        <v>4</v>
      </c>
      <c r="W3064" s="33">
        <f t="shared" si="431"/>
        <v>514.94449999999972</v>
      </c>
      <c r="X3064" s="2" t="s">
        <v>22</v>
      </c>
    </row>
    <row r="3065" spans="1:24" ht="14.25" customHeight="1" x14ac:dyDescent="0.25">
      <c r="A3065" s="2">
        <v>3565</v>
      </c>
      <c r="B3065" s="2">
        <v>63</v>
      </c>
      <c r="C3065" s="2" t="str">
        <f t="shared" si="423"/>
        <v>Seniors</v>
      </c>
      <c r="D3065" s="2" t="s">
        <v>26</v>
      </c>
      <c r="E3065" s="2" t="s">
        <v>13</v>
      </c>
      <c r="F3065" s="2">
        <v>887.15</v>
      </c>
      <c r="G3065" s="2">
        <f t="shared" si="424"/>
        <v>3</v>
      </c>
      <c r="H3065" s="6">
        <v>47761</v>
      </c>
      <c r="I3065" s="12" t="str">
        <f t="shared" si="425"/>
        <v>2030</v>
      </c>
      <c r="J3065" s="10" t="str">
        <f t="shared" si="426"/>
        <v>Oct</v>
      </c>
      <c r="K3065" s="12" t="str">
        <f t="shared" si="427"/>
        <v>05</v>
      </c>
      <c r="L3065" s="2" t="s">
        <v>24</v>
      </c>
      <c r="M3065" s="2" t="s">
        <v>25</v>
      </c>
      <c r="N3065" s="2">
        <v>0.86</v>
      </c>
      <c r="O3065" s="2" t="s">
        <v>21</v>
      </c>
      <c r="P3065" s="2">
        <v>19</v>
      </c>
      <c r="Q3065" s="2">
        <f t="shared" si="428"/>
        <v>3</v>
      </c>
      <c r="R3065" s="2">
        <v>46.69</v>
      </c>
      <c r="S3065" s="2">
        <f t="shared" si="429"/>
        <v>1</v>
      </c>
      <c r="T3065" s="42">
        <f>DataSet!G3566+DataSet!Q3566+DataSet!S3566</f>
        <v>6</v>
      </c>
      <c r="U3065" s="16" t="str">
        <f t="shared" si="430"/>
        <v>Medium</v>
      </c>
      <c r="V3065" s="4">
        <v>5</v>
      </c>
      <c r="W3065" s="33">
        <f t="shared" si="431"/>
        <v>544.76128947368397</v>
      </c>
      <c r="X3065" s="2" t="s">
        <v>22</v>
      </c>
    </row>
    <row r="3066" spans="1:24" ht="14.25" customHeight="1" x14ac:dyDescent="0.25">
      <c r="A3066" s="2">
        <v>3643</v>
      </c>
      <c r="B3066" s="2">
        <v>48</v>
      </c>
      <c r="C3066" s="2" t="str">
        <f t="shared" si="423"/>
        <v>Mid Adults</v>
      </c>
      <c r="D3066" s="2" t="s">
        <v>12</v>
      </c>
      <c r="E3066" s="2" t="s">
        <v>27</v>
      </c>
      <c r="F3066" s="2">
        <v>663.3</v>
      </c>
      <c r="G3066" s="2">
        <f t="shared" si="424"/>
        <v>3</v>
      </c>
      <c r="H3066" s="6">
        <v>47839</v>
      </c>
      <c r="I3066" s="12" t="str">
        <f t="shared" si="425"/>
        <v>2030</v>
      </c>
      <c r="J3066" s="10" t="str">
        <f t="shared" si="426"/>
        <v>Dec</v>
      </c>
      <c r="K3066" s="12" t="str">
        <f t="shared" si="427"/>
        <v>22</v>
      </c>
      <c r="L3066" s="2" t="s">
        <v>30</v>
      </c>
      <c r="M3066" s="2" t="s">
        <v>25</v>
      </c>
      <c r="N3066" s="2">
        <v>0.86</v>
      </c>
      <c r="O3066" s="2" t="s">
        <v>16</v>
      </c>
      <c r="P3066" s="2">
        <v>11</v>
      </c>
      <c r="Q3066" s="2">
        <f t="shared" si="428"/>
        <v>2</v>
      </c>
      <c r="R3066" s="2">
        <v>60.3</v>
      </c>
      <c r="S3066" s="2">
        <f t="shared" si="429"/>
        <v>2</v>
      </c>
      <c r="T3066" s="42">
        <f>DataSet!G3644+DataSet!Q3644+DataSet!S3644</f>
        <v>5</v>
      </c>
      <c r="U3066" s="16" t="str">
        <f t="shared" si="430"/>
        <v>Medium</v>
      </c>
      <c r="V3066" s="4">
        <v>3</v>
      </c>
      <c r="W3066" s="33">
        <f t="shared" si="431"/>
        <v>497.65714285714256</v>
      </c>
      <c r="X3066" s="2" t="s">
        <v>22</v>
      </c>
    </row>
    <row r="3067" spans="1:24" ht="14.25" customHeight="1" x14ac:dyDescent="0.25">
      <c r="A3067" s="2">
        <v>4312</v>
      </c>
      <c r="B3067" s="2">
        <v>53</v>
      </c>
      <c r="C3067" s="2" t="str">
        <f t="shared" si="423"/>
        <v>Late Adults</v>
      </c>
      <c r="D3067" s="2" t="s">
        <v>12</v>
      </c>
      <c r="E3067" s="2" t="s">
        <v>27</v>
      </c>
      <c r="F3067" s="2">
        <v>304.01</v>
      </c>
      <c r="G3067" s="2">
        <f t="shared" si="424"/>
        <v>1</v>
      </c>
      <c r="H3067" s="6">
        <v>48508</v>
      </c>
      <c r="I3067" s="12" t="str">
        <f t="shared" si="425"/>
        <v>2032</v>
      </c>
      <c r="J3067" s="10" t="str">
        <f t="shared" si="426"/>
        <v>Oct</v>
      </c>
      <c r="K3067" s="12" t="str">
        <f t="shared" si="427"/>
        <v>21</v>
      </c>
      <c r="L3067" s="2" t="s">
        <v>24</v>
      </c>
      <c r="M3067" s="2" t="s">
        <v>15</v>
      </c>
      <c r="N3067" s="2">
        <v>0.86</v>
      </c>
      <c r="O3067" s="2" t="s">
        <v>21</v>
      </c>
      <c r="P3067" s="2">
        <v>1</v>
      </c>
      <c r="Q3067" s="2">
        <f t="shared" si="428"/>
        <v>1</v>
      </c>
      <c r="R3067" s="2">
        <v>304.01</v>
      </c>
      <c r="S3067" s="2">
        <f t="shared" si="429"/>
        <v>3</v>
      </c>
      <c r="T3067" s="42">
        <f>DataSet!G4313+DataSet!Q4313+DataSet!S4313</f>
        <v>6</v>
      </c>
      <c r="U3067" s="16" t="str">
        <f t="shared" si="430"/>
        <v>Medium</v>
      </c>
      <c r="V3067" s="4">
        <v>5</v>
      </c>
      <c r="W3067" s="33">
        <f t="shared" si="431"/>
        <v>543.85788918205765</v>
      </c>
      <c r="X3067" s="2" t="s">
        <v>28</v>
      </c>
    </row>
    <row r="3068" spans="1:24" ht="14.25" customHeight="1" x14ac:dyDescent="0.25">
      <c r="A3068" s="2">
        <v>4347</v>
      </c>
      <c r="B3068" s="2">
        <v>49</v>
      </c>
      <c r="C3068" s="2" t="str">
        <f t="shared" si="423"/>
        <v>Mid Adults</v>
      </c>
      <c r="D3068" s="2" t="s">
        <v>18</v>
      </c>
      <c r="E3068" s="2" t="s">
        <v>29</v>
      </c>
      <c r="F3068" s="2">
        <v>538.75</v>
      </c>
      <c r="G3068" s="2">
        <f t="shared" si="424"/>
        <v>2</v>
      </c>
      <c r="H3068" s="6">
        <v>48543</v>
      </c>
      <c r="I3068" s="12" t="str">
        <f t="shared" si="425"/>
        <v>2032</v>
      </c>
      <c r="J3068" s="10" t="str">
        <f t="shared" si="426"/>
        <v>Nov</v>
      </c>
      <c r="K3068" s="12" t="str">
        <f t="shared" si="427"/>
        <v>25</v>
      </c>
      <c r="L3068" s="2" t="s">
        <v>30</v>
      </c>
      <c r="M3068" s="2" t="s">
        <v>15</v>
      </c>
      <c r="N3068" s="2">
        <v>0.86</v>
      </c>
      <c r="O3068" s="2" t="s">
        <v>16</v>
      </c>
      <c r="P3068" s="2">
        <v>16</v>
      </c>
      <c r="Q3068" s="2">
        <f t="shared" si="428"/>
        <v>3</v>
      </c>
      <c r="R3068" s="2">
        <v>33.67</v>
      </c>
      <c r="S3068" s="2">
        <f t="shared" si="429"/>
        <v>1</v>
      </c>
      <c r="T3068" s="42">
        <f>DataSet!G4348+DataSet!Q4348+DataSet!S4348</f>
        <v>6</v>
      </c>
      <c r="U3068" s="16" t="str">
        <f t="shared" si="430"/>
        <v>Medium</v>
      </c>
      <c r="V3068" s="4">
        <v>4</v>
      </c>
      <c r="W3068" s="33">
        <f t="shared" si="431"/>
        <v>515.26691729323284</v>
      </c>
      <c r="X3068" s="2" t="s">
        <v>28</v>
      </c>
    </row>
    <row r="3069" spans="1:24" ht="14.25" customHeight="1" x14ac:dyDescent="0.25">
      <c r="A3069" s="2">
        <v>4392</v>
      </c>
      <c r="B3069" s="2">
        <v>60</v>
      </c>
      <c r="C3069" s="2" t="str">
        <f t="shared" si="423"/>
        <v>Seniors</v>
      </c>
      <c r="D3069" s="2" t="s">
        <v>18</v>
      </c>
      <c r="E3069" s="2" t="s">
        <v>29</v>
      </c>
      <c r="F3069" s="2">
        <v>337.3</v>
      </c>
      <c r="G3069" s="2">
        <f t="shared" si="424"/>
        <v>1</v>
      </c>
      <c r="H3069" s="6">
        <v>48588</v>
      </c>
      <c r="I3069" s="12" t="str">
        <f t="shared" si="425"/>
        <v>2033</v>
      </c>
      <c r="J3069" s="10" t="str">
        <f t="shared" si="426"/>
        <v>Jan</v>
      </c>
      <c r="K3069" s="12" t="str">
        <f t="shared" si="427"/>
        <v>09</v>
      </c>
      <c r="L3069" s="2" t="s">
        <v>30</v>
      </c>
      <c r="M3069" s="2" t="s">
        <v>25</v>
      </c>
      <c r="N3069" s="2">
        <v>0.86</v>
      </c>
      <c r="O3069" s="2" t="s">
        <v>16</v>
      </c>
      <c r="P3069" s="2">
        <v>15</v>
      </c>
      <c r="Q3069" s="2">
        <f t="shared" si="428"/>
        <v>2</v>
      </c>
      <c r="R3069" s="2">
        <v>22.49</v>
      </c>
      <c r="S3069" s="2">
        <f t="shared" si="429"/>
        <v>1</v>
      </c>
      <c r="T3069" s="42">
        <f>DataSet!G4393+DataSet!Q4393+DataSet!S4393</f>
        <v>6</v>
      </c>
      <c r="U3069" s="16" t="str">
        <f t="shared" si="430"/>
        <v>Medium</v>
      </c>
      <c r="V3069" s="4">
        <v>1</v>
      </c>
      <c r="W3069" s="33">
        <f t="shared" si="431"/>
        <v>535.91825974025983</v>
      </c>
      <c r="X3069" s="2" t="s">
        <v>28</v>
      </c>
    </row>
    <row r="3070" spans="1:24" ht="14.25" customHeight="1" x14ac:dyDescent="0.25">
      <c r="A3070" s="2">
        <v>4400</v>
      </c>
      <c r="B3070" s="2">
        <v>63</v>
      </c>
      <c r="C3070" s="2" t="str">
        <f t="shared" si="423"/>
        <v>Seniors</v>
      </c>
      <c r="D3070" s="2" t="s">
        <v>18</v>
      </c>
      <c r="E3070" s="2" t="s">
        <v>29</v>
      </c>
      <c r="F3070" s="2">
        <v>591.23</v>
      </c>
      <c r="G3070" s="2">
        <f t="shared" si="424"/>
        <v>2</v>
      </c>
      <c r="H3070" s="6">
        <v>48596</v>
      </c>
      <c r="I3070" s="12" t="str">
        <f t="shared" si="425"/>
        <v>2033</v>
      </c>
      <c r="J3070" s="10" t="str">
        <f t="shared" si="426"/>
        <v>Jan</v>
      </c>
      <c r="K3070" s="12" t="str">
        <f t="shared" si="427"/>
        <v>17</v>
      </c>
      <c r="L3070" s="2" t="s">
        <v>24</v>
      </c>
      <c r="M3070" s="2" t="s">
        <v>15</v>
      </c>
      <c r="N3070" s="2">
        <v>0.86</v>
      </c>
      <c r="O3070" s="2" t="s">
        <v>16</v>
      </c>
      <c r="P3070" s="2">
        <v>12</v>
      </c>
      <c r="Q3070" s="2">
        <f t="shared" si="428"/>
        <v>2</v>
      </c>
      <c r="R3070" s="2">
        <v>49.27</v>
      </c>
      <c r="S3070" s="2">
        <f t="shared" si="429"/>
        <v>1</v>
      </c>
      <c r="T3070" s="42">
        <f>DataSet!G4401+DataSet!Q4401+DataSet!S4401</f>
        <v>5</v>
      </c>
      <c r="U3070" s="16" t="str">
        <f t="shared" si="430"/>
        <v>Medium</v>
      </c>
      <c r="V3070" s="4">
        <v>1</v>
      </c>
      <c r="W3070" s="33">
        <f t="shared" si="431"/>
        <v>536.43549479166677</v>
      </c>
      <c r="X3070" s="2" t="s">
        <v>17</v>
      </c>
    </row>
    <row r="3071" spans="1:24" ht="14.25" customHeight="1" x14ac:dyDescent="0.25">
      <c r="A3071" s="2">
        <v>4852</v>
      </c>
      <c r="B3071" s="2">
        <v>51</v>
      </c>
      <c r="C3071" s="2" t="str">
        <f t="shared" si="423"/>
        <v>Late Adults</v>
      </c>
      <c r="D3071" s="2" t="s">
        <v>23</v>
      </c>
      <c r="E3071" s="2" t="s">
        <v>13</v>
      </c>
      <c r="F3071" s="2">
        <v>345.99</v>
      </c>
      <c r="G3071" s="2">
        <f t="shared" si="424"/>
        <v>1</v>
      </c>
      <c r="H3071" s="6">
        <v>49048</v>
      </c>
      <c r="I3071" s="12" t="str">
        <f t="shared" si="425"/>
        <v>2034</v>
      </c>
      <c r="J3071" s="10" t="str">
        <f t="shared" si="426"/>
        <v>Apr</v>
      </c>
      <c r="K3071" s="12" t="str">
        <f t="shared" si="427"/>
        <v>14</v>
      </c>
      <c r="L3071" s="2" t="s">
        <v>24</v>
      </c>
      <c r="M3071" s="2" t="s">
        <v>15</v>
      </c>
      <c r="N3071" s="2">
        <v>0.86</v>
      </c>
      <c r="O3071" s="2" t="s">
        <v>21</v>
      </c>
      <c r="P3071" s="2">
        <v>18</v>
      </c>
      <c r="Q3071" s="2">
        <f t="shared" si="428"/>
        <v>3</v>
      </c>
      <c r="R3071" s="2">
        <v>19.22</v>
      </c>
      <c r="S3071" s="2">
        <f t="shared" si="429"/>
        <v>1</v>
      </c>
      <c r="T3071" s="42">
        <f>DataSet!G4853+DataSet!Q4853+DataSet!S4853</f>
        <v>4</v>
      </c>
      <c r="U3071" s="16" t="str">
        <f t="shared" si="430"/>
        <v>Low</v>
      </c>
      <c r="V3071" s="4">
        <v>2</v>
      </c>
      <c r="W3071" s="33">
        <f t="shared" si="431"/>
        <v>521.47484536082425</v>
      </c>
      <c r="X3071" s="2" t="s">
        <v>22</v>
      </c>
    </row>
    <row r="3072" spans="1:24" ht="14.25" customHeight="1" x14ac:dyDescent="0.25">
      <c r="A3072" s="2">
        <v>4856</v>
      </c>
      <c r="B3072" s="2">
        <v>40</v>
      </c>
      <c r="C3072" s="2" t="str">
        <f t="shared" si="423"/>
        <v>Mid Adults</v>
      </c>
      <c r="D3072" s="2" t="s">
        <v>23</v>
      </c>
      <c r="E3072" s="2" t="s">
        <v>29</v>
      </c>
      <c r="F3072" s="2">
        <v>801.98</v>
      </c>
      <c r="G3072" s="2">
        <f t="shared" si="424"/>
        <v>3</v>
      </c>
      <c r="H3072" s="6">
        <v>49052</v>
      </c>
      <c r="I3072" s="12" t="str">
        <f t="shared" si="425"/>
        <v>2034</v>
      </c>
      <c r="J3072" s="10" t="str">
        <f t="shared" si="426"/>
        <v>Apr</v>
      </c>
      <c r="K3072" s="12" t="str">
        <f t="shared" si="427"/>
        <v>18</v>
      </c>
      <c r="L3072" s="2" t="s">
        <v>14</v>
      </c>
      <c r="M3072" s="2" t="s">
        <v>25</v>
      </c>
      <c r="N3072" s="2">
        <v>0.86</v>
      </c>
      <c r="O3072" s="2" t="s">
        <v>21</v>
      </c>
      <c r="P3072" s="2">
        <v>5</v>
      </c>
      <c r="Q3072" s="2">
        <f t="shared" si="428"/>
        <v>1</v>
      </c>
      <c r="R3072" s="2">
        <v>160.4</v>
      </c>
      <c r="S3072" s="2">
        <f t="shared" si="429"/>
        <v>3</v>
      </c>
      <c r="T3072" s="42">
        <f>DataSet!G4857+DataSet!Q4857+DataSet!S4857</f>
        <v>4</v>
      </c>
      <c r="U3072" s="16" t="str">
        <f t="shared" si="430"/>
        <v>Low</v>
      </c>
      <c r="V3072" s="4">
        <v>4</v>
      </c>
      <c r="W3072" s="33">
        <f t="shared" si="431"/>
        <v>515.20791457286418</v>
      </c>
      <c r="X3072" s="2" t="s">
        <v>22</v>
      </c>
    </row>
    <row r="3073" spans="1:24" ht="14.25" customHeight="1" x14ac:dyDescent="0.25">
      <c r="A3073" s="2">
        <v>4863</v>
      </c>
      <c r="B3073" s="2">
        <v>46</v>
      </c>
      <c r="C3073" s="2" t="str">
        <f t="shared" si="423"/>
        <v>Mid Adults</v>
      </c>
      <c r="D3073" s="2" t="s">
        <v>26</v>
      </c>
      <c r="E3073" s="2" t="s">
        <v>29</v>
      </c>
      <c r="F3073" s="2">
        <v>713.12</v>
      </c>
      <c r="G3073" s="2">
        <f t="shared" si="424"/>
        <v>3</v>
      </c>
      <c r="H3073" s="6">
        <v>49059</v>
      </c>
      <c r="I3073" s="12" t="str">
        <f t="shared" si="425"/>
        <v>2034</v>
      </c>
      <c r="J3073" s="10" t="str">
        <f t="shared" si="426"/>
        <v>Apr</v>
      </c>
      <c r="K3073" s="12" t="str">
        <f t="shared" si="427"/>
        <v>25</v>
      </c>
      <c r="L3073" s="2" t="s">
        <v>20</v>
      </c>
      <c r="M3073" s="2" t="s">
        <v>15</v>
      </c>
      <c r="N3073" s="2">
        <v>0.86</v>
      </c>
      <c r="O3073" s="2" t="s">
        <v>16</v>
      </c>
      <c r="P3073" s="2">
        <v>10</v>
      </c>
      <c r="Q3073" s="2">
        <f t="shared" si="428"/>
        <v>2</v>
      </c>
      <c r="R3073" s="2">
        <v>71.31</v>
      </c>
      <c r="S3073" s="2">
        <f t="shared" si="429"/>
        <v>2</v>
      </c>
      <c r="T3073" s="42">
        <f>DataSet!G4864+DataSet!Q4864+DataSet!S4864</f>
        <v>6</v>
      </c>
      <c r="U3073" s="16" t="str">
        <f t="shared" si="430"/>
        <v>Medium</v>
      </c>
      <c r="V3073" s="4">
        <v>5</v>
      </c>
      <c r="W3073" s="33">
        <f t="shared" si="431"/>
        <v>544.49240740740709</v>
      </c>
      <c r="X3073" s="2" t="s">
        <v>22</v>
      </c>
    </row>
    <row r="3074" spans="1:24" ht="14.25" customHeight="1" x14ac:dyDescent="0.25">
      <c r="A3074" s="2">
        <v>24</v>
      </c>
      <c r="B3074" s="2">
        <v>55</v>
      </c>
      <c r="C3074" s="2" t="str">
        <f t="shared" ref="C3074:C3137" si="432">IF(AND(B3074&gt;=18, B3074&lt;=29), "Young Adults",
   IF(AND(B3074&gt;=30, B3074&lt;=39), "Early Adults",
      IF(AND(B3074&gt;=40, B3074&lt;=49), "Mid Adults",
         IF(AND(B3074&gt;=50, B3074&lt;=59), "Late Adults",
            IF(AND(B3074&gt;=60, B3074&lt;=69), "Seniors", "Out of Range")
         )
      )
   )
)</f>
        <v>Late Adults</v>
      </c>
      <c r="D3074" s="2" t="s">
        <v>26</v>
      </c>
      <c r="E3074" s="2" t="s">
        <v>29</v>
      </c>
      <c r="F3074" s="2">
        <v>821.32</v>
      </c>
      <c r="G3074" s="2">
        <f t="shared" ref="G3074:G3137" si="433">IF(F3074 &lt;= 350, 1, IF(F3074&gt; 350, IF(F3074 &lt;= 650, 2, 3)))</f>
        <v>3</v>
      </c>
      <c r="H3074" s="6">
        <v>44220</v>
      </c>
      <c r="I3074" s="12" t="str">
        <f t="shared" ref="I3074:I3137" si="434">TEXT(H3074, "yyyy")</f>
        <v>2021</v>
      </c>
      <c r="J3074" s="10" t="str">
        <f t="shared" ref="J3074:J3137" si="435">TEXT(H3074, "mmm")</f>
        <v>Jan</v>
      </c>
      <c r="K3074" s="12" t="str">
        <f t="shared" ref="K3074:K3137" si="436">TEXT(H3074, "dd")</f>
        <v>24</v>
      </c>
      <c r="L3074" s="2" t="s">
        <v>30</v>
      </c>
      <c r="M3074" s="2" t="s">
        <v>15</v>
      </c>
      <c r="N3074" s="2">
        <v>0.85</v>
      </c>
      <c r="O3074" s="2" t="s">
        <v>16</v>
      </c>
      <c r="P3074" s="2">
        <v>13</v>
      </c>
      <c r="Q3074" s="2">
        <f t="shared" ref="Q3074:Q3137" si="437">IF(P3074 &lt;= 5, 1, IF(P3074&gt; 5, IF(P3074 &lt;= 15, 2, 3)))</f>
        <v>2</v>
      </c>
      <c r="R3074" s="2">
        <v>63.18</v>
      </c>
      <c r="S3074" s="2">
        <f t="shared" ref="S3074:S3137" si="438">IF(R3074 &lt;= 50, 1, IF(R3074&gt; 50, IF(R3074 &lt;= 150, 2, 3)))</f>
        <v>2</v>
      </c>
      <c r="T3074" s="42">
        <f>DataSet!G25+DataSet!Q25+DataSet!S25</f>
        <v>4</v>
      </c>
      <c r="U3074" s="16" t="str">
        <f t="shared" ref="U3074:U3137" si="439">IF(T3074&lt;=4,"Low",IF(T3074&lt;=6,"Medium","High"))</f>
        <v>Low</v>
      </c>
      <c r="V3074" s="4">
        <v>3</v>
      </c>
      <c r="W3074" s="33">
        <f t="shared" ref="W3074:W3137" si="440">AVERAGEIFS(F3074:F8073, V3074:V8073,V3074 )</f>
        <v>497.22578124999967</v>
      </c>
      <c r="X3074" s="2" t="s">
        <v>22</v>
      </c>
    </row>
    <row r="3075" spans="1:24" ht="14.25" customHeight="1" x14ac:dyDescent="0.25">
      <c r="A3075" s="2">
        <v>95</v>
      </c>
      <c r="B3075" s="2">
        <v>58</v>
      </c>
      <c r="C3075" s="2" t="str">
        <f t="shared" si="432"/>
        <v>Late Adults</v>
      </c>
      <c r="D3075" s="2" t="s">
        <v>12</v>
      </c>
      <c r="E3075" s="2" t="s">
        <v>29</v>
      </c>
      <c r="F3075" s="2">
        <v>474.22</v>
      </c>
      <c r="G3075" s="2">
        <f t="shared" si="433"/>
        <v>2</v>
      </c>
      <c r="H3075" s="6">
        <v>44291</v>
      </c>
      <c r="I3075" s="12" t="str">
        <f t="shared" si="434"/>
        <v>2021</v>
      </c>
      <c r="J3075" s="10" t="str">
        <f t="shared" si="435"/>
        <v>Apr</v>
      </c>
      <c r="K3075" s="12" t="str">
        <f t="shared" si="436"/>
        <v>05</v>
      </c>
      <c r="L3075" s="2" t="s">
        <v>24</v>
      </c>
      <c r="M3075" s="2" t="s">
        <v>15</v>
      </c>
      <c r="N3075" s="2">
        <v>0.85</v>
      </c>
      <c r="O3075" s="2" t="s">
        <v>16</v>
      </c>
      <c r="P3075" s="2">
        <v>14</v>
      </c>
      <c r="Q3075" s="2">
        <f t="shared" si="437"/>
        <v>2</v>
      </c>
      <c r="R3075" s="2">
        <v>33.869999999999997</v>
      </c>
      <c r="S3075" s="2">
        <f t="shared" si="438"/>
        <v>1</v>
      </c>
      <c r="T3075" s="42">
        <f>DataSet!G96+DataSet!Q96+DataSet!S96</f>
        <v>5</v>
      </c>
      <c r="U3075" s="16" t="str">
        <f t="shared" si="439"/>
        <v>Medium</v>
      </c>
      <c r="V3075" s="4">
        <v>5</v>
      </c>
      <c r="W3075" s="33">
        <f t="shared" si="440"/>
        <v>544.04511936339497</v>
      </c>
      <c r="X3075" s="2" t="s">
        <v>28</v>
      </c>
    </row>
    <row r="3076" spans="1:24" ht="14.25" customHeight="1" x14ac:dyDescent="0.25">
      <c r="A3076" s="2">
        <v>920</v>
      </c>
      <c r="B3076" s="2">
        <v>44</v>
      </c>
      <c r="C3076" s="2" t="str">
        <f t="shared" si="432"/>
        <v>Mid Adults</v>
      </c>
      <c r="D3076" s="2" t="s">
        <v>18</v>
      </c>
      <c r="E3076" s="2" t="s">
        <v>29</v>
      </c>
      <c r="F3076" s="2">
        <v>276.10000000000002</v>
      </c>
      <c r="G3076" s="2">
        <f t="shared" si="433"/>
        <v>1</v>
      </c>
      <c r="H3076" s="6">
        <v>45116</v>
      </c>
      <c r="I3076" s="12" t="str">
        <f t="shared" si="434"/>
        <v>2023</v>
      </c>
      <c r="J3076" s="10" t="str">
        <f t="shared" si="435"/>
        <v>Jul</v>
      </c>
      <c r="K3076" s="12" t="str">
        <f t="shared" si="436"/>
        <v>09</v>
      </c>
      <c r="L3076" s="2" t="s">
        <v>14</v>
      </c>
      <c r="M3076" s="2" t="s">
        <v>15</v>
      </c>
      <c r="N3076" s="2">
        <v>0.85</v>
      </c>
      <c r="O3076" s="2" t="s">
        <v>16</v>
      </c>
      <c r="P3076" s="2">
        <v>14</v>
      </c>
      <c r="Q3076" s="2">
        <f t="shared" si="437"/>
        <v>2</v>
      </c>
      <c r="R3076" s="2">
        <v>19.72</v>
      </c>
      <c r="S3076" s="2">
        <f t="shared" si="438"/>
        <v>1</v>
      </c>
      <c r="T3076" s="42">
        <f>DataSet!G921+DataSet!Q921+DataSet!S921</f>
        <v>4</v>
      </c>
      <c r="U3076" s="16" t="str">
        <f t="shared" si="439"/>
        <v>Low</v>
      </c>
      <c r="V3076" s="4">
        <v>4</v>
      </c>
      <c r="W3076" s="33">
        <f t="shared" si="440"/>
        <v>514.48556675062957</v>
      </c>
      <c r="X3076" s="2" t="s">
        <v>17</v>
      </c>
    </row>
    <row r="3077" spans="1:24" ht="14.25" customHeight="1" x14ac:dyDescent="0.25">
      <c r="A3077" s="2">
        <v>1075</v>
      </c>
      <c r="B3077" s="2">
        <v>54</v>
      </c>
      <c r="C3077" s="2" t="str">
        <f t="shared" si="432"/>
        <v>Late Adults</v>
      </c>
      <c r="D3077" s="2" t="s">
        <v>23</v>
      </c>
      <c r="E3077" s="2" t="s">
        <v>19</v>
      </c>
      <c r="F3077" s="2">
        <v>188.91</v>
      </c>
      <c r="G3077" s="2">
        <f t="shared" si="433"/>
        <v>1</v>
      </c>
      <c r="H3077" s="6">
        <v>45271</v>
      </c>
      <c r="I3077" s="12" t="str">
        <f t="shared" si="434"/>
        <v>2023</v>
      </c>
      <c r="J3077" s="10" t="str">
        <f t="shared" si="435"/>
        <v>Dec</v>
      </c>
      <c r="K3077" s="12" t="str">
        <f t="shared" si="436"/>
        <v>11</v>
      </c>
      <c r="L3077" s="2" t="s">
        <v>20</v>
      </c>
      <c r="M3077" s="2" t="s">
        <v>15</v>
      </c>
      <c r="N3077" s="2">
        <v>0.85</v>
      </c>
      <c r="O3077" s="2" t="s">
        <v>21</v>
      </c>
      <c r="P3077" s="2">
        <v>17</v>
      </c>
      <c r="Q3077" s="2">
        <f t="shared" si="437"/>
        <v>3</v>
      </c>
      <c r="R3077" s="2">
        <v>11.11</v>
      </c>
      <c r="S3077" s="2">
        <f t="shared" si="438"/>
        <v>1</v>
      </c>
      <c r="T3077" s="42">
        <f>DataSet!G1076+DataSet!Q1076+DataSet!S1076</f>
        <v>5</v>
      </c>
      <c r="U3077" s="16" t="str">
        <f t="shared" si="439"/>
        <v>Medium</v>
      </c>
      <c r="V3077" s="4">
        <v>1</v>
      </c>
      <c r="W3077" s="33">
        <f t="shared" si="440"/>
        <v>536.29242819843353</v>
      </c>
      <c r="X3077" s="2" t="s">
        <v>28</v>
      </c>
    </row>
    <row r="3078" spans="1:24" ht="14.25" customHeight="1" x14ac:dyDescent="0.25">
      <c r="A3078" s="2">
        <v>1795</v>
      </c>
      <c r="B3078" s="2">
        <v>22</v>
      </c>
      <c r="C3078" s="2" t="str">
        <f t="shared" si="432"/>
        <v>Young Adults</v>
      </c>
      <c r="D3078" s="2" t="s">
        <v>26</v>
      </c>
      <c r="E3078" s="2" t="s">
        <v>29</v>
      </c>
      <c r="F3078" s="2">
        <v>269.05</v>
      </c>
      <c r="G3078" s="2">
        <f t="shared" si="433"/>
        <v>1</v>
      </c>
      <c r="H3078" s="6">
        <v>45991</v>
      </c>
      <c r="I3078" s="12" t="str">
        <f t="shared" si="434"/>
        <v>2025</v>
      </c>
      <c r="J3078" s="10" t="str">
        <f t="shared" si="435"/>
        <v>Nov</v>
      </c>
      <c r="K3078" s="12" t="str">
        <f t="shared" si="436"/>
        <v>30</v>
      </c>
      <c r="L3078" s="2" t="s">
        <v>20</v>
      </c>
      <c r="M3078" s="2" t="s">
        <v>25</v>
      </c>
      <c r="N3078" s="2">
        <v>0.85</v>
      </c>
      <c r="O3078" s="2" t="s">
        <v>21</v>
      </c>
      <c r="P3078" s="2">
        <v>17</v>
      </c>
      <c r="Q3078" s="2">
        <f t="shared" si="437"/>
        <v>3</v>
      </c>
      <c r="R3078" s="2">
        <v>15.83</v>
      </c>
      <c r="S3078" s="2">
        <f t="shared" si="438"/>
        <v>1</v>
      </c>
      <c r="T3078" s="42">
        <f>DataSet!G1796+DataSet!Q1796+DataSet!S1796</f>
        <v>7</v>
      </c>
      <c r="U3078" s="16" t="str">
        <f t="shared" si="439"/>
        <v>High</v>
      </c>
      <c r="V3078" s="4">
        <v>3</v>
      </c>
      <c r="W3078" s="33">
        <f t="shared" si="440"/>
        <v>496.37958224543053</v>
      </c>
      <c r="X3078" s="2" t="s">
        <v>28</v>
      </c>
    </row>
    <row r="3079" spans="1:24" ht="14.25" customHeight="1" x14ac:dyDescent="0.25">
      <c r="A3079" s="2">
        <v>1920</v>
      </c>
      <c r="B3079" s="2">
        <v>33</v>
      </c>
      <c r="C3079" s="2" t="str">
        <f t="shared" si="432"/>
        <v>Early Adults</v>
      </c>
      <c r="D3079" s="2" t="s">
        <v>12</v>
      </c>
      <c r="E3079" s="2" t="s">
        <v>27</v>
      </c>
      <c r="F3079" s="2">
        <v>102.08</v>
      </c>
      <c r="G3079" s="2">
        <f t="shared" si="433"/>
        <v>1</v>
      </c>
      <c r="H3079" s="6">
        <v>46116</v>
      </c>
      <c r="I3079" s="12" t="str">
        <f t="shared" si="434"/>
        <v>2026</v>
      </c>
      <c r="J3079" s="10" t="str">
        <f t="shared" si="435"/>
        <v>Apr</v>
      </c>
      <c r="K3079" s="12" t="str">
        <f t="shared" si="436"/>
        <v>04</v>
      </c>
      <c r="L3079" s="2" t="s">
        <v>24</v>
      </c>
      <c r="M3079" s="2" t="s">
        <v>15</v>
      </c>
      <c r="N3079" s="2">
        <v>0.85</v>
      </c>
      <c r="O3079" s="2" t="s">
        <v>16</v>
      </c>
      <c r="P3079" s="2">
        <v>4</v>
      </c>
      <c r="Q3079" s="2">
        <f t="shared" si="437"/>
        <v>1</v>
      </c>
      <c r="R3079" s="2">
        <v>25.52</v>
      </c>
      <c r="S3079" s="2">
        <f t="shared" si="438"/>
        <v>1</v>
      </c>
      <c r="T3079" s="42">
        <f>DataSet!G1921+DataSet!Q1921+DataSet!S1921</f>
        <v>7</v>
      </c>
      <c r="U3079" s="16" t="str">
        <f t="shared" si="439"/>
        <v>High</v>
      </c>
      <c r="V3079" s="4">
        <v>3</v>
      </c>
      <c r="W3079" s="33">
        <f t="shared" si="440"/>
        <v>496.97468586387402</v>
      </c>
      <c r="X3079" s="2" t="s">
        <v>17</v>
      </c>
    </row>
    <row r="3080" spans="1:24" ht="14.25" customHeight="1" x14ac:dyDescent="0.25">
      <c r="A3080" s="2">
        <v>2148</v>
      </c>
      <c r="B3080" s="2">
        <v>55</v>
      </c>
      <c r="C3080" s="2" t="str">
        <f t="shared" si="432"/>
        <v>Late Adults</v>
      </c>
      <c r="D3080" s="2" t="s">
        <v>26</v>
      </c>
      <c r="E3080" s="2" t="s">
        <v>29</v>
      </c>
      <c r="F3080" s="2">
        <v>309.39999999999998</v>
      </c>
      <c r="G3080" s="2">
        <f t="shared" si="433"/>
        <v>1</v>
      </c>
      <c r="H3080" s="6">
        <v>46344</v>
      </c>
      <c r="I3080" s="12" t="str">
        <f t="shared" si="434"/>
        <v>2026</v>
      </c>
      <c r="J3080" s="10" t="str">
        <f t="shared" si="435"/>
        <v>Nov</v>
      </c>
      <c r="K3080" s="12" t="str">
        <f t="shared" si="436"/>
        <v>18</v>
      </c>
      <c r="L3080" s="2" t="s">
        <v>20</v>
      </c>
      <c r="M3080" s="2" t="s">
        <v>15</v>
      </c>
      <c r="N3080" s="2">
        <v>0.85</v>
      </c>
      <c r="O3080" s="2" t="s">
        <v>16</v>
      </c>
      <c r="P3080" s="2">
        <v>2</v>
      </c>
      <c r="Q3080" s="2">
        <f t="shared" si="437"/>
        <v>1</v>
      </c>
      <c r="R3080" s="2">
        <v>154.69999999999999</v>
      </c>
      <c r="S3080" s="2">
        <f t="shared" si="438"/>
        <v>3</v>
      </c>
      <c r="T3080" s="42">
        <f>DataSet!G2149+DataSet!Q2149+DataSet!S2149</f>
        <v>5</v>
      </c>
      <c r="U3080" s="16" t="str">
        <f t="shared" si="439"/>
        <v>Medium</v>
      </c>
      <c r="V3080" s="4">
        <v>3</v>
      </c>
      <c r="W3080" s="33">
        <f t="shared" si="440"/>
        <v>498.01115485564276</v>
      </c>
      <c r="X3080" s="2" t="s">
        <v>22</v>
      </c>
    </row>
    <row r="3081" spans="1:24" ht="14.25" customHeight="1" x14ac:dyDescent="0.25">
      <c r="A3081" s="2">
        <v>2758</v>
      </c>
      <c r="B3081" s="2">
        <v>61</v>
      </c>
      <c r="C3081" s="2" t="str">
        <f t="shared" si="432"/>
        <v>Seniors</v>
      </c>
      <c r="D3081" s="2" t="s">
        <v>23</v>
      </c>
      <c r="E3081" s="2" t="s">
        <v>13</v>
      </c>
      <c r="F3081" s="2">
        <v>67.760000000000005</v>
      </c>
      <c r="G3081" s="2">
        <f t="shared" si="433"/>
        <v>1</v>
      </c>
      <c r="H3081" s="6">
        <v>46954</v>
      </c>
      <c r="I3081" s="12" t="str">
        <f t="shared" si="434"/>
        <v>2028</v>
      </c>
      <c r="J3081" s="10" t="str">
        <f t="shared" si="435"/>
        <v>Jul</v>
      </c>
      <c r="K3081" s="12" t="str">
        <f t="shared" si="436"/>
        <v>20</v>
      </c>
      <c r="L3081" s="2" t="s">
        <v>20</v>
      </c>
      <c r="M3081" s="2" t="s">
        <v>25</v>
      </c>
      <c r="N3081" s="2">
        <v>0.85</v>
      </c>
      <c r="O3081" s="2" t="s">
        <v>21</v>
      </c>
      <c r="P3081" s="2">
        <v>10</v>
      </c>
      <c r="Q3081" s="2">
        <f t="shared" si="437"/>
        <v>2</v>
      </c>
      <c r="R3081" s="2">
        <v>6.78</v>
      </c>
      <c r="S3081" s="2">
        <f t="shared" si="438"/>
        <v>1</v>
      </c>
      <c r="T3081" s="42">
        <f>DataSet!G2759+DataSet!Q2759+DataSet!S2759</f>
        <v>6</v>
      </c>
      <c r="U3081" s="16" t="str">
        <f t="shared" si="439"/>
        <v>Medium</v>
      </c>
      <c r="V3081" s="4">
        <v>4</v>
      </c>
      <c r="W3081" s="33">
        <f t="shared" si="440"/>
        <v>515.08755050505044</v>
      </c>
      <c r="X3081" s="2" t="s">
        <v>17</v>
      </c>
    </row>
    <row r="3082" spans="1:24" ht="14.25" customHeight="1" x14ac:dyDescent="0.25">
      <c r="A3082" s="2">
        <v>2879</v>
      </c>
      <c r="B3082" s="2">
        <v>28</v>
      </c>
      <c r="C3082" s="2" t="str">
        <f t="shared" si="432"/>
        <v>Young Adults</v>
      </c>
      <c r="D3082" s="2" t="s">
        <v>12</v>
      </c>
      <c r="E3082" s="2" t="s">
        <v>27</v>
      </c>
      <c r="F3082" s="2">
        <v>762.52</v>
      </c>
      <c r="G3082" s="2">
        <f t="shared" si="433"/>
        <v>3</v>
      </c>
      <c r="H3082" s="6">
        <v>47075</v>
      </c>
      <c r="I3082" s="12" t="str">
        <f t="shared" si="434"/>
        <v>2028</v>
      </c>
      <c r="J3082" s="10" t="str">
        <f t="shared" si="435"/>
        <v>Nov</v>
      </c>
      <c r="K3082" s="12" t="str">
        <f t="shared" si="436"/>
        <v>18</v>
      </c>
      <c r="L3082" s="2" t="s">
        <v>30</v>
      </c>
      <c r="M3082" s="2" t="s">
        <v>25</v>
      </c>
      <c r="N3082" s="2">
        <v>0.85</v>
      </c>
      <c r="O3082" s="2" t="s">
        <v>21</v>
      </c>
      <c r="P3082" s="2">
        <v>2</v>
      </c>
      <c r="Q3082" s="2">
        <f t="shared" si="437"/>
        <v>1</v>
      </c>
      <c r="R3082" s="2">
        <v>381.26</v>
      </c>
      <c r="S3082" s="2">
        <f t="shared" si="438"/>
        <v>3</v>
      </c>
      <c r="T3082" s="42">
        <f>DataSet!G2880+DataSet!Q2880+DataSet!S2880</f>
        <v>7</v>
      </c>
      <c r="U3082" s="16" t="str">
        <f t="shared" si="439"/>
        <v>High</v>
      </c>
      <c r="V3082" s="4">
        <v>5</v>
      </c>
      <c r="W3082" s="33">
        <f t="shared" si="440"/>
        <v>544.23082446808485</v>
      </c>
      <c r="X3082" s="2" t="s">
        <v>28</v>
      </c>
    </row>
    <row r="3083" spans="1:24" ht="14.25" customHeight="1" x14ac:dyDescent="0.25">
      <c r="A3083" s="2">
        <v>3210</v>
      </c>
      <c r="B3083" s="2">
        <v>41</v>
      </c>
      <c r="C3083" s="2" t="str">
        <f t="shared" si="432"/>
        <v>Mid Adults</v>
      </c>
      <c r="D3083" s="2" t="s">
        <v>12</v>
      </c>
      <c r="E3083" s="2" t="s">
        <v>19</v>
      </c>
      <c r="F3083" s="2">
        <v>203.61</v>
      </c>
      <c r="G3083" s="2">
        <f t="shared" si="433"/>
        <v>1</v>
      </c>
      <c r="H3083" s="6">
        <v>47406</v>
      </c>
      <c r="I3083" s="12" t="str">
        <f t="shared" si="434"/>
        <v>2029</v>
      </c>
      <c r="J3083" s="10" t="str">
        <f t="shared" si="435"/>
        <v>Oct</v>
      </c>
      <c r="K3083" s="12" t="str">
        <f t="shared" si="436"/>
        <v>15</v>
      </c>
      <c r="L3083" s="2" t="s">
        <v>20</v>
      </c>
      <c r="M3083" s="2" t="s">
        <v>25</v>
      </c>
      <c r="N3083" s="2">
        <v>0.85</v>
      </c>
      <c r="O3083" s="2" t="s">
        <v>21</v>
      </c>
      <c r="P3083" s="2">
        <v>5</v>
      </c>
      <c r="Q3083" s="2">
        <f t="shared" si="437"/>
        <v>1</v>
      </c>
      <c r="R3083" s="2">
        <v>40.72</v>
      </c>
      <c r="S3083" s="2">
        <f t="shared" si="438"/>
        <v>1</v>
      </c>
      <c r="T3083" s="42">
        <f>DataSet!G3211+DataSet!Q3211+DataSet!S3211</f>
        <v>7</v>
      </c>
      <c r="U3083" s="16" t="str">
        <f t="shared" si="439"/>
        <v>High</v>
      </c>
      <c r="V3083" s="4">
        <v>5</v>
      </c>
      <c r="W3083" s="33">
        <f t="shared" si="440"/>
        <v>543.64871999999968</v>
      </c>
      <c r="X3083" s="2" t="s">
        <v>22</v>
      </c>
    </row>
    <row r="3084" spans="1:24" ht="14.25" customHeight="1" x14ac:dyDescent="0.25">
      <c r="A3084" s="2">
        <v>3327</v>
      </c>
      <c r="B3084" s="2">
        <v>53</v>
      </c>
      <c r="C3084" s="2" t="str">
        <f t="shared" si="432"/>
        <v>Late Adults</v>
      </c>
      <c r="D3084" s="2" t="s">
        <v>23</v>
      </c>
      <c r="E3084" s="2" t="s">
        <v>13</v>
      </c>
      <c r="F3084" s="2">
        <v>776.47</v>
      </c>
      <c r="G3084" s="2">
        <f t="shared" si="433"/>
        <v>3</v>
      </c>
      <c r="H3084" s="6">
        <v>47523</v>
      </c>
      <c r="I3084" s="12" t="str">
        <f t="shared" si="434"/>
        <v>2030</v>
      </c>
      <c r="J3084" s="10" t="str">
        <f t="shared" si="435"/>
        <v>Feb</v>
      </c>
      <c r="K3084" s="12" t="str">
        <f t="shared" si="436"/>
        <v>09</v>
      </c>
      <c r="L3084" s="2" t="s">
        <v>20</v>
      </c>
      <c r="M3084" s="2" t="s">
        <v>25</v>
      </c>
      <c r="N3084" s="2">
        <v>0.85</v>
      </c>
      <c r="O3084" s="2" t="s">
        <v>21</v>
      </c>
      <c r="P3084" s="2">
        <v>2</v>
      </c>
      <c r="Q3084" s="2">
        <f t="shared" si="437"/>
        <v>1</v>
      </c>
      <c r="R3084" s="2">
        <v>388.24</v>
      </c>
      <c r="S3084" s="2">
        <f t="shared" si="438"/>
        <v>3</v>
      </c>
      <c r="T3084" s="42">
        <f>DataSet!G3328+DataSet!Q3328+DataSet!S3328</f>
        <v>6</v>
      </c>
      <c r="U3084" s="16" t="str">
        <f t="shared" si="439"/>
        <v>Medium</v>
      </c>
      <c r="V3084" s="4">
        <v>2</v>
      </c>
      <c r="W3084" s="33">
        <f t="shared" si="440"/>
        <v>521.92829457364303</v>
      </c>
      <c r="X3084" s="2" t="s">
        <v>22</v>
      </c>
    </row>
    <row r="3085" spans="1:24" ht="14.25" customHeight="1" x14ac:dyDescent="0.25">
      <c r="A3085" s="2">
        <v>3407</v>
      </c>
      <c r="B3085" s="2">
        <v>59</v>
      </c>
      <c r="C3085" s="2" t="str">
        <f t="shared" si="432"/>
        <v>Late Adults</v>
      </c>
      <c r="D3085" s="2" t="s">
        <v>12</v>
      </c>
      <c r="E3085" s="2" t="s">
        <v>19</v>
      </c>
      <c r="F3085" s="2">
        <v>538.55999999999995</v>
      </c>
      <c r="G3085" s="2">
        <f t="shared" si="433"/>
        <v>2</v>
      </c>
      <c r="H3085" s="6">
        <v>47603</v>
      </c>
      <c r="I3085" s="12" t="str">
        <f t="shared" si="434"/>
        <v>2030</v>
      </c>
      <c r="J3085" s="10" t="str">
        <f t="shared" si="435"/>
        <v>Apr</v>
      </c>
      <c r="K3085" s="12" t="str">
        <f t="shared" si="436"/>
        <v>30</v>
      </c>
      <c r="L3085" s="2" t="s">
        <v>20</v>
      </c>
      <c r="M3085" s="2" t="s">
        <v>25</v>
      </c>
      <c r="N3085" s="2">
        <v>0.85</v>
      </c>
      <c r="O3085" s="2" t="s">
        <v>21</v>
      </c>
      <c r="P3085" s="2">
        <v>2</v>
      </c>
      <c r="Q3085" s="2">
        <f t="shared" si="437"/>
        <v>1</v>
      </c>
      <c r="R3085" s="2">
        <v>269.27999999999997</v>
      </c>
      <c r="S3085" s="2">
        <f t="shared" si="438"/>
        <v>3</v>
      </c>
      <c r="T3085" s="42">
        <f>DataSet!G3408+DataSet!Q3408+DataSet!S3408</f>
        <v>7</v>
      </c>
      <c r="U3085" s="16" t="str">
        <f t="shared" si="439"/>
        <v>High</v>
      </c>
      <c r="V3085" s="4">
        <v>5</v>
      </c>
      <c r="W3085" s="33">
        <f t="shared" si="440"/>
        <v>544.55791443850239</v>
      </c>
      <c r="X3085" s="2" t="s">
        <v>22</v>
      </c>
    </row>
    <row r="3086" spans="1:24" ht="14.25" customHeight="1" x14ac:dyDescent="0.25">
      <c r="A3086" s="2">
        <v>3468</v>
      </c>
      <c r="B3086" s="2">
        <v>47</v>
      </c>
      <c r="C3086" s="2" t="str">
        <f t="shared" si="432"/>
        <v>Mid Adults</v>
      </c>
      <c r="D3086" s="2" t="s">
        <v>23</v>
      </c>
      <c r="E3086" s="2" t="s">
        <v>27</v>
      </c>
      <c r="F3086" s="2">
        <v>234.24</v>
      </c>
      <c r="G3086" s="2">
        <f t="shared" si="433"/>
        <v>1</v>
      </c>
      <c r="H3086" s="6">
        <v>47664</v>
      </c>
      <c r="I3086" s="12" t="str">
        <f t="shared" si="434"/>
        <v>2030</v>
      </c>
      <c r="J3086" s="10" t="str">
        <f t="shared" si="435"/>
        <v>Jun</v>
      </c>
      <c r="K3086" s="12" t="str">
        <f t="shared" si="436"/>
        <v>30</v>
      </c>
      <c r="L3086" s="2" t="s">
        <v>24</v>
      </c>
      <c r="M3086" s="2" t="s">
        <v>15</v>
      </c>
      <c r="N3086" s="2">
        <v>0.85</v>
      </c>
      <c r="O3086" s="2" t="s">
        <v>16</v>
      </c>
      <c r="P3086" s="2">
        <v>19</v>
      </c>
      <c r="Q3086" s="2">
        <f t="shared" si="437"/>
        <v>3</v>
      </c>
      <c r="R3086" s="2">
        <v>12.33</v>
      </c>
      <c r="S3086" s="2">
        <f t="shared" si="438"/>
        <v>1</v>
      </c>
      <c r="T3086" s="42">
        <f>DataSet!G3469+DataSet!Q3469+DataSet!S3469</f>
        <v>7</v>
      </c>
      <c r="U3086" s="16" t="str">
        <f t="shared" si="439"/>
        <v>High</v>
      </c>
      <c r="V3086" s="4">
        <v>1</v>
      </c>
      <c r="W3086" s="33">
        <f t="shared" si="440"/>
        <v>537.2018062827226</v>
      </c>
      <c r="X3086" s="2" t="s">
        <v>17</v>
      </c>
    </row>
    <row r="3087" spans="1:24" ht="14.25" customHeight="1" x14ac:dyDescent="0.25">
      <c r="A3087" s="2">
        <v>3589</v>
      </c>
      <c r="B3087" s="2">
        <v>37</v>
      </c>
      <c r="C3087" s="2" t="str">
        <f t="shared" si="432"/>
        <v>Early Adults</v>
      </c>
      <c r="D3087" s="2" t="s">
        <v>23</v>
      </c>
      <c r="E3087" s="2" t="s">
        <v>19</v>
      </c>
      <c r="F3087" s="2">
        <v>859.65</v>
      </c>
      <c r="G3087" s="2">
        <f t="shared" si="433"/>
        <v>3</v>
      </c>
      <c r="H3087" s="6">
        <v>47785</v>
      </c>
      <c r="I3087" s="12" t="str">
        <f t="shared" si="434"/>
        <v>2030</v>
      </c>
      <c r="J3087" s="10" t="str">
        <f t="shared" si="435"/>
        <v>Oct</v>
      </c>
      <c r="K3087" s="12" t="str">
        <f t="shared" si="436"/>
        <v>29</v>
      </c>
      <c r="L3087" s="2" t="s">
        <v>20</v>
      </c>
      <c r="M3087" s="2" t="s">
        <v>15</v>
      </c>
      <c r="N3087" s="2">
        <v>0.85</v>
      </c>
      <c r="O3087" s="2" t="s">
        <v>21</v>
      </c>
      <c r="P3087" s="2">
        <v>5</v>
      </c>
      <c r="Q3087" s="2">
        <f t="shared" si="437"/>
        <v>1</v>
      </c>
      <c r="R3087" s="2">
        <v>171.93</v>
      </c>
      <c r="S3087" s="2">
        <f t="shared" si="438"/>
        <v>3</v>
      </c>
      <c r="T3087" s="42">
        <f>DataSet!G3590+DataSet!Q3590+DataSet!S3590</f>
        <v>3</v>
      </c>
      <c r="U3087" s="16" t="str">
        <f t="shared" si="439"/>
        <v>Low</v>
      </c>
      <c r="V3087" s="4">
        <v>1</v>
      </c>
      <c r="W3087" s="33">
        <f t="shared" si="440"/>
        <v>537.99698162729658</v>
      </c>
      <c r="X3087" s="2" t="s">
        <v>22</v>
      </c>
    </row>
    <row r="3088" spans="1:24" ht="14.25" customHeight="1" x14ac:dyDescent="0.25">
      <c r="A3088" s="2">
        <v>3607</v>
      </c>
      <c r="B3088" s="2">
        <v>49</v>
      </c>
      <c r="C3088" s="2" t="str">
        <f t="shared" si="432"/>
        <v>Mid Adults</v>
      </c>
      <c r="D3088" s="2" t="s">
        <v>26</v>
      </c>
      <c r="E3088" s="2" t="s">
        <v>13</v>
      </c>
      <c r="F3088" s="2">
        <v>87.62</v>
      </c>
      <c r="G3088" s="2">
        <f t="shared" si="433"/>
        <v>1</v>
      </c>
      <c r="H3088" s="6">
        <v>47803</v>
      </c>
      <c r="I3088" s="12" t="str">
        <f t="shared" si="434"/>
        <v>2030</v>
      </c>
      <c r="J3088" s="10" t="str">
        <f t="shared" si="435"/>
        <v>Nov</v>
      </c>
      <c r="K3088" s="12" t="str">
        <f t="shared" si="436"/>
        <v>16</v>
      </c>
      <c r="L3088" s="2" t="s">
        <v>20</v>
      </c>
      <c r="M3088" s="2" t="s">
        <v>25</v>
      </c>
      <c r="N3088" s="2">
        <v>0.85</v>
      </c>
      <c r="O3088" s="2" t="s">
        <v>16</v>
      </c>
      <c r="P3088" s="2">
        <v>2</v>
      </c>
      <c r="Q3088" s="2">
        <f t="shared" si="437"/>
        <v>1</v>
      </c>
      <c r="R3088" s="2">
        <v>43.81</v>
      </c>
      <c r="S3088" s="2">
        <f t="shared" si="438"/>
        <v>1</v>
      </c>
      <c r="T3088" s="42">
        <f>DataSet!G3608+DataSet!Q3608+DataSet!S3608</f>
        <v>4</v>
      </c>
      <c r="U3088" s="16" t="str">
        <f t="shared" si="439"/>
        <v>Low</v>
      </c>
      <c r="V3088" s="4">
        <v>3</v>
      </c>
      <c r="W3088" s="33">
        <f t="shared" si="440"/>
        <v>498.50749999999971</v>
      </c>
      <c r="X3088" s="2" t="s">
        <v>17</v>
      </c>
    </row>
    <row r="3089" spans="1:24" ht="14.25" customHeight="1" x14ac:dyDescent="0.25">
      <c r="A3089" s="2">
        <v>3672</v>
      </c>
      <c r="B3089" s="2">
        <v>58</v>
      </c>
      <c r="C3089" s="2" t="str">
        <f t="shared" si="432"/>
        <v>Late Adults</v>
      </c>
      <c r="D3089" s="2" t="s">
        <v>12</v>
      </c>
      <c r="E3089" s="2" t="s">
        <v>27</v>
      </c>
      <c r="F3089" s="2">
        <v>261.99</v>
      </c>
      <c r="G3089" s="2">
        <f t="shared" si="433"/>
        <v>1</v>
      </c>
      <c r="H3089" s="6">
        <v>47868</v>
      </c>
      <c r="I3089" s="12" t="str">
        <f t="shared" si="434"/>
        <v>2031</v>
      </c>
      <c r="J3089" s="10" t="str">
        <f t="shared" si="435"/>
        <v>Jan</v>
      </c>
      <c r="K3089" s="12" t="str">
        <f t="shared" si="436"/>
        <v>20</v>
      </c>
      <c r="L3089" s="2" t="s">
        <v>20</v>
      </c>
      <c r="M3089" s="2" t="s">
        <v>15</v>
      </c>
      <c r="N3089" s="2">
        <v>0.85</v>
      </c>
      <c r="O3089" s="2" t="s">
        <v>21</v>
      </c>
      <c r="P3089" s="2">
        <v>15</v>
      </c>
      <c r="Q3089" s="2">
        <f t="shared" si="437"/>
        <v>2</v>
      </c>
      <c r="R3089" s="2">
        <v>17.47</v>
      </c>
      <c r="S3089" s="2">
        <f t="shared" si="438"/>
        <v>1</v>
      </c>
      <c r="T3089" s="42">
        <f>DataSet!G3673+DataSet!Q3673+DataSet!S3673</f>
        <v>6</v>
      </c>
      <c r="U3089" s="16" t="str">
        <f t="shared" si="439"/>
        <v>Medium</v>
      </c>
      <c r="V3089" s="4">
        <v>3</v>
      </c>
      <c r="W3089" s="33">
        <f t="shared" si="440"/>
        <v>499.59163588390476</v>
      </c>
      <c r="X3089" s="2" t="s">
        <v>17</v>
      </c>
    </row>
    <row r="3090" spans="1:24" ht="14.25" customHeight="1" x14ac:dyDescent="0.25">
      <c r="A3090" s="2">
        <v>3876</v>
      </c>
      <c r="B3090" s="2">
        <v>61</v>
      </c>
      <c r="C3090" s="2" t="str">
        <f t="shared" si="432"/>
        <v>Seniors</v>
      </c>
      <c r="D3090" s="2" t="s">
        <v>12</v>
      </c>
      <c r="E3090" s="2" t="s">
        <v>13</v>
      </c>
      <c r="F3090" s="2">
        <v>177.55</v>
      </c>
      <c r="G3090" s="2">
        <f t="shared" si="433"/>
        <v>1</v>
      </c>
      <c r="H3090" s="6">
        <v>48072</v>
      </c>
      <c r="I3090" s="12" t="str">
        <f t="shared" si="434"/>
        <v>2031</v>
      </c>
      <c r="J3090" s="10" t="str">
        <f t="shared" si="435"/>
        <v>Aug</v>
      </c>
      <c r="K3090" s="12" t="str">
        <f t="shared" si="436"/>
        <v>12</v>
      </c>
      <c r="L3090" s="2" t="s">
        <v>30</v>
      </c>
      <c r="M3090" s="2" t="s">
        <v>25</v>
      </c>
      <c r="N3090" s="2">
        <v>0.85</v>
      </c>
      <c r="O3090" s="2" t="s">
        <v>21</v>
      </c>
      <c r="P3090" s="2">
        <v>1</v>
      </c>
      <c r="Q3090" s="2">
        <f t="shared" si="437"/>
        <v>1</v>
      </c>
      <c r="R3090" s="2">
        <v>177.55</v>
      </c>
      <c r="S3090" s="2">
        <f t="shared" si="438"/>
        <v>3</v>
      </c>
      <c r="T3090" s="42">
        <f>DataSet!G3877+DataSet!Q3877+DataSet!S3877</f>
        <v>7</v>
      </c>
      <c r="U3090" s="16" t="str">
        <f t="shared" si="439"/>
        <v>High</v>
      </c>
      <c r="V3090" s="4">
        <v>4</v>
      </c>
      <c r="W3090" s="33">
        <f t="shared" si="440"/>
        <v>516.22002531645558</v>
      </c>
      <c r="X3090" s="2" t="s">
        <v>17</v>
      </c>
    </row>
    <row r="3091" spans="1:24" ht="14.25" customHeight="1" x14ac:dyDescent="0.25">
      <c r="A3091" s="2">
        <v>3968</v>
      </c>
      <c r="B3091" s="2">
        <v>43</v>
      </c>
      <c r="C3091" s="2" t="str">
        <f t="shared" si="432"/>
        <v>Mid Adults</v>
      </c>
      <c r="D3091" s="2" t="s">
        <v>26</v>
      </c>
      <c r="E3091" s="2" t="s">
        <v>29</v>
      </c>
      <c r="F3091" s="2">
        <v>228.66</v>
      </c>
      <c r="G3091" s="2">
        <f t="shared" si="433"/>
        <v>1</v>
      </c>
      <c r="H3091" s="6">
        <v>48164</v>
      </c>
      <c r="I3091" s="12" t="str">
        <f t="shared" si="434"/>
        <v>2031</v>
      </c>
      <c r="J3091" s="10" t="str">
        <f t="shared" si="435"/>
        <v>Nov</v>
      </c>
      <c r="K3091" s="12" t="str">
        <f t="shared" si="436"/>
        <v>12</v>
      </c>
      <c r="L3091" s="2" t="s">
        <v>14</v>
      </c>
      <c r="M3091" s="2" t="s">
        <v>25</v>
      </c>
      <c r="N3091" s="2">
        <v>0.85</v>
      </c>
      <c r="O3091" s="2" t="s">
        <v>16</v>
      </c>
      <c r="P3091" s="2">
        <v>7</v>
      </c>
      <c r="Q3091" s="2">
        <f t="shared" si="437"/>
        <v>2</v>
      </c>
      <c r="R3091" s="2">
        <v>32.67</v>
      </c>
      <c r="S3091" s="2">
        <f t="shared" si="438"/>
        <v>1</v>
      </c>
      <c r="T3091" s="42">
        <f>DataSet!G3969+DataSet!Q3969+DataSet!S3969</f>
        <v>4</v>
      </c>
      <c r="U3091" s="16" t="str">
        <f t="shared" si="439"/>
        <v>Low</v>
      </c>
      <c r="V3091" s="4">
        <v>4</v>
      </c>
      <c r="W3091" s="33">
        <f t="shared" si="440"/>
        <v>517.07959390862936</v>
      </c>
      <c r="X3091" s="2" t="s">
        <v>28</v>
      </c>
    </row>
    <row r="3092" spans="1:24" ht="14.25" customHeight="1" x14ac:dyDescent="0.25">
      <c r="A3092" s="2">
        <v>4191</v>
      </c>
      <c r="B3092" s="2">
        <v>52</v>
      </c>
      <c r="C3092" s="2" t="str">
        <f t="shared" si="432"/>
        <v>Late Adults</v>
      </c>
      <c r="D3092" s="2" t="s">
        <v>12</v>
      </c>
      <c r="E3092" s="2" t="s">
        <v>19</v>
      </c>
      <c r="F3092" s="2">
        <v>707.39</v>
      </c>
      <c r="G3092" s="2">
        <f t="shared" si="433"/>
        <v>3</v>
      </c>
      <c r="H3092" s="6">
        <v>48387</v>
      </c>
      <c r="I3092" s="12" t="str">
        <f t="shared" si="434"/>
        <v>2032</v>
      </c>
      <c r="J3092" s="10" t="str">
        <f t="shared" si="435"/>
        <v>Jun</v>
      </c>
      <c r="K3092" s="12" t="str">
        <f t="shared" si="436"/>
        <v>22</v>
      </c>
      <c r="L3092" s="2" t="s">
        <v>30</v>
      </c>
      <c r="M3092" s="2" t="s">
        <v>15</v>
      </c>
      <c r="N3092" s="2">
        <v>0.85</v>
      </c>
      <c r="O3092" s="2" t="s">
        <v>21</v>
      </c>
      <c r="P3092" s="2">
        <v>15</v>
      </c>
      <c r="Q3092" s="2">
        <f t="shared" si="437"/>
        <v>2</v>
      </c>
      <c r="R3092" s="2">
        <v>47.16</v>
      </c>
      <c r="S3092" s="2">
        <f t="shared" si="438"/>
        <v>1</v>
      </c>
      <c r="T3092" s="42">
        <f>DataSet!G4192+DataSet!Q4192+DataSet!S4192</f>
        <v>4</v>
      </c>
      <c r="U3092" s="16" t="str">
        <f t="shared" si="439"/>
        <v>Low</v>
      </c>
      <c r="V3092" s="4">
        <v>3</v>
      </c>
      <c r="W3092" s="33">
        <f t="shared" si="440"/>
        <v>500.2202116402114</v>
      </c>
      <c r="X3092" s="2" t="s">
        <v>28</v>
      </c>
    </row>
    <row r="3093" spans="1:24" ht="14.25" customHeight="1" x14ac:dyDescent="0.25">
      <c r="A3093" s="2">
        <v>4248</v>
      </c>
      <c r="B3093" s="2">
        <v>18</v>
      </c>
      <c r="C3093" s="2" t="str">
        <f t="shared" si="432"/>
        <v>Young Adults</v>
      </c>
      <c r="D3093" s="2" t="s">
        <v>18</v>
      </c>
      <c r="E3093" s="2" t="s">
        <v>29</v>
      </c>
      <c r="F3093" s="2">
        <v>130.87</v>
      </c>
      <c r="G3093" s="2">
        <f t="shared" si="433"/>
        <v>1</v>
      </c>
      <c r="H3093" s="6">
        <v>48444</v>
      </c>
      <c r="I3093" s="12" t="str">
        <f t="shared" si="434"/>
        <v>2032</v>
      </c>
      <c r="J3093" s="10" t="str">
        <f t="shared" si="435"/>
        <v>Aug</v>
      </c>
      <c r="K3093" s="12" t="str">
        <f t="shared" si="436"/>
        <v>18</v>
      </c>
      <c r="L3093" s="2" t="s">
        <v>30</v>
      </c>
      <c r="M3093" s="2" t="s">
        <v>25</v>
      </c>
      <c r="N3093" s="2">
        <v>0.85</v>
      </c>
      <c r="O3093" s="2" t="s">
        <v>16</v>
      </c>
      <c r="P3093" s="2">
        <v>4</v>
      </c>
      <c r="Q3093" s="2">
        <f t="shared" si="437"/>
        <v>1</v>
      </c>
      <c r="R3093" s="2">
        <v>32.72</v>
      </c>
      <c r="S3093" s="2">
        <f t="shared" si="438"/>
        <v>1</v>
      </c>
      <c r="T3093" s="42">
        <f>DataSet!G4249+DataSet!Q4249+DataSet!S4249</f>
        <v>5</v>
      </c>
      <c r="U3093" s="16" t="str">
        <f t="shared" si="439"/>
        <v>Medium</v>
      </c>
      <c r="V3093" s="4">
        <v>2</v>
      </c>
      <c r="W3093" s="33">
        <f t="shared" si="440"/>
        <v>521.26886010362659</v>
      </c>
      <c r="X3093" s="2" t="s">
        <v>17</v>
      </c>
    </row>
    <row r="3094" spans="1:24" ht="14.25" customHeight="1" x14ac:dyDescent="0.25">
      <c r="A3094" s="2">
        <v>4477</v>
      </c>
      <c r="B3094" s="2">
        <v>38</v>
      </c>
      <c r="C3094" s="2" t="str">
        <f t="shared" si="432"/>
        <v>Early Adults</v>
      </c>
      <c r="D3094" s="2" t="s">
        <v>26</v>
      </c>
      <c r="E3094" s="2" t="s">
        <v>13</v>
      </c>
      <c r="F3094" s="2">
        <v>527.28</v>
      </c>
      <c r="G3094" s="2">
        <f t="shared" si="433"/>
        <v>2</v>
      </c>
      <c r="H3094" s="6">
        <v>48673</v>
      </c>
      <c r="I3094" s="12" t="str">
        <f t="shared" si="434"/>
        <v>2033</v>
      </c>
      <c r="J3094" s="10" t="str">
        <f t="shared" si="435"/>
        <v>Apr</v>
      </c>
      <c r="K3094" s="12" t="str">
        <f t="shared" si="436"/>
        <v>04</v>
      </c>
      <c r="L3094" s="2" t="s">
        <v>24</v>
      </c>
      <c r="M3094" s="2" t="s">
        <v>25</v>
      </c>
      <c r="N3094" s="2">
        <v>0.85</v>
      </c>
      <c r="O3094" s="2" t="s">
        <v>16</v>
      </c>
      <c r="P3094" s="2">
        <v>18</v>
      </c>
      <c r="Q3094" s="2">
        <f t="shared" si="437"/>
        <v>3</v>
      </c>
      <c r="R3094" s="2">
        <v>29.29</v>
      </c>
      <c r="S3094" s="2">
        <f t="shared" si="438"/>
        <v>1</v>
      </c>
      <c r="T3094" s="42">
        <f>DataSet!G4478+DataSet!Q4478+DataSet!S4478</f>
        <v>7</v>
      </c>
      <c r="U3094" s="16" t="str">
        <f t="shared" si="439"/>
        <v>High</v>
      </c>
      <c r="V3094" s="4">
        <v>2</v>
      </c>
      <c r="W3094" s="33">
        <f t="shared" si="440"/>
        <v>522.28288311688277</v>
      </c>
      <c r="X3094" s="2" t="s">
        <v>17</v>
      </c>
    </row>
    <row r="3095" spans="1:24" ht="14.25" customHeight="1" x14ac:dyDescent="0.25">
      <c r="A3095" s="2">
        <v>4728</v>
      </c>
      <c r="B3095" s="2">
        <v>63</v>
      </c>
      <c r="C3095" s="2" t="str">
        <f t="shared" si="432"/>
        <v>Seniors</v>
      </c>
      <c r="D3095" s="2" t="s">
        <v>12</v>
      </c>
      <c r="E3095" s="2" t="s">
        <v>29</v>
      </c>
      <c r="F3095" s="2">
        <v>304.45999999999998</v>
      </c>
      <c r="G3095" s="2">
        <f t="shared" si="433"/>
        <v>1</v>
      </c>
      <c r="H3095" s="6">
        <v>48924</v>
      </c>
      <c r="I3095" s="12" t="str">
        <f t="shared" si="434"/>
        <v>2033</v>
      </c>
      <c r="J3095" s="10" t="str">
        <f t="shared" si="435"/>
        <v>Dec</v>
      </c>
      <c r="K3095" s="12" t="str">
        <f t="shared" si="436"/>
        <v>11</v>
      </c>
      <c r="L3095" s="2" t="s">
        <v>24</v>
      </c>
      <c r="M3095" s="2" t="s">
        <v>25</v>
      </c>
      <c r="N3095" s="2">
        <v>0.85</v>
      </c>
      <c r="O3095" s="2" t="s">
        <v>21</v>
      </c>
      <c r="P3095" s="2">
        <v>18</v>
      </c>
      <c r="Q3095" s="2">
        <f t="shared" si="437"/>
        <v>3</v>
      </c>
      <c r="R3095" s="2">
        <v>16.91</v>
      </c>
      <c r="S3095" s="2">
        <f t="shared" si="438"/>
        <v>1</v>
      </c>
      <c r="T3095" s="42">
        <f>DataSet!G4729+DataSet!Q4729+DataSet!S4729</f>
        <v>7</v>
      </c>
      <c r="U3095" s="16" t="str">
        <f t="shared" si="439"/>
        <v>High</v>
      </c>
      <c r="V3095" s="4">
        <v>4</v>
      </c>
      <c r="W3095" s="33">
        <f t="shared" si="440"/>
        <v>517.81348600508886</v>
      </c>
      <c r="X3095" s="2" t="s">
        <v>28</v>
      </c>
    </row>
    <row r="3096" spans="1:24" ht="14.25" customHeight="1" x14ac:dyDescent="0.25">
      <c r="A3096" s="2">
        <v>4733</v>
      </c>
      <c r="B3096" s="2">
        <v>66</v>
      </c>
      <c r="C3096" s="2" t="str">
        <f t="shared" si="432"/>
        <v>Seniors</v>
      </c>
      <c r="D3096" s="2" t="s">
        <v>26</v>
      </c>
      <c r="E3096" s="2" t="s">
        <v>19</v>
      </c>
      <c r="F3096" s="2">
        <v>895.88</v>
      </c>
      <c r="G3096" s="2">
        <f t="shared" si="433"/>
        <v>3</v>
      </c>
      <c r="H3096" s="6">
        <v>48929</v>
      </c>
      <c r="I3096" s="12" t="str">
        <f t="shared" si="434"/>
        <v>2033</v>
      </c>
      <c r="J3096" s="10" t="str">
        <f t="shared" si="435"/>
        <v>Dec</v>
      </c>
      <c r="K3096" s="12" t="str">
        <f t="shared" si="436"/>
        <v>16</v>
      </c>
      <c r="L3096" s="2" t="s">
        <v>14</v>
      </c>
      <c r="M3096" s="2" t="s">
        <v>15</v>
      </c>
      <c r="N3096" s="2">
        <v>0.85</v>
      </c>
      <c r="O3096" s="2" t="s">
        <v>21</v>
      </c>
      <c r="P3096" s="2">
        <v>19</v>
      </c>
      <c r="Q3096" s="2">
        <f t="shared" si="437"/>
        <v>3</v>
      </c>
      <c r="R3096" s="2">
        <v>47.15</v>
      </c>
      <c r="S3096" s="2">
        <f t="shared" si="438"/>
        <v>1</v>
      </c>
      <c r="T3096" s="42">
        <f>DataSet!G4734+DataSet!Q4734+DataSet!S4734</f>
        <v>4</v>
      </c>
      <c r="U3096" s="16" t="str">
        <f t="shared" si="439"/>
        <v>Low</v>
      </c>
      <c r="V3096" s="4">
        <v>2</v>
      </c>
      <c r="W3096" s="33">
        <f t="shared" si="440"/>
        <v>522.26986979166634</v>
      </c>
      <c r="X3096" s="2" t="s">
        <v>22</v>
      </c>
    </row>
    <row r="3097" spans="1:24" ht="14.25" customHeight="1" x14ac:dyDescent="0.25">
      <c r="A3097" s="2">
        <v>4850</v>
      </c>
      <c r="B3097" s="2">
        <v>56</v>
      </c>
      <c r="C3097" s="2" t="str">
        <f t="shared" si="432"/>
        <v>Late Adults</v>
      </c>
      <c r="D3097" s="2" t="s">
        <v>26</v>
      </c>
      <c r="E3097" s="2" t="s">
        <v>27</v>
      </c>
      <c r="F3097" s="2">
        <v>655.37</v>
      </c>
      <c r="G3097" s="2">
        <f t="shared" si="433"/>
        <v>3</v>
      </c>
      <c r="H3097" s="6">
        <v>49046</v>
      </c>
      <c r="I3097" s="12" t="str">
        <f t="shared" si="434"/>
        <v>2034</v>
      </c>
      <c r="J3097" s="10" t="str">
        <f t="shared" si="435"/>
        <v>Apr</v>
      </c>
      <c r="K3097" s="12" t="str">
        <f t="shared" si="436"/>
        <v>12</v>
      </c>
      <c r="L3097" s="2" t="s">
        <v>14</v>
      </c>
      <c r="M3097" s="2" t="s">
        <v>15</v>
      </c>
      <c r="N3097" s="2">
        <v>0.85</v>
      </c>
      <c r="O3097" s="2" t="s">
        <v>16</v>
      </c>
      <c r="P3097" s="2">
        <v>3</v>
      </c>
      <c r="Q3097" s="2">
        <f t="shared" si="437"/>
        <v>1</v>
      </c>
      <c r="R3097" s="2">
        <v>218.46</v>
      </c>
      <c r="S3097" s="2">
        <f t="shared" si="438"/>
        <v>3</v>
      </c>
      <c r="T3097" s="42">
        <f>DataSet!G4851+DataSet!Q4851+DataSet!S4851</f>
        <v>6</v>
      </c>
      <c r="U3097" s="16" t="str">
        <f t="shared" si="439"/>
        <v>Medium</v>
      </c>
      <c r="V3097" s="4">
        <v>2</v>
      </c>
      <c r="W3097" s="33">
        <f t="shared" si="440"/>
        <v>521.29438642297623</v>
      </c>
      <c r="X3097" s="2" t="s">
        <v>28</v>
      </c>
    </row>
    <row r="3098" spans="1:24" ht="14.25" customHeight="1" x14ac:dyDescent="0.25">
      <c r="A3098" s="2">
        <v>151</v>
      </c>
      <c r="B3098" s="2">
        <v>61</v>
      </c>
      <c r="C3098" s="2" t="str">
        <f t="shared" si="432"/>
        <v>Seniors</v>
      </c>
      <c r="D3098" s="2" t="s">
        <v>23</v>
      </c>
      <c r="E3098" s="2" t="s">
        <v>27</v>
      </c>
      <c r="F3098" s="2">
        <v>632.98</v>
      </c>
      <c r="G3098" s="2">
        <f t="shared" si="433"/>
        <v>2</v>
      </c>
      <c r="H3098" s="6">
        <v>44347</v>
      </c>
      <c r="I3098" s="12" t="str">
        <f t="shared" si="434"/>
        <v>2021</v>
      </c>
      <c r="J3098" s="10" t="str">
        <f t="shared" si="435"/>
        <v>May</v>
      </c>
      <c r="K3098" s="12" t="str">
        <f t="shared" si="436"/>
        <v>31</v>
      </c>
      <c r="L3098" s="2" t="s">
        <v>30</v>
      </c>
      <c r="M3098" s="2" t="s">
        <v>15</v>
      </c>
      <c r="N3098" s="2">
        <v>0.84</v>
      </c>
      <c r="O3098" s="2" t="s">
        <v>21</v>
      </c>
      <c r="P3098" s="2">
        <v>12</v>
      </c>
      <c r="Q3098" s="2">
        <f t="shared" si="437"/>
        <v>2</v>
      </c>
      <c r="R3098" s="2">
        <v>52.75</v>
      </c>
      <c r="S3098" s="2">
        <f t="shared" si="438"/>
        <v>2</v>
      </c>
      <c r="T3098" s="42">
        <f>DataSet!G152+DataSet!Q152+DataSet!S152</f>
        <v>7</v>
      </c>
      <c r="U3098" s="16" t="str">
        <f t="shared" si="439"/>
        <v>High</v>
      </c>
      <c r="V3098" s="4">
        <v>3</v>
      </c>
      <c r="W3098" s="33">
        <f t="shared" si="440"/>
        <v>499.67068965517211</v>
      </c>
      <c r="X3098" s="2" t="s">
        <v>28</v>
      </c>
    </row>
    <row r="3099" spans="1:24" ht="14.25" customHeight="1" x14ac:dyDescent="0.25">
      <c r="A3099" s="2">
        <v>402</v>
      </c>
      <c r="B3099" s="2">
        <v>64</v>
      </c>
      <c r="C3099" s="2" t="str">
        <f t="shared" si="432"/>
        <v>Seniors</v>
      </c>
      <c r="D3099" s="2" t="s">
        <v>18</v>
      </c>
      <c r="E3099" s="2" t="s">
        <v>13</v>
      </c>
      <c r="F3099" s="2">
        <v>956.75</v>
      </c>
      <c r="G3099" s="2">
        <f t="shared" si="433"/>
        <v>3</v>
      </c>
      <c r="H3099" s="6">
        <v>44598</v>
      </c>
      <c r="I3099" s="12" t="str">
        <f t="shared" si="434"/>
        <v>2022</v>
      </c>
      <c r="J3099" s="10" t="str">
        <f t="shared" si="435"/>
        <v>Feb</v>
      </c>
      <c r="K3099" s="12" t="str">
        <f t="shared" si="436"/>
        <v>06</v>
      </c>
      <c r="L3099" s="2" t="s">
        <v>24</v>
      </c>
      <c r="M3099" s="2" t="s">
        <v>25</v>
      </c>
      <c r="N3099" s="2">
        <v>0.84</v>
      </c>
      <c r="O3099" s="2" t="s">
        <v>16</v>
      </c>
      <c r="P3099" s="2">
        <v>3</v>
      </c>
      <c r="Q3099" s="2">
        <f t="shared" si="437"/>
        <v>1</v>
      </c>
      <c r="R3099" s="2">
        <v>318.92</v>
      </c>
      <c r="S3099" s="2">
        <f t="shared" si="438"/>
        <v>3</v>
      </c>
      <c r="T3099" s="42">
        <f>DataSet!G403+DataSet!Q403+DataSet!S403</f>
        <v>7</v>
      </c>
      <c r="U3099" s="16" t="str">
        <f t="shared" si="439"/>
        <v>High</v>
      </c>
      <c r="V3099" s="4">
        <v>4</v>
      </c>
      <c r="W3099" s="33">
        <f t="shared" si="440"/>
        <v>518.35775510204064</v>
      </c>
      <c r="X3099" s="2" t="s">
        <v>17</v>
      </c>
    </row>
    <row r="3100" spans="1:24" ht="14.25" customHeight="1" x14ac:dyDescent="0.25">
      <c r="A3100" s="2">
        <v>683</v>
      </c>
      <c r="B3100" s="2">
        <v>55</v>
      </c>
      <c r="C3100" s="2" t="str">
        <f t="shared" si="432"/>
        <v>Late Adults</v>
      </c>
      <c r="D3100" s="2" t="s">
        <v>23</v>
      </c>
      <c r="E3100" s="2" t="s">
        <v>19</v>
      </c>
      <c r="F3100" s="2">
        <v>169.65</v>
      </c>
      <c r="G3100" s="2">
        <f t="shared" si="433"/>
        <v>1</v>
      </c>
      <c r="H3100" s="6">
        <v>44879</v>
      </c>
      <c r="I3100" s="12" t="str">
        <f t="shared" si="434"/>
        <v>2022</v>
      </c>
      <c r="J3100" s="10" t="str">
        <f t="shared" si="435"/>
        <v>Nov</v>
      </c>
      <c r="K3100" s="12" t="str">
        <f t="shared" si="436"/>
        <v>14</v>
      </c>
      <c r="L3100" s="2" t="s">
        <v>24</v>
      </c>
      <c r="M3100" s="2" t="s">
        <v>15</v>
      </c>
      <c r="N3100" s="2">
        <v>0.84</v>
      </c>
      <c r="O3100" s="2" t="s">
        <v>16</v>
      </c>
      <c r="P3100" s="2">
        <v>4</v>
      </c>
      <c r="Q3100" s="2">
        <f t="shared" si="437"/>
        <v>1</v>
      </c>
      <c r="R3100" s="2">
        <v>42.41</v>
      </c>
      <c r="S3100" s="2">
        <f t="shared" si="438"/>
        <v>1</v>
      </c>
      <c r="T3100" s="42">
        <f>DataSet!G684+DataSet!Q684+DataSet!S684</f>
        <v>6</v>
      </c>
      <c r="U3100" s="16" t="str">
        <f t="shared" si="439"/>
        <v>Medium</v>
      </c>
      <c r="V3100" s="4">
        <v>5</v>
      </c>
      <c r="W3100" s="33">
        <f t="shared" si="440"/>
        <v>544.57399463806939</v>
      </c>
      <c r="X3100" s="2" t="s">
        <v>22</v>
      </c>
    </row>
    <row r="3101" spans="1:24" ht="14.25" customHeight="1" x14ac:dyDescent="0.25">
      <c r="A3101" s="2">
        <v>930</v>
      </c>
      <c r="B3101" s="2">
        <v>30</v>
      </c>
      <c r="C3101" s="2" t="str">
        <f t="shared" si="432"/>
        <v>Early Adults</v>
      </c>
      <c r="D3101" s="2" t="s">
        <v>26</v>
      </c>
      <c r="E3101" s="2" t="s">
        <v>13</v>
      </c>
      <c r="F3101" s="2">
        <v>227.51</v>
      </c>
      <c r="G3101" s="2">
        <f t="shared" si="433"/>
        <v>1</v>
      </c>
      <c r="H3101" s="6">
        <v>45126</v>
      </c>
      <c r="I3101" s="12" t="str">
        <f t="shared" si="434"/>
        <v>2023</v>
      </c>
      <c r="J3101" s="10" t="str">
        <f t="shared" si="435"/>
        <v>Jul</v>
      </c>
      <c r="K3101" s="12" t="str">
        <f t="shared" si="436"/>
        <v>19</v>
      </c>
      <c r="L3101" s="2" t="s">
        <v>20</v>
      </c>
      <c r="M3101" s="2" t="s">
        <v>15</v>
      </c>
      <c r="N3101" s="2">
        <v>0.84</v>
      </c>
      <c r="O3101" s="2" t="s">
        <v>16</v>
      </c>
      <c r="P3101" s="2">
        <v>14</v>
      </c>
      <c r="Q3101" s="2">
        <f t="shared" si="437"/>
        <v>2</v>
      </c>
      <c r="R3101" s="2">
        <v>16.25</v>
      </c>
      <c r="S3101" s="2">
        <f t="shared" si="438"/>
        <v>1</v>
      </c>
      <c r="T3101" s="42">
        <f>DataSet!G931+DataSet!Q931+DataSet!S931</f>
        <v>6</v>
      </c>
      <c r="U3101" s="16" t="str">
        <f t="shared" si="439"/>
        <v>Medium</v>
      </c>
      <c r="V3101" s="4">
        <v>1</v>
      </c>
      <c r="W3101" s="33">
        <f t="shared" si="440"/>
        <v>537.15052631578942</v>
      </c>
      <c r="X3101" s="2" t="s">
        <v>22</v>
      </c>
    </row>
    <row r="3102" spans="1:24" ht="14.25" customHeight="1" x14ac:dyDescent="0.25">
      <c r="A3102" s="2">
        <v>1083</v>
      </c>
      <c r="B3102" s="2">
        <v>67</v>
      </c>
      <c r="C3102" s="2" t="str">
        <f t="shared" si="432"/>
        <v>Seniors</v>
      </c>
      <c r="D3102" s="2" t="s">
        <v>26</v>
      </c>
      <c r="E3102" s="2" t="s">
        <v>29</v>
      </c>
      <c r="F3102" s="2">
        <v>835.62</v>
      </c>
      <c r="G3102" s="2">
        <f t="shared" si="433"/>
        <v>3</v>
      </c>
      <c r="H3102" s="6">
        <v>45279</v>
      </c>
      <c r="I3102" s="12" t="str">
        <f t="shared" si="434"/>
        <v>2023</v>
      </c>
      <c r="J3102" s="10" t="str">
        <f t="shared" si="435"/>
        <v>Dec</v>
      </c>
      <c r="K3102" s="12" t="str">
        <f t="shared" si="436"/>
        <v>19</v>
      </c>
      <c r="L3102" s="2" t="s">
        <v>24</v>
      </c>
      <c r="M3102" s="2" t="s">
        <v>25</v>
      </c>
      <c r="N3102" s="2">
        <v>0.84</v>
      </c>
      <c r="O3102" s="2" t="s">
        <v>21</v>
      </c>
      <c r="P3102" s="2">
        <v>1</v>
      </c>
      <c r="Q3102" s="2">
        <f t="shared" si="437"/>
        <v>1</v>
      </c>
      <c r="R3102" s="2">
        <v>835.62</v>
      </c>
      <c r="S3102" s="2">
        <f t="shared" si="438"/>
        <v>3</v>
      </c>
      <c r="T3102" s="42">
        <f>DataSet!G1084+DataSet!Q1084+DataSet!S1084</f>
        <v>6</v>
      </c>
      <c r="U3102" s="16" t="str">
        <f t="shared" si="439"/>
        <v>Medium</v>
      </c>
      <c r="V3102" s="4">
        <v>3</v>
      </c>
      <c r="W3102" s="33">
        <f t="shared" si="440"/>
        <v>499.31614361702105</v>
      </c>
      <c r="X3102" s="2" t="s">
        <v>28</v>
      </c>
    </row>
    <row r="3103" spans="1:24" ht="14.25" customHeight="1" x14ac:dyDescent="0.25">
      <c r="A3103" s="2">
        <v>1249</v>
      </c>
      <c r="B3103" s="2">
        <v>36</v>
      </c>
      <c r="C3103" s="2" t="str">
        <f t="shared" si="432"/>
        <v>Early Adults</v>
      </c>
      <c r="D3103" s="2" t="s">
        <v>12</v>
      </c>
      <c r="E3103" s="2" t="s">
        <v>19</v>
      </c>
      <c r="F3103" s="2">
        <v>236.76</v>
      </c>
      <c r="G3103" s="2">
        <f t="shared" si="433"/>
        <v>1</v>
      </c>
      <c r="H3103" s="6">
        <v>45445</v>
      </c>
      <c r="I3103" s="12" t="str">
        <f t="shared" si="434"/>
        <v>2024</v>
      </c>
      <c r="J3103" s="10" t="str">
        <f t="shared" si="435"/>
        <v>Jun</v>
      </c>
      <c r="K3103" s="12" t="str">
        <f t="shared" si="436"/>
        <v>02</v>
      </c>
      <c r="L3103" s="2" t="s">
        <v>30</v>
      </c>
      <c r="M3103" s="2" t="s">
        <v>15</v>
      </c>
      <c r="N3103" s="2">
        <v>0.84</v>
      </c>
      <c r="O3103" s="2" t="s">
        <v>16</v>
      </c>
      <c r="P3103" s="2">
        <v>15</v>
      </c>
      <c r="Q3103" s="2">
        <f t="shared" si="437"/>
        <v>2</v>
      </c>
      <c r="R3103" s="2">
        <v>15.78</v>
      </c>
      <c r="S3103" s="2">
        <f t="shared" si="438"/>
        <v>1</v>
      </c>
      <c r="T3103" s="42">
        <f>DataSet!G1250+DataSet!Q1250+DataSet!S1250</f>
        <v>5</v>
      </c>
      <c r="U3103" s="16" t="str">
        <f t="shared" si="439"/>
        <v>Medium</v>
      </c>
      <c r="V3103" s="4">
        <v>4</v>
      </c>
      <c r="W3103" s="33">
        <f t="shared" si="440"/>
        <v>517.23654731457771</v>
      </c>
      <c r="X3103" s="2" t="s">
        <v>17</v>
      </c>
    </row>
    <row r="3104" spans="1:24" ht="14.25" customHeight="1" x14ac:dyDescent="0.25">
      <c r="A3104" s="2">
        <v>1386</v>
      </c>
      <c r="B3104" s="2">
        <v>55</v>
      </c>
      <c r="C3104" s="2" t="str">
        <f t="shared" si="432"/>
        <v>Late Adults</v>
      </c>
      <c r="D3104" s="2" t="s">
        <v>23</v>
      </c>
      <c r="E3104" s="2" t="s">
        <v>29</v>
      </c>
      <c r="F3104" s="2">
        <v>972.8</v>
      </c>
      <c r="G3104" s="2">
        <f t="shared" si="433"/>
        <v>3</v>
      </c>
      <c r="H3104" s="6">
        <v>45582</v>
      </c>
      <c r="I3104" s="12" t="str">
        <f t="shared" si="434"/>
        <v>2024</v>
      </c>
      <c r="J3104" s="10" t="str">
        <f t="shared" si="435"/>
        <v>Oct</v>
      </c>
      <c r="K3104" s="12" t="str">
        <f t="shared" si="436"/>
        <v>17</v>
      </c>
      <c r="L3104" s="2" t="s">
        <v>24</v>
      </c>
      <c r="M3104" s="2" t="s">
        <v>25</v>
      </c>
      <c r="N3104" s="2">
        <v>0.84</v>
      </c>
      <c r="O3104" s="2" t="s">
        <v>21</v>
      </c>
      <c r="P3104" s="2">
        <v>2</v>
      </c>
      <c r="Q3104" s="2">
        <f t="shared" si="437"/>
        <v>1</v>
      </c>
      <c r="R3104" s="2">
        <v>486.4</v>
      </c>
      <c r="S3104" s="2">
        <f t="shared" si="438"/>
        <v>3</v>
      </c>
      <c r="T3104" s="42">
        <f>DataSet!G1387+DataSet!Q1387+DataSet!S1387</f>
        <v>4</v>
      </c>
      <c r="U3104" s="16" t="str">
        <f t="shared" si="439"/>
        <v>Low</v>
      </c>
      <c r="V3104" s="4">
        <v>1</v>
      </c>
      <c r="W3104" s="33">
        <f t="shared" si="440"/>
        <v>537.96751978891825</v>
      </c>
      <c r="X3104" s="2" t="s">
        <v>17</v>
      </c>
    </row>
    <row r="3105" spans="1:24" ht="14.25" customHeight="1" x14ac:dyDescent="0.25">
      <c r="A3105" s="2">
        <v>1429</v>
      </c>
      <c r="B3105" s="2">
        <v>21</v>
      </c>
      <c r="C3105" s="2" t="str">
        <f t="shared" si="432"/>
        <v>Young Adults</v>
      </c>
      <c r="D3105" s="2" t="s">
        <v>12</v>
      </c>
      <c r="E3105" s="2" t="s">
        <v>19</v>
      </c>
      <c r="F3105" s="2">
        <v>393.97</v>
      </c>
      <c r="G3105" s="2">
        <f t="shared" si="433"/>
        <v>2</v>
      </c>
      <c r="H3105" s="6">
        <v>45625</v>
      </c>
      <c r="I3105" s="12" t="str">
        <f t="shared" si="434"/>
        <v>2024</v>
      </c>
      <c r="J3105" s="10" t="str">
        <f t="shared" si="435"/>
        <v>Nov</v>
      </c>
      <c r="K3105" s="12" t="str">
        <f t="shared" si="436"/>
        <v>29</v>
      </c>
      <c r="L3105" s="2" t="s">
        <v>14</v>
      </c>
      <c r="M3105" s="2" t="s">
        <v>15</v>
      </c>
      <c r="N3105" s="2">
        <v>0.84</v>
      </c>
      <c r="O3105" s="2" t="s">
        <v>16</v>
      </c>
      <c r="P3105" s="2">
        <v>12</v>
      </c>
      <c r="Q3105" s="2">
        <f t="shared" si="437"/>
        <v>2</v>
      </c>
      <c r="R3105" s="2">
        <v>32.83</v>
      </c>
      <c r="S3105" s="2">
        <f t="shared" si="438"/>
        <v>1</v>
      </c>
      <c r="T3105" s="42">
        <f>DataSet!G1430+DataSet!Q1430+DataSet!S1430</f>
        <v>7</v>
      </c>
      <c r="U3105" s="16" t="str">
        <f t="shared" si="439"/>
        <v>High</v>
      </c>
      <c r="V3105" s="4">
        <v>2</v>
      </c>
      <c r="W3105" s="33">
        <f t="shared" si="440"/>
        <v>520.94340314136093</v>
      </c>
      <c r="X3105" s="2" t="s">
        <v>17</v>
      </c>
    </row>
    <row r="3106" spans="1:24" ht="14.25" customHeight="1" x14ac:dyDescent="0.25">
      <c r="A3106" s="2">
        <v>1746</v>
      </c>
      <c r="B3106" s="2">
        <v>65</v>
      </c>
      <c r="C3106" s="2" t="str">
        <f t="shared" si="432"/>
        <v>Seniors</v>
      </c>
      <c r="D3106" s="2" t="s">
        <v>12</v>
      </c>
      <c r="E3106" s="2" t="s">
        <v>19</v>
      </c>
      <c r="F3106" s="2">
        <v>525.03</v>
      </c>
      <c r="G3106" s="2">
        <f t="shared" si="433"/>
        <v>2</v>
      </c>
      <c r="H3106" s="6">
        <v>45942</v>
      </c>
      <c r="I3106" s="12" t="str">
        <f t="shared" si="434"/>
        <v>2025</v>
      </c>
      <c r="J3106" s="10" t="str">
        <f t="shared" si="435"/>
        <v>Oct</v>
      </c>
      <c r="K3106" s="12" t="str">
        <f t="shared" si="436"/>
        <v>12</v>
      </c>
      <c r="L3106" s="2" t="s">
        <v>14</v>
      </c>
      <c r="M3106" s="2" t="s">
        <v>25</v>
      </c>
      <c r="N3106" s="2">
        <v>0.84</v>
      </c>
      <c r="O3106" s="2" t="s">
        <v>16</v>
      </c>
      <c r="P3106" s="2">
        <v>3</v>
      </c>
      <c r="Q3106" s="2">
        <f t="shared" si="437"/>
        <v>1</v>
      </c>
      <c r="R3106" s="2">
        <v>175.01</v>
      </c>
      <c r="S3106" s="2">
        <f t="shared" si="438"/>
        <v>3</v>
      </c>
      <c r="T3106" s="42">
        <f>DataSet!G1747+DataSet!Q1747+DataSet!S1747</f>
        <v>5</v>
      </c>
      <c r="U3106" s="16" t="str">
        <f t="shared" si="439"/>
        <v>Medium</v>
      </c>
      <c r="V3106" s="4">
        <v>5</v>
      </c>
      <c r="W3106" s="33">
        <f t="shared" si="440"/>
        <v>545.58185483870932</v>
      </c>
      <c r="X3106" s="2" t="s">
        <v>22</v>
      </c>
    </row>
    <row r="3107" spans="1:24" ht="14.25" customHeight="1" x14ac:dyDescent="0.25">
      <c r="A3107" s="2">
        <v>1751</v>
      </c>
      <c r="B3107" s="2">
        <v>45</v>
      </c>
      <c r="C3107" s="2" t="str">
        <f t="shared" si="432"/>
        <v>Mid Adults</v>
      </c>
      <c r="D3107" s="2" t="s">
        <v>18</v>
      </c>
      <c r="E3107" s="2" t="s">
        <v>29</v>
      </c>
      <c r="F3107" s="2">
        <v>368.96</v>
      </c>
      <c r="G3107" s="2">
        <f t="shared" si="433"/>
        <v>2</v>
      </c>
      <c r="H3107" s="6">
        <v>45947</v>
      </c>
      <c r="I3107" s="12" t="str">
        <f t="shared" si="434"/>
        <v>2025</v>
      </c>
      <c r="J3107" s="10" t="str">
        <f t="shared" si="435"/>
        <v>Oct</v>
      </c>
      <c r="K3107" s="12" t="str">
        <f t="shared" si="436"/>
        <v>17</v>
      </c>
      <c r="L3107" s="2" t="s">
        <v>20</v>
      </c>
      <c r="M3107" s="2" t="s">
        <v>25</v>
      </c>
      <c r="N3107" s="2">
        <v>0.84</v>
      </c>
      <c r="O3107" s="2" t="s">
        <v>21</v>
      </c>
      <c r="P3107" s="2">
        <v>10</v>
      </c>
      <c r="Q3107" s="2">
        <f t="shared" si="437"/>
        <v>2</v>
      </c>
      <c r="R3107" s="2">
        <v>36.9</v>
      </c>
      <c r="S3107" s="2">
        <f t="shared" si="438"/>
        <v>1</v>
      </c>
      <c r="T3107" s="42">
        <f>DataSet!G1752+DataSet!Q1752+DataSet!S1752</f>
        <v>4</v>
      </c>
      <c r="U3107" s="16" t="str">
        <f t="shared" si="439"/>
        <v>Low</v>
      </c>
      <c r="V3107" s="4">
        <v>4</v>
      </c>
      <c r="W3107" s="33">
        <f t="shared" si="440"/>
        <v>517.95571794871773</v>
      </c>
      <c r="X3107" s="2" t="s">
        <v>22</v>
      </c>
    </row>
    <row r="3108" spans="1:24" ht="14.25" customHeight="1" x14ac:dyDescent="0.25">
      <c r="A3108" s="2">
        <v>1765</v>
      </c>
      <c r="B3108" s="2">
        <v>65</v>
      </c>
      <c r="C3108" s="2" t="str">
        <f t="shared" si="432"/>
        <v>Seniors</v>
      </c>
      <c r="D3108" s="2" t="s">
        <v>12</v>
      </c>
      <c r="E3108" s="2" t="s">
        <v>13</v>
      </c>
      <c r="F3108" s="2">
        <v>307.97000000000003</v>
      </c>
      <c r="G3108" s="2">
        <f t="shared" si="433"/>
        <v>1</v>
      </c>
      <c r="H3108" s="6">
        <v>45961</v>
      </c>
      <c r="I3108" s="12" t="str">
        <f t="shared" si="434"/>
        <v>2025</v>
      </c>
      <c r="J3108" s="10" t="str">
        <f t="shared" si="435"/>
        <v>Oct</v>
      </c>
      <c r="K3108" s="12" t="str">
        <f t="shared" si="436"/>
        <v>31</v>
      </c>
      <c r="L3108" s="2" t="s">
        <v>20</v>
      </c>
      <c r="M3108" s="2" t="s">
        <v>25</v>
      </c>
      <c r="N3108" s="2">
        <v>0.84</v>
      </c>
      <c r="O3108" s="2" t="s">
        <v>16</v>
      </c>
      <c r="P3108" s="2">
        <v>15</v>
      </c>
      <c r="Q3108" s="2">
        <f t="shared" si="437"/>
        <v>2</v>
      </c>
      <c r="R3108" s="2">
        <v>20.53</v>
      </c>
      <c r="S3108" s="2">
        <f t="shared" si="438"/>
        <v>1</v>
      </c>
      <c r="T3108" s="42">
        <f>DataSet!G1766+DataSet!Q1766+DataSet!S1766</f>
        <v>5</v>
      </c>
      <c r="U3108" s="16" t="str">
        <f t="shared" si="439"/>
        <v>Medium</v>
      </c>
      <c r="V3108" s="4">
        <v>3</v>
      </c>
      <c r="W3108" s="33">
        <f t="shared" si="440"/>
        <v>498.4193333333331</v>
      </c>
      <c r="X3108" s="2" t="s">
        <v>17</v>
      </c>
    </row>
    <row r="3109" spans="1:24" ht="14.25" customHeight="1" x14ac:dyDescent="0.25">
      <c r="A3109" s="2">
        <v>2003</v>
      </c>
      <c r="B3109" s="2">
        <v>37</v>
      </c>
      <c r="C3109" s="2" t="str">
        <f t="shared" si="432"/>
        <v>Early Adults</v>
      </c>
      <c r="D3109" s="2" t="s">
        <v>26</v>
      </c>
      <c r="E3109" s="2" t="s">
        <v>19</v>
      </c>
      <c r="F3109" s="2">
        <v>557.92999999999995</v>
      </c>
      <c r="G3109" s="2">
        <f t="shared" si="433"/>
        <v>2</v>
      </c>
      <c r="H3109" s="6">
        <v>46199</v>
      </c>
      <c r="I3109" s="12" t="str">
        <f t="shared" si="434"/>
        <v>2026</v>
      </c>
      <c r="J3109" s="10" t="str">
        <f t="shared" si="435"/>
        <v>Jun</v>
      </c>
      <c r="K3109" s="12" t="str">
        <f t="shared" si="436"/>
        <v>26</v>
      </c>
      <c r="L3109" s="2" t="s">
        <v>20</v>
      </c>
      <c r="M3109" s="2" t="s">
        <v>15</v>
      </c>
      <c r="N3109" s="2">
        <v>0.84</v>
      </c>
      <c r="O3109" s="2" t="s">
        <v>21</v>
      </c>
      <c r="P3109" s="2">
        <v>10</v>
      </c>
      <c r="Q3109" s="2">
        <f t="shared" si="437"/>
        <v>2</v>
      </c>
      <c r="R3109" s="2">
        <v>55.79</v>
      </c>
      <c r="S3109" s="2">
        <f t="shared" si="438"/>
        <v>2</v>
      </c>
      <c r="T3109" s="42">
        <f>DataSet!G2004+DataSet!Q2004+DataSet!S2004</f>
        <v>7</v>
      </c>
      <c r="U3109" s="16" t="str">
        <f t="shared" si="439"/>
        <v>High</v>
      </c>
      <c r="V3109" s="4">
        <v>3</v>
      </c>
      <c r="W3109" s="33">
        <f t="shared" si="440"/>
        <v>498.9285561497324</v>
      </c>
      <c r="X3109" s="2" t="s">
        <v>17</v>
      </c>
    </row>
    <row r="3110" spans="1:24" ht="14.25" customHeight="1" x14ac:dyDescent="0.25">
      <c r="A3110" s="2">
        <v>2069</v>
      </c>
      <c r="B3110" s="2">
        <v>49</v>
      </c>
      <c r="C3110" s="2" t="str">
        <f t="shared" si="432"/>
        <v>Mid Adults</v>
      </c>
      <c r="D3110" s="2" t="s">
        <v>12</v>
      </c>
      <c r="E3110" s="2" t="s">
        <v>19</v>
      </c>
      <c r="F3110" s="2">
        <v>107.87</v>
      </c>
      <c r="G3110" s="2">
        <f t="shared" si="433"/>
        <v>1</v>
      </c>
      <c r="H3110" s="6">
        <v>46265</v>
      </c>
      <c r="I3110" s="12" t="str">
        <f t="shared" si="434"/>
        <v>2026</v>
      </c>
      <c r="J3110" s="10" t="str">
        <f t="shared" si="435"/>
        <v>Aug</v>
      </c>
      <c r="K3110" s="12" t="str">
        <f t="shared" si="436"/>
        <v>31</v>
      </c>
      <c r="L3110" s="2" t="s">
        <v>14</v>
      </c>
      <c r="M3110" s="2" t="s">
        <v>15</v>
      </c>
      <c r="N3110" s="2">
        <v>0.84</v>
      </c>
      <c r="O3110" s="2" t="s">
        <v>21</v>
      </c>
      <c r="P3110" s="2">
        <v>11</v>
      </c>
      <c r="Q3110" s="2">
        <f t="shared" si="437"/>
        <v>2</v>
      </c>
      <c r="R3110" s="2">
        <v>9.81</v>
      </c>
      <c r="S3110" s="2">
        <f t="shared" si="438"/>
        <v>1</v>
      </c>
      <c r="T3110" s="42">
        <f>DataSet!G2070+DataSet!Q2070+DataSet!S2070</f>
        <v>7</v>
      </c>
      <c r="U3110" s="16" t="str">
        <f t="shared" si="439"/>
        <v>High</v>
      </c>
      <c r="V3110" s="4">
        <v>3</v>
      </c>
      <c r="W3110" s="33">
        <f t="shared" si="440"/>
        <v>498.77037533512032</v>
      </c>
      <c r="X3110" s="2" t="s">
        <v>17</v>
      </c>
    </row>
    <row r="3111" spans="1:24" ht="14.25" customHeight="1" x14ac:dyDescent="0.25">
      <c r="A3111" s="2">
        <v>2249</v>
      </c>
      <c r="B3111" s="2">
        <v>44</v>
      </c>
      <c r="C3111" s="2" t="str">
        <f t="shared" si="432"/>
        <v>Mid Adults</v>
      </c>
      <c r="D3111" s="2" t="s">
        <v>26</v>
      </c>
      <c r="E3111" s="2" t="s">
        <v>13</v>
      </c>
      <c r="F3111" s="2">
        <v>473.66</v>
      </c>
      <c r="G3111" s="2">
        <f t="shared" si="433"/>
        <v>2</v>
      </c>
      <c r="H3111" s="6">
        <v>46445</v>
      </c>
      <c r="I3111" s="12" t="str">
        <f t="shared" si="434"/>
        <v>2027</v>
      </c>
      <c r="J3111" s="10" t="str">
        <f t="shared" si="435"/>
        <v>Feb</v>
      </c>
      <c r="K3111" s="12" t="str">
        <f t="shared" si="436"/>
        <v>27</v>
      </c>
      <c r="L3111" s="2" t="s">
        <v>20</v>
      </c>
      <c r="M3111" s="2" t="s">
        <v>25</v>
      </c>
      <c r="N3111" s="2">
        <v>0.84</v>
      </c>
      <c r="O3111" s="2" t="s">
        <v>21</v>
      </c>
      <c r="P3111" s="2">
        <v>6</v>
      </c>
      <c r="Q3111" s="2">
        <f t="shared" si="437"/>
        <v>2</v>
      </c>
      <c r="R3111" s="2">
        <v>78.94</v>
      </c>
      <c r="S3111" s="2">
        <f t="shared" si="438"/>
        <v>2</v>
      </c>
      <c r="T3111" s="42">
        <f>DataSet!G2250+DataSet!Q2250+DataSet!S2250</f>
        <v>3</v>
      </c>
      <c r="U3111" s="16" t="str">
        <f t="shared" si="439"/>
        <v>Low</v>
      </c>
      <c r="V3111" s="4">
        <v>5</v>
      </c>
      <c r="W3111" s="33">
        <f t="shared" si="440"/>
        <v>545.63725067385406</v>
      </c>
      <c r="X3111" s="2" t="s">
        <v>17</v>
      </c>
    </row>
    <row r="3112" spans="1:24" ht="14.25" customHeight="1" x14ac:dyDescent="0.25">
      <c r="A3112" s="2">
        <v>2389</v>
      </c>
      <c r="B3112" s="2">
        <v>45</v>
      </c>
      <c r="C3112" s="2" t="str">
        <f t="shared" si="432"/>
        <v>Mid Adults</v>
      </c>
      <c r="D3112" s="2" t="s">
        <v>23</v>
      </c>
      <c r="E3112" s="2" t="s">
        <v>27</v>
      </c>
      <c r="F3112" s="2">
        <v>116.29</v>
      </c>
      <c r="G3112" s="2">
        <f t="shared" si="433"/>
        <v>1</v>
      </c>
      <c r="H3112" s="6">
        <v>46585</v>
      </c>
      <c r="I3112" s="12" t="str">
        <f t="shared" si="434"/>
        <v>2027</v>
      </c>
      <c r="J3112" s="10" t="str">
        <f t="shared" si="435"/>
        <v>Jul</v>
      </c>
      <c r="K3112" s="12" t="str">
        <f t="shared" si="436"/>
        <v>17</v>
      </c>
      <c r="L3112" s="2" t="s">
        <v>30</v>
      </c>
      <c r="M3112" s="2" t="s">
        <v>15</v>
      </c>
      <c r="N3112" s="2">
        <v>0.84</v>
      </c>
      <c r="O3112" s="2" t="s">
        <v>16</v>
      </c>
      <c r="P3112" s="2">
        <v>4</v>
      </c>
      <c r="Q3112" s="2">
        <f t="shared" si="437"/>
        <v>1</v>
      </c>
      <c r="R3112" s="2">
        <v>29.07</v>
      </c>
      <c r="S3112" s="2">
        <f t="shared" si="438"/>
        <v>1</v>
      </c>
      <c r="T3112" s="42">
        <f>DataSet!G2390+DataSet!Q2390+DataSet!S2390</f>
        <v>7</v>
      </c>
      <c r="U3112" s="16" t="str">
        <f t="shared" si="439"/>
        <v>High</v>
      </c>
      <c r="V3112" s="4">
        <v>1</v>
      </c>
      <c r="W3112" s="33">
        <f t="shared" si="440"/>
        <v>536.81716931216931</v>
      </c>
      <c r="X3112" s="2" t="s">
        <v>17</v>
      </c>
    </row>
    <row r="3113" spans="1:24" ht="14.25" customHeight="1" x14ac:dyDescent="0.25">
      <c r="A3113" s="2">
        <v>2643</v>
      </c>
      <c r="B3113" s="2">
        <v>26</v>
      </c>
      <c r="C3113" s="2" t="str">
        <f t="shared" si="432"/>
        <v>Young Adults</v>
      </c>
      <c r="D3113" s="2" t="s">
        <v>23</v>
      </c>
      <c r="E3113" s="2" t="s">
        <v>19</v>
      </c>
      <c r="F3113" s="2">
        <v>969.42</v>
      </c>
      <c r="G3113" s="2">
        <f t="shared" si="433"/>
        <v>3</v>
      </c>
      <c r="H3113" s="6">
        <v>46839</v>
      </c>
      <c r="I3113" s="12" t="str">
        <f t="shared" si="434"/>
        <v>2028</v>
      </c>
      <c r="J3113" s="10" t="str">
        <f t="shared" si="435"/>
        <v>Mar</v>
      </c>
      <c r="K3113" s="12" t="str">
        <f t="shared" si="436"/>
        <v>27</v>
      </c>
      <c r="L3113" s="2" t="s">
        <v>14</v>
      </c>
      <c r="M3113" s="2" t="s">
        <v>15</v>
      </c>
      <c r="N3113" s="2">
        <v>0.84</v>
      </c>
      <c r="O3113" s="2" t="s">
        <v>16</v>
      </c>
      <c r="P3113" s="2">
        <v>18</v>
      </c>
      <c r="Q3113" s="2">
        <f t="shared" si="437"/>
        <v>3</v>
      </c>
      <c r="R3113" s="2">
        <v>53.86</v>
      </c>
      <c r="S3113" s="2">
        <f t="shared" si="438"/>
        <v>2</v>
      </c>
      <c r="T3113" s="42">
        <f>DataSet!G2644+DataSet!Q2644+DataSet!S2644</f>
        <v>3</v>
      </c>
      <c r="U3113" s="16" t="str">
        <f t="shared" si="439"/>
        <v>Low</v>
      </c>
      <c r="V3113" s="4">
        <v>2</v>
      </c>
      <c r="W3113" s="33">
        <f t="shared" si="440"/>
        <v>521.27666666666642</v>
      </c>
      <c r="X3113" s="2" t="s">
        <v>22</v>
      </c>
    </row>
    <row r="3114" spans="1:24" ht="14.25" customHeight="1" x14ac:dyDescent="0.25">
      <c r="A3114" s="2">
        <v>2748</v>
      </c>
      <c r="B3114" s="2">
        <v>24</v>
      </c>
      <c r="C3114" s="2" t="str">
        <f t="shared" si="432"/>
        <v>Young Adults</v>
      </c>
      <c r="D3114" s="2" t="s">
        <v>18</v>
      </c>
      <c r="E3114" s="2" t="s">
        <v>19</v>
      </c>
      <c r="F3114" s="2">
        <v>65.67</v>
      </c>
      <c r="G3114" s="2">
        <f t="shared" si="433"/>
        <v>1</v>
      </c>
      <c r="H3114" s="6">
        <v>46944</v>
      </c>
      <c r="I3114" s="12" t="str">
        <f t="shared" si="434"/>
        <v>2028</v>
      </c>
      <c r="J3114" s="10" t="str">
        <f t="shared" si="435"/>
        <v>Jul</v>
      </c>
      <c r="K3114" s="12" t="str">
        <f t="shared" si="436"/>
        <v>10</v>
      </c>
      <c r="L3114" s="2" t="s">
        <v>20</v>
      </c>
      <c r="M3114" s="2" t="s">
        <v>15</v>
      </c>
      <c r="N3114" s="2">
        <v>0.84</v>
      </c>
      <c r="O3114" s="2" t="s">
        <v>16</v>
      </c>
      <c r="P3114" s="2">
        <v>10</v>
      </c>
      <c r="Q3114" s="2">
        <f t="shared" si="437"/>
        <v>2</v>
      </c>
      <c r="R3114" s="2">
        <v>6.57</v>
      </c>
      <c r="S3114" s="2">
        <f t="shared" si="438"/>
        <v>1</v>
      </c>
      <c r="T3114" s="42">
        <f>DataSet!G2749+DataSet!Q2749+DataSet!S2749</f>
        <v>4</v>
      </c>
      <c r="U3114" s="16" t="str">
        <f t="shared" si="439"/>
        <v>Low</v>
      </c>
      <c r="V3114" s="4">
        <v>1</v>
      </c>
      <c r="W3114" s="33">
        <f t="shared" si="440"/>
        <v>537.93262599469494</v>
      </c>
      <c r="X3114" s="2" t="s">
        <v>17</v>
      </c>
    </row>
    <row r="3115" spans="1:24" ht="14.25" customHeight="1" x14ac:dyDescent="0.25">
      <c r="A3115" s="2">
        <v>2792</v>
      </c>
      <c r="B3115" s="2">
        <v>64</v>
      </c>
      <c r="C3115" s="2" t="str">
        <f t="shared" si="432"/>
        <v>Seniors</v>
      </c>
      <c r="D3115" s="2" t="s">
        <v>18</v>
      </c>
      <c r="E3115" s="2" t="s">
        <v>27</v>
      </c>
      <c r="F3115" s="2">
        <v>868.98</v>
      </c>
      <c r="G3115" s="2">
        <f t="shared" si="433"/>
        <v>3</v>
      </c>
      <c r="H3115" s="6">
        <v>46988</v>
      </c>
      <c r="I3115" s="12" t="str">
        <f t="shared" si="434"/>
        <v>2028</v>
      </c>
      <c r="J3115" s="10" t="str">
        <f t="shared" si="435"/>
        <v>Aug</v>
      </c>
      <c r="K3115" s="12" t="str">
        <f t="shared" si="436"/>
        <v>23</v>
      </c>
      <c r="L3115" s="2" t="s">
        <v>20</v>
      </c>
      <c r="M3115" s="2" t="s">
        <v>15</v>
      </c>
      <c r="N3115" s="2">
        <v>0.84</v>
      </c>
      <c r="O3115" s="2" t="s">
        <v>21</v>
      </c>
      <c r="P3115" s="2">
        <v>12</v>
      </c>
      <c r="Q3115" s="2">
        <f t="shared" si="437"/>
        <v>2</v>
      </c>
      <c r="R3115" s="2">
        <v>72.42</v>
      </c>
      <c r="S3115" s="2">
        <f t="shared" si="438"/>
        <v>2</v>
      </c>
      <c r="T3115" s="42">
        <f>DataSet!G2793+DataSet!Q2793+DataSet!S2793</f>
        <v>7</v>
      </c>
      <c r="U3115" s="16" t="str">
        <f t="shared" si="439"/>
        <v>High</v>
      </c>
      <c r="V3115" s="4">
        <v>5</v>
      </c>
      <c r="W3115" s="33">
        <f t="shared" si="440"/>
        <v>545.83178378378352</v>
      </c>
      <c r="X3115" s="2" t="s">
        <v>22</v>
      </c>
    </row>
    <row r="3116" spans="1:24" ht="14.25" customHeight="1" x14ac:dyDescent="0.25">
      <c r="A3116" s="2">
        <v>2840</v>
      </c>
      <c r="B3116" s="2">
        <v>39</v>
      </c>
      <c r="C3116" s="2" t="str">
        <f t="shared" si="432"/>
        <v>Early Adults</v>
      </c>
      <c r="D3116" s="2" t="s">
        <v>12</v>
      </c>
      <c r="E3116" s="2" t="s">
        <v>29</v>
      </c>
      <c r="F3116" s="2">
        <v>505.55</v>
      </c>
      <c r="G3116" s="2">
        <f t="shared" si="433"/>
        <v>2</v>
      </c>
      <c r="H3116" s="6">
        <v>47036</v>
      </c>
      <c r="I3116" s="12" t="str">
        <f t="shared" si="434"/>
        <v>2028</v>
      </c>
      <c r="J3116" s="10" t="str">
        <f t="shared" si="435"/>
        <v>Oct</v>
      </c>
      <c r="K3116" s="12" t="str">
        <f t="shared" si="436"/>
        <v>10</v>
      </c>
      <c r="L3116" s="2" t="s">
        <v>30</v>
      </c>
      <c r="M3116" s="2" t="s">
        <v>25</v>
      </c>
      <c r="N3116" s="2">
        <v>0.84</v>
      </c>
      <c r="O3116" s="2" t="s">
        <v>16</v>
      </c>
      <c r="P3116" s="2">
        <v>3</v>
      </c>
      <c r="Q3116" s="2">
        <f t="shared" si="437"/>
        <v>1</v>
      </c>
      <c r="R3116" s="2">
        <v>168.52</v>
      </c>
      <c r="S3116" s="2">
        <f t="shared" si="438"/>
        <v>3</v>
      </c>
      <c r="T3116" s="42">
        <f>DataSet!G2841+DataSet!Q2841+DataSet!S2841</f>
        <v>5</v>
      </c>
      <c r="U3116" s="16" t="str">
        <f t="shared" si="439"/>
        <v>Medium</v>
      </c>
      <c r="V3116" s="4">
        <v>1</v>
      </c>
      <c r="W3116" s="33">
        <f t="shared" si="440"/>
        <v>539.18864361702128</v>
      </c>
      <c r="X3116" s="2" t="s">
        <v>17</v>
      </c>
    </row>
    <row r="3117" spans="1:24" ht="14.25" customHeight="1" x14ac:dyDescent="0.25">
      <c r="A3117" s="2">
        <v>2906</v>
      </c>
      <c r="B3117" s="2">
        <v>34</v>
      </c>
      <c r="C3117" s="2" t="str">
        <f t="shared" si="432"/>
        <v>Early Adults</v>
      </c>
      <c r="D3117" s="2" t="s">
        <v>18</v>
      </c>
      <c r="E3117" s="2" t="s">
        <v>27</v>
      </c>
      <c r="F3117" s="2">
        <v>473.16</v>
      </c>
      <c r="G3117" s="2">
        <f t="shared" si="433"/>
        <v>2</v>
      </c>
      <c r="H3117" s="6">
        <v>47102</v>
      </c>
      <c r="I3117" s="12" t="str">
        <f t="shared" si="434"/>
        <v>2028</v>
      </c>
      <c r="J3117" s="10" t="str">
        <f t="shared" si="435"/>
        <v>Dec</v>
      </c>
      <c r="K3117" s="12" t="str">
        <f t="shared" si="436"/>
        <v>15</v>
      </c>
      <c r="L3117" s="2" t="s">
        <v>24</v>
      </c>
      <c r="M3117" s="2" t="s">
        <v>25</v>
      </c>
      <c r="N3117" s="2">
        <v>0.84</v>
      </c>
      <c r="O3117" s="2" t="s">
        <v>21</v>
      </c>
      <c r="P3117" s="2">
        <v>12</v>
      </c>
      <c r="Q3117" s="2">
        <f t="shared" si="437"/>
        <v>2</v>
      </c>
      <c r="R3117" s="2">
        <v>39.43</v>
      </c>
      <c r="S3117" s="2">
        <f t="shared" si="438"/>
        <v>1</v>
      </c>
      <c r="T3117" s="42">
        <f>DataSet!G2907+DataSet!Q2907+DataSet!S2907</f>
        <v>4</v>
      </c>
      <c r="U3117" s="16" t="str">
        <f t="shared" si="439"/>
        <v>Low</v>
      </c>
      <c r="V3117" s="4">
        <v>4</v>
      </c>
      <c r="W3117" s="33">
        <f t="shared" si="440"/>
        <v>518.33874035989697</v>
      </c>
      <c r="X3117" s="2" t="s">
        <v>17</v>
      </c>
    </row>
    <row r="3118" spans="1:24" ht="14.25" customHeight="1" x14ac:dyDescent="0.25">
      <c r="A3118" s="2">
        <v>3068</v>
      </c>
      <c r="B3118" s="2">
        <v>47</v>
      </c>
      <c r="C3118" s="2" t="str">
        <f t="shared" si="432"/>
        <v>Mid Adults</v>
      </c>
      <c r="D3118" s="2" t="s">
        <v>23</v>
      </c>
      <c r="E3118" s="2" t="s">
        <v>19</v>
      </c>
      <c r="F3118" s="2">
        <v>376.67</v>
      </c>
      <c r="G3118" s="2">
        <f t="shared" si="433"/>
        <v>2</v>
      </c>
      <c r="H3118" s="6">
        <v>47264</v>
      </c>
      <c r="I3118" s="12" t="str">
        <f t="shared" si="434"/>
        <v>2029</v>
      </c>
      <c r="J3118" s="10" t="str">
        <f t="shared" si="435"/>
        <v>May</v>
      </c>
      <c r="K3118" s="12" t="str">
        <f t="shared" si="436"/>
        <v>26</v>
      </c>
      <c r="L3118" s="2" t="s">
        <v>20</v>
      </c>
      <c r="M3118" s="2" t="s">
        <v>15</v>
      </c>
      <c r="N3118" s="2">
        <v>0.84</v>
      </c>
      <c r="O3118" s="2" t="s">
        <v>21</v>
      </c>
      <c r="P3118" s="2">
        <v>6</v>
      </c>
      <c r="Q3118" s="2">
        <f t="shared" si="437"/>
        <v>2</v>
      </c>
      <c r="R3118" s="2">
        <v>62.78</v>
      </c>
      <c r="S3118" s="2">
        <f t="shared" si="438"/>
        <v>2</v>
      </c>
      <c r="T3118" s="42">
        <f>DataSet!G3069+DataSet!Q3069+DataSet!S3069</f>
        <v>4</v>
      </c>
      <c r="U3118" s="16" t="str">
        <f t="shared" si="439"/>
        <v>Low</v>
      </c>
      <c r="V3118" s="4">
        <v>1</v>
      </c>
      <c r="W3118" s="33">
        <f t="shared" si="440"/>
        <v>539.27834666666672</v>
      </c>
      <c r="X3118" s="2" t="s">
        <v>17</v>
      </c>
    </row>
    <row r="3119" spans="1:24" ht="14.25" customHeight="1" x14ac:dyDescent="0.25">
      <c r="A3119" s="2">
        <v>3545</v>
      </c>
      <c r="B3119" s="2">
        <v>39</v>
      </c>
      <c r="C3119" s="2" t="str">
        <f t="shared" si="432"/>
        <v>Early Adults</v>
      </c>
      <c r="D3119" s="2" t="s">
        <v>18</v>
      </c>
      <c r="E3119" s="2" t="s">
        <v>13</v>
      </c>
      <c r="F3119" s="2">
        <v>863.99</v>
      </c>
      <c r="G3119" s="2">
        <f t="shared" si="433"/>
        <v>3</v>
      </c>
      <c r="H3119" s="6">
        <v>47741</v>
      </c>
      <c r="I3119" s="12" t="str">
        <f t="shared" si="434"/>
        <v>2030</v>
      </c>
      <c r="J3119" s="10" t="str">
        <f t="shared" si="435"/>
        <v>Sep</v>
      </c>
      <c r="K3119" s="12" t="str">
        <f t="shared" si="436"/>
        <v>15</v>
      </c>
      <c r="L3119" s="2" t="s">
        <v>14</v>
      </c>
      <c r="M3119" s="2" t="s">
        <v>15</v>
      </c>
      <c r="N3119" s="2">
        <v>0.84</v>
      </c>
      <c r="O3119" s="2" t="s">
        <v>21</v>
      </c>
      <c r="P3119" s="2">
        <v>10</v>
      </c>
      <c r="Q3119" s="2">
        <f t="shared" si="437"/>
        <v>2</v>
      </c>
      <c r="R3119" s="2">
        <v>86.4</v>
      </c>
      <c r="S3119" s="2">
        <f t="shared" si="438"/>
        <v>2</v>
      </c>
      <c r="T3119" s="42">
        <f>DataSet!G3546+DataSet!Q3546+DataSet!S3546</f>
        <v>7</v>
      </c>
      <c r="U3119" s="16" t="str">
        <f t="shared" si="439"/>
        <v>High</v>
      </c>
      <c r="V3119" s="4">
        <v>2</v>
      </c>
      <c r="W3119" s="33">
        <f t="shared" si="440"/>
        <v>520.0973421052629</v>
      </c>
      <c r="X3119" s="2" t="s">
        <v>22</v>
      </c>
    </row>
    <row r="3120" spans="1:24" ht="14.25" customHeight="1" x14ac:dyDescent="0.25">
      <c r="A3120" s="2">
        <v>3817</v>
      </c>
      <c r="B3120" s="2">
        <v>48</v>
      </c>
      <c r="C3120" s="2" t="str">
        <f t="shared" si="432"/>
        <v>Mid Adults</v>
      </c>
      <c r="D3120" s="2" t="s">
        <v>23</v>
      </c>
      <c r="E3120" s="2" t="s">
        <v>27</v>
      </c>
      <c r="F3120" s="2">
        <v>133.02000000000001</v>
      </c>
      <c r="G3120" s="2">
        <f t="shared" si="433"/>
        <v>1</v>
      </c>
      <c r="H3120" s="6">
        <v>48013</v>
      </c>
      <c r="I3120" s="12" t="str">
        <f t="shared" si="434"/>
        <v>2031</v>
      </c>
      <c r="J3120" s="10" t="str">
        <f t="shared" si="435"/>
        <v>Jun</v>
      </c>
      <c r="K3120" s="12" t="str">
        <f t="shared" si="436"/>
        <v>14</v>
      </c>
      <c r="L3120" s="2" t="s">
        <v>24</v>
      </c>
      <c r="M3120" s="2" t="s">
        <v>25</v>
      </c>
      <c r="N3120" s="2">
        <v>0.84</v>
      </c>
      <c r="O3120" s="2" t="s">
        <v>16</v>
      </c>
      <c r="P3120" s="2">
        <v>7</v>
      </c>
      <c r="Q3120" s="2">
        <f t="shared" si="437"/>
        <v>2</v>
      </c>
      <c r="R3120" s="2">
        <v>19</v>
      </c>
      <c r="S3120" s="2">
        <f t="shared" si="438"/>
        <v>1</v>
      </c>
      <c r="T3120" s="42">
        <f>DataSet!G3818+DataSet!Q3818+DataSet!S3818</f>
        <v>4</v>
      </c>
      <c r="U3120" s="16" t="str">
        <f t="shared" si="439"/>
        <v>Low</v>
      </c>
      <c r="V3120" s="4">
        <v>3</v>
      </c>
      <c r="W3120" s="33">
        <f t="shared" si="440"/>
        <v>499.82118279569863</v>
      </c>
      <c r="X3120" s="2" t="s">
        <v>17</v>
      </c>
    </row>
    <row r="3121" spans="1:24" ht="14.25" customHeight="1" x14ac:dyDescent="0.25">
      <c r="A3121" s="2">
        <v>3912</v>
      </c>
      <c r="B3121" s="2">
        <v>60</v>
      </c>
      <c r="C3121" s="2" t="str">
        <f t="shared" si="432"/>
        <v>Seniors</v>
      </c>
      <c r="D3121" s="2" t="s">
        <v>26</v>
      </c>
      <c r="E3121" s="2" t="s">
        <v>13</v>
      </c>
      <c r="F3121" s="2">
        <v>486.87</v>
      </c>
      <c r="G3121" s="2">
        <f t="shared" si="433"/>
        <v>2</v>
      </c>
      <c r="H3121" s="6">
        <v>48108</v>
      </c>
      <c r="I3121" s="12" t="str">
        <f t="shared" si="434"/>
        <v>2031</v>
      </c>
      <c r="J3121" s="10" t="str">
        <f t="shared" si="435"/>
        <v>Sep</v>
      </c>
      <c r="K3121" s="12" t="str">
        <f t="shared" si="436"/>
        <v>17</v>
      </c>
      <c r="L3121" s="2" t="s">
        <v>24</v>
      </c>
      <c r="M3121" s="2" t="s">
        <v>15</v>
      </c>
      <c r="N3121" s="2">
        <v>0.84</v>
      </c>
      <c r="O3121" s="2" t="s">
        <v>16</v>
      </c>
      <c r="P3121" s="2">
        <v>3</v>
      </c>
      <c r="Q3121" s="2">
        <f t="shared" si="437"/>
        <v>1</v>
      </c>
      <c r="R3121" s="2">
        <v>162.29</v>
      </c>
      <c r="S3121" s="2">
        <f t="shared" si="438"/>
        <v>3</v>
      </c>
      <c r="T3121" s="42">
        <f>DataSet!G3913+DataSet!Q3913+DataSet!S3913</f>
        <v>5</v>
      </c>
      <c r="U3121" s="16" t="str">
        <f t="shared" si="439"/>
        <v>Medium</v>
      </c>
      <c r="V3121" s="4">
        <v>3</v>
      </c>
      <c r="W3121" s="33">
        <f t="shared" si="440"/>
        <v>500.80986522911024</v>
      </c>
      <c r="X3121" s="2" t="s">
        <v>17</v>
      </c>
    </row>
    <row r="3122" spans="1:24" ht="14.25" customHeight="1" x14ac:dyDescent="0.25">
      <c r="A3122" s="2">
        <v>4514</v>
      </c>
      <c r="B3122" s="2">
        <v>55</v>
      </c>
      <c r="C3122" s="2" t="str">
        <f t="shared" si="432"/>
        <v>Late Adults</v>
      </c>
      <c r="D3122" s="2" t="s">
        <v>12</v>
      </c>
      <c r="E3122" s="2" t="s">
        <v>27</v>
      </c>
      <c r="F3122" s="2">
        <v>188.3</v>
      </c>
      <c r="G3122" s="2">
        <f t="shared" si="433"/>
        <v>1</v>
      </c>
      <c r="H3122" s="6">
        <v>48710</v>
      </c>
      <c r="I3122" s="12" t="str">
        <f t="shared" si="434"/>
        <v>2033</v>
      </c>
      <c r="J3122" s="10" t="str">
        <f t="shared" si="435"/>
        <v>May</v>
      </c>
      <c r="K3122" s="12" t="str">
        <f t="shared" si="436"/>
        <v>11</v>
      </c>
      <c r="L3122" s="2" t="s">
        <v>30</v>
      </c>
      <c r="M3122" s="2" t="s">
        <v>15</v>
      </c>
      <c r="N3122" s="2">
        <v>0.84</v>
      </c>
      <c r="O3122" s="2" t="s">
        <v>21</v>
      </c>
      <c r="P3122" s="2">
        <v>17</v>
      </c>
      <c r="Q3122" s="2">
        <f t="shared" si="437"/>
        <v>3</v>
      </c>
      <c r="R3122" s="2">
        <v>11.08</v>
      </c>
      <c r="S3122" s="2">
        <f t="shared" si="438"/>
        <v>1</v>
      </c>
      <c r="T3122" s="42">
        <f>DataSet!G4515+DataSet!Q4515+DataSet!S4515</f>
        <v>3</v>
      </c>
      <c r="U3122" s="16" t="str">
        <f t="shared" si="439"/>
        <v>Low</v>
      </c>
      <c r="V3122" s="4">
        <v>4</v>
      </c>
      <c r="W3122" s="33">
        <f t="shared" si="440"/>
        <v>518.45518041237096</v>
      </c>
      <c r="X3122" s="2" t="s">
        <v>22</v>
      </c>
    </row>
    <row r="3123" spans="1:24" ht="14.25" customHeight="1" x14ac:dyDescent="0.25">
      <c r="A3123" s="2">
        <v>4531</v>
      </c>
      <c r="B3123" s="2">
        <v>65</v>
      </c>
      <c r="C3123" s="2" t="str">
        <f t="shared" si="432"/>
        <v>Seniors</v>
      </c>
      <c r="D3123" s="2" t="s">
        <v>26</v>
      </c>
      <c r="E3123" s="2" t="s">
        <v>19</v>
      </c>
      <c r="F3123" s="2">
        <v>746.26</v>
      </c>
      <c r="G3123" s="2">
        <f t="shared" si="433"/>
        <v>3</v>
      </c>
      <c r="H3123" s="6">
        <v>48727</v>
      </c>
      <c r="I3123" s="12" t="str">
        <f t="shared" si="434"/>
        <v>2033</v>
      </c>
      <c r="J3123" s="10" t="str">
        <f t="shared" si="435"/>
        <v>May</v>
      </c>
      <c r="K3123" s="12" t="str">
        <f t="shared" si="436"/>
        <v>28</v>
      </c>
      <c r="L3123" s="2" t="s">
        <v>20</v>
      </c>
      <c r="M3123" s="2" t="s">
        <v>15</v>
      </c>
      <c r="N3123" s="2">
        <v>0.84</v>
      </c>
      <c r="O3123" s="2" t="s">
        <v>16</v>
      </c>
      <c r="P3123" s="2">
        <v>15</v>
      </c>
      <c r="Q3123" s="2">
        <f t="shared" si="437"/>
        <v>2</v>
      </c>
      <c r="R3123" s="2">
        <v>49.75</v>
      </c>
      <c r="S3123" s="2">
        <f t="shared" si="438"/>
        <v>1</v>
      </c>
      <c r="T3123" s="42">
        <f>DataSet!G4532+DataSet!Q4532+DataSet!S4532</f>
        <v>5</v>
      </c>
      <c r="U3123" s="16" t="str">
        <f t="shared" si="439"/>
        <v>Medium</v>
      </c>
      <c r="V3123" s="4">
        <v>4</v>
      </c>
      <c r="W3123" s="33">
        <f t="shared" si="440"/>
        <v>519.30829457364325</v>
      </c>
      <c r="X3123" s="2" t="s">
        <v>28</v>
      </c>
    </row>
    <row r="3124" spans="1:24" ht="14.25" customHeight="1" x14ac:dyDescent="0.25">
      <c r="A3124" s="2">
        <v>4702</v>
      </c>
      <c r="B3124" s="2">
        <v>54</v>
      </c>
      <c r="C3124" s="2" t="str">
        <f t="shared" si="432"/>
        <v>Late Adults</v>
      </c>
      <c r="D3124" s="2" t="s">
        <v>26</v>
      </c>
      <c r="E3124" s="2" t="s">
        <v>19</v>
      </c>
      <c r="F3124" s="2">
        <v>153.5</v>
      </c>
      <c r="G3124" s="2">
        <f t="shared" si="433"/>
        <v>1</v>
      </c>
      <c r="H3124" s="6">
        <v>48898</v>
      </c>
      <c r="I3124" s="12" t="str">
        <f t="shared" si="434"/>
        <v>2033</v>
      </c>
      <c r="J3124" s="10" t="str">
        <f t="shared" si="435"/>
        <v>Nov</v>
      </c>
      <c r="K3124" s="12" t="str">
        <f t="shared" si="436"/>
        <v>15</v>
      </c>
      <c r="L3124" s="2" t="s">
        <v>24</v>
      </c>
      <c r="M3124" s="2" t="s">
        <v>25</v>
      </c>
      <c r="N3124" s="2">
        <v>0.84</v>
      </c>
      <c r="O3124" s="2" t="s">
        <v>21</v>
      </c>
      <c r="P3124" s="2">
        <v>6</v>
      </c>
      <c r="Q3124" s="2">
        <f t="shared" si="437"/>
        <v>2</v>
      </c>
      <c r="R3124" s="2">
        <v>25.58</v>
      </c>
      <c r="S3124" s="2">
        <f t="shared" si="438"/>
        <v>1</v>
      </c>
      <c r="T3124" s="42">
        <f>DataSet!G4703+DataSet!Q4703+DataSet!S4703</f>
        <v>5</v>
      </c>
      <c r="U3124" s="16" t="str">
        <f t="shared" si="439"/>
        <v>Medium</v>
      </c>
      <c r="V3124" s="4">
        <v>3</v>
      </c>
      <c r="W3124" s="33">
        <f t="shared" si="440"/>
        <v>500.84754054054019</v>
      </c>
      <c r="X3124" s="2" t="s">
        <v>17</v>
      </c>
    </row>
    <row r="3125" spans="1:24" ht="14.25" customHeight="1" x14ac:dyDescent="0.25">
      <c r="A3125" s="2">
        <v>4709</v>
      </c>
      <c r="B3125" s="2">
        <v>53</v>
      </c>
      <c r="C3125" s="2" t="str">
        <f t="shared" si="432"/>
        <v>Late Adults</v>
      </c>
      <c r="D3125" s="2" t="s">
        <v>12</v>
      </c>
      <c r="E3125" s="2" t="s">
        <v>27</v>
      </c>
      <c r="F3125" s="2">
        <v>746.59</v>
      </c>
      <c r="G3125" s="2">
        <f t="shared" si="433"/>
        <v>3</v>
      </c>
      <c r="H3125" s="6">
        <v>48905</v>
      </c>
      <c r="I3125" s="12" t="str">
        <f t="shared" si="434"/>
        <v>2033</v>
      </c>
      <c r="J3125" s="10" t="str">
        <f t="shared" si="435"/>
        <v>Nov</v>
      </c>
      <c r="K3125" s="12" t="str">
        <f t="shared" si="436"/>
        <v>22</v>
      </c>
      <c r="L3125" s="2" t="s">
        <v>14</v>
      </c>
      <c r="M3125" s="2" t="s">
        <v>15</v>
      </c>
      <c r="N3125" s="2">
        <v>0.84</v>
      </c>
      <c r="O3125" s="2" t="s">
        <v>21</v>
      </c>
      <c r="P3125" s="2">
        <v>1</v>
      </c>
      <c r="Q3125" s="2">
        <f t="shared" si="437"/>
        <v>1</v>
      </c>
      <c r="R3125" s="2">
        <v>746.59</v>
      </c>
      <c r="S3125" s="2">
        <f t="shared" si="438"/>
        <v>3</v>
      </c>
      <c r="T3125" s="42">
        <f>DataSet!G4710+DataSet!Q4710+DataSet!S4710</f>
        <v>5</v>
      </c>
      <c r="U3125" s="16" t="str">
        <f t="shared" si="439"/>
        <v>Medium</v>
      </c>
      <c r="V3125" s="4">
        <v>4</v>
      </c>
      <c r="W3125" s="33">
        <f t="shared" si="440"/>
        <v>518.72033678756463</v>
      </c>
      <c r="X3125" s="2" t="s">
        <v>17</v>
      </c>
    </row>
    <row r="3126" spans="1:24" ht="14.25" customHeight="1" x14ac:dyDescent="0.25">
      <c r="A3126" s="2">
        <v>388</v>
      </c>
      <c r="B3126" s="2">
        <v>26</v>
      </c>
      <c r="C3126" s="2" t="str">
        <f t="shared" si="432"/>
        <v>Young Adults</v>
      </c>
      <c r="D3126" s="2" t="s">
        <v>18</v>
      </c>
      <c r="E3126" s="2" t="s">
        <v>29</v>
      </c>
      <c r="F3126" s="2">
        <v>657.4</v>
      </c>
      <c r="G3126" s="2">
        <f t="shared" si="433"/>
        <v>3</v>
      </c>
      <c r="H3126" s="6">
        <v>44584</v>
      </c>
      <c r="I3126" s="12" t="str">
        <f t="shared" si="434"/>
        <v>2022</v>
      </c>
      <c r="J3126" s="10" t="str">
        <f t="shared" si="435"/>
        <v>Jan</v>
      </c>
      <c r="K3126" s="12" t="str">
        <f t="shared" si="436"/>
        <v>23</v>
      </c>
      <c r="L3126" s="2" t="s">
        <v>14</v>
      </c>
      <c r="M3126" s="2" t="s">
        <v>15</v>
      </c>
      <c r="N3126" s="2">
        <v>0.83</v>
      </c>
      <c r="O3126" s="2" t="s">
        <v>16</v>
      </c>
      <c r="P3126" s="2">
        <v>4</v>
      </c>
      <c r="Q3126" s="2">
        <f t="shared" si="437"/>
        <v>1</v>
      </c>
      <c r="R3126" s="2">
        <v>164.35</v>
      </c>
      <c r="S3126" s="2">
        <f t="shared" si="438"/>
        <v>3</v>
      </c>
      <c r="T3126" s="42">
        <f>DataSet!G389+DataSet!Q389+DataSet!S389</f>
        <v>5</v>
      </c>
      <c r="U3126" s="16" t="str">
        <f t="shared" si="439"/>
        <v>Medium</v>
      </c>
      <c r="V3126" s="4">
        <v>1</v>
      </c>
      <c r="W3126" s="33">
        <f t="shared" si="440"/>
        <v>539.71312834224602</v>
      </c>
      <c r="X3126" s="2" t="s">
        <v>17</v>
      </c>
    </row>
    <row r="3127" spans="1:24" ht="14.25" customHeight="1" x14ac:dyDescent="0.25">
      <c r="A3127" s="2">
        <v>430</v>
      </c>
      <c r="B3127" s="2">
        <v>56</v>
      </c>
      <c r="C3127" s="2" t="str">
        <f t="shared" si="432"/>
        <v>Late Adults</v>
      </c>
      <c r="D3127" s="2" t="s">
        <v>26</v>
      </c>
      <c r="E3127" s="2" t="s">
        <v>19</v>
      </c>
      <c r="F3127" s="2">
        <v>152.04</v>
      </c>
      <c r="G3127" s="2">
        <f t="shared" si="433"/>
        <v>1</v>
      </c>
      <c r="H3127" s="6">
        <v>44626</v>
      </c>
      <c r="I3127" s="12" t="str">
        <f t="shared" si="434"/>
        <v>2022</v>
      </c>
      <c r="J3127" s="10" t="str">
        <f t="shared" si="435"/>
        <v>Mar</v>
      </c>
      <c r="K3127" s="12" t="str">
        <f t="shared" si="436"/>
        <v>06</v>
      </c>
      <c r="L3127" s="2" t="s">
        <v>20</v>
      </c>
      <c r="M3127" s="2" t="s">
        <v>25</v>
      </c>
      <c r="N3127" s="2">
        <v>0.83</v>
      </c>
      <c r="O3127" s="2" t="s">
        <v>21</v>
      </c>
      <c r="P3127" s="2">
        <v>4</v>
      </c>
      <c r="Q3127" s="2">
        <f t="shared" si="437"/>
        <v>1</v>
      </c>
      <c r="R3127" s="2">
        <v>38.01</v>
      </c>
      <c r="S3127" s="2">
        <f t="shared" si="438"/>
        <v>1</v>
      </c>
      <c r="T3127" s="42">
        <f>DataSet!G431+DataSet!Q431+DataSet!S431</f>
        <v>5</v>
      </c>
      <c r="U3127" s="16" t="str">
        <f t="shared" si="439"/>
        <v>Medium</v>
      </c>
      <c r="V3127" s="4">
        <v>4</v>
      </c>
      <c r="W3127" s="33">
        <f t="shared" si="440"/>
        <v>518.12846753246731</v>
      </c>
      <c r="X3127" s="2" t="s">
        <v>28</v>
      </c>
    </row>
    <row r="3128" spans="1:24" ht="14.25" customHeight="1" x14ac:dyDescent="0.25">
      <c r="A3128" s="2">
        <v>493</v>
      </c>
      <c r="B3128" s="2">
        <v>61</v>
      </c>
      <c r="C3128" s="2" t="str">
        <f t="shared" si="432"/>
        <v>Seniors</v>
      </c>
      <c r="D3128" s="2" t="s">
        <v>23</v>
      </c>
      <c r="E3128" s="2" t="s">
        <v>19</v>
      </c>
      <c r="F3128" s="2">
        <v>546.92999999999995</v>
      </c>
      <c r="G3128" s="2">
        <f t="shared" si="433"/>
        <v>2</v>
      </c>
      <c r="H3128" s="6">
        <v>44689</v>
      </c>
      <c r="I3128" s="12" t="str">
        <f t="shared" si="434"/>
        <v>2022</v>
      </c>
      <c r="J3128" s="10" t="str">
        <f t="shared" si="435"/>
        <v>May</v>
      </c>
      <c r="K3128" s="12" t="str">
        <f t="shared" si="436"/>
        <v>08</v>
      </c>
      <c r="L3128" s="2" t="s">
        <v>24</v>
      </c>
      <c r="M3128" s="2" t="s">
        <v>15</v>
      </c>
      <c r="N3128" s="2">
        <v>0.83</v>
      </c>
      <c r="O3128" s="2" t="s">
        <v>21</v>
      </c>
      <c r="P3128" s="2">
        <v>3</v>
      </c>
      <c r="Q3128" s="2">
        <f t="shared" si="437"/>
        <v>1</v>
      </c>
      <c r="R3128" s="2">
        <v>182.31</v>
      </c>
      <c r="S3128" s="2">
        <f t="shared" si="438"/>
        <v>3</v>
      </c>
      <c r="T3128" s="42">
        <f>DataSet!G494+DataSet!Q494+DataSet!S494</f>
        <v>5</v>
      </c>
      <c r="U3128" s="16" t="str">
        <f t="shared" si="439"/>
        <v>Medium</v>
      </c>
      <c r="V3128" s="4">
        <v>1</v>
      </c>
      <c r="W3128" s="33">
        <f t="shared" si="440"/>
        <v>539.39761394101879</v>
      </c>
      <c r="X3128" s="2" t="s">
        <v>17</v>
      </c>
    </row>
    <row r="3129" spans="1:24" ht="14.25" customHeight="1" x14ac:dyDescent="0.25">
      <c r="A3129" s="2">
        <v>685</v>
      </c>
      <c r="B3129" s="2">
        <v>63</v>
      </c>
      <c r="C3129" s="2" t="str">
        <f t="shared" si="432"/>
        <v>Seniors</v>
      </c>
      <c r="D3129" s="2" t="s">
        <v>18</v>
      </c>
      <c r="E3129" s="2" t="s">
        <v>27</v>
      </c>
      <c r="F3129" s="2">
        <v>120.76</v>
      </c>
      <c r="G3129" s="2">
        <f t="shared" si="433"/>
        <v>1</v>
      </c>
      <c r="H3129" s="6">
        <v>44881</v>
      </c>
      <c r="I3129" s="12" t="str">
        <f t="shared" si="434"/>
        <v>2022</v>
      </c>
      <c r="J3129" s="10" t="str">
        <f t="shared" si="435"/>
        <v>Nov</v>
      </c>
      <c r="K3129" s="12" t="str">
        <f t="shared" si="436"/>
        <v>16</v>
      </c>
      <c r="L3129" s="2" t="s">
        <v>20</v>
      </c>
      <c r="M3129" s="2" t="s">
        <v>25</v>
      </c>
      <c r="N3129" s="2">
        <v>0.83</v>
      </c>
      <c r="O3129" s="2" t="s">
        <v>16</v>
      </c>
      <c r="P3129" s="2">
        <v>6</v>
      </c>
      <c r="Q3129" s="2">
        <f t="shared" si="437"/>
        <v>2</v>
      </c>
      <c r="R3129" s="2">
        <v>20.13</v>
      </c>
      <c r="S3129" s="2">
        <f t="shared" si="438"/>
        <v>1</v>
      </c>
      <c r="T3129" s="42">
        <f>DataSet!G686+DataSet!Q686+DataSet!S686</f>
        <v>5</v>
      </c>
      <c r="U3129" s="16" t="str">
        <f t="shared" si="439"/>
        <v>Medium</v>
      </c>
      <c r="V3129" s="4">
        <v>5</v>
      </c>
      <c r="W3129" s="33">
        <f t="shared" si="440"/>
        <v>544.95604336043334</v>
      </c>
      <c r="X3129" s="2" t="s">
        <v>28</v>
      </c>
    </row>
    <row r="3130" spans="1:24" ht="14.25" customHeight="1" x14ac:dyDescent="0.25">
      <c r="A3130" s="2">
        <v>691</v>
      </c>
      <c r="B3130" s="2">
        <v>35</v>
      </c>
      <c r="C3130" s="2" t="str">
        <f t="shared" si="432"/>
        <v>Early Adults</v>
      </c>
      <c r="D3130" s="2" t="s">
        <v>26</v>
      </c>
      <c r="E3130" s="2" t="s">
        <v>27</v>
      </c>
      <c r="F3130" s="2">
        <v>833.73</v>
      </c>
      <c r="G3130" s="2">
        <f t="shared" si="433"/>
        <v>3</v>
      </c>
      <c r="H3130" s="6">
        <v>44887</v>
      </c>
      <c r="I3130" s="12" t="str">
        <f t="shared" si="434"/>
        <v>2022</v>
      </c>
      <c r="J3130" s="10" t="str">
        <f t="shared" si="435"/>
        <v>Nov</v>
      </c>
      <c r="K3130" s="12" t="str">
        <f t="shared" si="436"/>
        <v>22</v>
      </c>
      <c r="L3130" s="2" t="s">
        <v>20</v>
      </c>
      <c r="M3130" s="2" t="s">
        <v>15</v>
      </c>
      <c r="N3130" s="2">
        <v>0.83</v>
      </c>
      <c r="O3130" s="2" t="s">
        <v>16</v>
      </c>
      <c r="P3130" s="2">
        <v>6</v>
      </c>
      <c r="Q3130" s="2">
        <f t="shared" si="437"/>
        <v>2</v>
      </c>
      <c r="R3130" s="2">
        <v>138.96</v>
      </c>
      <c r="S3130" s="2">
        <f t="shared" si="438"/>
        <v>2</v>
      </c>
      <c r="T3130" s="42">
        <f>DataSet!G692+DataSet!Q692+DataSet!S692</f>
        <v>4</v>
      </c>
      <c r="U3130" s="16" t="str">
        <f t="shared" si="439"/>
        <v>Low</v>
      </c>
      <c r="V3130" s="4">
        <v>5</v>
      </c>
      <c r="W3130" s="33">
        <f t="shared" si="440"/>
        <v>546.10874999999976</v>
      </c>
      <c r="X3130" s="2" t="s">
        <v>17</v>
      </c>
    </row>
    <row r="3131" spans="1:24" ht="14.25" customHeight="1" x14ac:dyDescent="0.25">
      <c r="A3131" s="2">
        <v>728</v>
      </c>
      <c r="B3131" s="2">
        <v>35</v>
      </c>
      <c r="C3131" s="2" t="str">
        <f t="shared" si="432"/>
        <v>Early Adults</v>
      </c>
      <c r="D3131" s="2" t="s">
        <v>12</v>
      </c>
      <c r="E3131" s="2" t="s">
        <v>27</v>
      </c>
      <c r="F3131" s="2">
        <v>720.16</v>
      </c>
      <c r="G3131" s="2">
        <f t="shared" si="433"/>
        <v>3</v>
      </c>
      <c r="H3131" s="6">
        <v>44924</v>
      </c>
      <c r="I3131" s="12" t="str">
        <f t="shared" si="434"/>
        <v>2022</v>
      </c>
      <c r="J3131" s="10" t="str">
        <f t="shared" si="435"/>
        <v>Dec</v>
      </c>
      <c r="K3131" s="12" t="str">
        <f t="shared" si="436"/>
        <v>29</v>
      </c>
      <c r="L3131" s="2" t="s">
        <v>30</v>
      </c>
      <c r="M3131" s="2" t="s">
        <v>25</v>
      </c>
      <c r="N3131" s="2">
        <v>0.83</v>
      </c>
      <c r="O3131" s="2" t="s">
        <v>16</v>
      </c>
      <c r="P3131" s="2">
        <v>16</v>
      </c>
      <c r="Q3131" s="2">
        <f t="shared" si="437"/>
        <v>3</v>
      </c>
      <c r="R3131" s="2">
        <v>45.01</v>
      </c>
      <c r="S3131" s="2">
        <f t="shared" si="438"/>
        <v>1</v>
      </c>
      <c r="T3131" s="42">
        <f>DataSet!G729+DataSet!Q729+DataSet!S729</f>
        <v>8</v>
      </c>
      <c r="U3131" s="16" t="str">
        <f t="shared" si="439"/>
        <v>High</v>
      </c>
      <c r="V3131" s="4">
        <v>5</v>
      </c>
      <c r="W3131" s="33">
        <f t="shared" si="440"/>
        <v>545.32504087193433</v>
      </c>
      <c r="X3131" s="2" t="s">
        <v>28</v>
      </c>
    </row>
    <row r="3132" spans="1:24" ht="14.25" customHeight="1" x14ac:dyDescent="0.25">
      <c r="A3132" s="2">
        <v>735</v>
      </c>
      <c r="B3132" s="2">
        <v>54</v>
      </c>
      <c r="C3132" s="2" t="str">
        <f t="shared" si="432"/>
        <v>Late Adults</v>
      </c>
      <c r="D3132" s="2" t="s">
        <v>26</v>
      </c>
      <c r="E3132" s="2" t="s">
        <v>27</v>
      </c>
      <c r="F3132" s="2">
        <v>672.27</v>
      </c>
      <c r="G3132" s="2">
        <f t="shared" si="433"/>
        <v>3</v>
      </c>
      <c r="H3132" s="6">
        <v>44931</v>
      </c>
      <c r="I3132" s="12" t="str">
        <f t="shared" si="434"/>
        <v>2023</v>
      </c>
      <c r="J3132" s="10" t="str">
        <f t="shared" si="435"/>
        <v>Jan</v>
      </c>
      <c r="K3132" s="12" t="str">
        <f t="shared" si="436"/>
        <v>05</v>
      </c>
      <c r="L3132" s="2" t="s">
        <v>30</v>
      </c>
      <c r="M3132" s="2" t="s">
        <v>15</v>
      </c>
      <c r="N3132" s="2">
        <v>0.83</v>
      </c>
      <c r="O3132" s="2" t="s">
        <v>21</v>
      </c>
      <c r="P3132" s="2">
        <v>14</v>
      </c>
      <c r="Q3132" s="2">
        <f t="shared" si="437"/>
        <v>2</v>
      </c>
      <c r="R3132" s="2">
        <v>48.02</v>
      </c>
      <c r="S3132" s="2">
        <f t="shared" si="438"/>
        <v>1</v>
      </c>
      <c r="T3132" s="42">
        <f>DataSet!G736+DataSet!Q736+DataSet!S736</f>
        <v>5</v>
      </c>
      <c r="U3132" s="16" t="str">
        <f t="shared" si="439"/>
        <v>Medium</v>
      </c>
      <c r="V3132" s="4">
        <v>5</v>
      </c>
      <c r="W3132" s="33">
        <f t="shared" si="440"/>
        <v>544.84734972677575</v>
      </c>
      <c r="X3132" s="2" t="s">
        <v>28</v>
      </c>
    </row>
    <row r="3133" spans="1:24" ht="14.25" customHeight="1" x14ac:dyDescent="0.25">
      <c r="A3133" s="2">
        <v>834</v>
      </c>
      <c r="B3133" s="2">
        <v>62</v>
      </c>
      <c r="C3133" s="2" t="str">
        <f t="shared" si="432"/>
        <v>Seniors</v>
      </c>
      <c r="D3133" s="2" t="s">
        <v>23</v>
      </c>
      <c r="E3133" s="2" t="s">
        <v>13</v>
      </c>
      <c r="F3133" s="2">
        <v>387.19</v>
      </c>
      <c r="G3133" s="2">
        <f t="shared" si="433"/>
        <v>2</v>
      </c>
      <c r="H3133" s="6">
        <v>45030</v>
      </c>
      <c r="I3133" s="12" t="str">
        <f t="shared" si="434"/>
        <v>2023</v>
      </c>
      <c r="J3133" s="10" t="str">
        <f t="shared" si="435"/>
        <v>Apr</v>
      </c>
      <c r="K3133" s="12" t="str">
        <f t="shared" si="436"/>
        <v>14</v>
      </c>
      <c r="L3133" s="2" t="s">
        <v>30</v>
      </c>
      <c r="M3133" s="2" t="s">
        <v>15</v>
      </c>
      <c r="N3133" s="2">
        <v>0.83</v>
      </c>
      <c r="O3133" s="2" t="s">
        <v>16</v>
      </c>
      <c r="P3133" s="2">
        <v>16</v>
      </c>
      <c r="Q3133" s="2">
        <f t="shared" si="437"/>
        <v>3</v>
      </c>
      <c r="R3133" s="2">
        <v>24.2</v>
      </c>
      <c r="S3133" s="2">
        <f t="shared" si="438"/>
        <v>1</v>
      </c>
      <c r="T3133" s="42">
        <f>DataSet!G835+DataSet!Q835+DataSet!S835</f>
        <v>5</v>
      </c>
      <c r="U3133" s="16" t="str">
        <f t="shared" si="439"/>
        <v>Medium</v>
      </c>
      <c r="V3133" s="4">
        <v>5</v>
      </c>
      <c r="W3133" s="33">
        <f t="shared" si="440"/>
        <v>544.49824657534214</v>
      </c>
      <c r="X3133" s="2" t="s">
        <v>28</v>
      </c>
    </row>
    <row r="3134" spans="1:24" ht="14.25" customHeight="1" x14ac:dyDescent="0.25">
      <c r="A3134" s="2">
        <v>1056</v>
      </c>
      <c r="B3134" s="2">
        <v>29</v>
      </c>
      <c r="C3134" s="2" t="str">
        <f t="shared" si="432"/>
        <v>Young Adults</v>
      </c>
      <c r="D3134" s="2" t="s">
        <v>23</v>
      </c>
      <c r="E3134" s="2" t="s">
        <v>19</v>
      </c>
      <c r="F3134" s="2">
        <v>68.739999999999995</v>
      </c>
      <c r="G3134" s="2">
        <f t="shared" si="433"/>
        <v>1</v>
      </c>
      <c r="H3134" s="6">
        <v>45252</v>
      </c>
      <c r="I3134" s="12" t="str">
        <f t="shared" si="434"/>
        <v>2023</v>
      </c>
      <c r="J3134" s="10" t="str">
        <f t="shared" si="435"/>
        <v>Nov</v>
      </c>
      <c r="K3134" s="12" t="str">
        <f t="shared" si="436"/>
        <v>22</v>
      </c>
      <c r="L3134" s="2" t="s">
        <v>30</v>
      </c>
      <c r="M3134" s="2" t="s">
        <v>15</v>
      </c>
      <c r="N3134" s="2">
        <v>0.83</v>
      </c>
      <c r="O3134" s="2" t="s">
        <v>21</v>
      </c>
      <c r="P3134" s="2">
        <v>10</v>
      </c>
      <c r="Q3134" s="2">
        <f t="shared" si="437"/>
        <v>2</v>
      </c>
      <c r="R3134" s="2">
        <v>6.87</v>
      </c>
      <c r="S3134" s="2">
        <f t="shared" si="438"/>
        <v>1</v>
      </c>
      <c r="T3134" s="42">
        <f>DataSet!G1057+DataSet!Q1057+DataSet!S1057</f>
        <v>7</v>
      </c>
      <c r="U3134" s="16" t="str">
        <f t="shared" si="439"/>
        <v>High</v>
      </c>
      <c r="V3134" s="4">
        <v>1</v>
      </c>
      <c r="W3134" s="33">
        <f t="shared" si="440"/>
        <v>539.37736559139796</v>
      </c>
      <c r="X3134" s="2" t="s">
        <v>17</v>
      </c>
    </row>
    <row r="3135" spans="1:24" ht="14.25" customHeight="1" x14ac:dyDescent="0.25">
      <c r="A3135" s="2">
        <v>1061</v>
      </c>
      <c r="B3135" s="2">
        <v>66</v>
      </c>
      <c r="C3135" s="2" t="str">
        <f t="shared" si="432"/>
        <v>Seniors</v>
      </c>
      <c r="D3135" s="2" t="s">
        <v>26</v>
      </c>
      <c r="E3135" s="2" t="s">
        <v>13</v>
      </c>
      <c r="F3135" s="2">
        <v>638.89</v>
      </c>
      <c r="G3135" s="2">
        <f t="shared" si="433"/>
        <v>2</v>
      </c>
      <c r="H3135" s="6">
        <v>45257</v>
      </c>
      <c r="I3135" s="12" t="str">
        <f t="shared" si="434"/>
        <v>2023</v>
      </c>
      <c r="J3135" s="10" t="str">
        <f t="shared" si="435"/>
        <v>Nov</v>
      </c>
      <c r="K3135" s="12" t="str">
        <f t="shared" si="436"/>
        <v>27</v>
      </c>
      <c r="L3135" s="2" t="s">
        <v>24</v>
      </c>
      <c r="M3135" s="2" t="s">
        <v>25</v>
      </c>
      <c r="N3135" s="2">
        <v>0.83</v>
      </c>
      <c r="O3135" s="2" t="s">
        <v>21</v>
      </c>
      <c r="P3135" s="2">
        <v>19</v>
      </c>
      <c r="Q3135" s="2">
        <f t="shared" si="437"/>
        <v>3</v>
      </c>
      <c r="R3135" s="2">
        <v>33.630000000000003</v>
      </c>
      <c r="S3135" s="2">
        <f t="shared" si="438"/>
        <v>1</v>
      </c>
      <c r="T3135" s="42">
        <f>DataSet!G1062+DataSet!Q1062+DataSet!S1062</f>
        <v>5</v>
      </c>
      <c r="U3135" s="16" t="str">
        <f t="shared" si="439"/>
        <v>Medium</v>
      </c>
      <c r="V3135" s="4">
        <v>3</v>
      </c>
      <c r="W3135" s="33">
        <f t="shared" si="440"/>
        <v>501.78886178861757</v>
      </c>
      <c r="X3135" s="2" t="s">
        <v>17</v>
      </c>
    </row>
    <row r="3136" spans="1:24" ht="14.25" customHeight="1" x14ac:dyDescent="0.25">
      <c r="A3136" s="2">
        <v>1086</v>
      </c>
      <c r="B3136" s="2">
        <v>68</v>
      </c>
      <c r="C3136" s="2" t="str">
        <f t="shared" si="432"/>
        <v>Seniors</v>
      </c>
      <c r="D3136" s="2" t="s">
        <v>26</v>
      </c>
      <c r="E3136" s="2" t="s">
        <v>19</v>
      </c>
      <c r="F3136" s="2">
        <v>852.65</v>
      </c>
      <c r="G3136" s="2">
        <f t="shared" si="433"/>
        <v>3</v>
      </c>
      <c r="H3136" s="6">
        <v>45282</v>
      </c>
      <c r="I3136" s="12" t="str">
        <f t="shared" si="434"/>
        <v>2023</v>
      </c>
      <c r="J3136" s="10" t="str">
        <f t="shared" si="435"/>
        <v>Dec</v>
      </c>
      <c r="K3136" s="12" t="str">
        <f t="shared" si="436"/>
        <v>22</v>
      </c>
      <c r="L3136" s="2" t="s">
        <v>30</v>
      </c>
      <c r="M3136" s="2" t="s">
        <v>15</v>
      </c>
      <c r="N3136" s="2">
        <v>0.83</v>
      </c>
      <c r="O3136" s="2" t="s">
        <v>21</v>
      </c>
      <c r="P3136" s="2">
        <v>15</v>
      </c>
      <c r="Q3136" s="2">
        <f t="shared" si="437"/>
        <v>2</v>
      </c>
      <c r="R3136" s="2">
        <v>56.84</v>
      </c>
      <c r="S3136" s="2">
        <f t="shared" si="438"/>
        <v>2</v>
      </c>
      <c r="T3136" s="42">
        <f>DataSet!G1087+DataSet!Q1087+DataSet!S1087</f>
        <v>7</v>
      </c>
      <c r="U3136" s="16" t="str">
        <f t="shared" si="439"/>
        <v>High</v>
      </c>
      <c r="V3136" s="4">
        <v>4</v>
      </c>
      <c r="W3136" s="33">
        <f t="shared" si="440"/>
        <v>519.08182291666651</v>
      </c>
      <c r="X3136" s="2" t="s">
        <v>28</v>
      </c>
    </row>
    <row r="3137" spans="1:24" ht="14.25" customHeight="1" x14ac:dyDescent="0.25">
      <c r="A3137" s="2">
        <v>1098</v>
      </c>
      <c r="B3137" s="2">
        <v>54</v>
      </c>
      <c r="C3137" s="2" t="str">
        <f t="shared" si="432"/>
        <v>Late Adults</v>
      </c>
      <c r="D3137" s="2" t="s">
        <v>12</v>
      </c>
      <c r="E3137" s="2" t="s">
        <v>27</v>
      </c>
      <c r="F3137" s="2">
        <v>588.21</v>
      </c>
      <c r="G3137" s="2">
        <f t="shared" si="433"/>
        <v>2</v>
      </c>
      <c r="H3137" s="6">
        <v>45294</v>
      </c>
      <c r="I3137" s="12" t="str">
        <f t="shared" si="434"/>
        <v>2024</v>
      </c>
      <c r="J3137" s="10" t="str">
        <f t="shared" si="435"/>
        <v>Jan</v>
      </c>
      <c r="K3137" s="12" t="str">
        <f t="shared" si="436"/>
        <v>03</v>
      </c>
      <c r="L3137" s="2" t="s">
        <v>14</v>
      </c>
      <c r="M3137" s="2" t="s">
        <v>25</v>
      </c>
      <c r="N3137" s="2">
        <v>0.83</v>
      </c>
      <c r="O3137" s="2" t="s">
        <v>16</v>
      </c>
      <c r="P3137" s="2">
        <v>8</v>
      </c>
      <c r="Q3137" s="2">
        <f t="shared" si="437"/>
        <v>2</v>
      </c>
      <c r="R3137" s="2">
        <v>73.53</v>
      </c>
      <c r="S3137" s="2">
        <f t="shared" si="438"/>
        <v>2</v>
      </c>
      <c r="T3137" s="42">
        <f>DataSet!G1099+DataSet!Q1099+DataSet!S1099</f>
        <v>6</v>
      </c>
      <c r="U3137" s="16" t="str">
        <f t="shared" si="439"/>
        <v>Medium</v>
      </c>
      <c r="V3137" s="4">
        <v>4</v>
      </c>
      <c r="W3137" s="33">
        <f t="shared" si="440"/>
        <v>518.2108877284594</v>
      </c>
      <c r="X3137" s="2" t="s">
        <v>22</v>
      </c>
    </row>
    <row r="3138" spans="1:24" ht="14.25" customHeight="1" x14ac:dyDescent="0.25">
      <c r="A3138" s="2">
        <v>1202</v>
      </c>
      <c r="B3138" s="2">
        <v>43</v>
      </c>
      <c r="C3138" s="2" t="str">
        <f t="shared" ref="C3138:C3201" si="441">IF(AND(B3138&gt;=18, B3138&lt;=29), "Young Adults",
   IF(AND(B3138&gt;=30, B3138&lt;=39), "Early Adults",
      IF(AND(B3138&gt;=40, B3138&lt;=49), "Mid Adults",
         IF(AND(B3138&gt;=50, B3138&lt;=59), "Late Adults",
            IF(AND(B3138&gt;=60, B3138&lt;=69), "Seniors", "Out of Range")
         )
      )
   )
)</f>
        <v>Mid Adults</v>
      </c>
      <c r="D3138" s="2" t="s">
        <v>23</v>
      </c>
      <c r="E3138" s="2" t="s">
        <v>13</v>
      </c>
      <c r="F3138" s="2">
        <v>330.73</v>
      </c>
      <c r="G3138" s="2">
        <f t="shared" ref="G3138:G3201" si="442">IF(F3138 &lt;= 350, 1, IF(F3138&gt; 350, IF(F3138 &lt;= 650, 2, 3)))</f>
        <v>1</v>
      </c>
      <c r="H3138" s="6">
        <v>45398</v>
      </c>
      <c r="I3138" s="12" t="str">
        <f t="shared" ref="I3138:I3201" si="443">TEXT(H3138, "yyyy")</f>
        <v>2024</v>
      </c>
      <c r="J3138" s="10" t="str">
        <f t="shared" ref="J3138:J3201" si="444">TEXT(H3138, "mmm")</f>
        <v>Apr</v>
      </c>
      <c r="K3138" s="12" t="str">
        <f t="shared" ref="K3138:K3201" si="445">TEXT(H3138, "dd")</f>
        <v>16</v>
      </c>
      <c r="L3138" s="2" t="s">
        <v>20</v>
      </c>
      <c r="M3138" s="2" t="s">
        <v>25</v>
      </c>
      <c r="N3138" s="2">
        <v>0.83</v>
      </c>
      <c r="O3138" s="2" t="s">
        <v>16</v>
      </c>
      <c r="P3138" s="2">
        <v>12</v>
      </c>
      <c r="Q3138" s="2">
        <f t="shared" ref="Q3138:Q3201" si="446">IF(P3138 &lt;= 5, 1, IF(P3138&gt; 5, IF(P3138 &lt;= 15, 2, 3)))</f>
        <v>2</v>
      </c>
      <c r="R3138" s="2">
        <v>27.56</v>
      </c>
      <c r="S3138" s="2">
        <f t="shared" ref="S3138:S3201" si="447">IF(R3138 &lt;= 50, 1, IF(R3138&gt; 50, IF(R3138 &lt;= 150, 2, 3)))</f>
        <v>1</v>
      </c>
      <c r="T3138" s="42">
        <f>DataSet!G1203+DataSet!Q1203+DataSet!S1203</f>
        <v>5</v>
      </c>
      <c r="U3138" s="16" t="str">
        <f t="shared" ref="U3138:U3201" si="448">IF(T3138&lt;=4,"Low",IF(T3138&lt;=6,"Medium","High"))</f>
        <v>Medium</v>
      </c>
      <c r="V3138" s="4">
        <v>5</v>
      </c>
      <c r="W3138" s="33">
        <f t="shared" ref="W3138:W3201" si="449">AVERAGEIFS(F3138:F8137, V3138:V8137,V3138 )</f>
        <v>544.9304120879118</v>
      </c>
      <c r="X3138" s="2" t="s">
        <v>17</v>
      </c>
    </row>
    <row r="3139" spans="1:24" ht="14.25" customHeight="1" x14ac:dyDescent="0.25">
      <c r="A3139" s="2">
        <v>1217</v>
      </c>
      <c r="B3139" s="2">
        <v>26</v>
      </c>
      <c r="C3139" s="2" t="str">
        <f t="shared" si="441"/>
        <v>Young Adults</v>
      </c>
      <c r="D3139" s="2" t="s">
        <v>18</v>
      </c>
      <c r="E3139" s="2" t="s">
        <v>13</v>
      </c>
      <c r="F3139" s="2">
        <v>759.59</v>
      </c>
      <c r="G3139" s="2">
        <f t="shared" si="442"/>
        <v>3</v>
      </c>
      <c r="H3139" s="6">
        <v>45413</v>
      </c>
      <c r="I3139" s="12" t="str">
        <f t="shared" si="443"/>
        <v>2024</v>
      </c>
      <c r="J3139" s="10" t="str">
        <f t="shared" si="444"/>
        <v>May</v>
      </c>
      <c r="K3139" s="12" t="str">
        <f t="shared" si="445"/>
        <v>01</v>
      </c>
      <c r="L3139" s="2" t="s">
        <v>14</v>
      </c>
      <c r="M3139" s="2" t="s">
        <v>25</v>
      </c>
      <c r="N3139" s="2">
        <v>0.83</v>
      </c>
      <c r="O3139" s="2" t="s">
        <v>16</v>
      </c>
      <c r="P3139" s="2">
        <v>3</v>
      </c>
      <c r="Q3139" s="2">
        <f t="shared" si="446"/>
        <v>1</v>
      </c>
      <c r="R3139" s="2">
        <v>253.2</v>
      </c>
      <c r="S3139" s="2">
        <f t="shared" si="447"/>
        <v>3</v>
      </c>
      <c r="T3139" s="42">
        <f>DataSet!G1218+DataSet!Q1218+DataSet!S1218</f>
        <v>6</v>
      </c>
      <c r="U3139" s="16" t="str">
        <f t="shared" si="448"/>
        <v>Medium</v>
      </c>
      <c r="V3139" s="4">
        <v>3</v>
      </c>
      <c r="W3139" s="33">
        <f t="shared" si="449"/>
        <v>501.41630434782581</v>
      </c>
      <c r="X3139" s="2" t="s">
        <v>22</v>
      </c>
    </row>
    <row r="3140" spans="1:24" ht="14.25" customHeight="1" x14ac:dyDescent="0.25">
      <c r="A3140" s="2">
        <v>1232</v>
      </c>
      <c r="B3140" s="2">
        <v>33</v>
      </c>
      <c r="C3140" s="2" t="str">
        <f t="shared" si="441"/>
        <v>Early Adults</v>
      </c>
      <c r="D3140" s="2" t="s">
        <v>12</v>
      </c>
      <c r="E3140" s="2" t="s">
        <v>19</v>
      </c>
      <c r="F3140" s="2">
        <v>887.12</v>
      </c>
      <c r="G3140" s="2">
        <f t="shared" si="442"/>
        <v>3</v>
      </c>
      <c r="H3140" s="6">
        <v>45428</v>
      </c>
      <c r="I3140" s="12" t="str">
        <f t="shared" si="443"/>
        <v>2024</v>
      </c>
      <c r="J3140" s="10" t="str">
        <f t="shared" si="444"/>
        <v>May</v>
      </c>
      <c r="K3140" s="12" t="str">
        <f t="shared" si="445"/>
        <v>16</v>
      </c>
      <c r="L3140" s="2" t="s">
        <v>24</v>
      </c>
      <c r="M3140" s="2" t="s">
        <v>25</v>
      </c>
      <c r="N3140" s="2">
        <v>0.83</v>
      </c>
      <c r="O3140" s="2" t="s">
        <v>21</v>
      </c>
      <c r="P3140" s="2">
        <v>6</v>
      </c>
      <c r="Q3140" s="2">
        <f t="shared" si="446"/>
        <v>2</v>
      </c>
      <c r="R3140" s="2">
        <v>147.85</v>
      </c>
      <c r="S3140" s="2">
        <f t="shared" si="447"/>
        <v>2</v>
      </c>
      <c r="T3140" s="42">
        <f>DataSet!G1233+DataSet!Q1233+DataSet!S1233</f>
        <v>7</v>
      </c>
      <c r="U3140" s="16" t="str">
        <f t="shared" si="448"/>
        <v>High</v>
      </c>
      <c r="V3140" s="4">
        <v>5</v>
      </c>
      <c r="W3140" s="33">
        <f t="shared" si="449"/>
        <v>545.52049586776832</v>
      </c>
      <c r="X3140" s="2" t="s">
        <v>28</v>
      </c>
    </row>
    <row r="3141" spans="1:24" ht="14.25" customHeight="1" x14ac:dyDescent="0.25">
      <c r="A3141" s="2">
        <v>1740</v>
      </c>
      <c r="B3141" s="2">
        <v>44</v>
      </c>
      <c r="C3141" s="2" t="str">
        <f t="shared" si="441"/>
        <v>Mid Adults</v>
      </c>
      <c r="D3141" s="2" t="s">
        <v>26</v>
      </c>
      <c r="E3141" s="2" t="s">
        <v>27</v>
      </c>
      <c r="F3141" s="2">
        <v>718.37</v>
      </c>
      <c r="G3141" s="2">
        <f t="shared" si="442"/>
        <v>3</v>
      </c>
      <c r="H3141" s="6">
        <v>45936</v>
      </c>
      <c r="I3141" s="12" t="str">
        <f t="shared" si="443"/>
        <v>2025</v>
      </c>
      <c r="J3141" s="10" t="str">
        <f t="shared" si="444"/>
        <v>Oct</v>
      </c>
      <c r="K3141" s="12" t="str">
        <f t="shared" si="445"/>
        <v>06</v>
      </c>
      <c r="L3141" s="2" t="s">
        <v>20</v>
      </c>
      <c r="M3141" s="2" t="s">
        <v>15</v>
      </c>
      <c r="N3141" s="2">
        <v>0.83</v>
      </c>
      <c r="O3141" s="2" t="s">
        <v>21</v>
      </c>
      <c r="P3141" s="2">
        <v>9</v>
      </c>
      <c r="Q3141" s="2">
        <f t="shared" si="446"/>
        <v>2</v>
      </c>
      <c r="R3141" s="2">
        <v>79.819999999999993</v>
      </c>
      <c r="S3141" s="2">
        <f t="shared" si="447"/>
        <v>2</v>
      </c>
      <c r="T3141" s="42">
        <f>DataSet!G1741+DataSet!Q1741+DataSet!S1741</f>
        <v>7</v>
      </c>
      <c r="U3141" s="16" t="str">
        <f t="shared" si="448"/>
        <v>High</v>
      </c>
      <c r="V3141" s="4">
        <v>5</v>
      </c>
      <c r="W3141" s="33">
        <f t="shared" si="449"/>
        <v>544.57685082872911</v>
      </c>
      <c r="X3141" s="2" t="s">
        <v>28</v>
      </c>
    </row>
    <row r="3142" spans="1:24" ht="14.25" customHeight="1" x14ac:dyDescent="0.25">
      <c r="A3142" s="2">
        <v>1783</v>
      </c>
      <c r="B3142" s="2">
        <v>22</v>
      </c>
      <c r="C3142" s="2" t="str">
        <f t="shared" si="441"/>
        <v>Young Adults</v>
      </c>
      <c r="D3142" s="2" t="s">
        <v>12</v>
      </c>
      <c r="E3142" s="2" t="s">
        <v>13</v>
      </c>
      <c r="F3142" s="2">
        <v>430.18</v>
      </c>
      <c r="G3142" s="2">
        <f t="shared" si="442"/>
        <v>2</v>
      </c>
      <c r="H3142" s="6">
        <v>45979</v>
      </c>
      <c r="I3142" s="12" t="str">
        <f t="shared" si="443"/>
        <v>2025</v>
      </c>
      <c r="J3142" s="10" t="str">
        <f t="shared" si="444"/>
        <v>Nov</v>
      </c>
      <c r="K3142" s="12" t="str">
        <f t="shared" si="445"/>
        <v>18</v>
      </c>
      <c r="L3142" s="2" t="s">
        <v>14</v>
      </c>
      <c r="M3142" s="2" t="s">
        <v>15</v>
      </c>
      <c r="N3142" s="2">
        <v>0.83</v>
      </c>
      <c r="O3142" s="2" t="s">
        <v>16</v>
      </c>
      <c r="P3142" s="2">
        <v>3</v>
      </c>
      <c r="Q3142" s="2">
        <f t="shared" si="446"/>
        <v>1</v>
      </c>
      <c r="R3142" s="2">
        <v>143.38999999999999</v>
      </c>
      <c r="S3142" s="2">
        <f t="shared" si="447"/>
        <v>2</v>
      </c>
      <c r="T3142" s="42">
        <f>DataSet!G1784+DataSet!Q1784+DataSet!S1784</f>
        <v>5</v>
      </c>
      <c r="U3142" s="16" t="str">
        <f t="shared" si="448"/>
        <v>Medium</v>
      </c>
      <c r="V3142" s="4">
        <v>5</v>
      </c>
      <c r="W3142" s="33">
        <f t="shared" si="449"/>
        <v>544.09542936288062</v>
      </c>
      <c r="X3142" s="2" t="s">
        <v>22</v>
      </c>
    </row>
    <row r="3143" spans="1:24" ht="14.25" customHeight="1" x14ac:dyDescent="0.25">
      <c r="A3143" s="2">
        <v>1853</v>
      </c>
      <c r="B3143" s="2">
        <v>24</v>
      </c>
      <c r="C3143" s="2" t="str">
        <f t="shared" si="441"/>
        <v>Young Adults</v>
      </c>
      <c r="D3143" s="2" t="s">
        <v>26</v>
      </c>
      <c r="E3143" s="2" t="s">
        <v>29</v>
      </c>
      <c r="F3143" s="2">
        <v>501.03</v>
      </c>
      <c r="G3143" s="2">
        <f t="shared" si="442"/>
        <v>2</v>
      </c>
      <c r="H3143" s="6">
        <v>46049</v>
      </c>
      <c r="I3143" s="12" t="str">
        <f t="shared" si="443"/>
        <v>2026</v>
      </c>
      <c r="J3143" s="10" t="str">
        <f t="shared" si="444"/>
        <v>Jan</v>
      </c>
      <c r="K3143" s="12" t="str">
        <f t="shared" si="445"/>
        <v>27</v>
      </c>
      <c r="L3143" s="2" t="s">
        <v>30</v>
      </c>
      <c r="M3143" s="2" t="s">
        <v>15</v>
      </c>
      <c r="N3143" s="2">
        <v>0.83</v>
      </c>
      <c r="O3143" s="2" t="s">
        <v>16</v>
      </c>
      <c r="P3143" s="2">
        <v>15</v>
      </c>
      <c r="Q3143" s="2">
        <f t="shared" si="446"/>
        <v>2</v>
      </c>
      <c r="R3143" s="2">
        <v>33.4</v>
      </c>
      <c r="S3143" s="2">
        <f t="shared" si="447"/>
        <v>1</v>
      </c>
      <c r="T3143" s="42">
        <f>DataSet!G1854+DataSet!Q1854+DataSet!S1854</f>
        <v>6</v>
      </c>
      <c r="U3143" s="16" t="str">
        <f t="shared" si="448"/>
        <v>Medium</v>
      </c>
      <c r="V3143" s="4">
        <v>1</v>
      </c>
      <c r="W3143" s="33">
        <f t="shared" si="449"/>
        <v>540.64592991913753</v>
      </c>
      <c r="X3143" s="2" t="s">
        <v>17</v>
      </c>
    </row>
    <row r="3144" spans="1:24" ht="14.25" customHeight="1" x14ac:dyDescent="0.25">
      <c r="A3144" s="2">
        <v>2015</v>
      </c>
      <c r="B3144" s="2">
        <v>52</v>
      </c>
      <c r="C3144" s="2" t="str">
        <f t="shared" si="441"/>
        <v>Late Adults</v>
      </c>
      <c r="D3144" s="2" t="s">
        <v>12</v>
      </c>
      <c r="E3144" s="2" t="s">
        <v>29</v>
      </c>
      <c r="F3144" s="2">
        <v>561.30999999999995</v>
      </c>
      <c r="G3144" s="2">
        <f t="shared" si="442"/>
        <v>2</v>
      </c>
      <c r="H3144" s="6">
        <v>46211</v>
      </c>
      <c r="I3144" s="12" t="str">
        <f t="shared" si="443"/>
        <v>2026</v>
      </c>
      <c r="J3144" s="10" t="str">
        <f t="shared" si="444"/>
        <v>Jul</v>
      </c>
      <c r="K3144" s="12" t="str">
        <f t="shared" si="445"/>
        <v>08</v>
      </c>
      <c r="L3144" s="2" t="s">
        <v>24</v>
      </c>
      <c r="M3144" s="2" t="s">
        <v>15</v>
      </c>
      <c r="N3144" s="2">
        <v>0.83</v>
      </c>
      <c r="O3144" s="2" t="s">
        <v>21</v>
      </c>
      <c r="P3144" s="2">
        <v>7</v>
      </c>
      <c r="Q3144" s="2">
        <f t="shared" si="446"/>
        <v>2</v>
      </c>
      <c r="R3144" s="2">
        <v>80.19</v>
      </c>
      <c r="S3144" s="2">
        <f t="shared" si="447"/>
        <v>2</v>
      </c>
      <c r="T3144" s="42">
        <f>DataSet!G2016+DataSet!Q2016+DataSet!S2016</f>
        <v>4</v>
      </c>
      <c r="U3144" s="16" t="str">
        <f t="shared" si="448"/>
        <v>Low</v>
      </c>
      <c r="V3144" s="4">
        <v>2</v>
      </c>
      <c r="W3144" s="33">
        <f t="shared" si="449"/>
        <v>519.18997361477545</v>
      </c>
      <c r="X3144" s="2" t="s">
        <v>28</v>
      </c>
    </row>
    <row r="3145" spans="1:24" ht="14.25" customHeight="1" x14ac:dyDescent="0.25">
      <c r="A3145" s="2">
        <v>2239</v>
      </c>
      <c r="B3145" s="2">
        <v>19</v>
      </c>
      <c r="C3145" s="2" t="str">
        <f t="shared" si="441"/>
        <v>Young Adults</v>
      </c>
      <c r="D3145" s="2" t="s">
        <v>26</v>
      </c>
      <c r="E3145" s="2" t="s">
        <v>29</v>
      </c>
      <c r="F3145" s="2">
        <v>964.75</v>
      </c>
      <c r="G3145" s="2">
        <f t="shared" si="442"/>
        <v>3</v>
      </c>
      <c r="H3145" s="6">
        <v>46435</v>
      </c>
      <c r="I3145" s="12" t="str">
        <f t="shared" si="443"/>
        <v>2027</v>
      </c>
      <c r="J3145" s="10" t="str">
        <f t="shared" si="444"/>
        <v>Feb</v>
      </c>
      <c r="K3145" s="12" t="str">
        <f t="shared" si="445"/>
        <v>17</v>
      </c>
      <c r="L3145" s="2" t="s">
        <v>30</v>
      </c>
      <c r="M3145" s="2" t="s">
        <v>25</v>
      </c>
      <c r="N3145" s="2">
        <v>0.83</v>
      </c>
      <c r="O3145" s="2" t="s">
        <v>21</v>
      </c>
      <c r="P3145" s="2">
        <v>8</v>
      </c>
      <c r="Q3145" s="2">
        <f t="shared" si="446"/>
        <v>2</v>
      </c>
      <c r="R3145" s="2">
        <v>120.59</v>
      </c>
      <c r="S3145" s="2">
        <f t="shared" si="447"/>
        <v>2</v>
      </c>
      <c r="T3145" s="42">
        <f>DataSet!G2240+DataSet!Q2240+DataSet!S2240</f>
        <v>7</v>
      </c>
      <c r="U3145" s="16" t="str">
        <f t="shared" si="448"/>
        <v>High</v>
      </c>
      <c r="V3145" s="4">
        <v>2</v>
      </c>
      <c r="W3145" s="33">
        <f t="shared" si="449"/>
        <v>519.07854497354469</v>
      </c>
      <c r="X3145" s="2" t="s">
        <v>17</v>
      </c>
    </row>
    <row r="3146" spans="1:24" ht="14.25" customHeight="1" x14ac:dyDescent="0.25">
      <c r="A3146" s="2">
        <v>2320</v>
      </c>
      <c r="B3146" s="2">
        <v>20</v>
      </c>
      <c r="C3146" s="2" t="str">
        <f t="shared" si="441"/>
        <v>Young Adults</v>
      </c>
      <c r="D3146" s="2" t="s">
        <v>26</v>
      </c>
      <c r="E3146" s="2" t="s">
        <v>19</v>
      </c>
      <c r="F3146" s="2">
        <v>306.02999999999997</v>
      </c>
      <c r="G3146" s="2">
        <f t="shared" si="442"/>
        <v>1</v>
      </c>
      <c r="H3146" s="6">
        <v>46516</v>
      </c>
      <c r="I3146" s="12" t="str">
        <f t="shared" si="443"/>
        <v>2027</v>
      </c>
      <c r="J3146" s="10" t="str">
        <f t="shared" si="444"/>
        <v>May</v>
      </c>
      <c r="K3146" s="12" t="str">
        <f t="shared" si="445"/>
        <v>09</v>
      </c>
      <c r="L3146" s="2" t="s">
        <v>20</v>
      </c>
      <c r="M3146" s="2" t="s">
        <v>25</v>
      </c>
      <c r="N3146" s="2">
        <v>0.83</v>
      </c>
      <c r="O3146" s="2" t="s">
        <v>21</v>
      </c>
      <c r="P3146" s="2">
        <v>2</v>
      </c>
      <c r="Q3146" s="2">
        <f t="shared" si="446"/>
        <v>1</v>
      </c>
      <c r="R3146" s="2">
        <v>153.01</v>
      </c>
      <c r="S3146" s="2">
        <f t="shared" si="447"/>
        <v>3</v>
      </c>
      <c r="T3146" s="42">
        <f>DataSet!G2321+DataSet!Q2321+DataSet!S2321</f>
        <v>6</v>
      </c>
      <c r="U3146" s="16" t="str">
        <f t="shared" si="448"/>
        <v>Medium</v>
      </c>
      <c r="V3146" s="4">
        <v>4</v>
      </c>
      <c r="W3146" s="33">
        <f t="shared" si="449"/>
        <v>518.0276439790573</v>
      </c>
      <c r="X3146" s="2" t="s">
        <v>17</v>
      </c>
    </row>
    <row r="3147" spans="1:24" ht="14.25" customHeight="1" x14ac:dyDescent="0.25">
      <c r="A3147" s="2">
        <v>2393</v>
      </c>
      <c r="B3147" s="2">
        <v>26</v>
      </c>
      <c r="C3147" s="2" t="str">
        <f t="shared" si="441"/>
        <v>Young Adults</v>
      </c>
      <c r="D3147" s="2" t="s">
        <v>26</v>
      </c>
      <c r="E3147" s="2" t="s">
        <v>29</v>
      </c>
      <c r="F3147" s="2">
        <v>980.78</v>
      </c>
      <c r="G3147" s="2">
        <f t="shared" si="442"/>
        <v>3</v>
      </c>
      <c r="H3147" s="6">
        <v>46589</v>
      </c>
      <c r="I3147" s="12" t="str">
        <f t="shared" si="443"/>
        <v>2027</v>
      </c>
      <c r="J3147" s="10" t="str">
        <f t="shared" si="444"/>
        <v>Jul</v>
      </c>
      <c r="K3147" s="12" t="str">
        <f t="shared" si="445"/>
        <v>21</v>
      </c>
      <c r="L3147" s="2" t="s">
        <v>30</v>
      </c>
      <c r="M3147" s="2" t="s">
        <v>15</v>
      </c>
      <c r="N3147" s="2">
        <v>0.83</v>
      </c>
      <c r="O3147" s="2" t="s">
        <v>16</v>
      </c>
      <c r="P3147" s="2">
        <v>11</v>
      </c>
      <c r="Q3147" s="2">
        <f t="shared" si="446"/>
        <v>2</v>
      </c>
      <c r="R3147" s="2">
        <v>89.16</v>
      </c>
      <c r="S3147" s="2">
        <f t="shared" si="447"/>
        <v>2</v>
      </c>
      <c r="T3147" s="42">
        <f>DataSet!G2394+DataSet!Q2394+DataSet!S2394</f>
        <v>6</v>
      </c>
      <c r="U3147" s="16" t="str">
        <f t="shared" si="448"/>
        <v>Medium</v>
      </c>
      <c r="V3147" s="4">
        <v>2</v>
      </c>
      <c r="W3147" s="33">
        <f t="shared" si="449"/>
        <v>517.89639257294402</v>
      </c>
      <c r="X3147" s="2" t="s">
        <v>17</v>
      </c>
    </row>
    <row r="3148" spans="1:24" ht="14.25" customHeight="1" x14ac:dyDescent="0.25">
      <c r="A3148" s="2">
        <v>2514</v>
      </c>
      <c r="B3148" s="2">
        <v>44</v>
      </c>
      <c r="C3148" s="2" t="str">
        <f t="shared" si="441"/>
        <v>Mid Adults</v>
      </c>
      <c r="D3148" s="2" t="s">
        <v>23</v>
      </c>
      <c r="E3148" s="2" t="s">
        <v>19</v>
      </c>
      <c r="F3148" s="2">
        <v>158.75</v>
      </c>
      <c r="G3148" s="2">
        <f t="shared" si="442"/>
        <v>1</v>
      </c>
      <c r="H3148" s="6">
        <v>46710</v>
      </c>
      <c r="I3148" s="12" t="str">
        <f t="shared" si="443"/>
        <v>2027</v>
      </c>
      <c r="J3148" s="10" t="str">
        <f t="shared" si="444"/>
        <v>Nov</v>
      </c>
      <c r="K3148" s="12" t="str">
        <f t="shared" si="445"/>
        <v>19</v>
      </c>
      <c r="L3148" s="2" t="s">
        <v>24</v>
      </c>
      <c r="M3148" s="2" t="s">
        <v>25</v>
      </c>
      <c r="N3148" s="2">
        <v>0.83</v>
      </c>
      <c r="O3148" s="2" t="s">
        <v>21</v>
      </c>
      <c r="P3148" s="2">
        <v>7</v>
      </c>
      <c r="Q3148" s="2">
        <f t="shared" si="446"/>
        <v>2</v>
      </c>
      <c r="R3148" s="2">
        <v>22.68</v>
      </c>
      <c r="S3148" s="2">
        <f t="shared" si="447"/>
        <v>1</v>
      </c>
      <c r="T3148" s="42">
        <f>DataSet!G2515+DataSet!Q2515+DataSet!S2515</f>
        <v>7</v>
      </c>
      <c r="U3148" s="16" t="str">
        <f t="shared" si="448"/>
        <v>High</v>
      </c>
      <c r="V3148" s="4">
        <v>3</v>
      </c>
      <c r="W3148" s="33">
        <f t="shared" si="449"/>
        <v>500.71283378746568</v>
      </c>
      <c r="X3148" s="2" t="s">
        <v>17</v>
      </c>
    </row>
    <row r="3149" spans="1:24" ht="14.25" customHeight="1" x14ac:dyDescent="0.25">
      <c r="A3149" s="2">
        <v>2580</v>
      </c>
      <c r="B3149" s="2">
        <v>49</v>
      </c>
      <c r="C3149" s="2" t="str">
        <f t="shared" si="441"/>
        <v>Mid Adults</v>
      </c>
      <c r="D3149" s="2" t="s">
        <v>23</v>
      </c>
      <c r="E3149" s="2" t="s">
        <v>27</v>
      </c>
      <c r="F3149" s="2">
        <v>607.03</v>
      </c>
      <c r="G3149" s="2">
        <f t="shared" si="442"/>
        <v>2</v>
      </c>
      <c r="H3149" s="6">
        <v>46776</v>
      </c>
      <c r="I3149" s="12" t="str">
        <f t="shared" si="443"/>
        <v>2028</v>
      </c>
      <c r="J3149" s="10" t="str">
        <f t="shared" si="444"/>
        <v>Jan</v>
      </c>
      <c r="K3149" s="12" t="str">
        <f t="shared" si="445"/>
        <v>24</v>
      </c>
      <c r="L3149" s="2" t="s">
        <v>14</v>
      </c>
      <c r="M3149" s="2" t="s">
        <v>25</v>
      </c>
      <c r="N3149" s="2">
        <v>0.83</v>
      </c>
      <c r="O3149" s="2" t="s">
        <v>21</v>
      </c>
      <c r="P3149" s="2">
        <v>18</v>
      </c>
      <c r="Q3149" s="2">
        <f t="shared" si="446"/>
        <v>3</v>
      </c>
      <c r="R3149" s="2">
        <v>33.72</v>
      </c>
      <c r="S3149" s="2">
        <f t="shared" si="447"/>
        <v>1</v>
      </c>
      <c r="T3149" s="42">
        <f>DataSet!G2581+DataSet!Q2581+DataSet!S2581</f>
        <v>6</v>
      </c>
      <c r="U3149" s="16" t="str">
        <f t="shared" si="448"/>
        <v>Medium</v>
      </c>
      <c r="V3149" s="4">
        <v>5</v>
      </c>
      <c r="W3149" s="33">
        <f t="shared" si="449"/>
        <v>544.41186111111097</v>
      </c>
      <c r="X3149" s="2" t="s">
        <v>17</v>
      </c>
    </row>
    <row r="3150" spans="1:24" ht="14.25" customHeight="1" x14ac:dyDescent="0.25">
      <c r="A3150" s="2">
        <v>2653</v>
      </c>
      <c r="B3150" s="2">
        <v>47</v>
      </c>
      <c r="C3150" s="2" t="str">
        <f t="shared" si="441"/>
        <v>Mid Adults</v>
      </c>
      <c r="D3150" s="2" t="s">
        <v>23</v>
      </c>
      <c r="E3150" s="2" t="s">
        <v>29</v>
      </c>
      <c r="F3150" s="2">
        <v>903.77</v>
      </c>
      <c r="G3150" s="2">
        <f t="shared" si="442"/>
        <v>3</v>
      </c>
      <c r="H3150" s="6">
        <v>46849</v>
      </c>
      <c r="I3150" s="12" t="str">
        <f t="shared" si="443"/>
        <v>2028</v>
      </c>
      <c r="J3150" s="10" t="str">
        <f t="shared" si="444"/>
        <v>Apr</v>
      </c>
      <c r="K3150" s="12" t="str">
        <f t="shared" si="445"/>
        <v>06</v>
      </c>
      <c r="L3150" s="2" t="s">
        <v>24</v>
      </c>
      <c r="M3150" s="2" t="s">
        <v>25</v>
      </c>
      <c r="N3150" s="2">
        <v>0.83</v>
      </c>
      <c r="O3150" s="2" t="s">
        <v>16</v>
      </c>
      <c r="P3150" s="2">
        <v>14</v>
      </c>
      <c r="Q3150" s="2">
        <f t="shared" si="446"/>
        <v>2</v>
      </c>
      <c r="R3150" s="2">
        <v>64.55</v>
      </c>
      <c r="S3150" s="2">
        <f t="shared" si="447"/>
        <v>2</v>
      </c>
      <c r="T3150" s="42">
        <f>DataSet!G2654+DataSet!Q2654+DataSet!S2654</f>
        <v>7</v>
      </c>
      <c r="U3150" s="16" t="str">
        <f t="shared" si="448"/>
        <v>High</v>
      </c>
      <c r="V3150" s="4">
        <v>4</v>
      </c>
      <c r="W3150" s="33">
        <f t="shared" si="449"/>
        <v>518.58406824146959</v>
      </c>
      <c r="X3150" s="2" t="s">
        <v>28</v>
      </c>
    </row>
    <row r="3151" spans="1:24" ht="14.25" customHeight="1" x14ac:dyDescent="0.25">
      <c r="A3151" s="2">
        <v>2664</v>
      </c>
      <c r="B3151" s="2">
        <v>35</v>
      </c>
      <c r="C3151" s="2" t="str">
        <f t="shared" si="441"/>
        <v>Early Adults</v>
      </c>
      <c r="D3151" s="2" t="s">
        <v>18</v>
      </c>
      <c r="E3151" s="2" t="s">
        <v>13</v>
      </c>
      <c r="F3151" s="2">
        <v>232.56</v>
      </c>
      <c r="G3151" s="2">
        <f t="shared" si="442"/>
        <v>1</v>
      </c>
      <c r="H3151" s="6">
        <v>46860</v>
      </c>
      <c r="I3151" s="12" t="str">
        <f t="shared" si="443"/>
        <v>2028</v>
      </c>
      <c r="J3151" s="10" t="str">
        <f t="shared" si="444"/>
        <v>Apr</v>
      </c>
      <c r="K3151" s="12" t="str">
        <f t="shared" si="445"/>
        <v>17</v>
      </c>
      <c r="L3151" s="2" t="s">
        <v>24</v>
      </c>
      <c r="M3151" s="2" t="s">
        <v>15</v>
      </c>
      <c r="N3151" s="2">
        <v>0.83</v>
      </c>
      <c r="O3151" s="2" t="s">
        <v>21</v>
      </c>
      <c r="P3151" s="2">
        <v>4</v>
      </c>
      <c r="Q3151" s="2">
        <f t="shared" si="446"/>
        <v>1</v>
      </c>
      <c r="R3151" s="2">
        <v>58.14</v>
      </c>
      <c r="S3151" s="2">
        <f t="shared" si="447"/>
        <v>2</v>
      </c>
      <c r="T3151" s="42">
        <f>DataSet!G2665+DataSet!Q2665+DataSet!S2665</f>
        <v>5</v>
      </c>
      <c r="U3151" s="16" t="str">
        <f t="shared" si="448"/>
        <v>Medium</v>
      </c>
      <c r="V3151" s="4">
        <v>4</v>
      </c>
      <c r="W3151" s="33">
        <f t="shared" si="449"/>
        <v>517.57042105263133</v>
      </c>
      <c r="X3151" s="2" t="s">
        <v>28</v>
      </c>
    </row>
    <row r="3152" spans="1:24" ht="14.25" customHeight="1" x14ac:dyDescent="0.25">
      <c r="A3152" s="2">
        <v>2746</v>
      </c>
      <c r="B3152" s="2">
        <v>44</v>
      </c>
      <c r="C3152" s="2" t="str">
        <f t="shared" si="441"/>
        <v>Mid Adults</v>
      </c>
      <c r="D3152" s="2" t="s">
        <v>12</v>
      </c>
      <c r="E3152" s="2" t="s">
        <v>27</v>
      </c>
      <c r="F3152" s="2">
        <v>337.93</v>
      </c>
      <c r="G3152" s="2">
        <f t="shared" si="442"/>
        <v>1</v>
      </c>
      <c r="H3152" s="6">
        <v>46942</v>
      </c>
      <c r="I3152" s="12" t="str">
        <f t="shared" si="443"/>
        <v>2028</v>
      </c>
      <c r="J3152" s="10" t="str">
        <f t="shared" si="444"/>
        <v>Jul</v>
      </c>
      <c r="K3152" s="12" t="str">
        <f t="shared" si="445"/>
        <v>08</v>
      </c>
      <c r="L3152" s="2" t="s">
        <v>30</v>
      </c>
      <c r="M3152" s="2" t="s">
        <v>25</v>
      </c>
      <c r="N3152" s="2">
        <v>0.83</v>
      </c>
      <c r="O3152" s="2" t="s">
        <v>16</v>
      </c>
      <c r="P3152" s="2">
        <v>18</v>
      </c>
      <c r="Q3152" s="2">
        <f t="shared" si="446"/>
        <v>3</v>
      </c>
      <c r="R3152" s="2">
        <v>18.77</v>
      </c>
      <c r="S3152" s="2">
        <f t="shared" si="447"/>
        <v>1</v>
      </c>
      <c r="T3152" s="42">
        <f>DataSet!G2747+DataSet!Q2747+DataSet!S2747</f>
        <v>6</v>
      </c>
      <c r="U3152" s="16" t="str">
        <f t="shared" si="448"/>
        <v>Medium</v>
      </c>
      <c r="V3152" s="4">
        <v>2</v>
      </c>
      <c r="W3152" s="33">
        <f t="shared" si="449"/>
        <v>516.66531914893596</v>
      </c>
      <c r="X3152" s="2" t="s">
        <v>22</v>
      </c>
    </row>
    <row r="3153" spans="1:24" ht="14.25" customHeight="1" x14ac:dyDescent="0.25">
      <c r="A3153" s="2">
        <v>2882</v>
      </c>
      <c r="B3153" s="2">
        <v>26</v>
      </c>
      <c r="C3153" s="2" t="str">
        <f t="shared" si="441"/>
        <v>Young Adults</v>
      </c>
      <c r="D3153" s="2" t="s">
        <v>23</v>
      </c>
      <c r="E3153" s="2" t="s">
        <v>27</v>
      </c>
      <c r="F3153" s="2">
        <v>240.36</v>
      </c>
      <c r="G3153" s="2">
        <f t="shared" si="442"/>
        <v>1</v>
      </c>
      <c r="H3153" s="6">
        <v>47078</v>
      </c>
      <c r="I3153" s="12" t="str">
        <f t="shared" si="443"/>
        <v>2028</v>
      </c>
      <c r="J3153" s="10" t="str">
        <f t="shared" si="444"/>
        <v>Nov</v>
      </c>
      <c r="K3153" s="12" t="str">
        <f t="shared" si="445"/>
        <v>21</v>
      </c>
      <c r="L3153" s="2" t="s">
        <v>20</v>
      </c>
      <c r="M3153" s="2" t="s">
        <v>15</v>
      </c>
      <c r="N3153" s="2">
        <v>0.83</v>
      </c>
      <c r="O3153" s="2" t="s">
        <v>16</v>
      </c>
      <c r="P3153" s="2">
        <v>2</v>
      </c>
      <c r="Q3153" s="2">
        <f t="shared" si="446"/>
        <v>1</v>
      </c>
      <c r="R3153" s="2">
        <v>120.18</v>
      </c>
      <c r="S3153" s="2">
        <f t="shared" si="447"/>
        <v>2</v>
      </c>
      <c r="T3153" s="42">
        <f>DataSet!G2883+DataSet!Q2883+DataSet!S2883</f>
        <v>7</v>
      </c>
      <c r="U3153" s="16" t="str">
        <f t="shared" si="448"/>
        <v>High</v>
      </c>
      <c r="V3153" s="4">
        <v>5</v>
      </c>
      <c r="W3153" s="33">
        <f t="shared" si="449"/>
        <v>544.23743732590503</v>
      </c>
      <c r="X3153" s="2" t="s">
        <v>17</v>
      </c>
    </row>
    <row r="3154" spans="1:24" ht="14.25" customHeight="1" x14ac:dyDescent="0.25">
      <c r="A3154" s="2">
        <v>3023</v>
      </c>
      <c r="B3154" s="2">
        <v>58</v>
      </c>
      <c r="C3154" s="2" t="str">
        <f t="shared" si="441"/>
        <v>Late Adults</v>
      </c>
      <c r="D3154" s="2" t="s">
        <v>23</v>
      </c>
      <c r="E3154" s="2" t="s">
        <v>29</v>
      </c>
      <c r="F3154" s="2">
        <v>991.32</v>
      </c>
      <c r="G3154" s="2">
        <f t="shared" si="442"/>
        <v>3</v>
      </c>
      <c r="H3154" s="6">
        <v>47219</v>
      </c>
      <c r="I3154" s="12" t="str">
        <f t="shared" si="443"/>
        <v>2029</v>
      </c>
      <c r="J3154" s="10" t="str">
        <f t="shared" si="444"/>
        <v>Apr</v>
      </c>
      <c r="K3154" s="12" t="str">
        <f t="shared" si="445"/>
        <v>11</v>
      </c>
      <c r="L3154" s="2" t="s">
        <v>30</v>
      </c>
      <c r="M3154" s="2" t="s">
        <v>25</v>
      </c>
      <c r="N3154" s="2">
        <v>0.83</v>
      </c>
      <c r="O3154" s="2" t="s">
        <v>16</v>
      </c>
      <c r="P3154" s="2">
        <v>10</v>
      </c>
      <c r="Q3154" s="2">
        <f t="shared" si="446"/>
        <v>2</v>
      </c>
      <c r="R3154" s="2">
        <v>99.13</v>
      </c>
      <c r="S3154" s="2">
        <f t="shared" si="447"/>
        <v>2</v>
      </c>
      <c r="T3154" s="42">
        <f>DataSet!G3024+DataSet!Q3024+DataSet!S3024</f>
        <v>4</v>
      </c>
      <c r="U3154" s="16" t="str">
        <f t="shared" si="448"/>
        <v>Low</v>
      </c>
      <c r="V3154" s="4">
        <v>4</v>
      </c>
      <c r="W3154" s="33">
        <f t="shared" si="449"/>
        <v>518.32242744063308</v>
      </c>
      <c r="X3154" s="2" t="s">
        <v>17</v>
      </c>
    </row>
    <row r="3155" spans="1:24" ht="14.25" customHeight="1" x14ac:dyDescent="0.25">
      <c r="A3155" s="2">
        <v>3080</v>
      </c>
      <c r="B3155" s="2">
        <v>67</v>
      </c>
      <c r="C3155" s="2" t="str">
        <f t="shared" si="441"/>
        <v>Seniors</v>
      </c>
      <c r="D3155" s="2" t="s">
        <v>12</v>
      </c>
      <c r="E3155" s="2" t="s">
        <v>29</v>
      </c>
      <c r="F3155" s="2">
        <v>662.76</v>
      </c>
      <c r="G3155" s="2">
        <f t="shared" si="442"/>
        <v>3</v>
      </c>
      <c r="H3155" s="6">
        <v>47276</v>
      </c>
      <c r="I3155" s="12" t="str">
        <f t="shared" si="443"/>
        <v>2029</v>
      </c>
      <c r="J3155" s="10" t="str">
        <f t="shared" si="444"/>
        <v>Jun</v>
      </c>
      <c r="K3155" s="12" t="str">
        <f t="shared" si="445"/>
        <v>07</v>
      </c>
      <c r="L3155" s="2" t="s">
        <v>14</v>
      </c>
      <c r="M3155" s="2" t="s">
        <v>15</v>
      </c>
      <c r="N3155" s="2">
        <v>0.83</v>
      </c>
      <c r="O3155" s="2" t="s">
        <v>16</v>
      </c>
      <c r="P3155" s="2">
        <v>4</v>
      </c>
      <c r="Q3155" s="2">
        <f t="shared" si="446"/>
        <v>1</v>
      </c>
      <c r="R3155" s="2">
        <v>165.69</v>
      </c>
      <c r="S3155" s="2">
        <f t="shared" si="447"/>
        <v>3</v>
      </c>
      <c r="T3155" s="42">
        <f>DataSet!G3081+DataSet!Q3081+DataSet!S3081</f>
        <v>4</v>
      </c>
      <c r="U3155" s="16" t="str">
        <f t="shared" si="448"/>
        <v>Low</v>
      </c>
      <c r="V3155" s="4">
        <v>5</v>
      </c>
      <c r="W3155" s="33">
        <f t="shared" si="449"/>
        <v>545.08625698323988</v>
      </c>
      <c r="X3155" s="2" t="s">
        <v>28</v>
      </c>
    </row>
    <row r="3156" spans="1:24" ht="14.25" customHeight="1" x14ac:dyDescent="0.25">
      <c r="A3156" s="2">
        <v>3240</v>
      </c>
      <c r="B3156" s="2">
        <v>69</v>
      </c>
      <c r="C3156" s="2" t="str">
        <f t="shared" si="441"/>
        <v>Seniors</v>
      </c>
      <c r="D3156" s="2" t="s">
        <v>12</v>
      </c>
      <c r="E3156" s="2" t="s">
        <v>19</v>
      </c>
      <c r="F3156" s="2">
        <v>557.14</v>
      </c>
      <c r="G3156" s="2">
        <f t="shared" si="442"/>
        <v>2</v>
      </c>
      <c r="H3156" s="6">
        <v>47436</v>
      </c>
      <c r="I3156" s="12" t="str">
        <f t="shared" si="443"/>
        <v>2029</v>
      </c>
      <c r="J3156" s="10" t="str">
        <f t="shared" si="444"/>
        <v>Nov</v>
      </c>
      <c r="K3156" s="12" t="str">
        <f t="shared" si="445"/>
        <v>14</v>
      </c>
      <c r="L3156" s="2" t="s">
        <v>14</v>
      </c>
      <c r="M3156" s="2" t="s">
        <v>15</v>
      </c>
      <c r="N3156" s="2">
        <v>0.83</v>
      </c>
      <c r="O3156" s="2" t="s">
        <v>16</v>
      </c>
      <c r="P3156" s="2">
        <v>7</v>
      </c>
      <c r="Q3156" s="2">
        <f t="shared" si="446"/>
        <v>2</v>
      </c>
      <c r="R3156" s="2">
        <v>79.59</v>
      </c>
      <c r="S3156" s="2">
        <f t="shared" si="447"/>
        <v>2</v>
      </c>
      <c r="T3156" s="42">
        <f>DataSet!G3241+DataSet!Q3241+DataSet!S3241</f>
        <v>4</v>
      </c>
      <c r="U3156" s="16" t="str">
        <f t="shared" si="448"/>
        <v>Low</v>
      </c>
      <c r="V3156" s="4">
        <v>5</v>
      </c>
      <c r="W3156" s="33">
        <f t="shared" si="449"/>
        <v>544.75663865546198</v>
      </c>
      <c r="X3156" s="2" t="s">
        <v>28</v>
      </c>
    </row>
    <row r="3157" spans="1:24" ht="14.25" customHeight="1" x14ac:dyDescent="0.25">
      <c r="A3157" s="2">
        <v>3629</v>
      </c>
      <c r="B3157" s="2">
        <v>45</v>
      </c>
      <c r="C3157" s="2" t="str">
        <f t="shared" si="441"/>
        <v>Mid Adults</v>
      </c>
      <c r="D3157" s="2" t="s">
        <v>23</v>
      </c>
      <c r="E3157" s="2" t="s">
        <v>29</v>
      </c>
      <c r="F3157" s="2">
        <v>902.1</v>
      </c>
      <c r="G3157" s="2">
        <f t="shared" si="442"/>
        <v>3</v>
      </c>
      <c r="H3157" s="6">
        <v>47825</v>
      </c>
      <c r="I3157" s="12" t="str">
        <f t="shared" si="443"/>
        <v>2030</v>
      </c>
      <c r="J3157" s="10" t="str">
        <f t="shared" si="444"/>
        <v>Dec</v>
      </c>
      <c r="K3157" s="12" t="str">
        <f t="shared" si="445"/>
        <v>08</v>
      </c>
      <c r="L3157" s="2" t="s">
        <v>20</v>
      </c>
      <c r="M3157" s="2" t="s">
        <v>15</v>
      </c>
      <c r="N3157" s="2">
        <v>0.83</v>
      </c>
      <c r="O3157" s="2" t="s">
        <v>21</v>
      </c>
      <c r="P3157" s="2">
        <v>17</v>
      </c>
      <c r="Q3157" s="2">
        <f t="shared" si="446"/>
        <v>3</v>
      </c>
      <c r="R3157" s="2">
        <v>53.06</v>
      </c>
      <c r="S3157" s="2">
        <f t="shared" si="447"/>
        <v>2</v>
      </c>
      <c r="T3157" s="42">
        <f>DataSet!G3630+DataSet!Q3630+DataSet!S3630</f>
        <v>4</v>
      </c>
      <c r="U3157" s="16" t="str">
        <f t="shared" si="448"/>
        <v>Low</v>
      </c>
      <c r="V3157" s="4">
        <v>1</v>
      </c>
      <c r="W3157" s="33">
        <f t="shared" si="449"/>
        <v>540.75300000000016</v>
      </c>
      <c r="X3157" s="2" t="s">
        <v>17</v>
      </c>
    </row>
    <row r="3158" spans="1:24" ht="14.25" customHeight="1" x14ac:dyDescent="0.25">
      <c r="A3158" s="2">
        <v>4325</v>
      </c>
      <c r="B3158" s="2">
        <v>43</v>
      </c>
      <c r="C3158" s="2" t="str">
        <f t="shared" si="441"/>
        <v>Mid Adults</v>
      </c>
      <c r="D3158" s="2" t="s">
        <v>18</v>
      </c>
      <c r="E3158" s="2" t="s">
        <v>19</v>
      </c>
      <c r="F3158" s="2">
        <v>839.61</v>
      </c>
      <c r="G3158" s="2">
        <f t="shared" si="442"/>
        <v>3</v>
      </c>
      <c r="H3158" s="6">
        <v>48521</v>
      </c>
      <c r="I3158" s="12" t="str">
        <f t="shared" si="443"/>
        <v>2032</v>
      </c>
      <c r="J3158" s="10" t="str">
        <f t="shared" si="444"/>
        <v>Nov</v>
      </c>
      <c r="K3158" s="12" t="str">
        <f t="shared" si="445"/>
        <v>03</v>
      </c>
      <c r="L3158" s="2" t="s">
        <v>24</v>
      </c>
      <c r="M3158" s="2" t="s">
        <v>25</v>
      </c>
      <c r="N3158" s="2">
        <v>0.83</v>
      </c>
      <c r="O3158" s="2" t="s">
        <v>21</v>
      </c>
      <c r="P3158" s="2">
        <v>9</v>
      </c>
      <c r="Q3158" s="2">
        <f t="shared" si="446"/>
        <v>2</v>
      </c>
      <c r="R3158" s="2">
        <v>93.29</v>
      </c>
      <c r="S3158" s="2">
        <f t="shared" si="447"/>
        <v>2</v>
      </c>
      <c r="T3158" s="42">
        <f>DataSet!G4326+DataSet!Q4326+DataSet!S4326</f>
        <v>8</v>
      </c>
      <c r="U3158" s="16" t="str">
        <f t="shared" si="448"/>
        <v>High</v>
      </c>
      <c r="V3158" s="4">
        <v>1</v>
      </c>
      <c r="W3158" s="33">
        <f t="shared" si="449"/>
        <v>539.77373983739847</v>
      </c>
      <c r="X3158" s="2" t="s">
        <v>17</v>
      </c>
    </row>
    <row r="3159" spans="1:24" ht="14.25" customHeight="1" x14ac:dyDescent="0.25">
      <c r="A3159" s="2">
        <v>4976</v>
      </c>
      <c r="B3159" s="2">
        <v>21</v>
      </c>
      <c r="C3159" s="2" t="str">
        <f t="shared" si="441"/>
        <v>Young Adults</v>
      </c>
      <c r="D3159" s="2" t="s">
        <v>18</v>
      </c>
      <c r="E3159" s="2" t="s">
        <v>27</v>
      </c>
      <c r="F3159" s="2">
        <v>833.26</v>
      </c>
      <c r="G3159" s="2">
        <f t="shared" si="442"/>
        <v>3</v>
      </c>
      <c r="H3159" s="6">
        <v>49172</v>
      </c>
      <c r="I3159" s="12" t="str">
        <f t="shared" si="443"/>
        <v>2034</v>
      </c>
      <c r="J3159" s="10" t="str">
        <f t="shared" si="444"/>
        <v>Aug</v>
      </c>
      <c r="K3159" s="12" t="str">
        <f t="shared" si="445"/>
        <v>16</v>
      </c>
      <c r="L3159" s="2" t="s">
        <v>20</v>
      </c>
      <c r="M3159" s="2" t="s">
        <v>25</v>
      </c>
      <c r="N3159" s="2">
        <v>0.83</v>
      </c>
      <c r="O3159" s="2" t="s">
        <v>21</v>
      </c>
      <c r="P3159" s="2">
        <v>10</v>
      </c>
      <c r="Q3159" s="2">
        <f t="shared" si="446"/>
        <v>2</v>
      </c>
      <c r="R3159" s="2">
        <v>83.33</v>
      </c>
      <c r="S3159" s="2">
        <f t="shared" si="447"/>
        <v>2</v>
      </c>
      <c r="T3159" s="42">
        <f>DataSet!G4977+DataSet!Q4977+DataSet!S4977</f>
        <v>8</v>
      </c>
      <c r="U3159" s="16" t="str">
        <f t="shared" si="448"/>
        <v>High</v>
      </c>
      <c r="V3159" s="4">
        <v>4</v>
      </c>
      <c r="W3159" s="33">
        <f t="shared" si="449"/>
        <v>517.07111111111089</v>
      </c>
      <c r="X3159" s="2" t="s">
        <v>22</v>
      </c>
    </row>
    <row r="3160" spans="1:24" ht="14.25" customHeight="1" x14ac:dyDescent="0.25">
      <c r="A3160" s="2">
        <v>253</v>
      </c>
      <c r="B3160" s="2">
        <v>69</v>
      </c>
      <c r="C3160" s="2" t="str">
        <f t="shared" si="441"/>
        <v>Seniors</v>
      </c>
      <c r="D3160" s="2" t="s">
        <v>26</v>
      </c>
      <c r="E3160" s="2" t="s">
        <v>29</v>
      </c>
      <c r="F3160" s="2">
        <v>403.83</v>
      </c>
      <c r="G3160" s="2">
        <f t="shared" si="442"/>
        <v>2</v>
      </c>
      <c r="H3160" s="6">
        <v>44449</v>
      </c>
      <c r="I3160" s="12" t="str">
        <f t="shared" si="443"/>
        <v>2021</v>
      </c>
      <c r="J3160" s="10" t="str">
        <f t="shared" si="444"/>
        <v>Sep</v>
      </c>
      <c r="K3160" s="12" t="str">
        <f t="shared" si="445"/>
        <v>10</v>
      </c>
      <c r="L3160" s="2" t="s">
        <v>24</v>
      </c>
      <c r="M3160" s="2" t="s">
        <v>15</v>
      </c>
      <c r="N3160" s="2">
        <v>0.82</v>
      </c>
      <c r="O3160" s="2" t="s">
        <v>21</v>
      </c>
      <c r="P3160" s="2">
        <v>2</v>
      </c>
      <c r="Q3160" s="2">
        <f t="shared" si="446"/>
        <v>1</v>
      </c>
      <c r="R3160" s="2">
        <v>201.92</v>
      </c>
      <c r="S3160" s="2">
        <f t="shared" si="447"/>
        <v>3</v>
      </c>
      <c r="T3160" s="42">
        <f>DataSet!G254+DataSet!Q254+DataSet!S254</f>
        <v>7</v>
      </c>
      <c r="U3160" s="16" t="str">
        <f t="shared" si="448"/>
        <v>High</v>
      </c>
      <c r="V3160" s="4">
        <v>1</v>
      </c>
      <c r="W3160" s="33">
        <f t="shared" si="449"/>
        <v>538.95896739130444</v>
      </c>
      <c r="X3160" s="2" t="s">
        <v>17</v>
      </c>
    </row>
    <row r="3161" spans="1:24" ht="14.25" customHeight="1" x14ac:dyDescent="0.25">
      <c r="A3161" s="2">
        <v>576</v>
      </c>
      <c r="B3161" s="2">
        <v>50</v>
      </c>
      <c r="C3161" s="2" t="str">
        <f t="shared" si="441"/>
        <v>Late Adults</v>
      </c>
      <c r="D3161" s="2" t="s">
        <v>23</v>
      </c>
      <c r="E3161" s="2" t="s">
        <v>27</v>
      </c>
      <c r="F3161" s="2">
        <v>843.5</v>
      </c>
      <c r="G3161" s="2">
        <f t="shared" si="442"/>
        <v>3</v>
      </c>
      <c r="H3161" s="6">
        <v>44772</v>
      </c>
      <c r="I3161" s="12" t="str">
        <f t="shared" si="443"/>
        <v>2022</v>
      </c>
      <c r="J3161" s="10" t="str">
        <f t="shared" si="444"/>
        <v>Jul</v>
      </c>
      <c r="K3161" s="12" t="str">
        <f t="shared" si="445"/>
        <v>30</v>
      </c>
      <c r="L3161" s="2" t="s">
        <v>20</v>
      </c>
      <c r="M3161" s="2" t="s">
        <v>15</v>
      </c>
      <c r="N3161" s="2">
        <v>0.82</v>
      </c>
      <c r="O3161" s="2" t="s">
        <v>21</v>
      </c>
      <c r="P3161" s="2">
        <v>1</v>
      </c>
      <c r="Q3161" s="2">
        <f t="shared" si="446"/>
        <v>1</v>
      </c>
      <c r="R3161" s="2">
        <v>843.5</v>
      </c>
      <c r="S3161" s="2">
        <f t="shared" si="447"/>
        <v>3</v>
      </c>
      <c r="T3161" s="42">
        <f>DataSet!G577+DataSet!Q577+DataSet!S577</f>
        <v>7</v>
      </c>
      <c r="U3161" s="16" t="str">
        <f t="shared" si="448"/>
        <v>High</v>
      </c>
      <c r="V3161" s="4">
        <v>4</v>
      </c>
      <c r="W3161" s="33">
        <f t="shared" si="449"/>
        <v>516.23241379310332</v>
      </c>
      <c r="X3161" s="2" t="s">
        <v>22</v>
      </c>
    </row>
    <row r="3162" spans="1:24" ht="14.25" customHeight="1" x14ac:dyDescent="0.25">
      <c r="A3162" s="2">
        <v>594</v>
      </c>
      <c r="B3162" s="2">
        <v>59</v>
      </c>
      <c r="C3162" s="2" t="str">
        <f t="shared" si="441"/>
        <v>Late Adults</v>
      </c>
      <c r="D3162" s="2" t="s">
        <v>23</v>
      </c>
      <c r="E3162" s="2" t="s">
        <v>19</v>
      </c>
      <c r="F3162" s="2">
        <v>864.13</v>
      </c>
      <c r="G3162" s="2">
        <f t="shared" si="442"/>
        <v>3</v>
      </c>
      <c r="H3162" s="6">
        <v>44790</v>
      </c>
      <c r="I3162" s="12" t="str">
        <f t="shared" si="443"/>
        <v>2022</v>
      </c>
      <c r="J3162" s="10" t="str">
        <f t="shared" si="444"/>
        <v>Aug</v>
      </c>
      <c r="K3162" s="12" t="str">
        <f t="shared" si="445"/>
        <v>17</v>
      </c>
      <c r="L3162" s="2" t="s">
        <v>24</v>
      </c>
      <c r="M3162" s="2" t="s">
        <v>25</v>
      </c>
      <c r="N3162" s="2">
        <v>0.82</v>
      </c>
      <c r="O3162" s="2" t="s">
        <v>16</v>
      </c>
      <c r="P3162" s="2">
        <v>5</v>
      </c>
      <c r="Q3162" s="2">
        <f t="shared" si="446"/>
        <v>1</v>
      </c>
      <c r="R3162" s="2">
        <v>172.83</v>
      </c>
      <c r="S3162" s="2">
        <f t="shared" si="447"/>
        <v>3</v>
      </c>
      <c r="T3162" s="42">
        <f>DataSet!G595+DataSet!Q595+DataSet!S595</f>
        <v>7</v>
      </c>
      <c r="U3162" s="16" t="str">
        <f t="shared" si="448"/>
        <v>High</v>
      </c>
      <c r="V3162" s="4">
        <v>2</v>
      </c>
      <c r="W3162" s="33">
        <f t="shared" si="449"/>
        <v>517.1419466666664</v>
      </c>
      <c r="X3162" s="2" t="s">
        <v>22</v>
      </c>
    </row>
    <row r="3163" spans="1:24" ht="14.25" customHeight="1" x14ac:dyDescent="0.25">
      <c r="A3163" s="2">
        <v>928</v>
      </c>
      <c r="B3163" s="2">
        <v>23</v>
      </c>
      <c r="C3163" s="2" t="str">
        <f t="shared" si="441"/>
        <v>Young Adults</v>
      </c>
      <c r="D3163" s="2" t="s">
        <v>12</v>
      </c>
      <c r="E3163" s="2" t="s">
        <v>27</v>
      </c>
      <c r="F3163" s="2">
        <v>880.49</v>
      </c>
      <c r="G3163" s="2">
        <f t="shared" si="442"/>
        <v>3</v>
      </c>
      <c r="H3163" s="6">
        <v>45124</v>
      </c>
      <c r="I3163" s="12" t="str">
        <f t="shared" si="443"/>
        <v>2023</v>
      </c>
      <c r="J3163" s="10" t="str">
        <f t="shared" si="444"/>
        <v>Jul</v>
      </c>
      <c r="K3163" s="12" t="str">
        <f t="shared" si="445"/>
        <v>17</v>
      </c>
      <c r="L3163" s="2" t="s">
        <v>14</v>
      </c>
      <c r="M3163" s="2" t="s">
        <v>15</v>
      </c>
      <c r="N3163" s="2">
        <v>0.82</v>
      </c>
      <c r="O3163" s="2" t="s">
        <v>16</v>
      </c>
      <c r="P3163" s="2">
        <v>8</v>
      </c>
      <c r="Q3163" s="2">
        <f t="shared" si="446"/>
        <v>2</v>
      </c>
      <c r="R3163" s="2">
        <v>110.06</v>
      </c>
      <c r="S3163" s="2">
        <f t="shared" si="447"/>
        <v>2</v>
      </c>
      <c r="T3163" s="42">
        <f>DataSet!G929+DataSet!Q929+DataSet!S929</f>
        <v>5</v>
      </c>
      <c r="U3163" s="16" t="str">
        <f t="shared" si="448"/>
        <v>Medium</v>
      </c>
      <c r="V3163" s="4">
        <v>3</v>
      </c>
      <c r="W3163" s="33">
        <f t="shared" si="449"/>
        <v>501.64715846994505</v>
      </c>
      <c r="X3163" s="2" t="s">
        <v>17</v>
      </c>
    </row>
    <row r="3164" spans="1:24" ht="14.25" customHeight="1" x14ac:dyDescent="0.25">
      <c r="A3164" s="2">
        <v>1148</v>
      </c>
      <c r="B3164" s="2">
        <v>69</v>
      </c>
      <c r="C3164" s="2" t="str">
        <f t="shared" si="441"/>
        <v>Seniors</v>
      </c>
      <c r="D3164" s="2" t="s">
        <v>18</v>
      </c>
      <c r="E3164" s="2" t="s">
        <v>13</v>
      </c>
      <c r="F3164" s="2">
        <v>512</v>
      </c>
      <c r="G3164" s="2">
        <f t="shared" si="442"/>
        <v>2</v>
      </c>
      <c r="H3164" s="6">
        <v>45344</v>
      </c>
      <c r="I3164" s="12" t="str">
        <f t="shared" si="443"/>
        <v>2024</v>
      </c>
      <c r="J3164" s="10" t="str">
        <f t="shared" si="444"/>
        <v>Feb</v>
      </c>
      <c r="K3164" s="12" t="str">
        <f t="shared" si="445"/>
        <v>22</v>
      </c>
      <c r="L3164" s="2" t="s">
        <v>30</v>
      </c>
      <c r="M3164" s="2" t="s">
        <v>25</v>
      </c>
      <c r="N3164" s="2">
        <v>0.82</v>
      </c>
      <c r="O3164" s="2" t="s">
        <v>21</v>
      </c>
      <c r="P3164" s="2">
        <v>10</v>
      </c>
      <c r="Q3164" s="2">
        <f t="shared" si="446"/>
        <v>2</v>
      </c>
      <c r="R3164" s="2">
        <v>51.2</v>
      </c>
      <c r="S3164" s="2">
        <f t="shared" si="447"/>
        <v>2</v>
      </c>
      <c r="T3164" s="42">
        <f>DataSet!G1149+DataSet!Q1149+DataSet!S1149</f>
        <v>4</v>
      </c>
      <c r="U3164" s="16" t="str">
        <f t="shared" si="448"/>
        <v>Low</v>
      </c>
      <c r="V3164" s="4">
        <v>2</v>
      </c>
      <c r="W3164" s="33">
        <f t="shared" si="449"/>
        <v>516.21417112299446</v>
      </c>
      <c r="X3164" s="2" t="s">
        <v>28</v>
      </c>
    </row>
    <row r="3165" spans="1:24" ht="14.25" customHeight="1" x14ac:dyDescent="0.25">
      <c r="A3165" s="2">
        <v>1353</v>
      </c>
      <c r="B3165" s="2">
        <v>24</v>
      </c>
      <c r="C3165" s="2" t="str">
        <f t="shared" si="441"/>
        <v>Young Adults</v>
      </c>
      <c r="D3165" s="2" t="s">
        <v>26</v>
      </c>
      <c r="E3165" s="2" t="s">
        <v>29</v>
      </c>
      <c r="F3165" s="2">
        <v>258.93</v>
      </c>
      <c r="G3165" s="2">
        <f t="shared" si="442"/>
        <v>1</v>
      </c>
      <c r="H3165" s="6">
        <v>45549</v>
      </c>
      <c r="I3165" s="12" t="str">
        <f t="shared" si="443"/>
        <v>2024</v>
      </c>
      <c r="J3165" s="10" t="str">
        <f t="shared" si="444"/>
        <v>Sep</v>
      </c>
      <c r="K3165" s="12" t="str">
        <f t="shared" si="445"/>
        <v>14</v>
      </c>
      <c r="L3165" s="2" t="s">
        <v>20</v>
      </c>
      <c r="M3165" s="2" t="s">
        <v>25</v>
      </c>
      <c r="N3165" s="2">
        <v>0.82</v>
      </c>
      <c r="O3165" s="2" t="s">
        <v>16</v>
      </c>
      <c r="P3165" s="2">
        <v>6</v>
      </c>
      <c r="Q3165" s="2">
        <f t="shared" si="446"/>
        <v>2</v>
      </c>
      <c r="R3165" s="2">
        <v>43.16</v>
      </c>
      <c r="S3165" s="2">
        <f t="shared" si="447"/>
        <v>1</v>
      </c>
      <c r="T3165" s="42">
        <f>DataSet!G1354+DataSet!Q1354+DataSet!S1354</f>
        <v>5</v>
      </c>
      <c r="U3165" s="16" t="str">
        <f t="shared" si="448"/>
        <v>Medium</v>
      </c>
      <c r="V3165" s="4">
        <v>2</v>
      </c>
      <c r="W3165" s="33">
        <f t="shared" si="449"/>
        <v>516.22546916890064</v>
      </c>
      <c r="X3165" s="2" t="s">
        <v>28</v>
      </c>
    </row>
    <row r="3166" spans="1:24" ht="14.25" customHeight="1" x14ac:dyDescent="0.25">
      <c r="A3166" s="2">
        <v>1444</v>
      </c>
      <c r="B3166" s="2">
        <v>42</v>
      </c>
      <c r="C3166" s="2" t="str">
        <f t="shared" si="441"/>
        <v>Mid Adults</v>
      </c>
      <c r="D3166" s="2" t="s">
        <v>26</v>
      </c>
      <c r="E3166" s="2" t="s">
        <v>19</v>
      </c>
      <c r="F3166" s="2">
        <v>402.93</v>
      </c>
      <c r="G3166" s="2">
        <f t="shared" si="442"/>
        <v>2</v>
      </c>
      <c r="H3166" s="6">
        <v>45640</v>
      </c>
      <c r="I3166" s="12" t="str">
        <f t="shared" si="443"/>
        <v>2024</v>
      </c>
      <c r="J3166" s="10" t="str">
        <f t="shared" si="444"/>
        <v>Dec</v>
      </c>
      <c r="K3166" s="12" t="str">
        <f t="shared" si="445"/>
        <v>14</v>
      </c>
      <c r="L3166" s="2" t="s">
        <v>14</v>
      </c>
      <c r="M3166" s="2" t="s">
        <v>25</v>
      </c>
      <c r="N3166" s="2">
        <v>0.82</v>
      </c>
      <c r="O3166" s="2" t="s">
        <v>16</v>
      </c>
      <c r="P3166" s="2">
        <v>8</v>
      </c>
      <c r="Q3166" s="2">
        <f t="shared" si="446"/>
        <v>2</v>
      </c>
      <c r="R3166" s="2">
        <v>50.37</v>
      </c>
      <c r="S3166" s="2">
        <f t="shared" si="447"/>
        <v>2</v>
      </c>
      <c r="T3166" s="42">
        <f>DataSet!G1445+DataSet!Q1445+DataSet!S1445</f>
        <v>7</v>
      </c>
      <c r="U3166" s="16" t="str">
        <f t="shared" si="448"/>
        <v>High</v>
      </c>
      <c r="V3166" s="4">
        <v>4</v>
      </c>
      <c r="W3166" s="33">
        <f t="shared" si="449"/>
        <v>515.36202127659556</v>
      </c>
      <c r="X3166" s="2" t="s">
        <v>28</v>
      </c>
    </row>
    <row r="3167" spans="1:24" ht="14.25" customHeight="1" x14ac:dyDescent="0.25">
      <c r="A3167" s="2">
        <v>1513</v>
      </c>
      <c r="B3167" s="2">
        <v>40</v>
      </c>
      <c r="C3167" s="2" t="str">
        <f t="shared" si="441"/>
        <v>Mid Adults</v>
      </c>
      <c r="D3167" s="2" t="s">
        <v>18</v>
      </c>
      <c r="E3167" s="2" t="s">
        <v>29</v>
      </c>
      <c r="F3167" s="2">
        <v>300.93</v>
      </c>
      <c r="G3167" s="2">
        <f t="shared" si="442"/>
        <v>1</v>
      </c>
      <c r="H3167" s="6">
        <v>45709</v>
      </c>
      <c r="I3167" s="12" t="str">
        <f t="shared" si="443"/>
        <v>2025</v>
      </c>
      <c r="J3167" s="10" t="str">
        <f t="shared" si="444"/>
        <v>Feb</v>
      </c>
      <c r="K3167" s="12" t="str">
        <f t="shared" si="445"/>
        <v>21</v>
      </c>
      <c r="L3167" s="2" t="s">
        <v>24</v>
      </c>
      <c r="M3167" s="2" t="s">
        <v>15</v>
      </c>
      <c r="N3167" s="2">
        <v>0.82</v>
      </c>
      <c r="O3167" s="2" t="s">
        <v>21</v>
      </c>
      <c r="P3167" s="2">
        <v>10</v>
      </c>
      <c r="Q3167" s="2">
        <f t="shared" si="446"/>
        <v>2</v>
      </c>
      <c r="R3167" s="2">
        <v>30.09</v>
      </c>
      <c r="S3167" s="2">
        <f t="shared" si="447"/>
        <v>1</v>
      </c>
      <c r="T3167" s="42">
        <f>DataSet!G1514+DataSet!Q1514+DataSet!S1514</f>
        <v>5</v>
      </c>
      <c r="U3167" s="16" t="str">
        <f t="shared" si="448"/>
        <v>Medium</v>
      </c>
      <c r="V3167" s="4">
        <v>5</v>
      </c>
      <c r="W3167" s="33">
        <f t="shared" si="449"/>
        <v>544.72185393258394</v>
      </c>
      <c r="X3167" s="2" t="s">
        <v>22</v>
      </c>
    </row>
    <row r="3168" spans="1:24" ht="14.25" customHeight="1" x14ac:dyDescent="0.25">
      <c r="A3168" s="2">
        <v>2042</v>
      </c>
      <c r="B3168" s="2">
        <v>69</v>
      </c>
      <c r="C3168" s="2" t="str">
        <f t="shared" si="441"/>
        <v>Seniors</v>
      </c>
      <c r="D3168" s="2" t="s">
        <v>18</v>
      </c>
      <c r="E3168" s="2" t="s">
        <v>13</v>
      </c>
      <c r="F3168" s="2">
        <v>988.11</v>
      </c>
      <c r="G3168" s="2">
        <f t="shared" si="442"/>
        <v>3</v>
      </c>
      <c r="H3168" s="6">
        <v>46238</v>
      </c>
      <c r="I3168" s="12" t="str">
        <f t="shared" si="443"/>
        <v>2026</v>
      </c>
      <c r="J3168" s="10" t="str">
        <f t="shared" si="444"/>
        <v>Aug</v>
      </c>
      <c r="K3168" s="12" t="str">
        <f t="shared" si="445"/>
        <v>04</v>
      </c>
      <c r="L3168" s="2" t="s">
        <v>30</v>
      </c>
      <c r="M3168" s="2" t="s">
        <v>15</v>
      </c>
      <c r="N3168" s="2">
        <v>0.82</v>
      </c>
      <c r="O3168" s="2" t="s">
        <v>16</v>
      </c>
      <c r="P3168" s="2">
        <v>17</v>
      </c>
      <c r="Q3168" s="2">
        <f t="shared" si="446"/>
        <v>3</v>
      </c>
      <c r="R3168" s="2">
        <v>58.12</v>
      </c>
      <c r="S3168" s="2">
        <f t="shared" si="447"/>
        <v>2</v>
      </c>
      <c r="T3168" s="42">
        <f>DataSet!G2043+DataSet!Q2043+DataSet!S2043</f>
        <v>5</v>
      </c>
      <c r="U3168" s="16" t="str">
        <f t="shared" si="448"/>
        <v>Medium</v>
      </c>
      <c r="V3168" s="4">
        <v>5</v>
      </c>
      <c r="W3168" s="33">
        <f t="shared" si="449"/>
        <v>545.40859154929558</v>
      </c>
      <c r="X3168" s="2" t="s">
        <v>22</v>
      </c>
    </row>
    <row r="3169" spans="1:24" ht="14.25" customHeight="1" x14ac:dyDescent="0.25">
      <c r="A3169" s="2">
        <v>2169</v>
      </c>
      <c r="B3169" s="2">
        <v>23</v>
      </c>
      <c r="C3169" s="2" t="str">
        <f t="shared" si="441"/>
        <v>Young Adults</v>
      </c>
      <c r="D3169" s="2" t="s">
        <v>12</v>
      </c>
      <c r="E3169" s="2" t="s">
        <v>27</v>
      </c>
      <c r="F3169" s="2">
        <v>259.95</v>
      </c>
      <c r="G3169" s="2">
        <f t="shared" si="442"/>
        <v>1</v>
      </c>
      <c r="H3169" s="6">
        <v>46365</v>
      </c>
      <c r="I3169" s="12" t="str">
        <f t="shared" si="443"/>
        <v>2026</v>
      </c>
      <c r="J3169" s="10" t="str">
        <f t="shared" si="444"/>
        <v>Dec</v>
      </c>
      <c r="K3169" s="12" t="str">
        <f t="shared" si="445"/>
        <v>09</v>
      </c>
      <c r="L3169" s="2" t="s">
        <v>30</v>
      </c>
      <c r="M3169" s="2" t="s">
        <v>25</v>
      </c>
      <c r="N3169" s="2">
        <v>0.82</v>
      </c>
      <c r="O3169" s="2" t="s">
        <v>21</v>
      </c>
      <c r="P3169" s="2">
        <v>10</v>
      </c>
      <c r="Q3169" s="2">
        <f t="shared" si="446"/>
        <v>2</v>
      </c>
      <c r="R3169" s="2">
        <v>25.99</v>
      </c>
      <c r="S3169" s="2">
        <f t="shared" si="447"/>
        <v>1</v>
      </c>
      <c r="T3169" s="42">
        <f>DataSet!G2170+DataSet!Q2170+DataSet!S2170</f>
        <v>5</v>
      </c>
      <c r="U3169" s="16" t="str">
        <f t="shared" si="448"/>
        <v>Medium</v>
      </c>
      <c r="V3169" s="4">
        <v>1</v>
      </c>
      <c r="W3169" s="33">
        <f t="shared" si="449"/>
        <v>539.32716621253417</v>
      </c>
      <c r="X3169" s="2" t="s">
        <v>28</v>
      </c>
    </row>
    <row r="3170" spans="1:24" ht="14.25" customHeight="1" x14ac:dyDescent="0.25">
      <c r="A3170" s="2">
        <v>2358</v>
      </c>
      <c r="B3170" s="2">
        <v>35</v>
      </c>
      <c r="C3170" s="2" t="str">
        <f t="shared" si="441"/>
        <v>Early Adults</v>
      </c>
      <c r="D3170" s="2" t="s">
        <v>26</v>
      </c>
      <c r="E3170" s="2" t="s">
        <v>13</v>
      </c>
      <c r="F3170" s="2">
        <v>796.66</v>
      </c>
      <c r="G3170" s="2">
        <f t="shared" si="442"/>
        <v>3</v>
      </c>
      <c r="H3170" s="6">
        <v>46554</v>
      </c>
      <c r="I3170" s="12" t="str">
        <f t="shared" si="443"/>
        <v>2027</v>
      </c>
      <c r="J3170" s="10" t="str">
        <f t="shared" si="444"/>
        <v>Jun</v>
      </c>
      <c r="K3170" s="12" t="str">
        <f t="shared" si="445"/>
        <v>16</v>
      </c>
      <c r="L3170" s="2" t="s">
        <v>14</v>
      </c>
      <c r="M3170" s="2" t="s">
        <v>25</v>
      </c>
      <c r="N3170" s="2">
        <v>0.82</v>
      </c>
      <c r="O3170" s="2" t="s">
        <v>21</v>
      </c>
      <c r="P3170" s="2">
        <v>11</v>
      </c>
      <c r="Q3170" s="2">
        <f t="shared" si="446"/>
        <v>2</v>
      </c>
      <c r="R3170" s="2">
        <v>72.42</v>
      </c>
      <c r="S3170" s="2">
        <f t="shared" si="447"/>
        <v>2</v>
      </c>
      <c r="T3170" s="42">
        <f>DataSet!G2359+DataSet!Q2359+DataSet!S2359</f>
        <v>7</v>
      </c>
      <c r="U3170" s="16" t="str">
        <f t="shared" si="448"/>
        <v>High</v>
      </c>
      <c r="V3170" s="4">
        <v>1</v>
      </c>
      <c r="W3170" s="33">
        <f t="shared" si="449"/>
        <v>540.09049180327872</v>
      </c>
      <c r="X3170" s="2" t="s">
        <v>17</v>
      </c>
    </row>
    <row r="3171" spans="1:24" ht="14.25" customHeight="1" x14ac:dyDescent="0.25">
      <c r="A3171" s="2">
        <v>2451</v>
      </c>
      <c r="B3171" s="2">
        <v>44</v>
      </c>
      <c r="C3171" s="2" t="str">
        <f t="shared" si="441"/>
        <v>Mid Adults</v>
      </c>
      <c r="D3171" s="2" t="s">
        <v>12</v>
      </c>
      <c r="E3171" s="2" t="s">
        <v>29</v>
      </c>
      <c r="F3171" s="2">
        <v>294.5</v>
      </c>
      <c r="G3171" s="2">
        <f t="shared" si="442"/>
        <v>1</v>
      </c>
      <c r="H3171" s="6">
        <v>46647</v>
      </c>
      <c r="I3171" s="12" t="str">
        <f t="shared" si="443"/>
        <v>2027</v>
      </c>
      <c r="J3171" s="10" t="str">
        <f t="shared" si="444"/>
        <v>Sep</v>
      </c>
      <c r="K3171" s="12" t="str">
        <f t="shared" si="445"/>
        <v>17</v>
      </c>
      <c r="L3171" s="2" t="s">
        <v>14</v>
      </c>
      <c r="M3171" s="2" t="s">
        <v>15</v>
      </c>
      <c r="N3171" s="2">
        <v>0.82</v>
      </c>
      <c r="O3171" s="2" t="s">
        <v>21</v>
      </c>
      <c r="P3171" s="2">
        <v>12</v>
      </c>
      <c r="Q3171" s="2">
        <f t="shared" si="446"/>
        <v>2</v>
      </c>
      <c r="R3171" s="2">
        <v>24.54</v>
      </c>
      <c r="S3171" s="2">
        <f t="shared" si="447"/>
        <v>1</v>
      </c>
      <c r="T3171" s="42">
        <f>DataSet!G2452+DataSet!Q2452+DataSet!S2452</f>
        <v>4</v>
      </c>
      <c r="U3171" s="16" t="str">
        <f t="shared" si="448"/>
        <v>Low</v>
      </c>
      <c r="V3171" s="4">
        <v>4</v>
      </c>
      <c r="W3171" s="33">
        <f t="shared" si="449"/>
        <v>515.66183999999987</v>
      </c>
      <c r="X3171" s="2" t="s">
        <v>17</v>
      </c>
    </row>
    <row r="3172" spans="1:24" ht="14.25" customHeight="1" x14ac:dyDescent="0.25">
      <c r="A3172" s="2">
        <v>2470</v>
      </c>
      <c r="B3172" s="2">
        <v>51</v>
      </c>
      <c r="C3172" s="2" t="str">
        <f t="shared" si="441"/>
        <v>Late Adults</v>
      </c>
      <c r="D3172" s="2" t="s">
        <v>26</v>
      </c>
      <c r="E3172" s="2" t="s">
        <v>19</v>
      </c>
      <c r="F3172" s="2">
        <v>236.22</v>
      </c>
      <c r="G3172" s="2">
        <f t="shared" si="442"/>
        <v>1</v>
      </c>
      <c r="H3172" s="6">
        <v>46666</v>
      </c>
      <c r="I3172" s="12" t="str">
        <f t="shared" si="443"/>
        <v>2027</v>
      </c>
      <c r="J3172" s="10" t="str">
        <f t="shared" si="444"/>
        <v>Oct</v>
      </c>
      <c r="K3172" s="12" t="str">
        <f t="shared" si="445"/>
        <v>06</v>
      </c>
      <c r="L3172" s="2" t="s">
        <v>30</v>
      </c>
      <c r="M3172" s="2" t="s">
        <v>15</v>
      </c>
      <c r="N3172" s="2">
        <v>0.82</v>
      </c>
      <c r="O3172" s="2" t="s">
        <v>16</v>
      </c>
      <c r="P3172" s="2">
        <v>4</v>
      </c>
      <c r="Q3172" s="2">
        <f t="shared" si="446"/>
        <v>1</v>
      </c>
      <c r="R3172" s="2">
        <v>59.06</v>
      </c>
      <c r="S3172" s="2">
        <f t="shared" si="447"/>
        <v>2</v>
      </c>
      <c r="T3172" s="42">
        <f>DataSet!G2471+DataSet!Q2471+DataSet!S2471</f>
        <v>5</v>
      </c>
      <c r="U3172" s="16" t="str">
        <f t="shared" si="448"/>
        <v>Medium</v>
      </c>
      <c r="V3172" s="4">
        <v>4</v>
      </c>
      <c r="W3172" s="33">
        <f t="shared" si="449"/>
        <v>516.2531818181817</v>
      </c>
      <c r="X3172" s="2" t="s">
        <v>17</v>
      </c>
    </row>
    <row r="3173" spans="1:24" ht="14.25" customHeight="1" x14ac:dyDescent="0.25">
      <c r="A3173" s="2">
        <v>2599</v>
      </c>
      <c r="B3173" s="2">
        <v>29</v>
      </c>
      <c r="C3173" s="2" t="str">
        <f t="shared" si="441"/>
        <v>Young Adults</v>
      </c>
      <c r="D3173" s="2" t="s">
        <v>18</v>
      </c>
      <c r="E3173" s="2" t="s">
        <v>13</v>
      </c>
      <c r="F3173" s="2">
        <v>298.39</v>
      </c>
      <c r="G3173" s="2">
        <f t="shared" si="442"/>
        <v>1</v>
      </c>
      <c r="H3173" s="6">
        <v>46795</v>
      </c>
      <c r="I3173" s="12" t="str">
        <f t="shared" si="443"/>
        <v>2028</v>
      </c>
      <c r="J3173" s="10" t="str">
        <f t="shared" si="444"/>
        <v>Feb</v>
      </c>
      <c r="K3173" s="12" t="str">
        <f t="shared" si="445"/>
        <v>12</v>
      </c>
      <c r="L3173" s="2" t="s">
        <v>20</v>
      </c>
      <c r="M3173" s="2" t="s">
        <v>25</v>
      </c>
      <c r="N3173" s="2">
        <v>0.82</v>
      </c>
      <c r="O3173" s="2" t="s">
        <v>16</v>
      </c>
      <c r="P3173" s="2">
        <v>6</v>
      </c>
      <c r="Q3173" s="2">
        <f t="shared" si="446"/>
        <v>2</v>
      </c>
      <c r="R3173" s="2">
        <v>49.73</v>
      </c>
      <c r="S3173" s="2">
        <f t="shared" si="447"/>
        <v>1</v>
      </c>
      <c r="T3173" s="42">
        <f>DataSet!G2600+DataSet!Q2600+DataSet!S2600</f>
        <v>4</v>
      </c>
      <c r="U3173" s="16" t="str">
        <f t="shared" si="448"/>
        <v>Low</v>
      </c>
      <c r="V3173" s="4">
        <v>3</v>
      </c>
      <c r="W3173" s="33">
        <f t="shared" si="449"/>
        <v>500.6092328767121</v>
      </c>
      <c r="X3173" s="2" t="s">
        <v>17</v>
      </c>
    </row>
    <row r="3174" spans="1:24" ht="14.25" customHeight="1" x14ac:dyDescent="0.25">
      <c r="A3174" s="2">
        <v>2827</v>
      </c>
      <c r="B3174" s="2">
        <v>53</v>
      </c>
      <c r="C3174" s="2" t="str">
        <f t="shared" si="441"/>
        <v>Late Adults</v>
      </c>
      <c r="D3174" s="2" t="s">
        <v>18</v>
      </c>
      <c r="E3174" s="2" t="s">
        <v>19</v>
      </c>
      <c r="F3174" s="2">
        <v>267.39999999999998</v>
      </c>
      <c r="G3174" s="2">
        <f t="shared" si="442"/>
        <v>1</v>
      </c>
      <c r="H3174" s="6">
        <v>47023</v>
      </c>
      <c r="I3174" s="12" t="str">
        <f t="shared" si="443"/>
        <v>2028</v>
      </c>
      <c r="J3174" s="10" t="str">
        <f t="shared" si="444"/>
        <v>Sep</v>
      </c>
      <c r="K3174" s="12" t="str">
        <f t="shared" si="445"/>
        <v>27</v>
      </c>
      <c r="L3174" s="2" t="s">
        <v>30</v>
      </c>
      <c r="M3174" s="2" t="s">
        <v>25</v>
      </c>
      <c r="N3174" s="2">
        <v>0.82</v>
      </c>
      <c r="O3174" s="2" t="s">
        <v>16</v>
      </c>
      <c r="P3174" s="2">
        <v>18</v>
      </c>
      <c r="Q3174" s="2">
        <f t="shared" si="446"/>
        <v>3</v>
      </c>
      <c r="R3174" s="2">
        <v>14.86</v>
      </c>
      <c r="S3174" s="2">
        <f t="shared" si="447"/>
        <v>1</v>
      </c>
      <c r="T3174" s="42">
        <f>DataSet!G2828+DataSet!Q2828+DataSet!S2828</f>
        <v>7</v>
      </c>
      <c r="U3174" s="16" t="str">
        <f t="shared" si="448"/>
        <v>High</v>
      </c>
      <c r="V3174" s="4">
        <v>5</v>
      </c>
      <c r="W3174" s="33">
        <f t="shared" si="449"/>
        <v>544.15802259886993</v>
      </c>
      <c r="X3174" s="2" t="s">
        <v>22</v>
      </c>
    </row>
    <row r="3175" spans="1:24" ht="14.25" customHeight="1" x14ac:dyDescent="0.25">
      <c r="A3175" s="2">
        <v>2908</v>
      </c>
      <c r="B3175" s="2">
        <v>69</v>
      </c>
      <c r="C3175" s="2" t="str">
        <f t="shared" si="441"/>
        <v>Seniors</v>
      </c>
      <c r="D3175" s="2" t="s">
        <v>18</v>
      </c>
      <c r="E3175" s="2" t="s">
        <v>27</v>
      </c>
      <c r="F3175" s="2">
        <v>158.96</v>
      </c>
      <c r="G3175" s="2">
        <f t="shared" si="442"/>
        <v>1</v>
      </c>
      <c r="H3175" s="6">
        <v>47104</v>
      </c>
      <c r="I3175" s="12" t="str">
        <f t="shared" si="443"/>
        <v>2028</v>
      </c>
      <c r="J3175" s="10" t="str">
        <f t="shared" si="444"/>
        <v>Dec</v>
      </c>
      <c r="K3175" s="12" t="str">
        <f t="shared" si="445"/>
        <v>17</v>
      </c>
      <c r="L3175" s="2" t="s">
        <v>20</v>
      </c>
      <c r="M3175" s="2" t="s">
        <v>25</v>
      </c>
      <c r="N3175" s="2">
        <v>0.82</v>
      </c>
      <c r="O3175" s="2" t="s">
        <v>16</v>
      </c>
      <c r="P3175" s="2">
        <v>18</v>
      </c>
      <c r="Q3175" s="2">
        <f t="shared" si="446"/>
        <v>3</v>
      </c>
      <c r="R3175" s="2">
        <v>8.83</v>
      </c>
      <c r="S3175" s="2">
        <f t="shared" si="447"/>
        <v>1</v>
      </c>
      <c r="T3175" s="42">
        <f>DataSet!G2909+DataSet!Q2909+DataSet!S2909</f>
        <v>4</v>
      </c>
      <c r="U3175" s="16" t="str">
        <f t="shared" si="448"/>
        <v>Low</v>
      </c>
      <c r="V3175" s="4">
        <v>5</v>
      </c>
      <c r="W3175" s="33">
        <f t="shared" si="449"/>
        <v>544.94203966005648</v>
      </c>
      <c r="X3175" s="2" t="s">
        <v>17</v>
      </c>
    </row>
    <row r="3176" spans="1:24" ht="14.25" customHeight="1" x14ac:dyDescent="0.25">
      <c r="A3176" s="2">
        <v>3773</v>
      </c>
      <c r="B3176" s="2">
        <v>42</v>
      </c>
      <c r="C3176" s="2" t="str">
        <f t="shared" si="441"/>
        <v>Mid Adults</v>
      </c>
      <c r="D3176" s="2" t="s">
        <v>23</v>
      </c>
      <c r="E3176" s="2" t="s">
        <v>29</v>
      </c>
      <c r="F3176" s="2">
        <v>499.66</v>
      </c>
      <c r="G3176" s="2">
        <f t="shared" si="442"/>
        <v>2</v>
      </c>
      <c r="H3176" s="6">
        <v>47969</v>
      </c>
      <c r="I3176" s="12" t="str">
        <f t="shared" si="443"/>
        <v>2031</v>
      </c>
      <c r="J3176" s="10" t="str">
        <f t="shared" si="444"/>
        <v>May</v>
      </c>
      <c r="K3176" s="12" t="str">
        <f t="shared" si="445"/>
        <v>01</v>
      </c>
      <c r="L3176" s="2" t="s">
        <v>14</v>
      </c>
      <c r="M3176" s="2" t="s">
        <v>15</v>
      </c>
      <c r="N3176" s="2">
        <v>0.82</v>
      </c>
      <c r="O3176" s="2" t="s">
        <v>21</v>
      </c>
      <c r="P3176" s="2">
        <v>3</v>
      </c>
      <c r="Q3176" s="2">
        <f t="shared" si="446"/>
        <v>1</v>
      </c>
      <c r="R3176" s="2">
        <v>166.55</v>
      </c>
      <c r="S3176" s="2">
        <f t="shared" si="447"/>
        <v>3</v>
      </c>
      <c r="T3176" s="42">
        <f>DataSet!G3774+DataSet!Q3774+DataSet!S3774</f>
        <v>6</v>
      </c>
      <c r="U3176" s="16" t="str">
        <f t="shared" si="448"/>
        <v>Medium</v>
      </c>
      <c r="V3176" s="4">
        <v>2</v>
      </c>
      <c r="W3176" s="33">
        <f t="shared" si="449"/>
        <v>516.91712365591388</v>
      </c>
      <c r="X3176" s="2" t="s">
        <v>28</v>
      </c>
    </row>
    <row r="3177" spans="1:24" ht="14.25" customHeight="1" x14ac:dyDescent="0.25">
      <c r="A3177" s="2">
        <v>3799</v>
      </c>
      <c r="B3177" s="2">
        <v>61</v>
      </c>
      <c r="C3177" s="2" t="str">
        <f t="shared" si="441"/>
        <v>Seniors</v>
      </c>
      <c r="D3177" s="2" t="s">
        <v>18</v>
      </c>
      <c r="E3177" s="2" t="s">
        <v>19</v>
      </c>
      <c r="F3177" s="2">
        <v>991.93</v>
      </c>
      <c r="G3177" s="2">
        <f t="shared" si="442"/>
        <v>3</v>
      </c>
      <c r="H3177" s="6">
        <v>47995</v>
      </c>
      <c r="I3177" s="12" t="str">
        <f t="shared" si="443"/>
        <v>2031</v>
      </c>
      <c r="J3177" s="10" t="str">
        <f t="shared" si="444"/>
        <v>May</v>
      </c>
      <c r="K3177" s="12" t="str">
        <f t="shared" si="445"/>
        <v>27</v>
      </c>
      <c r="L3177" s="2" t="s">
        <v>14</v>
      </c>
      <c r="M3177" s="2" t="s">
        <v>25</v>
      </c>
      <c r="N3177" s="2">
        <v>0.82</v>
      </c>
      <c r="O3177" s="2" t="s">
        <v>16</v>
      </c>
      <c r="P3177" s="2">
        <v>15</v>
      </c>
      <c r="Q3177" s="2">
        <f t="shared" si="446"/>
        <v>2</v>
      </c>
      <c r="R3177" s="2">
        <v>66.13</v>
      </c>
      <c r="S3177" s="2">
        <f t="shared" si="447"/>
        <v>2</v>
      </c>
      <c r="T3177" s="42">
        <f>DataSet!G3800+DataSet!Q3800+DataSet!S3800</f>
        <v>6</v>
      </c>
      <c r="U3177" s="16" t="str">
        <f t="shared" si="448"/>
        <v>Medium</v>
      </c>
      <c r="V3177" s="4">
        <v>1</v>
      </c>
      <c r="W3177" s="33">
        <f t="shared" si="449"/>
        <v>539.38756164383574</v>
      </c>
      <c r="X3177" s="2" t="s">
        <v>17</v>
      </c>
    </row>
    <row r="3178" spans="1:24" ht="14.25" customHeight="1" x14ac:dyDescent="0.25">
      <c r="A3178" s="2">
        <v>4357</v>
      </c>
      <c r="B3178" s="2">
        <v>50</v>
      </c>
      <c r="C3178" s="2" t="str">
        <f t="shared" si="441"/>
        <v>Late Adults</v>
      </c>
      <c r="D3178" s="2" t="s">
        <v>23</v>
      </c>
      <c r="E3178" s="2" t="s">
        <v>27</v>
      </c>
      <c r="F3178" s="2">
        <v>454.67</v>
      </c>
      <c r="G3178" s="2">
        <f t="shared" si="442"/>
        <v>2</v>
      </c>
      <c r="H3178" s="6">
        <v>48553</v>
      </c>
      <c r="I3178" s="12" t="str">
        <f t="shared" si="443"/>
        <v>2032</v>
      </c>
      <c r="J3178" s="10" t="str">
        <f t="shared" si="444"/>
        <v>Dec</v>
      </c>
      <c r="K3178" s="12" t="str">
        <f t="shared" si="445"/>
        <v>05</v>
      </c>
      <c r="L3178" s="2" t="s">
        <v>20</v>
      </c>
      <c r="M3178" s="2" t="s">
        <v>25</v>
      </c>
      <c r="N3178" s="2">
        <v>0.82</v>
      </c>
      <c r="O3178" s="2" t="s">
        <v>16</v>
      </c>
      <c r="P3178" s="2">
        <v>13</v>
      </c>
      <c r="Q3178" s="2">
        <f t="shared" si="446"/>
        <v>2</v>
      </c>
      <c r="R3178" s="2">
        <v>34.97</v>
      </c>
      <c r="S3178" s="2">
        <f t="shared" si="447"/>
        <v>1</v>
      </c>
      <c r="T3178" s="42">
        <f>DataSet!G4358+DataSet!Q4358+DataSet!S4358</f>
        <v>7</v>
      </c>
      <c r="U3178" s="16" t="str">
        <f t="shared" si="448"/>
        <v>High</v>
      </c>
      <c r="V3178" s="4">
        <v>4</v>
      </c>
      <c r="W3178" s="33">
        <f t="shared" si="449"/>
        <v>517.00394101876657</v>
      </c>
      <c r="X3178" s="2" t="s">
        <v>28</v>
      </c>
    </row>
    <row r="3179" spans="1:24" ht="14.25" customHeight="1" x14ac:dyDescent="0.25">
      <c r="A3179" s="2">
        <v>4491</v>
      </c>
      <c r="B3179" s="2">
        <v>30</v>
      </c>
      <c r="C3179" s="2" t="str">
        <f t="shared" si="441"/>
        <v>Early Adults</v>
      </c>
      <c r="D3179" s="2" t="s">
        <v>23</v>
      </c>
      <c r="E3179" s="2" t="s">
        <v>19</v>
      </c>
      <c r="F3179" s="2">
        <v>200.36</v>
      </c>
      <c r="G3179" s="2">
        <f t="shared" si="442"/>
        <v>1</v>
      </c>
      <c r="H3179" s="6">
        <v>48687</v>
      </c>
      <c r="I3179" s="12" t="str">
        <f t="shared" si="443"/>
        <v>2033</v>
      </c>
      <c r="J3179" s="10" t="str">
        <f t="shared" si="444"/>
        <v>Apr</v>
      </c>
      <c r="K3179" s="12" t="str">
        <f t="shared" si="445"/>
        <v>18</v>
      </c>
      <c r="L3179" s="2" t="s">
        <v>30</v>
      </c>
      <c r="M3179" s="2" t="s">
        <v>25</v>
      </c>
      <c r="N3179" s="2">
        <v>0.82</v>
      </c>
      <c r="O3179" s="2" t="s">
        <v>16</v>
      </c>
      <c r="P3179" s="2">
        <v>4</v>
      </c>
      <c r="Q3179" s="2">
        <f t="shared" si="446"/>
        <v>1</v>
      </c>
      <c r="R3179" s="2">
        <v>50.09</v>
      </c>
      <c r="S3179" s="2">
        <f t="shared" si="447"/>
        <v>2</v>
      </c>
      <c r="T3179" s="42">
        <f>DataSet!G4492+DataSet!Q4492+DataSet!S4492</f>
        <v>7</v>
      </c>
      <c r="U3179" s="16" t="str">
        <f t="shared" si="448"/>
        <v>High</v>
      </c>
      <c r="V3179" s="4">
        <v>4</v>
      </c>
      <c r="W3179" s="33">
        <f t="shared" si="449"/>
        <v>517.17150537634393</v>
      </c>
      <c r="X3179" s="2" t="s">
        <v>22</v>
      </c>
    </row>
    <row r="3180" spans="1:24" ht="14.25" customHeight="1" x14ac:dyDescent="0.25">
      <c r="A3180" s="2">
        <v>4544</v>
      </c>
      <c r="B3180" s="2">
        <v>51</v>
      </c>
      <c r="C3180" s="2" t="str">
        <f t="shared" si="441"/>
        <v>Late Adults</v>
      </c>
      <c r="D3180" s="2" t="s">
        <v>26</v>
      </c>
      <c r="E3180" s="2" t="s">
        <v>27</v>
      </c>
      <c r="F3180" s="2">
        <v>774.92</v>
      </c>
      <c r="G3180" s="2">
        <f t="shared" si="442"/>
        <v>3</v>
      </c>
      <c r="H3180" s="6">
        <v>48740</v>
      </c>
      <c r="I3180" s="12" t="str">
        <f t="shared" si="443"/>
        <v>2033</v>
      </c>
      <c r="J3180" s="10" t="str">
        <f t="shared" si="444"/>
        <v>Jun</v>
      </c>
      <c r="K3180" s="12" t="str">
        <f t="shared" si="445"/>
        <v>10</v>
      </c>
      <c r="L3180" s="2" t="s">
        <v>30</v>
      </c>
      <c r="M3180" s="2" t="s">
        <v>25</v>
      </c>
      <c r="N3180" s="2">
        <v>0.82</v>
      </c>
      <c r="O3180" s="2" t="s">
        <v>21</v>
      </c>
      <c r="P3180" s="2">
        <v>4</v>
      </c>
      <c r="Q3180" s="2">
        <f t="shared" si="446"/>
        <v>1</v>
      </c>
      <c r="R3180" s="2">
        <v>193.73</v>
      </c>
      <c r="S3180" s="2">
        <f t="shared" si="447"/>
        <v>3</v>
      </c>
      <c r="T3180" s="42">
        <f>DataSet!G4545+DataSet!Q4545+DataSet!S4545</f>
        <v>6</v>
      </c>
      <c r="U3180" s="16" t="str">
        <f t="shared" si="448"/>
        <v>Medium</v>
      </c>
      <c r="V3180" s="4">
        <v>2</v>
      </c>
      <c r="W3180" s="33">
        <f t="shared" si="449"/>
        <v>516.96363881401601</v>
      </c>
      <c r="X3180" s="2" t="s">
        <v>28</v>
      </c>
    </row>
    <row r="3181" spans="1:24" ht="14.25" customHeight="1" x14ac:dyDescent="0.25">
      <c r="A3181" s="2">
        <v>4630</v>
      </c>
      <c r="B3181" s="2">
        <v>61</v>
      </c>
      <c r="C3181" s="2" t="str">
        <f t="shared" si="441"/>
        <v>Seniors</v>
      </c>
      <c r="D3181" s="2" t="s">
        <v>26</v>
      </c>
      <c r="E3181" s="2" t="s">
        <v>27</v>
      </c>
      <c r="F3181" s="2">
        <v>119.57</v>
      </c>
      <c r="G3181" s="2">
        <f t="shared" si="442"/>
        <v>1</v>
      </c>
      <c r="H3181" s="6">
        <v>48826</v>
      </c>
      <c r="I3181" s="12" t="str">
        <f t="shared" si="443"/>
        <v>2033</v>
      </c>
      <c r="J3181" s="10" t="str">
        <f t="shared" si="444"/>
        <v>Sep</v>
      </c>
      <c r="K3181" s="12" t="str">
        <f t="shared" si="445"/>
        <v>04</v>
      </c>
      <c r="L3181" s="2" t="s">
        <v>30</v>
      </c>
      <c r="M3181" s="2" t="s">
        <v>25</v>
      </c>
      <c r="N3181" s="2">
        <v>0.82</v>
      </c>
      <c r="O3181" s="2" t="s">
        <v>21</v>
      </c>
      <c r="P3181" s="2">
        <v>14</v>
      </c>
      <c r="Q3181" s="2">
        <f t="shared" si="446"/>
        <v>2</v>
      </c>
      <c r="R3181" s="2">
        <v>8.5399999999999991</v>
      </c>
      <c r="S3181" s="2">
        <f t="shared" si="447"/>
        <v>1</v>
      </c>
      <c r="T3181" s="42">
        <f>DataSet!G4631+DataSet!Q4631+DataSet!S4631</f>
        <v>7</v>
      </c>
      <c r="U3181" s="16" t="str">
        <f t="shared" si="448"/>
        <v>High</v>
      </c>
      <c r="V3181" s="4">
        <v>3</v>
      </c>
      <c r="W3181" s="33">
        <f t="shared" si="449"/>
        <v>501.16478021977991</v>
      </c>
      <c r="X3181" s="2" t="s">
        <v>17</v>
      </c>
    </row>
    <row r="3182" spans="1:24" ht="14.25" customHeight="1" x14ac:dyDescent="0.25">
      <c r="A3182" s="2">
        <v>4732</v>
      </c>
      <c r="B3182" s="2">
        <v>34</v>
      </c>
      <c r="C3182" s="2" t="str">
        <f t="shared" si="441"/>
        <v>Early Adults</v>
      </c>
      <c r="D3182" s="2" t="s">
        <v>12</v>
      </c>
      <c r="E3182" s="2" t="s">
        <v>27</v>
      </c>
      <c r="F3182" s="2">
        <v>878.4</v>
      </c>
      <c r="G3182" s="2">
        <f t="shared" si="442"/>
        <v>3</v>
      </c>
      <c r="H3182" s="6">
        <v>48928</v>
      </c>
      <c r="I3182" s="12" t="str">
        <f t="shared" si="443"/>
        <v>2033</v>
      </c>
      <c r="J3182" s="10" t="str">
        <f t="shared" si="444"/>
        <v>Dec</v>
      </c>
      <c r="K3182" s="12" t="str">
        <f t="shared" si="445"/>
        <v>15</v>
      </c>
      <c r="L3182" s="2" t="s">
        <v>24</v>
      </c>
      <c r="M3182" s="2" t="s">
        <v>25</v>
      </c>
      <c r="N3182" s="2">
        <v>0.82</v>
      </c>
      <c r="O3182" s="2" t="s">
        <v>21</v>
      </c>
      <c r="P3182" s="2">
        <v>4</v>
      </c>
      <c r="Q3182" s="2">
        <f t="shared" si="446"/>
        <v>1</v>
      </c>
      <c r="R3182" s="2">
        <v>219.6</v>
      </c>
      <c r="S3182" s="2">
        <f t="shared" si="447"/>
        <v>3</v>
      </c>
      <c r="T3182" s="42">
        <f>DataSet!G4733+DataSet!Q4733+DataSet!S4733</f>
        <v>5</v>
      </c>
      <c r="U3182" s="16" t="str">
        <f t="shared" si="448"/>
        <v>Medium</v>
      </c>
      <c r="V3182" s="4">
        <v>3</v>
      </c>
      <c r="W3182" s="33">
        <f t="shared" si="449"/>
        <v>502.21600550964155</v>
      </c>
      <c r="X3182" s="2" t="s">
        <v>22</v>
      </c>
    </row>
    <row r="3183" spans="1:24" ht="14.25" customHeight="1" x14ac:dyDescent="0.25">
      <c r="A3183" s="2">
        <v>12</v>
      </c>
      <c r="B3183" s="2">
        <v>41</v>
      </c>
      <c r="C3183" s="2" t="str">
        <f t="shared" si="441"/>
        <v>Mid Adults</v>
      </c>
      <c r="D3183" s="2" t="s">
        <v>26</v>
      </c>
      <c r="E3183" s="2" t="s">
        <v>19</v>
      </c>
      <c r="F3183" s="2">
        <v>689.74</v>
      </c>
      <c r="G3183" s="2">
        <f t="shared" si="442"/>
        <v>3</v>
      </c>
      <c r="H3183" s="6">
        <v>44208</v>
      </c>
      <c r="I3183" s="12" t="str">
        <f t="shared" si="443"/>
        <v>2021</v>
      </c>
      <c r="J3183" s="10" t="str">
        <f t="shared" si="444"/>
        <v>Jan</v>
      </c>
      <c r="K3183" s="12" t="str">
        <f t="shared" si="445"/>
        <v>12</v>
      </c>
      <c r="L3183" s="2" t="s">
        <v>20</v>
      </c>
      <c r="M3183" s="2" t="s">
        <v>25</v>
      </c>
      <c r="N3183" s="2">
        <v>0.81</v>
      </c>
      <c r="O3183" s="2" t="s">
        <v>16</v>
      </c>
      <c r="P3183" s="2">
        <v>18</v>
      </c>
      <c r="Q3183" s="2">
        <f t="shared" si="446"/>
        <v>3</v>
      </c>
      <c r="R3183" s="2">
        <v>38.32</v>
      </c>
      <c r="S3183" s="2">
        <f t="shared" si="447"/>
        <v>1</v>
      </c>
      <c r="T3183" s="42">
        <f>DataSet!G13+DataSet!Q13+DataSet!S13</f>
        <v>4</v>
      </c>
      <c r="U3183" s="16" t="str">
        <f t="shared" si="448"/>
        <v>Low</v>
      </c>
      <c r="V3183" s="4">
        <v>2</v>
      </c>
      <c r="W3183" s="33">
        <f t="shared" si="449"/>
        <v>516.26645945945938</v>
      </c>
      <c r="X3183" s="2" t="s">
        <v>22</v>
      </c>
    </row>
    <row r="3184" spans="1:24" ht="14.25" customHeight="1" x14ac:dyDescent="0.25">
      <c r="A3184" s="2">
        <v>46</v>
      </c>
      <c r="B3184" s="2">
        <v>57</v>
      </c>
      <c r="C3184" s="2" t="str">
        <f t="shared" si="441"/>
        <v>Late Adults</v>
      </c>
      <c r="D3184" s="2" t="s">
        <v>12</v>
      </c>
      <c r="E3184" s="2" t="s">
        <v>19</v>
      </c>
      <c r="F3184" s="2">
        <v>144.12</v>
      </c>
      <c r="G3184" s="2">
        <f t="shared" si="442"/>
        <v>1</v>
      </c>
      <c r="H3184" s="6">
        <v>44242</v>
      </c>
      <c r="I3184" s="12" t="str">
        <f t="shared" si="443"/>
        <v>2021</v>
      </c>
      <c r="J3184" s="10" t="str">
        <f t="shared" si="444"/>
        <v>Feb</v>
      </c>
      <c r="K3184" s="12" t="str">
        <f t="shared" si="445"/>
        <v>15</v>
      </c>
      <c r="L3184" s="2" t="s">
        <v>24</v>
      </c>
      <c r="M3184" s="2" t="s">
        <v>25</v>
      </c>
      <c r="N3184" s="2">
        <v>0.81</v>
      </c>
      <c r="O3184" s="2" t="s">
        <v>21</v>
      </c>
      <c r="P3184" s="2">
        <v>12</v>
      </c>
      <c r="Q3184" s="2">
        <f t="shared" si="446"/>
        <v>2</v>
      </c>
      <c r="R3184" s="2">
        <v>12.01</v>
      </c>
      <c r="S3184" s="2">
        <f t="shared" si="447"/>
        <v>1</v>
      </c>
      <c r="T3184" s="42">
        <f>DataSet!G47+DataSet!Q47+DataSet!S47</f>
        <v>5</v>
      </c>
      <c r="U3184" s="16" t="str">
        <f t="shared" si="448"/>
        <v>Medium</v>
      </c>
      <c r="V3184" s="4">
        <v>4</v>
      </c>
      <c r="W3184" s="33">
        <f t="shared" si="449"/>
        <v>518.02544474393528</v>
      </c>
      <c r="X3184" s="2" t="s">
        <v>28</v>
      </c>
    </row>
    <row r="3185" spans="1:24" ht="14.25" customHeight="1" x14ac:dyDescent="0.25">
      <c r="A3185" s="2">
        <v>328</v>
      </c>
      <c r="B3185" s="2">
        <v>35</v>
      </c>
      <c r="C3185" s="2" t="str">
        <f t="shared" si="441"/>
        <v>Early Adults</v>
      </c>
      <c r="D3185" s="2" t="s">
        <v>18</v>
      </c>
      <c r="E3185" s="2" t="s">
        <v>19</v>
      </c>
      <c r="F3185" s="2">
        <v>149.49</v>
      </c>
      <c r="G3185" s="2">
        <f t="shared" si="442"/>
        <v>1</v>
      </c>
      <c r="H3185" s="6">
        <v>44524</v>
      </c>
      <c r="I3185" s="12" t="str">
        <f t="shared" si="443"/>
        <v>2021</v>
      </c>
      <c r="J3185" s="10" t="str">
        <f t="shared" si="444"/>
        <v>Nov</v>
      </c>
      <c r="K3185" s="12" t="str">
        <f t="shared" si="445"/>
        <v>24</v>
      </c>
      <c r="L3185" s="2" t="s">
        <v>20</v>
      </c>
      <c r="M3185" s="2" t="s">
        <v>15</v>
      </c>
      <c r="N3185" s="2">
        <v>0.81</v>
      </c>
      <c r="O3185" s="2" t="s">
        <v>16</v>
      </c>
      <c r="P3185" s="2">
        <v>1</v>
      </c>
      <c r="Q3185" s="2">
        <f t="shared" si="446"/>
        <v>1</v>
      </c>
      <c r="R3185" s="2">
        <v>149.49</v>
      </c>
      <c r="S3185" s="2">
        <f t="shared" si="447"/>
        <v>2</v>
      </c>
      <c r="T3185" s="42">
        <f>DataSet!G329+DataSet!Q329+DataSet!S329</f>
        <v>6</v>
      </c>
      <c r="U3185" s="16" t="str">
        <f t="shared" si="448"/>
        <v>Medium</v>
      </c>
      <c r="V3185" s="4">
        <v>1</v>
      </c>
      <c r="W3185" s="33">
        <f t="shared" si="449"/>
        <v>538.14431318681329</v>
      </c>
      <c r="X3185" s="2" t="s">
        <v>22</v>
      </c>
    </row>
    <row r="3186" spans="1:24" ht="14.25" customHeight="1" x14ac:dyDescent="0.25">
      <c r="A3186" s="2">
        <v>342</v>
      </c>
      <c r="B3186" s="2">
        <v>68</v>
      </c>
      <c r="C3186" s="2" t="str">
        <f t="shared" si="441"/>
        <v>Seniors</v>
      </c>
      <c r="D3186" s="2" t="s">
        <v>12</v>
      </c>
      <c r="E3186" s="2" t="s">
        <v>13</v>
      </c>
      <c r="F3186" s="2">
        <v>899.43</v>
      </c>
      <c r="G3186" s="2">
        <f t="shared" si="442"/>
        <v>3</v>
      </c>
      <c r="H3186" s="6">
        <v>44538</v>
      </c>
      <c r="I3186" s="12" t="str">
        <f t="shared" si="443"/>
        <v>2021</v>
      </c>
      <c r="J3186" s="10" t="str">
        <f t="shared" si="444"/>
        <v>Dec</v>
      </c>
      <c r="K3186" s="12" t="str">
        <f t="shared" si="445"/>
        <v>08</v>
      </c>
      <c r="L3186" s="2" t="s">
        <v>30</v>
      </c>
      <c r="M3186" s="2" t="s">
        <v>25</v>
      </c>
      <c r="N3186" s="2">
        <v>0.81</v>
      </c>
      <c r="O3186" s="2" t="s">
        <v>21</v>
      </c>
      <c r="P3186" s="2">
        <v>18</v>
      </c>
      <c r="Q3186" s="2">
        <f t="shared" si="446"/>
        <v>3</v>
      </c>
      <c r="R3186" s="2">
        <v>49.97</v>
      </c>
      <c r="S3186" s="2">
        <f t="shared" si="447"/>
        <v>1</v>
      </c>
      <c r="T3186" s="42">
        <f>DataSet!G343+DataSet!Q343+DataSet!S343</f>
        <v>5</v>
      </c>
      <c r="U3186" s="16" t="str">
        <f t="shared" si="448"/>
        <v>Medium</v>
      </c>
      <c r="V3186" s="4">
        <v>5</v>
      </c>
      <c r="W3186" s="33">
        <f t="shared" si="449"/>
        <v>546.03857954545435</v>
      </c>
      <c r="X3186" s="2" t="s">
        <v>28</v>
      </c>
    </row>
    <row r="3187" spans="1:24" ht="14.25" customHeight="1" x14ac:dyDescent="0.25">
      <c r="A3187" s="2">
        <v>734</v>
      </c>
      <c r="B3187" s="2">
        <v>58</v>
      </c>
      <c r="C3187" s="2" t="str">
        <f t="shared" si="441"/>
        <v>Late Adults</v>
      </c>
      <c r="D3187" s="2" t="s">
        <v>26</v>
      </c>
      <c r="E3187" s="2" t="s">
        <v>13</v>
      </c>
      <c r="F3187" s="2">
        <v>621.75</v>
      </c>
      <c r="G3187" s="2">
        <f t="shared" si="442"/>
        <v>2</v>
      </c>
      <c r="H3187" s="6">
        <v>44930</v>
      </c>
      <c r="I3187" s="12" t="str">
        <f t="shared" si="443"/>
        <v>2023</v>
      </c>
      <c r="J3187" s="10" t="str">
        <f t="shared" si="444"/>
        <v>Jan</v>
      </c>
      <c r="K3187" s="12" t="str">
        <f t="shared" si="445"/>
        <v>04</v>
      </c>
      <c r="L3187" s="2" t="s">
        <v>24</v>
      </c>
      <c r="M3187" s="2" t="s">
        <v>25</v>
      </c>
      <c r="N3187" s="2">
        <v>0.81</v>
      </c>
      <c r="O3187" s="2" t="s">
        <v>21</v>
      </c>
      <c r="P3187" s="2">
        <v>17</v>
      </c>
      <c r="Q3187" s="2">
        <f t="shared" si="446"/>
        <v>3</v>
      </c>
      <c r="R3187" s="2">
        <v>36.57</v>
      </c>
      <c r="S3187" s="2">
        <f t="shared" si="447"/>
        <v>1</v>
      </c>
      <c r="T3187" s="42">
        <f>DataSet!G735+DataSet!Q735+DataSet!S735</f>
        <v>6</v>
      </c>
      <c r="U3187" s="16" t="str">
        <f t="shared" si="448"/>
        <v>Medium</v>
      </c>
      <c r="V3187" s="4">
        <v>2</v>
      </c>
      <c r="W3187" s="33">
        <f t="shared" si="449"/>
        <v>515.79634146341448</v>
      </c>
      <c r="X3187" s="2" t="s">
        <v>28</v>
      </c>
    </row>
    <row r="3188" spans="1:24" ht="14.25" customHeight="1" x14ac:dyDescent="0.25">
      <c r="A3188" s="2">
        <v>784</v>
      </c>
      <c r="B3188" s="2">
        <v>28</v>
      </c>
      <c r="C3188" s="2" t="str">
        <f t="shared" si="441"/>
        <v>Young Adults</v>
      </c>
      <c r="D3188" s="2" t="s">
        <v>18</v>
      </c>
      <c r="E3188" s="2" t="s">
        <v>19</v>
      </c>
      <c r="F3188" s="2">
        <v>983.01</v>
      </c>
      <c r="G3188" s="2">
        <f t="shared" si="442"/>
        <v>3</v>
      </c>
      <c r="H3188" s="6">
        <v>44980</v>
      </c>
      <c r="I3188" s="12" t="str">
        <f t="shared" si="443"/>
        <v>2023</v>
      </c>
      <c r="J3188" s="10" t="str">
        <f t="shared" si="444"/>
        <v>Feb</v>
      </c>
      <c r="K3188" s="12" t="str">
        <f t="shared" si="445"/>
        <v>23</v>
      </c>
      <c r="L3188" s="2" t="s">
        <v>14</v>
      </c>
      <c r="M3188" s="2" t="s">
        <v>15</v>
      </c>
      <c r="N3188" s="2">
        <v>0.81</v>
      </c>
      <c r="O3188" s="2" t="s">
        <v>16</v>
      </c>
      <c r="P3188" s="2">
        <v>18</v>
      </c>
      <c r="Q3188" s="2">
        <f t="shared" si="446"/>
        <v>3</v>
      </c>
      <c r="R3188" s="2">
        <v>54.61</v>
      </c>
      <c r="S3188" s="2">
        <f t="shared" si="447"/>
        <v>2</v>
      </c>
      <c r="T3188" s="42">
        <f>DataSet!G785+DataSet!Q785+DataSet!S785</f>
        <v>4</v>
      </c>
      <c r="U3188" s="16" t="str">
        <f t="shared" si="448"/>
        <v>Low</v>
      </c>
      <c r="V3188" s="4">
        <v>5</v>
      </c>
      <c r="W3188" s="33">
        <f t="shared" si="449"/>
        <v>545.03176638176615</v>
      </c>
      <c r="X3188" s="2" t="s">
        <v>17</v>
      </c>
    </row>
    <row r="3189" spans="1:24" ht="14.25" customHeight="1" x14ac:dyDescent="0.25">
      <c r="A3189" s="2">
        <v>961</v>
      </c>
      <c r="B3189" s="2">
        <v>25</v>
      </c>
      <c r="C3189" s="2" t="str">
        <f t="shared" si="441"/>
        <v>Young Adults</v>
      </c>
      <c r="D3189" s="2" t="s">
        <v>12</v>
      </c>
      <c r="E3189" s="2" t="s">
        <v>19</v>
      </c>
      <c r="F3189" s="2">
        <v>718.37</v>
      </c>
      <c r="G3189" s="2">
        <f t="shared" si="442"/>
        <v>3</v>
      </c>
      <c r="H3189" s="6">
        <v>45157</v>
      </c>
      <c r="I3189" s="12" t="str">
        <f t="shared" si="443"/>
        <v>2023</v>
      </c>
      <c r="J3189" s="10" t="str">
        <f t="shared" si="444"/>
        <v>Aug</v>
      </c>
      <c r="K3189" s="12" t="str">
        <f t="shared" si="445"/>
        <v>19</v>
      </c>
      <c r="L3189" s="2" t="s">
        <v>20</v>
      </c>
      <c r="M3189" s="2" t="s">
        <v>25</v>
      </c>
      <c r="N3189" s="2">
        <v>0.81</v>
      </c>
      <c r="O3189" s="2" t="s">
        <v>16</v>
      </c>
      <c r="P3189" s="2">
        <v>5</v>
      </c>
      <c r="Q3189" s="2">
        <f t="shared" si="446"/>
        <v>1</v>
      </c>
      <c r="R3189" s="2">
        <v>143.66999999999999</v>
      </c>
      <c r="S3189" s="2">
        <f t="shared" si="447"/>
        <v>2</v>
      </c>
      <c r="T3189" s="42">
        <f>DataSet!G962+DataSet!Q962+DataSet!S962</f>
        <v>7</v>
      </c>
      <c r="U3189" s="16" t="str">
        <f t="shared" si="448"/>
        <v>High</v>
      </c>
      <c r="V3189" s="4">
        <v>3</v>
      </c>
      <c r="W3189" s="33">
        <f t="shared" si="449"/>
        <v>501.17682320441969</v>
      </c>
      <c r="X3189" s="2" t="s">
        <v>17</v>
      </c>
    </row>
    <row r="3190" spans="1:24" ht="14.25" customHeight="1" x14ac:dyDescent="0.25">
      <c r="A3190" s="2">
        <v>1089</v>
      </c>
      <c r="B3190" s="2">
        <v>67</v>
      </c>
      <c r="C3190" s="2" t="str">
        <f t="shared" si="441"/>
        <v>Seniors</v>
      </c>
      <c r="D3190" s="2" t="s">
        <v>18</v>
      </c>
      <c r="E3190" s="2" t="s">
        <v>27</v>
      </c>
      <c r="F3190" s="2">
        <v>65.03</v>
      </c>
      <c r="G3190" s="2">
        <f t="shared" si="442"/>
        <v>1</v>
      </c>
      <c r="H3190" s="6">
        <v>45285</v>
      </c>
      <c r="I3190" s="12" t="str">
        <f t="shared" si="443"/>
        <v>2023</v>
      </c>
      <c r="J3190" s="10" t="str">
        <f t="shared" si="444"/>
        <v>Dec</v>
      </c>
      <c r="K3190" s="12" t="str">
        <f t="shared" si="445"/>
        <v>25</v>
      </c>
      <c r="L3190" s="2" t="s">
        <v>14</v>
      </c>
      <c r="M3190" s="2" t="s">
        <v>15</v>
      </c>
      <c r="N3190" s="2">
        <v>0.81</v>
      </c>
      <c r="O3190" s="2" t="s">
        <v>16</v>
      </c>
      <c r="P3190" s="2">
        <v>9</v>
      </c>
      <c r="Q3190" s="2">
        <f t="shared" si="446"/>
        <v>2</v>
      </c>
      <c r="R3190" s="2">
        <v>7.23</v>
      </c>
      <c r="S3190" s="2">
        <f t="shared" si="447"/>
        <v>1</v>
      </c>
      <c r="T3190" s="42">
        <f>DataSet!G1090+DataSet!Q1090+DataSet!S1090</f>
        <v>7</v>
      </c>
      <c r="U3190" s="16" t="str">
        <f t="shared" si="448"/>
        <v>High</v>
      </c>
      <c r="V3190" s="4">
        <v>2</v>
      </c>
      <c r="W3190" s="33">
        <f t="shared" si="449"/>
        <v>515.50842391304332</v>
      </c>
      <c r="X3190" s="2" t="s">
        <v>28</v>
      </c>
    </row>
    <row r="3191" spans="1:24" ht="14.25" customHeight="1" x14ac:dyDescent="0.25">
      <c r="A3191" s="2">
        <v>1139</v>
      </c>
      <c r="B3191" s="2">
        <v>47</v>
      </c>
      <c r="C3191" s="2" t="str">
        <f t="shared" si="441"/>
        <v>Mid Adults</v>
      </c>
      <c r="D3191" s="2" t="s">
        <v>23</v>
      </c>
      <c r="E3191" s="2" t="s">
        <v>19</v>
      </c>
      <c r="F3191" s="2">
        <v>601.23</v>
      </c>
      <c r="G3191" s="2">
        <f t="shared" si="442"/>
        <v>2</v>
      </c>
      <c r="H3191" s="6">
        <v>45335</v>
      </c>
      <c r="I3191" s="12" t="str">
        <f t="shared" si="443"/>
        <v>2024</v>
      </c>
      <c r="J3191" s="10" t="str">
        <f t="shared" si="444"/>
        <v>Feb</v>
      </c>
      <c r="K3191" s="12" t="str">
        <f t="shared" si="445"/>
        <v>13</v>
      </c>
      <c r="L3191" s="2" t="s">
        <v>30</v>
      </c>
      <c r="M3191" s="2" t="s">
        <v>25</v>
      </c>
      <c r="N3191" s="2">
        <v>0.81</v>
      </c>
      <c r="O3191" s="2" t="s">
        <v>16</v>
      </c>
      <c r="P3191" s="2">
        <v>9</v>
      </c>
      <c r="Q3191" s="2">
        <f t="shared" si="446"/>
        <v>2</v>
      </c>
      <c r="R3191" s="2">
        <v>66.8</v>
      </c>
      <c r="S3191" s="2">
        <f t="shared" si="447"/>
        <v>2</v>
      </c>
      <c r="T3191" s="42">
        <f>DataSet!G1140+DataSet!Q1140+DataSet!S1140</f>
        <v>7</v>
      </c>
      <c r="U3191" s="16" t="str">
        <f t="shared" si="448"/>
        <v>High</v>
      </c>
      <c r="V3191" s="4">
        <v>4</v>
      </c>
      <c r="W3191" s="33">
        <f t="shared" si="449"/>
        <v>519.03599999999994</v>
      </c>
      <c r="X3191" s="2" t="s">
        <v>28</v>
      </c>
    </row>
    <row r="3192" spans="1:24" ht="14.25" customHeight="1" x14ac:dyDescent="0.25">
      <c r="A3192" s="2">
        <v>1195</v>
      </c>
      <c r="B3192" s="2">
        <v>46</v>
      </c>
      <c r="C3192" s="2" t="str">
        <f t="shared" si="441"/>
        <v>Mid Adults</v>
      </c>
      <c r="D3192" s="2" t="s">
        <v>12</v>
      </c>
      <c r="E3192" s="2" t="s">
        <v>13</v>
      </c>
      <c r="F3192" s="2">
        <v>877.96</v>
      </c>
      <c r="G3192" s="2">
        <f t="shared" si="442"/>
        <v>3</v>
      </c>
      <c r="H3192" s="6">
        <v>45391</v>
      </c>
      <c r="I3192" s="12" t="str">
        <f t="shared" si="443"/>
        <v>2024</v>
      </c>
      <c r="J3192" s="10" t="str">
        <f t="shared" si="444"/>
        <v>Apr</v>
      </c>
      <c r="K3192" s="12" t="str">
        <f t="shared" si="445"/>
        <v>09</v>
      </c>
      <c r="L3192" s="2" t="s">
        <v>20</v>
      </c>
      <c r="M3192" s="2" t="s">
        <v>25</v>
      </c>
      <c r="N3192" s="2">
        <v>0.81</v>
      </c>
      <c r="O3192" s="2" t="s">
        <v>21</v>
      </c>
      <c r="P3192" s="2">
        <v>3</v>
      </c>
      <c r="Q3192" s="2">
        <f t="shared" si="446"/>
        <v>1</v>
      </c>
      <c r="R3192" s="2">
        <v>292.64999999999998</v>
      </c>
      <c r="S3192" s="2">
        <f t="shared" si="447"/>
        <v>3</v>
      </c>
      <c r="T3192" s="42">
        <f>DataSet!G1196+DataSet!Q1196+DataSet!S1196</f>
        <v>7</v>
      </c>
      <c r="U3192" s="16" t="str">
        <f t="shared" si="448"/>
        <v>High</v>
      </c>
      <c r="V3192" s="4">
        <v>3</v>
      </c>
      <c r="W3192" s="33">
        <f t="shared" si="449"/>
        <v>500.57518005540146</v>
      </c>
      <c r="X3192" s="2" t="s">
        <v>22</v>
      </c>
    </row>
    <row r="3193" spans="1:24" ht="14.25" customHeight="1" x14ac:dyDescent="0.25">
      <c r="A3193" s="2">
        <v>1624</v>
      </c>
      <c r="B3193" s="2">
        <v>39</v>
      </c>
      <c r="C3193" s="2" t="str">
        <f t="shared" si="441"/>
        <v>Early Adults</v>
      </c>
      <c r="D3193" s="2" t="s">
        <v>26</v>
      </c>
      <c r="E3193" s="2" t="s">
        <v>13</v>
      </c>
      <c r="F3193" s="2">
        <v>603.53</v>
      </c>
      <c r="G3193" s="2">
        <f t="shared" si="442"/>
        <v>2</v>
      </c>
      <c r="H3193" s="6">
        <v>45820</v>
      </c>
      <c r="I3193" s="12" t="str">
        <f t="shared" si="443"/>
        <v>2025</v>
      </c>
      <c r="J3193" s="10" t="str">
        <f t="shared" si="444"/>
        <v>Jun</v>
      </c>
      <c r="K3193" s="12" t="str">
        <f t="shared" si="445"/>
        <v>12</v>
      </c>
      <c r="L3193" s="2" t="s">
        <v>14</v>
      </c>
      <c r="M3193" s="2" t="s">
        <v>15</v>
      </c>
      <c r="N3193" s="2">
        <v>0.81</v>
      </c>
      <c r="O3193" s="2" t="s">
        <v>16</v>
      </c>
      <c r="P3193" s="2">
        <v>3</v>
      </c>
      <c r="Q3193" s="2">
        <f t="shared" si="446"/>
        <v>1</v>
      </c>
      <c r="R3193" s="2">
        <v>201.18</v>
      </c>
      <c r="S3193" s="2">
        <f t="shared" si="447"/>
        <v>3</v>
      </c>
      <c r="T3193" s="42">
        <f>DataSet!G1625+DataSet!Q1625+DataSet!S1625</f>
        <v>4</v>
      </c>
      <c r="U3193" s="16" t="str">
        <f t="shared" si="448"/>
        <v>Low</v>
      </c>
      <c r="V3193" s="4">
        <v>2</v>
      </c>
      <c r="W3193" s="33">
        <f t="shared" si="449"/>
        <v>516.73588555858294</v>
      </c>
      <c r="X3193" s="2" t="s">
        <v>28</v>
      </c>
    </row>
    <row r="3194" spans="1:24" ht="14.25" customHeight="1" x14ac:dyDescent="0.25">
      <c r="A3194" s="2">
        <v>1691</v>
      </c>
      <c r="B3194" s="2">
        <v>52</v>
      </c>
      <c r="C3194" s="2" t="str">
        <f t="shared" si="441"/>
        <v>Late Adults</v>
      </c>
      <c r="D3194" s="2" t="s">
        <v>12</v>
      </c>
      <c r="E3194" s="2" t="s">
        <v>29</v>
      </c>
      <c r="F3194" s="2">
        <v>898.78</v>
      </c>
      <c r="G3194" s="2">
        <f t="shared" si="442"/>
        <v>3</v>
      </c>
      <c r="H3194" s="6">
        <v>45887</v>
      </c>
      <c r="I3194" s="12" t="str">
        <f t="shared" si="443"/>
        <v>2025</v>
      </c>
      <c r="J3194" s="10" t="str">
        <f t="shared" si="444"/>
        <v>Aug</v>
      </c>
      <c r="K3194" s="12" t="str">
        <f t="shared" si="445"/>
        <v>18</v>
      </c>
      <c r="L3194" s="2" t="s">
        <v>30</v>
      </c>
      <c r="M3194" s="2" t="s">
        <v>25</v>
      </c>
      <c r="N3194" s="2">
        <v>0.81</v>
      </c>
      <c r="O3194" s="2" t="s">
        <v>16</v>
      </c>
      <c r="P3194" s="2">
        <v>14</v>
      </c>
      <c r="Q3194" s="2">
        <f t="shared" si="446"/>
        <v>2</v>
      </c>
      <c r="R3194" s="2">
        <v>64.2</v>
      </c>
      <c r="S3194" s="2">
        <f t="shared" si="447"/>
        <v>2</v>
      </c>
      <c r="T3194" s="42">
        <f>DataSet!G1692+DataSet!Q1692+DataSet!S1692</f>
        <v>5</v>
      </c>
      <c r="U3194" s="16" t="str">
        <f t="shared" si="448"/>
        <v>Medium</v>
      </c>
      <c r="V3194" s="4">
        <v>1</v>
      </c>
      <c r="W3194" s="33">
        <f t="shared" si="449"/>
        <v>539.21498622589536</v>
      </c>
      <c r="X3194" s="2" t="s">
        <v>28</v>
      </c>
    </row>
    <row r="3195" spans="1:24" ht="14.25" customHeight="1" x14ac:dyDescent="0.25">
      <c r="A3195" s="2">
        <v>1909</v>
      </c>
      <c r="B3195" s="2">
        <v>32</v>
      </c>
      <c r="C3195" s="2" t="str">
        <f t="shared" si="441"/>
        <v>Early Adults</v>
      </c>
      <c r="D3195" s="2" t="s">
        <v>18</v>
      </c>
      <c r="E3195" s="2" t="s">
        <v>27</v>
      </c>
      <c r="F3195" s="2">
        <v>462.84</v>
      </c>
      <c r="G3195" s="2">
        <f t="shared" si="442"/>
        <v>2</v>
      </c>
      <c r="H3195" s="6">
        <v>46105</v>
      </c>
      <c r="I3195" s="12" t="str">
        <f t="shared" si="443"/>
        <v>2026</v>
      </c>
      <c r="J3195" s="10" t="str">
        <f t="shared" si="444"/>
        <v>Mar</v>
      </c>
      <c r="K3195" s="12" t="str">
        <f t="shared" si="445"/>
        <v>24</v>
      </c>
      <c r="L3195" s="2" t="s">
        <v>14</v>
      </c>
      <c r="M3195" s="2" t="s">
        <v>15</v>
      </c>
      <c r="N3195" s="2">
        <v>0.81</v>
      </c>
      <c r="O3195" s="2" t="s">
        <v>16</v>
      </c>
      <c r="P3195" s="2">
        <v>11</v>
      </c>
      <c r="Q3195" s="2">
        <f t="shared" si="446"/>
        <v>2</v>
      </c>
      <c r="R3195" s="2">
        <v>42.08</v>
      </c>
      <c r="S3195" s="2">
        <f t="shared" si="447"/>
        <v>1</v>
      </c>
      <c r="T3195" s="42">
        <f>DataSet!G1910+DataSet!Q1910+DataSet!S1910</f>
        <v>7</v>
      </c>
      <c r="U3195" s="16" t="str">
        <f t="shared" si="448"/>
        <v>High</v>
      </c>
      <c r="V3195" s="4">
        <v>5</v>
      </c>
      <c r="W3195" s="33">
        <f t="shared" si="449"/>
        <v>543.78039999999976</v>
      </c>
      <c r="X3195" s="2" t="s">
        <v>17</v>
      </c>
    </row>
    <row r="3196" spans="1:24" ht="14.25" customHeight="1" x14ac:dyDescent="0.25">
      <c r="A3196" s="2">
        <v>2130</v>
      </c>
      <c r="B3196" s="2">
        <v>24</v>
      </c>
      <c r="C3196" s="2" t="str">
        <f t="shared" si="441"/>
        <v>Young Adults</v>
      </c>
      <c r="D3196" s="2" t="s">
        <v>12</v>
      </c>
      <c r="E3196" s="2" t="s">
        <v>19</v>
      </c>
      <c r="F3196" s="2">
        <v>882.27</v>
      </c>
      <c r="G3196" s="2">
        <f t="shared" si="442"/>
        <v>3</v>
      </c>
      <c r="H3196" s="6">
        <v>46326</v>
      </c>
      <c r="I3196" s="12" t="str">
        <f t="shared" si="443"/>
        <v>2026</v>
      </c>
      <c r="J3196" s="10" t="str">
        <f t="shared" si="444"/>
        <v>Oct</v>
      </c>
      <c r="K3196" s="12" t="str">
        <f t="shared" si="445"/>
        <v>31</v>
      </c>
      <c r="L3196" s="2" t="s">
        <v>30</v>
      </c>
      <c r="M3196" s="2" t="s">
        <v>25</v>
      </c>
      <c r="N3196" s="2">
        <v>0.81</v>
      </c>
      <c r="O3196" s="2" t="s">
        <v>16</v>
      </c>
      <c r="P3196" s="2">
        <v>10</v>
      </c>
      <c r="Q3196" s="2">
        <f t="shared" si="446"/>
        <v>2</v>
      </c>
      <c r="R3196" s="2">
        <v>88.23</v>
      </c>
      <c r="S3196" s="2">
        <f t="shared" si="447"/>
        <v>2</v>
      </c>
      <c r="T3196" s="42">
        <f>DataSet!G2131+DataSet!Q2131+DataSet!S2131</f>
        <v>4</v>
      </c>
      <c r="U3196" s="16" t="str">
        <f t="shared" si="448"/>
        <v>Low</v>
      </c>
      <c r="V3196" s="4">
        <v>5</v>
      </c>
      <c r="W3196" s="33">
        <f t="shared" si="449"/>
        <v>544.01232091690531</v>
      </c>
      <c r="X3196" s="2" t="s">
        <v>17</v>
      </c>
    </row>
    <row r="3197" spans="1:24" ht="14.25" customHeight="1" x14ac:dyDescent="0.25">
      <c r="A3197" s="2">
        <v>2260</v>
      </c>
      <c r="B3197" s="2">
        <v>48</v>
      </c>
      <c r="C3197" s="2" t="str">
        <f t="shared" si="441"/>
        <v>Mid Adults</v>
      </c>
      <c r="D3197" s="2" t="s">
        <v>23</v>
      </c>
      <c r="E3197" s="2" t="s">
        <v>29</v>
      </c>
      <c r="F3197" s="2">
        <v>622.02</v>
      </c>
      <c r="G3197" s="2">
        <f t="shared" si="442"/>
        <v>2</v>
      </c>
      <c r="H3197" s="6">
        <v>46456</v>
      </c>
      <c r="I3197" s="12" t="str">
        <f t="shared" si="443"/>
        <v>2027</v>
      </c>
      <c r="J3197" s="10" t="str">
        <f t="shared" si="444"/>
        <v>Mar</v>
      </c>
      <c r="K3197" s="12" t="str">
        <f t="shared" si="445"/>
        <v>10</v>
      </c>
      <c r="L3197" s="2" t="s">
        <v>14</v>
      </c>
      <c r="M3197" s="2" t="s">
        <v>15</v>
      </c>
      <c r="N3197" s="2">
        <v>0.81</v>
      </c>
      <c r="O3197" s="2" t="s">
        <v>21</v>
      </c>
      <c r="P3197" s="2">
        <v>2</v>
      </c>
      <c r="Q3197" s="2">
        <f t="shared" si="446"/>
        <v>1</v>
      </c>
      <c r="R3197" s="2">
        <v>311.01</v>
      </c>
      <c r="S3197" s="2">
        <f t="shared" si="447"/>
        <v>3</v>
      </c>
      <c r="T3197" s="42">
        <f>DataSet!G2261+DataSet!Q2261+DataSet!S2261</f>
        <v>6</v>
      </c>
      <c r="U3197" s="16" t="str">
        <f t="shared" si="448"/>
        <v>Medium</v>
      </c>
      <c r="V3197" s="4">
        <v>4</v>
      </c>
      <c r="W3197" s="33">
        <f t="shared" si="449"/>
        <v>518.81325203252027</v>
      </c>
      <c r="X3197" s="2" t="s">
        <v>22</v>
      </c>
    </row>
    <row r="3198" spans="1:24" ht="14.25" customHeight="1" x14ac:dyDescent="0.25">
      <c r="A3198" s="2">
        <v>2807</v>
      </c>
      <c r="B3198" s="2">
        <v>45</v>
      </c>
      <c r="C3198" s="2" t="str">
        <f t="shared" si="441"/>
        <v>Mid Adults</v>
      </c>
      <c r="D3198" s="2" t="s">
        <v>26</v>
      </c>
      <c r="E3198" s="2" t="s">
        <v>27</v>
      </c>
      <c r="F3198" s="2">
        <v>960.44</v>
      </c>
      <c r="G3198" s="2">
        <f t="shared" si="442"/>
        <v>3</v>
      </c>
      <c r="H3198" s="6">
        <v>47003</v>
      </c>
      <c r="I3198" s="12" t="str">
        <f t="shared" si="443"/>
        <v>2028</v>
      </c>
      <c r="J3198" s="10" t="str">
        <f t="shared" si="444"/>
        <v>Sep</v>
      </c>
      <c r="K3198" s="12" t="str">
        <f t="shared" si="445"/>
        <v>07</v>
      </c>
      <c r="L3198" s="2" t="s">
        <v>20</v>
      </c>
      <c r="M3198" s="2" t="s">
        <v>25</v>
      </c>
      <c r="N3198" s="2">
        <v>0.81</v>
      </c>
      <c r="O3198" s="2" t="s">
        <v>16</v>
      </c>
      <c r="P3198" s="2">
        <v>6</v>
      </c>
      <c r="Q3198" s="2">
        <f t="shared" si="446"/>
        <v>2</v>
      </c>
      <c r="R3198" s="2">
        <v>160.07</v>
      </c>
      <c r="S3198" s="2">
        <f t="shared" si="447"/>
        <v>3</v>
      </c>
      <c r="T3198" s="42">
        <f>DataSet!G2808+DataSet!Q2808+DataSet!S2808</f>
        <v>7</v>
      </c>
      <c r="U3198" s="16" t="str">
        <f t="shared" si="448"/>
        <v>High</v>
      </c>
      <c r="V3198" s="4">
        <v>2</v>
      </c>
      <c r="W3198" s="33">
        <f t="shared" si="449"/>
        <v>516.49874316939872</v>
      </c>
      <c r="X3198" s="2" t="s">
        <v>28</v>
      </c>
    </row>
    <row r="3199" spans="1:24" ht="14.25" customHeight="1" x14ac:dyDescent="0.25">
      <c r="A3199" s="2">
        <v>2889</v>
      </c>
      <c r="B3199" s="2">
        <v>58</v>
      </c>
      <c r="C3199" s="2" t="str">
        <f t="shared" si="441"/>
        <v>Late Adults</v>
      </c>
      <c r="D3199" s="2" t="s">
        <v>23</v>
      </c>
      <c r="E3199" s="2" t="s">
        <v>27</v>
      </c>
      <c r="F3199" s="2">
        <v>284.39</v>
      </c>
      <c r="G3199" s="2">
        <f t="shared" si="442"/>
        <v>1</v>
      </c>
      <c r="H3199" s="6">
        <v>47085</v>
      </c>
      <c r="I3199" s="12" t="str">
        <f t="shared" si="443"/>
        <v>2028</v>
      </c>
      <c r="J3199" s="10" t="str">
        <f t="shared" si="444"/>
        <v>Nov</v>
      </c>
      <c r="K3199" s="12" t="str">
        <f t="shared" si="445"/>
        <v>28</v>
      </c>
      <c r="L3199" s="2" t="s">
        <v>14</v>
      </c>
      <c r="M3199" s="2" t="s">
        <v>15</v>
      </c>
      <c r="N3199" s="2">
        <v>0.81</v>
      </c>
      <c r="O3199" s="2" t="s">
        <v>16</v>
      </c>
      <c r="P3199" s="2">
        <v>19</v>
      </c>
      <c r="Q3199" s="2">
        <f t="shared" si="446"/>
        <v>3</v>
      </c>
      <c r="R3199" s="2">
        <v>14.97</v>
      </c>
      <c r="S3199" s="2">
        <f t="shared" si="447"/>
        <v>1</v>
      </c>
      <c r="T3199" s="42">
        <f>DataSet!G2890+DataSet!Q2890+DataSet!S2890</f>
        <v>5</v>
      </c>
      <c r="U3199" s="16" t="str">
        <f t="shared" si="448"/>
        <v>Medium</v>
      </c>
      <c r="V3199" s="4">
        <v>4</v>
      </c>
      <c r="W3199" s="33">
        <f t="shared" si="449"/>
        <v>518.53279891304339</v>
      </c>
      <c r="X3199" s="2" t="s">
        <v>22</v>
      </c>
    </row>
    <row r="3200" spans="1:24" ht="14.25" customHeight="1" x14ac:dyDescent="0.25">
      <c r="A3200" s="2">
        <v>3008</v>
      </c>
      <c r="B3200" s="2">
        <v>55</v>
      </c>
      <c r="C3200" s="2" t="str">
        <f t="shared" si="441"/>
        <v>Late Adults</v>
      </c>
      <c r="D3200" s="2" t="s">
        <v>26</v>
      </c>
      <c r="E3200" s="2" t="s">
        <v>19</v>
      </c>
      <c r="F3200" s="2">
        <v>397.96</v>
      </c>
      <c r="G3200" s="2">
        <f t="shared" si="442"/>
        <v>2</v>
      </c>
      <c r="H3200" s="6">
        <v>47204</v>
      </c>
      <c r="I3200" s="12" t="str">
        <f t="shared" si="443"/>
        <v>2029</v>
      </c>
      <c r="J3200" s="10" t="str">
        <f t="shared" si="444"/>
        <v>Mar</v>
      </c>
      <c r="K3200" s="12" t="str">
        <f t="shared" si="445"/>
        <v>27</v>
      </c>
      <c r="L3200" s="2" t="s">
        <v>14</v>
      </c>
      <c r="M3200" s="2" t="s">
        <v>25</v>
      </c>
      <c r="N3200" s="2">
        <v>0.81</v>
      </c>
      <c r="O3200" s="2" t="s">
        <v>21</v>
      </c>
      <c r="P3200" s="2">
        <v>1</v>
      </c>
      <c r="Q3200" s="2">
        <f t="shared" si="446"/>
        <v>1</v>
      </c>
      <c r="R3200" s="2">
        <v>397.96</v>
      </c>
      <c r="S3200" s="2">
        <f t="shared" si="447"/>
        <v>3</v>
      </c>
      <c r="T3200" s="42">
        <f>DataSet!G3009+DataSet!Q3009+DataSet!S3009</f>
        <v>5</v>
      </c>
      <c r="U3200" s="16" t="str">
        <f t="shared" si="448"/>
        <v>Medium</v>
      </c>
      <c r="V3200" s="4">
        <v>3</v>
      </c>
      <c r="W3200" s="33">
        <f t="shared" si="449"/>
        <v>499.52688888888872</v>
      </c>
      <c r="X3200" s="2" t="s">
        <v>28</v>
      </c>
    </row>
    <row r="3201" spans="1:24" ht="14.25" customHeight="1" x14ac:dyDescent="0.25">
      <c r="A3201" s="2">
        <v>3470</v>
      </c>
      <c r="B3201" s="2">
        <v>43</v>
      </c>
      <c r="C3201" s="2" t="str">
        <f t="shared" si="441"/>
        <v>Mid Adults</v>
      </c>
      <c r="D3201" s="2" t="s">
        <v>18</v>
      </c>
      <c r="E3201" s="2" t="s">
        <v>19</v>
      </c>
      <c r="F3201" s="2">
        <v>868.87</v>
      </c>
      <c r="G3201" s="2">
        <f t="shared" si="442"/>
        <v>3</v>
      </c>
      <c r="H3201" s="6">
        <v>47666</v>
      </c>
      <c r="I3201" s="12" t="str">
        <f t="shared" si="443"/>
        <v>2030</v>
      </c>
      <c r="J3201" s="10" t="str">
        <f t="shared" si="444"/>
        <v>Jul</v>
      </c>
      <c r="K3201" s="12" t="str">
        <f t="shared" si="445"/>
        <v>02</v>
      </c>
      <c r="L3201" s="2" t="s">
        <v>24</v>
      </c>
      <c r="M3201" s="2" t="s">
        <v>15</v>
      </c>
      <c r="N3201" s="2">
        <v>0.81</v>
      </c>
      <c r="O3201" s="2" t="s">
        <v>21</v>
      </c>
      <c r="P3201" s="2">
        <v>5</v>
      </c>
      <c r="Q3201" s="2">
        <f t="shared" si="446"/>
        <v>1</v>
      </c>
      <c r="R3201" s="2">
        <v>173.77</v>
      </c>
      <c r="S3201" s="2">
        <f t="shared" si="447"/>
        <v>3</v>
      </c>
      <c r="T3201" s="42">
        <f>DataSet!G3471+DataSet!Q3471+DataSet!S3471</f>
        <v>6</v>
      </c>
      <c r="U3201" s="16" t="str">
        <f t="shared" si="448"/>
        <v>Medium</v>
      </c>
      <c r="V3201" s="4">
        <v>4</v>
      </c>
      <c r="W3201" s="33">
        <f t="shared" si="449"/>
        <v>519.17079019073572</v>
      </c>
      <c r="X3201" s="2" t="s">
        <v>22</v>
      </c>
    </row>
    <row r="3202" spans="1:24" ht="14.25" customHeight="1" x14ac:dyDescent="0.25">
      <c r="A3202" s="2">
        <v>3683</v>
      </c>
      <c r="B3202" s="2">
        <v>47</v>
      </c>
      <c r="C3202" s="2" t="str">
        <f t="shared" ref="C3202:C3265" si="450">IF(AND(B3202&gt;=18, B3202&lt;=29), "Young Adults",
   IF(AND(B3202&gt;=30, B3202&lt;=39), "Early Adults",
      IF(AND(B3202&gt;=40, B3202&lt;=49), "Mid Adults",
         IF(AND(B3202&gt;=50, B3202&lt;=59), "Late Adults",
            IF(AND(B3202&gt;=60, B3202&lt;=69), "Seniors", "Out of Range")
         )
      )
   )
)</f>
        <v>Mid Adults</v>
      </c>
      <c r="D3202" s="2" t="s">
        <v>23</v>
      </c>
      <c r="E3202" s="2" t="s">
        <v>27</v>
      </c>
      <c r="F3202" s="2">
        <v>870.32</v>
      </c>
      <c r="G3202" s="2">
        <f t="shared" ref="G3202:G3265" si="451">IF(F3202 &lt;= 350, 1, IF(F3202&gt; 350, IF(F3202 &lt;= 650, 2, 3)))</f>
        <v>3</v>
      </c>
      <c r="H3202" s="6">
        <v>47879</v>
      </c>
      <c r="I3202" s="12" t="str">
        <f t="shared" ref="I3202:I3265" si="452">TEXT(H3202, "yyyy")</f>
        <v>2031</v>
      </c>
      <c r="J3202" s="10" t="str">
        <f t="shared" ref="J3202:J3265" si="453">TEXT(H3202, "mmm")</f>
        <v>Jan</v>
      </c>
      <c r="K3202" s="12" t="str">
        <f t="shared" ref="K3202:K3265" si="454">TEXT(H3202, "dd")</f>
        <v>31</v>
      </c>
      <c r="L3202" s="2" t="s">
        <v>20</v>
      </c>
      <c r="M3202" s="2" t="s">
        <v>15</v>
      </c>
      <c r="N3202" s="2">
        <v>0.81</v>
      </c>
      <c r="O3202" s="2" t="s">
        <v>21</v>
      </c>
      <c r="P3202" s="2">
        <v>6</v>
      </c>
      <c r="Q3202" s="2">
        <f t="shared" ref="Q3202:Q3265" si="455">IF(P3202 &lt;= 5, 1, IF(P3202&gt; 5, IF(P3202 &lt;= 15, 2, 3)))</f>
        <v>2</v>
      </c>
      <c r="R3202" s="2">
        <v>145.05000000000001</v>
      </c>
      <c r="S3202" s="2">
        <f t="shared" ref="S3202:S3265" si="456">IF(R3202 &lt;= 50, 1, IF(R3202&gt; 50, IF(R3202 &lt;= 150, 2, 3)))</f>
        <v>2</v>
      </c>
      <c r="T3202" s="42">
        <f>DataSet!G3684+DataSet!Q3684+DataSet!S3684</f>
        <v>4</v>
      </c>
      <c r="U3202" s="16" t="str">
        <f t="shared" ref="U3202:U3265" si="457">IF(T3202&lt;=4,"Low",IF(T3202&lt;=6,"Medium","High"))</f>
        <v>Low</v>
      </c>
      <c r="V3202" s="4">
        <v>1</v>
      </c>
      <c r="W3202" s="33">
        <f t="shared" ref="W3202:W3265" si="458">AVERAGEIFS(F3202:F8201, V3202:V8201,V3202 )</f>
        <v>538.22171270718229</v>
      </c>
      <c r="X3202" s="2" t="s">
        <v>28</v>
      </c>
    </row>
    <row r="3203" spans="1:24" ht="14.25" customHeight="1" x14ac:dyDescent="0.25">
      <c r="A3203" s="2">
        <v>3728</v>
      </c>
      <c r="B3203" s="2">
        <v>33</v>
      </c>
      <c r="C3203" s="2" t="str">
        <f t="shared" si="450"/>
        <v>Early Adults</v>
      </c>
      <c r="D3203" s="2" t="s">
        <v>26</v>
      </c>
      <c r="E3203" s="2" t="s">
        <v>13</v>
      </c>
      <c r="F3203" s="2">
        <v>67.540000000000006</v>
      </c>
      <c r="G3203" s="2">
        <f t="shared" si="451"/>
        <v>1</v>
      </c>
      <c r="H3203" s="6">
        <v>47924</v>
      </c>
      <c r="I3203" s="12" t="str">
        <f t="shared" si="452"/>
        <v>2031</v>
      </c>
      <c r="J3203" s="10" t="str">
        <f t="shared" si="453"/>
        <v>Mar</v>
      </c>
      <c r="K3203" s="12" t="str">
        <f t="shared" si="454"/>
        <v>17</v>
      </c>
      <c r="L3203" s="2" t="s">
        <v>30</v>
      </c>
      <c r="M3203" s="2" t="s">
        <v>15</v>
      </c>
      <c r="N3203" s="2">
        <v>0.81</v>
      </c>
      <c r="O3203" s="2" t="s">
        <v>16</v>
      </c>
      <c r="P3203" s="2">
        <v>16</v>
      </c>
      <c r="Q3203" s="2">
        <f t="shared" si="455"/>
        <v>3</v>
      </c>
      <c r="R3203" s="2">
        <v>4.22</v>
      </c>
      <c r="S3203" s="2">
        <f t="shared" si="456"/>
        <v>1</v>
      </c>
      <c r="T3203" s="42">
        <f>DataSet!G3729+DataSet!Q3729+DataSet!S3729</f>
        <v>7</v>
      </c>
      <c r="U3203" s="16" t="str">
        <f t="shared" si="457"/>
        <v>High</v>
      </c>
      <c r="V3203" s="4">
        <v>3</v>
      </c>
      <c r="W3203" s="33">
        <f t="shared" si="458"/>
        <v>499.80980501392742</v>
      </c>
      <c r="X3203" s="2" t="s">
        <v>28</v>
      </c>
    </row>
    <row r="3204" spans="1:24" ht="14.25" customHeight="1" x14ac:dyDescent="0.25">
      <c r="A3204" s="2">
        <v>3738</v>
      </c>
      <c r="B3204" s="2">
        <v>18</v>
      </c>
      <c r="C3204" s="2" t="str">
        <f t="shared" si="450"/>
        <v>Young Adults</v>
      </c>
      <c r="D3204" s="2" t="s">
        <v>23</v>
      </c>
      <c r="E3204" s="2" t="s">
        <v>19</v>
      </c>
      <c r="F3204" s="2">
        <v>121.9</v>
      </c>
      <c r="G3204" s="2">
        <f t="shared" si="451"/>
        <v>1</v>
      </c>
      <c r="H3204" s="6">
        <v>47934</v>
      </c>
      <c r="I3204" s="12" t="str">
        <f t="shared" si="452"/>
        <v>2031</v>
      </c>
      <c r="J3204" s="10" t="str">
        <f t="shared" si="453"/>
        <v>Mar</v>
      </c>
      <c r="K3204" s="12" t="str">
        <f t="shared" si="454"/>
        <v>27</v>
      </c>
      <c r="L3204" s="2" t="s">
        <v>30</v>
      </c>
      <c r="M3204" s="2" t="s">
        <v>25</v>
      </c>
      <c r="N3204" s="2">
        <v>0.81</v>
      </c>
      <c r="O3204" s="2" t="s">
        <v>21</v>
      </c>
      <c r="P3204" s="2">
        <v>10</v>
      </c>
      <c r="Q3204" s="2">
        <f t="shared" si="455"/>
        <v>2</v>
      </c>
      <c r="R3204" s="2">
        <v>12.19</v>
      </c>
      <c r="S3204" s="2">
        <f t="shared" si="456"/>
        <v>1</v>
      </c>
      <c r="T3204" s="42">
        <f>DataSet!G3739+DataSet!Q3739+DataSet!S3739</f>
        <v>6</v>
      </c>
      <c r="U3204" s="16" t="str">
        <f t="shared" si="457"/>
        <v>Medium</v>
      </c>
      <c r="V3204" s="4">
        <v>1</v>
      </c>
      <c r="W3204" s="33">
        <f t="shared" si="458"/>
        <v>537.30177285318564</v>
      </c>
      <c r="X3204" s="2" t="s">
        <v>17</v>
      </c>
    </row>
    <row r="3205" spans="1:24" ht="14.25" customHeight="1" x14ac:dyDescent="0.25">
      <c r="A3205" s="2">
        <v>3924</v>
      </c>
      <c r="B3205" s="2">
        <v>41</v>
      </c>
      <c r="C3205" s="2" t="str">
        <f t="shared" si="450"/>
        <v>Mid Adults</v>
      </c>
      <c r="D3205" s="2" t="s">
        <v>18</v>
      </c>
      <c r="E3205" s="2" t="s">
        <v>19</v>
      </c>
      <c r="F3205" s="2">
        <v>630.64</v>
      </c>
      <c r="G3205" s="2">
        <f t="shared" si="451"/>
        <v>2</v>
      </c>
      <c r="H3205" s="6">
        <v>48120</v>
      </c>
      <c r="I3205" s="12" t="str">
        <f t="shared" si="452"/>
        <v>2031</v>
      </c>
      <c r="J3205" s="10" t="str">
        <f t="shared" si="453"/>
        <v>Sep</v>
      </c>
      <c r="K3205" s="12" t="str">
        <f t="shared" si="454"/>
        <v>29</v>
      </c>
      <c r="L3205" s="2" t="s">
        <v>20</v>
      </c>
      <c r="M3205" s="2" t="s">
        <v>25</v>
      </c>
      <c r="N3205" s="2">
        <v>0.81</v>
      </c>
      <c r="O3205" s="2" t="s">
        <v>16</v>
      </c>
      <c r="P3205" s="2">
        <v>16</v>
      </c>
      <c r="Q3205" s="2">
        <f t="shared" si="455"/>
        <v>3</v>
      </c>
      <c r="R3205" s="2">
        <v>39.42</v>
      </c>
      <c r="S3205" s="2">
        <f t="shared" si="456"/>
        <v>1</v>
      </c>
      <c r="T3205" s="42">
        <f>DataSet!G3925+DataSet!Q3925+DataSet!S3925</f>
        <v>7</v>
      </c>
      <c r="U3205" s="16" t="str">
        <f t="shared" si="457"/>
        <v>High</v>
      </c>
      <c r="V3205" s="4">
        <v>1</v>
      </c>
      <c r="W3205" s="33">
        <f t="shared" si="458"/>
        <v>538.45566666666673</v>
      </c>
      <c r="X3205" s="2" t="s">
        <v>17</v>
      </c>
    </row>
    <row r="3206" spans="1:24" ht="14.25" customHeight="1" x14ac:dyDescent="0.25">
      <c r="A3206" s="2">
        <v>4379</v>
      </c>
      <c r="B3206" s="2">
        <v>29</v>
      </c>
      <c r="C3206" s="2" t="str">
        <f t="shared" si="450"/>
        <v>Young Adults</v>
      </c>
      <c r="D3206" s="2" t="s">
        <v>18</v>
      </c>
      <c r="E3206" s="2" t="s">
        <v>19</v>
      </c>
      <c r="F3206" s="2">
        <v>388.46</v>
      </c>
      <c r="G3206" s="2">
        <f t="shared" si="451"/>
        <v>2</v>
      </c>
      <c r="H3206" s="6">
        <v>48575</v>
      </c>
      <c r="I3206" s="12" t="str">
        <f t="shared" si="452"/>
        <v>2032</v>
      </c>
      <c r="J3206" s="10" t="str">
        <f t="shared" si="453"/>
        <v>Dec</v>
      </c>
      <c r="K3206" s="12" t="str">
        <f t="shared" si="454"/>
        <v>27</v>
      </c>
      <c r="L3206" s="2" t="s">
        <v>24</v>
      </c>
      <c r="M3206" s="2" t="s">
        <v>15</v>
      </c>
      <c r="N3206" s="2">
        <v>0.81</v>
      </c>
      <c r="O3206" s="2" t="s">
        <v>21</v>
      </c>
      <c r="P3206" s="2">
        <v>4</v>
      </c>
      <c r="Q3206" s="2">
        <f t="shared" si="455"/>
        <v>1</v>
      </c>
      <c r="R3206" s="2">
        <v>97.12</v>
      </c>
      <c r="S3206" s="2">
        <f t="shared" si="456"/>
        <v>2</v>
      </c>
      <c r="T3206" s="42">
        <f>DataSet!G4380+DataSet!Q4380+DataSet!S4380</f>
        <v>7</v>
      </c>
      <c r="U3206" s="16" t="str">
        <f t="shared" si="457"/>
        <v>High</v>
      </c>
      <c r="V3206" s="4">
        <v>4</v>
      </c>
      <c r="W3206" s="33">
        <f t="shared" si="458"/>
        <v>518.21532786885234</v>
      </c>
      <c r="X3206" s="2" t="s">
        <v>28</v>
      </c>
    </row>
    <row r="3207" spans="1:24" ht="14.25" customHeight="1" x14ac:dyDescent="0.25">
      <c r="A3207" s="2">
        <v>4526</v>
      </c>
      <c r="B3207" s="2">
        <v>57</v>
      </c>
      <c r="C3207" s="2" t="str">
        <f t="shared" si="450"/>
        <v>Late Adults</v>
      </c>
      <c r="D3207" s="2" t="s">
        <v>26</v>
      </c>
      <c r="E3207" s="2" t="s">
        <v>27</v>
      </c>
      <c r="F3207" s="2">
        <v>112.72</v>
      </c>
      <c r="G3207" s="2">
        <f t="shared" si="451"/>
        <v>1</v>
      </c>
      <c r="H3207" s="6">
        <v>48722</v>
      </c>
      <c r="I3207" s="12" t="str">
        <f t="shared" si="452"/>
        <v>2033</v>
      </c>
      <c r="J3207" s="10" t="str">
        <f t="shared" si="453"/>
        <v>May</v>
      </c>
      <c r="K3207" s="12" t="str">
        <f t="shared" si="454"/>
        <v>23</v>
      </c>
      <c r="L3207" s="2" t="s">
        <v>30</v>
      </c>
      <c r="M3207" s="2" t="s">
        <v>25</v>
      </c>
      <c r="N3207" s="2">
        <v>0.81</v>
      </c>
      <c r="O3207" s="2" t="s">
        <v>21</v>
      </c>
      <c r="P3207" s="2">
        <v>11</v>
      </c>
      <c r="Q3207" s="2">
        <f t="shared" si="455"/>
        <v>2</v>
      </c>
      <c r="R3207" s="2">
        <v>10.25</v>
      </c>
      <c r="S3207" s="2">
        <f t="shared" si="456"/>
        <v>1</v>
      </c>
      <c r="T3207" s="42">
        <f>DataSet!G4527+DataSet!Q4527+DataSet!S4527</f>
        <v>7</v>
      </c>
      <c r="U3207" s="16" t="str">
        <f t="shared" si="457"/>
        <v>High</v>
      </c>
      <c r="V3207" s="4">
        <v>1</v>
      </c>
      <c r="W3207" s="33">
        <f t="shared" si="458"/>
        <v>538.19888579387191</v>
      </c>
      <c r="X3207" s="2" t="s">
        <v>17</v>
      </c>
    </row>
    <row r="3208" spans="1:24" ht="14.25" customHeight="1" x14ac:dyDescent="0.25">
      <c r="A3208" s="2">
        <v>4827</v>
      </c>
      <c r="B3208" s="2">
        <v>39</v>
      </c>
      <c r="C3208" s="2" t="str">
        <f t="shared" si="450"/>
        <v>Early Adults</v>
      </c>
      <c r="D3208" s="2" t="s">
        <v>26</v>
      </c>
      <c r="E3208" s="2" t="s">
        <v>13</v>
      </c>
      <c r="F3208" s="2">
        <v>493.06</v>
      </c>
      <c r="G3208" s="2">
        <f t="shared" si="451"/>
        <v>2</v>
      </c>
      <c r="H3208" s="6">
        <v>49023</v>
      </c>
      <c r="I3208" s="12" t="str">
        <f t="shared" si="452"/>
        <v>2034</v>
      </c>
      <c r="J3208" s="10" t="str">
        <f t="shared" si="453"/>
        <v>Mar</v>
      </c>
      <c r="K3208" s="12" t="str">
        <f t="shared" si="454"/>
        <v>20</v>
      </c>
      <c r="L3208" s="2" t="s">
        <v>30</v>
      </c>
      <c r="M3208" s="2" t="s">
        <v>25</v>
      </c>
      <c r="N3208" s="2">
        <v>0.81</v>
      </c>
      <c r="O3208" s="2" t="s">
        <v>21</v>
      </c>
      <c r="P3208" s="2">
        <v>11</v>
      </c>
      <c r="Q3208" s="2">
        <f t="shared" si="455"/>
        <v>2</v>
      </c>
      <c r="R3208" s="2">
        <v>44.82</v>
      </c>
      <c r="S3208" s="2">
        <f t="shared" si="456"/>
        <v>1</v>
      </c>
      <c r="T3208" s="42">
        <f>DataSet!G4828+DataSet!Q4828+DataSet!S4828</f>
        <v>7</v>
      </c>
      <c r="U3208" s="16" t="str">
        <f t="shared" si="457"/>
        <v>High</v>
      </c>
      <c r="V3208" s="4">
        <v>1</v>
      </c>
      <c r="W3208" s="33">
        <f t="shared" si="458"/>
        <v>539.387374301676</v>
      </c>
      <c r="X3208" s="2" t="s">
        <v>22</v>
      </c>
    </row>
    <row r="3209" spans="1:24" ht="14.25" customHeight="1" x14ac:dyDescent="0.25">
      <c r="A3209" s="2">
        <v>4829</v>
      </c>
      <c r="B3209" s="2">
        <v>19</v>
      </c>
      <c r="C3209" s="2" t="str">
        <f t="shared" si="450"/>
        <v>Young Adults</v>
      </c>
      <c r="D3209" s="2" t="s">
        <v>18</v>
      </c>
      <c r="E3209" s="2" t="s">
        <v>13</v>
      </c>
      <c r="F3209" s="2">
        <v>902.14</v>
      </c>
      <c r="G3209" s="2">
        <f t="shared" si="451"/>
        <v>3</v>
      </c>
      <c r="H3209" s="6">
        <v>49025</v>
      </c>
      <c r="I3209" s="12" t="str">
        <f t="shared" si="452"/>
        <v>2034</v>
      </c>
      <c r="J3209" s="10" t="str">
        <f t="shared" si="453"/>
        <v>Mar</v>
      </c>
      <c r="K3209" s="12" t="str">
        <f t="shared" si="454"/>
        <v>22</v>
      </c>
      <c r="L3209" s="2" t="s">
        <v>30</v>
      </c>
      <c r="M3209" s="2" t="s">
        <v>25</v>
      </c>
      <c r="N3209" s="2">
        <v>0.81</v>
      </c>
      <c r="O3209" s="2" t="s">
        <v>21</v>
      </c>
      <c r="P3209" s="2">
        <v>10</v>
      </c>
      <c r="Q3209" s="2">
        <f t="shared" si="455"/>
        <v>2</v>
      </c>
      <c r="R3209" s="2">
        <v>90.21</v>
      </c>
      <c r="S3209" s="2">
        <f t="shared" si="456"/>
        <v>2</v>
      </c>
      <c r="T3209" s="42">
        <f>DataSet!G4830+DataSet!Q4830+DataSet!S4830</f>
        <v>7</v>
      </c>
      <c r="U3209" s="16" t="str">
        <f t="shared" si="457"/>
        <v>High</v>
      </c>
      <c r="V3209" s="4">
        <v>1</v>
      </c>
      <c r="W3209" s="33">
        <f t="shared" si="458"/>
        <v>539.51714285714286</v>
      </c>
      <c r="X3209" s="2" t="s">
        <v>28</v>
      </c>
    </row>
    <row r="3210" spans="1:24" ht="14.25" customHeight="1" x14ac:dyDescent="0.25">
      <c r="A3210" s="2">
        <v>33</v>
      </c>
      <c r="B3210" s="2">
        <v>23</v>
      </c>
      <c r="C3210" s="2" t="str">
        <f t="shared" si="450"/>
        <v>Young Adults</v>
      </c>
      <c r="D3210" s="2" t="s">
        <v>18</v>
      </c>
      <c r="E3210" s="2" t="s">
        <v>29</v>
      </c>
      <c r="F3210" s="2">
        <v>996.72</v>
      </c>
      <c r="G3210" s="2">
        <f t="shared" si="451"/>
        <v>3</v>
      </c>
      <c r="H3210" s="6">
        <v>44229</v>
      </c>
      <c r="I3210" s="12" t="str">
        <f t="shared" si="452"/>
        <v>2021</v>
      </c>
      <c r="J3210" s="10" t="str">
        <f t="shared" si="453"/>
        <v>Feb</v>
      </c>
      <c r="K3210" s="12" t="str">
        <f t="shared" si="454"/>
        <v>02</v>
      </c>
      <c r="L3210" s="2" t="s">
        <v>14</v>
      </c>
      <c r="M3210" s="2" t="s">
        <v>15</v>
      </c>
      <c r="N3210" s="2">
        <v>0.8</v>
      </c>
      <c r="O3210" s="2" t="s">
        <v>21</v>
      </c>
      <c r="P3210" s="2">
        <v>7</v>
      </c>
      <c r="Q3210" s="2">
        <f t="shared" si="455"/>
        <v>2</v>
      </c>
      <c r="R3210" s="2">
        <v>142.38999999999999</v>
      </c>
      <c r="S3210" s="2">
        <f t="shared" si="456"/>
        <v>2</v>
      </c>
      <c r="T3210" s="42">
        <f>DataSet!G34+DataSet!Q34+DataSet!S34</f>
        <v>7</v>
      </c>
      <c r="U3210" s="16" t="str">
        <f t="shared" si="457"/>
        <v>High</v>
      </c>
      <c r="V3210" s="4">
        <v>4</v>
      </c>
      <c r="W3210" s="33">
        <f t="shared" si="458"/>
        <v>518.57082191780819</v>
      </c>
      <c r="X3210" s="2" t="s">
        <v>22</v>
      </c>
    </row>
    <row r="3211" spans="1:24" ht="14.25" customHeight="1" x14ac:dyDescent="0.25">
      <c r="A3211" s="2">
        <v>114</v>
      </c>
      <c r="B3211" s="2">
        <v>67</v>
      </c>
      <c r="C3211" s="2" t="str">
        <f t="shared" si="450"/>
        <v>Seniors</v>
      </c>
      <c r="D3211" s="2" t="s">
        <v>23</v>
      </c>
      <c r="E3211" s="2" t="s">
        <v>19</v>
      </c>
      <c r="F3211" s="2">
        <v>828.75</v>
      </c>
      <c r="G3211" s="2">
        <f t="shared" si="451"/>
        <v>3</v>
      </c>
      <c r="H3211" s="6">
        <v>44310</v>
      </c>
      <c r="I3211" s="12" t="str">
        <f t="shared" si="452"/>
        <v>2021</v>
      </c>
      <c r="J3211" s="10" t="str">
        <f t="shared" si="453"/>
        <v>Apr</v>
      </c>
      <c r="K3211" s="12" t="str">
        <f t="shared" si="454"/>
        <v>24</v>
      </c>
      <c r="L3211" s="2" t="s">
        <v>24</v>
      </c>
      <c r="M3211" s="2" t="s">
        <v>15</v>
      </c>
      <c r="N3211" s="2">
        <v>0.8</v>
      </c>
      <c r="O3211" s="2" t="s">
        <v>16</v>
      </c>
      <c r="P3211" s="2">
        <v>9</v>
      </c>
      <c r="Q3211" s="2">
        <f t="shared" si="455"/>
        <v>2</v>
      </c>
      <c r="R3211" s="2">
        <v>92.08</v>
      </c>
      <c r="S3211" s="2">
        <f t="shared" si="456"/>
        <v>2</v>
      </c>
      <c r="T3211" s="42">
        <f>DataSet!G115+DataSet!Q115+DataSet!S115</f>
        <v>4</v>
      </c>
      <c r="U3211" s="16" t="str">
        <f t="shared" si="457"/>
        <v>Low</v>
      </c>
      <c r="V3211" s="4">
        <v>2</v>
      </c>
      <c r="W3211" s="33">
        <f t="shared" si="458"/>
        <v>515.28246575342439</v>
      </c>
      <c r="X3211" s="2" t="s">
        <v>17</v>
      </c>
    </row>
    <row r="3212" spans="1:24" ht="14.25" customHeight="1" x14ac:dyDescent="0.25">
      <c r="A3212" s="2">
        <v>132</v>
      </c>
      <c r="B3212" s="2">
        <v>41</v>
      </c>
      <c r="C3212" s="2" t="str">
        <f t="shared" si="450"/>
        <v>Mid Adults</v>
      </c>
      <c r="D3212" s="2" t="s">
        <v>26</v>
      </c>
      <c r="E3212" s="2" t="s">
        <v>27</v>
      </c>
      <c r="F3212" s="2">
        <v>859.78</v>
      </c>
      <c r="G3212" s="2">
        <f t="shared" si="451"/>
        <v>3</v>
      </c>
      <c r="H3212" s="6">
        <v>44328</v>
      </c>
      <c r="I3212" s="12" t="str">
        <f t="shared" si="452"/>
        <v>2021</v>
      </c>
      <c r="J3212" s="10" t="str">
        <f t="shared" si="453"/>
        <v>May</v>
      </c>
      <c r="K3212" s="12" t="str">
        <f t="shared" si="454"/>
        <v>12</v>
      </c>
      <c r="L3212" s="2" t="s">
        <v>30</v>
      </c>
      <c r="M3212" s="2" t="s">
        <v>15</v>
      </c>
      <c r="N3212" s="2">
        <v>0.8</v>
      </c>
      <c r="O3212" s="2" t="s">
        <v>21</v>
      </c>
      <c r="P3212" s="2">
        <v>15</v>
      </c>
      <c r="Q3212" s="2">
        <f t="shared" si="455"/>
        <v>2</v>
      </c>
      <c r="R3212" s="2">
        <v>57.32</v>
      </c>
      <c r="S3212" s="2">
        <f t="shared" si="456"/>
        <v>2</v>
      </c>
      <c r="T3212" s="42">
        <f>DataSet!G133+DataSet!Q133+DataSet!S133</f>
        <v>7</v>
      </c>
      <c r="U3212" s="16" t="str">
        <f t="shared" si="457"/>
        <v>High</v>
      </c>
      <c r="V3212" s="4">
        <v>2</v>
      </c>
      <c r="W3212" s="33">
        <f t="shared" si="458"/>
        <v>514.4212912087911</v>
      </c>
      <c r="X3212" s="2" t="s">
        <v>17</v>
      </c>
    </row>
    <row r="3213" spans="1:24" ht="14.25" customHeight="1" x14ac:dyDescent="0.25">
      <c r="A3213" s="2">
        <v>276</v>
      </c>
      <c r="B3213" s="2">
        <v>57</v>
      </c>
      <c r="C3213" s="2" t="str">
        <f t="shared" si="450"/>
        <v>Late Adults</v>
      </c>
      <c r="D3213" s="2" t="s">
        <v>26</v>
      </c>
      <c r="E3213" s="2" t="s">
        <v>27</v>
      </c>
      <c r="F3213" s="2">
        <v>775.58</v>
      </c>
      <c r="G3213" s="2">
        <f t="shared" si="451"/>
        <v>3</v>
      </c>
      <c r="H3213" s="6">
        <v>44472</v>
      </c>
      <c r="I3213" s="12" t="str">
        <f t="shared" si="452"/>
        <v>2021</v>
      </c>
      <c r="J3213" s="10" t="str">
        <f t="shared" si="453"/>
        <v>Oct</v>
      </c>
      <c r="K3213" s="12" t="str">
        <f t="shared" si="454"/>
        <v>03</v>
      </c>
      <c r="L3213" s="2" t="s">
        <v>24</v>
      </c>
      <c r="M3213" s="2" t="s">
        <v>15</v>
      </c>
      <c r="N3213" s="2">
        <v>0.8</v>
      </c>
      <c r="O3213" s="2" t="s">
        <v>21</v>
      </c>
      <c r="P3213" s="2">
        <v>1</v>
      </c>
      <c r="Q3213" s="2">
        <f t="shared" si="455"/>
        <v>1</v>
      </c>
      <c r="R3213" s="2">
        <v>775.58</v>
      </c>
      <c r="S3213" s="2">
        <f t="shared" si="456"/>
        <v>3</v>
      </c>
      <c r="T3213" s="42">
        <f>DataSet!G277+DataSet!Q277+DataSet!S277</f>
        <v>5</v>
      </c>
      <c r="U3213" s="16" t="str">
        <f t="shared" si="457"/>
        <v>Medium</v>
      </c>
      <c r="V3213" s="4">
        <v>2</v>
      </c>
      <c r="W3213" s="33">
        <f t="shared" si="458"/>
        <v>513.46988980716219</v>
      </c>
      <c r="X3213" s="2" t="s">
        <v>22</v>
      </c>
    </row>
    <row r="3214" spans="1:24" ht="14.25" customHeight="1" x14ac:dyDescent="0.25">
      <c r="A3214" s="2">
        <v>316</v>
      </c>
      <c r="B3214" s="2">
        <v>55</v>
      </c>
      <c r="C3214" s="2" t="str">
        <f t="shared" si="450"/>
        <v>Late Adults</v>
      </c>
      <c r="D3214" s="2" t="s">
        <v>26</v>
      </c>
      <c r="E3214" s="2" t="s">
        <v>13</v>
      </c>
      <c r="F3214" s="2">
        <v>956.31</v>
      </c>
      <c r="G3214" s="2">
        <f t="shared" si="451"/>
        <v>3</v>
      </c>
      <c r="H3214" s="6">
        <v>44512</v>
      </c>
      <c r="I3214" s="12" t="str">
        <f t="shared" si="452"/>
        <v>2021</v>
      </c>
      <c r="J3214" s="10" t="str">
        <f t="shared" si="453"/>
        <v>Nov</v>
      </c>
      <c r="K3214" s="12" t="str">
        <f t="shared" si="454"/>
        <v>12</v>
      </c>
      <c r="L3214" s="2" t="s">
        <v>30</v>
      </c>
      <c r="M3214" s="2" t="s">
        <v>25</v>
      </c>
      <c r="N3214" s="2">
        <v>0.8</v>
      </c>
      <c r="O3214" s="2" t="s">
        <v>21</v>
      </c>
      <c r="P3214" s="2">
        <v>7</v>
      </c>
      <c r="Q3214" s="2">
        <f t="shared" si="455"/>
        <v>2</v>
      </c>
      <c r="R3214" s="2">
        <v>136.62</v>
      </c>
      <c r="S3214" s="2">
        <f t="shared" si="456"/>
        <v>2</v>
      </c>
      <c r="T3214" s="42">
        <f>DataSet!G317+DataSet!Q317+DataSet!S317</f>
        <v>7</v>
      </c>
      <c r="U3214" s="16" t="str">
        <f t="shared" si="457"/>
        <v>High</v>
      </c>
      <c r="V3214" s="4">
        <v>1</v>
      </c>
      <c r="W3214" s="33">
        <f t="shared" si="458"/>
        <v>538.49853932584267</v>
      </c>
      <c r="X3214" s="2" t="s">
        <v>22</v>
      </c>
    </row>
    <row r="3215" spans="1:24" ht="14.25" customHeight="1" x14ac:dyDescent="0.25">
      <c r="A3215" s="2">
        <v>592</v>
      </c>
      <c r="B3215" s="2">
        <v>33</v>
      </c>
      <c r="C3215" s="2" t="str">
        <f t="shared" si="450"/>
        <v>Early Adults</v>
      </c>
      <c r="D3215" s="2" t="s">
        <v>12</v>
      </c>
      <c r="E3215" s="2" t="s">
        <v>29</v>
      </c>
      <c r="F3215" s="2">
        <v>708.77</v>
      </c>
      <c r="G3215" s="2">
        <f t="shared" si="451"/>
        <v>3</v>
      </c>
      <c r="H3215" s="6">
        <v>44788</v>
      </c>
      <c r="I3215" s="12" t="str">
        <f t="shared" si="452"/>
        <v>2022</v>
      </c>
      <c r="J3215" s="10" t="str">
        <f t="shared" si="453"/>
        <v>Aug</v>
      </c>
      <c r="K3215" s="12" t="str">
        <f t="shared" si="454"/>
        <v>15</v>
      </c>
      <c r="L3215" s="2" t="s">
        <v>24</v>
      </c>
      <c r="M3215" s="2" t="s">
        <v>25</v>
      </c>
      <c r="N3215" s="2">
        <v>0.8</v>
      </c>
      <c r="O3215" s="2" t="s">
        <v>21</v>
      </c>
      <c r="P3215" s="2">
        <v>11</v>
      </c>
      <c r="Q3215" s="2">
        <f t="shared" si="455"/>
        <v>2</v>
      </c>
      <c r="R3215" s="2">
        <v>64.430000000000007</v>
      </c>
      <c r="S3215" s="2">
        <f t="shared" si="456"/>
        <v>2</v>
      </c>
      <c r="T3215" s="42">
        <f>DataSet!G593+DataSet!Q593+DataSet!S593</f>
        <v>5</v>
      </c>
      <c r="U3215" s="16" t="str">
        <f t="shared" si="457"/>
        <v>Medium</v>
      </c>
      <c r="V3215" s="4">
        <v>2</v>
      </c>
      <c r="W3215" s="33">
        <f t="shared" si="458"/>
        <v>512.74582872928147</v>
      </c>
      <c r="X3215" s="2" t="s">
        <v>22</v>
      </c>
    </row>
    <row r="3216" spans="1:24" ht="14.25" customHeight="1" x14ac:dyDescent="0.25">
      <c r="A3216" s="2">
        <v>1177</v>
      </c>
      <c r="B3216" s="2">
        <v>19</v>
      </c>
      <c r="C3216" s="2" t="str">
        <f t="shared" si="450"/>
        <v>Young Adults</v>
      </c>
      <c r="D3216" s="2" t="s">
        <v>26</v>
      </c>
      <c r="E3216" s="2" t="s">
        <v>27</v>
      </c>
      <c r="F3216" s="2">
        <v>264.83</v>
      </c>
      <c r="G3216" s="2">
        <f t="shared" si="451"/>
        <v>1</v>
      </c>
      <c r="H3216" s="6">
        <v>45373</v>
      </c>
      <c r="I3216" s="12" t="str">
        <f t="shared" si="452"/>
        <v>2024</v>
      </c>
      <c r="J3216" s="10" t="str">
        <f t="shared" si="453"/>
        <v>Mar</v>
      </c>
      <c r="K3216" s="12" t="str">
        <f t="shared" si="454"/>
        <v>22</v>
      </c>
      <c r="L3216" s="2" t="s">
        <v>30</v>
      </c>
      <c r="M3216" s="2" t="s">
        <v>25</v>
      </c>
      <c r="N3216" s="2">
        <v>0.8</v>
      </c>
      <c r="O3216" s="2" t="s">
        <v>21</v>
      </c>
      <c r="P3216" s="2">
        <v>11</v>
      </c>
      <c r="Q3216" s="2">
        <f t="shared" si="455"/>
        <v>2</v>
      </c>
      <c r="R3216" s="2">
        <v>24.08</v>
      </c>
      <c r="S3216" s="2">
        <f t="shared" si="456"/>
        <v>1</v>
      </c>
      <c r="T3216" s="42">
        <f>DataSet!G1178+DataSet!Q1178+DataSet!S1178</f>
        <v>7</v>
      </c>
      <c r="U3216" s="16" t="str">
        <f t="shared" si="457"/>
        <v>High</v>
      </c>
      <c r="V3216" s="4">
        <v>1</v>
      </c>
      <c r="W3216" s="33">
        <f t="shared" si="458"/>
        <v>537.32160563380273</v>
      </c>
      <c r="X3216" s="2" t="s">
        <v>28</v>
      </c>
    </row>
    <row r="3217" spans="1:24" ht="14.25" customHeight="1" x14ac:dyDescent="0.25">
      <c r="A3217" s="2">
        <v>1453</v>
      </c>
      <c r="B3217" s="2">
        <v>20</v>
      </c>
      <c r="C3217" s="2" t="str">
        <f t="shared" si="450"/>
        <v>Young Adults</v>
      </c>
      <c r="D3217" s="2" t="s">
        <v>26</v>
      </c>
      <c r="E3217" s="2" t="s">
        <v>29</v>
      </c>
      <c r="F3217" s="2">
        <v>588.24</v>
      </c>
      <c r="G3217" s="2">
        <f t="shared" si="451"/>
        <v>2</v>
      </c>
      <c r="H3217" s="6">
        <v>45649</v>
      </c>
      <c r="I3217" s="12" t="str">
        <f t="shared" si="452"/>
        <v>2024</v>
      </c>
      <c r="J3217" s="10" t="str">
        <f t="shared" si="453"/>
        <v>Dec</v>
      </c>
      <c r="K3217" s="12" t="str">
        <f t="shared" si="454"/>
        <v>23</v>
      </c>
      <c r="L3217" s="2" t="s">
        <v>24</v>
      </c>
      <c r="M3217" s="2" t="s">
        <v>25</v>
      </c>
      <c r="N3217" s="2">
        <v>0.8</v>
      </c>
      <c r="O3217" s="2" t="s">
        <v>16</v>
      </c>
      <c r="P3217" s="2">
        <v>13</v>
      </c>
      <c r="Q3217" s="2">
        <f t="shared" si="455"/>
        <v>2</v>
      </c>
      <c r="R3217" s="2">
        <v>45.25</v>
      </c>
      <c r="S3217" s="2">
        <f t="shared" si="456"/>
        <v>1</v>
      </c>
      <c r="T3217" s="42">
        <f>DataSet!G1454+DataSet!Q1454+DataSet!S1454</f>
        <v>7</v>
      </c>
      <c r="U3217" s="16" t="str">
        <f t="shared" si="457"/>
        <v>High</v>
      </c>
      <c r="V3217" s="4">
        <v>5</v>
      </c>
      <c r="W3217" s="33">
        <f t="shared" si="458"/>
        <v>543.04031609195397</v>
      </c>
      <c r="X3217" s="2" t="s">
        <v>22</v>
      </c>
    </row>
    <row r="3218" spans="1:24" ht="14.25" customHeight="1" x14ac:dyDescent="0.25">
      <c r="A3218" s="2">
        <v>1760</v>
      </c>
      <c r="B3218" s="2">
        <v>67</v>
      </c>
      <c r="C3218" s="2" t="str">
        <f t="shared" si="450"/>
        <v>Seniors</v>
      </c>
      <c r="D3218" s="2" t="s">
        <v>26</v>
      </c>
      <c r="E3218" s="2" t="s">
        <v>19</v>
      </c>
      <c r="F3218" s="2">
        <v>128.38</v>
      </c>
      <c r="G3218" s="2">
        <f t="shared" si="451"/>
        <v>1</v>
      </c>
      <c r="H3218" s="6">
        <v>45956</v>
      </c>
      <c r="I3218" s="12" t="str">
        <f t="shared" si="452"/>
        <v>2025</v>
      </c>
      <c r="J3218" s="10" t="str">
        <f t="shared" si="453"/>
        <v>Oct</v>
      </c>
      <c r="K3218" s="12" t="str">
        <f t="shared" si="454"/>
        <v>26</v>
      </c>
      <c r="L3218" s="2" t="s">
        <v>14</v>
      </c>
      <c r="M3218" s="2" t="s">
        <v>25</v>
      </c>
      <c r="N3218" s="2">
        <v>0.8</v>
      </c>
      <c r="O3218" s="2" t="s">
        <v>16</v>
      </c>
      <c r="P3218" s="2">
        <v>17</v>
      </c>
      <c r="Q3218" s="2">
        <f t="shared" si="455"/>
        <v>3</v>
      </c>
      <c r="R3218" s="2">
        <v>7.55</v>
      </c>
      <c r="S3218" s="2">
        <f t="shared" si="456"/>
        <v>1</v>
      </c>
      <c r="T3218" s="42">
        <f>DataSet!G1761+DataSet!Q1761+DataSet!S1761</f>
        <v>4</v>
      </c>
      <c r="U3218" s="16" t="str">
        <f t="shared" si="457"/>
        <v>Low</v>
      </c>
      <c r="V3218" s="4">
        <v>2</v>
      </c>
      <c r="W3218" s="33">
        <f t="shared" si="458"/>
        <v>512.20282548476416</v>
      </c>
      <c r="X3218" s="2" t="s">
        <v>28</v>
      </c>
    </row>
    <row r="3219" spans="1:24" ht="14.25" customHeight="1" x14ac:dyDescent="0.25">
      <c r="A3219" s="2">
        <v>2236</v>
      </c>
      <c r="B3219" s="2">
        <v>41</v>
      </c>
      <c r="C3219" s="2" t="str">
        <f t="shared" si="450"/>
        <v>Mid Adults</v>
      </c>
      <c r="D3219" s="2" t="s">
        <v>26</v>
      </c>
      <c r="E3219" s="2" t="s">
        <v>27</v>
      </c>
      <c r="F3219" s="2">
        <v>814.47</v>
      </c>
      <c r="G3219" s="2">
        <f t="shared" si="451"/>
        <v>3</v>
      </c>
      <c r="H3219" s="6">
        <v>46432</v>
      </c>
      <c r="I3219" s="12" t="str">
        <f t="shared" si="452"/>
        <v>2027</v>
      </c>
      <c r="J3219" s="10" t="str">
        <f t="shared" si="453"/>
        <v>Feb</v>
      </c>
      <c r="K3219" s="12" t="str">
        <f t="shared" si="454"/>
        <v>14</v>
      </c>
      <c r="L3219" s="2" t="s">
        <v>24</v>
      </c>
      <c r="M3219" s="2" t="s">
        <v>15</v>
      </c>
      <c r="N3219" s="2">
        <v>0.8</v>
      </c>
      <c r="O3219" s="2" t="s">
        <v>21</v>
      </c>
      <c r="P3219" s="2">
        <v>16</v>
      </c>
      <c r="Q3219" s="2">
        <f t="shared" si="455"/>
        <v>3</v>
      </c>
      <c r="R3219" s="2">
        <v>50.9</v>
      </c>
      <c r="S3219" s="2">
        <f t="shared" si="456"/>
        <v>2</v>
      </c>
      <c r="T3219" s="42">
        <f>DataSet!G2237+DataSet!Q2237+DataSet!S2237</f>
        <v>5</v>
      </c>
      <c r="U3219" s="16" t="str">
        <f t="shared" si="457"/>
        <v>Medium</v>
      </c>
      <c r="V3219" s="4">
        <v>5</v>
      </c>
      <c r="W3219" s="33">
        <f t="shared" si="458"/>
        <v>542.91005763688747</v>
      </c>
      <c r="X3219" s="2" t="s">
        <v>22</v>
      </c>
    </row>
    <row r="3220" spans="1:24" ht="14.25" customHeight="1" x14ac:dyDescent="0.25">
      <c r="A3220" s="2">
        <v>2404</v>
      </c>
      <c r="B3220" s="2">
        <v>47</v>
      </c>
      <c r="C3220" s="2" t="str">
        <f t="shared" si="450"/>
        <v>Mid Adults</v>
      </c>
      <c r="D3220" s="2" t="s">
        <v>12</v>
      </c>
      <c r="E3220" s="2" t="s">
        <v>27</v>
      </c>
      <c r="F3220" s="2">
        <v>448.01</v>
      </c>
      <c r="G3220" s="2">
        <f t="shared" si="451"/>
        <v>2</v>
      </c>
      <c r="H3220" s="6">
        <v>46600</v>
      </c>
      <c r="I3220" s="12" t="str">
        <f t="shared" si="452"/>
        <v>2027</v>
      </c>
      <c r="J3220" s="10" t="str">
        <f t="shared" si="453"/>
        <v>Aug</v>
      </c>
      <c r="K3220" s="12" t="str">
        <f t="shared" si="454"/>
        <v>01</v>
      </c>
      <c r="L3220" s="2" t="s">
        <v>14</v>
      </c>
      <c r="M3220" s="2" t="s">
        <v>15</v>
      </c>
      <c r="N3220" s="2">
        <v>0.8</v>
      </c>
      <c r="O3220" s="2" t="s">
        <v>16</v>
      </c>
      <c r="P3220" s="2">
        <v>14</v>
      </c>
      <c r="Q3220" s="2">
        <f t="shared" si="455"/>
        <v>2</v>
      </c>
      <c r="R3220" s="2">
        <v>32</v>
      </c>
      <c r="S3220" s="2">
        <f t="shared" si="456"/>
        <v>1</v>
      </c>
      <c r="T3220" s="42">
        <f>DataSet!G2405+DataSet!Q2405+DataSet!S2405</f>
        <v>3</v>
      </c>
      <c r="U3220" s="16" t="str">
        <f t="shared" si="457"/>
        <v>Low</v>
      </c>
      <c r="V3220" s="4">
        <v>5</v>
      </c>
      <c r="W3220" s="33">
        <f t="shared" si="458"/>
        <v>542.12520231213853</v>
      </c>
      <c r="X3220" s="2" t="s">
        <v>22</v>
      </c>
    </row>
    <row r="3221" spans="1:24" ht="14.25" customHeight="1" x14ac:dyDescent="0.25">
      <c r="A3221" s="2">
        <v>2472</v>
      </c>
      <c r="B3221" s="2">
        <v>64</v>
      </c>
      <c r="C3221" s="2" t="str">
        <f t="shared" si="450"/>
        <v>Seniors</v>
      </c>
      <c r="D3221" s="2" t="s">
        <v>26</v>
      </c>
      <c r="E3221" s="2" t="s">
        <v>19</v>
      </c>
      <c r="F3221" s="2">
        <v>854.01</v>
      </c>
      <c r="G3221" s="2">
        <f t="shared" si="451"/>
        <v>3</v>
      </c>
      <c r="H3221" s="6">
        <v>46668</v>
      </c>
      <c r="I3221" s="12" t="str">
        <f t="shared" si="452"/>
        <v>2027</v>
      </c>
      <c r="J3221" s="10" t="str">
        <f t="shared" si="453"/>
        <v>Oct</v>
      </c>
      <c r="K3221" s="12" t="str">
        <f t="shared" si="454"/>
        <v>08</v>
      </c>
      <c r="L3221" s="2" t="s">
        <v>30</v>
      </c>
      <c r="M3221" s="2" t="s">
        <v>15</v>
      </c>
      <c r="N3221" s="2">
        <v>0.8</v>
      </c>
      <c r="O3221" s="2" t="s">
        <v>16</v>
      </c>
      <c r="P3221" s="2">
        <v>9</v>
      </c>
      <c r="Q3221" s="2">
        <f t="shared" si="455"/>
        <v>2</v>
      </c>
      <c r="R3221" s="2">
        <v>94.89</v>
      </c>
      <c r="S3221" s="2">
        <f t="shared" si="456"/>
        <v>2</v>
      </c>
      <c r="T3221" s="42">
        <f>DataSet!G2473+DataSet!Q2473+DataSet!S2473</f>
        <v>4</v>
      </c>
      <c r="U3221" s="16" t="str">
        <f t="shared" si="457"/>
        <v>Low</v>
      </c>
      <c r="V3221" s="4">
        <v>3</v>
      </c>
      <c r="W3221" s="33">
        <f t="shared" si="458"/>
        <v>501.01726256983221</v>
      </c>
      <c r="X3221" s="2" t="s">
        <v>28</v>
      </c>
    </row>
    <row r="3222" spans="1:24" ht="14.25" customHeight="1" x14ac:dyDescent="0.25">
      <c r="A3222" s="2">
        <v>2765</v>
      </c>
      <c r="B3222" s="2">
        <v>27</v>
      </c>
      <c r="C3222" s="2" t="str">
        <f t="shared" si="450"/>
        <v>Young Adults</v>
      </c>
      <c r="D3222" s="2" t="s">
        <v>12</v>
      </c>
      <c r="E3222" s="2" t="s">
        <v>13</v>
      </c>
      <c r="F3222" s="2">
        <v>499.8</v>
      </c>
      <c r="G3222" s="2">
        <f t="shared" si="451"/>
        <v>2</v>
      </c>
      <c r="H3222" s="6">
        <v>46961</v>
      </c>
      <c r="I3222" s="12" t="str">
        <f t="shared" si="452"/>
        <v>2028</v>
      </c>
      <c r="J3222" s="10" t="str">
        <f t="shared" si="453"/>
        <v>Jul</v>
      </c>
      <c r="K3222" s="12" t="str">
        <f t="shared" si="454"/>
        <v>27</v>
      </c>
      <c r="L3222" s="2" t="s">
        <v>20</v>
      </c>
      <c r="M3222" s="2" t="s">
        <v>25</v>
      </c>
      <c r="N3222" s="2">
        <v>0.8</v>
      </c>
      <c r="O3222" s="2" t="s">
        <v>21</v>
      </c>
      <c r="P3222" s="2">
        <v>14</v>
      </c>
      <c r="Q3222" s="2">
        <f t="shared" si="455"/>
        <v>2</v>
      </c>
      <c r="R3222" s="2">
        <v>35.700000000000003</v>
      </c>
      <c r="S3222" s="2">
        <f t="shared" si="456"/>
        <v>1</v>
      </c>
      <c r="T3222" s="42">
        <f>DataSet!G2766+DataSet!Q2766+DataSet!S2766</f>
        <v>7</v>
      </c>
      <c r="U3222" s="16" t="str">
        <f t="shared" si="457"/>
        <v>High</v>
      </c>
      <c r="V3222" s="4">
        <v>3</v>
      </c>
      <c r="W3222" s="33">
        <f t="shared" si="458"/>
        <v>500.02848739495778</v>
      </c>
      <c r="X3222" s="2" t="s">
        <v>28</v>
      </c>
    </row>
    <row r="3223" spans="1:24" ht="14.25" customHeight="1" x14ac:dyDescent="0.25">
      <c r="A3223" s="2">
        <v>2870</v>
      </c>
      <c r="B3223" s="2">
        <v>31</v>
      </c>
      <c r="C3223" s="2" t="str">
        <f t="shared" si="450"/>
        <v>Early Adults</v>
      </c>
      <c r="D3223" s="2" t="s">
        <v>12</v>
      </c>
      <c r="E3223" s="2" t="s">
        <v>27</v>
      </c>
      <c r="F3223" s="2">
        <v>839.74</v>
      </c>
      <c r="G3223" s="2">
        <f t="shared" si="451"/>
        <v>3</v>
      </c>
      <c r="H3223" s="6">
        <v>47066</v>
      </c>
      <c r="I3223" s="12" t="str">
        <f t="shared" si="452"/>
        <v>2028</v>
      </c>
      <c r="J3223" s="10" t="str">
        <f t="shared" si="453"/>
        <v>Nov</v>
      </c>
      <c r="K3223" s="12" t="str">
        <f t="shared" si="454"/>
        <v>09</v>
      </c>
      <c r="L3223" s="2" t="s">
        <v>20</v>
      </c>
      <c r="M3223" s="2" t="s">
        <v>15</v>
      </c>
      <c r="N3223" s="2">
        <v>0.8</v>
      </c>
      <c r="O3223" s="2" t="s">
        <v>21</v>
      </c>
      <c r="P3223" s="2">
        <v>6</v>
      </c>
      <c r="Q3223" s="2">
        <f t="shared" si="455"/>
        <v>2</v>
      </c>
      <c r="R3223" s="2">
        <v>139.96</v>
      </c>
      <c r="S3223" s="2">
        <f t="shared" si="456"/>
        <v>2</v>
      </c>
      <c r="T3223" s="42">
        <f>DataSet!G2871+DataSet!Q2871+DataSet!S2871</f>
        <v>7</v>
      </c>
      <c r="U3223" s="16" t="str">
        <f t="shared" si="457"/>
        <v>High</v>
      </c>
      <c r="V3223" s="4">
        <v>1</v>
      </c>
      <c r="W3223" s="33">
        <f t="shared" si="458"/>
        <v>538.09135593220333</v>
      </c>
      <c r="X3223" s="2" t="s">
        <v>28</v>
      </c>
    </row>
    <row r="3224" spans="1:24" ht="14.25" customHeight="1" x14ac:dyDescent="0.25">
      <c r="A3224" s="2">
        <v>2878</v>
      </c>
      <c r="B3224" s="2">
        <v>22</v>
      </c>
      <c r="C3224" s="2" t="str">
        <f t="shared" si="450"/>
        <v>Young Adults</v>
      </c>
      <c r="D3224" s="2" t="s">
        <v>23</v>
      </c>
      <c r="E3224" s="2" t="s">
        <v>19</v>
      </c>
      <c r="F3224" s="2">
        <v>723.43</v>
      </c>
      <c r="G3224" s="2">
        <f t="shared" si="451"/>
        <v>3</v>
      </c>
      <c r="H3224" s="6">
        <v>47074</v>
      </c>
      <c r="I3224" s="12" t="str">
        <f t="shared" si="452"/>
        <v>2028</v>
      </c>
      <c r="J3224" s="10" t="str">
        <f t="shared" si="453"/>
        <v>Nov</v>
      </c>
      <c r="K3224" s="12" t="str">
        <f t="shared" si="454"/>
        <v>17</v>
      </c>
      <c r="L3224" s="2" t="s">
        <v>14</v>
      </c>
      <c r="M3224" s="2" t="s">
        <v>25</v>
      </c>
      <c r="N3224" s="2">
        <v>0.8</v>
      </c>
      <c r="O3224" s="2" t="s">
        <v>21</v>
      </c>
      <c r="P3224" s="2">
        <v>18</v>
      </c>
      <c r="Q3224" s="2">
        <f t="shared" si="455"/>
        <v>3</v>
      </c>
      <c r="R3224" s="2">
        <v>40.19</v>
      </c>
      <c r="S3224" s="2">
        <f t="shared" si="456"/>
        <v>1</v>
      </c>
      <c r="T3224" s="42">
        <f>DataSet!G2879+DataSet!Q2879+DataSet!S2879</f>
        <v>3</v>
      </c>
      <c r="U3224" s="16" t="str">
        <f t="shared" si="457"/>
        <v>Low</v>
      </c>
      <c r="V3224" s="4">
        <v>1</v>
      </c>
      <c r="W3224" s="33">
        <f t="shared" si="458"/>
        <v>537.23682719546741</v>
      </c>
      <c r="X3224" s="2" t="s">
        <v>22</v>
      </c>
    </row>
    <row r="3225" spans="1:24" ht="14.25" customHeight="1" x14ac:dyDescent="0.25">
      <c r="A3225" s="2">
        <v>3040</v>
      </c>
      <c r="B3225" s="2">
        <v>21</v>
      </c>
      <c r="C3225" s="2" t="str">
        <f t="shared" si="450"/>
        <v>Young Adults</v>
      </c>
      <c r="D3225" s="2" t="s">
        <v>12</v>
      </c>
      <c r="E3225" s="2" t="s">
        <v>29</v>
      </c>
      <c r="F3225" s="2">
        <v>845.31</v>
      </c>
      <c r="G3225" s="2">
        <f t="shared" si="451"/>
        <v>3</v>
      </c>
      <c r="H3225" s="6">
        <v>47236</v>
      </c>
      <c r="I3225" s="12" t="str">
        <f t="shared" si="452"/>
        <v>2029</v>
      </c>
      <c r="J3225" s="10" t="str">
        <f t="shared" si="453"/>
        <v>Apr</v>
      </c>
      <c r="K3225" s="12" t="str">
        <f t="shared" si="454"/>
        <v>28</v>
      </c>
      <c r="L3225" s="2" t="s">
        <v>20</v>
      </c>
      <c r="M3225" s="2" t="s">
        <v>15</v>
      </c>
      <c r="N3225" s="2">
        <v>0.8</v>
      </c>
      <c r="O3225" s="2" t="s">
        <v>16</v>
      </c>
      <c r="P3225" s="2">
        <v>10</v>
      </c>
      <c r="Q3225" s="2">
        <f t="shared" si="455"/>
        <v>2</v>
      </c>
      <c r="R3225" s="2">
        <v>84.53</v>
      </c>
      <c r="S3225" s="2">
        <f t="shared" si="456"/>
        <v>2</v>
      </c>
      <c r="T3225" s="42">
        <f>DataSet!G3041+DataSet!Q3041+DataSet!S3041</f>
        <v>3</v>
      </c>
      <c r="U3225" s="16" t="str">
        <f t="shared" si="457"/>
        <v>Low</v>
      </c>
      <c r="V3225" s="4">
        <v>4</v>
      </c>
      <c r="W3225" s="33">
        <f t="shared" si="458"/>
        <v>517.25722527472533</v>
      </c>
      <c r="X3225" s="2" t="s">
        <v>17</v>
      </c>
    </row>
    <row r="3226" spans="1:24" ht="14.25" customHeight="1" x14ac:dyDescent="0.25">
      <c r="A3226" s="2">
        <v>3067</v>
      </c>
      <c r="B3226" s="2">
        <v>36</v>
      </c>
      <c r="C3226" s="2" t="str">
        <f t="shared" si="450"/>
        <v>Early Adults</v>
      </c>
      <c r="D3226" s="2" t="s">
        <v>26</v>
      </c>
      <c r="E3226" s="2" t="s">
        <v>27</v>
      </c>
      <c r="F3226" s="2">
        <v>770.99</v>
      </c>
      <c r="G3226" s="2">
        <f t="shared" si="451"/>
        <v>3</v>
      </c>
      <c r="H3226" s="6">
        <v>47263</v>
      </c>
      <c r="I3226" s="12" t="str">
        <f t="shared" si="452"/>
        <v>2029</v>
      </c>
      <c r="J3226" s="10" t="str">
        <f t="shared" si="453"/>
        <v>May</v>
      </c>
      <c r="K3226" s="12" t="str">
        <f t="shared" si="454"/>
        <v>25</v>
      </c>
      <c r="L3226" s="2" t="s">
        <v>14</v>
      </c>
      <c r="M3226" s="2" t="s">
        <v>25</v>
      </c>
      <c r="N3226" s="2">
        <v>0.8</v>
      </c>
      <c r="O3226" s="2" t="s">
        <v>21</v>
      </c>
      <c r="P3226" s="2">
        <v>17</v>
      </c>
      <c r="Q3226" s="2">
        <f t="shared" si="455"/>
        <v>3</v>
      </c>
      <c r="R3226" s="2">
        <v>45.35</v>
      </c>
      <c r="S3226" s="2">
        <f t="shared" si="456"/>
        <v>1</v>
      </c>
      <c r="T3226" s="42">
        <f>DataSet!G3068+DataSet!Q3068+DataSet!S3068</f>
        <v>6</v>
      </c>
      <c r="U3226" s="16" t="str">
        <f t="shared" si="457"/>
        <v>Medium</v>
      </c>
      <c r="V3226" s="4">
        <v>5</v>
      </c>
      <c r="W3226" s="33">
        <f t="shared" si="458"/>
        <v>542.39799999999991</v>
      </c>
      <c r="X3226" s="2" t="s">
        <v>22</v>
      </c>
    </row>
    <row r="3227" spans="1:24" ht="14.25" customHeight="1" x14ac:dyDescent="0.25">
      <c r="A3227" s="2">
        <v>3323</v>
      </c>
      <c r="B3227" s="2">
        <v>55</v>
      </c>
      <c r="C3227" s="2" t="str">
        <f t="shared" si="450"/>
        <v>Late Adults</v>
      </c>
      <c r="D3227" s="2" t="s">
        <v>18</v>
      </c>
      <c r="E3227" s="2" t="s">
        <v>19</v>
      </c>
      <c r="F3227" s="2">
        <v>838.3</v>
      </c>
      <c r="G3227" s="2">
        <f t="shared" si="451"/>
        <v>3</v>
      </c>
      <c r="H3227" s="6">
        <v>47519</v>
      </c>
      <c r="I3227" s="12" t="str">
        <f t="shared" si="452"/>
        <v>2030</v>
      </c>
      <c r="J3227" s="10" t="str">
        <f t="shared" si="453"/>
        <v>Feb</v>
      </c>
      <c r="K3227" s="12" t="str">
        <f t="shared" si="454"/>
        <v>05</v>
      </c>
      <c r="L3227" s="2" t="s">
        <v>24</v>
      </c>
      <c r="M3227" s="2" t="s">
        <v>25</v>
      </c>
      <c r="N3227" s="2">
        <v>0.8</v>
      </c>
      <c r="O3227" s="2" t="s">
        <v>16</v>
      </c>
      <c r="P3227" s="2">
        <v>19</v>
      </c>
      <c r="Q3227" s="2">
        <f t="shared" si="455"/>
        <v>3</v>
      </c>
      <c r="R3227" s="2">
        <v>44.12</v>
      </c>
      <c r="S3227" s="2">
        <f t="shared" si="456"/>
        <v>1</v>
      </c>
      <c r="T3227" s="42">
        <f>DataSet!G3324+DataSet!Q3324+DataSet!S3324</f>
        <v>7</v>
      </c>
      <c r="U3227" s="16" t="str">
        <f t="shared" si="457"/>
        <v>High</v>
      </c>
      <c r="V3227" s="4">
        <v>5</v>
      </c>
      <c r="W3227" s="33">
        <f t="shared" si="458"/>
        <v>541.73348837209289</v>
      </c>
      <c r="X3227" s="2" t="s">
        <v>22</v>
      </c>
    </row>
    <row r="3228" spans="1:24" ht="14.25" customHeight="1" x14ac:dyDescent="0.25">
      <c r="A3228" s="2">
        <v>3459</v>
      </c>
      <c r="B3228" s="2">
        <v>39</v>
      </c>
      <c r="C3228" s="2" t="str">
        <f t="shared" si="450"/>
        <v>Early Adults</v>
      </c>
      <c r="D3228" s="2" t="s">
        <v>23</v>
      </c>
      <c r="E3228" s="2" t="s">
        <v>13</v>
      </c>
      <c r="F3228" s="2">
        <v>130.63</v>
      </c>
      <c r="G3228" s="2">
        <f t="shared" si="451"/>
        <v>1</v>
      </c>
      <c r="H3228" s="6">
        <v>47655</v>
      </c>
      <c r="I3228" s="12" t="str">
        <f t="shared" si="452"/>
        <v>2030</v>
      </c>
      <c r="J3228" s="10" t="str">
        <f t="shared" si="453"/>
        <v>Jun</v>
      </c>
      <c r="K3228" s="12" t="str">
        <f t="shared" si="454"/>
        <v>21</v>
      </c>
      <c r="L3228" s="2" t="s">
        <v>14</v>
      </c>
      <c r="M3228" s="2" t="s">
        <v>25</v>
      </c>
      <c r="N3228" s="2">
        <v>0.8</v>
      </c>
      <c r="O3228" s="2" t="s">
        <v>21</v>
      </c>
      <c r="P3228" s="2">
        <v>18</v>
      </c>
      <c r="Q3228" s="2">
        <f t="shared" si="455"/>
        <v>3</v>
      </c>
      <c r="R3228" s="2">
        <v>7.26</v>
      </c>
      <c r="S3228" s="2">
        <f t="shared" si="456"/>
        <v>1</v>
      </c>
      <c r="T3228" s="42">
        <f>DataSet!G3460+DataSet!Q3460+DataSet!S3460</f>
        <v>5</v>
      </c>
      <c r="U3228" s="16" t="str">
        <f t="shared" si="457"/>
        <v>Medium</v>
      </c>
      <c r="V3228" s="4">
        <v>4</v>
      </c>
      <c r="W3228" s="33">
        <f t="shared" si="458"/>
        <v>516.35349862258954</v>
      </c>
      <c r="X3228" s="2" t="s">
        <v>22</v>
      </c>
    </row>
    <row r="3229" spans="1:24" ht="14.25" customHeight="1" x14ac:dyDescent="0.25">
      <c r="A3229" s="2">
        <v>4039</v>
      </c>
      <c r="B3229" s="2">
        <v>55</v>
      </c>
      <c r="C3229" s="2" t="str">
        <f t="shared" si="450"/>
        <v>Late Adults</v>
      </c>
      <c r="D3229" s="2" t="s">
        <v>23</v>
      </c>
      <c r="E3229" s="2" t="s">
        <v>27</v>
      </c>
      <c r="F3229" s="2">
        <v>296.89</v>
      </c>
      <c r="G3229" s="2">
        <f t="shared" si="451"/>
        <v>1</v>
      </c>
      <c r="H3229" s="6">
        <v>48235</v>
      </c>
      <c r="I3229" s="12" t="str">
        <f t="shared" si="452"/>
        <v>2032</v>
      </c>
      <c r="J3229" s="10" t="str">
        <f t="shared" si="453"/>
        <v>Jan</v>
      </c>
      <c r="K3229" s="12" t="str">
        <f t="shared" si="454"/>
        <v>22</v>
      </c>
      <c r="L3229" s="2" t="s">
        <v>14</v>
      </c>
      <c r="M3229" s="2" t="s">
        <v>15</v>
      </c>
      <c r="N3229" s="2">
        <v>0.8</v>
      </c>
      <c r="O3229" s="2" t="s">
        <v>16</v>
      </c>
      <c r="P3229" s="2">
        <v>4</v>
      </c>
      <c r="Q3229" s="2">
        <f t="shared" si="455"/>
        <v>1</v>
      </c>
      <c r="R3229" s="2">
        <v>74.22</v>
      </c>
      <c r="S3229" s="2">
        <f t="shared" si="456"/>
        <v>2</v>
      </c>
      <c r="T3229" s="42">
        <f>DataSet!G4040+DataSet!Q4040+DataSet!S4040</f>
        <v>6</v>
      </c>
      <c r="U3229" s="16" t="str">
        <f t="shared" si="457"/>
        <v>Medium</v>
      </c>
      <c r="V3229" s="4">
        <v>5</v>
      </c>
      <c r="W3229" s="33">
        <f t="shared" si="458"/>
        <v>540.86886297376077</v>
      </c>
      <c r="X3229" s="2" t="s">
        <v>17</v>
      </c>
    </row>
    <row r="3230" spans="1:24" ht="14.25" customHeight="1" x14ac:dyDescent="0.25">
      <c r="A3230" s="2">
        <v>4052</v>
      </c>
      <c r="B3230" s="2">
        <v>19</v>
      </c>
      <c r="C3230" s="2" t="str">
        <f t="shared" si="450"/>
        <v>Young Adults</v>
      </c>
      <c r="D3230" s="2" t="s">
        <v>12</v>
      </c>
      <c r="E3230" s="2" t="s">
        <v>29</v>
      </c>
      <c r="F3230" s="2">
        <v>353.89</v>
      </c>
      <c r="G3230" s="2">
        <f t="shared" si="451"/>
        <v>2</v>
      </c>
      <c r="H3230" s="6">
        <v>48248</v>
      </c>
      <c r="I3230" s="12" t="str">
        <f t="shared" si="452"/>
        <v>2032</v>
      </c>
      <c r="J3230" s="10" t="str">
        <f t="shared" si="453"/>
        <v>Feb</v>
      </c>
      <c r="K3230" s="12" t="str">
        <f t="shared" si="454"/>
        <v>04</v>
      </c>
      <c r="L3230" s="2" t="s">
        <v>24</v>
      </c>
      <c r="M3230" s="2" t="s">
        <v>25</v>
      </c>
      <c r="N3230" s="2">
        <v>0.8</v>
      </c>
      <c r="O3230" s="2" t="s">
        <v>21</v>
      </c>
      <c r="P3230" s="2">
        <v>14</v>
      </c>
      <c r="Q3230" s="2">
        <f t="shared" si="455"/>
        <v>2</v>
      </c>
      <c r="R3230" s="2">
        <v>25.28</v>
      </c>
      <c r="S3230" s="2">
        <f t="shared" si="456"/>
        <v>1</v>
      </c>
      <c r="T3230" s="42">
        <f>DataSet!G4053+DataSet!Q4053+DataSet!S4053</f>
        <v>5</v>
      </c>
      <c r="U3230" s="16" t="str">
        <f t="shared" si="457"/>
        <v>Medium</v>
      </c>
      <c r="V3230" s="4">
        <v>1</v>
      </c>
      <c r="W3230" s="33">
        <f t="shared" si="458"/>
        <v>536.70786931818179</v>
      </c>
      <c r="X3230" s="2" t="s">
        <v>28</v>
      </c>
    </row>
    <row r="3231" spans="1:24" ht="14.25" customHeight="1" x14ac:dyDescent="0.25">
      <c r="A3231" s="2">
        <v>4406</v>
      </c>
      <c r="B3231" s="2">
        <v>34</v>
      </c>
      <c r="C3231" s="2" t="str">
        <f t="shared" si="450"/>
        <v>Early Adults</v>
      </c>
      <c r="D3231" s="2" t="s">
        <v>18</v>
      </c>
      <c r="E3231" s="2" t="s">
        <v>27</v>
      </c>
      <c r="F3231" s="2">
        <v>713.74</v>
      </c>
      <c r="G3231" s="2">
        <f t="shared" si="451"/>
        <v>3</v>
      </c>
      <c r="H3231" s="6">
        <v>48602</v>
      </c>
      <c r="I3231" s="12" t="str">
        <f t="shared" si="452"/>
        <v>2033</v>
      </c>
      <c r="J3231" s="10" t="str">
        <f t="shared" si="453"/>
        <v>Jan</v>
      </c>
      <c r="K3231" s="12" t="str">
        <f t="shared" si="454"/>
        <v>23</v>
      </c>
      <c r="L3231" s="2" t="s">
        <v>20</v>
      </c>
      <c r="M3231" s="2" t="s">
        <v>15</v>
      </c>
      <c r="N3231" s="2">
        <v>0.8</v>
      </c>
      <c r="O3231" s="2" t="s">
        <v>21</v>
      </c>
      <c r="P3231" s="2">
        <v>17</v>
      </c>
      <c r="Q3231" s="2">
        <f t="shared" si="455"/>
        <v>3</v>
      </c>
      <c r="R3231" s="2">
        <v>41.98</v>
      </c>
      <c r="S3231" s="2">
        <f t="shared" si="456"/>
        <v>1</v>
      </c>
      <c r="T3231" s="42">
        <f>DataSet!G4407+DataSet!Q4407+DataSet!S4407</f>
        <v>7</v>
      </c>
      <c r="U3231" s="16" t="str">
        <f t="shared" si="457"/>
        <v>High</v>
      </c>
      <c r="V3231" s="4">
        <v>5</v>
      </c>
      <c r="W3231" s="33">
        <f t="shared" si="458"/>
        <v>541.58225146198811</v>
      </c>
      <c r="X3231" s="2" t="s">
        <v>28</v>
      </c>
    </row>
    <row r="3232" spans="1:24" ht="14.25" customHeight="1" x14ac:dyDescent="0.25">
      <c r="A3232" s="2">
        <v>4439</v>
      </c>
      <c r="B3232" s="2">
        <v>24</v>
      </c>
      <c r="C3232" s="2" t="str">
        <f t="shared" si="450"/>
        <v>Young Adults</v>
      </c>
      <c r="D3232" s="2" t="s">
        <v>23</v>
      </c>
      <c r="E3232" s="2" t="s">
        <v>27</v>
      </c>
      <c r="F3232" s="2">
        <v>309.18</v>
      </c>
      <c r="G3232" s="2">
        <f t="shared" si="451"/>
        <v>1</v>
      </c>
      <c r="H3232" s="6">
        <v>48635</v>
      </c>
      <c r="I3232" s="12" t="str">
        <f t="shared" si="452"/>
        <v>2033</v>
      </c>
      <c r="J3232" s="10" t="str">
        <f t="shared" si="453"/>
        <v>Feb</v>
      </c>
      <c r="K3232" s="12" t="str">
        <f t="shared" si="454"/>
        <v>25</v>
      </c>
      <c r="L3232" s="2" t="s">
        <v>24</v>
      </c>
      <c r="M3232" s="2" t="s">
        <v>15</v>
      </c>
      <c r="N3232" s="2">
        <v>0.8</v>
      </c>
      <c r="O3232" s="2" t="s">
        <v>16</v>
      </c>
      <c r="P3232" s="2">
        <v>15</v>
      </c>
      <c r="Q3232" s="2">
        <f t="shared" si="455"/>
        <v>2</v>
      </c>
      <c r="R3232" s="2">
        <v>20.61</v>
      </c>
      <c r="S3232" s="2">
        <f t="shared" si="456"/>
        <v>1</v>
      </c>
      <c r="T3232" s="42">
        <f>DataSet!G4440+DataSet!Q4440+DataSet!S4440</f>
        <v>7</v>
      </c>
      <c r="U3232" s="16" t="str">
        <f t="shared" si="457"/>
        <v>High</v>
      </c>
      <c r="V3232" s="4">
        <v>2</v>
      </c>
      <c r="W3232" s="33">
        <f t="shared" si="458"/>
        <v>513.26899999999955</v>
      </c>
      <c r="X3232" s="2" t="s">
        <v>17</v>
      </c>
    </row>
    <row r="3233" spans="1:24" ht="14.25" customHeight="1" x14ac:dyDescent="0.25">
      <c r="A3233" s="2">
        <v>4778</v>
      </c>
      <c r="B3233" s="2">
        <v>57</v>
      </c>
      <c r="C3233" s="2" t="str">
        <f t="shared" si="450"/>
        <v>Late Adults</v>
      </c>
      <c r="D3233" s="2" t="s">
        <v>26</v>
      </c>
      <c r="E3233" s="2" t="s">
        <v>13</v>
      </c>
      <c r="F3233" s="2">
        <v>494.4</v>
      </c>
      <c r="G3233" s="2">
        <f t="shared" si="451"/>
        <v>2</v>
      </c>
      <c r="H3233" s="6">
        <v>48974</v>
      </c>
      <c r="I3233" s="12" t="str">
        <f t="shared" si="452"/>
        <v>2034</v>
      </c>
      <c r="J3233" s="10" t="str">
        <f t="shared" si="453"/>
        <v>Jan</v>
      </c>
      <c r="K3233" s="12" t="str">
        <f t="shared" si="454"/>
        <v>30</v>
      </c>
      <c r="L3233" s="2" t="s">
        <v>14</v>
      </c>
      <c r="M3233" s="2" t="s">
        <v>25</v>
      </c>
      <c r="N3233" s="2">
        <v>0.8</v>
      </c>
      <c r="O3233" s="2" t="s">
        <v>21</v>
      </c>
      <c r="P3233" s="2">
        <v>1</v>
      </c>
      <c r="Q3233" s="2">
        <f t="shared" si="455"/>
        <v>1</v>
      </c>
      <c r="R3233" s="2">
        <v>494.4</v>
      </c>
      <c r="S3233" s="2">
        <f t="shared" si="456"/>
        <v>3</v>
      </c>
      <c r="T3233" s="42">
        <f>DataSet!G4779+DataSet!Q4779+DataSet!S4779</f>
        <v>3</v>
      </c>
      <c r="U3233" s="16" t="str">
        <f t="shared" si="457"/>
        <v>Low</v>
      </c>
      <c r="V3233" s="4">
        <v>4</v>
      </c>
      <c r="W3233" s="33">
        <f t="shared" si="458"/>
        <v>517.41903314917124</v>
      </c>
      <c r="X3233" s="2" t="s">
        <v>22</v>
      </c>
    </row>
    <row r="3234" spans="1:24" ht="14.25" customHeight="1" x14ac:dyDescent="0.25">
      <c r="A3234" s="2">
        <v>4846</v>
      </c>
      <c r="B3234" s="2">
        <v>21</v>
      </c>
      <c r="C3234" s="2" t="str">
        <f t="shared" si="450"/>
        <v>Young Adults</v>
      </c>
      <c r="D3234" s="2" t="s">
        <v>18</v>
      </c>
      <c r="E3234" s="2" t="s">
        <v>29</v>
      </c>
      <c r="F3234" s="2">
        <v>995.88</v>
      </c>
      <c r="G3234" s="2">
        <f t="shared" si="451"/>
        <v>3</v>
      </c>
      <c r="H3234" s="6">
        <v>49042</v>
      </c>
      <c r="I3234" s="12" t="str">
        <f t="shared" si="452"/>
        <v>2034</v>
      </c>
      <c r="J3234" s="10" t="str">
        <f t="shared" si="453"/>
        <v>Apr</v>
      </c>
      <c r="K3234" s="12" t="str">
        <f t="shared" si="454"/>
        <v>08</v>
      </c>
      <c r="L3234" s="2" t="s">
        <v>14</v>
      </c>
      <c r="M3234" s="2" t="s">
        <v>15</v>
      </c>
      <c r="N3234" s="2">
        <v>0.8</v>
      </c>
      <c r="O3234" s="2" t="s">
        <v>21</v>
      </c>
      <c r="P3234" s="2">
        <v>13</v>
      </c>
      <c r="Q3234" s="2">
        <f t="shared" si="455"/>
        <v>2</v>
      </c>
      <c r="R3234" s="2">
        <v>76.61</v>
      </c>
      <c r="S3234" s="2">
        <f t="shared" si="456"/>
        <v>2</v>
      </c>
      <c r="T3234" s="42">
        <f>DataSet!G4847+DataSet!Q4847+DataSet!S4847</f>
        <v>6</v>
      </c>
      <c r="U3234" s="16" t="str">
        <f t="shared" si="457"/>
        <v>Medium</v>
      </c>
      <c r="V3234" s="4">
        <v>1</v>
      </c>
      <c r="W3234" s="33">
        <f t="shared" si="458"/>
        <v>537.22871794871799</v>
      </c>
      <c r="X3234" s="2" t="s">
        <v>28</v>
      </c>
    </row>
    <row r="3235" spans="1:24" ht="14.25" customHeight="1" x14ac:dyDescent="0.25">
      <c r="A3235" s="2">
        <v>4860</v>
      </c>
      <c r="B3235" s="2">
        <v>64</v>
      </c>
      <c r="C3235" s="2" t="str">
        <f t="shared" si="450"/>
        <v>Seniors</v>
      </c>
      <c r="D3235" s="2" t="s">
        <v>23</v>
      </c>
      <c r="E3235" s="2" t="s">
        <v>29</v>
      </c>
      <c r="F3235" s="2">
        <v>237.64</v>
      </c>
      <c r="G3235" s="2">
        <f t="shared" si="451"/>
        <v>1</v>
      </c>
      <c r="H3235" s="6">
        <v>49056</v>
      </c>
      <c r="I3235" s="12" t="str">
        <f t="shared" si="452"/>
        <v>2034</v>
      </c>
      <c r="J3235" s="10" t="str">
        <f t="shared" si="453"/>
        <v>Apr</v>
      </c>
      <c r="K3235" s="12" t="str">
        <f t="shared" si="454"/>
        <v>22</v>
      </c>
      <c r="L3235" s="2" t="s">
        <v>20</v>
      </c>
      <c r="M3235" s="2" t="s">
        <v>15</v>
      </c>
      <c r="N3235" s="2">
        <v>0.8</v>
      </c>
      <c r="O3235" s="2" t="s">
        <v>16</v>
      </c>
      <c r="P3235" s="2">
        <v>3</v>
      </c>
      <c r="Q3235" s="2">
        <f t="shared" si="455"/>
        <v>1</v>
      </c>
      <c r="R3235" s="2">
        <v>79.209999999999994</v>
      </c>
      <c r="S3235" s="2">
        <f t="shared" si="456"/>
        <v>2</v>
      </c>
      <c r="T3235" s="42">
        <f>DataSet!G4861+DataSet!Q4861+DataSet!S4861</f>
        <v>4</v>
      </c>
      <c r="U3235" s="16" t="str">
        <f t="shared" si="457"/>
        <v>Low</v>
      </c>
      <c r="V3235" s="4">
        <v>3</v>
      </c>
      <c r="W3235" s="33">
        <f t="shared" si="458"/>
        <v>500.02912921348297</v>
      </c>
      <c r="X3235" s="2" t="s">
        <v>17</v>
      </c>
    </row>
    <row r="3236" spans="1:24" ht="14.25" customHeight="1" x14ac:dyDescent="0.25">
      <c r="A3236" s="2">
        <v>4984</v>
      </c>
      <c r="B3236" s="2">
        <v>30</v>
      </c>
      <c r="C3236" s="2" t="str">
        <f t="shared" si="450"/>
        <v>Early Adults</v>
      </c>
      <c r="D3236" s="2" t="s">
        <v>18</v>
      </c>
      <c r="E3236" s="2" t="s">
        <v>13</v>
      </c>
      <c r="F3236" s="2">
        <v>683.23</v>
      </c>
      <c r="G3236" s="2">
        <f t="shared" si="451"/>
        <v>3</v>
      </c>
      <c r="H3236" s="6">
        <v>49180</v>
      </c>
      <c r="I3236" s="12" t="str">
        <f t="shared" si="452"/>
        <v>2034</v>
      </c>
      <c r="J3236" s="10" t="str">
        <f t="shared" si="453"/>
        <v>Aug</v>
      </c>
      <c r="K3236" s="12" t="str">
        <f t="shared" si="454"/>
        <v>24</v>
      </c>
      <c r="L3236" s="2" t="s">
        <v>30</v>
      </c>
      <c r="M3236" s="2" t="s">
        <v>25</v>
      </c>
      <c r="N3236" s="2">
        <v>0.8</v>
      </c>
      <c r="O3236" s="2" t="s">
        <v>16</v>
      </c>
      <c r="P3236" s="2">
        <v>17</v>
      </c>
      <c r="Q3236" s="2">
        <f t="shared" si="455"/>
        <v>3</v>
      </c>
      <c r="R3236" s="2">
        <v>40.19</v>
      </c>
      <c r="S3236" s="2">
        <f t="shared" si="456"/>
        <v>1</v>
      </c>
      <c r="T3236" s="42">
        <f>DataSet!G4985+DataSet!Q4985+DataSet!S4985</f>
        <v>7</v>
      </c>
      <c r="U3236" s="16" t="str">
        <f t="shared" si="457"/>
        <v>High</v>
      </c>
      <c r="V3236" s="4">
        <v>2</v>
      </c>
      <c r="W3236" s="33">
        <f t="shared" si="458"/>
        <v>513.8374930362113</v>
      </c>
      <c r="X3236" s="2" t="s">
        <v>28</v>
      </c>
    </row>
    <row r="3237" spans="1:24" ht="14.25" customHeight="1" x14ac:dyDescent="0.25">
      <c r="A3237" s="2">
        <v>98</v>
      </c>
      <c r="B3237" s="2">
        <v>38</v>
      </c>
      <c r="C3237" s="2" t="str">
        <f t="shared" si="450"/>
        <v>Early Adults</v>
      </c>
      <c r="D3237" s="2" t="s">
        <v>26</v>
      </c>
      <c r="E3237" s="2" t="s">
        <v>19</v>
      </c>
      <c r="F3237" s="2">
        <v>61.06</v>
      </c>
      <c r="G3237" s="2">
        <f t="shared" si="451"/>
        <v>1</v>
      </c>
      <c r="H3237" s="6">
        <v>44294</v>
      </c>
      <c r="I3237" s="12" t="str">
        <f t="shared" si="452"/>
        <v>2021</v>
      </c>
      <c r="J3237" s="10" t="str">
        <f t="shared" si="453"/>
        <v>Apr</v>
      </c>
      <c r="K3237" s="12" t="str">
        <f t="shared" si="454"/>
        <v>08</v>
      </c>
      <c r="L3237" s="2" t="s">
        <v>14</v>
      </c>
      <c r="M3237" s="2" t="s">
        <v>15</v>
      </c>
      <c r="N3237" s="2">
        <v>0.79</v>
      </c>
      <c r="O3237" s="2" t="s">
        <v>16</v>
      </c>
      <c r="P3237" s="2">
        <v>2</v>
      </c>
      <c r="Q3237" s="2">
        <f t="shared" si="455"/>
        <v>1</v>
      </c>
      <c r="R3237" s="2">
        <v>30.53</v>
      </c>
      <c r="S3237" s="2">
        <f t="shared" si="456"/>
        <v>1</v>
      </c>
      <c r="T3237" s="42">
        <f>DataSet!G99+DataSet!Q99+DataSet!S99</f>
        <v>7</v>
      </c>
      <c r="U3237" s="16" t="str">
        <f t="shared" si="457"/>
        <v>High</v>
      </c>
      <c r="V3237" s="4">
        <v>2</v>
      </c>
      <c r="W3237" s="33">
        <f t="shared" si="458"/>
        <v>513.36432960893819</v>
      </c>
      <c r="X3237" s="2" t="s">
        <v>17</v>
      </c>
    </row>
    <row r="3238" spans="1:24" ht="14.25" customHeight="1" x14ac:dyDescent="0.25">
      <c r="A3238" s="2">
        <v>197</v>
      </c>
      <c r="B3238" s="2">
        <v>39</v>
      </c>
      <c r="C3238" s="2" t="str">
        <f t="shared" si="450"/>
        <v>Early Adults</v>
      </c>
      <c r="D3238" s="2" t="s">
        <v>18</v>
      </c>
      <c r="E3238" s="2" t="s">
        <v>29</v>
      </c>
      <c r="F3238" s="2">
        <v>728.22</v>
      </c>
      <c r="G3238" s="2">
        <f t="shared" si="451"/>
        <v>3</v>
      </c>
      <c r="H3238" s="6">
        <v>44393</v>
      </c>
      <c r="I3238" s="12" t="str">
        <f t="shared" si="452"/>
        <v>2021</v>
      </c>
      <c r="J3238" s="10" t="str">
        <f t="shared" si="453"/>
        <v>Jul</v>
      </c>
      <c r="K3238" s="12" t="str">
        <f t="shared" si="454"/>
        <v>16</v>
      </c>
      <c r="L3238" s="2" t="s">
        <v>30</v>
      </c>
      <c r="M3238" s="2" t="s">
        <v>15</v>
      </c>
      <c r="N3238" s="2">
        <v>0.79</v>
      </c>
      <c r="O3238" s="2" t="s">
        <v>16</v>
      </c>
      <c r="P3238" s="2">
        <v>2</v>
      </c>
      <c r="Q3238" s="2">
        <f t="shared" si="455"/>
        <v>1</v>
      </c>
      <c r="R3238" s="2">
        <v>364.11</v>
      </c>
      <c r="S3238" s="2">
        <f t="shared" si="456"/>
        <v>3</v>
      </c>
      <c r="T3238" s="42">
        <f>DataSet!G198+DataSet!Q198+DataSet!S198</f>
        <v>6</v>
      </c>
      <c r="U3238" s="16" t="str">
        <f t="shared" si="457"/>
        <v>Medium</v>
      </c>
      <c r="V3238" s="4">
        <v>3</v>
      </c>
      <c r="W3238" s="33">
        <f t="shared" si="458"/>
        <v>500.76825352112655</v>
      </c>
      <c r="X3238" s="2" t="s">
        <v>28</v>
      </c>
    </row>
    <row r="3239" spans="1:24" ht="14.25" customHeight="1" x14ac:dyDescent="0.25">
      <c r="A3239" s="2">
        <v>317</v>
      </c>
      <c r="B3239" s="2">
        <v>30</v>
      </c>
      <c r="C3239" s="2" t="str">
        <f t="shared" si="450"/>
        <v>Early Adults</v>
      </c>
      <c r="D3239" s="2" t="s">
        <v>18</v>
      </c>
      <c r="E3239" s="2" t="s">
        <v>13</v>
      </c>
      <c r="F3239" s="2">
        <v>478.4</v>
      </c>
      <c r="G3239" s="2">
        <f t="shared" si="451"/>
        <v>2</v>
      </c>
      <c r="H3239" s="6">
        <v>44513</v>
      </c>
      <c r="I3239" s="12" t="str">
        <f t="shared" si="452"/>
        <v>2021</v>
      </c>
      <c r="J3239" s="10" t="str">
        <f t="shared" si="453"/>
        <v>Nov</v>
      </c>
      <c r="K3239" s="12" t="str">
        <f t="shared" si="454"/>
        <v>13</v>
      </c>
      <c r="L3239" s="2" t="s">
        <v>14</v>
      </c>
      <c r="M3239" s="2" t="s">
        <v>15</v>
      </c>
      <c r="N3239" s="2">
        <v>0.79</v>
      </c>
      <c r="O3239" s="2" t="s">
        <v>16</v>
      </c>
      <c r="P3239" s="2">
        <v>7</v>
      </c>
      <c r="Q3239" s="2">
        <f t="shared" si="455"/>
        <v>2</v>
      </c>
      <c r="R3239" s="2">
        <v>68.34</v>
      </c>
      <c r="S3239" s="2">
        <f t="shared" si="456"/>
        <v>2</v>
      </c>
      <c r="T3239" s="42">
        <f>DataSet!G318+DataSet!Q318+DataSet!S318</f>
        <v>6</v>
      </c>
      <c r="U3239" s="16" t="str">
        <f t="shared" si="457"/>
        <v>Medium</v>
      </c>
      <c r="V3239" s="4">
        <v>1</v>
      </c>
      <c r="W3239" s="33">
        <f t="shared" si="458"/>
        <v>535.91828571428562</v>
      </c>
      <c r="X3239" s="2" t="s">
        <v>28</v>
      </c>
    </row>
    <row r="3240" spans="1:24" ht="14.25" customHeight="1" x14ac:dyDescent="0.25">
      <c r="A3240" s="2">
        <v>395</v>
      </c>
      <c r="B3240" s="2">
        <v>29</v>
      </c>
      <c r="C3240" s="2" t="str">
        <f t="shared" si="450"/>
        <v>Young Adults</v>
      </c>
      <c r="D3240" s="2" t="s">
        <v>12</v>
      </c>
      <c r="E3240" s="2" t="s">
        <v>27</v>
      </c>
      <c r="F3240" s="2">
        <v>258.2</v>
      </c>
      <c r="G3240" s="2">
        <f t="shared" si="451"/>
        <v>1</v>
      </c>
      <c r="H3240" s="6">
        <v>44591</v>
      </c>
      <c r="I3240" s="12" t="str">
        <f t="shared" si="452"/>
        <v>2022</v>
      </c>
      <c r="J3240" s="10" t="str">
        <f t="shared" si="453"/>
        <v>Jan</v>
      </c>
      <c r="K3240" s="12" t="str">
        <f t="shared" si="454"/>
        <v>30</v>
      </c>
      <c r="L3240" s="2" t="s">
        <v>24</v>
      </c>
      <c r="M3240" s="2" t="s">
        <v>15</v>
      </c>
      <c r="N3240" s="2">
        <v>0.79</v>
      </c>
      <c r="O3240" s="2" t="s">
        <v>21</v>
      </c>
      <c r="P3240" s="2">
        <v>7</v>
      </c>
      <c r="Q3240" s="2">
        <f t="shared" si="455"/>
        <v>2</v>
      </c>
      <c r="R3240" s="2">
        <v>36.89</v>
      </c>
      <c r="S3240" s="2">
        <f t="shared" si="456"/>
        <v>1</v>
      </c>
      <c r="T3240" s="42">
        <f>DataSet!G396+DataSet!Q396+DataSet!S396</f>
        <v>7</v>
      </c>
      <c r="U3240" s="16" t="str">
        <f t="shared" si="457"/>
        <v>High</v>
      </c>
      <c r="V3240" s="4">
        <v>4</v>
      </c>
      <c r="W3240" s="33">
        <f t="shared" si="458"/>
        <v>517.48279778393351</v>
      </c>
      <c r="X3240" s="2" t="s">
        <v>17</v>
      </c>
    </row>
    <row r="3241" spans="1:24" ht="14.25" customHeight="1" x14ac:dyDescent="0.25">
      <c r="A3241" s="2">
        <v>400</v>
      </c>
      <c r="B3241" s="2">
        <v>44</v>
      </c>
      <c r="C3241" s="2" t="str">
        <f t="shared" si="450"/>
        <v>Mid Adults</v>
      </c>
      <c r="D3241" s="2" t="s">
        <v>26</v>
      </c>
      <c r="E3241" s="2" t="s">
        <v>29</v>
      </c>
      <c r="F3241" s="2">
        <v>52.72</v>
      </c>
      <c r="G3241" s="2">
        <f t="shared" si="451"/>
        <v>1</v>
      </c>
      <c r="H3241" s="6">
        <v>44596</v>
      </c>
      <c r="I3241" s="12" t="str">
        <f t="shared" si="452"/>
        <v>2022</v>
      </c>
      <c r="J3241" s="10" t="str">
        <f t="shared" si="453"/>
        <v>Feb</v>
      </c>
      <c r="K3241" s="12" t="str">
        <f t="shared" si="454"/>
        <v>04</v>
      </c>
      <c r="L3241" s="2" t="s">
        <v>30</v>
      </c>
      <c r="M3241" s="2" t="s">
        <v>25</v>
      </c>
      <c r="N3241" s="2">
        <v>0.79</v>
      </c>
      <c r="O3241" s="2" t="s">
        <v>21</v>
      </c>
      <c r="P3241" s="2">
        <v>15</v>
      </c>
      <c r="Q3241" s="2">
        <f t="shared" si="455"/>
        <v>2</v>
      </c>
      <c r="R3241" s="2">
        <v>3.51</v>
      </c>
      <c r="S3241" s="2">
        <f t="shared" si="456"/>
        <v>1</v>
      </c>
      <c r="T3241" s="42">
        <f>DataSet!G401+DataSet!Q401+DataSet!S401</f>
        <v>6</v>
      </c>
      <c r="U3241" s="16" t="str">
        <f t="shared" si="457"/>
        <v>Medium</v>
      </c>
      <c r="V3241" s="4">
        <v>2</v>
      </c>
      <c r="W3241" s="33">
        <f t="shared" si="458"/>
        <v>514.63128851540569</v>
      </c>
      <c r="X3241" s="2" t="s">
        <v>28</v>
      </c>
    </row>
    <row r="3242" spans="1:24" ht="14.25" customHeight="1" x14ac:dyDescent="0.25">
      <c r="A3242" s="2">
        <v>415</v>
      </c>
      <c r="B3242" s="2">
        <v>41</v>
      </c>
      <c r="C3242" s="2" t="str">
        <f t="shared" si="450"/>
        <v>Mid Adults</v>
      </c>
      <c r="D3242" s="2" t="s">
        <v>23</v>
      </c>
      <c r="E3242" s="2" t="s">
        <v>13</v>
      </c>
      <c r="F3242" s="2">
        <v>724.63</v>
      </c>
      <c r="G3242" s="2">
        <f t="shared" si="451"/>
        <v>3</v>
      </c>
      <c r="H3242" s="6">
        <v>44611</v>
      </c>
      <c r="I3242" s="12" t="str">
        <f t="shared" si="452"/>
        <v>2022</v>
      </c>
      <c r="J3242" s="10" t="str">
        <f t="shared" si="453"/>
        <v>Feb</v>
      </c>
      <c r="K3242" s="12" t="str">
        <f t="shared" si="454"/>
        <v>19</v>
      </c>
      <c r="L3242" s="2" t="s">
        <v>14</v>
      </c>
      <c r="M3242" s="2" t="s">
        <v>25</v>
      </c>
      <c r="N3242" s="2">
        <v>0.79</v>
      </c>
      <c r="O3242" s="2" t="s">
        <v>21</v>
      </c>
      <c r="P3242" s="2">
        <v>17</v>
      </c>
      <c r="Q3242" s="2">
        <f t="shared" si="455"/>
        <v>3</v>
      </c>
      <c r="R3242" s="2">
        <v>42.63</v>
      </c>
      <c r="S3242" s="2">
        <f t="shared" si="456"/>
        <v>1</v>
      </c>
      <c r="T3242" s="42">
        <f>DataSet!G416+DataSet!Q416+DataSet!S416</f>
        <v>7</v>
      </c>
      <c r="U3242" s="16" t="str">
        <f t="shared" si="457"/>
        <v>High</v>
      </c>
      <c r="V3242" s="4">
        <v>3</v>
      </c>
      <c r="W3242" s="33">
        <f t="shared" si="458"/>
        <v>500.12573446327667</v>
      </c>
      <c r="X3242" s="2" t="s">
        <v>17</v>
      </c>
    </row>
    <row r="3243" spans="1:24" ht="14.25" customHeight="1" x14ac:dyDescent="0.25">
      <c r="A3243" s="2">
        <v>785</v>
      </c>
      <c r="B3243" s="2">
        <v>38</v>
      </c>
      <c r="C3243" s="2" t="str">
        <f t="shared" si="450"/>
        <v>Early Adults</v>
      </c>
      <c r="D3243" s="2" t="s">
        <v>23</v>
      </c>
      <c r="E3243" s="2" t="s">
        <v>27</v>
      </c>
      <c r="F3243" s="2">
        <v>887.51</v>
      </c>
      <c r="G3243" s="2">
        <f t="shared" si="451"/>
        <v>3</v>
      </c>
      <c r="H3243" s="6">
        <v>44981</v>
      </c>
      <c r="I3243" s="12" t="str">
        <f t="shared" si="452"/>
        <v>2023</v>
      </c>
      <c r="J3243" s="10" t="str">
        <f t="shared" si="453"/>
        <v>Feb</v>
      </c>
      <c r="K3243" s="12" t="str">
        <f t="shared" si="454"/>
        <v>24</v>
      </c>
      <c r="L3243" s="2" t="s">
        <v>20</v>
      </c>
      <c r="M3243" s="2" t="s">
        <v>25</v>
      </c>
      <c r="N3243" s="2">
        <v>0.79</v>
      </c>
      <c r="O3243" s="2" t="s">
        <v>21</v>
      </c>
      <c r="P3243" s="2">
        <v>1</v>
      </c>
      <c r="Q3243" s="2">
        <f t="shared" si="455"/>
        <v>1</v>
      </c>
      <c r="R3243" s="2">
        <v>887.51</v>
      </c>
      <c r="S3243" s="2">
        <f t="shared" si="456"/>
        <v>3</v>
      </c>
      <c r="T3243" s="42">
        <f>DataSet!G786+DataSet!Q786+DataSet!S786</f>
        <v>6</v>
      </c>
      <c r="U3243" s="16" t="str">
        <f t="shared" si="457"/>
        <v>Medium</v>
      </c>
      <c r="V3243" s="4">
        <v>2</v>
      </c>
      <c r="W3243" s="33">
        <f t="shared" si="458"/>
        <v>515.92879213483104</v>
      </c>
      <c r="X3243" s="2" t="s">
        <v>22</v>
      </c>
    </row>
    <row r="3244" spans="1:24" ht="14.25" customHeight="1" x14ac:dyDescent="0.25">
      <c r="A3244" s="2">
        <v>818</v>
      </c>
      <c r="B3244" s="2">
        <v>68</v>
      </c>
      <c r="C3244" s="2" t="str">
        <f t="shared" si="450"/>
        <v>Seniors</v>
      </c>
      <c r="D3244" s="2" t="s">
        <v>26</v>
      </c>
      <c r="E3244" s="2" t="s">
        <v>29</v>
      </c>
      <c r="F3244" s="2">
        <v>748.88</v>
      </c>
      <c r="G3244" s="2">
        <f t="shared" si="451"/>
        <v>3</v>
      </c>
      <c r="H3244" s="6">
        <v>45014</v>
      </c>
      <c r="I3244" s="12" t="str">
        <f t="shared" si="452"/>
        <v>2023</v>
      </c>
      <c r="J3244" s="10" t="str">
        <f t="shared" si="453"/>
        <v>Mar</v>
      </c>
      <c r="K3244" s="12" t="str">
        <f t="shared" si="454"/>
        <v>29</v>
      </c>
      <c r="L3244" s="2" t="s">
        <v>30</v>
      </c>
      <c r="M3244" s="2" t="s">
        <v>15</v>
      </c>
      <c r="N3244" s="2">
        <v>0.79</v>
      </c>
      <c r="O3244" s="2" t="s">
        <v>16</v>
      </c>
      <c r="P3244" s="2">
        <v>1</v>
      </c>
      <c r="Q3244" s="2">
        <f t="shared" si="455"/>
        <v>1</v>
      </c>
      <c r="R3244" s="2">
        <v>748.88</v>
      </c>
      <c r="S3244" s="2">
        <f t="shared" si="456"/>
        <v>3</v>
      </c>
      <c r="T3244" s="42">
        <f>DataSet!G819+DataSet!Q819+DataSet!S819</f>
        <v>5</v>
      </c>
      <c r="U3244" s="16" t="str">
        <f t="shared" si="457"/>
        <v>Medium</v>
      </c>
      <c r="V3244" s="4">
        <v>5</v>
      </c>
      <c r="W3244" s="33">
        <f t="shared" si="458"/>
        <v>541.07739002932533</v>
      </c>
      <c r="X3244" s="2" t="s">
        <v>22</v>
      </c>
    </row>
    <row r="3245" spans="1:24" ht="14.25" customHeight="1" x14ac:dyDescent="0.25">
      <c r="A3245" s="2">
        <v>909</v>
      </c>
      <c r="B3245" s="2">
        <v>67</v>
      </c>
      <c r="C3245" s="2" t="str">
        <f t="shared" si="450"/>
        <v>Seniors</v>
      </c>
      <c r="D3245" s="2" t="s">
        <v>12</v>
      </c>
      <c r="E3245" s="2" t="s">
        <v>29</v>
      </c>
      <c r="F3245" s="2">
        <v>771.63</v>
      </c>
      <c r="G3245" s="2">
        <f t="shared" si="451"/>
        <v>3</v>
      </c>
      <c r="H3245" s="6">
        <v>45105</v>
      </c>
      <c r="I3245" s="12" t="str">
        <f t="shared" si="452"/>
        <v>2023</v>
      </c>
      <c r="J3245" s="10" t="str">
        <f t="shared" si="453"/>
        <v>Jun</v>
      </c>
      <c r="K3245" s="12" t="str">
        <f t="shared" si="454"/>
        <v>28</v>
      </c>
      <c r="L3245" s="2" t="s">
        <v>24</v>
      </c>
      <c r="M3245" s="2" t="s">
        <v>15</v>
      </c>
      <c r="N3245" s="2">
        <v>0.79</v>
      </c>
      <c r="O3245" s="2" t="s">
        <v>16</v>
      </c>
      <c r="P3245" s="2">
        <v>12</v>
      </c>
      <c r="Q3245" s="2">
        <f t="shared" si="455"/>
        <v>2</v>
      </c>
      <c r="R3245" s="2">
        <v>64.3</v>
      </c>
      <c r="S3245" s="2">
        <f t="shared" si="456"/>
        <v>2</v>
      </c>
      <c r="T3245" s="42">
        <f>DataSet!G910+DataSet!Q910+DataSet!S910</f>
        <v>4</v>
      </c>
      <c r="U3245" s="16" t="str">
        <f t="shared" si="457"/>
        <v>Low</v>
      </c>
      <c r="V3245" s="4">
        <v>3</v>
      </c>
      <c r="W3245" s="33">
        <f t="shared" si="458"/>
        <v>499.4897450424927</v>
      </c>
      <c r="X3245" s="2" t="s">
        <v>28</v>
      </c>
    </row>
    <row r="3246" spans="1:24" ht="14.25" customHeight="1" x14ac:dyDescent="0.25">
      <c r="A3246" s="2">
        <v>934</v>
      </c>
      <c r="B3246" s="2">
        <v>30</v>
      </c>
      <c r="C3246" s="2" t="str">
        <f t="shared" si="450"/>
        <v>Early Adults</v>
      </c>
      <c r="D3246" s="2" t="s">
        <v>26</v>
      </c>
      <c r="E3246" s="2" t="s">
        <v>29</v>
      </c>
      <c r="F3246" s="2">
        <v>592.85</v>
      </c>
      <c r="G3246" s="2">
        <f t="shared" si="451"/>
        <v>2</v>
      </c>
      <c r="H3246" s="6">
        <v>45130</v>
      </c>
      <c r="I3246" s="12" t="str">
        <f t="shared" si="452"/>
        <v>2023</v>
      </c>
      <c r="J3246" s="10" t="str">
        <f t="shared" si="453"/>
        <v>Jul</v>
      </c>
      <c r="K3246" s="12" t="str">
        <f t="shared" si="454"/>
        <v>23</v>
      </c>
      <c r="L3246" s="2" t="s">
        <v>14</v>
      </c>
      <c r="M3246" s="2" t="s">
        <v>15</v>
      </c>
      <c r="N3246" s="2">
        <v>0.79</v>
      </c>
      <c r="O3246" s="2" t="s">
        <v>16</v>
      </c>
      <c r="P3246" s="2">
        <v>16</v>
      </c>
      <c r="Q3246" s="2">
        <f t="shared" si="455"/>
        <v>3</v>
      </c>
      <c r="R3246" s="2">
        <v>37.049999999999997</v>
      </c>
      <c r="S3246" s="2">
        <f t="shared" si="456"/>
        <v>1</v>
      </c>
      <c r="T3246" s="42">
        <f>DataSet!G935+DataSet!Q935+DataSet!S935</f>
        <v>8</v>
      </c>
      <c r="U3246" s="16" t="str">
        <f t="shared" si="457"/>
        <v>High</v>
      </c>
      <c r="V3246" s="4">
        <v>3</v>
      </c>
      <c r="W3246" s="33">
        <f t="shared" si="458"/>
        <v>498.71661931818147</v>
      </c>
      <c r="X3246" s="2" t="s">
        <v>22</v>
      </c>
    </row>
    <row r="3247" spans="1:24" ht="14.25" customHeight="1" x14ac:dyDescent="0.25">
      <c r="A3247" s="2">
        <v>959</v>
      </c>
      <c r="B3247" s="2">
        <v>34</v>
      </c>
      <c r="C3247" s="2" t="str">
        <f t="shared" si="450"/>
        <v>Early Adults</v>
      </c>
      <c r="D3247" s="2" t="s">
        <v>23</v>
      </c>
      <c r="E3247" s="2" t="s">
        <v>19</v>
      </c>
      <c r="F3247" s="2">
        <v>211.15</v>
      </c>
      <c r="G3247" s="2">
        <f t="shared" si="451"/>
        <v>1</v>
      </c>
      <c r="H3247" s="6">
        <v>45155</v>
      </c>
      <c r="I3247" s="12" t="str">
        <f t="shared" si="452"/>
        <v>2023</v>
      </c>
      <c r="J3247" s="10" t="str">
        <f t="shared" si="453"/>
        <v>Aug</v>
      </c>
      <c r="K3247" s="12" t="str">
        <f t="shared" si="454"/>
        <v>17</v>
      </c>
      <c r="L3247" s="2" t="s">
        <v>20</v>
      </c>
      <c r="M3247" s="2" t="s">
        <v>15</v>
      </c>
      <c r="N3247" s="2">
        <v>0.79</v>
      </c>
      <c r="O3247" s="2" t="s">
        <v>16</v>
      </c>
      <c r="P3247" s="2">
        <v>10</v>
      </c>
      <c r="Q3247" s="2">
        <f t="shared" si="455"/>
        <v>2</v>
      </c>
      <c r="R3247" s="2">
        <v>21.12</v>
      </c>
      <c r="S3247" s="2">
        <f t="shared" si="456"/>
        <v>1</v>
      </c>
      <c r="T3247" s="42">
        <f>DataSet!G960+DataSet!Q960+DataSet!S960</f>
        <v>7</v>
      </c>
      <c r="U3247" s="16" t="str">
        <f t="shared" si="457"/>
        <v>High</v>
      </c>
      <c r="V3247" s="4">
        <v>1</v>
      </c>
      <c r="W3247" s="33">
        <f t="shared" si="458"/>
        <v>536.08309455587391</v>
      </c>
      <c r="X3247" s="2" t="s">
        <v>22</v>
      </c>
    </row>
    <row r="3248" spans="1:24" ht="14.25" customHeight="1" x14ac:dyDescent="0.25">
      <c r="A3248" s="2">
        <v>1156</v>
      </c>
      <c r="B3248" s="2">
        <v>42</v>
      </c>
      <c r="C3248" s="2" t="str">
        <f t="shared" si="450"/>
        <v>Mid Adults</v>
      </c>
      <c r="D3248" s="2" t="s">
        <v>12</v>
      </c>
      <c r="E3248" s="2" t="s">
        <v>13</v>
      </c>
      <c r="F3248" s="2">
        <v>363.17</v>
      </c>
      <c r="G3248" s="2">
        <f t="shared" si="451"/>
        <v>2</v>
      </c>
      <c r="H3248" s="6">
        <v>45352</v>
      </c>
      <c r="I3248" s="12" t="str">
        <f t="shared" si="452"/>
        <v>2024</v>
      </c>
      <c r="J3248" s="10" t="str">
        <f t="shared" si="453"/>
        <v>Mar</v>
      </c>
      <c r="K3248" s="12" t="str">
        <f t="shared" si="454"/>
        <v>01</v>
      </c>
      <c r="L3248" s="2" t="s">
        <v>14</v>
      </c>
      <c r="M3248" s="2" t="s">
        <v>15</v>
      </c>
      <c r="N3248" s="2">
        <v>0.79</v>
      </c>
      <c r="O3248" s="2" t="s">
        <v>16</v>
      </c>
      <c r="P3248" s="2">
        <v>16</v>
      </c>
      <c r="Q3248" s="2">
        <f t="shared" si="455"/>
        <v>3</v>
      </c>
      <c r="R3248" s="2">
        <v>22.7</v>
      </c>
      <c r="S3248" s="2">
        <f t="shared" si="456"/>
        <v>1</v>
      </c>
      <c r="T3248" s="42">
        <f>DataSet!G1157+DataSet!Q1157+DataSet!S1157</f>
        <v>5</v>
      </c>
      <c r="U3248" s="16" t="str">
        <f t="shared" si="457"/>
        <v>Medium</v>
      </c>
      <c r="V3248" s="4">
        <v>2</v>
      </c>
      <c r="W3248" s="33">
        <f t="shared" si="458"/>
        <v>514.88208450704201</v>
      </c>
      <c r="X3248" s="2" t="s">
        <v>22</v>
      </c>
    </row>
    <row r="3249" spans="1:24" ht="14.25" customHeight="1" x14ac:dyDescent="0.25">
      <c r="A3249" s="2">
        <v>1356</v>
      </c>
      <c r="B3249" s="2">
        <v>55</v>
      </c>
      <c r="C3249" s="2" t="str">
        <f t="shared" si="450"/>
        <v>Late Adults</v>
      </c>
      <c r="D3249" s="2" t="s">
        <v>12</v>
      </c>
      <c r="E3249" s="2" t="s">
        <v>13</v>
      </c>
      <c r="F3249" s="2">
        <v>526.89</v>
      </c>
      <c r="G3249" s="2">
        <f t="shared" si="451"/>
        <v>2</v>
      </c>
      <c r="H3249" s="6">
        <v>45552</v>
      </c>
      <c r="I3249" s="12" t="str">
        <f t="shared" si="452"/>
        <v>2024</v>
      </c>
      <c r="J3249" s="10" t="str">
        <f t="shared" si="453"/>
        <v>Sep</v>
      </c>
      <c r="K3249" s="12" t="str">
        <f t="shared" si="454"/>
        <v>17</v>
      </c>
      <c r="L3249" s="2" t="s">
        <v>20</v>
      </c>
      <c r="M3249" s="2" t="s">
        <v>25</v>
      </c>
      <c r="N3249" s="2">
        <v>0.79</v>
      </c>
      <c r="O3249" s="2" t="s">
        <v>21</v>
      </c>
      <c r="P3249" s="2">
        <v>12</v>
      </c>
      <c r="Q3249" s="2">
        <f t="shared" si="455"/>
        <v>2</v>
      </c>
      <c r="R3249" s="2">
        <v>43.91</v>
      </c>
      <c r="S3249" s="2">
        <f t="shared" si="456"/>
        <v>1</v>
      </c>
      <c r="T3249" s="42">
        <f>DataSet!G1357+DataSet!Q1357+DataSet!S1357</f>
        <v>7</v>
      </c>
      <c r="U3249" s="16" t="str">
        <f t="shared" si="457"/>
        <v>High</v>
      </c>
      <c r="V3249" s="4">
        <v>5</v>
      </c>
      <c r="W3249" s="33">
        <f t="shared" si="458"/>
        <v>540.46620588235294</v>
      </c>
      <c r="X3249" s="2" t="s">
        <v>22</v>
      </c>
    </row>
    <row r="3250" spans="1:24" ht="14.25" customHeight="1" x14ac:dyDescent="0.25">
      <c r="A3250" s="2">
        <v>1620</v>
      </c>
      <c r="B3250" s="2">
        <v>34</v>
      </c>
      <c r="C3250" s="2" t="str">
        <f t="shared" si="450"/>
        <v>Early Adults</v>
      </c>
      <c r="D3250" s="2" t="s">
        <v>26</v>
      </c>
      <c r="E3250" s="2" t="s">
        <v>29</v>
      </c>
      <c r="F3250" s="2">
        <v>569.53</v>
      </c>
      <c r="G3250" s="2">
        <f t="shared" si="451"/>
        <v>2</v>
      </c>
      <c r="H3250" s="6">
        <v>45816</v>
      </c>
      <c r="I3250" s="12" t="str">
        <f t="shared" si="452"/>
        <v>2025</v>
      </c>
      <c r="J3250" s="10" t="str">
        <f t="shared" si="453"/>
        <v>Jun</v>
      </c>
      <c r="K3250" s="12" t="str">
        <f t="shared" si="454"/>
        <v>08</v>
      </c>
      <c r="L3250" s="2" t="s">
        <v>24</v>
      </c>
      <c r="M3250" s="2" t="s">
        <v>25</v>
      </c>
      <c r="N3250" s="2">
        <v>0.79</v>
      </c>
      <c r="O3250" s="2" t="s">
        <v>21</v>
      </c>
      <c r="P3250" s="2">
        <v>13</v>
      </c>
      <c r="Q3250" s="2">
        <f t="shared" si="455"/>
        <v>2</v>
      </c>
      <c r="R3250" s="2">
        <v>43.81</v>
      </c>
      <c r="S3250" s="2">
        <f t="shared" si="456"/>
        <v>1</v>
      </c>
      <c r="T3250" s="42">
        <f>DataSet!G1621+DataSet!Q1621+DataSet!S1621</f>
        <v>5</v>
      </c>
      <c r="U3250" s="16" t="str">
        <f t="shared" si="457"/>
        <v>Medium</v>
      </c>
      <c r="V3250" s="4">
        <v>5</v>
      </c>
      <c r="W3250" s="33">
        <f t="shared" si="458"/>
        <v>540.50625368731551</v>
      </c>
      <c r="X3250" s="2" t="s">
        <v>28</v>
      </c>
    </row>
    <row r="3251" spans="1:24" ht="14.25" customHeight="1" x14ac:dyDescent="0.25">
      <c r="A3251" s="2">
        <v>1679</v>
      </c>
      <c r="B3251" s="2">
        <v>32</v>
      </c>
      <c r="C3251" s="2" t="str">
        <f t="shared" si="450"/>
        <v>Early Adults</v>
      </c>
      <c r="D3251" s="2" t="s">
        <v>12</v>
      </c>
      <c r="E3251" s="2" t="s">
        <v>13</v>
      </c>
      <c r="F3251" s="2">
        <v>988.85</v>
      </c>
      <c r="G3251" s="2">
        <f t="shared" si="451"/>
        <v>3</v>
      </c>
      <c r="H3251" s="6">
        <v>45875</v>
      </c>
      <c r="I3251" s="12" t="str">
        <f t="shared" si="452"/>
        <v>2025</v>
      </c>
      <c r="J3251" s="10" t="str">
        <f t="shared" si="453"/>
        <v>Aug</v>
      </c>
      <c r="K3251" s="12" t="str">
        <f t="shared" si="454"/>
        <v>06</v>
      </c>
      <c r="L3251" s="2" t="s">
        <v>30</v>
      </c>
      <c r="M3251" s="2" t="s">
        <v>25</v>
      </c>
      <c r="N3251" s="2">
        <v>0.79</v>
      </c>
      <c r="O3251" s="2" t="s">
        <v>16</v>
      </c>
      <c r="P3251" s="2">
        <v>8</v>
      </c>
      <c r="Q3251" s="2">
        <f t="shared" si="455"/>
        <v>2</v>
      </c>
      <c r="R3251" s="2">
        <v>123.61</v>
      </c>
      <c r="S3251" s="2">
        <f t="shared" si="456"/>
        <v>2</v>
      </c>
      <c r="T3251" s="42">
        <f>DataSet!G1680+DataSet!Q1680+DataSet!S1680</f>
        <v>5</v>
      </c>
      <c r="U3251" s="16" t="str">
        <f t="shared" si="457"/>
        <v>Medium</v>
      </c>
      <c r="V3251" s="4">
        <v>5</v>
      </c>
      <c r="W3251" s="33">
        <f t="shared" si="458"/>
        <v>540.42038461538448</v>
      </c>
      <c r="X3251" s="2" t="s">
        <v>17</v>
      </c>
    </row>
    <row r="3252" spans="1:24" ht="14.25" customHeight="1" x14ac:dyDescent="0.25">
      <c r="A3252" s="2">
        <v>2040</v>
      </c>
      <c r="B3252" s="2">
        <v>29</v>
      </c>
      <c r="C3252" s="2" t="str">
        <f t="shared" si="450"/>
        <v>Young Adults</v>
      </c>
      <c r="D3252" s="2" t="s">
        <v>26</v>
      </c>
      <c r="E3252" s="2" t="s">
        <v>13</v>
      </c>
      <c r="F3252" s="2">
        <v>323.56</v>
      </c>
      <c r="G3252" s="2">
        <f t="shared" si="451"/>
        <v>1</v>
      </c>
      <c r="H3252" s="6">
        <v>46236</v>
      </c>
      <c r="I3252" s="12" t="str">
        <f t="shared" si="452"/>
        <v>2026</v>
      </c>
      <c r="J3252" s="10" t="str">
        <f t="shared" si="453"/>
        <v>Aug</v>
      </c>
      <c r="K3252" s="12" t="str">
        <f t="shared" si="454"/>
        <v>02</v>
      </c>
      <c r="L3252" s="2" t="s">
        <v>20</v>
      </c>
      <c r="M3252" s="2" t="s">
        <v>25</v>
      </c>
      <c r="N3252" s="2">
        <v>0.79</v>
      </c>
      <c r="O3252" s="2" t="s">
        <v>16</v>
      </c>
      <c r="P3252" s="2">
        <v>11</v>
      </c>
      <c r="Q3252" s="2">
        <f t="shared" si="455"/>
        <v>2</v>
      </c>
      <c r="R3252" s="2">
        <v>29.41</v>
      </c>
      <c r="S3252" s="2">
        <f t="shared" si="456"/>
        <v>1</v>
      </c>
      <c r="T3252" s="42">
        <f>DataSet!G2041+DataSet!Q2041+DataSet!S2041</f>
        <v>5</v>
      </c>
      <c r="U3252" s="16" t="str">
        <f t="shared" si="457"/>
        <v>Medium</v>
      </c>
      <c r="V3252" s="4">
        <v>4</v>
      </c>
      <c r="W3252" s="33">
        <f t="shared" si="458"/>
        <v>518.20302777777772</v>
      </c>
      <c r="X3252" s="2" t="s">
        <v>28</v>
      </c>
    </row>
    <row r="3253" spans="1:24" ht="14.25" customHeight="1" x14ac:dyDescent="0.25">
      <c r="A3253" s="2">
        <v>3279</v>
      </c>
      <c r="B3253" s="2">
        <v>66</v>
      </c>
      <c r="C3253" s="2" t="str">
        <f t="shared" si="450"/>
        <v>Seniors</v>
      </c>
      <c r="D3253" s="2" t="s">
        <v>23</v>
      </c>
      <c r="E3253" s="2" t="s">
        <v>13</v>
      </c>
      <c r="F3253" s="2">
        <v>253.95</v>
      </c>
      <c r="G3253" s="2">
        <f t="shared" si="451"/>
        <v>1</v>
      </c>
      <c r="H3253" s="6">
        <v>47475</v>
      </c>
      <c r="I3253" s="12" t="str">
        <f t="shared" si="452"/>
        <v>2029</v>
      </c>
      <c r="J3253" s="10" t="str">
        <f t="shared" si="453"/>
        <v>Dec</v>
      </c>
      <c r="K3253" s="12" t="str">
        <f t="shared" si="454"/>
        <v>23</v>
      </c>
      <c r="L3253" s="2" t="s">
        <v>30</v>
      </c>
      <c r="M3253" s="2" t="s">
        <v>25</v>
      </c>
      <c r="N3253" s="2">
        <v>0.79</v>
      </c>
      <c r="O3253" s="2" t="s">
        <v>21</v>
      </c>
      <c r="P3253" s="2">
        <v>5</v>
      </c>
      <c r="Q3253" s="2">
        <f t="shared" si="455"/>
        <v>1</v>
      </c>
      <c r="R3253" s="2">
        <v>50.79</v>
      </c>
      <c r="S3253" s="2">
        <f t="shared" si="456"/>
        <v>2</v>
      </c>
      <c r="T3253" s="42">
        <f>DataSet!G3280+DataSet!Q3280+DataSet!S3280</f>
        <v>7</v>
      </c>
      <c r="U3253" s="16" t="str">
        <f t="shared" si="457"/>
        <v>High</v>
      </c>
      <c r="V3253" s="4">
        <v>3</v>
      </c>
      <c r="W3253" s="33">
        <f t="shared" si="458"/>
        <v>498.44843304843278</v>
      </c>
      <c r="X3253" s="2" t="s">
        <v>28</v>
      </c>
    </row>
    <row r="3254" spans="1:24" ht="14.25" customHeight="1" x14ac:dyDescent="0.25">
      <c r="A3254" s="2">
        <v>3716</v>
      </c>
      <c r="B3254" s="2">
        <v>23</v>
      </c>
      <c r="C3254" s="2" t="str">
        <f t="shared" si="450"/>
        <v>Young Adults</v>
      </c>
      <c r="D3254" s="2" t="s">
        <v>23</v>
      </c>
      <c r="E3254" s="2" t="s">
        <v>27</v>
      </c>
      <c r="F3254" s="2">
        <v>415.99</v>
      </c>
      <c r="G3254" s="2">
        <f t="shared" si="451"/>
        <v>2</v>
      </c>
      <c r="H3254" s="6">
        <v>47912</v>
      </c>
      <c r="I3254" s="12" t="str">
        <f t="shared" si="452"/>
        <v>2031</v>
      </c>
      <c r="J3254" s="10" t="str">
        <f t="shared" si="453"/>
        <v>Mar</v>
      </c>
      <c r="K3254" s="12" t="str">
        <f t="shared" si="454"/>
        <v>05</v>
      </c>
      <c r="L3254" s="2" t="s">
        <v>20</v>
      </c>
      <c r="M3254" s="2" t="s">
        <v>15</v>
      </c>
      <c r="N3254" s="2">
        <v>0.79</v>
      </c>
      <c r="O3254" s="2" t="s">
        <v>16</v>
      </c>
      <c r="P3254" s="2">
        <v>6</v>
      </c>
      <c r="Q3254" s="2">
        <f t="shared" si="455"/>
        <v>2</v>
      </c>
      <c r="R3254" s="2">
        <v>69.33</v>
      </c>
      <c r="S3254" s="2">
        <f t="shared" si="456"/>
        <v>2</v>
      </c>
      <c r="T3254" s="42">
        <f>DataSet!G3717+DataSet!Q3717+DataSet!S3717</f>
        <v>7</v>
      </c>
      <c r="U3254" s="16" t="str">
        <f t="shared" si="457"/>
        <v>High</v>
      </c>
      <c r="V3254" s="4">
        <v>2</v>
      </c>
      <c r="W3254" s="33">
        <f t="shared" si="458"/>
        <v>515.3106497175138</v>
      </c>
      <c r="X3254" s="2" t="s">
        <v>22</v>
      </c>
    </row>
    <row r="3255" spans="1:24" ht="14.25" customHeight="1" x14ac:dyDescent="0.25">
      <c r="A3255" s="2">
        <v>3816</v>
      </c>
      <c r="B3255" s="2">
        <v>34</v>
      </c>
      <c r="C3255" s="2" t="str">
        <f t="shared" si="450"/>
        <v>Early Adults</v>
      </c>
      <c r="D3255" s="2" t="s">
        <v>23</v>
      </c>
      <c r="E3255" s="2" t="s">
        <v>13</v>
      </c>
      <c r="F3255" s="2">
        <v>881.54</v>
      </c>
      <c r="G3255" s="2">
        <f t="shared" si="451"/>
        <v>3</v>
      </c>
      <c r="H3255" s="6">
        <v>48012</v>
      </c>
      <c r="I3255" s="12" t="str">
        <f t="shared" si="452"/>
        <v>2031</v>
      </c>
      <c r="J3255" s="10" t="str">
        <f t="shared" si="453"/>
        <v>Jun</v>
      </c>
      <c r="K3255" s="12" t="str">
        <f t="shared" si="454"/>
        <v>13</v>
      </c>
      <c r="L3255" s="2" t="s">
        <v>30</v>
      </c>
      <c r="M3255" s="2" t="s">
        <v>25</v>
      </c>
      <c r="N3255" s="2">
        <v>0.79</v>
      </c>
      <c r="O3255" s="2" t="s">
        <v>21</v>
      </c>
      <c r="P3255" s="2">
        <v>5</v>
      </c>
      <c r="Q3255" s="2">
        <f t="shared" si="455"/>
        <v>1</v>
      </c>
      <c r="R3255" s="2">
        <v>176.31</v>
      </c>
      <c r="S3255" s="2">
        <f t="shared" si="456"/>
        <v>3</v>
      </c>
      <c r="T3255" s="42">
        <f>DataSet!G3817+DataSet!Q3817+DataSet!S3817</f>
        <v>5</v>
      </c>
      <c r="U3255" s="16" t="str">
        <f t="shared" si="457"/>
        <v>Medium</v>
      </c>
      <c r="V3255" s="4">
        <v>2</v>
      </c>
      <c r="W3255" s="33">
        <f t="shared" si="458"/>
        <v>515.5920113314445</v>
      </c>
      <c r="X3255" s="2" t="s">
        <v>22</v>
      </c>
    </row>
    <row r="3256" spans="1:24" ht="14.25" customHeight="1" x14ac:dyDescent="0.25">
      <c r="A3256" s="2">
        <v>3952</v>
      </c>
      <c r="B3256" s="2">
        <v>50</v>
      </c>
      <c r="C3256" s="2" t="str">
        <f t="shared" si="450"/>
        <v>Late Adults</v>
      </c>
      <c r="D3256" s="2" t="s">
        <v>23</v>
      </c>
      <c r="E3256" s="2" t="s">
        <v>13</v>
      </c>
      <c r="F3256" s="2">
        <v>915.19</v>
      </c>
      <c r="G3256" s="2">
        <f t="shared" si="451"/>
        <v>3</v>
      </c>
      <c r="H3256" s="6">
        <v>48148</v>
      </c>
      <c r="I3256" s="12" t="str">
        <f t="shared" si="452"/>
        <v>2031</v>
      </c>
      <c r="J3256" s="10" t="str">
        <f t="shared" si="453"/>
        <v>Oct</v>
      </c>
      <c r="K3256" s="12" t="str">
        <f t="shared" si="454"/>
        <v>27</v>
      </c>
      <c r="L3256" s="2" t="s">
        <v>20</v>
      </c>
      <c r="M3256" s="2" t="s">
        <v>15</v>
      </c>
      <c r="N3256" s="2">
        <v>0.79</v>
      </c>
      <c r="O3256" s="2" t="s">
        <v>16</v>
      </c>
      <c r="P3256" s="2">
        <v>6</v>
      </c>
      <c r="Q3256" s="2">
        <f t="shared" si="455"/>
        <v>2</v>
      </c>
      <c r="R3256" s="2">
        <v>152.53</v>
      </c>
      <c r="S3256" s="2">
        <f t="shared" si="456"/>
        <v>3</v>
      </c>
      <c r="T3256" s="42">
        <f>DataSet!G3953+DataSet!Q3953+DataSet!S3953</f>
        <v>5</v>
      </c>
      <c r="U3256" s="16" t="str">
        <f t="shared" si="457"/>
        <v>Medium</v>
      </c>
      <c r="V3256" s="4">
        <v>5</v>
      </c>
      <c r="W3256" s="33">
        <f t="shared" si="458"/>
        <v>539.08973293768543</v>
      </c>
      <c r="X3256" s="2" t="s">
        <v>22</v>
      </c>
    </row>
    <row r="3257" spans="1:24" ht="14.25" customHeight="1" x14ac:dyDescent="0.25">
      <c r="A3257" s="2">
        <v>4185</v>
      </c>
      <c r="B3257" s="2">
        <v>27</v>
      </c>
      <c r="C3257" s="2" t="str">
        <f t="shared" si="450"/>
        <v>Young Adults</v>
      </c>
      <c r="D3257" s="2" t="s">
        <v>23</v>
      </c>
      <c r="E3257" s="2" t="s">
        <v>13</v>
      </c>
      <c r="F3257" s="2">
        <v>56.91</v>
      </c>
      <c r="G3257" s="2">
        <f t="shared" si="451"/>
        <v>1</v>
      </c>
      <c r="H3257" s="6">
        <v>48381</v>
      </c>
      <c r="I3257" s="12" t="str">
        <f t="shared" si="452"/>
        <v>2032</v>
      </c>
      <c r="J3257" s="10" t="str">
        <f t="shared" si="453"/>
        <v>Jun</v>
      </c>
      <c r="K3257" s="12" t="str">
        <f t="shared" si="454"/>
        <v>16</v>
      </c>
      <c r="L3257" s="2" t="s">
        <v>14</v>
      </c>
      <c r="M3257" s="2" t="s">
        <v>15</v>
      </c>
      <c r="N3257" s="2">
        <v>0.79</v>
      </c>
      <c r="O3257" s="2" t="s">
        <v>21</v>
      </c>
      <c r="P3257" s="2">
        <v>9</v>
      </c>
      <c r="Q3257" s="2">
        <f t="shared" si="455"/>
        <v>2</v>
      </c>
      <c r="R3257" s="2">
        <v>6.32</v>
      </c>
      <c r="S3257" s="2">
        <f t="shared" si="456"/>
        <v>1</v>
      </c>
      <c r="T3257" s="42">
        <f>DataSet!G4186+DataSet!Q4186+DataSet!S4186</f>
        <v>7</v>
      </c>
      <c r="U3257" s="16" t="str">
        <f t="shared" si="457"/>
        <v>High</v>
      </c>
      <c r="V3257" s="4">
        <v>5</v>
      </c>
      <c r="W3257" s="33">
        <f t="shared" si="458"/>
        <v>537.97038690476199</v>
      </c>
      <c r="X3257" s="2" t="s">
        <v>28</v>
      </c>
    </row>
    <row r="3258" spans="1:24" ht="14.25" customHeight="1" x14ac:dyDescent="0.25">
      <c r="A3258" s="2">
        <v>4266</v>
      </c>
      <c r="B3258" s="2">
        <v>43</v>
      </c>
      <c r="C3258" s="2" t="str">
        <f t="shared" si="450"/>
        <v>Mid Adults</v>
      </c>
      <c r="D3258" s="2" t="s">
        <v>23</v>
      </c>
      <c r="E3258" s="2" t="s">
        <v>29</v>
      </c>
      <c r="F3258" s="2">
        <v>441.11</v>
      </c>
      <c r="G3258" s="2">
        <f t="shared" si="451"/>
        <v>2</v>
      </c>
      <c r="H3258" s="6">
        <v>48462</v>
      </c>
      <c r="I3258" s="12" t="str">
        <f t="shared" si="452"/>
        <v>2032</v>
      </c>
      <c r="J3258" s="10" t="str">
        <f t="shared" si="453"/>
        <v>Sep</v>
      </c>
      <c r="K3258" s="12" t="str">
        <f t="shared" si="454"/>
        <v>05</v>
      </c>
      <c r="L3258" s="2" t="s">
        <v>30</v>
      </c>
      <c r="M3258" s="2" t="s">
        <v>15</v>
      </c>
      <c r="N3258" s="2">
        <v>0.79</v>
      </c>
      <c r="O3258" s="2" t="s">
        <v>16</v>
      </c>
      <c r="P3258" s="2">
        <v>14</v>
      </c>
      <c r="Q3258" s="2">
        <f t="shared" si="455"/>
        <v>2</v>
      </c>
      <c r="R3258" s="2">
        <v>31.51</v>
      </c>
      <c r="S3258" s="2">
        <f t="shared" si="456"/>
        <v>1</v>
      </c>
      <c r="T3258" s="42">
        <f>DataSet!G4267+DataSet!Q4267+DataSet!S4267</f>
        <v>6</v>
      </c>
      <c r="U3258" s="16" t="str">
        <f t="shared" si="457"/>
        <v>Medium</v>
      </c>
      <c r="V3258" s="4">
        <v>2</v>
      </c>
      <c r="W3258" s="33">
        <f t="shared" si="458"/>
        <v>514.55238636363617</v>
      </c>
      <c r="X3258" s="2" t="s">
        <v>28</v>
      </c>
    </row>
    <row r="3259" spans="1:24" ht="14.25" customHeight="1" x14ac:dyDescent="0.25">
      <c r="A3259" s="2">
        <v>4448</v>
      </c>
      <c r="B3259" s="2">
        <v>50</v>
      </c>
      <c r="C3259" s="2" t="str">
        <f t="shared" si="450"/>
        <v>Late Adults</v>
      </c>
      <c r="D3259" s="2" t="s">
        <v>23</v>
      </c>
      <c r="E3259" s="2" t="s">
        <v>13</v>
      </c>
      <c r="F3259" s="2">
        <v>573.33000000000004</v>
      </c>
      <c r="G3259" s="2">
        <f t="shared" si="451"/>
        <v>2</v>
      </c>
      <c r="H3259" s="6">
        <v>48644</v>
      </c>
      <c r="I3259" s="12" t="str">
        <f t="shared" si="452"/>
        <v>2033</v>
      </c>
      <c r="J3259" s="10" t="str">
        <f t="shared" si="453"/>
        <v>Mar</v>
      </c>
      <c r="K3259" s="12" t="str">
        <f t="shared" si="454"/>
        <v>06</v>
      </c>
      <c r="L3259" s="2" t="s">
        <v>30</v>
      </c>
      <c r="M3259" s="2" t="s">
        <v>15</v>
      </c>
      <c r="N3259" s="2">
        <v>0.79</v>
      </c>
      <c r="O3259" s="2" t="s">
        <v>21</v>
      </c>
      <c r="P3259" s="2">
        <v>11</v>
      </c>
      <c r="Q3259" s="2">
        <f t="shared" si="455"/>
        <v>2</v>
      </c>
      <c r="R3259" s="2">
        <v>52.12</v>
      </c>
      <c r="S3259" s="2">
        <f t="shared" si="456"/>
        <v>2</v>
      </c>
      <c r="T3259" s="42">
        <f>DataSet!G4449+DataSet!Q4449+DataSet!S4449</f>
        <v>5</v>
      </c>
      <c r="U3259" s="16" t="str">
        <f t="shared" si="457"/>
        <v>Medium</v>
      </c>
      <c r="V3259" s="4">
        <v>2</v>
      </c>
      <c r="W3259" s="33">
        <f t="shared" si="458"/>
        <v>514.7616239316236</v>
      </c>
      <c r="X3259" s="2" t="s">
        <v>17</v>
      </c>
    </row>
    <row r="3260" spans="1:24" ht="14.25" customHeight="1" x14ac:dyDescent="0.25">
      <c r="A3260" s="2">
        <v>4617</v>
      </c>
      <c r="B3260" s="2">
        <v>18</v>
      </c>
      <c r="C3260" s="2" t="str">
        <f t="shared" si="450"/>
        <v>Young Adults</v>
      </c>
      <c r="D3260" s="2" t="s">
        <v>26</v>
      </c>
      <c r="E3260" s="2" t="s">
        <v>19</v>
      </c>
      <c r="F3260" s="2">
        <v>268.02999999999997</v>
      </c>
      <c r="G3260" s="2">
        <f t="shared" si="451"/>
        <v>1</v>
      </c>
      <c r="H3260" s="6">
        <v>48813</v>
      </c>
      <c r="I3260" s="12" t="str">
        <f t="shared" si="452"/>
        <v>2033</v>
      </c>
      <c r="J3260" s="10" t="str">
        <f t="shared" si="453"/>
        <v>Aug</v>
      </c>
      <c r="K3260" s="12" t="str">
        <f t="shared" si="454"/>
        <v>22</v>
      </c>
      <c r="L3260" s="2" t="s">
        <v>24</v>
      </c>
      <c r="M3260" s="2" t="s">
        <v>25</v>
      </c>
      <c r="N3260" s="2">
        <v>0.79</v>
      </c>
      <c r="O3260" s="2" t="s">
        <v>21</v>
      </c>
      <c r="P3260" s="2">
        <v>16</v>
      </c>
      <c r="Q3260" s="2">
        <f t="shared" si="455"/>
        <v>3</v>
      </c>
      <c r="R3260" s="2">
        <v>16.75</v>
      </c>
      <c r="S3260" s="2">
        <f t="shared" si="456"/>
        <v>1</v>
      </c>
      <c r="T3260" s="42">
        <f>DataSet!G4618+DataSet!Q4618+DataSet!S4618</f>
        <v>6</v>
      </c>
      <c r="U3260" s="16" t="str">
        <f t="shared" si="457"/>
        <v>Medium</v>
      </c>
      <c r="V3260" s="4">
        <v>4</v>
      </c>
      <c r="W3260" s="33">
        <f t="shared" si="458"/>
        <v>518.74520891364898</v>
      </c>
      <c r="X3260" s="2" t="s">
        <v>28</v>
      </c>
    </row>
    <row r="3261" spans="1:24" ht="14.25" customHeight="1" x14ac:dyDescent="0.25">
      <c r="A3261" s="2">
        <v>4752</v>
      </c>
      <c r="B3261" s="2">
        <v>52</v>
      </c>
      <c r="C3261" s="2" t="str">
        <f t="shared" si="450"/>
        <v>Late Adults</v>
      </c>
      <c r="D3261" s="2" t="s">
        <v>12</v>
      </c>
      <c r="E3261" s="2" t="s">
        <v>27</v>
      </c>
      <c r="F3261" s="2">
        <v>969.2</v>
      </c>
      <c r="G3261" s="2">
        <f t="shared" si="451"/>
        <v>3</v>
      </c>
      <c r="H3261" s="6">
        <v>48948</v>
      </c>
      <c r="I3261" s="12" t="str">
        <f t="shared" si="452"/>
        <v>2034</v>
      </c>
      <c r="J3261" s="10" t="str">
        <f t="shared" si="453"/>
        <v>Jan</v>
      </c>
      <c r="K3261" s="12" t="str">
        <f t="shared" si="454"/>
        <v>04</v>
      </c>
      <c r="L3261" s="2" t="s">
        <v>30</v>
      </c>
      <c r="M3261" s="2" t="s">
        <v>15</v>
      </c>
      <c r="N3261" s="2">
        <v>0.79</v>
      </c>
      <c r="O3261" s="2" t="s">
        <v>21</v>
      </c>
      <c r="P3261" s="2">
        <v>4</v>
      </c>
      <c r="Q3261" s="2">
        <f t="shared" si="455"/>
        <v>1</v>
      </c>
      <c r="R3261" s="2">
        <v>242.3</v>
      </c>
      <c r="S3261" s="2">
        <f t="shared" si="456"/>
        <v>3</v>
      </c>
      <c r="T3261" s="42">
        <f>DataSet!G4753+DataSet!Q4753+DataSet!S4753</f>
        <v>5</v>
      </c>
      <c r="U3261" s="16" t="str">
        <f t="shared" si="457"/>
        <v>Medium</v>
      </c>
      <c r="V3261" s="4">
        <v>1</v>
      </c>
      <c r="W3261" s="33">
        <f t="shared" si="458"/>
        <v>537.01681034482749</v>
      </c>
      <c r="X3261" s="2" t="s">
        <v>28</v>
      </c>
    </row>
    <row r="3262" spans="1:24" ht="14.25" customHeight="1" x14ac:dyDescent="0.25">
      <c r="A3262" s="2">
        <v>4753</v>
      </c>
      <c r="B3262" s="2">
        <v>40</v>
      </c>
      <c r="C3262" s="2" t="str">
        <f t="shared" si="450"/>
        <v>Mid Adults</v>
      </c>
      <c r="D3262" s="2" t="s">
        <v>12</v>
      </c>
      <c r="E3262" s="2" t="s">
        <v>19</v>
      </c>
      <c r="F3262" s="2">
        <v>65.37</v>
      </c>
      <c r="G3262" s="2">
        <f t="shared" si="451"/>
        <v>1</v>
      </c>
      <c r="H3262" s="6">
        <v>48949</v>
      </c>
      <c r="I3262" s="12" t="str">
        <f t="shared" si="452"/>
        <v>2034</v>
      </c>
      <c r="J3262" s="10" t="str">
        <f t="shared" si="453"/>
        <v>Jan</v>
      </c>
      <c r="K3262" s="12" t="str">
        <f t="shared" si="454"/>
        <v>05</v>
      </c>
      <c r="L3262" s="2" t="s">
        <v>30</v>
      </c>
      <c r="M3262" s="2" t="s">
        <v>25</v>
      </c>
      <c r="N3262" s="2">
        <v>0.79</v>
      </c>
      <c r="O3262" s="2" t="s">
        <v>21</v>
      </c>
      <c r="P3262" s="2">
        <v>4</v>
      </c>
      <c r="Q3262" s="2">
        <f t="shared" si="455"/>
        <v>1</v>
      </c>
      <c r="R3262" s="2">
        <v>16.34</v>
      </c>
      <c r="S3262" s="2">
        <f t="shared" si="456"/>
        <v>1</v>
      </c>
      <c r="T3262" s="42">
        <f>DataSet!G4754+DataSet!Q4754+DataSet!S4754</f>
        <v>6</v>
      </c>
      <c r="U3262" s="16" t="str">
        <f t="shared" si="457"/>
        <v>Medium</v>
      </c>
      <c r="V3262" s="4">
        <v>5</v>
      </c>
      <c r="W3262" s="33">
        <f t="shared" si="458"/>
        <v>539.40638805970161</v>
      </c>
      <c r="X3262" s="2" t="s">
        <v>22</v>
      </c>
    </row>
    <row r="3263" spans="1:24" ht="14.25" customHeight="1" x14ac:dyDescent="0.25">
      <c r="A3263" s="2">
        <v>4794</v>
      </c>
      <c r="B3263" s="2">
        <v>55</v>
      </c>
      <c r="C3263" s="2" t="str">
        <f t="shared" si="450"/>
        <v>Late Adults</v>
      </c>
      <c r="D3263" s="2" t="s">
        <v>26</v>
      </c>
      <c r="E3263" s="2" t="s">
        <v>19</v>
      </c>
      <c r="F3263" s="2">
        <v>210.32</v>
      </c>
      <c r="G3263" s="2">
        <f t="shared" si="451"/>
        <v>1</v>
      </c>
      <c r="H3263" s="6">
        <v>48990</v>
      </c>
      <c r="I3263" s="12" t="str">
        <f t="shared" si="452"/>
        <v>2034</v>
      </c>
      <c r="J3263" s="10" t="str">
        <f t="shared" si="453"/>
        <v>Feb</v>
      </c>
      <c r="K3263" s="12" t="str">
        <f t="shared" si="454"/>
        <v>15</v>
      </c>
      <c r="L3263" s="2" t="s">
        <v>24</v>
      </c>
      <c r="M3263" s="2" t="s">
        <v>25</v>
      </c>
      <c r="N3263" s="2">
        <v>0.79</v>
      </c>
      <c r="O3263" s="2" t="s">
        <v>21</v>
      </c>
      <c r="P3263" s="2">
        <v>12</v>
      </c>
      <c r="Q3263" s="2">
        <f t="shared" si="455"/>
        <v>2</v>
      </c>
      <c r="R3263" s="2">
        <v>17.53</v>
      </c>
      <c r="S3263" s="2">
        <f t="shared" si="456"/>
        <v>1</v>
      </c>
      <c r="T3263" s="42">
        <f>DataSet!G4795+DataSet!Q4795+DataSet!S4795</f>
        <v>7</v>
      </c>
      <c r="U3263" s="16" t="str">
        <f t="shared" si="457"/>
        <v>High</v>
      </c>
      <c r="V3263" s="4">
        <v>5</v>
      </c>
      <c r="W3263" s="33">
        <f t="shared" si="458"/>
        <v>540.82565868263475</v>
      </c>
      <c r="X3263" s="2" t="s">
        <v>28</v>
      </c>
    </row>
    <row r="3264" spans="1:24" ht="14.25" customHeight="1" x14ac:dyDescent="0.25">
      <c r="A3264" s="2">
        <v>4831</v>
      </c>
      <c r="B3264" s="2">
        <v>33</v>
      </c>
      <c r="C3264" s="2" t="str">
        <f t="shared" si="450"/>
        <v>Early Adults</v>
      </c>
      <c r="D3264" s="2" t="s">
        <v>26</v>
      </c>
      <c r="E3264" s="2" t="s">
        <v>13</v>
      </c>
      <c r="F3264" s="2">
        <v>193.7</v>
      </c>
      <c r="G3264" s="2">
        <f t="shared" si="451"/>
        <v>1</v>
      </c>
      <c r="H3264" s="6">
        <v>49027</v>
      </c>
      <c r="I3264" s="12" t="str">
        <f t="shared" si="452"/>
        <v>2034</v>
      </c>
      <c r="J3264" s="10" t="str">
        <f t="shared" si="453"/>
        <v>Mar</v>
      </c>
      <c r="K3264" s="12" t="str">
        <f t="shared" si="454"/>
        <v>24</v>
      </c>
      <c r="L3264" s="2" t="s">
        <v>14</v>
      </c>
      <c r="M3264" s="2" t="s">
        <v>15</v>
      </c>
      <c r="N3264" s="2">
        <v>0.79</v>
      </c>
      <c r="O3264" s="2" t="s">
        <v>16</v>
      </c>
      <c r="P3264" s="2">
        <v>6</v>
      </c>
      <c r="Q3264" s="2">
        <f t="shared" si="455"/>
        <v>2</v>
      </c>
      <c r="R3264" s="2">
        <v>32.28</v>
      </c>
      <c r="S3264" s="2">
        <f t="shared" si="456"/>
        <v>1</v>
      </c>
      <c r="T3264" s="42">
        <f>DataSet!G4832+DataSet!Q4832+DataSet!S4832</f>
        <v>7</v>
      </c>
      <c r="U3264" s="16" t="str">
        <f t="shared" si="457"/>
        <v>High</v>
      </c>
      <c r="V3264" s="4">
        <v>2</v>
      </c>
      <c r="W3264" s="33">
        <f t="shared" si="458"/>
        <v>514.59428571428543</v>
      </c>
      <c r="X3264" s="2" t="s">
        <v>22</v>
      </c>
    </row>
    <row r="3265" spans="1:24" ht="14.25" customHeight="1" x14ac:dyDescent="0.25">
      <c r="A3265" s="2">
        <v>177</v>
      </c>
      <c r="B3265" s="2">
        <v>37</v>
      </c>
      <c r="C3265" s="2" t="str">
        <f t="shared" si="450"/>
        <v>Early Adults</v>
      </c>
      <c r="D3265" s="2" t="s">
        <v>23</v>
      </c>
      <c r="E3265" s="2" t="s">
        <v>27</v>
      </c>
      <c r="F3265" s="2">
        <v>889.1</v>
      </c>
      <c r="G3265" s="2">
        <f t="shared" si="451"/>
        <v>3</v>
      </c>
      <c r="H3265" s="6">
        <v>44373</v>
      </c>
      <c r="I3265" s="12" t="str">
        <f t="shared" si="452"/>
        <v>2021</v>
      </c>
      <c r="J3265" s="10" t="str">
        <f t="shared" si="453"/>
        <v>Jun</v>
      </c>
      <c r="K3265" s="12" t="str">
        <f t="shared" si="454"/>
        <v>26</v>
      </c>
      <c r="L3265" s="2" t="s">
        <v>24</v>
      </c>
      <c r="M3265" s="2" t="s">
        <v>15</v>
      </c>
      <c r="N3265" s="2">
        <v>0.78</v>
      </c>
      <c r="O3265" s="2" t="s">
        <v>21</v>
      </c>
      <c r="P3265" s="2">
        <v>18</v>
      </c>
      <c r="Q3265" s="2">
        <f t="shared" si="455"/>
        <v>3</v>
      </c>
      <c r="R3265" s="2">
        <v>49.39</v>
      </c>
      <c r="S3265" s="2">
        <f t="shared" si="456"/>
        <v>1</v>
      </c>
      <c r="T3265" s="42">
        <f>DataSet!G178+DataSet!Q178+DataSet!S178</f>
        <v>7</v>
      </c>
      <c r="U3265" s="16" t="str">
        <f t="shared" si="457"/>
        <v>High</v>
      </c>
      <c r="V3265" s="4">
        <v>5</v>
      </c>
      <c r="W3265" s="33">
        <f t="shared" si="458"/>
        <v>541.81816816816831</v>
      </c>
      <c r="X3265" s="2" t="s">
        <v>28</v>
      </c>
    </row>
    <row r="3266" spans="1:24" ht="14.25" customHeight="1" x14ac:dyDescent="0.25">
      <c r="A3266" s="2">
        <v>280</v>
      </c>
      <c r="B3266" s="2">
        <v>52</v>
      </c>
      <c r="C3266" s="2" t="str">
        <f t="shared" ref="C3266:C3329" si="459">IF(AND(B3266&gt;=18, B3266&lt;=29), "Young Adults",
   IF(AND(B3266&gt;=30, B3266&lt;=39), "Early Adults",
      IF(AND(B3266&gt;=40, B3266&lt;=49), "Mid Adults",
         IF(AND(B3266&gt;=50, B3266&lt;=59), "Late Adults",
            IF(AND(B3266&gt;=60, B3266&lt;=69), "Seniors", "Out of Range")
         )
      )
   )
)</f>
        <v>Late Adults</v>
      </c>
      <c r="D3266" s="2" t="s">
        <v>23</v>
      </c>
      <c r="E3266" s="2" t="s">
        <v>29</v>
      </c>
      <c r="F3266" s="2">
        <v>732.97</v>
      </c>
      <c r="G3266" s="2">
        <f t="shared" ref="G3266:G3329" si="460">IF(F3266 &lt;= 350, 1, IF(F3266&gt; 350, IF(F3266 &lt;= 650, 2, 3)))</f>
        <v>3</v>
      </c>
      <c r="H3266" s="6">
        <v>44476</v>
      </c>
      <c r="I3266" s="12" t="str">
        <f t="shared" ref="I3266:I3329" si="461">TEXT(H3266, "yyyy")</f>
        <v>2021</v>
      </c>
      <c r="J3266" s="10" t="str">
        <f t="shared" ref="J3266:J3329" si="462">TEXT(H3266, "mmm")</f>
        <v>Oct</v>
      </c>
      <c r="K3266" s="12" t="str">
        <f t="shared" ref="K3266:K3329" si="463">TEXT(H3266, "dd")</f>
        <v>07</v>
      </c>
      <c r="L3266" s="2" t="s">
        <v>14</v>
      </c>
      <c r="M3266" s="2" t="s">
        <v>25</v>
      </c>
      <c r="N3266" s="2">
        <v>0.78</v>
      </c>
      <c r="O3266" s="2" t="s">
        <v>16</v>
      </c>
      <c r="P3266" s="2">
        <v>14</v>
      </c>
      <c r="Q3266" s="2">
        <f t="shared" ref="Q3266:Q3329" si="464">IF(P3266 &lt;= 5, 1, IF(P3266&gt; 5, IF(P3266 &lt;= 15, 2, 3)))</f>
        <v>2</v>
      </c>
      <c r="R3266" s="2">
        <v>52.36</v>
      </c>
      <c r="S3266" s="2">
        <f t="shared" ref="S3266:S3329" si="465">IF(R3266 &lt;= 50, 1, IF(R3266&gt; 50, IF(R3266 &lt;= 150, 2, 3)))</f>
        <v>2</v>
      </c>
      <c r="T3266" s="42">
        <f>DataSet!G281+DataSet!Q281+DataSet!S281</f>
        <v>5</v>
      </c>
      <c r="U3266" s="16" t="str">
        <f t="shared" ref="U3266:U3329" si="466">IF(T3266&lt;=4,"Low",IF(T3266&lt;=6,"Medium","High"))</f>
        <v>Medium</v>
      </c>
      <c r="V3266" s="4">
        <v>2</v>
      </c>
      <c r="W3266" s="33">
        <f t="shared" ref="W3266:W3329" si="467">AVERAGEIFS(F3266:F8265, V3266:V8265,V3266 )</f>
        <v>515.5137535816616</v>
      </c>
      <c r="X3266" s="2" t="s">
        <v>28</v>
      </c>
    </row>
    <row r="3267" spans="1:24" ht="14.25" customHeight="1" x14ac:dyDescent="0.25">
      <c r="A3267" s="2">
        <v>549</v>
      </c>
      <c r="B3267" s="2">
        <v>18</v>
      </c>
      <c r="C3267" s="2" t="str">
        <f t="shared" si="459"/>
        <v>Young Adults</v>
      </c>
      <c r="D3267" s="2" t="s">
        <v>18</v>
      </c>
      <c r="E3267" s="2" t="s">
        <v>27</v>
      </c>
      <c r="F3267" s="2">
        <v>498.27</v>
      </c>
      <c r="G3267" s="2">
        <f t="shared" si="460"/>
        <v>2</v>
      </c>
      <c r="H3267" s="6">
        <v>44745</v>
      </c>
      <c r="I3267" s="12" t="str">
        <f t="shared" si="461"/>
        <v>2022</v>
      </c>
      <c r="J3267" s="10" t="str">
        <f t="shared" si="462"/>
        <v>Jul</v>
      </c>
      <c r="K3267" s="12" t="str">
        <f t="shared" si="463"/>
        <v>03</v>
      </c>
      <c r="L3267" s="2" t="s">
        <v>30</v>
      </c>
      <c r="M3267" s="2" t="s">
        <v>15</v>
      </c>
      <c r="N3267" s="2">
        <v>0.78</v>
      </c>
      <c r="O3267" s="2" t="s">
        <v>21</v>
      </c>
      <c r="P3267" s="2">
        <v>8</v>
      </c>
      <c r="Q3267" s="2">
        <f t="shared" si="464"/>
        <v>2</v>
      </c>
      <c r="R3267" s="2">
        <v>62.28</v>
      </c>
      <c r="S3267" s="2">
        <f t="shared" si="465"/>
        <v>2</v>
      </c>
      <c r="T3267" s="42">
        <f>DataSet!G550+DataSet!Q550+DataSet!S550</f>
        <v>7</v>
      </c>
      <c r="U3267" s="16" t="str">
        <f t="shared" si="466"/>
        <v>High</v>
      </c>
      <c r="V3267" s="4">
        <v>1</v>
      </c>
      <c r="W3267" s="33">
        <f t="shared" si="467"/>
        <v>535.77132564841486</v>
      </c>
      <c r="X3267" s="2" t="s">
        <v>22</v>
      </c>
    </row>
    <row r="3268" spans="1:24" ht="14.25" customHeight="1" x14ac:dyDescent="0.25">
      <c r="A3268" s="2">
        <v>705</v>
      </c>
      <c r="B3268" s="2">
        <v>19</v>
      </c>
      <c r="C3268" s="2" t="str">
        <f t="shared" si="459"/>
        <v>Young Adults</v>
      </c>
      <c r="D3268" s="2" t="s">
        <v>18</v>
      </c>
      <c r="E3268" s="2" t="s">
        <v>29</v>
      </c>
      <c r="F3268" s="2">
        <v>604.62</v>
      </c>
      <c r="G3268" s="2">
        <f t="shared" si="460"/>
        <v>2</v>
      </c>
      <c r="H3268" s="6">
        <v>44901</v>
      </c>
      <c r="I3268" s="12" t="str">
        <f t="shared" si="461"/>
        <v>2022</v>
      </c>
      <c r="J3268" s="10" t="str">
        <f t="shared" si="462"/>
        <v>Dec</v>
      </c>
      <c r="K3268" s="12" t="str">
        <f t="shared" si="463"/>
        <v>06</v>
      </c>
      <c r="L3268" s="2" t="s">
        <v>20</v>
      </c>
      <c r="M3268" s="2" t="s">
        <v>15</v>
      </c>
      <c r="N3268" s="2">
        <v>0.78</v>
      </c>
      <c r="O3268" s="2" t="s">
        <v>21</v>
      </c>
      <c r="P3268" s="2">
        <v>4</v>
      </c>
      <c r="Q3268" s="2">
        <f t="shared" si="464"/>
        <v>1</v>
      </c>
      <c r="R3268" s="2">
        <v>151.16</v>
      </c>
      <c r="S3268" s="2">
        <f t="shared" si="465"/>
        <v>3</v>
      </c>
      <c r="T3268" s="42">
        <f>DataSet!G706+DataSet!Q706+DataSet!S706</f>
        <v>4</v>
      </c>
      <c r="U3268" s="16" t="str">
        <f t="shared" si="466"/>
        <v>Low</v>
      </c>
      <c r="V3268" s="4">
        <v>2</v>
      </c>
      <c r="W3268" s="33">
        <f t="shared" si="467"/>
        <v>514.88887931034458</v>
      </c>
      <c r="X3268" s="2" t="s">
        <v>28</v>
      </c>
    </row>
    <row r="3269" spans="1:24" ht="14.25" customHeight="1" x14ac:dyDescent="0.25">
      <c r="A3269" s="2">
        <v>737</v>
      </c>
      <c r="B3269" s="2">
        <v>42</v>
      </c>
      <c r="C3269" s="2" t="str">
        <f t="shared" si="459"/>
        <v>Mid Adults</v>
      </c>
      <c r="D3269" s="2" t="s">
        <v>23</v>
      </c>
      <c r="E3269" s="2" t="s">
        <v>27</v>
      </c>
      <c r="F3269" s="2">
        <v>534.09</v>
      </c>
      <c r="G3269" s="2">
        <f t="shared" si="460"/>
        <v>2</v>
      </c>
      <c r="H3269" s="6">
        <v>44933</v>
      </c>
      <c r="I3269" s="12" t="str">
        <f t="shared" si="461"/>
        <v>2023</v>
      </c>
      <c r="J3269" s="10" t="str">
        <f t="shared" si="462"/>
        <v>Jan</v>
      </c>
      <c r="K3269" s="12" t="str">
        <f t="shared" si="463"/>
        <v>07</v>
      </c>
      <c r="L3269" s="2" t="s">
        <v>20</v>
      </c>
      <c r="M3269" s="2" t="s">
        <v>15</v>
      </c>
      <c r="N3269" s="2">
        <v>0.78</v>
      </c>
      <c r="O3269" s="2" t="s">
        <v>16</v>
      </c>
      <c r="P3269" s="2">
        <v>16</v>
      </c>
      <c r="Q3269" s="2">
        <f t="shared" si="464"/>
        <v>3</v>
      </c>
      <c r="R3269" s="2">
        <v>33.380000000000003</v>
      </c>
      <c r="S3269" s="2">
        <f t="shared" si="465"/>
        <v>1</v>
      </c>
      <c r="T3269" s="42">
        <f>DataSet!G738+DataSet!Q738+DataSet!S738</f>
        <v>7</v>
      </c>
      <c r="U3269" s="16" t="str">
        <f t="shared" si="466"/>
        <v>High</v>
      </c>
      <c r="V3269" s="4">
        <v>1</v>
      </c>
      <c r="W3269" s="33">
        <f t="shared" si="467"/>
        <v>535.87971098265893</v>
      </c>
      <c r="X3269" s="2" t="s">
        <v>22</v>
      </c>
    </row>
    <row r="3270" spans="1:24" ht="14.25" customHeight="1" x14ac:dyDescent="0.25">
      <c r="A3270" s="2">
        <v>1020</v>
      </c>
      <c r="B3270" s="2">
        <v>48</v>
      </c>
      <c r="C3270" s="2" t="str">
        <f t="shared" si="459"/>
        <v>Mid Adults</v>
      </c>
      <c r="D3270" s="2" t="s">
        <v>18</v>
      </c>
      <c r="E3270" s="2" t="s">
        <v>29</v>
      </c>
      <c r="F3270" s="2">
        <v>791.35</v>
      </c>
      <c r="G3270" s="2">
        <f t="shared" si="460"/>
        <v>3</v>
      </c>
      <c r="H3270" s="6">
        <v>45216</v>
      </c>
      <c r="I3270" s="12" t="str">
        <f t="shared" si="461"/>
        <v>2023</v>
      </c>
      <c r="J3270" s="10" t="str">
        <f t="shared" si="462"/>
        <v>Oct</v>
      </c>
      <c r="K3270" s="12" t="str">
        <f t="shared" si="463"/>
        <v>17</v>
      </c>
      <c r="L3270" s="2" t="s">
        <v>24</v>
      </c>
      <c r="M3270" s="2" t="s">
        <v>15</v>
      </c>
      <c r="N3270" s="2">
        <v>0.78</v>
      </c>
      <c r="O3270" s="2" t="s">
        <v>21</v>
      </c>
      <c r="P3270" s="2">
        <v>11</v>
      </c>
      <c r="Q3270" s="2">
        <f t="shared" si="464"/>
        <v>2</v>
      </c>
      <c r="R3270" s="2">
        <v>71.94</v>
      </c>
      <c r="S3270" s="2">
        <f t="shared" si="465"/>
        <v>2</v>
      </c>
      <c r="T3270" s="42">
        <f>DataSet!G1021+DataSet!Q1021+DataSet!S1021</f>
        <v>8</v>
      </c>
      <c r="U3270" s="16" t="str">
        <f t="shared" si="466"/>
        <v>High</v>
      </c>
      <c r="V3270" s="4">
        <v>3</v>
      </c>
      <c r="W3270" s="33">
        <f t="shared" si="467"/>
        <v>499.14699999999959</v>
      </c>
      <c r="X3270" s="2" t="s">
        <v>17</v>
      </c>
    </row>
    <row r="3271" spans="1:24" ht="14.25" customHeight="1" x14ac:dyDescent="0.25">
      <c r="A3271" s="2">
        <v>1337</v>
      </c>
      <c r="B3271" s="2">
        <v>33</v>
      </c>
      <c r="C3271" s="2" t="str">
        <f t="shared" si="459"/>
        <v>Early Adults</v>
      </c>
      <c r="D3271" s="2" t="s">
        <v>18</v>
      </c>
      <c r="E3271" s="2" t="s">
        <v>13</v>
      </c>
      <c r="F3271" s="2">
        <v>348.8</v>
      </c>
      <c r="G3271" s="2">
        <f t="shared" si="460"/>
        <v>1</v>
      </c>
      <c r="H3271" s="6">
        <v>45533</v>
      </c>
      <c r="I3271" s="12" t="str">
        <f t="shared" si="461"/>
        <v>2024</v>
      </c>
      <c r="J3271" s="10" t="str">
        <f t="shared" si="462"/>
        <v>Aug</v>
      </c>
      <c r="K3271" s="12" t="str">
        <f t="shared" si="463"/>
        <v>29</v>
      </c>
      <c r="L3271" s="2" t="s">
        <v>14</v>
      </c>
      <c r="M3271" s="2" t="s">
        <v>15</v>
      </c>
      <c r="N3271" s="2">
        <v>0.78</v>
      </c>
      <c r="O3271" s="2" t="s">
        <v>21</v>
      </c>
      <c r="P3271" s="2">
        <v>16</v>
      </c>
      <c r="Q3271" s="2">
        <f t="shared" si="464"/>
        <v>3</v>
      </c>
      <c r="R3271" s="2">
        <v>21.8</v>
      </c>
      <c r="S3271" s="2">
        <f t="shared" si="465"/>
        <v>1</v>
      </c>
      <c r="T3271" s="42">
        <f>DataSet!G1338+DataSet!Q1338+DataSet!S1338</f>
        <v>7</v>
      </c>
      <c r="U3271" s="16" t="str">
        <f t="shared" si="466"/>
        <v>High</v>
      </c>
      <c r="V3271" s="4">
        <v>5</v>
      </c>
      <c r="W3271" s="33">
        <f t="shared" si="467"/>
        <v>540.77213855421701</v>
      </c>
      <c r="X3271" s="2" t="s">
        <v>17</v>
      </c>
    </row>
    <row r="3272" spans="1:24" ht="14.25" customHeight="1" x14ac:dyDescent="0.25">
      <c r="A3272" s="2">
        <v>1369</v>
      </c>
      <c r="B3272" s="2">
        <v>65</v>
      </c>
      <c r="C3272" s="2" t="str">
        <f t="shared" si="459"/>
        <v>Seniors</v>
      </c>
      <c r="D3272" s="2" t="s">
        <v>23</v>
      </c>
      <c r="E3272" s="2" t="s">
        <v>29</v>
      </c>
      <c r="F3272" s="2">
        <v>532.84</v>
      </c>
      <c r="G3272" s="2">
        <f t="shared" si="460"/>
        <v>2</v>
      </c>
      <c r="H3272" s="6">
        <v>45565</v>
      </c>
      <c r="I3272" s="12" t="str">
        <f t="shared" si="461"/>
        <v>2024</v>
      </c>
      <c r="J3272" s="10" t="str">
        <f t="shared" si="462"/>
        <v>Sep</v>
      </c>
      <c r="K3272" s="12" t="str">
        <f t="shared" si="463"/>
        <v>30</v>
      </c>
      <c r="L3272" s="2" t="s">
        <v>14</v>
      </c>
      <c r="M3272" s="2" t="s">
        <v>25</v>
      </c>
      <c r="N3272" s="2">
        <v>0.78</v>
      </c>
      <c r="O3272" s="2" t="s">
        <v>21</v>
      </c>
      <c r="P3272" s="2">
        <v>15</v>
      </c>
      <c r="Q3272" s="2">
        <f t="shared" si="464"/>
        <v>2</v>
      </c>
      <c r="R3272" s="2">
        <v>35.520000000000003</v>
      </c>
      <c r="S3272" s="2">
        <f t="shared" si="465"/>
        <v>1</v>
      </c>
      <c r="T3272" s="42">
        <f>DataSet!G1370+DataSet!Q1370+DataSet!S1370</f>
        <v>6</v>
      </c>
      <c r="U3272" s="16" t="str">
        <f t="shared" si="466"/>
        <v>Medium</v>
      </c>
      <c r="V3272" s="4">
        <v>5</v>
      </c>
      <c r="W3272" s="33">
        <f t="shared" si="467"/>
        <v>541.35211480362557</v>
      </c>
      <c r="X3272" s="2" t="s">
        <v>28</v>
      </c>
    </row>
    <row r="3273" spans="1:24" ht="14.25" customHeight="1" x14ac:dyDescent="0.25">
      <c r="A3273" s="2">
        <v>1371</v>
      </c>
      <c r="B3273" s="2">
        <v>26</v>
      </c>
      <c r="C3273" s="2" t="str">
        <f t="shared" si="459"/>
        <v>Young Adults</v>
      </c>
      <c r="D3273" s="2" t="s">
        <v>18</v>
      </c>
      <c r="E3273" s="2" t="s">
        <v>19</v>
      </c>
      <c r="F3273" s="2">
        <v>114.42</v>
      </c>
      <c r="G3273" s="2">
        <f t="shared" si="460"/>
        <v>1</v>
      </c>
      <c r="H3273" s="6">
        <v>45567</v>
      </c>
      <c r="I3273" s="12" t="str">
        <f t="shared" si="461"/>
        <v>2024</v>
      </c>
      <c r="J3273" s="10" t="str">
        <f t="shared" si="462"/>
        <v>Oct</v>
      </c>
      <c r="K3273" s="12" t="str">
        <f t="shared" si="463"/>
        <v>02</v>
      </c>
      <c r="L3273" s="2" t="s">
        <v>30</v>
      </c>
      <c r="M3273" s="2" t="s">
        <v>25</v>
      </c>
      <c r="N3273" s="2">
        <v>0.78</v>
      </c>
      <c r="O3273" s="2" t="s">
        <v>21</v>
      </c>
      <c r="P3273" s="2">
        <v>15</v>
      </c>
      <c r="Q3273" s="2">
        <f t="shared" si="464"/>
        <v>2</v>
      </c>
      <c r="R3273" s="2">
        <v>7.63</v>
      </c>
      <c r="S3273" s="2">
        <f t="shared" si="465"/>
        <v>1</v>
      </c>
      <c r="T3273" s="42">
        <f>DataSet!G1372+DataSet!Q1372+DataSet!S1372</f>
        <v>5</v>
      </c>
      <c r="U3273" s="16" t="str">
        <f t="shared" si="466"/>
        <v>Medium</v>
      </c>
      <c r="V3273" s="4">
        <v>1</v>
      </c>
      <c r="W3273" s="33">
        <f t="shared" si="467"/>
        <v>535.88489855072453</v>
      </c>
      <c r="X3273" s="2" t="s">
        <v>22</v>
      </c>
    </row>
    <row r="3274" spans="1:24" ht="14.25" customHeight="1" x14ac:dyDescent="0.25">
      <c r="A3274" s="2">
        <v>2237</v>
      </c>
      <c r="B3274" s="2">
        <v>52</v>
      </c>
      <c r="C3274" s="2" t="str">
        <f t="shared" si="459"/>
        <v>Late Adults</v>
      </c>
      <c r="D3274" s="2" t="s">
        <v>18</v>
      </c>
      <c r="E3274" s="2" t="s">
        <v>13</v>
      </c>
      <c r="F3274" s="2">
        <v>852.7</v>
      </c>
      <c r="G3274" s="2">
        <f t="shared" si="460"/>
        <v>3</v>
      </c>
      <c r="H3274" s="6">
        <v>46433</v>
      </c>
      <c r="I3274" s="12" t="str">
        <f t="shared" si="461"/>
        <v>2027</v>
      </c>
      <c r="J3274" s="10" t="str">
        <f t="shared" si="462"/>
        <v>Feb</v>
      </c>
      <c r="K3274" s="12" t="str">
        <f t="shared" si="463"/>
        <v>15</v>
      </c>
      <c r="L3274" s="2" t="s">
        <v>30</v>
      </c>
      <c r="M3274" s="2" t="s">
        <v>25</v>
      </c>
      <c r="N3274" s="2">
        <v>0.78</v>
      </c>
      <c r="O3274" s="2" t="s">
        <v>16</v>
      </c>
      <c r="P3274" s="2">
        <v>9</v>
      </c>
      <c r="Q3274" s="2">
        <f t="shared" si="464"/>
        <v>2</v>
      </c>
      <c r="R3274" s="2">
        <v>94.74</v>
      </c>
      <c r="S3274" s="2">
        <f t="shared" si="465"/>
        <v>2</v>
      </c>
      <c r="T3274" s="42">
        <f>DataSet!G2238+DataSet!Q2238+DataSet!S2238</f>
        <v>3</v>
      </c>
      <c r="U3274" s="16" t="str">
        <f t="shared" si="466"/>
        <v>Low</v>
      </c>
      <c r="V3274" s="4">
        <v>3</v>
      </c>
      <c r="W3274" s="33">
        <f t="shared" si="467"/>
        <v>498.30974212034346</v>
      </c>
      <c r="X3274" s="2" t="s">
        <v>17</v>
      </c>
    </row>
    <row r="3275" spans="1:24" ht="14.25" customHeight="1" x14ac:dyDescent="0.25">
      <c r="A3275" s="2">
        <v>2359</v>
      </c>
      <c r="B3275" s="2">
        <v>62</v>
      </c>
      <c r="C3275" s="2" t="str">
        <f t="shared" si="459"/>
        <v>Seniors</v>
      </c>
      <c r="D3275" s="2" t="s">
        <v>23</v>
      </c>
      <c r="E3275" s="2" t="s">
        <v>27</v>
      </c>
      <c r="F3275" s="2">
        <v>746.8</v>
      </c>
      <c r="G3275" s="2">
        <f t="shared" si="460"/>
        <v>3</v>
      </c>
      <c r="H3275" s="6">
        <v>46555</v>
      </c>
      <c r="I3275" s="12" t="str">
        <f t="shared" si="461"/>
        <v>2027</v>
      </c>
      <c r="J3275" s="10" t="str">
        <f t="shared" si="462"/>
        <v>Jun</v>
      </c>
      <c r="K3275" s="12" t="str">
        <f t="shared" si="463"/>
        <v>17</v>
      </c>
      <c r="L3275" s="2" t="s">
        <v>30</v>
      </c>
      <c r="M3275" s="2" t="s">
        <v>25</v>
      </c>
      <c r="N3275" s="2">
        <v>0.78</v>
      </c>
      <c r="O3275" s="2" t="s">
        <v>16</v>
      </c>
      <c r="P3275" s="2">
        <v>6</v>
      </c>
      <c r="Q3275" s="2">
        <f t="shared" si="464"/>
        <v>2</v>
      </c>
      <c r="R3275" s="2">
        <v>124.47</v>
      </c>
      <c r="S3275" s="2">
        <f t="shared" si="465"/>
        <v>2</v>
      </c>
      <c r="T3275" s="42">
        <f>DataSet!G2360+DataSet!Q2360+DataSet!S2360</f>
        <v>4</v>
      </c>
      <c r="U3275" s="16" t="str">
        <f t="shared" si="466"/>
        <v>Low</v>
      </c>
      <c r="V3275" s="4">
        <v>2</v>
      </c>
      <c r="W3275" s="33">
        <f t="shared" si="467"/>
        <v>514.63028818443763</v>
      </c>
      <c r="X3275" s="2" t="s">
        <v>28</v>
      </c>
    </row>
    <row r="3276" spans="1:24" ht="14.25" customHeight="1" x14ac:dyDescent="0.25">
      <c r="A3276" s="2">
        <v>2422</v>
      </c>
      <c r="B3276" s="2">
        <v>57</v>
      </c>
      <c r="C3276" s="2" t="str">
        <f t="shared" si="459"/>
        <v>Late Adults</v>
      </c>
      <c r="D3276" s="2" t="s">
        <v>12</v>
      </c>
      <c r="E3276" s="2" t="s">
        <v>27</v>
      </c>
      <c r="F3276" s="2">
        <v>208.21</v>
      </c>
      <c r="G3276" s="2">
        <f t="shared" si="460"/>
        <v>1</v>
      </c>
      <c r="H3276" s="6">
        <v>46618</v>
      </c>
      <c r="I3276" s="12" t="str">
        <f t="shared" si="461"/>
        <v>2027</v>
      </c>
      <c r="J3276" s="10" t="str">
        <f t="shared" si="462"/>
        <v>Aug</v>
      </c>
      <c r="K3276" s="12" t="str">
        <f t="shared" si="463"/>
        <v>19</v>
      </c>
      <c r="L3276" s="2" t="s">
        <v>20</v>
      </c>
      <c r="M3276" s="2" t="s">
        <v>15</v>
      </c>
      <c r="N3276" s="2">
        <v>0.78</v>
      </c>
      <c r="O3276" s="2" t="s">
        <v>21</v>
      </c>
      <c r="P3276" s="2">
        <v>18</v>
      </c>
      <c r="Q3276" s="2">
        <f t="shared" si="464"/>
        <v>3</v>
      </c>
      <c r="R3276" s="2">
        <v>11.57</v>
      </c>
      <c r="S3276" s="2">
        <f t="shared" si="465"/>
        <v>1</v>
      </c>
      <c r="T3276" s="42">
        <f>DataSet!G2423+DataSet!Q2423+DataSet!S2423</f>
        <v>3</v>
      </c>
      <c r="U3276" s="16" t="str">
        <f t="shared" si="466"/>
        <v>Low</v>
      </c>
      <c r="V3276" s="4">
        <v>4</v>
      </c>
      <c r="W3276" s="33">
        <f t="shared" si="467"/>
        <v>519.44553072625695</v>
      </c>
      <c r="X3276" s="2" t="s">
        <v>17</v>
      </c>
    </row>
    <row r="3277" spans="1:24" ht="14.25" customHeight="1" x14ac:dyDescent="0.25">
      <c r="A3277" s="2">
        <v>2484</v>
      </c>
      <c r="B3277" s="2">
        <v>54</v>
      </c>
      <c r="C3277" s="2" t="str">
        <f t="shared" si="459"/>
        <v>Late Adults</v>
      </c>
      <c r="D3277" s="2" t="s">
        <v>18</v>
      </c>
      <c r="E3277" s="2" t="s">
        <v>19</v>
      </c>
      <c r="F3277" s="2">
        <v>712.07</v>
      </c>
      <c r="G3277" s="2">
        <f t="shared" si="460"/>
        <v>3</v>
      </c>
      <c r="H3277" s="6">
        <v>46680</v>
      </c>
      <c r="I3277" s="12" t="str">
        <f t="shared" si="461"/>
        <v>2027</v>
      </c>
      <c r="J3277" s="10" t="str">
        <f t="shared" si="462"/>
        <v>Oct</v>
      </c>
      <c r="K3277" s="12" t="str">
        <f t="shared" si="463"/>
        <v>20</v>
      </c>
      <c r="L3277" s="2" t="s">
        <v>20</v>
      </c>
      <c r="M3277" s="2" t="s">
        <v>15</v>
      </c>
      <c r="N3277" s="2">
        <v>0.78</v>
      </c>
      <c r="O3277" s="2" t="s">
        <v>21</v>
      </c>
      <c r="P3277" s="2">
        <v>4</v>
      </c>
      <c r="Q3277" s="2">
        <f t="shared" si="464"/>
        <v>1</v>
      </c>
      <c r="R3277" s="2">
        <v>178.02</v>
      </c>
      <c r="S3277" s="2">
        <f t="shared" si="465"/>
        <v>3</v>
      </c>
      <c r="T3277" s="42">
        <f>DataSet!G2485+DataSet!Q2485+DataSet!S2485</f>
        <v>8</v>
      </c>
      <c r="U3277" s="16" t="str">
        <f t="shared" si="466"/>
        <v>High</v>
      </c>
      <c r="V3277" s="4">
        <v>5</v>
      </c>
      <c r="W3277" s="33">
        <f t="shared" si="467"/>
        <v>541.37790909090927</v>
      </c>
      <c r="X3277" s="2" t="s">
        <v>17</v>
      </c>
    </row>
    <row r="3278" spans="1:24" ht="14.25" customHeight="1" x14ac:dyDescent="0.25">
      <c r="A3278" s="2">
        <v>3317</v>
      </c>
      <c r="B3278" s="2">
        <v>52</v>
      </c>
      <c r="C3278" s="2" t="str">
        <f t="shared" si="459"/>
        <v>Late Adults</v>
      </c>
      <c r="D3278" s="2" t="s">
        <v>18</v>
      </c>
      <c r="E3278" s="2" t="s">
        <v>19</v>
      </c>
      <c r="F3278" s="2">
        <v>247.78</v>
      </c>
      <c r="G3278" s="2">
        <f t="shared" si="460"/>
        <v>1</v>
      </c>
      <c r="H3278" s="6">
        <v>47513</v>
      </c>
      <c r="I3278" s="12" t="str">
        <f t="shared" si="461"/>
        <v>2030</v>
      </c>
      <c r="J3278" s="10" t="str">
        <f t="shared" si="462"/>
        <v>Jan</v>
      </c>
      <c r="K3278" s="12" t="str">
        <f t="shared" si="463"/>
        <v>30</v>
      </c>
      <c r="L3278" s="2" t="s">
        <v>24</v>
      </c>
      <c r="M3278" s="2" t="s">
        <v>15</v>
      </c>
      <c r="N3278" s="2">
        <v>0.78</v>
      </c>
      <c r="O3278" s="2" t="s">
        <v>16</v>
      </c>
      <c r="P3278" s="2">
        <v>13</v>
      </c>
      <c r="Q3278" s="2">
        <f t="shared" si="464"/>
        <v>2</v>
      </c>
      <c r="R3278" s="2">
        <v>19.059999999999999</v>
      </c>
      <c r="S3278" s="2">
        <f t="shared" si="465"/>
        <v>1</v>
      </c>
      <c r="T3278" s="42">
        <f>DataSet!G3318+DataSet!Q3318+DataSet!S3318</f>
        <v>5</v>
      </c>
      <c r="U3278" s="16" t="str">
        <f t="shared" si="466"/>
        <v>Medium</v>
      </c>
      <c r="V3278" s="4">
        <v>3</v>
      </c>
      <c r="W3278" s="33">
        <f t="shared" si="467"/>
        <v>497.2913793103445</v>
      </c>
      <c r="X3278" s="2" t="s">
        <v>17</v>
      </c>
    </row>
    <row r="3279" spans="1:24" ht="14.25" customHeight="1" x14ac:dyDescent="0.25">
      <c r="A3279" s="2">
        <v>3406</v>
      </c>
      <c r="B3279" s="2">
        <v>38</v>
      </c>
      <c r="C3279" s="2" t="str">
        <f t="shared" si="459"/>
        <v>Early Adults</v>
      </c>
      <c r="D3279" s="2" t="s">
        <v>18</v>
      </c>
      <c r="E3279" s="2" t="s">
        <v>29</v>
      </c>
      <c r="F3279" s="2">
        <v>575.94000000000005</v>
      </c>
      <c r="G3279" s="2">
        <f t="shared" si="460"/>
        <v>2</v>
      </c>
      <c r="H3279" s="6">
        <v>47602</v>
      </c>
      <c r="I3279" s="12" t="str">
        <f t="shared" si="461"/>
        <v>2030</v>
      </c>
      <c r="J3279" s="10" t="str">
        <f t="shared" si="462"/>
        <v>Apr</v>
      </c>
      <c r="K3279" s="12" t="str">
        <f t="shared" si="463"/>
        <v>29</v>
      </c>
      <c r="L3279" s="2" t="s">
        <v>24</v>
      </c>
      <c r="M3279" s="2" t="s">
        <v>15</v>
      </c>
      <c r="N3279" s="2">
        <v>0.78</v>
      </c>
      <c r="O3279" s="2" t="s">
        <v>21</v>
      </c>
      <c r="P3279" s="2">
        <v>17</v>
      </c>
      <c r="Q3279" s="2">
        <f t="shared" si="464"/>
        <v>3</v>
      </c>
      <c r="R3279" s="2">
        <v>33.880000000000003</v>
      </c>
      <c r="S3279" s="2">
        <f t="shared" si="465"/>
        <v>1</v>
      </c>
      <c r="T3279" s="42">
        <f>DataSet!G3407+DataSet!Q3407+DataSet!S3407</f>
        <v>5</v>
      </c>
      <c r="U3279" s="16" t="str">
        <f t="shared" si="466"/>
        <v>Medium</v>
      </c>
      <c r="V3279" s="4">
        <v>4</v>
      </c>
      <c r="W3279" s="33">
        <f t="shared" si="467"/>
        <v>520.3173389355743</v>
      </c>
      <c r="X3279" s="2" t="s">
        <v>22</v>
      </c>
    </row>
    <row r="3280" spans="1:24" ht="14.25" customHeight="1" x14ac:dyDescent="0.25">
      <c r="A3280" s="2">
        <v>3506</v>
      </c>
      <c r="B3280" s="2">
        <v>25</v>
      </c>
      <c r="C3280" s="2" t="str">
        <f t="shared" si="459"/>
        <v>Young Adults</v>
      </c>
      <c r="D3280" s="2" t="s">
        <v>12</v>
      </c>
      <c r="E3280" s="2" t="s">
        <v>13</v>
      </c>
      <c r="F3280" s="2">
        <v>755.42</v>
      </c>
      <c r="G3280" s="2">
        <f t="shared" si="460"/>
        <v>3</v>
      </c>
      <c r="H3280" s="6">
        <v>47702</v>
      </c>
      <c r="I3280" s="12" t="str">
        <f t="shared" si="461"/>
        <v>2030</v>
      </c>
      <c r="J3280" s="10" t="str">
        <f t="shared" si="462"/>
        <v>Aug</v>
      </c>
      <c r="K3280" s="12" t="str">
        <f t="shared" si="463"/>
        <v>07</v>
      </c>
      <c r="L3280" s="2" t="s">
        <v>14</v>
      </c>
      <c r="M3280" s="2" t="s">
        <v>25</v>
      </c>
      <c r="N3280" s="2">
        <v>0.78</v>
      </c>
      <c r="O3280" s="2" t="s">
        <v>16</v>
      </c>
      <c r="P3280" s="2">
        <v>9</v>
      </c>
      <c r="Q3280" s="2">
        <f t="shared" si="464"/>
        <v>2</v>
      </c>
      <c r="R3280" s="2">
        <v>83.94</v>
      </c>
      <c r="S3280" s="2">
        <f t="shared" si="465"/>
        <v>2</v>
      </c>
      <c r="T3280" s="42">
        <f>DataSet!G3507+DataSet!Q3507+DataSet!S3507</f>
        <v>7</v>
      </c>
      <c r="U3280" s="16" t="str">
        <f t="shared" si="466"/>
        <v>High</v>
      </c>
      <c r="V3280" s="4">
        <v>5</v>
      </c>
      <c r="W3280" s="33">
        <f t="shared" si="467"/>
        <v>540.85908814589675</v>
      </c>
      <c r="X3280" s="2" t="s">
        <v>17</v>
      </c>
    </row>
    <row r="3281" spans="1:24" ht="14.25" customHeight="1" x14ac:dyDescent="0.25">
      <c r="A3281" s="2">
        <v>3860</v>
      </c>
      <c r="B3281" s="2">
        <v>55</v>
      </c>
      <c r="C3281" s="2" t="str">
        <f t="shared" si="459"/>
        <v>Late Adults</v>
      </c>
      <c r="D3281" s="2" t="s">
        <v>26</v>
      </c>
      <c r="E3281" s="2" t="s">
        <v>27</v>
      </c>
      <c r="F3281" s="2">
        <v>464.89</v>
      </c>
      <c r="G3281" s="2">
        <f t="shared" si="460"/>
        <v>2</v>
      </c>
      <c r="H3281" s="6">
        <v>48056</v>
      </c>
      <c r="I3281" s="12" t="str">
        <f t="shared" si="461"/>
        <v>2031</v>
      </c>
      <c r="J3281" s="10" t="str">
        <f t="shared" si="462"/>
        <v>Jul</v>
      </c>
      <c r="K3281" s="12" t="str">
        <f t="shared" si="463"/>
        <v>27</v>
      </c>
      <c r="L3281" s="2" t="s">
        <v>30</v>
      </c>
      <c r="M3281" s="2" t="s">
        <v>25</v>
      </c>
      <c r="N3281" s="2">
        <v>0.78</v>
      </c>
      <c r="O3281" s="2" t="s">
        <v>21</v>
      </c>
      <c r="P3281" s="2">
        <v>13</v>
      </c>
      <c r="Q3281" s="2">
        <f t="shared" si="464"/>
        <v>2</v>
      </c>
      <c r="R3281" s="2">
        <v>35.76</v>
      </c>
      <c r="S3281" s="2">
        <f t="shared" si="465"/>
        <v>1</v>
      </c>
      <c r="T3281" s="42">
        <f>DataSet!G3861+DataSet!Q3861+DataSet!S3861</f>
        <v>7</v>
      </c>
      <c r="U3281" s="16" t="str">
        <f t="shared" si="466"/>
        <v>High</v>
      </c>
      <c r="V3281" s="4">
        <v>4</v>
      </c>
      <c r="W3281" s="33">
        <f t="shared" si="467"/>
        <v>520.16109550561794</v>
      </c>
      <c r="X3281" s="2" t="s">
        <v>22</v>
      </c>
    </row>
    <row r="3282" spans="1:24" ht="14.25" customHeight="1" x14ac:dyDescent="0.25">
      <c r="A3282" s="2">
        <v>4020</v>
      </c>
      <c r="B3282" s="2">
        <v>65</v>
      </c>
      <c r="C3282" s="2" t="str">
        <f t="shared" si="459"/>
        <v>Seniors</v>
      </c>
      <c r="D3282" s="2" t="s">
        <v>26</v>
      </c>
      <c r="E3282" s="2" t="s">
        <v>19</v>
      </c>
      <c r="F3282" s="2">
        <v>955.32</v>
      </c>
      <c r="G3282" s="2">
        <f t="shared" si="460"/>
        <v>3</v>
      </c>
      <c r="H3282" s="6">
        <v>48216</v>
      </c>
      <c r="I3282" s="12" t="str">
        <f t="shared" si="461"/>
        <v>2032</v>
      </c>
      <c r="J3282" s="10" t="str">
        <f t="shared" si="462"/>
        <v>Jan</v>
      </c>
      <c r="K3282" s="12" t="str">
        <f t="shared" si="463"/>
        <v>03</v>
      </c>
      <c r="L3282" s="2" t="s">
        <v>30</v>
      </c>
      <c r="M3282" s="2" t="s">
        <v>25</v>
      </c>
      <c r="N3282" s="2">
        <v>0.78</v>
      </c>
      <c r="O3282" s="2" t="s">
        <v>21</v>
      </c>
      <c r="P3282" s="2">
        <v>11</v>
      </c>
      <c r="Q3282" s="2">
        <f t="shared" si="464"/>
        <v>2</v>
      </c>
      <c r="R3282" s="2">
        <v>86.85</v>
      </c>
      <c r="S3282" s="2">
        <f t="shared" si="465"/>
        <v>2</v>
      </c>
      <c r="T3282" s="42">
        <f>DataSet!G4021+DataSet!Q4021+DataSet!S4021</f>
        <v>4</v>
      </c>
      <c r="U3282" s="16" t="str">
        <f t="shared" si="466"/>
        <v>Low</v>
      </c>
      <c r="V3282" s="4">
        <v>5</v>
      </c>
      <c r="W3282" s="33">
        <f t="shared" si="467"/>
        <v>540.20493902439034</v>
      </c>
      <c r="X3282" s="2" t="s">
        <v>28</v>
      </c>
    </row>
    <row r="3283" spans="1:24" ht="14.25" customHeight="1" x14ac:dyDescent="0.25">
      <c r="A3283" s="2">
        <v>4673</v>
      </c>
      <c r="B3283" s="2">
        <v>23</v>
      </c>
      <c r="C3283" s="2" t="str">
        <f t="shared" si="459"/>
        <v>Young Adults</v>
      </c>
      <c r="D3283" s="2" t="s">
        <v>26</v>
      </c>
      <c r="E3283" s="2" t="s">
        <v>27</v>
      </c>
      <c r="F3283" s="2">
        <v>77.47</v>
      </c>
      <c r="G3283" s="2">
        <f t="shared" si="460"/>
        <v>1</v>
      </c>
      <c r="H3283" s="6">
        <v>48869</v>
      </c>
      <c r="I3283" s="12" t="str">
        <f t="shared" si="461"/>
        <v>2033</v>
      </c>
      <c r="J3283" s="10" t="str">
        <f t="shared" si="462"/>
        <v>Oct</v>
      </c>
      <c r="K3283" s="12" t="str">
        <f t="shared" si="463"/>
        <v>17</v>
      </c>
      <c r="L3283" s="2" t="s">
        <v>14</v>
      </c>
      <c r="M3283" s="2" t="s">
        <v>25</v>
      </c>
      <c r="N3283" s="2">
        <v>0.78</v>
      </c>
      <c r="O3283" s="2" t="s">
        <v>16</v>
      </c>
      <c r="P3283" s="2">
        <v>8</v>
      </c>
      <c r="Q3283" s="2">
        <f t="shared" si="464"/>
        <v>2</v>
      </c>
      <c r="R3283" s="2">
        <v>9.68</v>
      </c>
      <c r="S3283" s="2">
        <f t="shared" si="465"/>
        <v>1</v>
      </c>
      <c r="T3283" s="42">
        <f>DataSet!G4674+DataSet!Q4674+DataSet!S4674</f>
        <v>4</v>
      </c>
      <c r="U3283" s="16" t="str">
        <f t="shared" si="466"/>
        <v>Low</v>
      </c>
      <c r="V3283" s="4">
        <v>3</v>
      </c>
      <c r="W3283" s="33">
        <f t="shared" si="467"/>
        <v>498.01043227665673</v>
      </c>
      <c r="X3283" s="2" t="s">
        <v>28</v>
      </c>
    </row>
    <row r="3284" spans="1:24" ht="14.25" customHeight="1" x14ac:dyDescent="0.25">
      <c r="A3284" s="2">
        <v>4802</v>
      </c>
      <c r="B3284" s="2">
        <v>18</v>
      </c>
      <c r="C3284" s="2" t="str">
        <f t="shared" si="459"/>
        <v>Young Adults</v>
      </c>
      <c r="D3284" s="2" t="s">
        <v>26</v>
      </c>
      <c r="E3284" s="2" t="s">
        <v>27</v>
      </c>
      <c r="F3284" s="2">
        <v>448.61</v>
      </c>
      <c r="G3284" s="2">
        <f t="shared" si="460"/>
        <v>2</v>
      </c>
      <c r="H3284" s="6">
        <v>48998</v>
      </c>
      <c r="I3284" s="12" t="str">
        <f t="shared" si="461"/>
        <v>2034</v>
      </c>
      <c r="J3284" s="10" t="str">
        <f t="shared" si="462"/>
        <v>Feb</v>
      </c>
      <c r="K3284" s="12" t="str">
        <f t="shared" si="463"/>
        <v>23</v>
      </c>
      <c r="L3284" s="2" t="s">
        <v>24</v>
      </c>
      <c r="M3284" s="2" t="s">
        <v>25</v>
      </c>
      <c r="N3284" s="2">
        <v>0.78</v>
      </c>
      <c r="O3284" s="2" t="s">
        <v>16</v>
      </c>
      <c r="P3284" s="2">
        <v>9</v>
      </c>
      <c r="Q3284" s="2">
        <f t="shared" si="464"/>
        <v>2</v>
      </c>
      <c r="R3284" s="2">
        <v>49.85</v>
      </c>
      <c r="S3284" s="2">
        <f t="shared" si="465"/>
        <v>1</v>
      </c>
      <c r="T3284" s="42">
        <f>DataSet!G4803+DataSet!Q4803+DataSet!S4803</f>
        <v>7</v>
      </c>
      <c r="U3284" s="16" t="str">
        <f t="shared" si="466"/>
        <v>High</v>
      </c>
      <c r="V3284" s="4">
        <v>2</v>
      </c>
      <c r="W3284" s="33">
        <f t="shared" si="467"/>
        <v>513.9592774566471</v>
      </c>
      <c r="X3284" s="2" t="s">
        <v>28</v>
      </c>
    </row>
    <row r="3285" spans="1:24" ht="14.25" customHeight="1" x14ac:dyDescent="0.25">
      <c r="A3285" s="2">
        <v>17</v>
      </c>
      <c r="B3285" s="2">
        <v>19</v>
      </c>
      <c r="C3285" s="2" t="str">
        <f t="shared" si="459"/>
        <v>Young Adults</v>
      </c>
      <c r="D3285" s="2" t="s">
        <v>18</v>
      </c>
      <c r="E3285" s="2" t="s">
        <v>29</v>
      </c>
      <c r="F3285" s="2">
        <v>468.72</v>
      </c>
      <c r="G3285" s="2">
        <f t="shared" si="460"/>
        <v>2</v>
      </c>
      <c r="H3285" s="6">
        <v>44213</v>
      </c>
      <c r="I3285" s="12" t="str">
        <f t="shared" si="461"/>
        <v>2021</v>
      </c>
      <c r="J3285" s="10" t="str">
        <f t="shared" si="462"/>
        <v>Jan</v>
      </c>
      <c r="K3285" s="12" t="str">
        <f t="shared" si="463"/>
        <v>17</v>
      </c>
      <c r="L3285" s="2" t="s">
        <v>14</v>
      </c>
      <c r="M3285" s="2" t="s">
        <v>25</v>
      </c>
      <c r="N3285" s="2">
        <v>0.77</v>
      </c>
      <c r="O3285" s="2" t="s">
        <v>16</v>
      </c>
      <c r="P3285" s="2">
        <v>8</v>
      </c>
      <c r="Q3285" s="2">
        <f t="shared" si="464"/>
        <v>2</v>
      </c>
      <c r="R3285" s="2">
        <v>58.59</v>
      </c>
      <c r="S3285" s="2">
        <f t="shared" si="465"/>
        <v>2</v>
      </c>
      <c r="T3285" s="42">
        <f>DataSet!G18+DataSet!Q18+DataSet!S18</f>
        <v>7</v>
      </c>
      <c r="U3285" s="16" t="str">
        <f t="shared" si="466"/>
        <v>High</v>
      </c>
      <c r="V3285" s="4">
        <v>1</v>
      </c>
      <c r="W3285" s="33">
        <f t="shared" si="467"/>
        <v>537.11008720930226</v>
      </c>
      <c r="X3285" s="2" t="s">
        <v>28</v>
      </c>
    </row>
    <row r="3286" spans="1:24" ht="14.25" customHeight="1" x14ac:dyDescent="0.25">
      <c r="A3286" s="2">
        <v>467</v>
      </c>
      <c r="B3286" s="2">
        <v>69</v>
      </c>
      <c r="C3286" s="2" t="str">
        <f t="shared" si="459"/>
        <v>Seniors</v>
      </c>
      <c r="D3286" s="2" t="s">
        <v>23</v>
      </c>
      <c r="E3286" s="2" t="s">
        <v>19</v>
      </c>
      <c r="F3286" s="2">
        <v>62.14</v>
      </c>
      <c r="G3286" s="2">
        <f t="shared" si="460"/>
        <v>1</v>
      </c>
      <c r="H3286" s="6">
        <v>44663</v>
      </c>
      <c r="I3286" s="12" t="str">
        <f t="shared" si="461"/>
        <v>2022</v>
      </c>
      <c r="J3286" s="10" t="str">
        <f t="shared" si="462"/>
        <v>Apr</v>
      </c>
      <c r="K3286" s="12" t="str">
        <f t="shared" si="463"/>
        <v>12</v>
      </c>
      <c r="L3286" s="2" t="s">
        <v>24</v>
      </c>
      <c r="M3286" s="2" t="s">
        <v>25</v>
      </c>
      <c r="N3286" s="2">
        <v>0.77</v>
      </c>
      <c r="O3286" s="2" t="s">
        <v>21</v>
      </c>
      <c r="P3286" s="2">
        <v>15</v>
      </c>
      <c r="Q3286" s="2">
        <f t="shared" si="464"/>
        <v>2</v>
      </c>
      <c r="R3286" s="2">
        <v>4.1399999999999997</v>
      </c>
      <c r="S3286" s="2">
        <f t="shared" si="465"/>
        <v>1</v>
      </c>
      <c r="T3286" s="42">
        <f>DataSet!G468+DataSet!Q468+DataSet!S468</f>
        <v>4</v>
      </c>
      <c r="U3286" s="16" t="str">
        <f t="shared" si="466"/>
        <v>Low</v>
      </c>
      <c r="V3286" s="4">
        <v>5</v>
      </c>
      <c r="W3286" s="33">
        <f t="shared" si="467"/>
        <v>538.93547400611624</v>
      </c>
      <c r="X3286" s="2" t="s">
        <v>28</v>
      </c>
    </row>
    <row r="3287" spans="1:24" ht="14.25" customHeight="1" x14ac:dyDescent="0.25">
      <c r="A3287" s="2">
        <v>804</v>
      </c>
      <c r="B3287" s="2">
        <v>44</v>
      </c>
      <c r="C3287" s="2" t="str">
        <f t="shared" si="459"/>
        <v>Mid Adults</v>
      </c>
      <c r="D3287" s="2" t="s">
        <v>23</v>
      </c>
      <c r="E3287" s="2" t="s">
        <v>27</v>
      </c>
      <c r="F3287" s="2">
        <v>254.5</v>
      </c>
      <c r="G3287" s="2">
        <f t="shared" si="460"/>
        <v>1</v>
      </c>
      <c r="H3287" s="6">
        <v>45000</v>
      </c>
      <c r="I3287" s="12" t="str">
        <f t="shared" si="461"/>
        <v>2023</v>
      </c>
      <c r="J3287" s="10" t="str">
        <f t="shared" si="462"/>
        <v>Mar</v>
      </c>
      <c r="K3287" s="12" t="str">
        <f t="shared" si="463"/>
        <v>15</v>
      </c>
      <c r="L3287" s="2" t="s">
        <v>24</v>
      </c>
      <c r="M3287" s="2" t="s">
        <v>15</v>
      </c>
      <c r="N3287" s="2">
        <v>0.77</v>
      </c>
      <c r="O3287" s="2" t="s">
        <v>16</v>
      </c>
      <c r="P3287" s="2">
        <v>16</v>
      </c>
      <c r="Q3287" s="2">
        <f t="shared" si="464"/>
        <v>3</v>
      </c>
      <c r="R3287" s="2">
        <v>15.91</v>
      </c>
      <c r="S3287" s="2">
        <f t="shared" si="465"/>
        <v>1</v>
      </c>
      <c r="T3287" s="42">
        <f>DataSet!G805+DataSet!Q805+DataSet!S805</f>
        <v>4</v>
      </c>
      <c r="U3287" s="16" t="str">
        <f t="shared" si="466"/>
        <v>Low</v>
      </c>
      <c r="V3287" s="4">
        <v>2</v>
      </c>
      <c r="W3287" s="33">
        <f t="shared" si="467"/>
        <v>514.14869565217361</v>
      </c>
      <c r="X3287" s="2" t="s">
        <v>28</v>
      </c>
    </row>
    <row r="3288" spans="1:24" ht="14.25" customHeight="1" x14ac:dyDescent="0.25">
      <c r="A3288" s="2">
        <v>853</v>
      </c>
      <c r="B3288" s="2">
        <v>63</v>
      </c>
      <c r="C3288" s="2" t="str">
        <f t="shared" si="459"/>
        <v>Seniors</v>
      </c>
      <c r="D3288" s="2" t="s">
        <v>18</v>
      </c>
      <c r="E3288" s="2" t="s">
        <v>13</v>
      </c>
      <c r="F3288" s="2">
        <v>685.05</v>
      </c>
      <c r="G3288" s="2">
        <f t="shared" si="460"/>
        <v>3</v>
      </c>
      <c r="H3288" s="6">
        <v>45049</v>
      </c>
      <c r="I3288" s="12" t="str">
        <f t="shared" si="461"/>
        <v>2023</v>
      </c>
      <c r="J3288" s="10" t="str">
        <f t="shared" si="462"/>
        <v>May</v>
      </c>
      <c r="K3288" s="12" t="str">
        <f t="shared" si="463"/>
        <v>03</v>
      </c>
      <c r="L3288" s="2" t="s">
        <v>20</v>
      </c>
      <c r="M3288" s="2" t="s">
        <v>15</v>
      </c>
      <c r="N3288" s="2">
        <v>0.77</v>
      </c>
      <c r="O3288" s="2" t="s">
        <v>16</v>
      </c>
      <c r="P3288" s="2">
        <v>6</v>
      </c>
      <c r="Q3288" s="2">
        <f t="shared" si="464"/>
        <v>2</v>
      </c>
      <c r="R3288" s="2">
        <v>114.18</v>
      </c>
      <c r="S3288" s="2">
        <f t="shared" si="465"/>
        <v>2</v>
      </c>
      <c r="T3288" s="42">
        <f>DataSet!G854+DataSet!Q854+DataSet!S854</f>
        <v>4</v>
      </c>
      <c r="U3288" s="16" t="str">
        <f t="shared" si="466"/>
        <v>Low</v>
      </c>
      <c r="V3288" s="4">
        <v>1</v>
      </c>
      <c r="W3288" s="33">
        <f t="shared" si="467"/>
        <v>537.3094752186588</v>
      </c>
      <c r="X3288" s="2" t="s">
        <v>28</v>
      </c>
    </row>
    <row r="3289" spans="1:24" ht="14.25" customHeight="1" x14ac:dyDescent="0.25">
      <c r="A3289" s="2">
        <v>947</v>
      </c>
      <c r="B3289" s="2">
        <v>27</v>
      </c>
      <c r="C3289" s="2" t="str">
        <f t="shared" si="459"/>
        <v>Young Adults</v>
      </c>
      <c r="D3289" s="2" t="s">
        <v>12</v>
      </c>
      <c r="E3289" s="2" t="s">
        <v>29</v>
      </c>
      <c r="F3289" s="2">
        <v>927.31</v>
      </c>
      <c r="G3289" s="2">
        <f t="shared" si="460"/>
        <v>3</v>
      </c>
      <c r="H3289" s="6">
        <v>45143</v>
      </c>
      <c r="I3289" s="12" t="str">
        <f t="shared" si="461"/>
        <v>2023</v>
      </c>
      <c r="J3289" s="10" t="str">
        <f t="shared" si="462"/>
        <v>Aug</v>
      </c>
      <c r="K3289" s="12" t="str">
        <f t="shared" si="463"/>
        <v>05</v>
      </c>
      <c r="L3289" s="2" t="s">
        <v>24</v>
      </c>
      <c r="M3289" s="2" t="s">
        <v>15</v>
      </c>
      <c r="N3289" s="2">
        <v>0.77</v>
      </c>
      <c r="O3289" s="2" t="s">
        <v>16</v>
      </c>
      <c r="P3289" s="2">
        <v>5</v>
      </c>
      <c r="Q3289" s="2">
        <f t="shared" si="464"/>
        <v>1</v>
      </c>
      <c r="R3289" s="2">
        <v>185.46</v>
      </c>
      <c r="S3289" s="2">
        <f t="shared" si="465"/>
        <v>3</v>
      </c>
      <c r="T3289" s="42">
        <f>DataSet!G948+DataSet!Q948+DataSet!S948</f>
        <v>5</v>
      </c>
      <c r="U3289" s="16" t="str">
        <f t="shared" si="466"/>
        <v>Medium</v>
      </c>
      <c r="V3289" s="4">
        <v>4</v>
      </c>
      <c r="W3289" s="33">
        <f t="shared" si="467"/>
        <v>520.31678873239423</v>
      </c>
      <c r="X3289" s="2" t="s">
        <v>28</v>
      </c>
    </row>
    <row r="3290" spans="1:24" ht="14.25" customHeight="1" x14ac:dyDescent="0.25">
      <c r="A3290" s="2">
        <v>1124</v>
      </c>
      <c r="B3290" s="2">
        <v>51</v>
      </c>
      <c r="C3290" s="2" t="str">
        <f t="shared" si="459"/>
        <v>Late Adults</v>
      </c>
      <c r="D3290" s="2" t="s">
        <v>23</v>
      </c>
      <c r="E3290" s="2" t="s">
        <v>27</v>
      </c>
      <c r="F3290" s="2">
        <v>664.61</v>
      </c>
      <c r="G3290" s="2">
        <f t="shared" si="460"/>
        <v>3</v>
      </c>
      <c r="H3290" s="6">
        <v>45320</v>
      </c>
      <c r="I3290" s="12" t="str">
        <f t="shared" si="461"/>
        <v>2024</v>
      </c>
      <c r="J3290" s="10" t="str">
        <f t="shared" si="462"/>
        <v>Jan</v>
      </c>
      <c r="K3290" s="12" t="str">
        <f t="shared" si="463"/>
        <v>29</v>
      </c>
      <c r="L3290" s="2" t="s">
        <v>14</v>
      </c>
      <c r="M3290" s="2" t="s">
        <v>15</v>
      </c>
      <c r="N3290" s="2">
        <v>0.77</v>
      </c>
      <c r="O3290" s="2" t="s">
        <v>16</v>
      </c>
      <c r="P3290" s="2">
        <v>3</v>
      </c>
      <c r="Q3290" s="2">
        <f t="shared" si="464"/>
        <v>1</v>
      </c>
      <c r="R3290" s="2">
        <v>221.54</v>
      </c>
      <c r="S3290" s="2">
        <f t="shared" si="465"/>
        <v>3</v>
      </c>
      <c r="T3290" s="42">
        <f>DataSet!G1125+DataSet!Q1125+DataSet!S1125</f>
        <v>7</v>
      </c>
      <c r="U3290" s="16" t="str">
        <f t="shared" si="466"/>
        <v>High</v>
      </c>
      <c r="V3290" s="4">
        <v>4</v>
      </c>
      <c r="W3290" s="33">
        <f t="shared" si="467"/>
        <v>519.16709039548005</v>
      </c>
      <c r="X3290" s="2" t="s">
        <v>17</v>
      </c>
    </row>
    <row r="3291" spans="1:24" ht="14.25" customHeight="1" x14ac:dyDescent="0.25">
      <c r="A3291" s="2">
        <v>1132</v>
      </c>
      <c r="B3291" s="2">
        <v>69</v>
      </c>
      <c r="C3291" s="2" t="str">
        <f t="shared" si="459"/>
        <v>Seniors</v>
      </c>
      <c r="D3291" s="2" t="s">
        <v>26</v>
      </c>
      <c r="E3291" s="2" t="s">
        <v>29</v>
      </c>
      <c r="F3291" s="2">
        <v>58.85</v>
      </c>
      <c r="G3291" s="2">
        <f t="shared" si="460"/>
        <v>1</v>
      </c>
      <c r="H3291" s="6">
        <v>45328</v>
      </c>
      <c r="I3291" s="12" t="str">
        <f t="shared" si="461"/>
        <v>2024</v>
      </c>
      <c r="J3291" s="10" t="str">
        <f t="shared" si="462"/>
        <v>Feb</v>
      </c>
      <c r="K3291" s="12" t="str">
        <f t="shared" si="463"/>
        <v>06</v>
      </c>
      <c r="L3291" s="2" t="s">
        <v>30</v>
      </c>
      <c r="M3291" s="2" t="s">
        <v>15</v>
      </c>
      <c r="N3291" s="2">
        <v>0.77</v>
      </c>
      <c r="O3291" s="2" t="s">
        <v>16</v>
      </c>
      <c r="P3291" s="2">
        <v>16</v>
      </c>
      <c r="Q3291" s="2">
        <f t="shared" si="464"/>
        <v>3</v>
      </c>
      <c r="R3291" s="2">
        <v>3.68</v>
      </c>
      <c r="S3291" s="2">
        <f t="shared" si="465"/>
        <v>1</v>
      </c>
      <c r="T3291" s="42">
        <f>DataSet!G1133+DataSet!Q1133+DataSet!S1133</f>
        <v>7</v>
      </c>
      <c r="U3291" s="16" t="str">
        <f t="shared" si="466"/>
        <v>High</v>
      </c>
      <c r="V3291" s="4">
        <v>5</v>
      </c>
      <c r="W3291" s="33">
        <f t="shared" si="467"/>
        <v>540.39803680981606</v>
      </c>
      <c r="X3291" s="2" t="s">
        <v>17</v>
      </c>
    </row>
    <row r="3292" spans="1:24" ht="14.25" customHeight="1" x14ac:dyDescent="0.25">
      <c r="A3292" s="2">
        <v>1159</v>
      </c>
      <c r="B3292" s="2">
        <v>40</v>
      </c>
      <c r="C3292" s="2" t="str">
        <f t="shared" si="459"/>
        <v>Mid Adults</v>
      </c>
      <c r="D3292" s="2" t="s">
        <v>26</v>
      </c>
      <c r="E3292" s="2" t="s">
        <v>13</v>
      </c>
      <c r="F3292" s="2">
        <v>764.35</v>
      </c>
      <c r="G3292" s="2">
        <f t="shared" si="460"/>
        <v>3</v>
      </c>
      <c r="H3292" s="6">
        <v>45355</v>
      </c>
      <c r="I3292" s="12" t="str">
        <f t="shared" si="461"/>
        <v>2024</v>
      </c>
      <c r="J3292" s="10" t="str">
        <f t="shared" si="462"/>
        <v>Mar</v>
      </c>
      <c r="K3292" s="12" t="str">
        <f t="shared" si="463"/>
        <v>04</v>
      </c>
      <c r="L3292" s="2" t="s">
        <v>14</v>
      </c>
      <c r="M3292" s="2" t="s">
        <v>15</v>
      </c>
      <c r="N3292" s="2">
        <v>0.77</v>
      </c>
      <c r="O3292" s="2" t="s">
        <v>16</v>
      </c>
      <c r="P3292" s="2">
        <v>4</v>
      </c>
      <c r="Q3292" s="2">
        <f t="shared" si="464"/>
        <v>1</v>
      </c>
      <c r="R3292" s="2">
        <v>191.09</v>
      </c>
      <c r="S3292" s="2">
        <f t="shared" si="465"/>
        <v>3</v>
      </c>
      <c r="T3292" s="42">
        <f>DataSet!G1160+DataSet!Q1160+DataSet!S1160</f>
        <v>4</v>
      </c>
      <c r="U3292" s="16" t="str">
        <f t="shared" si="466"/>
        <v>Low</v>
      </c>
      <c r="V3292" s="4">
        <v>1</v>
      </c>
      <c r="W3292" s="33">
        <f t="shared" si="467"/>
        <v>536.87748538011692</v>
      </c>
      <c r="X3292" s="2" t="s">
        <v>17</v>
      </c>
    </row>
    <row r="3293" spans="1:24" ht="14.25" customHeight="1" x14ac:dyDescent="0.25">
      <c r="A3293" s="2">
        <v>1236</v>
      </c>
      <c r="B3293" s="2">
        <v>28</v>
      </c>
      <c r="C3293" s="2" t="str">
        <f t="shared" si="459"/>
        <v>Young Adults</v>
      </c>
      <c r="D3293" s="2" t="s">
        <v>12</v>
      </c>
      <c r="E3293" s="2" t="s">
        <v>29</v>
      </c>
      <c r="F3293" s="2">
        <v>303.47000000000003</v>
      </c>
      <c r="G3293" s="2">
        <f t="shared" si="460"/>
        <v>1</v>
      </c>
      <c r="H3293" s="6">
        <v>45432</v>
      </c>
      <c r="I3293" s="12" t="str">
        <f t="shared" si="461"/>
        <v>2024</v>
      </c>
      <c r="J3293" s="10" t="str">
        <f t="shared" si="462"/>
        <v>May</v>
      </c>
      <c r="K3293" s="12" t="str">
        <f t="shared" si="463"/>
        <v>20</v>
      </c>
      <c r="L3293" s="2" t="s">
        <v>14</v>
      </c>
      <c r="M3293" s="2" t="s">
        <v>15</v>
      </c>
      <c r="N3293" s="2">
        <v>0.77</v>
      </c>
      <c r="O3293" s="2" t="s">
        <v>21</v>
      </c>
      <c r="P3293" s="2">
        <v>17</v>
      </c>
      <c r="Q3293" s="2">
        <f t="shared" si="464"/>
        <v>3</v>
      </c>
      <c r="R3293" s="2">
        <v>17.850000000000001</v>
      </c>
      <c r="S3293" s="2">
        <f t="shared" si="465"/>
        <v>1</v>
      </c>
      <c r="T3293" s="42">
        <f>DataSet!G1237+DataSet!Q1237+DataSet!S1237</f>
        <v>6</v>
      </c>
      <c r="U3293" s="16" t="str">
        <f t="shared" si="466"/>
        <v>Medium</v>
      </c>
      <c r="V3293" s="4">
        <v>2</v>
      </c>
      <c r="W3293" s="33">
        <f t="shared" si="467"/>
        <v>514.90348837209274</v>
      </c>
      <c r="X3293" s="2" t="s">
        <v>17</v>
      </c>
    </row>
    <row r="3294" spans="1:24" ht="14.25" customHeight="1" x14ac:dyDescent="0.25">
      <c r="A3294" s="2">
        <v>1324</v>
      </c>
      <c r="B3294" s="2">
        <v>47</v>
      </c>
      <c r="C3294" s="2" t="str">
        <f t="shared" si="459"/>
        <v>Mid Adults</v>
      </c>
      <c r="D3294" s="2" t="s">
        <v>26</v>
      </c>
      <c r="E3294" s="2" t="s">
        <v>27</v>
      </c>
      <c r="F3294" s="2">
        <v>657.92</v>
      </c>
      <c r="G3294" s="2">
        <f t="shared" si="460"/>
        <v>3</v>
      </c>
      <c r="H3294" s="6">
        <v>45520</v>
      </c>
      <c r="I3294" s="12" t="str">
        <f t="shared" si="461"/>
        <v>2024</v>
      </c>
      <c r="J3294" s="10" t="str">
        <f t="shared" si="462"/>
        <v>Aug</v>
      </c>
      <c r="K3294" s="12" t="str">
        <f t="shared" si="463"/>
        <v>16</v>
      </c>
      <c r="L3294" s="2" t="s">
        <v>24</v>
      </c>
      <c r="M3294" s="2" t="s">
        <v>15</v>
      </c>
      <c r="N3294" s="2">
        <v>0.77</v>
      </c>
      <c r="O3294" s="2" t="s">
        <v>21</v>
      </c>
      <c r="P3294" s="2">
        <v>12</v>
      </c>
      <c r="Q3294" s="2">
        <f t="shared" si="464"/>
        <v>2</v>
      </c>
      <c r="R3294" s="2">
        <v>54.83</v>
      </c>
      <c r="S3294" s="2">
        <f t="shared" si="465"/>
        <v>2</v>
      </c>
      <c r="T3294" s="42">
        <f>DataSet!G1325+DataSet!Q1325+DataSet!S1325</f>
        <v>5</v>
      </c>
      <c r="U3294" s="16" t="str">
        <f t="shared" si="466"/>
        <v>Medium</v>
      </c>
      <c r="V3294" s="4">
        <v>1</v>
      </c>
      <c r="W3294" s="33">
        <f t="shared" si="467"/>
        <v>536.21041055718456</v>
      </c>
      <c r="X3294" s="2" t="s">
        <v>22</v>
      </c>
    </row>
    <row r="3295" spans="1:24" ht="14.25" customHeight="1" x14ac:dyDescent="0.25">
      <c r="A3295" s="2">
        <v>1464</v>
      </c>
      <c r="B3295" s="2">
        <v>67</v>
      </c>
      <c r="C3295" s="2" t="str">
        <f t="shared" si="459"/>
        <v>Seniors</v>
      </c>
      <c r="D3295" s="2" t="s">
        <v>18</v>
      </c>
      <c r="E3295" s="2" t="s">
        <v>29</v>
      </c>
      <c r="F3295" s="2">
        <v>823.95</v>
      </c>
      <c r="G3295" s="2">
        <f t="shared" si="460"/>
        <v>3</v>
      </c>
      <c r="H3295" s="6">
        <v>45660</v>
      </c>
      <c r="I3295" s="12" t="str">
        <f t="shared" si="461"/>
        <v>2025</v>
      </c>
      <c r="J3295" s="10" t="str">
        <f t="shared" si="462"/>
        <v>Jan</v>
      </c>
      <c r="K3295" s="12" t="str">
        <f t="shared" si="463"/>
        <v>03</v>
      </c>
      <c r="L3295" s="2" t="s">
        <v>20</v>
      </c>
      <c r="M3295" s="2" t="s">
        <v>25</v>
      </c>
      <c r="N3295" s="2">
        <v>0.77</v>
      </c>
      <c r="O3295" s="2" t="s">
        <v>21</v>
      </c>
      <c r="P3295" s="2">
        <v>4</v>
      </c>
      <c r="Q3295" s="2">
        <f t="shared" si="464"/>
        <v>1</v>
      </c>
      <c r="R3295" s="2">
        <v>205.99</v>
      </c>
      <c r="S3295" s="2">
        <f t="shared" si="465"/>
        <v>3</v>
      </c>
      <c r="T3295" s="42">
        <f>DataSet!G1465+DataSet!Q1465+DataSet!S1465</f>
        <v>5</v>
      </c>
      <c r="U3295" s="16" t="str">
        <f t="shared" si="466"/>
        <v>Medium</v>
      </c>
      <c r="V3295" s="4">
        <v>1</v>
      </c>
      <c r="W3295" s="33">
        <f t="shared" si="467"/>
        <v>535.85244117647051</v>
      </c>
      <c r="X3295" s="2" t="s">
        <v>22</v>
      </c>
    </row>
    <row r="3296" spans="1:24" ht="14.25" customHeight="1" x14ac:dyDescent="0.25">
      <c r="A3296" s="2">
        <v>1648</v>
      </c>
      <c r="B3296" s="2">
        <v>35</v>
      </c>
      <c r="C3296" s="2" t="str">
        <f t="shared" si="459"/>
        <v>Early Adults</v>
      </c>
      <c r="D3296" s="2" t="s">
        <v>12</v>
      </c>
      <c r="E3296" s="2" t="s">
        <v>29</v>
      </c>
      <c r="F3296" s="2">
        <v>831.22</v>
      </c>
      <c r="G3296" s="2">
        <f t="shared" si="460"/>
        <v>3</v>
      </c>
      <c r="H3296" s="6">
        <v>45844</v>
      </c>
      <c r="I3296" s="12" t="str">
        <f t="shared" si="461"/>
        <v>2025</v>
      </c>
      <c r="J3296" s="10" t="str">
        <f t="shared" si="462"/>
        <v>Jul</v>
      </c>
      <c r="K3296" s="12" t="str">
        <f t="shared" si="463"/>
        <v>06</v>
      </c>
      <c r="L3296" s="2" t="s">
        <v>20</v>
      </c>
      <c r="M3296" s="2" t="s">
        <v>25</v>
      </c>
      <c r="N3296" s="2">
        <v>0.77</v>
      </c>
      <c r="O3296" s="2" t="s">
        <v>16</v>
      </c>
      <c r="P3296" s="2">
        <v>16</v>
      </c>
      <c r="Q3296" s="2">
        <f t="shared" si="464"/>
        <v>3</v>
      </c>
      <c r="R3296" s="2">
        <v>51.95</v>
      </c>
      <c r="S3296" s="2">
        <f t="shared" si="465"/>
        <v>2</v>
      </c>
      <c r="T3296" s="42">
        <f>DataSet!G1649+DataSet!Q1649+DataSet!S1649</f>
        <v>8</v>
      </c>
      <c r="U3296" s="16" t="str">
        <f t="shared" si="466"/>
        <v>High</v>
      </c>
      <c r="V3296" s="4">
        <v>1</v>
      </c>
      <c r="W3296" s="33">
        <f t="shared" si="467"/>
        <v>535.00259587020639</v>
      </c>
      <c r="X3296" s="2" t="s">
        <v>28</v>
      </c>
    </row>
    <row r="3297" spans="1:24" ht="14.25" customHeight="1" x14ac:dyDescent="0.25">
      <c r="A3297" s="2">
        <v>1816</v>
      </c>
      <c r="B3297" s="2">
        <v>40</v>
      </c>
      <c r="C3297" s="2" t="str">
        <f t="shared" si="459"/>
        <v>Mid Adults</v>
      </c>
      <c r="D3297" s="2" t="s">
        <v>12</v>
      </c>
      <c r="E3297" s="2" t="s">
        <v>19</v>
      </c>
      <c r="F3297" s="2">
        <v>787.3</v>
      </c>
      <c r="G3297" s="2">
        <f t="shared" si="460"/>
        <v>3</v>
      </c>
      <c r="H3297" s="6">
        <v>46012</v>
      </c>
      <c r="I3297" s="12" t="str">
        <f t="shared" si="461"/>
        <v>2025</v>
      </c>
      <c r="J3297" s="10" t="str">
        <f t="shared" si="462"/>
        <v>Dec</v>
      </c>
      <c r="K3297" s="12" t="str">
        <f t="shared" si="463"/>
        <v>21</v>
      </c>
      <c r="L3297" s="2" t="s">
        <v>14</v>
      </c>
      <c r="M3297" s="2" t="s">
        <v>25</v>
      </c>
      <c r="N3297" s="2">
        <v>0.77</v>
      </c>
      <c r="O3297" s="2" t="s">
        <v>21</v>
      </c>
      <c r="P3297" s="2">
        <v>13</v>
      </c>
      <c r="Q3297" s="2">
        <f t="shared" si="464"/>
        <v>2</v>
      </c>
      <c r="R3297" s="2">
        <v>60.56</v>
      </c>
      <c r="S3297" s="2">
        <f t="shared" si="465"/>
        <v>2</v>
      </c>
      <c r="T3297" s="42">
        <f>DataSet!G1817+DataSet!Q1817+DataSet!S1817</f>
        <v>6</v>
      </c>
      <c r="U3297" s="16" t="str">
        <f t="shared" si="466"/>
        <v>Medium</v>
      </c>
      <c r="V3297" s="4">
        <v>5</v>
      </c>
      <c r="W3297" s="33">
        <f t="shared" si="467"/>
        <v>541.87972307692314</v>
      </c>
      <c r="X3297" s="2" t="s">
        <v>17</v>
      </c>
    </row>
    <row r="3298" spans="1:24" ht="14.25" customHeight="1" x14ac:dyDescent="0.25">
      <c r="A3298" s="2">
        <v>1894</v>
      </c>
      <c r="B3298" s="2">
        <v>49</v>
      </c>
      <c r="C3298" s="2" t="str">
        <f t="shared" si="459"/>
        <v>Mid Adults</v>
      </c>
      <c r="D3298" s="2" t="s">
        <v>26</v>
      </c>
      <c r="E3298" s="2" t="s">
        <v>13</v>
      </c>
      <c r="F3298" s="2">
        <v>107.68</v>
      </c>
      <c r="G3298" s="2">
        <f t="shared" si="460"/>
        <v>1</v>
      </c>
      <c r="H3298" s="6">
        <v>46090</v>
      </c>
      <c r="I3298" s="12" t="str">
        <f t="shared" si="461"/>
        <v>2026</v>
      </c>
      <c r="J3298" s="10" t="str">
        <f t="shared" si="462"/>
        <v>Mar</v>
      </c>
      <c r="K3298" s="12" t="str">
        <f t="shared" si="463"/>
        <v>09</v>
      </c>
      <c r="L3298" s="2" t="s">
        <v>14</v>
      </c>
      <c r="M3298" s="2" t="s">
        <v>25</v>
      </c>
      <c r="N3298" s="2">
        <v>0.77</v>
      </c>
      <c r="O3298" s="2" t="s">
        <v>21</v>
      </c>
      <c r="P3298" s="2">
        <v>6</v>
      </c>
      <c r="Q3298" s="2">
        <f t="shared" si="464"/>
        <v>2</v>
      </c>
      <c r="R3298" s="2">
        <v>17.95</v>
      </c>
      <c r="S3298" s="2">
        <f t="shared" si="465"/>
        <v>1</v>
      </c>
      <c r="T3298" s="42">
        <f>DataSet!G1895+DataSet!Q1895+DataSet!S1895</f>
        <v>7</v>
      </c>
      <c r="U3298" s="16" t="str">
        <f t="shared" si="466"/>
        <v>High</v>
      </c>
      <c r="V3298" s="4">
        <v>5</v>
      </c>
      <c r="W3298" s="33">
        <f t="shared" si="467"/>
        <v>541.12225308641985</v>
      </c>
      <c r="X3298" s="2" t="s">
        <v>22</v>
      </c>
    </row>
    <row r="3299" spans="1:24" ht="14.25" customHeight="1" x14ac:dyDescent="0.25">
      <c r="A3299" s="2">
        <v>1923</v>
      </c>
      <c r="B3299" s="2">
        <v>43</v>
      </c>
      <c r="C3299" s="2" t="str">
        <f t="shared" si="459"/>
        <v>Mid Adults</v>
      </c>
      <c r="D3299" s="2" t="s">
        <v>26</v>
      </c>
      <c r="E3299" s="2" t="s">
        <v>29</v>
      </c>
      <c r="F3299" s="2">
        <v>138.94999999999999</v>
      </c>
      <c r="G3299" s="2">
        <f t="shared" si="460"/>
        <v>1</v>
      </c>
      <c r="H3299" s="6">
        <v>46119</v>
      </c>
      <c r="I3299" s="12" t="str">
        <f t="shared" si="461"/>
        <v>2026</v>
      </c>
      <c r="J3299" s="10" t="str">
        <f t="shared" si="462"/>
        <v>Apr</v>
      </c>
      <c r="K3299" s="12" t="str">
        <f t="shared" si="463"/>
        <v>07</v>
      </c>
      <c r="L3299" s="2" t="s">
        <v>20</v>
      </c>
      <c r="M3299" s="2" t="s">
        <v>25</v>
      </c>
      <c r="N3299" s="2">
        <v>0.77</v>
      </c>
      <c r="O3299" s="2" t="s">
        <v>16</v>
      </c>
      <c r="P3299" s="2">
        <v>3</v>
      </c>
      <c r="Q3299" s="2">
        <f t="shared" si="464"/>
        <v>1</v>
      </c>
      <c r="R3299" s="2">
        <v>46.32</v>
      </c>
      <c r="S3299" s="2">
        <f t="shared" si="465"/>
        <v>1</v>
      </c>
      <c r="T3299" s="42">
        <f>DataSet!G1924+DataSet!Q1924+DataSet!S1924</f>
        <v>7</v>
      </c>
      <c r="U3299" s="16" t="str">
        <f t="shared" si="466"/>
        <v>High</v>
      </c>
      <c r="V3299" s="4">
        <v>2</v>
      </c>
      <c r="W3299" s="33">
        <f t="shared" si="467"/>
        <v>515.5199125364428</v>
      </c>
      <c r="X3299" s="2" t="s">
        <v>28</v>
      </c>
    </row>
    <row r="3300" spans="1:24" ht="14.25" customHeight="1" x14ac:dyDescent="0.25">
      <c r="A3300" s="2">
        <v>2094</v>
      </c>
      <c r="B3300" s="2">
        <v>48</v>
      </c>
      <c r="C3300" s="2" t="str">
        <f t="shared" si="459"/>
        <v>Mid Adults</v>
      </c>
      <c r="D3300" s="2" t="s">
        <v>12</v>
      </c>
      <c r="E3300" s="2" t="s">
        <v>29</v>
      </c>
      <c r="F3300" s="2">
        <v>857.78</v>
      </c>
      <c r="G3300" s="2">
        <f t="shared" si="460"/>
        <v>3</v>
      </c>
      <c r="H3300" s="6">
        <v>46290</v>
      </c>
      <c r="I3300" s="12" t="str">
        <f t="shared" si="461"/>
        <v>2026</v>
      </c>
      <c r="J3300" s="10" t="str">
        <f t="shared" si="462"/>
        <v>Sep</v>
      </c>
      <c r="K3300" s="12" t="str">
        <f t="shared" si="463"/>
        <v>25</v>
      </c>
      <c r="L3300" s="2" t="s">
        <v>30</v>
      </c>
      <c r="M3300" s="2" t="s">
        <v>15</v>
      </c>
      <c r="N3300" s="2">
        <v>0.77</v>
      </c>
      <c r="O3300" s="2" t="s">
        <v>16</v>
      </c>
      <c r="P3300" s="2">
        <v>13</v>
      </c>
      <c r="Q3300" s="2">
        <f t="shared" si="464"/>
        <v>2</v>
      </c>
      <c r="R3300" s="2">
        <v>65.98</v>
      </c>
      <c r="S3300" s="2">
        <f t="shared" si="465"/>
        <v>2</v>
      </c>
      <c r="T3300" s="42">
        <f>DataSet!G2095+DataSet!Q2095+DataSet!S2095</f>
        <v>7</v>
      </c>
      <c r="U3300" s="16" t="str">
        <f t="shared" si="466"/>
        <v>High</v>
      </c>
      <c r="V3300" s="4">
        <v>5</v>
      </c>
      <c r="W3300" s="33">
        <f t="shared" si="467"/>
        <v>542.46417956656364</v>
      </c>
      <c r="X3300" s="2" t="s">
        <v>28</v>
      </c>
    </row>
    <row r="3301" spans="1:24" ht="14.25" customHeight="1" x14ac:dyDescent="0.25">
      <c r="A3301" s="2">
        <v>2122</v>
      </c>
      <c r="B3301" s="2">
        <v>60</v>
      </c>
      <c r="C3301" s="2" t="str">
        <f t="shared" si="459"/>
        <v>Seniors</v>
      </c>
      <c r="D3301" s="2" t="s">
        <v>23</v>
      </c>
      <c r="E3301" s="2" t="s">
        <v>19</v>
      </c>
      <c r="F3301" s="2">
        <v>670.37</v>
      </c>
      <c r="G3301" s="2">
        <f t="shared" si="460"/>
        <v>3</v>
      </c>
      <c r="H3301" s="6">
        <v>46318</v>
      </c>
      <c r="I3301" s="12" t="str">
        <f t="shared" si="461"/>
        <v>2026</v>
      </c>
      <c r="J3301" s="10" t="str">
        <f t="shared" si="462"/>
        <v>Oct</v>
      </c>
      <c r="K3301" s="12" t="str">
        <f t="shared" si="463"/>
        <v>23</v>
      </c>
      <c r="L3301" s="2" t="s">
        <v>24</v>
      </c>
      <c r="M3301" s="2" t="s">
        <v>15</v>
      </c>
      <c r="N3301" s="2">
        <v>0.77</v>
      </c>
      <c r="O3301" s="2" t="s">
        <v>21</v>
      </c>
      <c r="P3301" s="2">
        <v>4</v>
      </c>
      <c r="Q3301" s="2">
        <f t="shared" si="464"/>
        <v>1</v>
      </c>
      <c r="R3301" s="2">
        <v>167.59</v>
      </c>
      <c r="S3301" s="2">
        <f t="shared" si="465"/>
        <v>3</v>
      </c>
      <c r="T3301" s="42">
        <f>DataSet!G2123+DataSet!Q2123+DataSet!S2123</f>
        <v>7</v>
      </c>
      <c r="U3301" s="16" t="str">
        <f t="shared" si="466"/>
        <v>High</v>
      </c>
      <c r="V3301" s="4">
        <v>1</v>
      </c>
      <c r="W3301" s="33">
        <f t="shared" si="467"/>
        <v>534.12621301775141</v>
      </c>
      <c r="X3301" s="2" t="s">
        <v>22</v>
      </c>
    </row>
    <row r="3302" spans="1:24" ht="14.25" customHeight="1" x14ac:dyDescent="0.25">
      <c r="A3302" s="2">
        <v>2182</v>
      </c>
      <c r="B3302" s="2">
        <v>69</v>
      </c>
      <c r="C3302" s="2" t="str">
        <f t="shared" si="459"/>
        <v>Seniors</v>
      </c>
      <c r="D3302" s="2" t="s">
        <v>23</v>
      </c>
      <c r="E3302" s="2" t="s">
        <v>19</v>
      </c>
      <c r="F3302" s="2">
        <v>713.72</v>
      </c>
      <c r="G3302" s="2">
        <f t="shared" si="460"/>
        <v>3</v>
      </c>
      <c r="H3302" s="6">
        <v>46378</v>
      </c>
      <c r="I3302" s="12" t="str">
        <f t="shared" si="461"/>
        <v>2026</v>
      </c>
      <c r="J3302" s="10" t="str">
        <f t="shared" si="462"/>
        <v>Dec</v>
      </c>
      <c r="K3302" s="12" t="str">
        <f t="shared" si="463"/>
        <v>22</v>
      </c>
      <c r="L3302" s="2" t="s">
        <v>20</v>
      </c>
      <c r="M3302" s="2" t="s">
        <v>25</v>
      </c>
      <c r="N3302" s="2">
        <v>0.77</v>
      </c>
      <c r="O3302" s="2" t="s">
        <v>21</v>
      </c>
      <c r="P3302" s="2">
        <v>12</v>
      </c>
      <c r="Q3302" s="2">
        <f t="shared" si="464"/>
        <v>2</v>
      </c>
      <c r="R3302" s="2">
        <v>59.48</v>
      </c>
      <c r="S3302" s="2">
        <f t="shared" si="465"/>
        <v>2</v>
      </c>
      <c r="T3302" s="42">
        <f>DataSet!G2183+DataSet!Q2183+DataSet!S2183</f>
        <v>4</v>
      </c>
      <c r="U3302" s="16" t="str">
        <f t="shared" si="466"/>
        <v>Low</v>
      </c>
      <c r="V3302" s="4">
        <v>4</v>
      </c>
      <c r="W3302" s="33">
        <f t="shared" si="467"/>
        <v>518.75507082152956</v>
      </c>
      <c r="X3302" s="2" t="s">
        <v>28</v>
      </c>
    </row>
    <row r="3303" spans="1:24" ht="14.25" customHeight="1" x14ac:dyDescent="0.25">
      <c r="A3303" s="2">
        <v>2345</v>
      </c>
      <c r="B3303" s="2">
        <v>69</v>
      </c>
      <c r="C3303" s="2" t="str">
        <f t="shared" si="459"/>
        <v>Seniors</v>
      </c>
      <c r="D3303" s="2" t="s">
        <v>26</v>
      </c>
      <c r="E3303" s="2" t="s">
        <v>29</v>
      </c>
      <c r="F3303" s="2">
        <v>181.8</v>
      </c>
      <c r="G3303" s="2">
        <f t="shared" si="460"/>
        <v>1</v>
      </c>
      <c r="H3303" s="6">
        <v>46541</v>
      </c>
      <c r="I3303" s="12" t="str">
        <f t="shared" si="461"/>
        <v>2027</v>
      </c>
      <c r="J3303" s="10" t="str">
        <f t="shared" si="462"/>
        <v>Jun</v>
      </c>
      <c r="K3303" s="12" t="str">
        <f t="shared" si="463"/>
        <v>03</v>
      </c>
      <c r="L3303" s="2" t="s">
        <v>30</v>
      </c>
      <c r="M3303" s="2" t="s">
        <v>15</v>
      </c>
      <c r="N3303" s="2">
        <v>0.77</v>
      </c>
      <c r="O3303" s="2" t="s">
        <v>16</v>
      </c>
      <c r="P3303" s="2">
        <v>1</v>
      </c>
      <c r="Q3303" s="2">
        <f t="shared" si="464"/>
        <v>1</v>
      </c>
      <c r="R3303" s="2">
        <v>181.8</v>
      </c>
      <c r="S3303" s="2">
        <f t="shared" si="465"/>
        <v>3</v>
      </c>
      <c r="T3303" s="42">
        <f>DataSet!G2346+DataSet!Q2346+DataSet!S2346</f>
        <v>5</v>
      </c>
      <c r="U3303" s="16" t="str">
        <f t="shared" si="466"/>
        <v>Medium</v>
      </c>
      <c r="V3303" s="4">
        <v>3</v>
      </c>
      <c r="W3303" s="33">
        <f t="shared" si="467"/>
        <v>499.22586705202275</v>
      </c>
      <c r="X3303" s="2" t="s">
        <v>28</v>
      </c>
    </row>
    <row r="3304" spans="1:24" ht="14.25" customHeight="1" x14ac:dyDescent="0.25">
      <c r="A3304" s="2">
        <v>2667</v>
      </c>
      <c r="B3304" s="2">
        <v>55</v>
      </c>
      <c r="C3304" s="2" t="str">
        <f t="shared" si="459"/>
        <v>Late Adults</v>
      </c>
      <c r="D3304" s="2" t="s">
        <v>12</v>
      </c>
      <c r="E3304" s="2" t="s">
        <v>19</v>
      </c>
      <c r="F3304" s="2">
        <v>681.58</v>
      </c>
      <c r="G3304" s="2">
        <f t="shared" si="460"/>
        <v>3</v>
      </c>
      <c r="H3304" s="6">
        <v>46863</v>
      </c>
      <c r="I3304" s="12" t="str">
        <f t="shared" si="461"/>
        <v>2028</v>
      </c>
      <c r="J3304" s="10" t="str">
        <f t="shared" si="462"/>
        <v>Apr</v>
      </c>
      <c r="K3304" s="12" t="str">
        <f t="shared" si="463"/>
        <v>20</v>
      </c>
      <c r="L3304" s="2" t="s">
        <v>30</v>
      </c>
      <c r="M3304" s="2" t="s">
        <v>15</v>
      </c>
      <c r="N3304" s="2">
        <v>0.77</v>
      </c>
      <c r="O3304" s="2" t="s">
        <v>16</v>
      </c>
      <c r="P3304" s="2">
        <v>13</v>
      </c>
      <c r="Q3304" s="2">
        <f t="shared" si="464"/>
        <v>2</v>
      </c>
      <c r="R3304" s="2">
        <v>52.43</v>
      </c>
      <c r="S3304" s="2">
        <f t="shared" si="465"/>
        <v>2</v>
      </c>
      <c r="T3304" s="42">
        <f>DataSet!G2668+DataSet!Q2668+DataSet!S2668</f>
        <v>7</v>
      </c>
      <c r="U3304" s="16" t="str">
        <f t="shared" si="466"/>
        <v>High</v>
      </c>
      <c r="V3304" s="4">
        <v>4</v>
      </c>
      <c r="W3304" s="33">
        <f t="shared" si="467"/>
        <v>518.20119318181798</v>
      </c>
      <c r="X3304" s="2" t="s">
        <v>28</v>
      </c>
    </row>
    <row r="3305" spans="1:24" ht="14.25" customHeight="1" x14ac:dyDescent="0.25">
      <c r="A3305" s="2">
        <v>2703</v>
      </c>
      <c r="B3305" s="2">
        <v>34</v>
      </c>
      <c r="C3305" s="2" t="str">
        <f t="shared" si="459"/>
        <v>Early Adults</v>
      </c>
      <c r="D3305" s="2" t="s">
        <v>12</v>
      </c>
      <c r="E3305" s="2" t="s">
        <v>29</v>
      </c>
      <c r="F3305" s="2">
        <v>398.06</v>
      </c>
      <c r="G3305" s="2">
        <f t="shared" si="460"/>
        <v>2</v>
      </c>
      <c r="H3305" s="6">
        <v>46899</v>
      </c>
      <c r="I3305" s="12" t="str">
        <f t="shared" si="461"/>
        <v>2028</v>
      </c>
      <c r="J3305" s="10" t="str">
        <f t="shared" si="462"/>
        <v>May</v>
      </c>
      <c r="K3305" s="12" t="str">
        <f t="shared" si="463"/>
        <v>26</v>
      </c>
      <c r="L3305" s="2" t="s">
        <v>14</v>
      </c>
      <c r="M3305" s="2" t="s">
        <v>15</v>
      </c>
      <c r="N3305" s="2">
        <v>0.77</v>
      </c>
      <c r="O3305" s="2" t="s">
        <v>16</v>
      </c>
      <c r="P3305" s="2">
        <v>2</v>
      </c>
      <c r="Q3305" s="2">
        <f t="shared" si="464"/>
        <v>1</v>
      </c>
      <c r="R3305" s="2">
        <v>199.03</v>
      </c>
      <c r="S3305" s="2">
        <f t="shared" si="465"/>
        <v>3</v>
      </c>
      <c r="T3305" s="42">
        <f>DataSet!G2704+DataSet!Q2704+DataSet!S2704</f>
        <v>7</v>
      </c>
      <c r="U3305" s="16" t="str">
        <f t="shared" si="466"/>
        <v>High</v>
      </c>
      <c r="V3305" s="4">
        <v>3</v>
      </c>
      <c r="W3305" s="33">
        <f t="shared" si="467"/>
        <v>500.14594202898508</v>
      </c>
      <c r="X3305" s="2" t="s">
        <v>17</v>
      </c>
    </row>
    <row r="3306" spans="1:24" ht="14.25" customHeight="1" x14ac:dyDescent="0.25">
      <c r="A3306" s="2">
        <v>2849</v>
      </c>
      <c r="B3306" s="2">
        <v>46</v>
      </c>
      <c r="C3306" s="2" t="str">
        <f t="shared" si="459"/>
        <v>Mid Adults</v>
      </c>
      <c r="D3306" s="2" t="s">
        <v>26</v>
      </c>
      <c r="E3306" s="2" t="s">
        <v>29</v>
      </c>
      <c r="F3306" s="2">
        <v>162.19999999999999</v>
      </c>
      <c r="G3306" s="2">
        <f t="shared" si="460"/>
        <v>1</v>
      </c>
      <c r="H3306" s="6">
        <v>47045</v>
      </c>
      <c r="I3306" s="12" t="str">
        <f t="shared" si="461"/>
        <v>2028</v>
      </c>
      <c r="J3306" s="10" t="str">
        <f t="shared" si="462"/>
        <v>Oct</v>
      </c>
      <c r="K3306" s="12" t="str">
        <f t="shared" si="463"/>
        <v>19</v>
      </c>
      <c r="L3306" s="2" t="s">
        <v>24</v>
      </c>
      <c r="M3306" s="2" t="s">
        <v>15</v>
      </c>
      <c r="N3306" s="2">
        <v>0.77</v>
      </c>
      <c r="O3306" s="2" t="s">
        <v>16</v>
      </c>
      <c r="P3306" s="2">
        <v>9</v>
      </c>
      <c r="Q3306" s="2">
        <f t="shared" si="464"/>
        <v>2</v>
      </c>
      <c r="R3306" s="2">
        <v>18.02</v>
      </c>
      <c r="S3306" s="2">
        <f t="shared" si="465"/>
        <v>1</v>
      </c>
      <c r="T3306" s="42">
        <f>DataSet!G2850+DataSet!Q2850+DataSet!S2850</f>
        <v>5</v>
      </c>
      <c r="U3306" s="16" t="str">
        <f t="shared" si="466"/>
        <v>Medium</v>
      </c>
      <c r="V3306" s="4">
        <v>5</v>
      </c>
      <c r="W3306" s="33">
        <f t="shared" si="467"/>
        <v>541.48493788819894</v>
      </c>
      <c r="X3306" s="2" t="s">
        <v>17</v>
      </c>
    </row>
    <row r="3307" spans="1:24" ht="14.25" customHeight="1" x14ac:dyDescent="0.25">
      <c r="A3307" s="2">
        <v>2894</v>
      </c>
      <c r="B3307" s="2">
        <v>55</v>
      </c>
      <c r="C3307" s="2" t="str">
        <f t="shared" si="459"/>
        <v>Late Adults</v>
      </c>
      <c r="D3307" s="2" t="s">
        <v>23</v>
      </c>
      <c r="E3307" s="2" t="s">
        <v>13</v>
      </c>
      <c r="F3307" s="2">
        <v>815.22</v>
      </c>
      <c r="G3307" s="2">
        <f t="shared" si="460"/>
        <v>3</v>
      </c>
      <c r="H3307" s="6">
        <v>47090</v>
      </c>
      <c r="I3307" s="12" t="str">
        <f t="shared" si="461"/>
        <v>2028</v>
      </c>
      <c r="J3307" s="10" t="str">
        <f t="shared" si="462"/>
        <v>Dec</v>
      </c>
      <c r="K3307" s="12" t="str">
        <f t="shared" si="463"/>
        <v>03</v>
      </c>
      <c r="L3307" s="2" t="s">
        <v>30</v>
      </c>
      <c r="M3307" s="2" t="s">
        <v>15</v>
      </c>
      <c r="N3307" s="2">
        <v>0.77</v>
      </c>
      <c r="O3307" s="2" t="s">
        <v>21</v>
      </c>
      <c r="P3307" s="2">
        <v>17</v>
      </c>
      <c r="Q3307" s="2">
        <f t="shared" si="464"/>
        <v>3</v>
      </c>
      <c r="R3307" s="2">
        <v>47.95</v>
      </c>
      <c r="S3307" s="2">
        <f t="shared" si="465"/>
        <v>1</v>
      </c>
      <c r="T3307" s="42">
        <f>DataSet!G2895+DataSet!Q2895+DataSet!S2895</f>
        <v>4</v>
      </c>
      <c r="U3307" s="16" t="str">
        <f t="shared" si="466"/>
        <v>Low</v>
      </c>
      <c r="V3307" s="4">
        <v>3</v>
      </c>
      <c r="W3307" s="33">
        <f t="shared" si="467"/>
        <v>500.44270348837171</v>
      </c>
      <c r="X3307" s="2" t="s">
        <v>17</v>
      </c>
    </row>
    <row r="3308" spans="1:24" ht="14.25" customHeight="1" x14ac:dyDescent="0.25">
      <c r="A3308" s="2">
        <v>3167</v>
      </c>
      <c r="B3308" s="2">
        <v>24</v>
      </c>
      <c r="C3308" s="2" t="str">
        <f t="shared" si="459"/>
        <v>Young Adults</v>
      </c>
      <c r="D3308" s="2" t="s">
        <v>23</v>
      </c>
      <c r="E3308" s="2" t="s">
        <v>27</v>
      </c>
      <c r="F3308" s="2">
        <v>132.94</v>
      </c>
      <c r="G3308" s="2">
        <f t="shared" si="460"/>
        <v>1</v>
      </c>
      <c r="H3308" s="6">
        <v>47363</v>
      </c>
      <c r="I3308" s="12" t="str">
        <f t="shared" si="461"/>
        <v>2029</v>
      </c>
      <c r="J3308" s="10" t="str">
        <f t="shared" si="462"/>
        <v>Sep</v>
      </c>
      <c r="K3308" s="12" t="str">
        <f t="shared" si="463"/>
        <v>02</v>
      </c>
      <c r="L3308" s="2" t="s">
        <v>24</v>
      </c>
      <c r="M3308" s="2" t="s">
        <v>15</v>
      </c>
      <c r="N3308" s="2">
        <v>0.77</v>
      </c>
      <c r="O3308" s="2" t="s">
        <v>16</v>
      </c>
      <c r="P3308" s="2">
        <v>19</v>
      </c>
      <c r="Q3308" s="2">
        <f t="shared" si="464"/>
        <v>3</v>
      </c>
      <c r="R3308" s="2">
        <v>7</v>
      </c>
      <c r="S3308" s="2">
        <f t="shared" si="465"/>
        <v>1</v>
      </c>
      <c r="T3308" s="42">
        <f>DataSet!G3168+DataSet!Q3168+DataSet!S3168</f>
        <v>8</v>
      </c>
      <c r="U3308" s="16" t="str">
        <f t="shared" si="466"/>
        <v>High</v>
      </c>
      <c r="V3308" s="4">
        <v>1</v>
      </c>
      <c r="W3308" s="33">
        <f t="shared" si="467"/>
        <v>533.72192878338262</v>
      </c>
      <c r="X3308" s="2" t="s">
        <v>17</v>
      </c>
    </row>
    <row r="3309" spans="1:24" ht="14.25" customHeight="1" x14ac:dyDescent="0.25">
      <c r="A3309" s="2">
        <v>3559</v>
      </c>
      <c r="B3309" s="2">
        <v>59</v>
      </c>
      <c r="C3309" s="2" t="str">
        <f t="shared" si="459"/>
        <v>Late Adults</v>
      </c>
      <c r="D3309" s="2" t="s">
        <v>12</v>
      </c>
      <c r="E3309" s="2" t="s">
        <v>19</v>
      </c>
      <c r="F3309" s="2">
        <v>960.14</v>
      </c>
      <c r="G3309" s="2">
        <f t="shared" si="460"/>
        <v>3</v>
      </c>
      <c r="H3309" s="6">
        <v>47755</v>
      </c>
      <c r="I3309" s="12" t="str">
        <f t="shared" si="461"/>
        <v>2030</v>
      </c>
      <c r="J3309" s="10" t="str">
        <f t="shared" si="462"/>
        <v>Sep</v>
      </c>
      <c r="K3309" s="12" t="str">
        <f t="shared" si="463"/>
        <v>29</v>
      </c>
      <c r="L3309" s="2" t="s">
        <v>24</v>
      </c>
      <c r="M3309" s="2" t="s">
        <v>15</v>
      </c>
      <c r="N3309" s="2">
        <v>0.77</v>
      </c>
      <c r="O3309" s="2" t="s">
        <v>16</v>
      </c>
      <c r="P3309" s="2">
        <v>12</v>
      </c>
      <c r="Q3309" s="2">
        <f t="shared" si="464"/>
        <v>2</v>
      </c>
      <c r="R3309" s="2">
        <v>80.010000000000005</v>
      </c>
      <c r="S3309" s="2">
        <f t="shared" si="465"/>
        <v>2</v>
      </c>
      <c r="T3309" s="42">
        <f>DataSet!G3560+DataSet!Q3560+DataSet!S3560</f>
        <v>6</v>
      </c>
      <c r="U3309" s="16" t="str">
        <f t="shared" si="466"/>
        <v>Medium</v>
      </c>
      <c r="V3309" s="4">
        <v>4</v>
      </c>
      <c r="W3309" s="33">
        <f t="shared" si="467"/>
        <v>517.73572649572634</v>
      </c>
      <c r="X3309" s="2" t="s">
        <v>22</v>
      </c>
    </row>
    <row r="3310" spans="1:24" ht="14.25" customHeight="1" x14ac:dyDescent="0.25">
      <c r="A3310" s="2">
        <v>3570</v>
      </c>
      <c r="B3310" s="2">
        <v>27</v>
      </c>
      <c r="C3310" s="2" t="str">
        <f t="shared" si="459"/>
        <v>Young Adults</v>
      </c>
      <c r="D3310" s="2" t="s">
        <v>26</v>
      </c>
      <c r="E3310" s="2" t="s">
        <v>19</v>
      </c>
      <c r="F3310" s="2">
        <v>661.67</v>
      </c>
      <c r="G3310" s="2">
        <f t="shared" si="460"/>
        <v>3</v>
      </c>
      <c r="H3310" s="6">
        <v>47766</v>
      </c>
      <c r="I3310" s="12" t="str">
        <f t="shared" si="461"/>
        <v>2030</v>
      </c>
      <c r="J3310" s="10" t="str">
        <f t="shared" si="462"/>
        <v>Oct</v>
      </c>
      <c r="K3310" s="12" t="str">
        <f t="shared" si="463"/>
        <v>10</v>
      </c>
      <c r="L3310" s="2" t="s">
        <v>14</v>
      </c>
      <c r="M3310" s="2" t="s">
        <v>25</v>
      </c>
      <c r="N3310" s="2">
        <v>0.77</v>
      </c>
      <c r="O3310" s="2" t="s">
        <v>16</v>
      </c>
      <c r="P3310" s="2">
        <v>11</v>
      </c>
      <c r="Q3310" s="2">
        <f t="shared" si="464"/>
        <v>2</v>
      </c>
      <c r="R3310" s="2">
        <v>60.15</v>
      </c>
      <c r="S3310" s="2">
        <f t="shared" si="465"/>
        <v>2</v>
      </c>
      <c r="T3310" s="42">
        <f>DataSet!G3571+DataSet!Q3571+DataSet!S3571</f>
        <v>5</v>
      </c>
      <c r="U3310" s="16" t="str">
        <f t="shared" si="466"/>
        <v>Medium</v>
      </c>
      <c r="V3310" s="4">
        <v>4</v>
      </c>
      <c r="W3310" s="33">
        <f t="shared" si="467"/>
        <v>516.47171428571403</v>
      </c>
      <c r="X3310" s="2" t="s">
        <v>28</v>
      </c>
    </row>
    <row r="3311" spans="1:24" ht="14.25" customHeight="1" x14ac:dyDescent="0.25">
      <c r="A3311" s="2">
        <v>3845</v>
      </c>
      <c r="B3311" s="2">
        <v>26</v>
      </c>
      <c r="C3311" s="2" t="str">
        <f t="shared" si="459"/>
        <v>Young Adults</v>
      </c>
      <c r="D3311" s="2" t="s">
        <v>23</v>
      </c>
      <c r="E3311" s="2" t="s">
        <v>13</v>
      </c>
      <c r="F3311" s="2">
        <v>133.69</v>
      </c>
      <c r="G3311" s="2">
        <f t="shared" si="460"/>
        <v>1</v>
      </c>
      <c r="H3311" s="6">
        <v>48041</v>
      </c>
      <c r="I3311" s="12" t="str">
        <f t="shared" si="461"/>
        <v>2031</v>
      </c>
      <c r="J3311" s="10" t="str">
        <f t="shared" si="462"/>
        <v>Jul</v>
      </c>
      <c r="K3311" s="12" t="str">
        <f t="shared" si="463"/>
        <v>12</v>
      </c>
      <c r="L3311" s="2" t="s">
        <v>14</v>
      </c>
      <c r="M3311" s="2" t="s">
        <v>15</v>
      </c>
      <c r="N3311" s="2">
        <v>0.77</v>
      </c>
      <c r="O3311" s="2" t="s">
        <v>21</v>
      </c>
      <c r="P3311" s="2">
        <v>11</v>
      </c>
      <c r="Q3311" s="2">
        <f t="shared" si="464"/>
        <v>2</v>
      </c>
      <c r="R3311" s="2">
        <v>12.15</v>
      </c>
      <c r="S3311" s="2">
        <f t="shared" si="465"/>
        <v>1</v>
      </c>
      <c r="T3311" s="42">
        <f>DataSet!G3846+DataSet!Q3846+DataSet!S3846</f>
        <v>7</v>
      </c>
      <c r="U3311" s="16" t="str">
        <f t="shared" si="466"/>
        <v>High</v>
      </c>
      <c r="V3311" s="4">
        <v>5</v>
      </c>
      <c r="W3311" s="33">
        <f t="shared" si="467"/>
        <v>542.66651090342702</v>
      </c>
      <c r="X3311" s="2" t="s">
        <v>17</v>
      </c>
    </row>
    <row r="3312" spans="1:24" ht="14.25" customHeight="1" x14ac:dyDescent="0.25">
      <c r="A3312" s="2">
        <v>4310</v>
      </c>
      <c r="B3312" s="2">
        <v>35</v>
      </c>
      <c r="C3312" s="2" t="str">
        <f t="shared" si="459"/>
        <v>Early Adults</v>
      </c>
      <c r="D3312" s="2" t="s">
        <v>18</v>
      </c>
      <c r="E3312" s="2" t="s">
        <v>27</v>
      </c>
      <c r="F3312" s="2">
        <v>72.61</v>
      </c>
      <c r="G3312" s="2">
        <f t="shared" si="460"/>
        <v>1</v>
      </c>
      <c r="H3312" s="6">
        <v>48506</v>
      </c>
      <c r="I3312" s="12" t="str">
        <f t="shared" si="461"/>
        <v>2032</v>
      </c>
      <c r="J3312" s="10" t="str">
        <f t="shared" si="462"/>
        <v>Oct</v>
      </c>
      <c r="K3312" s="12" t="str">
        <f t="shared" si="463"/>
        <v>19</v>
      </c>
      <c r="L3312" s="2" t="s">
        <v>20</v>
      </c>
      <c r="M3312" s="2" t="s">
        <v>15</v>
      </c>
      <c r="N3312" s="2">
        <v>0.77</v>
      </c>
      <c r="O3312" s="2" t="s">
        <v>16</v>
      </c>
      <c r="P3312" s="2">
        <v>7</v>
      </c>
      <c r="Q3312" s="2">
        <f t="shared" si="464"/>
        <v>2</v>
      </c>
      <c r="R3312" s="2">
        <v>10.37</v>
      </c>
      <c r="S3312" s="2">
        <f t="shared" si="465"/>
        <v>1</v>
      </c>
      <c r="T3312" s="42">
        <f>DataSet!G4311+DataSet!Q4311+DataSet!S4311</f>
        <v>5</v>
      </c>
      <c r="U3312" s="16" t="str">
        <f t="shared" si="466"/>
        <v>Medium</v>
      </c>
      <c r="V3312" s="4">
        <v>2</v>
      </c>
      <c r="W3312" s="33">
        <f t="shared" si="467"/>
        <v>516.62099415204648</v>
      </c>
      <c r="X3312" s="2" t="s">
        <v>17</v>
      </c>
    </row>
    <row r="3313" spans="1:24" ht="14.25" customHeight="1" x14ac:dyDescent="0.25">
      <c r="A3313" s="2">
        <v>4388</v>
      </c>
      <c r="B3313" s="2">
        <v>62</v>
      </c>
      <c r="C3313" s="2" t="str">
        <f t="shared" si="459"/>
        <v>Seniors</v>
      </c>
      <c r="D3313" s="2" t="s">
        <v>18</v>
      </c>
      <c r="E3313" s="2" t="s">
        <v>13</v>
      </c>
      <c r="F3313" s="2">
        <v>785.29</v>
      </c>
      <c r="G3313" s="2">
        <f t="shared" si="460"/>
        <v>3</v>
      </c>
      <c r="H3313" s="6">
        <v>48584</v>
      </c>
      <c r="I3313" s="12" t="str">
        <f t="shared" si="461"/>
        <v>2033</v>
      </c>
      <c r="J3313" s="10" t="str">
        <f t="shared" si="462"/>
        <v>Jan</v>
      </c>
      <c r="K3313" s="12" t="str">
        <f t="shared" si="463"/>
        <v>05</v>
      </c>
      <c r="L3313" s="2" t="s">
        <v>20</v>
      </c>
      <c r="M3313" s="2" t="s">
        <v>15</v>
      </c>
      <c r="N3313" s="2">
        <v>0.77</v>
      </c>
      <c r="O3313" s="2" t="s">
        <v>21</v>
      </c>
      <c r="P3313" s="2">
        <v>2</v>
      </c>
      <c r="Q3313" s="2">
        <f t="shared" si="464"/>
        <v>1</v>
      </c>
      <c r="R3313" s="2">
        <v>392.64</v>
      </c>
      <c r="S3313" s="2">
        <f t="shared" si="465"/>
        <v>3</v>
      </c>
      <c r="T3313" s="42">
        <f>DataSet!G4389+DataSet!Q4389+DataSet!S4389</f>
        <v>5</v>
      </c>
      <c r="U3313" s="16" t="str">
        <f t="shared" si="466"/>
        <v>Medium</v>
      </c>
      <c r="V3313" s="4">
        <v>5</v>
      </c>
      <c r="W3313" s="33">
        <f t="shared" si="467"/>
        <v>543.94456250000019</v>
      </c>
      <c r="X3313" s="2" t="s">
        <v>28</v>
      </c>
    </row>
    <row r="3314" spans="1:24" ht="14.25" customHeight="1" x14ac:dyDescent="0.25">
      <c r="A3314" s="2">
        <v>4434</v>
      </c>
      <c r="B3314" s="2">
        <v>39</v>
      </c>
      <c r="C3314" s="2" t="str">
        <f t="shared" si="459"/>
        <v>Early Adults</v>
      </c>
      <c r="D3314" s="2" t="s">
        <v>23</v>
      </c>
      <c r="E3314" s="2" t="s">
        <v>29</v>
      </c>
      <c r="F3314" s="2">
        <v>657.88</v>
      </c>
      <c r="G3314" s="2">
        <f t="shared" si="460"/>
        <v>3</v>
      </c>
      <c r="H3314" s="6">
        <v>48630</v>
      </c>
      <c r="I3314" s="12" t="str">
        <f t="shared" si="461"/>
        <v>2033</v>
      </c>
      <c r="J3314" s="10" t="str">
        <f t="shared" si="462"/>
        <v>Feb</v>
      </c>
      <c r="K3314" s="12" t="str">
        <f t="shared" si="463"/>
        <v>20</v>
      </c>
      <c r="L3314" s="2" t="s">
        <v>30</v>
      </c>
      <c r="M3314" s="2" t="s">
        <v>15</v>
      </c>
      <c r="N3314" s="2">
        <v>0.77</v>
      </c>
      <c r="O3314" s="2" t="s">
        <v>21</v>
      </c>
      <c r="P3314" s="2">
        <v>14</v>
      </c>
      <c r="Q3314" s="2">
        <f t="shared" si="464"/>
        <v>2</v>
      </c>
      <c r="R3314" s="2">
        <v>46.99</v>
      </c>
      <c r="S3314" s="2">
        <f t="shared" si="465"/>
        <v>1</v>
      </c>
      <c r="T3314" s="42">
        <f>DataSet!G4435+DataSet!Q4435+DataSet!S4435</f>
        <v>5</v>
      </c>
      <c r="U3314" s="16" t="str">
        <f t="shared" si="466"/>
        <v>Medium</v>
      </c>
      <c r="V3314" s="4">
        <v>1</v>
      </c>
      <c r="W3314" s="33">
        <f t="shared" si="467"/>
        <v>534.91473214285702</v>
      </c>
      <c r="X3314" s="2" t="s">
        <v>17</v>
      </c>
    </row>
    <row r="3315" spans="1:24" ht="14.25" customHeight="1" x14ac:dyDescent="0.25">
      <c r="A3315" s="2">
        <v>4672</v>
      </c>
      <c r="B3315" s="2">
        <v>60</v>
      </c>
      <c r="C3315" s="2" t="str">
        <f t="shared" si="459"/>
        <v>Seniors</v>
      </c>
      <c r="D3315" s="2" t="s">
        <v>18</v>
      </c>
      <c r="E3315" s="2" t="s">
        <v>13</v>
      </c>
      <c r="F3315" s="2">
        <v>446.39</v>
      </c>
      <c r="G3315" s="2">
        <f t="shared" si="460"/>
        <v>2</v>
      </c>
      <c r="H3315" s="6">
        <v>48868</v>
      </c>
      <c r="I3315" s="12" t="str">
        <f t="shared" si="461"/>
        <v>2033</v>
      </c>
      <c r="J3315" s="10" t="str">
        <f t="shared" si="462"/>
        <v>Oct</v>
      </c>
      <c r="K3315" s="12" t="str">
        <f t="shared" si="463"/>
        <v>16</v>
      </c>
      <c r="L3315" s="2" t="s">
        <v>14</v>
      </c>
      <c r="M3315" s="2" t="s">
        <v>25</v>
      </c>
      <c r="N3315" s="2">
        <v>0.77</v>
      </c>
      <c r="O3315" s="2" t="s">
        <v>21</v>
      </c>
      <c r="P3315" s="2">
        <v>2</v>
      </c>
      <c r="Q3315" s="2">
        <f t="shared" si="464"/>
        <v>1</v>
      </c>
      <c r="R3315" s="2">
        <v>223.2</v>
      </c>
      <c r="S3315" s="2">
        <f t="shared" si="465"/>
        <v>3</v>
      </c>
      <c r="T3315" s="42">
        <f>DataSet!G4673+DataSet!Q4673+DataSet!S4673</f>
        <v>7</v>
      </c>
      <c r="U3315" s="16" t="str">
        <f t="shared" si="466"/>
        <v>High</v>
      </c>
      <c r="V3315" s="4">
        <v>4</v>
      </c>
      <c r="W3315" s="33">
        <f t="shared" si="467"/>
        <v>516.05567335243529</v>
      </c>
      <c r="X3315" s="2" t="s">
        <v>28</v>
      </c>
    </row>
    <row r="3316" spans="1:24" ht="14.25" customHeight="1" x14ac:dyDescent="0.25">
      <c r="A3316" s="2">
        <v>4920</v>
      </c>
      <c r="B3316" s="2">
        <v>27</v>
      </c>
      <c r="C3316" s="2" t="str">
        <f t="shared" si="459"/>
        <v>Young Adults</v>
      </c>
      <c r="D3316" s="2" t="s">
        <v>23</v>
      </c>
      <c r="E3316" s="2" t="s">
        <v>13</v>
      </c>
      <c r="F3316" s="2">
        <v>883.47</v>
      </c>
      <c r="G3316" s="2">
        <f t="shared" si="460"/>
        <v>3</v>
      </c>
      <c r="H3316" s="6">
        <v>49116</v>
      </c>
      <c r="I3316" s="12" t="str">
        <f t="shared" si="461"/>
        <v>2034</v>
      </c>
      <c r="J3316" s="10" t="str">
        <f t="shared" si="462"/>
        <v>Jun</v>
      </c>
      <c r="K3316" s="12" t="str">
        <f t="shared" si="463"/>
        <v>21</v>
      </c>
      <c r="L3316" s="2" t="s">
        <v>14</v>
      </c>
      <c r="M3316" s="2" t="s">
        <v>15</v>
      </c>
      <c r="N3316" s="2">
        <v>0.77</v>
      </c>
      <c r="O3316" s="2" t="s">
        <v>16</v>
      </c>
      <c r="P3316" s="2">
        <v>5</v>
      </c>
      <c r="Q3316" s="2">
        <f t="shared" si="464"/>
        <v>1</v>
      </c>
      <c r="R3316" s="2">
        <v>176.69</v>
      </c>
      <c r="S3316" s="2">
        <f t="shared" si="465"/>
        <v>3</v>
      </c>
      <c r="T3316" s="42">
        <f>DataSet!G4921+DataSet!Q4921+DataSet!S4921</f>
        <v>7</v>
      </c>
      <c r="U3316" s="16" t="str">
        <f t="shared" si="466"/>
        <v>High</v>
      </c>
      <c r="V3316" s="4">
        <v>3</v>
      </c>
      <c r="W3316" s="33">
        <f t="shared" si="467"/>
        <v>499.5249854227402</v>
      </c>
      <c r="X3316" s="2" t="s">
        <v>17</v>
      </c>
    </row>
    <row r="3317" spans="1:24" ht="14.25" customHeight="1" x14ac:dyDescent="0.25">
      <c r="A3317" s="2">
        <v>331</v>
      </c>
      <c r="B3317" s="2">
        <v>36</v>
      </c>
      <c r="C3317" s="2" t="str">
        <f t="shared" si="459"/>
        <v>Early Adults</v>
      </c>
      <c r="D3317" s="2" t="s">
        <v>12</v>
      </c>
      <c r="E3317" s="2" t="s">
        <v>13</v>
      </c>
      <c r="F3317" s="2">
        <v>384.82</v>
      </c>
      <c r="G3317" s="2">
        <f t="shared" si="460"/>
        <v>2</v>
      </c>
      <c r="H3317" s="6">
        <v>44527</v>
      </c>
      <c r="I3317" s="12" t="str">
        <f t="shared" si="461"/>
        <v>2021</v>
      </c>
      <c r="J3317" s="10" t="str">
        <f t="shared" si="462"/>
        <v>Nov</v>
      </c>
      <c r="K3317" s="12" t="str">
        <f t="shared" si="463"/>
        <v>27</v>
      </c>
      <c r="L3317" s="2" t="s">
        <v>14</v>
      </c>
      <c r="M3317" s="2" t="s">
        <v>25</v>
      </c>
      <c r="N3317" s="2">
        <v>0.76</v>
      </c>
      <c r="O3317" s="2" t="s">
        <v>16</v>
      </c>
      <c r="P3317" s="2">
        <v>11</v>
      </c>
      <c r="Q3317" s="2">
        <f t="shared" si="464"/>
        <v>2</v>
      </c>
      <c r="R3317" s="2">
        <v>34.979999999999997</v>
      </c>
      <c r="S3317" s="2">
        <f t="shared" si="465"/>
        <v>1</v>
      </c>
      <c r="T3317" s="42">
        <f>DataSet!G332+DataSet!Q332+DataSet!S332</f>
        <v>4</v>
      </c>
      <c r="U3317" s="16" t="str">
        <f t="shared" si="466"/>
        <v>Low</v>
      </c>
      <c r="V3317" s="4">
        <v>5</v>
      </c>
      <c r="W3317" s="33">
        <f t="shared" si="467"/>
        <v>543.1879937304077</v>
      </c>
      <c r="X3317" s="2" t="s">
        <v>28</v>
      </c>
    </row>
    <row r="3318" spans="1:24" ht="14.25" customHeight="1" x14ac:dyDescent="0.25">
      <c r="A3318" s="2">
        <v>897</v>
      </c>
      <c r="B3318" s="2">
        <v>59</v>
      </c>
      <c r="C3318" s="2" t="str">
        <f t="shared" si="459"/>
        <v>Late Adults</v>
      </c>
      <c r="D3318" s="2" t="s">
        <v>23</v>
      </c>
      <c r="E3318" s="2" t="s">
        <v>29</v>
      </c>
      <c r="F3318" s="2">
        <v>230.64</v>
      </c>
      <c r="G3318" s="2">
        <f t="shared" si="460"/>
        <v>1</v>
      </c>
      <c r="H3318" s="6">
        <v>45093</v>
      </c>
      <c r="I3318" s="12" t="str">
        <f t="shared" si="461"/>
        <v>2023</v>
      </c>
      <c r="J3318" s="10" t="str">
        <f t="shared" si="462"/>
        <v>Jun</v>
      </c>
      <c r="K3318" s="12" t="str">
        <f t="shared" si="463"/>
        <v>16</v>
      </c>
      <c r="L3318" s="2" t="s">
        <v>14</v>
      </c>
      <c r="M3318" s="2" t="s">
        <v>15</v>
      </c>
      <c r="N3318" s="2">
        <v>0.76</v>
      </c>
      <c r="O3318" s="2" t="s">
        <v>21</v>
      </c>
      <c r="P3318" s="2">
        <v>1</v>
      </c>
      <c r="Q3318" s="2">
        <f t="shared" si="464"/>
        <v>1</v>
      </c>
      <c r="R3318" s="2">
        <v>230.64</v>
      </c>
      <c r="S3318" s="2">
        <f t="shared" si="465"/>
        <v>3</v>
      </c>
      <c r="T3318" s="42">
        <f>DataSet!G898+DataSet!Q898+DataSet!S898</f>
        <v>5</v>
      </c>
      <c r="U3318" s="16" t="str">
        <f t="shared" si="466"/>
        <v>Medium</v>
      </c>
      <c r="V3318" s="4">
        <v>2</v>
      </c>
      <c r="W3318" s="33">
        <f t="shared" si="467"/>
        <v>517.92307917888525</v>
      </c>
      <c r="X3318" s="2" t="s">
        <v>22</v>
      </c>
    </row>
    <row r="3319" spans="1:24" ht="14.25" customHeight="1" x14ac:dyDescent="0.25">
      <c r="A3319" s="2">
        <v>1672</v>
      </c>
      <c r="B3319" s="2">
        <v>38</v>
      </c>
      <c r="C3319" s="2" t="str">
        <f t="shared" si="459"/>
        <v>Early Adults</v>
      </c>
      <c r="D3319" s="2" t="s">
        <v>26</v>
      </c>
      <c r="E3319" s="2" t="s">
        <v>13</v>
      </c>
      <c r="F3319" s="2">
        <v>526.62</v>
      </c>
      <c r="G3319" s="2">
        <f t="shared" si="460"/>
        <v>2</v>
      </c>
      <c r="H3319" s="6">
        <v>45868</v>
      </c>
      <c r="I3319" s="12" t="str">
        <f t="shared" si="461"/>
        <v>2025</v>
      </c>
      <c r="J3319" s="10" t="str">
        <f t="shared" si="462"/>
        <v>Jul</v>
      </c>
      <c r="K3319" s="12" t="str">
        <f t="shared" si="463"/>
        <v>30</v>
      </c>
      <c r="L3319" s="2" t="s">
        <v>14</v>
      </c>
      <c r="M3319" s="2" t="s">
        <v>15</v>
      </c>
      <c r="N3319" s="2">
        <v>0.76</v>
      </c>
      <c r="O3319" s="2" t="s">
        <v>21</v>
      </c>
      <c r="P3319" s="2">
        <v>7</v>
      </c>
      <c r="Q3319" s="2">
        <f t="shared" si="464"/>
        <v>2</v>
      </c>
      <c r="R3319" s="2">
        <v>75.23</v>
      </c>
      <c r="S3319" s="2">
        <f t="shared" si="465"/>
        <v>2</v>
      </c>
      <c r="T3319" s="42">
        <f>DataSet!G1673+DataSet!Q1673+DataSet!S1673</f>
        <v>5</v>
      </c>
      <c r="U3319" s="16" t="str">
        <f t="shared" si="466"/>
        <v>Medium</v>
      </c>
      <c r="V3319" s="4">
        <v>2</v>
      </c>
      <c r="W3319" s="33">
        <f t="shared" si="467"/>
        <v>518.76802941176436</v>
      </c>
      <c r="X3319" s="2" t="s">
        <v>22</v>
      </c>
    </row>
    <row r="3320" spans="1:24" ht="14.25" customHeight="1" x14ac:dyDescent="0.25">
      <c r="A3320" s="2">
        <v>1676</v>
      </c>
      <c r="B3320" s="2">
        <v>28</v>
      </c>
      <c r="C3320" s="2" t="str">
        <f t="shared" si="459"/>
        <v>Young Adults</v>
      </c>
      <c r="D3320" s="2" t="s">
        <v>26</v>
      </c>
      <c r="E3320" s="2" t="s">
        <v>27</v>
      </c>
      <c r="F3320" s="2">
        <v>239.63</v>
      </c>
      <c r="G3320" s="2">
        <f t="shared" si="460"/>
        <v>1</v>
      </c>
      <c r="H3320" s="6">
        <v>45872</v>
      </c>
      <c r="I3320" s="12" t="str">
        <f t="shared" si="461"/>
        <v>2025</v>
      </c>
      <c r="J3320" s="10" t="str">
        <f t="shared" si="462"/>
        <v>Aug</v>
      </c>
      <c r="K3320" s="12" t="str">
        <f t="shared" si="463"/>
        <v>03</v>
      </c>
      <c r="L3320" s="2" t="s">
        <v>14</v>
      </c>
      <c r="M3320" s="2" t="s">
        <v>25</v>
      </c>
      <c r="N3320" s="2">
        <v>0.76</v>
      </c>
      <c r="O3320" s="2" t="s">
        <v>16</v>
      </c>
      <c r="P3320" s="2">
        <v>10</v>
      </c>
      <c r="Q3320" s="2">
        <f t="shared" si="464"/>
        <v>2</v>
      </c>
      <c r="R3320" s="2">
        <v>23.96</v>
      </c>
      <c r="S3320" s="2">
        <f t="shared" si="465"/>
        <v>1</v>
      </c>
      <c r="T3320" s="42">
        <f>DataSet!G1677+DataSet!Q1677+DataSet!S1677</f>
        <v>4</v>
      </c>
      <c r="U3320" s="16" t="str">
        <f t="shared" si="466"/>
        <v>Low</v>
      </c>
      <c r="V3320" s="4">
        <v>1</v>
      </c>
      <c r="W3320" s="33">
        <f t="shared" si="467"/>
        <v>534.54767164179088</v>
      </c>
      <c r="X3320" s="2" t="s">
        <v>17</v>
      </c>
    </row>
    <row r="3321" spans="1:24" ht="14.25" customHeight="1" x14ac:dyDescent="0.25">
      <c r="A3321" s="2">
        <v>1932</v>
      </c>
      <c r="B3321" s="2">
        <v>44</v>
      </c>
      <c r="C3321" s="2" t="str">
        <f t="shared" si="459"/>
        <v>Mid Adults</v>
      </c>
      <c r="D3321" s="2" t="s">
        <v>26</v>
      </c>
      <c r="E3321" s="2" t="s">
        <v>29</v>
      </c>
      <c r="F3321" s="2">
        <v>607.58000000000004</v>
      </c>
      <c r="G3321" s="2">
        <f t="shared" si="460"/>
        <v>2</v>
      </c>
      <c r="H3321" s="6">
        <v>46128</v>
      </c>
      <c r="I3321" s="12" t="str">
        <f t="shared" si="461"/>
        <v>2026</v>
      </c>
      <c r="J3321" s="10" t="str">
        <f t="shared" si="462"/>
        <v>Apr</v>
      </c>
      <c r="K3321" s="12" t="str">
        <f t="shared" si="463"/>
        <v>16</v>
      </c>
      <c r="L3321" s="2" t="s">
        <v>20</v>
      </c>
      <c r="M3321" s="2" t="s">
        <v>25</v>
      </c>
      <c r="N3321" s="2">
        <v>0.76</v>
      </c>
      <c r="O3321" s="2" t="s">
        <v>21</v>
      </c>
      <c r="P3321" s="2">
        <v>17</v>
      </c>
      <c r="Q3321" s="2">
        <f t="shared" si="464"/>
        <v>3</v>
      </c>
      <c r="R3321" s="2">
        <v>35.74</v>
      </c>
      <c r="S3321" s="2">
        <f t="shared" si="465"/>
        <v>1</v>
      </c>
      <c r="T3321" s="42">
        <f>DataSet!G1933+DataSet!Q1933+DataSet!S1933</f>
        <v>4</v>
      </c>
      <c r="U3321" s="16" t="str">
        <f t="shared" si="466"/>
        <v>Low</v>
      </c>
      <c r="V3321" s="4">
        <v>4</v>
      </c>
      <c r="W3321" s="33">
        <f t="shared" si="467"/>
        <v>516.25586206896526</v>
      </c>
      <c r="X3321" s="2" t="s">
        <v>17</v>
      </c>
    </row>
    <row r="3322" spans="1:24" ht="14.25" customHeight="1" x14ac:dyDescent="0.25">
      <c r="A3322" s="2">
        <v>2429</v>
      </c>
      <c r="B3322" s="2">
        <v>56</v>
      </c>
      <c r="C3322" s="2" t="str">
        <f t="shared" si="459"/>
        <v>Late Adults</v>
      </c>
      <c r="D3322" s="2" t="s">
        <v>26</v>
      </c>
      <c r="E3322" s="2" t="s">
        <v>19</v>
      </c>
      <c r="F3322" s="2">
        <v>660.7</v>
      </c>
      <c r="G3322" s="2">
        <f t="shared" si="460"/>
        <v>3</v>
      </c>
      <c r="H3322" s="6">
        <v>46625</v>
      </c>
      <c r="I3322" s="12" t="str">
        <f t="shared" si="461"/>
        <v>2027</v>
      </c>
      <c r="J3322" s="10" t="str">
        <f t="shared" si="462"/>
        <v>Aug</v>
      </c>
      <c r="K3322" s="12" t="str">
        <f t="shared" si="463"/>
        <v>26</v>
      </c>
      <c r="L3322" s="2" t="s">
        <v>14</v>
      </c>
      <c r="M3322" s="2" t="s">
        <v>25</v>
      </c>
      <c r="N3322" s="2">
        <v>0.76</v>
      </c>
      <c r="O3322" s="2" t="s">
        <v>16</v>
      </c>
      <c r="P3322" s="2">
        <v>11</v>
      </c>
      <c r="Q3322" s="2">
        <f t="shared" si="464"/>
        <v>2</v>
      </c>
      <c r="R3322" s="2">
        <v>60.06</v>
      </c>
      <c r="S3322" s="2">
        <f t="shared" si="465"/>
        <v>2</v>
      </c>
      <c r="T3322" s="42">
        <f>DataSet!G2430+DataSet!Q2430+DataSet!S2430</f>
        <v>6</v>
      </c>
      <c r="U3322" s="16" t="str">
        <f t="shared" si="466"/>
        <v>Medium</v>
      </c>
      <c r="V3322" s="4">
        <v>5</v>
      </c>
      <c r="W3322" s="33">
        <f t="shared" si="467"/>
        <v>543.68600628930835</v>
      </c>
      <c r="X3322" s="2" t="s">
        <v>17</v>
      </c>
    </row>
    <row r="3323" spans="1:24" ht="14.25" customHeight="1" x14ac:dyDescent="0.25">
      <c r="A3323" s="2">
        <v>2803</v>
      </c>
      <c r="B3323" s="2">
        <v>60</v>
      </c>
      <c r="C3323" s="2" t="str">
        <f t="shared" si="459"/>
        <v>Seniors</v>
      </c>
      <c r="D3323" s="2" t="s">
        <v>23</v>
      </c>
      <c r="E3323" s="2" t="s">
        <v>13</v>
      </c>
      <c r="F3323" s="2">
        <v>288.52</v>
      </c>
      <c r="G3323" s="2">
        <f t="shared" si="460"/>
        <v>1</v>
      </c>
      <c r="H3323" s="6">
        <v>46999</v>
      </c>
      <c r="I3323" s="12" t="str">
        <f t="shared" si="461"/>
        <v>2028</v>
      </c>
      <c r="J3323" s="10" t="str">
        <f t="shared" si="462"/>
        <v>Sep</v>
      </c>
      <c r="K3323" s="12" t="str">
        <f t="shared" si="463"/>
        <v>03</v>
      </c>
      <c r="L3323" s="2" t="s">
        <v>30</v>
      </c>
      <c r="M3323" s="2" t="s">
        <v>25</v>
      </c>
      <c r="N3323" s="2">
        <v>0.76</v>
      </c>
      <c r="O3323" s="2" t="s">
        <v>16</v>
      </c>
      <c r="P3323" s="2">
        <v>13</v>
      </c>
      <c r="Q3323" s="2">
        <f t="shared" si="464"/>
        <v>2</v>
      </c>
      <c r="R3323" s="2">
        <v>22.19</v>
      </c>
      <c r="S3323" s="2">
        <f t="shared" si="465"/>
        <v>1</v>
      </c>
      <c r="T3323" s="42">
        <f>DataSet!G2804+DataSet!Q2804+DataSet!S2804</f>
        <v>6</v>
      </c>
      <c r="U3323" s="16" t="str">
        <f t="shared" si="466"/>
        <v>Medium</v>
      </c>
      <c r="V3323" s="4">
        <v>2</v>
      </c>
      <c r="W3323" s="33">
        <f t="shared" si="467"/>
        <v>518.74486725663678</v>
      </c>
      <c r="X3323" s="2" t="s">
        <v>17</v>
      </c>
    </row>
    <row r="3324" spans="1:24" ht="14.25" customHeight="1" x14ac:dyDescent="0.25">
      <c r="A3324" s="2">
        <v>2832</v>
      </c>
      <c r="B3324" s="2">
        <v>53</v>
      </c>
      <c r="C3324" s="2" t="str">
        <f t="shared" si="459"/>
        <v>Late Adults</v>
      </c>
      <c r="D3324" s="2" t="s">
        <v>23</v>
      </c>
      <c r="E3324" s="2" t="s">
        <v>19</v>
      </c>
      <c r="F3324" s="2">
        <v>881.83</v>
      </c>
      <c r="G3324" s="2">
        <f t="shared" si="460"/>
        <v>3</v>
      </c>
      <c r="H3324" s="6">
        <v>47028</v>
      </c>
      <c r="I3324" s="12" t="str">
        <f t="shared" si="461"/>
        <v>2028</v>
      </c>
      <c r="J3324" s="10" t="str">
        <f t="shared" si="462"/>
        <v>Oct</v>
      </c>
      <c r="K3324" s="12" t="str">
        <f t="shared" si="463"/>
        <v>02</v>
      </c>
      <c r="L3324" s="2" t="s">
        <v>20</v>
      </c>
      <c r="M3324" s="2" t="s">
        <v>25</v>
      </c>
      <c r="N3324" s="2">
        <v>0.76</v>
      </c>
      <c r="O3324" s="2" t="s">
        <v>16</v>
      </c>
      <c r="P3324" s="2">
        <v>7</v>
      </c>
      <c r="Q3324" s="2">
        <f t="shared" si="464"/>
        <v>2</v>
      </c>
      <c r="R3324" s="2">
        <v>125.98</v>
      </c>
      <c r="S3324" s="2">
        <f t="shared" si="465"/>
        <v>2</v>
      </c>
      <c r="T3324" s="42">
        <f>DataSet!G2833+DataSet!Q2833+DataSet!S2833</f>
        <v>7</v>
      </c>
      <c r="U3324" s="16" t="str">
        <f t="shared" si="466"/>
        <v>High</v>
      </c>
      <c r="V3324" s="4">
        <v>3</v>
      </c>
      <c r="W3324" s="33">
        <f t="shared" si="467"/>
        <v>498.40233918128615</v>
      </c>
      <c r="X3324" s="2" t="s">
        <v>22</v>
      </c>
    </row>
    <row r="3325" spans="1:24" ht="14.25" customHeight="1" x14ac:dyDescent="0.25">
      <c r="A3325" s="2">
        <v>2869</v>
      </c>
      <c r="B3325" s="2">
        <v>48</v>
      </c>
      <c r="C3325" s="2" t="str">
        <f t="shared" si="459"/>
        <v>Mid Adults</v>
      </c>
      <c r="D3325" s="2" t="s">
        <v>26</v>
      </c>
      <c r="E3325" s="2" t="s">
        <v>29</v>
      </c>
      <c r="F3325" s="2">
        <v>214.56</v>
      </c>
      <c r="G3325" s="2">
        <f t="shared" si="460"/>
        <v>1</v>
      </c>
      <c r="H3325" s="6">
        <v>47065</v>
      </c>
      <c r="I3325" s="12" t="str">
        <f t="shared" si="461"/>
        <v>2028</v>
      </c>
      <c r="J3325" s="10" t="str">
        <f t="shared" si="462"/>
        <v>Nov</v>
      </c>
      <c r="K3325" s="12" t="str">
        <f t="shared" si="463"/>
        <v>08</v>
      </c>
      <c r="L3325" s="2" t="s">
        <v>24</v>
      </c>
      <c r="M3325" s="2" t="s">
        <v>15</v>
      </c>
      <c r="N3325" s="2">
        <v>0.76</v>
      </c>
      <c r="O3325" s="2" t="s">
        <v>16</v>
      </c>
      <c r="P3325" s="2">
        <v>16</v>
      </c>
      <c r="Q3325" s="2">
        <f t="shared" si="464"/>
        <v>3</v>
      </c>
      <c r="R3325" s="2">
        <v>13.41</v>
      </c>
      <c r="S3325" s="2">
        <f t="shared" si="465"/>
        <v>1</v>
      </c>
      <c r="T3325" s="42">
        <f>DataSet!G2870+DataSet!Q2870+DataSet!S2870</f>
        <v>7</v>
      </c>
      <c r="U3325" s="16" t="str">
        <f t="shared" si="466"/>
        <v>High</v>
      </c>
      <c r="V3325" s="4">
        <v>3</v>
      </c>
      <c r="W3325" s="33">
        <f t="shared" si="467"/>
        <v>497.27791788856268</v>
      </c>
      <c r="X3325" s="2" t="s">
        <v>17</v>
      </c>
    </row>
    <row r="3326" spans="1:24" ht="14.25" customHeight="1" x14ac:dyDescent="0.25">
      <c r="A3326" s="2">
        <v>2886</v>
      </c>
      <c r="B3326" s="2">
        <v>30</v>
      </c>
      <c r="C3326" s="2" t="str">
        <f t="shared" si="459"/>
        <v>Early Adults</v>
      </c>
      <c r="D3326" s="2" t="s">
        <v>18</v>
      </c>
      <c r="E3326" s="2" t="s">
        <v>13</v>
      </c>
      <c r="F3326" s="2">
        <v>992.89</v>
      </c>
      <c r="G3326" s="2">
        <f t="shared" si="460"/>
        <v>3</v>
      </c>
      <c r="H3326" s="6">
        <v>47082</v>
      </c>
      <c r="I3326" s="12" t="str">
        <f t="shared" si="461"/>
        <v>2028</v>
      </c>
      <c r="J3326" s="10" t="str">
        <f t="shared" si="462"/>
        <v>Nov</v>
      </c>
      <c r="K3326" s="12" t="str">
        <f t="shared" si="463"/>
        <v>25</v>
      </c>
      <c r="L3326" s="2" t="s">
        <v>24</v>
      </c>
      <c r="M3326" s="2" t="s">
        <v>15</v>
      </c>
      <c r="N3326" s="2">
        <v>0.76</v>
      </c>
      <c r="O3326" s="2" t="s">
        <v>16</v>
      </c>
      <c r="P3326" s="2">
        <v>18</v>
      </c>
      <c r="Q3326" s="2">
        <f t="shared" si="464"/>
        <v>3</v>
      </c>
      <c r="R3326" s="2">
        <v>55.16</v>
      </c>
      <c r="S3326" s="2">
        <f t="shared" si="465"/>
        <v>2</v>
      </c>
      <c r="T3326" s="42">
        <f>DataSet!G2887+DataSet!Q2887+DataSet!S2887</f>
        <v>5</v>
      </c>
      <c r="U3326" s="16" t="str">
        <f t="shared" si="466"/>
        <v>Medium</v>
      </c>
      <c r="V3326" s="4">
        <v>2</v>
      </c>
      <c r="W3326" s="33">
        <f t="shared" si="467"/>
        <v>519.4260059171595</v>
      </c>
      <c r="X3326" s="2" t="s">
        <v>17</v>
      </c>
    </row>
    <row r="3327" spans="1:24" ht="14.25" customHeight="1" x14ac:dyDescent="0.25">
      <c r="A3327" s="2">
        <v>3015</v>
      </c>
      <c r="B3327" s="2">
        <v>53</v>
      </c>
      <c r="C3327" s="2" t="str">
        <f t="shared" si="459"/>
        <v>Late Adults</v>
      </c>
      <c r="D3327" s="2" t="s">
        <v>18</v>
      </c>
      <c r="E3327" s="2" t="s">
        <v>27</v>
      </c>
      <c r="F3327" s="2">
        <v>730.7</v>
      </c>
      <c r="G3327" s="2">
        <f t="shared" si="460"/>
        <v>3</v>
      </c>
      <c r="H3327" s="6">
        <v>47211</v>
      </c>
      <c r="I3327" s="12" t="str">
        <f t="shared" si="461"/>
        <v>2029</v>
      </c>
      <c r="J3327" s="10" t="str">
        <f t="shared" si="462"/>
        <v>Apr</v>
      </c>
      <c r="K3327" s="12" t="str">
        <f t="shared" si="463"/>
        <v>03</v>
      </c>
      <c r="L3327" s="2" t="s">
        <v>20</v>
      </c>
      <c r="M3327" s="2" t="s">
        <v>25</v>
      </c>
      <c r="N3327" s="2">
        <v>0.76</v>
      </c>
      <c r="O3327" s="2" t="s">
        <v>21</v>
      </c>
      <c r="P3327" s="2">
        <v>4</v>
      </c>
      <c r="Q3327" s="2">
        <f t="shared" si="464"/>
        <v>1</v>
      </c>
      <c r="R3327" s="2">
        <v>182.68</v>
      </c>
      <c r="S3327" s="2">
        <f t="shared" si="465"/>
        <v>3</v>
      </c>
      <c r="T3327" s="42">
        <f>DataSet!G3016+DataSet!Q3016+DataSet!S3016</f>
        <v>6</v>
      </c>
      <c r="U3327" s="16" t="str">
        <f t="shared" si="466"/>
        <v>Medium</v>
      </c>
      <c r="V3327" s="4">
        <v>3</v>
      </c>
      <c r="W3327" s="33">
        <f t="shared" si="467"/>
        <v>498.10944117647023</v>
      </c>
      <c r="X3327" s="2" t="s">
        <v>22</v>
      </c>
    </row>
    <row r="3328" spans="1:24" ht="14.25" customHeight="1" x14ac:dyDescent="0.25">
      <c r="A3328" s="2">
        <v>3212</v>
      </c>
      <c r="B3328" s="2">
        <v>42</v>
      </c>
      <c r="C3328" s="2" t="str">
        <f t="shared" si="459"/>
        <v>Mid Adults</v>
      </c>
      <c r="D3328" s="2" t="s">
        <v>26</v>
      </c>
      <c r="E3328" s="2" t="s">
        <v>29</v>
      </c>
      <c r="F3328" s="2">
        <v>644.69000000000005</v>
      </c>
      <c r="G3328" s="2">
        <f t="shared" si="460"/>
        <v>2</v>
      </c>
      <c r="H3328" s="6">
        <v>47408</v>
      </c>
      <c r="I3328" s="12" t="str">
        <f t="shared" si="461"/>
        <v>2029</v>
      </c>
      <c r="J3328" s="10" t="str">
        <f t="shared" si="462"/>
        <v>Oct</v>
      </c>
      <c r="K3328" s="12" t="str">
        <f t="shared" si="463"/>
        <v>17</v>
      </c>
      <c r="L3328" s="2" t="s">
        <v>14</v>
      </c>
      <c r="M3328" s="2" t="s">
        <v>25</v>
      </c>
      <c r="N3328" s="2">
        <v>0.76</v>
      </c>
      <c r="O3328" s="2" t="s">
        <v>21</v>
      </c>
      <c r="P3328" s="2">
        <v>17</v>
      </c>
      <c r="Q3328" s="2">
        <f t="shared" si="464"/>
        <v>3</v>
      </c>
      <c r="R3328" s="2">
        <v>37.92</v>
      </c>
      <c r="S3328" s="2">
        <f t="shared" si="465"/>
        <v>1</v>
      </c>
      <c r="T3328" s="42">
        <f>DataSet!G3213+DataSet!Q3213+DataSet!S3213</f>
        <v>7</v>
      </c>
      <c r="U3328" s="16" t="str">
        <f t="shared" si="466"/>
        <v>High</v>
      </c>
      <c r="V3328" s="4">
        <v>2</v>
      </c>
      <c r="W3328" s="33">
        <f t="shared" si="467"/>
        <v>518.02106824925784</v>
      </c>
      <c r="X3328" s="2" t="s">
        <v>22</v>
      </c>
    </row>
    <row r="3329" spans="1:24" ht="14.25" customHeight="1" x14ac:dyDescent="0.25">
      <c r="A3329" s="2">
        <v>3259</v>
      </c>
      <c r="B3329" s="2">
        <v>50</v>
      </c>
      <c r="C3329" s="2" t="str">
        <f t="shared" si="459"/>
        <v>Late Adults</v>
      </c>
      <c r="D3329" s="2" t="s">
        <v>18</v>
      </c>
      <c r="E3329" s="2" t="s">
        <v>29</v>
      </c>
      <c r="F3329" s="2">
        <v>810.33</v>
      </c>
      <c r="G3329" s="2">
        <f t="shared" si="460"/>
        <v>3</v>
      </c>
      <c r="H3329" s="6">
        <v>47455</v>
      </c>
      <c r="I3329" s="12" t="str">
        <f t="shared" si="461"/>
        <v>2029</v>
      </c>
      <c r="J3329" s="10" t="str">
        <f t="shared" si="462"/>
        <v>Dec</v>
      </c>
      <c r="K3329" s="12" t="str">
        <f t="shared" si="463"/>
        <v>03</v>
      </c>
      <c r="L3329" s="2" t="s">
        <v>24</v>
      </c>
      <c r="M3329" s="2" t="s">
        <v>15</v>
      </c>
      <c r="N3329" s="2">
        <v>0.76</v>
      </c>
      <c r="O3329" s="2" t="s">
        <v>16</v>
      </c>
      <c r="P3329" s="2">
        <v>6</v>
      </c>
      <c r="Q3329" s="2">
        <f t="shared" si="464"/>
        <v>2</v>
      </c>
      <c r="R3329" s="2">
        <v>135.06</v>
      </c>
      <c r="S3329" s="2">
        <f t="shared" si="465"/>
        <v>2</v>
      </c>
      <c r="T3329" s="42">
        <f>DataSet!G3260+DataSet!Q3260+DataSet!S3260</f>
        <v>5</v>
      </c>
      <c r="U3329" s="16" t="str">
        <f t="shared" si="466"/>
        <v>Medium</v>
      </c>
      <c r="V3329" s="4">
        <v>2</v>
      </c>
      <c r="W3329" s="33">
        <f t="shared" si="467"/>
        <v>517.64407738095213</v>
      </c>
      <c r="X3329" s="2" t="s">
        <v>28</v>
      </c>
    </row>
    <row r="3330" spans="1:24" ht="14.25" customHeight="1" x14ac:dyDescent="0.25">
      <c r="A3330" s="2">
        <v>4040</v>
      </c>
      <c r="B3330" s="2">
        <v>51</v>
      </c>
      <c r="C3330" s="2" t="str">
        <f t="shared" ref="C3330:C3393" si="468">IF(AND(B3330&gt;=18, B3330&lt;=29), "Young Adults",
   IF(AND(B3330&gt;=30, B3330&lt;=39), "Early Adults",
      IF(AND(B3330&gt;=40, B3330&lt;=49), "Mid Adults",
         IF(AND(B3330&gt;=50, B3330&lt;=59), "Late Adults",
            IF(AND(B3330&gt;=60, B3330&lt;=69), "Seniors", "Out of Range")
         )
      )
   )
)</f>
        <v>Late Adults</v>
      </c>
      <c r="D3330" s="2" t="s">
        <v>26</v>
      </c>
      <c r="E3330" s="2" t="s">
        <v>19</v>
      </c>
      <c r="F3330" s="2">
        <v>430.5</v>
      </c>
      <c r="G3330" s="2">
        <f t="shared" ref="G3330:G3393" si="469">IF(F3330 &lt;= 350, 1, IF(F3330&gt; 350, IF(F3330 &lt;= 650, 2, 3)))</f>
        <v>2</v>
      </c>
      <c r="H3330" s="6">
        <v>48236</v>
      </c>
      <c r="I3330" s="12" t="str">
        <f t="shared" ref="I3330:I3393" si="470">TEXT(H3330, "yyyy")</f>
        <v>2032</v>
      </c>
      <c r="J3330" s="10" t="str">
        <f t="shared" ref="J3330:J3393" si="471">TEXT(H3330, "mmm")</f>
        <v>Jan</v>
      </c>
      <c r="K3330" s="12" t="str">
        <f t="shared" ref="K3330:K3393" si="472">TEXT(H3330, "dd")</f>
        <v>23</v>
      </c>
      <c r="L3330" s="2" t="s">
        <v>30</v>
      </c>
      <c r="M3330" s="2" t="s">
        <v>15</v>
      </c>
      <c r="N3330" s="2">
        <v>0.76</v>
      </c>
      <c r="O3330" s="2" t="s">
        <v>21</v>
      </c>
      <c r="P3330" s="2">
        <v>17</v>
      </c>
      <c r="Q3330" s="2">
        <f t="shared" ref="Q3330:Q3393" si="473">IF(P3330 &lt;= 5, 1, IF(P3330&gt; 5, IF(P3330 &lt;= 15, 2, 3)))</f>
        <v>3</v>
      </c>
      <c r="R3330" s="2">
        <v>25.32</v>
      </c>
      <c r="S3330" s="2">
        <f t="shared" ref="S3330:S3393" si="474">IF(R3330 &lt;= 50, 1, IF(R3330&gt; 50, IF(R3330 &lt;= 150, 2, 3)))</f>
        <v>1</v>
      </c>
      <c r="T3330" s="42">
        <f>DataSet!G4041+DataSet!Q4041+DataSet!S4041</f>
        <v>4</v>
      </c>
      <c r="U3330" s="16" t="str">
        <f t="shared" ref="U3330:U3393" si="475">IF(T3330&lt;=4,"Low",IF(T3330&lt;=6,"Medium","High"))</f>
        <v>Low</v>
      </c>
      <c r="V3330" s="4">
        <v>1</v>
      </c>
      <c r="W3330" s="33">
        <f t="shared" ref="W3330:W3393" si="476">AVERAGEIFS(F3330:F8329, V3330:V8329,V3330 )</f>
        <v>535.43065868263454</v>
      </c>
      <c r="X3330" s="2" t="s">
        <v>22</v>
      </c>
    </row>
    <row r="3331" spans="1:24" ht="14.25" customHeight="1" x14ac:dyDescent="0.25">
      <c r="A3331" s="2">
        <v>4107</v>
      </c>
      <c r="B3331" s="2">
        <v>45</v>
      </c>
      <c r="C3331" s="2" t="str">
        <f t="shared" si="468"/>
        <v>Mid Adults</v>
      </c>
      <c r="D3331" s="2" t="s">
        <v>23</v>
      </c>
      <c r="E3331" s="2" t="s">
        <v>13</v>
      </c>
      <c r="F3331" s="2">
        <v>87.23</v>
      </c>
      <c r="G3331" s="2">
        <f t="shared" si="469"/>
        <v>1</v>
      </c>
      <c r="H3331" s="6">
        <v>48303</v>
      </c>
      <c r="I3331" s="12" t="str">
        <f t="shared" si="470"/>
        <v>2032</v>
      </c>
      <c r="J3331" s="10" t="str">
        <f t="shared" si="471"/>
        <v>Mar</v>
      </c>
      <c r="K3331" s="12" t="str">
        <f t="shared" si="472"/>
        <v>30</v>
      </c>
      <c r="L3331" s="2" t="s">
        <v>30</v>
      </c>
      <c r="M3331" s="2" t="s">
        <v>25</v>
      </c>
      <c r="N3331" s="2">
        <v>0.76</v>
      </c>
      <c r="O3331" s="2" t="s">
        <v>21</v>
      </c>
      <c r="P3331" s="2">
        <v>2</v>
      </c>
      <c r="Q3331" s="2">
        <f t="shared" si="473"/>
        <v>1</v>
      </c>
      <c r="R3331" s="2">
        <v>43.62</v>
      </c>
      <c r="S3331" s="2">
        <f t="shared" si="474"/>
        <v>1</v>
      </c>
      <c r="T3331" s="42">
        <f>DataSet!G4108+DataSet!Q4108+DataSet!S4108</f>
        <v>4</v>
      </c>
      <c r="U3331" s="16" t="str">
        <f t="shared" si="475"/>
        <v>Low</v>
      </c>
      <c r="V3331" s="4">
        <v>3</v>
      </c>
      <c r="W3331" s="33">
        <f t="shared" si="476"/>
        <v>497.42333333333295</v>
      </c>
      <c r="X3331" s="2" t="s">
        <v>28</v>
      </c>
    </row>
    <row r="3332" spans="1:24" ht="14.25" customHeight="1" x14ac:dyDescent="0.25">
      <c r="A3332" s="2">
        <v>4654</v>
      </c>
      <c r="B3332" s="2">
        <v>49</v>
      </c>
      <c r="C3332" s="2" t="str">
        <f t="shared" si="468"/>
        <v>Mid Adults</v>
      </c>
      <c r="D3332" s="2" t="s">
        <v>23</v>
      </c>
      <c r="E3332" s="2" t="s">
        <v>19</v>
      </c>
      <c r="F3332" s="2">
        <v>588.66</v>
      </c>
      <c r="G3332" s="2">
        <f t="shared" si="469"/>
        <v>2</v>
      </c>
      <c r="H3332" s="6">
        <v>48850</v>
      </c>
      <c r="I3332" s="12" t="str">
        <f t="shared" si="470"/>
        <v>2033</v>
      </c>
      <c r="J3332" s="10" t="str">
        <f t="shared" si="471"/>
        <v>Sep</v>
      </c>
      <c r="K3332" s="12" t="str">
        <f t="shared" si="472"/>
        <v>28</v>
      </c>
      <c r="L3332" s="2" t="s">
        <v>14</v>
      </c>
      <c r="M3332" s="2" t="s">
        <v>15</v>
      </c>
      <c r="N3332" s="2">
        <v>0.76</v>
      </c>
      <c r="O3332" s="2" t="s">
        <v>21</v>
      </c>
      <c r="P3332" s="2">
        <v>13</v>
      </c>
      <c r="Q3332" s="2">
        <f t="shared" si="473"/>
        <v>2</v>
      </c>
      <c r="R3332" s="2">
        <v>45.28</v>
      </c>
      <c r="S3332" s="2">
        <f t="shared" si="474"/>
        <v>1</v>
      </c>
      <c r="T3332" s="42">
        <f>DataSet!G4655+DataSet!Q4655+DataSet!S4655</f>
        <v>6</v>
      </c>
      <c r="U3332" s="16" t="str">
        <f t="shared" si="475"/>
        <v>Medium</v>
      </c>
      <c r="V3332" s="4">
        <v>4</v>
      </c>
      <c r="W3332" s="33">
        <f t="shared" si="476"/>
        <v>515.99268011527363</v>
      </c>
      <c r="X3332" s="2" t="s">
        <v>22</v>
      </c>
    </row>
    <row r="3333" spans="1:24" ht="14.25" customHeight="1" x14ac:dyDescent="0.25">
      <c r="A3333" s="2">
        <v>4933</v>
      </c>
      <c r="B3333" s="2">
        <v>59</v>
      </c>
      <c r="C3333" s="2" t="str">
        <f t="shared" si="468"/>
        <v>Late Adults</v>
      </c>
      <c r="D3333" s="2" t="s">
        <v>18</v>
      </c>
      <c r="E3333" s="2" t="s">
        <v>29</v>
      </c>
      <c r="F3333" s="2">
        <v>148.97999999999999</v>
      </c>
      <c r="G3333" s="2">
        <f t="shared" si="469"/>
        <v>1</v>
      </c>
      <c r="H3333" s="6">
        <v>49129</v>
      </c>
      <c r="I3333" s="12" t="str">
        <f t="shared" si="470"/>
        <v>2034</v>
      </c>
      <c r="J3333" s="10" t="str">
        <f t="shared" si="471"/>
        <v>Jul</v>
      </c>
      <c r="K3333" s="12" t="str">
        <f t="shared" si="472"/>
        <v>04</v>
      </c>
      <c r="L3333" s="2" t="s">
        <v>24</v>
      </c>
      <c r="M3333" s="2" t="s">
        <v>15</v>
      </c>
      <c r="N3333" s="2">
        <v>0.76</v>
      </c>
      <c r="O3333" s="2" t="s">
        <v>21</v>
      </c>
      <c r="P3333" s="2">
        <v>2</v>
      </c>
      <c r="Q3333" s="2">
        <f t="shared" si="473"/>
        <v>1</v>
      </c>
      <c r="R3333" s="2">
        <v>74.489999999999995</v>
      </c>
      <c r="S3333" s="2">
        <f t="shared" si="474"/>
        <v>2</v>
      </c>
      <c r="T3333" s="42">
        <f>DataSet!G4934+DataSet!Q4934+DataSet!S4934</f>
        <v>7</v>
      </c>
      <c r="U3333" s="16" t="str">
        <f t="shared" si="475"/>
        <v>High</v>
      </c>
      <c r="V3333" s="4">
        <v>4</v>
      </c>
      <c r="W3333" s="33">
        <f t="shared" si="476"/>
        <v>515.78265895953723</v>
      </c>
      <c r="X3333" s="2" t="s">
        <v>22</v>
      </c>
    </row>
    <row r="3334" spans="1:24" ht="14.25" customHeight="1" x14ac:dyDescent="0.25">
      <c r="A3334" s="2">
        <v>4939</v>
      </c>
      <c r="B3334" s="2">
        <v>51</v>
      </c>
      <c r="C3334" s="2" t="str">
        <f t="shared" si="468"/>
        <v>Late Adults</v>
      </c>
      <c r="D3334" s="2" t="s">
        <v>26</v>
      </c>
      <c r="E3334" s="2" t="s">
        <v>27</v>
      </c>
      <c r="F3334" s="2">
        <v>713.01</v>
      </c>
      <c r="G3334" s="2">
        <f t="shared" si="469"/>
        <v>3</v>
      </c>
      <c r="H3334" s="6">
        <v>49135</v>
      </c>
      <c r="I3334" s="12" t="str">
        <f t="shared" si="470"/>
        <v>2034</v>
      </c>
      <c r="J3334" s="10" t="str">
        <f t="shared" si="471"/>
        <v>Jul</v>
      </c>
      <c r="K3334" s="12" t="str">
        <f t="shared" si="472"/>
        <v>10</v>
      </c>
      <c r="L3334" s="2" t="s">
        <v>30</v>
      </c>
      <c r="M3334" s="2" t="s">
        <v>25</v>
      </c>
      <c r="N3334" s="2">
        <v>0.76</v>
      </c>
      <c r="O3334" s="2" t="s">
        <v>21</v>
      </c>
      <c r="P3334" s="2">
        <v>13</v>
      </c>
      <c r="Q3334" s="2">
        <f t="shared" si="473"/>
        <v>2</v>
      </c>
      <c r="R3334" s="2">
        <v>54.85</v>
      </c>
      <c r="S3334" s="2">
        <f t="shared" si="474"/>
        <v>2</v>
      </c>
      <c r="T3334" s="42">
        <f>DataSet!G4940+DataSet!Q4940+DataSet!S4940</f>
        <v>4</v>
      </c>
      <c r="U3334" s="16" t="str">
        <f t="shared" si="475"/>
        <v>Low</v>
      </c>
      <c r="V3334" s="4">
        <v>1</v>
      </c>
      <c r="W3334" s="33">
        <f t="shared" si="476"/>
        <v>535.74576576576555</v>
      </c>
      <c r="X3334" s="2" t="s">
        <v>28</v>
      </c>
    </row>
    <row r="3335" spans="1:24" ht="14.25" customHeight="1" x14ac:dyDescent="0.25">
      <c r="A3335" s="2">
        <v>219</v>
      </c>
      <c r="B3335" s="2">
        <v>65</v>
      </c>
      <c r="C3335" s="2" t="str">
        <f t="shared" si="468"/>
        <v>Seniors</v>
      </c>
      <c r="D3335" s="2" t="s">
        <v>12</v>
      </c>
      <c r="E3335" s="2" t="s">
        <v>29</v>
      </c>
      <c r="F3335" s="2">
        <v>625.98</v>
      </c>
      <c r="G3335" s="2">
        <f t="shared" si="469"/>
        <v>2</v>
      </c>
      <c r="H3335" s="6">
        <v>44415</v>
      </c>
      <c r="I3335" s="12" t="str">
        <f t="shared" si="470"/>
        <v>2021</v>
      </c>
      <c r="J3335" s="10" t="str">
        <f t="shared" si="471"/>
        <v>Aug</v>
      </c>
      <c r="K3335" s="12" t="str">
        <f t="shared" si="472"/>
        <v>07</v>
      </c>
      <c r="L3335" s="2" t="s">
        <v>30</v>
      </c>
      <c r="M3335" s="2" t="s">
        <v>25</v>
      </c>
      <c r="N3335" s="2">
        <v>0.75</v>
      </c>
      <c r="O3335" s="2" t="s">
        <v>21</v>
      </c>
      <c r="P3335" s="2">
        <v>11</v>
      </c>
      <c r="Q3335" s="2">
        <f t="shared" si="473"/>
        <v>2</v>
      </c>
      <c r="R3335" s="2">
        <v>56.91</v>
      </c>
      <c r="S3335" s="2">
        <f t="shared" si="474"/>
        <v>2</v>
      </c>
      <c r="T3335" s="42">
        <f>DataSet!G220+DataSet!Q220+DataSet!S220</f>
        <v>7</v>
      </c>
      <c r="U3335" s="16" t="str">
        <f t="shared" si="475"/>
        <v>High</v>
      </c>
      <c r="V3335" s="4">
        <v>2</v>
      </c>
      <c r="W3335" s="33">
        <f t="shared" si="476"/>
        <v>516.77038805970119</v>
      </c>
      <c r="X3335" s="2" t="s">
        <v>17</v>
      </c>
    </row>
    <row r="3336" spans="1:24" ht="14.25" customHeight="1" x14ac:dyDescent="0.25">
      <c r="A3336" s="2">
        <v>524</v>
      </c>
      <c r="B3336" s="2">
        <v>51</v>
      </c>
      <c r="C3336" s="2" t="str">
        <f t="shared" si="468"/>
        <v>Late Adults</v>
      </c>
      <c r="D3336" s="2" t="s">
        <v>18</v>
      </c>
      <c r="E3336" s="2" t="s">
        <v>13</v>
      </c>
      <c r="F3336" s="2">
        <v>631.80999999999995</v>
      </c>
      <c r="G3336" s="2">
        <f t="shared" si="469"/>
        <v>2</v>
      </c>
      <c r="H3336" s="6">
        <v>44720</v>
      </c>
      <c r="I3336" s="12" t="str">
        <f t="shared" si="470"/>
        <v>2022</v>
      </c>
      <c r="J3336" s="10" t="str">
        <f t="shared" si="471"/>
        <v>Jun</v>
      </c>
      <c r="K3336" s="12" t="str">
        <f t="shared" si="472"/>
        <v>08</v>
      </c>
      <c r="L3336" s="2" t="s">
        <v>14</v>
      </c>
      <c r="M3336" s="2" t="s">
        <v>15</v>
      </c>
      <c r="N3336" s="2">
        <v>0.75</v>
      </c>
      <c r="O3336" s="2" t="s">
        <v>21</v>
      </c>
      <c r="P3336" s="2">
        <v>8</v>
      </c>
      <c r="Q3336" s="2">
        <f t="shared" si="473"/>
        <v>2</v>
      </c>
      <c r="R3336" s="2">
        <v>78.98</v>
      </c>
      <c r="S3336" s="2">
        <f t="shared" si="474"/>
        <v>2</v>
      </c>
      <c r="T3336" s="42">
        <f>DataSet!G525+DataSet!Q525+DataSet!S525</f>
        <v>4</v>
      </c>
      <c r="U3336" s="16" t="str">
        <f t="shared" si="475"/>
        <v>Low</v>
      </c>
      <c r="V3336" s="4">
        <v>4</v>
      </c>
      <c r="W3336" s="33">
        <f t="shared" si="476"/>
        <v>516.84585507246356</v>
      </c>
      <c r="X3336" s="2" t="s">
        <v>28</v>
      </c>
    </row>
    <row r="3337" spans="1:24" ht="14.25" customHeight="1" x14ac:dyDescent="0.25">
      <c r="A3337" s="2">
        <v>694</v>
      </c>
      <c r="B3337" s="2">
        <v>69</v>
      </c>
      <c r="C3337" s="2" t="str">
        <f t="shared" si="468"/>
        <v>Seniors</v>
      </c>
      <c r="D3337" s="2" t="s">
        <v>26</v>
      </c>
      <c r="E3337" s="2" t="s">
        <v>19</v>
      </c>
      <c r="F3337" s="2">
        <v>231.97</v>
      </c>
      <c r="G3337" s="2">
        <f t="shared" si="469"/>
        <v>1</v>
      </c>
      <c r="H3337" s="6">
        <v>44890</v>
      </c>
      <c r="I3337" s="12" t="str">
        <f t="shared" si="470"/>
        <v>2022</v>
      </c>
      <c r="J3337" s="10" t="str">
        <f t="shared" si="471"/>
        <v>Nov</v>
      </c>
      <c r="K3337" s="12" t="str">
        <f t="shared" si="472"/>
        <v>25</v>
      </c>
      <c r="L3337" s="2" t="s">
        <v>30</v>
      </c>
      <c r="M3337" s="2" t="s">
        <v>15</v>
      </c>
      <c r="N3337" s="2">
        <v>0.75</v>
      </c>
      <c r="O3337" s="2" t="s">
        <v>16</v>
      </c>
      <c r="P3337" s="2">
        <v>10</v>
      </c>
      <c r="Q3337" s="2">
        <f t="shared" si="473"/>
        <v>2</v>
      </c>
      <c r="R3337" s="2">
        <v>23.2</v>
      </c>
      <c r="S3337" s="2">
        <f t="shared" si="474"/>
        <v>1</v>
      </c>
      <c r="T3337" s="42">
        <f>DataSet!G695+DataSet!Q695+DataSet!S695</f>
        <v>6</v>
      </c>
      <c r="U3337" s="16" t="str">
        <f t="shared" si="475"/>
        <v>Medium</v>
      </c>
      <c r="V3337" s="4">
        <v>1</v>
      </c>
      <c r="W3337" s="33">
        <f t="shared" si="476"/>
        <v>535.21183734939746</v>
      </c>
      <c r="X3337" s="2" t="s">
        <v>17</v>
      </c>
    </row>
    <row r="3338" spans="1:24" ht="14.25" customHeight="1" x14ac:dyDescent="0.25">
      <c r="A3338" s="2">
        <v>801</v>
      </c>
      <c r="B3338" s="2">
        <v>59</v>
      </c>
      <c r="C3338" s="2" t="str">
        <f t="shared" si="468"/>
        <v>Late Adults</v>
      </c>
      <c r="D3338" s="2" t="s">
        <v>12</v>
      </c>
      <c r="E3338" s="2" t="s">
        <v>13</v>
      </c>
      <c r="F3338" s="2">
        <v>249.13</v>
      </c>
      <c r="G3338" s="2">
        <f t="shared" si="469"/>
        <v>1</v>
      </c>
      <c r="H3338" s="6">
        <v>44997</v>
      </c>
      <c r="I3338" s="12" t="str">
        <f t="shared" si="470"/>
        <v>2023</v>
      </c>
      <c r="J3338" s="10" t="str">
        <f t="shared" si="471"/>
        <v>Mar</v>
      </c>
      <c r="K3338" s="12" t="str">
        <f t="shared" si="472"/>
        <v>12</v>
      </c>
      <c r="L3338" s="2" t="s">
        <v>20</v>
      </c>
      <c r="M3338" s="2" t="s">
        <v>25</v>
      </c>
      <c r="N3338" s="2">
        <v>0.75</v>
      </c>
      <c r="O3338" s="2" t="s">
        <v>21</v>
      </c>
      <c r="P3338" s="2">
        <v>15</v>
      </c>
      <c r="Q3338" s="2">
        <f t="shared" si="473"/>
        <v>2</v>
      </c>
      <c r="R3338" s="2">
        <v>16.61</v>
      </c>
      <c r="S3338" s="2">
        <f t="shared" si="474"/>
        <v>1</v>
      </c>
      <c r="T3338" s="42">
        <f>DataSet!G802+DataSet!Q802+DataSet!S802</f>
        <v>4</v>
      </c>
      <c r="U3338" s="16" t="str">
        <f t="shared" si="475"/>
        <v>Low</v>
      </c>
      <c r="V3338" s="4">
        <v>4</v>
      </c>
      <c r="W3338" s="33">
        <f t="shared" si="476"/>
        <v>516.51165697674389</v>
      </c>
      <c r="X3338" s="2" t="s">
        <v>17</v>
      </c>
    </row>
    <row r="3339" spans="1:24" ht="14.25" customHeight="1" x14ac:dyDescent="0.25">
      <c r="A3339" s="2">
        <v>1180</v>
      </c>
      <c r="B3339" s="2">
        <v>18</v>
      </c>
      <c r="C3339" s="2" t="str">
        <f t="shared" si="468"/>
        <v>Young Adults</v>
      </c>
      <c r="D3339" s="2" t="s">
        <v>23</v>
      </c>
      <c r="E3339" s="2" t="s">
        <v>13</v>
      </c>
      <c r="F3339" s="2">
        <v>987.37</v>
      </c>
      <c r="G3339" s="2">
        <f t="shared" si="469"/>
        <v>3</v>
      </c>
      <c r="H3339" s="6">
        <v>45376</v>
      </c>
      <c r="I3339" s="12" t="str">
        <f t="shared" si="470"/>
        <v>2024</v>
      </c>
      <c r="J3339" s="10" t="str">
        <f t="shared" si="471"/>
        <v>Mar</v>
      </c>
      <c r="K3339" s="12" t="str">
        <f t="shared" si="472"/>
        <v>25</v>
      </c>
      <c r="L3339" s="2" t="s">
        <v>24</v>
      </c>
      <c r="M3339" s="2" t="s">
        <v>15</v>
      </c>
      <c r="N3339" s="2">
        <v>0.75</v>
      </c>
      <c r="O3339" s="2" t="s">
        <v>16</v>
      </c>
      <c r="P3339" s="2">
        <v>6</v>
      </c>
      <c r="Q3339" s="2">
        <f t="shared" si="473"/>
        <v>2</v>
      </c>
      <c r="R3339" s="2">
        <v>164.56</v>
      </c>
      <c r="S3339" s="2">
        <f t="shared" si="474"/>
        <v>3</v>
      </c>
      <c r="T3339" s="42">
        <f>DataSet!G1181+DataSet!Q1181+DataSet!S1181</f>
        <v>7</v>
      </c>
      <c r="U3339" s="16" t="str">
        <f t="shared" si="475"/>
        <v>High</v>
      </c>
      <c r="V3339" s="4">
        <v>2</v>
      </c>
      <c r="W3339" s="33">
        <f t="shared" si="476"/>
        <v>516.44341317365252</v>
      </c>
      <c r="X3339" s="2" t="s">
        <v>28</v>
      </c>
    </row>
    <row r="3340" spans="1:24" ht="14.25" customHeight="1" x14ac:dyDescent="0.25">
      <c r="A3340" s="2">
        <v>1797</v>
      </c>
      <c r="B3340" s="2">
        <v>33</v>
      </c>
      <c r="C3340" s="2" t="str">
        <f t="shared" si="468"/>
        <v>Early Adults</v>
      </c>
      <c r="D3340" s="2" t="s">
        <v>12</v>
      </c>
      <c r="E3340" s="2" t="s">
        <v>27</v>
      </c>
      <c r="F3340" s="2">
        <v>297.67</v>
      </c>
      <c r="G3340" s="2">
        <f t="shared" si="469"/>
        <v>1</v>
      </c>
      <c r="H3340" s="6">
        <v>45993</v>
      </c>
      <c r="I3340" s="12" t="str">
        <f t="shared" si="470"/>
        <v>2025</v>
      </c>
      <c r="J3340" s="10" t="str">
        <f t="shared" si="471"/>
        <v>Dec</v>
      </c>
      <c r="K3340" s="12" t="str">
        <f t="shared" si="472"/>
        <v>02</v>
      </c>
      <c r="L3340" s="2" t="s">
        <v>30</v>
      </c>
      <c r="M3340" s="2" t="s">
        <v>25</v>
      </c>
      <c r="N3340" s="2">
        <v>0.75</v>
      </c>
      <c r="O3340" s="2" t="s">
        <v>16</v>
      </c>
      <c r="P3340" s="2">
        <v>4</v>
      </c>
      <c r="Q3340" s="2">
        <f t="shared" si="473"/>
        <v>1</v>
      </c>
      <c r="R3340" s="2">
        <v>74.42</v>
      </c>
      <c r="S3340" s="2">
        <f t="shared" si="474"/>
        <v>2</v>
      </c>
      <c r="T3340" s="42">
        <f>DataSet!G1798+DataSet!Q1798+DataSet!S1798</f>
        <v>7</v>
      </c>
      <c r="U3340" s="16" t="str">
        <f t="shared" si="475"/>
        <v>High</v>
      </c>
      <c r="V3340" s="4">
        <v>4</v>
      </c>
      <c r="W3340" s="33">
        <f t="shared" si="476"/>
        <v>517.2911953352766</v>
      </c>
      <c r="X3340" s="2" t="s">
        <v>22</v>
      </c>
    </row>
    <row r="3341" spans="1:24" ht="14.25" customHeight="1" x14ac:dyDescent="0.25">
      <c r="A3341" s="2">
        <v>1876</v>
      </c>
      <c r="B3341" s="2">
        <v>37</v>
      </c>
      <c r="C3341" s="2" t="str">
        <f t="shared" si="468"/>
        <v>Early Adults</v>
      </c>
      <c r="D3341" s="2" t="s">
        <v>26</v>
      </c>
      <c r="E3341" s="2" t="s">
        <v>13</v>
      </c>
      <c r="F3341" s="2">
        <v>307.17</v>
      </c>
      <c r="G3341" s="2">
        <f t="shared" si="469"/>
        <v>1</v>
      </c>
      <c r="H3341" s="6">
        <v>46072</v>
      </c>
      <c r="I3341" s="12" t="str">
        <f t="shared" si="470"/>
        <v>2026</v>
      </c>
      <c r="J3341" s="10" t="str">
        <f t="shared" si="471"/>
        <v>Feb</v>
      </c>
      <c r="K3341" s="12" t="str">
        <f t="shared" si="472"/>
        <v>19</v>
      </c>
      <c r="L3341" s="2" t="s">
        <v>20</v>
      </c>
      <c r="M3341" s="2" t="s">
        <v>25</v>
      </c>
      <c r="N3341" s="2">
        <v>0.75</v>
      </c>
      <c r="O3341" s="2" t="s">
        <v>21</v>
      </c>
      <c r="P3341" s="2">
        <v>8</v>
      </c>
      <c r="Q3341" s="2">
        <f t="shared" si="473"/>
        <v>2</v>
      </c>
      <c r="R3341" s="2">
        <v>38.4</v>
      </c>
      <c r="S3341" s="2">
        <f t="shared" si="474"/>
        <v>1</v>
      </c>
      <c r="T3341" s="42">
        <f>DataSet!G1877+DataSet!Q1877+DataSet!S1877</f>
        <v>6</v>
      </c>
      <c r="U3341" s="16" t="str">
        <f t="shared" si="475"/>
        <v>Medium</v>
      </c>
      <c r="V3341" s="4">
        <v>5</v>
      </c>
      <c r="W3341" s="33">
        <f t="shared" si="476"/>
        <v>543.31687697160908</v>
      </c>
      <c r="X3341" s="2" t="s">
        <v>28</v>
      </c>
    </row>
    <row r="3342" spans="1:24" ht="14.25" customHeight="1" x14ac:dyDescent="0.25">
      <c r="A3342" s="2">
        <v>2144</v>
      </c>
      <c r="B3342" s="2">
        <v>28</v>
      </c>
      <c r="C3342" s="2" t="str">
        <f t="shared" si="468"/>
        <v>Young Adults</v>
      </c>
      <c r="D3342" s="2" t="s">
        <v>12</v>
      </c>
      <c r="E3342" s="2" t="s">
        <v>27</v>
      </c>
      <c r="F3342" s="2">
        <v>589.09</v>
      </c>
      <c r="G3342" s="2">
        <f t="shared" si="469"/>
        <v>2</v>
      </c>
      <c r="H3342" s="6">
        <v>46340</v>
      </c>
      <c r="I3342" s="12" t="str">
        <f t="shared" si="470"/>
        <v>2026</v>
      </c>
      <c r="J3342" s="10" t="str">
        <f t="shared" si="471"/>
        <v>Nov</v>
      </c>
      <c r="K3342" s="12" t="str">
        <f t="shared" si="472"/>
        <v>14</v>
      </c>
      <c r="L3342" s="2" t="s">
        <v>24</v>
      </c>
      <c r="M3342" s="2" t="s">
        <v>25</v>
      </c>
      <c r="N3342" s="2">
        <v>0.75</v>
      </c>
      <c r="O3342" s="2" t="s">
        <v>21</v>
      </c>
      <c r="P3342" s="2">
        <v>1</v>
      </c>
      <c r="Q3342" s="2">
        <f t="shared" si="473"/>
        <v>1</v>
      </c>
      <c r="R3342" s="2">
        <v>589.09</v>
      </c>
      <c r="S3342" s="2">
        <f t="shared" si="474"/>
        <v>3</v>
      </c>
      <c r="T3342" s="42">
        <f>DataSet!G2145+DataSet!Q2145+DataSet!S2145</f>
        <v>4</v>
      </c>
      <c r="U3342" s="16" t="str">
        <f t="shared" si="475"/>
        <v>Low</v>
      </c>
      <c r="V3342" s="4">
        <v>4</v>
      </c>
      <c r="W3342" s="33">
        <f t="shared" si="476"/>
        <v>517.93336257309909</v>
      </c>
      <c r="X3342" s="2" t="s">
        <v>28</v>
      </c>
    </row>
    <row r="3343" spans="1:24" ht="14.25" customHeight="1" x14ac:dyDescent="0.25">
      <c r="A3343" s="2">
        <v>2399</v>
      </c>
      <c r="B3343" s="2">
        <v>33</v>
      </c>
      <c r="C3343" s="2" t="str">
        <f t="shared" si="468"/>
        <v>Early Adults</v>
      </c>
      <c r="D3343" s="2" t="s">
        <v>18</v>
      </c>
      <c r="E3343" s="2" t="s">
        <v>29</v>
      </c>
      <c r="F3343" s="2">
        <v>641.54999999999995</v>
      </c>
      <c r="G3343" s="2">
        <f t="shared" si="469"/>
        <v>2</v>
      </c>
      <c r="H3343" s="6">
        <v>46595</v>
      </c>
      <c r="I3343" s="12" t="str">
        <f t="shared" si="470"/>
        <v>2027</v>
      </c>
      <c r="J3343" s="10" t="str">
        <f t="shared" si="471"/>
        <v>Jul</v>
      </c>
      <c r="K3343" s="12" t="str">
        <f t="shared" si="472"/>
        <v>27</v>
      </c>
      <c r="L3343" s="2" t="s">
        <v>30</v>
      </c>
      <c r="M3343" s="2" t="s">
        <v>25</v>
      </c>
      <c r="N3343" s="2">
        <v>0.75</v>
      </c>
      <c r="O3343" s="2" t="s">
        <v>16</v>
      </c>
      <c r="P3343" s="2">
        <v>8</v>
      </c>
      <c r="Q3343" s="2">
        <f t="shared" si="473"/>
        <v>2</v>
      </c>
      <c r="R3343" s="2">
        <v>80.19</v>
      </c>
      <c r="S3343" s="2">
        <f t="shared" si="474"/>
        <v>2</v>
      </c>
      <c r="T3343" s="42">
        <f>DataSet!G2400+DataSet!Q2400+DataSet!S2400</f>
        <v>4</v>
      </c>
      <c r="U3343" s="16" t="str">
        <f t="shared" si="475"/>
        <v>Low</v>
      </c>
      <c r="V3343" s="4">
        <v>5</v>
      </c>
      <c r="W3343" s="33">
        <f t="shared" si="476"/>
        <v>544.06417721519006</v>
      </c>
      <c r="X3343" s="2" t="s">
        <v>22</v>
      </c>
    </row>
    <row r="3344" spans="1:24" ht="14.25" customHeight="1" x14ac:dyDescent="0.25">
      <c r="A3344" s="2">
        <v>2483</v>
      </c>
      <c r="B3344" s="2">
        <v>38</v>
      </c>
      <c r="C3344" s="2" t="str">
        <f t="shared" si="468"/>
        <v>Early Adults</v>
      </c>
      <c r="D3344" s="2" t="s">
        <v>26</v>
      </c>
      <c r="E3344" s="2" t="s">
        <v>19</v>
      </c>
      <c r="F3344" s="2">
        <v>53.17</v>
      </c>
      <c r="G3344" s="2">
        <f t="shared" si="469"/>
        <v>1</v>
      </c>
      <c r="H3344" s="6">
        <v>46679</v>
      </c>
      <c r="I3344" s="12" t="str">
        <f t="shared" si="470"/>
        <v>2027</v>
      </c>
      <c r="J3344" s="10" t="str">
        <f t="shared" si="471"/>
        <v>Oct</v>
      </c>
      <c r="K3344" s="12" t="str">
        <f t="shared" si="472"/>
        <v>19</v>
      </c>
      <c r="L3344" s="2" t="s">
        <v>30</v>
      </c>
      <c r="M3344" s="2" t="s">
        <v>25</v>
      </c>
      <c r="N3344" s="2">
        <v>0.75</v>
      </c>
      <c r="O3344" s="2" t="s">
        <v>21</v>
      </c>
      <c r="P3344" s="2">
        <v>6</v>
      </c>
      <c r="Q3344" s="2">
        <f t="shared" si="473"/>
        <v>2</v>
      </c>
      <c r="R3344" s="2">
        <v>8.86</v>
      </c>
      <c r="S3344" s="2">
        <f t="shared" si="474"/>
        <v>1</v>
      </c>
      <c r="T3344" s="42">
        <f>DataSet!G2484+DataSet!Q2484+DataSet!S2484</f>
        <v>6</v>
      </c>
      <c r="U3344" s="16" t="str">
        <f t="shared" si="475"/>
        <v>Medium</v>
      </c>
      <c r="V3344" s="4">
        <v>4</v>
      </c>
      <c r="W3344" s="33">
        <f t="shared" si="476"/>
        <v>517.72469208211112</v>
      </c>
      <c r="X3344" s="2" t="s">
        <v>22</v>
      </c>
    </row>
    <row r="3345" spans="1:24" ht="14.25" customHeight="1" x14ac:dyDescent="0.25">
      <c r="A3345" s="2">
        <v>2610</v>
      </c>
      <c r="B3345" s="2">
        <v>46</v>
      </c>
      <c r="C3345" s="2" t="str">
        <f t="shared" si="468"/>
        <v>Mid Adults</v>
      </c>
      <c r="D3345" s="2" t="s">
        <v>12</v>
      </c>
      <c r="E3345" s="2" t="s">
        <v>27</v>
      </c>
      <c r="F3345" s="2">
        <v>863.3</v>
      </c>
      <c r="G3345" s="2">
        <f t="shared" si="469"/>
        <v>3</v>
      </c>
      <c r="H3345" s="6">
        <v>46806</v>
      </c>
      <c r="I3345" s="12" t="str">
        <f t="shared" si="470"/>
        <v>2028</v>
      </c>
      <c r="J3345" s="10" t="str">
        <f t="shared" si="471"/>
        <v>Feb</v>
      </c>
      <c r="K3345" s="12" t="str">
        <f t="shared" si="472"/>
        <v>23</v>
      </c>
      <c r="L3345" s="2" t="s">
        <v>14</v>
      </c>
      <c r="M3345" s="2" t="s">
        <v>25</v>
      </c>
      <c r="N3345" s="2">
        <v>0.75</v>
      </c>
      <c r="O3345" s="2" t="s">
        <v>21</v>
      </c>
      <c r="P3345" s="2">
        <v>2</v>
      </c>
      <c r="Q3345" s="2">
        <f t="shared" si="473"/>
        <v>1</v>
      </c>
      <c r="R3345" s="2">
        <v>431.65</v>
      </c>
      <c r="S3345" s="2">
        <f t="shared" si="474"/>
        <v>3</v>
      </c>
      <c r="T3345" s="42">
        <f>DataSet!G2611+DataSet!Q2611+DataSet!S2611</f>
        <v>7</v>
      </c>
      <c r="U3345" s="16" t="str">
        <f t="shared" si="475"/>
        <v>High</v>
      </c>
      <c r="V3345" s="4">
        <v>1</v>
      </c>
      <c r="W3345" s="33">
        <f t="shared" si="476"/>
        <v>536.12797583081556</v>
      </c>
      <c r="X3345" s="2" t="s">
        <v>17</v>
      </c>
    </row>
    <row r="3346" spans="1:24" ht="14.25" customHeight="1" x14ac:dyDescent="0.25">
      <c r="A3346" s="2">
        <v>2753</v>
      </c>
      <c r="B3346" s="2">
        <v>31</v>
      </c>
      <c r="C3346" s="2" t="str">
        <f t="shared" si="468"/>
        <v>Early Adults</v>
      </c>
      <c r="D3346" s="2" t="s">
        <v>18</v>
      </c>
      <c r="E3346" s="2" t="s">
        <v>27</v>
      </c>
      <c r="F3346" s="2">
        <v>52.89</v>
      </c>
      <c r="G3346" s="2">
        <f t="shared" si="469"/>
        <v>1</v>
      </c>
      <c r="H3346" s="6">
        <v>46949</v>
      </c>
      <c r="I3346" s="12" t="str">
        <f t="shared" si="470"/>
        <v>2028</v>
      </c>
      <c r="J3346" s="10" t="str">
        <f t="shared" si="471"/>
        <v>Jul</v>
      </c>
      <c r="K3346" s="12" t="str">
        <f t="shared" si="472"/>
        <v>15</v>
      </c>
      <c r="L3346" s="2" t="s">
        <v>14</v>
      </c>
      <c r="M3346" s="2" t="s">
        <v>25</v>
      </c>
      <c r="N3346" s="2">
        <v>0.75</v>
      </c>
      <c r="O3346" s="2" t="s">
        <v>16</v>
      </c>
      <c r="P3346" s="2">
        <v>13</v>
      </c>
      <c r="Q3346" s="2">
        <f t="shared" si="473"/>
        <v>2</v>
      </c>
      <c r="R3346" s="2">
        <v>4.07</v>
      </c>
      <c r="S3346" s="2">
        <f t="shared" si="474"/>
        <v>1</v>
      </c>
      <c r="T3346" s="42">
        <f>DataSet!G2754+DataSet!Q2754+DataSet!S2754</f>
        <v>7</v>
      </c>
      <c r="U3346" s="16" t="str">
        <f t="shared" si="475"/>
        <v>High</v>
      </c>
      <c r="V3346" s="4">
        <v>5</v>
      </c>
      <c r="W3346" s="33">
        <f t="shared" si="476"/>
        <v>543.75469841269864</v>
      </c>
      <c r="X3346" s="2" t="s">
        <v>28</v>
      </c>
    </row>
    <row r="3347" spans="1:24" ht="14.25" customHeight="1" x14ac:dyDescent="0.25">
      <c r="A3347" s="2">
        <v>3004</v>
      </c>
      <c r="B3347" s="2">
        <v>24</v>
      </c>
      <c r="C3347" s="2" t="str">
        <f t="shared" si="468"/>
        <v>Young Adults</v>
      </c>
      <c r="D3347" s="2" t="s">
        <v>12</v>
      </c>
      <c r="E3347" s="2" t="s">
        <v>19</v>
      </c>
      <c r="F3347" s="2">
        <v>457.76</v>
      </c>
      <c r="G3347" s="2">
        <f t="shared" si="469"/>
        <v>2</v>
      </c>
      <c r="H3347" s="6">
        <v>47200</v>
      </c>
      <c r="I3347" s="12" t="str">
        <f t="shared" si="470"/>
        <v>2029</v>
      </c>
      <c r="J3347" s="10" t="str">
        <f t="shared" si="471"/>
        <v>Mar</v>
      </c>
      <c r="K3347" s="12" t="str">
        <f t="shared" si="472"/>
        <v>23</v>
      </c>
      <c r="L3347" s="2" t="s">
        <v>14</v>
      </c>
      <c r="M3347" s="2" t="s">
        <v>25</v>
      </c>
      <c r="N3347" s="2">
        <v>0.75</v>
      </c>
      <c r="O3347" s="2" t="s">
        <v>21</v>
      </c>
      <c r="P3347" s="2">
        <v>16</v>
      </c>
      <c r="Q3347" s="2">
        <f t="shared" si="473"/>
        <v>3</v>
      </c>
      <c r="R3347" s="2">
        <v>28.61</v>
      </c>
      <c r="S3347" s="2">
        <f t="shared" si="474"/>
        <v>1</v>
      </c>
      <c r="T3347" s="42">
        <f>DataSet!G3005+DataSet!Q3005+DataSet!S3005</f>
        <v>8</v>
      </c>
      <c r="U3347" s="16" t="str">
        <f t="shared" si="475"/>
        <v>High</v>
      </c>
      <c r="V3347" s="4">
        <v>1</v>
      </c>
      <c r="W3347" s="33">
        <f t="shared" si="476"/>
        <v>535.1365454545454</v>
      </c>
      <c r="X3347" s="2" t="s">
        <v>28</v>
      </c>
    </row>
    <row r="3348" spans="1:24" ht="14.25" customHeight="1" x14ac:dyDescent="0.25">
      <c r="A3348" s="2">
        <v>3265</v>
      </c>
      <c r="B3348" s="2">
        <v>36</v>
      </c>
      <c r="C3348" s="2" t="str">
        <f t="shared" si="468"/>
        <v>Early Adults</v>
      </c>
      <c r="D3348" s="2" t="s">
        <v>26</v>
      </c>
      <c r="E3348" s="2" t="s">
        <v>13</v>
      </c>
      <c r="F3348" s="2">
        <v>563.29</v>
      </c>
      <c r="G3348" s="2">
        <f t="shared" si="469"/>
        <v>2</v>
      </c>
      <c r="H3348" s="6">
        <v>47461</v>
      </c>
      <c r="I3348" s="12" t="str">
        <f t="shared" si="470"/>
        <v>2029</v>
      </c>
      <c r="J3348" s="10" t="str">
        <f t="shared" si="471"/>
        <v>Dec</v>
      </c>
      <c r="K3348" s="12" t="str">
        <f t="shared" si="472"/>
        <v>09</v>
      </c>
      <c r="L3348" s="2" t="s">
        <v>14</v>
      </c>
      <c r="M3348" s="2" t="s">
        <v>15</v>
      </c>
      <c r="N3348" s="2">
        <v>0.75</v>
      </c>
      <c r="O3348" s="2" t="s">
        <v>16</v>
      </c>
      <c r="P3348" s="2">
        <v>13</v>
      </c>
      <c r="Q3348" s="2">
        <f t="shared" si="473"/>
        <v>2</v>
      </c>
      <c r="R3348" s="2">
        <v>43.33</v>
      </c>
      <c r="S3348" s="2">
        <f t="shared" si="474"/>
        <v>1</v>
      </c>
      <c r="T3348" s="42">
        <f>DataSet!G3266+DataSet!Q3266+DataSet!S3266</f>
        <v>7</v>
      </c>
      <c r="U3348" s="16" t="str">
        <f t="shared" si="475"/>
        <v>High</v>
      </c>
      <c r="V3348" s="4">
        <v>5</v>
      </c>
      <c r="W3348" s="33">
        <f t="shared" si="476"/>
        <v>545.31796178343961</v>
      </c>
      <c r="X3348" s="2" t="s">
        <v>17</v>
      </c>
    </row>
    <row r="3349" spans="1:24" ht="14.25" customHeight="1" x14ac:dyDescent="0.25">
      <c r="A3349" s="2">
        <v>3434</v>
      </c>
      <c r="B3349" s="2">
        <v>25</v>
      </c>
      <c r="C3349" s="2" t="str">
        <f t="shared" si="468"/>
        <v>Young Adults</v>
      </c>
      <c r="D3349" s="2" t="s">
        <v>12</v>
      </c>
      <c r="E3349" s="2" t="s">
        <v>13</v>
      </c>
      <c r="F3349" s="2">
        <v>591.55999999999995</v>
      </c>
      <c r="G3349" s="2">
        <f t="shared" si="469"/>
        <v>2</v>
      </c>
      <c r="H3349" s="6">
        <v>47630</v>
      </c>
      <c r="I3349" s="12" t="str">
        <f t="shared" si="470"/>
        <v>2030</v>
      </c>
      <c r="J3349" s="10" t="str">
        <f t="shared" si="471"/>
        <v>May</v>
      </c>
      <c r="K3349" s="12" t="str">
        <f t="shared" si="472"/>
        <v>27</v>
      </c>
      <c r="L3349" s="2" t="s">
        <v>24</v>
      </c>
      <c r="M3349" s="2" t="s">
        <v>15</v>
      </c>
      <c r="N3349" s="2">
        <v>0.75</v>
      </c>
      <c r="O3349" s="2" t="s">
        <v>16</v>
      </c>
      <c r="P3349" s="2">
        <v>18</v>
      </c>
      <c r="Q3349" s="2">
        <f t="shared" si="473"/>
        <v>3</v>
      </c>
      <c r="R3349" s="2">
        <v>32.86</v>
      </c>
      <c r="S3349" s="2">
        <f t="shared" si="474"/>
        <v>1</v>
      </c>
      <c r="T3349" s="42">
        <f>DataSet!G3435+DataSet!Q3435+DataSet!S3435</f>
        <v>4</v>
      </c>
      <c r="U3349" s="16" t="str">
        <f t="shared" si="475"/>
        <v>Low</v>
      </c>
      <c r="V3349" s="4">
        <v>5</v>
      </c>
      <c r="W3349" s="33">
        <f t="shared" si="476"/>
        <v>545.26054313099064</v>
      </c>
      <c r="X3349" s="2" t="s">
        <v>22</v>
      </c>
    </row>
    <row r="3350" spans="1:24" ht="14.25" customHeight="1" x14ac:dyDescent="0.25">
      <c r="A3350" s="2">
        <v>3539</v>
      </c>
      <c r="B3350" s="2">
        <v>69</v>
      </c>
      <c r="C3350" s="2" t="str">
        <f t="shared" si="468"/>
        <v>Seniors</v>
      </c>
      <c r="D3350" s="2" t="s">
        <v>26</v>
      </c>
      <c r="E3350" s="2" t="s">
        <v>19</v>
      </c>
      <c r="F3350" s="2">
        <v>822.73</v>
      </c>
      <c r="G3350" s="2">
        <f t="shared" si="469"/>
        <v>3</v>
      </c>
      <c r="H3350" s="6">
        <v>47735</v>
      </c>
      <c r="I3350" s="12" t="str">
        <f t="shared" si="470"/>
        <v>2030</v>
      </c>
      <c r="J3350" s="10" t="str">
        <f t="shared" si="471"/>
        <v>Sep</v>
      </c>
      <c r="K3350" s="12" t="str">
        <f t="shared" si="472"/>
        <v>09</v>
      </c>
      <c r="L3350" s="2" t="s">
        <v>30</v>
      </c>
      <c r="M3350" s="2" t="s">
        <v>25</v>
      </c>
      <c r="N3350" s="2">
        <v>0.75</v>
      </c>
      <c r="O3350" s="2" t="s">
        <v>21</v>
      </c>
      <c r="P3350" s="2">
        <v>11</v>
      </c>
      <c r="Q3350" s="2">
        <f t="shared" si="473"/>
        <v>2</v>
      </c>
      <c r="R3350" s="2">
        <v>74.790000000000006</v>
      </c>
      <c r="S3350" s="2">
        <f t="shared" si="474"/>
        <v>2</v>
      </c>
      <c r="T3350" s="42">
        <f>DataSet!G3540+DataSet!Q3540+DataSet!S3540</f>
        <v>4</v>
      </c>
      <c r="U3350" s="16" t="str">
        <f t="shared" si="475"/>
        <v>Low</v>
      </c>
      <c r="V3350" s="4">
        <v>1</v>
      </c>
      <c r="W3350" s="33">
        <f t="shared" si="476"/>
        <v>535.37173252279626</v>
      </c>
      <c r="X3350" s="2" t="s">
        <v>22</v>
      </c>
    </row>
    <row r="3351" spans="1:24" ht="14.25" customHeight="1" x14ac:dyDescent="0.25">
      <c r="A3351" s="2">
        <v>3933</v>
      </c>
      <c r="B3351" s="2">
        <v>26</v>
      </c>
      <c r="C3351" s="2" t="str">
        <f t="shared" si="468"/>
        <v>Young Adults</v>
      </c>
      <c r="D3351" s="2" t="s">
        <v>12</v>
      </c>
      <c r="E3351" s="2" t="s">
        <v>13</v>
      </c>
      <c r="F3351" s="2">
        <v>793.81</v>
      </c>
      <c r="G3351" s="2">
        <f t="shared" si="469"/>
        <v>3</v>
      </c>
      <c r="H3351" s="6">
        <v>48129</v>
      </c>
      <c r="I3351" s="12" t="str">
        <f t="shared" si="470"/>
        <v>2031</v>
      </c>
      <c r="J3351" s="10" t="str">
        <f t="shared" si="471"/>
        <v>Oct</v>
      </c>
      <c r="K3351" s="12" t="str">
        <f t="shared" si="472"/>
        <v>08</v>
      </c>
      <c r="L3351" s="2" t="s">
        <v>24</v>
      </c>
      <c r="M3351" s="2" t="s">
        <v>25</v>
      </c>
      <c r="N3351" s="2">
        <v>0.75</v>
      </c>
      <c r="O3351" s="2" t="s">
        <v>16</v>
      </c>
      <c r="P3351" s="2">
        <v>1</v>
      </c>
      <c r="Q3351" s="2">
        <f t="shared" si="473"/>
        <v>1</v>
      </c>
      <c r="R3351" s="2">
        <v>793.81</v>
      </c>
      <c r="S3351" s="2">
        <f t="shared" si="474"/>
        <v>3</v>
      </c>
      <c r="T3351" s="42">
        <f>DataSet!G3934+DataSet!Q3934+DataSet!S3934</f>
        <v>4</v>
      </c>
      <c r="U3351" s="16" t="str">
        <f t="shared" si="475"/>
        <v>Low</v>
      </c>
      <c r="V3351" s="4">
        <v>5</v>
      </c>
      <c r="W3351" s="33">
        <f t="shared" si="476"/>
        <v>545.11214743589767</v>
      </c>
      <c r="X3351" s="2" t="s">
        <v>17</v>
      </c>
    </row>
    <row r="3352" spans="1:24" ht="14.25" customHeight="1" x14ac:dyDescent="0.25">
      <c r="A3352" s="2">
        <v>4102</v>
      </c>
      <c r="B3352" s="2">
        <v>65</v>
      </c>
      <c r="C3352" s="2" t="str">
        <f t="shared" si="468"/>
        <v>Seniors</v>
      </c>
      <c r="D3352" s="2" t="s">
        <v>26</v>
      </c>
      <c r="E3352" s="2" t="s">
        <v>27</v>
      </c>
      <c r="F3352" s="2">
        <v>100.97</v>
      </c>
      <c r="G3352" s="2">
        <f t="shared" si="469"/>
        <v>1</v>
      </c>
      <c r="H3352" s="6">
        <v>48298</v>
      </c>
      <c r="I3352" s="12" t="str">
        <f t="shared" si="470"/>
        <v>2032</v>
      </c>
      <c r="J3352" s="10" t="str">
        <f t="shared" si="471"/>
        <v>Mar</v>
      </c>
      <c r="K3352" s="12" t="str">
        <f t="shared" si="472"/>
        <v>25</v>
      </c>
      <c r="L3352" s="2" t="s">
        <v>20</v>
      </c>
      <c r="M3352" s="2" t="s">
        <v>25</v>
      </c>
      <c r="N3352" s="2">
        <v>0.75</v>
      </c>
      <c r="O3352" s="2" t="s">
        <v>21</v>
      </c>
      <c r="P3352" s="2">
        <v>11</v>
      </c>
      <c r="Q3352" s="2">
        <f t="shared" si="473"/>
        <v>2</v>
      </c>
      <c r="R3352" s="2">
        <v>9.18</v>
      </c>
      <c r="S3352" s="2">
        <f t="shared" si="474"/>
        <v>1</v>
      </c>
      <c r="T3352" s="42">
        <f>DataSet!G4103+DataSet!Q4103+DataSet!S4103</f>
        <v>5</v>
      </c>
      <c r="U3352" s="16" t="str">
        <f t="shared" si="475"/>
        <v>Medium</v>
      </c>
      <c r="V3352" s="4">
        <v>1</v>
      </c>
      <c r="W3352" s="33">
        <f t="shared" si="476"/>
        <v>534.49564024390236</v>
      </c>
      <c r="X3352" s="2" t="s">
        <v>22</v>
      </c>
    </row>
    <row r="3353" spans="1:24" ht="14.25" customHeight="1" x14ac:dyDescent="0.25">
      <c r="A3353" s="2">
        <v>4741</v>
      </c>
      <c r="B3353" s="2">
        <v>54</v>
      </c>
      <c r="C3353" s="2" t="str">
        <f t="shared" si="468"/>
        <v>Late Adults</v>
      </c>
      <c r="D3353" s="2" t="s">
        <v>26</v>
      </c>
      <c r="E3353" s="2" t="s">
        <v>19</v>
      </c>
      <c r="F3353" s="2">
        <v>961.42</v>
      </c>
      <c r="G3353" s="2">
        <f t="shared" si="469"/>
        <v>3</v>
      </c>
      <c r="H3353" s="6">
        <v>48937</v>
      </c>
      <c r="I3353" s="12" t="str">
        <f t="shared" si="470"/>
        <v>2033</v>
      </c>
      <c r="J3353" s="10" t="str">
        <f t="shared" si="471"/>
        <v>Dec</v>
      </c>
      <c r="K3353" s="12" t="str">
        <f t="shared" si="472"/>
        <v>24</v>
      </c>
      <c r="L3353" s="2" t="s">
        <v>24</v>
      </c>
      <c r="M3353" s="2" t="s">
        <v>15</v>
      </c>
      <c r="N3353" s="2">
        <v>0.75</v>
      </c>
      <c r="O3353" s="2" t="s">
        <v>21</v>
      </c>
      <c r="P3353" s="2">
        <v>15</v>
      </c>
      <c r="Q3353" s="2">
        <f t="shared" si="473"/>
        <v>2</v>
      </c>
      <c r="R3353" s="2">
        <v>64.09</v>
      </c>
      <c r="S3353" s="2">
        <f t="shared" si="474"/>
        <v>2</v>
      </c>
      <c r="T3353" s="42">
        <f>DataSet!G4742+DataSet!Q4742+DataSet!S4742</f>
        <v>7</v>
      </c>
      <c r="U3353" s="16" t="str">
        <f t="shared" si="475"/>
        <v>High</v>
      </c>
      <c r="V3353" s="4">
        <v>4</v>
      </c>
      <c r="W3353" s="33">
        <f t="shared" si="476"/>
        <v>519.09102941176445</v>
      </c>
      <c r="X3353" s="2" t="s">
        <v>28</v>
      </c>
    </row>
    <row r="3354" spans="1:24" ht="14.25" customHeight="1" x14ac:dyDescent="0.25">
      <c r="A3354" s="2">
        <v>4878</v>
      </c>
      <c r="B3354" s="2">
        <v>38</v>
      </c>
      <c r="C3354" s="2" t="str">
        <f t="shared" si="468"/>
        <v>Early Adults</v>
      </c>
      <c r="D3354" s="2" t="s">
        <v>26</v>
      </c>
      <c r="E3354" s="2" t="s">
        <v>13</v>
      </c>
      <c r="F3354" s="2">
        <v>468.35</v>
      </c>
      <c r="G3354" s="2">
        <f t="shared" si="469"/>
        <v>2</v>
      </c>
      <c r="H3354" s="6">
        <v>49074</v>
      </c>
      <c r="I3354" s="12" t="str">
        <f t="shared" si="470"/>
        <v>2034</v>
      </c>
      <c r="J3354" s="10" t="str">
        <f t="shared" si="471"/>
        <v>May</v>
      </c>
      <c r="K3354" s="12" t="str">
        <f t="shared" si="472"/>
        <v>10</v>
      </c>
      <c r="L3354" s="2" t="s">
        <v>30</v>
      </c>
      <c r="M3354" s="2" t="s">
        <v>25</v>
      </c>
      <c r="N3354" s="2">
        <v>0.75</v>
      </c>
      <c r="O3354" s="2" t="s">
        <v>16</v>
      </c>
      <c r="P3354" s="2">
        <v>5</v>
      </c>
      <c r="Q3354" s="2">
        <f t="shared" si="473"/>
        <v>1</v>
      </c>
      <c r="R3354" s="2">
        <v>93.67</v>
      </c>
      <c r="S3354" s="2">
        <f t="shared" si="474"/>
        <v>2</v>
      </c>
      <c r="T3354" s="42">
        <f>DataSet!G4879+DataSet!Q4879+DataSet!S4879</f>
        <v>7</v>
      </c>
      <c r="U3354" s="16" t="str">
        <f t="shared" si="475"/>
        <v>High</v>
      </c>
      <c r="V3354" s="4">
        <v>4</v>
      </c>
      <c r="W3354" s="33">
        <f t="shared" si="476"/>
        <v>517.78622418879024</v>
      </c>
      <c r="X3354" s="2" t="s">
        <v>28</v>
      </c>
    </row>
    <row r="3355" spans="1:24" ht="14.25" customHeight="1" x14ac:dyDescent="0.25">
      <c r="A3355" s="2">
        <v>55</v>
      </c>
      <c r="B3355" s="2">
        <v>29</v>
      </c>
      <c r="C3355" s="2" t="str">
        <f t="shared" si="468"/>
        <v>Young Adults</v>
      </c>
      <c r="D3355" s="2" t="s">
        <v>18</v>
      </c>
      <c r="E3355" s="2" t="s">
        <v>27</v>
      </c>
      <c r="F3355" s="2">
        <v>683.16</v>
      </c>
      <c r="G3355" s="2">
        <f t="shared" si="469"/>
        <v>3</v>
      </c>
      <c r="H3355" s="6">
        <v>44251</v>
      </c>
      <c r="I3355" s="12" t="str">
        <f t="shared" si="470"/>
        <v>2021</v>
      </c>
      <c r="J3355" s="10" t="str">
        <f t="shared" si="471"/>
        <v>Feb</v>
      </c>
      <c r="K3355" s="12" t="str">
        <f t="shared" si="472"/>
        <v>24</v>
      </c>
      <c r="L3355" s="2" t="s">
        <v>20</v>
      </c>
      <c r="M3355" s="2" t="s">
        <v>15</v>
      </c>
      <c r="N3355" s="2">
        <v>0.74</v>
      </c>
      <c r="O3355" s="2" t="s">
        <v>21</v>
      </c>
      <c r="P3355" s="2">
        <v>11</v>
      </c>
      <c r="Q3355" s="2">
        <f t="shared" si="473"/>
        <v>2</v>
      </c>
      <c r="R3355" s="2">
        <v>62.11</v>
      </c>
      <c r="S3355" s="2">
        <f t="shared" si="474"/>
        <v>2</v>
      </c>
      <c r="T3355" s="42">
        <f>DataSet!G56+DataSet!Q56+DataSet!S56</f>
        <v>7</v>
      </c>
      <c r="U3355" s="16" t="str">
        <f t="shared" si="475"/>
        <v>High</v>
      </c>
      <c r="V3355" s="4">
        <v>2</v>
      </c>
      <c r="W3355" s="33">
        <f t="shared" si="476"/>
        <v>515.02921921921904</v>
      </c>
      <c r="X3355" s="2" t="s">
        <v>22</v>
      </c>
    </row>
    <row r="3356" spans="1:24" ht="14.25" customHeight="1" x14ac:dyDescent="0.25">
      <c r="A3356" s="2">
        <v>287</v>
      </c>
      <c r="B3356" s="2">
        <v>18</v>
      </c>
      <c r="C3356" s="2" t="str">
        <f t="shared" si="468"/>
        <v>Young Adults</v>
      </c>
      <c r="D3356" s="2" t="s">
        <v>26</v>
      </c>
      <c r="E3356" s="2" t="s">
        <v>13</v>
      </c>
      <c r="F3356" s="2">
        <v>730.66</v>
      </c>
      <c r="G3356" s="2">
        <f t="shared" si="469"/>
        <v>3</v>
      </c>
      <c r="H3356" s="6">
        <v>44483</v>
      </c>
      <c r="I3356" s="12" t="str">
        <f t="shared" si="470"/>
        <v>2021</v>
      </c>
      <c r="J3356" s="10" t="str">
        <f t="shared" si="471"/>
        <v>Oct</v>
      </c>
      <c r="K3356" s="12" t="str">
        <f t="shared" si="472"/>
        <v>14</v>
      </c>
      <c r="L3356" s="2" t="s">
        <v>30</v>
      </c>
      <c r="M3356" s="2" t="s">
        <v>25</v>
      </c>
      <c r="N3356" s="2">
        <v>0.74</v>
      </c>
      <c r="O3356" s="2" t="s">
        <v>16</v>
      </c>
      <c r="P3356" s="2">
        <v>17</v>
      </c>
      <c r="Q3356" s="2">
        <f t="shared" si="473"/>
        <v>3</v>
      </c>
      <c r="R3356" s="2">
        <v>42.98</v>
      </c>
      <c r="S3356" s="2">
        <f t="shared" si="474"/>
        <v>1</v>
      </c>
      <c r="T3356" s="42">
        <f>DataSet!G288+DataSet!Q288+DataSet!S288</f>
        <v>6</v>
      </c>
      <c r="U3356" s="16" t="str">
        <f t="shared" si="475"/>
        <v>Medium</v>
      </c>
      <c r="V3356" s="4">
        <v>5</v>
      </c>
      <c r="W3356" s="33">
        <f t="shared" si="476"/>
        <v>544.31247588424458</v>
      </c>
      <c r="X3356" s="2" t="s">
        <v>17</v>
      </c>
    </row>
    <row r="3357" spans="1:24" ht="14.25" customHeight="1" x14ac:dyDescent="0.25">
      <c r="A3357" s="2">
        <v>336</v>
      </c>
      <c r="B3357" s="2">
        <v>59</v>
      </c>
      <c r="C3357" s="2" t="str">
        <f t="shared" si="468"/>
        <v>Late Adults</v>
      </c>
      <c r="D3357" s="2" t="s">
        <v>12</v>
      </c>
      <c r="E3357" s="2" t="s">
        <v>19</v>
      </c>
      <c r="F3357" s="2">
        <v>54.81</v>
      </c>
      <c r="G3357" s="2">
        <f t="shared" si="469"/>
        <v>1</v>
      </c>
      <c r="H3357" s="6">
        <v>44532</v>
      </c>
      <c r="I3357" s="12" t="str">
        <f t="shared" si="470"/>
        <v>2021</v>
      </c>
      <c r="J3357" s="10" t="str">
        <f t="shared" si="471"/>
        <v>Dec</v>
      </c>
      <c r="K3357" s="12" t="str">
        <f t="shared" si="472"/>
        <v>02</v>
      </c>
      <c r="L3357" s="2" t="s">
        <v>20</v>
      </c>
      <c r="M3357" s="2" t="s">
        <v>25</v>
      </c>
      <c r="N3357" s="2">
        <v>0.74</v>
      </c>
      <c r="O3357" s="2" t="s">
        <v>16</v>
      </c>
      <c r="P3357" s="2">
        <v>14</v>
      </c>
      <c r="Q3357" s="2">
        <f t="shared" si="473"/>
        <v>2</v>
      </c>
      <c r="R3357" s="2">
        <v>3.92</v>
      </c>
      <c r="S3357" s="2">
        <f t="shared" si="474"/>
        <v>1</v>
      </c>
      <c r="T3357" s="42">
        <f>DataSet!G337+DataSet!Q337+DataSet!S337</f>
        <v>6</v>
      </c>
      <c r="U3357" s="16" t="str">
        <f t="shared" si="475"/>
        <v>Medium</v>
      </c>
      <c r="V3357" s="4">
        <v>4</v>
      </c>
      <c r="W3357" s="33">
        <f t="shared" si="476"/>
        <v>517.93248520710029</v>
      </c>
      <c r="X3357" s="2" t="s">
        <v>22</v>
      </c>
    </row>
    <row r="3358" spans="1:24" ht="14.25" customHeight="1" x14ac:dyDescent="0.25">
      <c r="A3358" s="2">
        <v>558</v>
      </c>
      <c r="B3358" s="2">
        <v>55</v>
      </c>
      <c r="C3358" s="2" t="str">
        <f t="shared" si="468"/>
        <v>Late Adults</v>
      </c>
      <c r="D3358" s="2" t="s">
        <v>26</v>
      </c>
      <c r="E3358" s="2" t="s">
        <v>29</v>
      </c>
      <c r="F3358" s="2">
        <v>781.46</v>
      </c>
      <c r="G3358" s="2">
        <f t="shared" si="469"/>
        <v>3</v>
      </c>
      <c r="H3358" s="6">
        <v>44754</v>
      </c>
      <c r="I3358" s="12" t="str">
        <f t="shared" si="470"/>
        <v>2022</v>
      </c>
      <c r="J3358" s="10" t="str">
        <f t="shared" si="471"/>
        <v>Jul</v>
      </c>
      <c r="K3358" s="12" t="str">
        <f t="shared" si="472"/>
        <v>12</v>
      </c>
      <c r="L3358" s="2" t="s">
        <v>24</v>
      </c>
      <c r="M3358" s="2" t="s">
        <v>25</v>
      </c>
      <c r="N3358" s="2">
        <v>0.74</v>
      </c>
      <c r="O3358" s="2" t="s">
        <v>21</v>
      </c>
      <c r="P3358" s="2">
        <v>2</v>
      </c>
      <c r="Q3358" s="2">
        <f t="shared" si="473"/>
        <v>1</v>
      </c>
      <c r="R3358" s="2">
        <v>390.73</v>
      </c>
      <c r="S3358" s="2">
        <f t="shared" si="474"/>
        <v>3</v>
      </c>
      <c r="T3358" s="42">
        <f>DataSet!G559+DataSet!Q559+DataSet!S559</f>
        <v>7</v>
      </c>
      <c r="U3358" s="16" t="str">
        <f t="shared" si="475"/>
        <v>High</v>
      </c>
      <c r="V3358" s="4">
        <v>2</v>
      </c>
      <c r="W3358" s="33">
        <f t="shared" si="476"/>
        <v>514.52280120481907</v>
      </c>
      <c r="X3358" s="2" t="s">
        <v>17</v>
      </c>
    </row>
    <row r="3359" spans="1:24" ht="14.25" customHeight="1" x14ac:dyDescent="0.25">
      <c r="A3359" s="2">
        <v>700</v>
      </c>
      <c r="B3359" s="2">
        <v>40</v>
      </c>
      <c r="C3359" s="2" t="str">
        <f t="shared" si="468"/>
        <v>Mid Adults</v>
      </c>
      <c r="D3359" s="2" t="s">
        <v>18</v>
      </c>
      <c r="E3359" s="2" t="s">
        <v>13</v>
      </c>
      <c r="F3359" s="2">
        <v>419.82</v>
      </c>
      <c r="G3359" s="2">
        <f t="shared" si="469"/>
        <v>2</v>
      </c>
      <c r="H3359" s="6">
        <v>44896</v>
      </c>
      <c r="I3359" s="12" t="str">
        <f t="shared" si="470"/>
        <v>2022</v>
      </c>
      <c r="J3359" s="10" t="str">
        <f t="shared" si="471"/>
        <v>Dec</v>
      </c>
      <c r="K3359" s="12" t="str">
        <f t="shared" si="472"/>
        <v>01</v>
      </c>
      <c r="L3359" s="2" t="s">
        <v>24</v>
      </c>
      <c r="M3359" s="2" t="s">
        <v>25</v>
      </c>
      <c r="N3359" s="2">
        <v>0.74</v>
      </c>
      <c r="O3359" s="2" t="s">
        <v>21</v>
      </c>
      <c r="P3359" s="2">
        <v>11</v>
      </c>
      <c r="Q3359" s="2">
        <f t="shared" si="473"/>
        <v>2</v>
      </c>
      <c r="R3359" s="2">
        <v>38.17</v>
      </c>
      <c r="S3359" s="2">
        <f t="shared" si="474"/>
        <v>1</v>
      </c>
      <c r="T3359" s="42">
        <f>DataSet!G701+DataSet!Q701+DataSet!S701</f>
        <v>5</v>
      </c>
      <c r="U3359" s="16" t="str">
        <f t="shared" si="475"/>
        <v>Medium</v>
      </c>
      <c r="V3359" s="4">
        <v>4</v>
      </c>
      <c r="W3359" s="33">
        <f t="shared" si="476"/>
        <v>519.30673590504421</v>
      </c>
      <c r="X3359" s="2" t="s">
        <v>22</v>
      </c>
    </row>
    <row r="3360" spans="1:24" ht="14.25" customHeight="1" x14ac:dyDescent="0.25">
      <c r="A3360" s="2">
        <v>1306</v>
      </c>
      <c r="B3360" s="2">
        <v>62</v>
      </c>
      <c r="C3360" s="2" t="str">
        <f t="shared" si="468"/>
        <v>Seniors</v>
      </c>
      <c r="D3360" s="2" t="s">
        <v>12</v>
      </c>
      <c r="E3360" s="2" t="s">
        <v>29</v>
      </c>
      <c r="F3360" s="2">
        <v>67.3</v>
      </c>
      <c r="G3360" s="2">
        <f t="shared" si="469"/>
        <v>1</v>
      </c>
      <c r="H3360" s="6">
        <v>45502</v>
      </c>
      <c r="I3360" s="12" t="str">
        <f t="shared" si="470"/>
        <v>2024</v>
      </c>
      <c r="J3360" s="10" t="str">
        <f t="shared" si="471"/>
        <v>Jul</v>
      </c>
      <c r="K3360" s="12" t="str">
        <f t="shared" si="472"/>
        <v>29</v>
      </c>
      <c r="L3360" s="2" t="s">
        <v>30</v>
      </c>
      <c r="M3360" s="2" t="s">
        <v>25</v>
      </c>
      <c r="N3360" s="2">
        <v>0.74</v>
      </c>
      <c r="O3360" s="2" t="s">
        <v>16</v>
      </c>
      <c r="P3360" s="2">
        <v>15</v>
      </c>
      <c r="Q3360" s="2">
        <f t="shared" si="473"/>
        <v>2</v>
      </c>
      <c r="R3360" s="2">
        <v>4.49</v>
      </c>
      <c r="S3360" s="2">
        <f t="shared" si="474"/>
        <v>1</v>
      </c>
      <c r="T3360" s="42">
        <f>DataSet!G1307+DataSet!Q1307+DataSet!S1307</f>
        <v>7</v>
      </c>
      <c r="U3360" s="16" t="str">
        <f t="shared" si="475"/>
        <v>High</v>
      </c>
      <c r="V3360" s="4">
        <v>2</v>
      </c>
      <c r="W3360" s="33">
        <f t="shared" si="476"/>
        <v>513.71634441087588</v>
      </c>
      <c r="X3360" s="2" t="s">
        <v>28</v>
      </c>
    </row>
    <row r="3361" spans="1:24" ht="14.25" customHeight="1" x14ac:dyDescent="0.25">
      <c r="A3361" s="2">
        <v>1722</v>
      </c>
      <c r="B3361" s="2">
        <v>68</v>
      </c>
      <c r="C3361" s="2" t="str">
        <f t="shared" si="468"/>
        <v>Seniors</v>
      </c>
      <c r="D3361" s="2" t="s">
        <v>12</v>
      </c>
      <c r="E3361" s="2" t="s">
        <v>27</v>
      </c>
      <c r="F3361" s="2">
        <v>729.82</v>
      </c>
      <c r="G3361" s="2">
        <f t="shared" si="469"/>
        <v>3</v>
      </c>
      <c r="H3361" s="6">
        <v>45918</v>
      </c>
      <c r="I3361" s="12" t="str">
        <f t="shared" si="470"/>
        <v>2025</v>
      </c>
      <c r="J3361" s="10" t="str">
        <f t="shared" si="471"/>
        <v>Sep</v>
      </c>
      <c r="K3361" s="12" t="str">
        <f t="shared" si="472"/>
        <v>18</v>
      </c>
      <c r="L3361" s="2" t="s">
        <v>20</v>
      </c>
      <c r="M3361" s="2" t="s">
        <v>25</v>
      </c>
      <c r="N3361" s="2">
        <v>0.74</v>
      </c>
      <c r="O3361" s="2" t="s">
        <v>21</v>
      </c>
      <c r="P3361" s="2">
        <v>10</v>
      </c>
      <c r="Q3361" s="2">
        <f t="shared" si="473"/>
        <v>2</v>
      </c>
      <c r="R3361" s="2">
        <v>72.98</v>
      </c>
      <c r="S3361" s="2">
        <f t="shared" si="474"/>
        <v>2</v>
      </c>
      <c r="T3361" s="42">
        <f>DataSet!G1723+DataSet!Q1723+DataSet!S1723</f>
        <v>6</v>
      </c>
      <c r="U3361" s="16" t="str">
        <f t="shared" si="475"/>
        <v>Medium</v>
      </c>
      <c r="V3361" s="4">
        <v>2</v>
      </c>
      <c r="W3361" s="33">
        <f t="shared" si="476"/>
        <v>515.06912121212099</v>
      </c>
      <c r="X3361" s="2" t="s">
        <v>28</v>
      </c>
    </row>
    <row r="3362" spans="1:24" ht="14.25" customHeight="1" x14ac:dyDescent="0.25">
      <c r="A3362" s="2">
        <v>1731</v>
      </c>
      <c r="B3362" s="2">
        <v>39</v>
      </c>
      <c r="C3362" s="2" t="str">
        <f t="shared" si="468"/>
        <v>Early Adults</v>
      </c>
      <c r="D3362" s="2" t="s">
        <v>26</v>
      </c>
      <c r="E3362" s="2" t="s">
        <v>19</v>
      </c>
      <c r="F3362" s="2">
        <v>118.29</v>
      </c>
      <c r="G3362" s="2">
        <f t="shared" si="469"/>
        <v>1</v>
      </c>
      <c r="H3362" s="6">
        <v>45927</v>
      </c>
      <c r="I3362" s="12" t="str">
        <f t="shared" si="470"/>
        <v>2025</v>
      </c>
      <c r="J3362" s="10" t="str">
        <f t="shared" si="471"/>
        <v>Sep</v>
      </c>
      <c r="K3362" s="12" t="str">
        <f t="shared" si="472"/>
        <v>27</v>
      </c>
      <c r="L3362" s="2" t="s">
        <v>30</v>
      </c>
      <c r="M3362" s="2" t="s">
        <v>15</v>
      </c>
      <c r="N3362" s="2">
        <v>0.74</v>
      </c>
      <c r="O3362" s="2" t="s">
        <v>21</v>
      </c>
      <c r="P3362" s="2">
        <v>2</v>
      </c>
      <c r="Q3362" s="2">
        <f t="shared" si="473"/>
        <v>1</v>
      </c>
      <c r="R3362" s="2">
        <v>59.14</v>
      </c>
      <c r="S3362" s="2">
        <f t="shared" si="474"/>
        <v>2</v>
      </c>
      <c r="T3362" s="42">
        <f>DataSet!G1732+DataSet!Q1732+DataSet!S1732</f>
        <v>5</v>
      </c>
      <c r="U3362" s="16" t="str">
        <f t="shared" si="475"/>
        <v>Medium</v>
      </c>
      <c r="V3362" s="4">
        <v>4</v>
      </c>
      <c r="W3362" s="33">
        <f t="shared" si="476"/>
        <v>519.60282738095214</v>
      </c>
      <c r="X3362" s="2" t="s">
        <v>28</v>
      </c>
    </row>
    <row r="3363" spans="1:24" ht="14.25" customHeight="1" x14ac:dyDescent="0.25">
      <c r="A3363" s="2">
        <v>2056</v>
      </c>
      <c r="B3363" s="2">
        <v>42</v>
      </c>
      <c r="C3363" s="2" t="str">
        <f t="shared" si="468"/>
        <v>Mid Adults</v>
      </c>
      <c r="D3363" s="2" t="s">
        <v>26</v>
      </c>
      <c r="E3363" s="2" t="s">
        <v>27</v>
      </c>
      <c r="F3363" s="2">
        <v>299.99</v>
      </c>
      <c r="G3363" s="2">
        <f t="shared" si="469"/>
        <v>1</v>
      </c>
      <c r="H3363" s="6">
        <v>46252</v>
      </c>
      <c r="I3363" s="12" t="str">
        <f t="shared" si="470"/>
        <v>2026</v>
      </c>
      <c r="J3363" s="10" t="str">
        <f t="shared" si="471"/>
        <v>Aug</v>
      </c>
      <c r="K3363" s="12" t="str">
        <f t="shared" si="472"/>
        <v>18</v>
      </c>
      <c r="L3363" s="2" t="s">
        <v>24</v>
      </c>
      <c r="M3363" s="2" t="s">
        <v>25</v>
      </c>
      <c r="N3363" s="2">
        <v>0.74</v>
      </c>
      <c r="O3363" s="2" t="s">
        <v>21</v>
      </c>
      <c r="P3363" s="2">
        <v>13</v>
      </c>
      <c r="Q3363" s="2">
        <f t="shared" si="473"/>
        <v>2</v>
      </c>
      <c r="R3363" s="2">
        <v>23.08</v>
      </c>
      <c r="S3363" s="2">
        <f t="shared" si="474"/>
        <v>1</v>
      </c>
      <c r="T3363" s="42">
        <f>DataSet!G2057+DataSet!Q2057+DataSet!S2057</f>
        <v>7</v>
      </c>
      <c r="U3363" s="16" t="str">
        <f t="shared" si="475"/>
        <v>High</v>
      </c>
      <c r="V3363" s="4">
        <v>5</v>
      </c>
      <c r="W3363" s="33">
        <f t="shared" si="476"/>
        <v>543.71135483871001</v>
      </c>
      <c r="X3363" s="2" t="s">
        <v>17</v>
      </c>
    </row>
    <row r="3364" spans="1:24" ht="14.25" customHeight="1" x14ac:dyDescent="0.25">
      <c r="A3364" s="2">
        <v>2305</v>
      </c>
      <c r="B3364" s="2">
        <v>24</v>
      </c>
      <c r="C3364" s="2" t="str">
        <f t="shared" si="468"/>
        <v>Young Adults</v>
      </c>
      <c r="D3364" s="2" t="s">
        <v>23</v>
      </c>
      <c r="E3364" s="2" t="s">
        <v>27</v>
      </c>
      <c r="F3364" s="2">
        <v>265.52999999999997</v>
      </c>
      <c r="G3364" s="2">
        <f t="shared" si="469"/>
        <v>1</v>
      </c>
      <c r="H3364" s="6">
        <v>46501</v>
      </c>
      <c r="I3364" s="12" t="str">
        <f t="shared" si="470"/>
        <v>2027</v>
      </c>
      <c r="J3364" s="10" t="str">
        <f t="shared" si="471"/>
        <v>Apr</v>
      </c>
      <c r="K3364" s="12" t="str">
        <f t="shared" si="472"/>
        <v>24</v>
      </c>
      <c r="L3364" s="2" t="s">
        <v>20</v>
      </c>
      <c r="M3364" s="2" t="s">
        <v>25</v>
      </c>
      <c r="N3364" s="2">
        <v>0.74</v>
      </c>
      <c r="O3364" s="2" t="s">
        <v>16</v>
      </c>
      <c r="P3364" s="2">
        <v>10</v>
      </c>
      <c r="Q3364" s="2">
        <f t="shared" si="473"/>
        <v>2</v>
      </c>
      <c r="R3364" s="2">
        <v>26.55</v>
      </c>
      <c r="S3364" s="2">
        <f t="shared" si="474"/>
        <v>1</v>
      </c>
      <c r="T3364" s="42">
        <f>DataSet!G2306+DataSet!Q2306+DataSet!S2306</f>
        <v>6</v>
      </c>
      <c r="U3364" s="16" t="str">
        <f t="shared" si="475"/>
        <v>Medium</v>
      </c>
      <c r="V3364" s="4">
        <v>5</v>
      </c>
      <c r="W3364" s="33">
        <f t="shared" si="476"/>
        <v>544.500097087379</v>
      </c>
      <c r="X3364" s="2" t="s">
        <v>22</v>
      </c>
    </row>
    <row r="3365" spans="1:24" ht="14.25" customHeight="1" x14ac:dyDescent="0.25">
      <c r="A3365" s="2">
        <v>2648</v>
      </c>
      <c r="B3365" s="2">
        <v>21</v>
      </c>
      <c r="C3365" s="2" t="str">
        <f t="shared" si="468"/>
        <v>Young Adults</v>
      </c>
      <c r="D3365" s="2" t="s">
        <v>23</v>
      </c>
      <c r="E3365" s="2" t="s">
        <v>19</v>
      </c>
      <c r="F3365" s="2">
        <v>801.06</v>
      </c>
      <c r="G3365" s="2">
        <f t="shared" si="469"/>
        <v>3</v>
      </c>
      <c r="H3365" s="6">
        <v>46844</v>
      </c>
      <c r="I3365" s="12" t="str">
        <f t="shared" si="470"/>
        <v>2028</v>
      </c>
      <c r="J3365" s="10" t="str">
        <f t="shared" si="471"/>
        <v>Apr</v>
      </c>
      <c r="K3365" s="12" t="str">
        <f t="shared" si="472"/>
        <v>01</v>
      </c>
      <c r="L3365" s="2" t="s">
        <v>24</v>
      </c>
      <c r="M3365" s="2" t="s">
        <v>15</v>
      </c>
      <c r="N3365" s="2">
        <v>0.74</v>
      </c>
      <c r="O3365" s="2" t="s">
        <v>21</v>
      </c>
      <c r="P3365" s="2">
        <v>8</v>
      </c>
      <c r="Q3365" s="2">
        <f t="shared" si="473"/>
        <v>2</v>
      </c>
      <c r="R3365" s="2">
        <v>100.13</v>
      </c>
      <c r="S3365" s="2">
        <f t="shared" si="474"/>
        <v>2</v>
      </c>
      <c r="T3365" s="42">
        <f>DataSet!G2649+DataSet!Q2649+DataSet!S2649</f>
        <v>5</v>
      </c>
      <c r="U3365" s="16" t="str">
        <f t="shared" si="475"/>
        <v>Medium</v>
      </c>
      <c r="V3365" s="4">
        <v>1</v>
      </c>
      <c r="W3365" s="33">
        <f t="shared" si="476"/>
        <v>535.82140672782873</v>
      </c>
      <c r="X3365" s="2" t="s">
        <v>17</v>
      </c>
    </row>
    <row r="3366" spans="1:24" ht="14.25" customHeight="1" x14ac:dyDescent="0.25">
      <c r="A3366" s="2">
        <v>3107</v>
      </c>
      <c r="B3366" s="2">
        <v>28</v>
      </c>
      <c r="C3366" s="2" t="str">
        <f t="shared" si="468"/>
        <v>Young Adults</v>
      </c>
      <c r="D3366" s="2" t="s">
        <v>26</v>
      </c>
      <c r="E3366" s="2" t="s">
        <v>29</v>
      </c>
      <c r="F3366" s="2">
        <v>846.87</v>
      </c>
      <c r="G3366" s="2">
        <f t="shared" si="469"/>
        <v>3</v>
      </c>
      <c r="H3366" s="6">
        <v>47303</v>
      </c>
      <c r="I3366" s="12" t="str">
        <f t="shared" si="470"/>
        <v>2029</v>
      </c>
      <c r="J3366" s="10" t="str">
        <f t="shared" si="471"/>
        <v>Jul</v>
      </c>
      <c r="K3366" s="12" t="str">
        <f t="shared" si="472"/>
        <v>04</v>
      </c>
      <c r="L3366" s="2" t="s">
        <v>30</v>
      </c>
      <c r="M3366" s="2" t="s">
        <v>15</v>
      </c>
      <c r="N3366" s="2">
        <v>0.74</v>
      </c>
      <c r="O3366" s="2" t="s">
        <v>21</v>
      </c>
      <c r="P3366" s="2">
        <v>1</v>
      </c>
      <c r="Q3366" s="2">
        <f t="shared" si="473"/>
        <v>1</v>
      </c>
      <c r="R3366" s="2">
        <v>846.87</v>
      </c>
      <c r="S3366" s="2">
        <f t="shared" si="474"/>
        <v>3</v>
      </c>
      <c r="T3366" s="42">
        <f>DataSet!G3108+DataSet!Q3108+DataSet!S3108</f>
        <v>4</v>
      </c>
      <c r="U3366" s="16" t="str">
        <f t="shared" si="475"/>
        <v>Low</v>
      </c>
      <c r="V3366" s="4">
        <v>1</v>
      </c>
      <c r="W3366" s="33">
        <f t="shared" si="476"/>
        <v>535.00779141104283</v>
      </c>
      <c r="X3366" s="2" t="s">
        <v>17</v>
      </c>
    </row>
    <row r="3367" spans="1:24" ht="14.25" customHeight="1" x14ac:dyDescent="0.25">
      <c r="A3367" s="2">
        <v>3117</v>
      </c>
      <c r="B3367" s="2">
        <v>69</v>
      </c>
      <c r="C3367" s="2" t="str">
        <f t="shared" si="468"/>
        <v>Seniors</v>
      </c>
      <c r="D3367" s="2" t="s">
        <v>12</v>
      </c>
      <c r="E3367" s="2" t="s">
        <v>29</v>
      </c>
      <c r="F3367" s="2">
        <v>901.89</v>
      </c>
      <c r="G3367" s="2">
        <f t="shared" si="469"/>
        <v>3</v>
      </c>
      <c r="H3367" s="6">
        <v>47313</v>
      </c>
      <c r="I3367" s="12" t="str">
        <f t="shared" si="470"/>
        <v>2029</v>
      </c>
      <c r="J3367" s="10" t="str">
        <f t="shared" si="471"/>
        <v>Jul</v>
      </c>
      <c r="K3367" s="12" t="str">
        <f t="shared" si="472"/>
        <v>14</v>
      </c>
      <c r="L3367" s="2" t="s">
        <v>30</v>
      </c>
      <c r="M3367" s="2" t="s">
        <v>25</v>
      </c>
      <c r="N3367" s="2">
        <v>0.74</v>
      </c>
      <c r="O3367" s="2" t="s">
        <v>16</v>
      </c>
      <c r="P3367" s="2">
        <v>3</v>
      </c>
      <c r="Q3367" s="2">
        <f t="shared" si="473"/>
        <v>1</v>
      </c>
      <c r="R3367" s="2">
        <v>300.63</v>
      </c>
      <c r="S3367" s="2">
        <f t="shared" si="474"/>
        <v>3</v>
      </c>
      <c r="T3367" s="42">
        <f>DataSet!G3118+DataSet!Q3118+DataSet!S3118</f>
        <v>6</v>
      </c>
      <c r="U3367" s="16" t="str">
        <f t="shared" si="475"/>
        <v>Medium</v>
      </c>
      <c r="V3367" s="4">
        <v>5</v>
      </c>
      <c r="W3367" s="33">
        <f t="shared" si="476"/>
        <v>545.40584415584453</v>
      </c>
      <c r="X3367" s="2" t="s">
        <v>17</v>
      </c>
    </row>
    <row r="3368" spans="1:24" ht="14.25" customHeight="1" x14ac:dyDescent="0.25">
      <c r="A3368" s="2">
        <v>3227</v>
      </c>
      <c r="B3368" s="2">
        <v>19</v>
      </c>
      <c r="C3368" s="2" t="str">
        <f t="shared" si="468"/>
        <v>Young Adults</v>
      </c>
      <c r="D3368" s="2" t="s">
        <v>18</v>
      </c>
      <c r="E3368" s="2" t="s">
        <v>19</v>
      </c>
      <c r="F3368" s="2">
        <v>758.86</v>
      </c>
      <c r="G3368" s="2">
        <f t="shared" si="469"/>
        <v>3</v>
      </c>
      <c r="H3368" s="6">
        <v>47423</v>
      </c>
      <c r="I3368" s="12" t="str">
        <f t="shared" si="470"/>
        <v>2029</v>
      </c>
      <c r="J3368" s="10" t="str">
        <f t="shared" si="471"/>
        <v>Nov</v>
      </c>
      <c r="K3368" s="12" t="str">
        <f t="shared" si="472"/>
        <v>01</v>
      </c>
      <c r="L3368" s="2" t="s">
        <v>14</v>
      </c>
      <c r="M3368" s="2" t="s">
        <v>25</v>
      </c>
      <c r="N3368" s="2">
        <v>0.74</v>
      </c>
      <c r="O3368" s="2" t="s">
        <v>21</v>
      </c>
      <c r="P3368" s="2">
        <v>5</v>
      </c>
      <c r="Q3368" s="2">
        <f t="shared" si="473"/>
        <v>1</v>
      </c>
      <c r="R3368" s="2">
        <v>151.77000000000001</v>
      </c>
      <c r="S3368" s="2">
        <f t="shared" si="474"/>
        <v>3</v>
      </c>
      <c r="T3368" s="42">
        <f>DataSet!G3228+DataSet!Q3228+DataSet!S3228</f>
        <v>5</v>
      </c>
      <c r="U3368" s="16" t="str">
        <f t="shared" si="475"/>
        <v>Medium</v>
      </c>
      <c r="V3368" s="4">
        <v>5</v>
      </c>
      <c r="W3368" s="33">
        <f t="shared" si="476"/>
        <v>544.2446579804564</v>
      </c>
      <c r="X3368" s="2" t="s">
        <v>28</v>
      </c>
    </row>
    <row r="3369" spans="1:24" ht="14.25" customHeight="1" x14ac:dyDescent="0.25">
      <c r="A3369" s="2">
        <v>3229</v>
      </c>
      <c r="B3369" s="2">
        <v>38</v>
      </c>
      <c r="C3369" s="2" t="str">
        <f t="shared" si="468"/>
        <v>Early Adults</v>
      </c>
      <c r="D3369" s="2" t="s">
        <v>12</v>
      </c>
      <c r="E3369" s="2" t="s">
        <v>13</v>
      </c>
      <c r="F3369" s="2">
        <v>722.18</v>
      </c>
      <c r="G3369" s="2">
        <f t="shared" si="469"/>
        <v>3</v>
      </c>
      <c r="H3369" s="6">
        <v>47425</v>
      </c>
      <c r="I3369" s="12" t="str">
        <f t="shared" si="470"/>
        <v>2029</v>
      </c>
      <c r="J3369" s="10" t="str">
        <f t="shared" si="471"/>
        <v>Nov</v>
      </c>
      <c r="K3369" s="12" t="str">
        <f t="shared" si="472"/>
        <v>03</v>
      </c>
      <c r="L3369" s="2" t="s">
        <v>24</v>
      </c>
      <c r="M3369" s="2" t="s">
        <v>25</v>
      </c>
      <c r="N3369" s="2">
        <v>0.74</v>
      </c>
      <c r="O3369" s="2" t="s">
        <v>16</v>
      </c>
      <c r="P3369" s="2">
        <v>11</v>
      </c>
      <c r="Q3369" s="2">
        <f t="shared" si="473"/>
        <v>2</v>
      </c>
      <c r="R3369" s="2">
        <v>65.650000000000006</v>
      </c>
      <c r="S3369" s="2">
        <f t="shared" si="474"/>
        <v>2</v>
      </c>
      <c r="T3369" s="42">
        <f>DataSet!G3230+DataSet!Q3230+DataSet!S3230</f>
        <v>5</v>
      </c>
      <c r="U3369" s="16" t="str">
        <f t="shared" si="475"/>
        <v>Medium</v>
      </c>
      <c r="V3369" s="4">
        <v>3</v>
      </c>
      <c r="W3369" s="33">
        <f t="shared" si="476"/>
        <v>498.63692307692276</v>
      </c>
      <c r="X3369" s="2" t="s">
        <v>17</v>
      </c>
    </row>
    <row r="3370" spans="1:24" ht="14.25" customHeight="1" x14ac:dyDescent="0.25">
      <c r="A3370" s="2">
        <v>3242</v>
      </c>
      <c r="B3370" s="2">
        <v>22</v>
      </c>
      <c r="C3370" s="2" t="str">
        <f t="shared" si="468"/>
        <v>Young Adults</v>
      </c>
      <c r="D3370" s="2" t="s">
        <v>26</v>
      </c>
      <c r="E3370" s="2" t="s">
        <v>27</v>
      </c>
      <c r="F3370" s="2">
        <v>960.94</v>
      </c>
      <c r="G3370" s="2">
        <f t="shared" si="469"/>
        <v>3</v>
      </c>
      <c r="H3370" s="6">
        <v>47438</v>
      </c>
      <c r="I3370" s="12" t="str">
        <f t="shared" si="470"/>
        <v>2029</v>
      </c>
      <c r="J3370" s="10" t="str">
        <f t="shared" si="471"/>
        <v>Nov</v>
      </c>
      <c r="K3370" s="12" t="str">
        <f t="shared" si="472"/>
        <v>16</v>
      </c>
      <c r="L3370" s="2" t="s">
        <v>14</v>
      </c>
      <c r="M3370" s="2" t="s">
        <v>15</v>
      </c>
      <c r="N3370" s="2">
        <v>0.74</v>
      </c>
      <c r="O3370" s="2" t="s">
        <v>16</v>
      </c>
      <c r="P3370" s="2">
        <v>5</v>
      </c>
      <c r="Q3370" s="2">
        <f t="shared" si="473"/>
        <v>1</v>
      </c>
      <c r="R3370" s="2">
        <v>192.19</v>
      </c>
      <c r="S3370" s="2">
        <f t="shared" si="474"/>
        <v>3</v>
      </c>
      <c r="T3370" s="42">
        <f>DataSet!G3243+DataSet!Q3243+DataSet!S3243</f>
        <v>7</v>
      </c>
      <c r="U3370" s="16" t="str">
        <f t="shared" si="475"/>
        <v>High</v>
      </c>
      <c r="V3370" s="4">
        <v>1</v>
      </c>
      <c r="W3370" s="33">
        <f t="shared" si="476"/>
        <v>534.04821538461545</v>
      </c>
      <c r="X3370" s="2" t="s">
        <v>28</v>
      </c>
    </row>
    <row r="3371" spans="1:24" ht="14.25" customHeight="1" x14ac:dyDescent="0.25">
      <c r="A3371" s="2">
        <v>3268</v>
      </c>
      <c r="B3371" s="2">
        <v>35</v>
      </c>
      <c r="C3371" s="2" t="str">
        <f t="shared" si="468"/>
        <v>Early Adults</v>
      </c>
      <c r="D3371" s="2" t="s">
        <v>18</v>
      </c>
      <c r="E3371" s="2" t="s">
        <v>13</v>
      </c>
      <c r="F3371" s="2">
        <v>205.15</v>
      </c>
      <c r="G3371" s="2">
        <f t="shared" si="469"/>
        <v>1</v>
      </c>
      <c r="H3371" s="6">
        <v>47464</v>
      </c>
      <c r="I3371" s="12" t="str">
        <f t="shared" si="470"/>
        <v>2029</v>
      </c>
      <c r="J3371" s="10" t="str">
        <f t="shared" si="471"/>
        <v>Dec</v>
      </c>
      <c r="K3371" s="12" t="str">
        <f t="shared" si="472"/>
        <v>12</v>
      </c>
      <c r="L3371" s="2" t="s">
        <v>20</v>
      </c>
      <c r="M3371" s="2" t="s">
        <v>25</v>
      </c>
      <c r="N3371" s="2">
        <v>0.74</v>
      </c>
      <c r="O3371" s="2" t="s">
        <v>16</v>
      </c>
      <c r="P3371" s="2">
        <v>7</v>
      </c>
      <c r="Q3371" s="2">
        <f t="shared" si="473"/>
        <v>2</v>
      </c>
      <c r="R3371" s="2">
        <v>29.31</v>
      </c>
      <c r="S3371" s="2">
        <f t="shared" si="474"/>
        <v>1</v>
      </c>
      <c r="T3371" s="42">
        <f>DataSet!G3269+DataSet!Q3269+DataSet!S3269</f>
        <v>6</v>
      </c>
      <c r="U3371" s="16" t="str">
        <f t="shared" si="475"/>
        <v>Medium</v>
      </c>
      <c r="V3371" s="4">
        <v>3</v>
      </c>
      <c r="W3371" s="33">
        <f t="shared" si="476"/>
        <v>497.97359050445073</v>
      </c>
      <c r="X3371" s="2" t="s">
        <v>17</v>
      </c>
    </row>
    <row r="3372" spans="1:24" ht="14.25" customHeight="1" x14ac:dyDescent="0.25">
      <c r="A3372" s="2">
        <v>3305</v>
      </c>
      <c r="B3372" s="2">
        <v>39</v>
      </c>
      <c r="C3372" s="2" t="str">
        <f t="shared" si="468"/>
        <v>Early Adults</v>
      </c>
      <c r="D3372" s="2" t="s">
        <v>23</v>
      </c>
      <c r="E3372" s="2" t="s">
        <v>13</v>
      </c>
      <c r="F3372" s="2">
        <v>156.07</v>
      </c>
      <c r="G3372" s="2">
        <f t="shared" si="469"/>
        <v>1</v>
      </c>
      <c r="H3372" s="6">
        <v>47501</v>
      </c>
      <c r="I3372" s="12" t="str">
        <f t="shared" si="470"/>
        <v>2030</v>
      </c>
      <c r="J3372" s="10" t="str">
        <f t="shared" si="471"/>
        <v>Jan</v>
      </c>
      <c r="K3372" s="12" t="str">
        <f t="shared" si="472"/>
        <v>18</v>
      </c>
      <c r="L3372" s="2" t="s">
        <v>14</v>
      </c>
      <c r="M3372" s="2" t="s">
        <v>15</v>
      </c>
      <c r="N3372" s="2">
        <v>0.74</v>
      </c>
      <c r="O3372" s="2" t="s">
        <v>21</v>
      </c>
      <c r="P3372" s="2">
        <v>13</v>
      </c>
      <c r="Q3372" s="2">
        <f t="shared" si="473"/>
        <v>2</v>
      </c>
      <c r="R3372" s="2">
        <v>12.01</v>
      </c>
      <c r="S3372" s="2">
        <f t="shared" si="474"/>
        <v>1</v>
      </c>
      <c r="T3372" s="42">
        <f>DataSet!G3306+DataSet!Q3306+DataSet!S3306</f>
        <v>4</v>
      </c>
      <c r="U3372" s="16" t="str">
        <f t="shared" si="475"/>
        <v>Low</v>
      </c>
      <c r="V3372" s="4">
        <v>5</v>
      </c>
      <c r="W3372" s="33">
        <f t="shared" si="476"/>
        <v>543.54330065359511</v>
      </c>
      <c r="X3372" s="2" t="s">
        <v>17</v>
      </c>
    </row>
    <row r="3373" spans="1:24" ht="14.25" customHeight="1" x14ac:dyDescent="0.25">
      <c r="A3373" s="2">
        <v>3805</v>
      </c>
      <c r="B3373" s="2">
        <v>54</v>
      </c>
      <c r="C3373" s="2" t="str">
        <f t="shared" si="468"/>
        <v>Late Adults</v>
      </c>
      <c r="D3373" s="2" t="s">
        <v>12</v>
      </c>
      <c r="E3373" s="2" t="s">
        <v>29</v>
      </c>
      <c r="F3373" s="2">
        <v>896.07</v>
      </c>
      <c r="G3373" s="2">
        <f t="shared" si="469"/>
        <v>3</v>
      </c>
      <c r="H3373" s="6">
        <v>48001</v>
      </c>
      <c r="I3373" s="12" t="str">
        <f t="shared" si="470"/>
        <v>2031</v>
      </c>
      <c r="J3373" s="10" t="str">
        <f t="shared" si="471"/>
        <v>Jun</v>
      </c>
      <c r="K3373" s="12" t="str">
        <f t="shared" si="472"/>
        <v>02</v>
      </c>
      <c r="L3373" s="2" t="s">
        <v>20</v>
      </c>
      <c r="M3373" s="2" t="s">
        <v>15</v>
      </c>
      <c r="N3373" s="2">
        <v>0.74</v>
      </c>
      <c r="O3373" s="2" t="s">
        <v>21</v>
      </c>
      <c r="P3373" s="2">
        <v>16</v>
      </c>
      <c r="Q3373" s="2">
        <f t="shared" si="473"/>
        <v>3</v>
      </c>
      <c r="R3373" s="2">
        <v>56</v>
      </c>
      <c r="S3373" s="2">
        <f t="shared" si="474"/>
        <v>2</v>
      </c>
      <c r="T3373" s="42">
        <f>DataSet!G3806+DataSet!Q3806+DataSet!S3806</f>
        <v>6</v>
      </c>
      <c r="U3373" s="16" t="str">
        <f t="shared" si="475"/>
        <v>Medium</v>
      </c>
      <c r="V3373" s="4">
        <v>3</v>
      </c>
      <c r="W3373" s="33">
        <f t="shared" si="476"/>
        <v>498.84508928571398</v>
      </c>
      <c r="X3373" s="2" t="s">
        <v>28</v>
      </c>
    </row>
    <row r="3374" spans="1:24" ht="14.25" customHeight="1" x14ac:dyDescent="0.25">
      <c r="A3374" s="2">
        <v>3846</v>
      </c>
      <c r="B3374" s="2">
        <v>44</v>
      </c>
      <c r="C3374" s="2" t="str">
        <f t="shared" si="468"/>
        <v>Mid Adults</v>
      </c>
      <c r="D3374" s="2" t="s">
        <v>12</v>
      </c>
      <c r="E3374" s="2" t="s">
        <v>19</v>
      </c>
      <c r="F3374" s="2">
        <v>913.26</v>
      </c>
      <c r="G3374" s="2">
        <f t="shared" si="469"/>
        <v>3</v>
      </c>
      <c r="H3374" s="6">
        <v>48042</v>
      </c>
      <c r="I3374" s="12" t="str">
        <f t="shared" si="470"/>
        <v>2031</v>
      </c>
      <c r="J3374" s="10" t="str">
        <f t="shared" si="471"/>
        <v>Jul</v>
      </c>
      <c r="K3374" s="12" t="str">
        <f t="shared" si="472"/>
        <v>13</v>
      </c>
      <c r="L3374" s="2" t="s">
        <v>30</v>
      </c>
      <c r="M3374" s="2" t="s">
        <v>15</v>
      </c>
      <c r="N3374" s="2">
        <v>0.74</v>
      </c>
      <c r="O3374" s="2" t="s">
        <v>21</v>
      </c>
      <c r="P3374" s="2">
        <v>18</v>
      </c>
      <c r="Q3374" s="2">
        <f t="shared" si="473"/>
        <v>3</v>
      </c>
      <c r="R3374" s="2">
        <v>50.74</v>
      </c>
      <c r="S3374" s="2">
        <f t="shared" si="474"/>
        <v>2</v>
      </c>
      <c r="T3374" s="42">
        <f>DataSet!G3847+DataSet!Q3847+DataSet!S3847</f>
        <v>5</v>
      </c>
      <c r="U3374" s="16" t="str">
        <f t="shared" si="475"/>
        <v>Medium</v>
      </c>
      <c r="V3374" s="4">
        <v>3</v>
      </c>
      <c r="W3374" s="33">
        <f t="shared" si="476"/>
        <v>497.65934328358173</v>
      </c>
      <c r="X3374" s="2" t="s">
        <v>28</v>
      </c>
    </row>
    <row r="3375" spans="1:24" ht="14.25" customHeight="1" x14ac:dyDescent="0.25">
      <c r="A3375" s="2">
        <v>4453</v>
      </c>
      <c r="B3375" s="2">
        <v>65</v>
      </c>
      <c r="C3375" s="2" t="str">
        <f t="shared" si="468"/>
        <v>Seniors</v>
      </c>
      <c r="D3375" s="2" t="s">
        <v>12</v>
      </c>
      <c r="E3375" s="2" t="s">
        <v>27</v>
      </c>
      <c r="F3375" s="2">
        <v>380.88</v>
      </c>
      <c r="G3375" s="2">
        <f t="shared" si="469"/>
        <v>2</v>
      </c>
      <c r="H3375" s="6">
        <v>48649</v>
      </c>
      <c r="I3375" s="12" t="str">
        <f t="shared" si="470"/>
        <v>2033</v>
      </c>
      <c r="J3375" s="10" t="str">
        <f t="shared" si="471"/>
        <v>Mar</v>
      </c>
      <c r="K3375" s="12" t="str">
        <f t="shared" si="472"/>
        <v>11</v>
      </c>
      <c r="L3375" s="2" t="s">
        <v>20</v>
      </c>
      <c r="M3375" s="2" t="s">
        <v>15</v>
      </c>
      <c r="N3375" s="2">
        <v>0.74</v>
      </c>
      <c r="O3375" s="2" t="s">
        <v>21</v>
      </c>
      <c r="P3375" s="2">
        <v>11</v>
      </c>
      <c r="Q3375" s="2">
        <f t="shared" si="473"/>
        <v>2</v>
      </c>
      <c r="R3375" s="2">
        <v>34.630000000000003</v>
      </c>
      <c r="S3375" s="2">
        <f t="shared" si="474"/>
        <v>1</v>
      </c>
      <c r="T3375" s="42">
        <f>DataSet!G4454+DataSet!Q4454+DataSet!S4454</f>
        <v>3</v>
      </c>
      <c r="U3375" s="16" t="str">
        <f t="shared" si="475"/>
        <v>Low</v>
      </c>
      <c r="V3375" s="4">
        <v>2</v>
      </c>
      <c r="W3375" s="33">
        <f t="shared" si="476"/>
        <v>514.41638297872316</v>
      </c>
      <c r="X3375" s="2" t="s">
        <v>28</v>
      </c>
    </row>
    <row r="3376" spans="1:24" ht="14.25" customHeight="1" x14ac:dyDescent="0.25">
      <c r="A3376" s="2">
        <v>4634</v>
      </c>
      <c r="B3376" s="2">
        <v>61</v>
      </c>
      <c r="C3376" s="2" t="str">
        <f t="shared" si="468"/>
        <v>Seniors</v>
      </c>
      <c r="D3376" s="2" t="s">
        <v>23</v>
      </c>
      <c r="E3376" s="2" t="s">
        <v>27</v>
      </c>
      <c r="F3376" s="2">
        <v>729.84</v>
      </c>
      <c r="G3376" s="2">
        <f t="shared" si="469"/>
        <v>3</v>
      </c>
      <c r="H3376" s="6">
        <v>48830</v>
      </c>
      <c r="I3376" s="12" t="str">
        <f t="shared" si="470"/>
        <v>2033</v>
      </c>
      <c r="J3376" s="10" t="str">
        <f t="shared" si="471"/>
        <v>Sep</v>
      </c>
      <c r="K3376" s="12" t="str">
        <f t="shared" si="472"/>
        <v>08</v>
      </c>
      <c r="L3376" s="2" t="s">
        <v>20</v>
      </c>
      <c r="M3376" s="2" t="s">
        <v>25</v>
      </c>
      <c r="N3376" s="2">
        <v>0.74</v>
      </c>
      <c r="O3376" s="2" t="s">
        <v>21</v>
      </c>
      <c r="P3376" s="2">
        <v>3</v>
      </c>
      <c r="Q3376" s="2">
        <f t="shared" si="473"/>
        <v>1</v>
      </c>
      <c r="R3376" s="2">
        <v>243.28</v>
      </c>
      <c r="S3376" s="2">
        <f t="shared" si="474"/>
        <v>3</v>
      </c>
      <c r="T3376" s="42">
        <f>DataSet!G4635+DataSet!Q4635+DataSet!S4635</f>
        <v>8</v>
      </c>
      <c r="U3376" s="16" t="str">
        <f t="shared" si="475"/>
        <v>High</v>
      </c>
      <c r="V3376" s="4">
        <v>1</v>
      </c>
      <c r="W3376" s="33">
        <f t="shared" si="476"/>
        <v>532.73064814814813</v>
      </c>
      <c r="X3376" s="2" t="s">
        <v>28</v>
      </c>
    </row>
    <row r="3377" spans="1:24" ht="14.25" customHeight="1" x14ac:dyDescent="0.25">
      <c r="A3377" s="2">
        <v>4751</v>
      </c>
      <c r="B3377" s="2">
        <v>22</v>
      </c>
      <c r="C3377" s="2" t="str">
        <f t="shared" si="468"/>
        <v>Young Adults</v>
      </c>
      <c r="D3377" s="2" t="s">
        <v>12</v>
      </c>
      <c r="E3377" s="2" t="s">
        <v>13</v>
      </c>
      <c r="F3377" s="2">
        <v>970.15</v>
      </c>
      <c r="G3377" s="2">
        <f t="shared" si="469"/>
        <v>3</v>
      </c>
      <c r="H3377" s="6">
        <v>48947</v>
      </c>
      <c r="I3377" s="12" t="str">
        <f t="shared" si="470"/>
        <v>2034</v>
      </c>
      <c r="J3377" s="10" t="str">
        <f t="shared" si="471"/>
        <v>Jan</v>
      </c>
      <c r="K3377" s="12" t="str">
        <f t="shared" si="472"/>
        <v>03</v>
      </c>
      <c r="L3377" s="2" t="s">
        <v>20</v>
      </c>
      <c r="M3377" s="2" t="s">
        <v>15</v>
      </c>
      <c r="N3377" s="2">
        <v>0.74</v>
      </c>
      <c r="O3377" s="2" t="s">
        <v>21</v>
      </c>
      <c r="P3377" s="2">
        <v>4</v>
      </c>
      <c r="Q3377" s="2">
        <f t="shared" si="473"/>
        <v>1</v>
      </c>
      <c r="R3377" s="2">
        <v>242.54</v>
      </c>
      <c r="S3377" s="2">
        <f t="shared" si="474"/>
        <v>3</v>
      </c>
      <c r="T3377" s="42">
        <f>DataSet!G4752+DataSet!Q4752+DataSet!S4752</f>
        <v>7</v>
      </c>
      <c r="U3377" s="16" t="str">
        <f t="shared" si="475"/>
        <v>High</v>
      </c>
      <c r="V3377" s="4">
        <v>5</v>
      </c>
      <c r="W3377" s="33">
        <f t="shared" si="476"/>
        <v>544.81370491803318</v>
      </c>
      <c r="X3377" s="2" t="s">
        <v>22</v>
      </c>
    </row>
    <row r="3378" spans="1:24" ht="14.25" customHeight="1" x14ac:dyDescent="0.25">
      <c r="A3378" s="2">
        <v>91</v>
      </c>
      <c r="B3378" s="2">
        <v>65</v>
      </c>
      <c r="C3378" s="2" t="str">
        <f t="shared" si="468"/>
        <v>Seniors</v>
      </c>
      <c r="D3378" s="2" t="s">
        <v>23</v>
      </c>
      <c r="E3378" s="2" t="s">
        <v>27</v>
      </c>
      <c r="F3378" s="2">
        <v>809.05</v>
      </c>
      <c r="G3378" s="2">
        <f t="shared" si="469"/>
        <v>3</v>
      </c>
      <c r="H3378" s="6">
        <v>44287</v>
      </c>
      <c r="I3378" s="12" t="str">
        <f t="shared" si="470"/>
        <v>2021</v>
      </c>
      <c r="J3378" s="10" t="str">
        <f t="shared" si="471"/>
        <v>Apr</v>
      </c>
      <c r="K3378" s="12" t="str">
        <f t="shared" si="472"/>
        <v>01</v>
      </c>
      <c r="L3378" s="2" t="s">
        <v>14</v>
      </c>
      <c r="M3378" s="2" t="s">
        <v>15</v>
      </c>
      <c r="N3378" s="2">
        <v>0.73</v>
      </c>
      <c r="O3378" s="2" t="s">
        <v>16</v>
      </c>
      <c r="P3378" s="2">
        <v>10</v>
      </c>
      <c r="Q3378" s="2">
        <f t="shared" si="473"/>
        <v>2</v>
      </c>
      <c r="R3378" s="2">
        <v>80.900000000000006</v>
      </c>
      <c r="S3378" s="2">
        <f t="shared" si="474"/>
        <v>2</v>
      </c>
      <c r="T3378" s="42">
        <f>DataSet!G92+DataSet!Q92+DataSet!S92</f>
        <v>7</v>
      </c>
      <c r="U3378" s="16" t="str">
        <f t="shared" si="475"/>
        <v>High</v>
      </c>
      <c r="V3378" s="4">
        <v>4</v>
      </c>
      <c r="W3378" s="33">
        <f t="shared" si="476"/>
        <v>520.80077611940271</v>
      </c>
      <c r="X3378" s="2" t="s">
        <v>17</v>
      </c>
    </row>
    <row r="3379" spans="1:24" ht="14.25" customHeight="1" x14ac:dyDescent="0.25">
      <c r="A3379" s="2">
        <v>274</v>
      </c>
      <c r="B3379" s="2">
        <v>63</v>
      </c>
      <c r="C3379" s="2" t="str">
        <f t="shared" si="468"/>
        <v>Seniors</v>
      </c>
      <c r="D3379" s="2" t="s">
        <v>18</v>
      </c>
      <c r="E3379" s="2" t="s">
        <v>13</v>
      </c>
      <c r="F3379" s="2">
        <v>187.07</v>
      </c>
      <c r="G3379" s="2">
        <f t="shared" si="469"/>
        <v>1</v>
      </c>
      <c r="H3379" s="6">
        <v>44470</v>
      </c>
      <c r="I3379" s="12" t="str">
        <f t="shared" si="470"/>
        <v>2021</v>
      </c>
      <c r="J3379" s="10" t="str">
        <f t="shared" si="471"/>
        <v>Oct</v>
      </c>
      <c r="K3379" s="12" t="str">
        <f t="shared" si="472"/>
        <v>01</v>
      </c>
      <c r="L3379" s="2" t="s">
        <v>30</v>
      </c>
      <c r="M3379" s="2" t="s">
        <v>15</v>
      </c>
      <c r="N3379" s="2">
        <v>0.73</v>
      </c>
      <c r="O3379" s="2" t="s">
        <v>16</v>
      </c>
      <c r="P3379" s="2">
        <v>11</v>
      </c>
      <c r="Q3379" s="2">
        <f t="shared" si="473"/>
        <v>2</v>
      </c>
      <c r="R3379" s="2">
        <v>17.010000000000002</v>
      </c>
      <c r="S3379" s="2">
        <f t="shared" si="474"/>
        <v>1</v>
      </c>
      <c r="T3379" s="42">
        <f>DataSet!G275+DataSet!Q275+DataSet!S275</f>
        <v>5</v>
      </c>
      <c r="U3379" s="16" t="str">
        <f t="shared" si="475"/>
        <v>Medium</v>
      </c>
      <c r="V3379" s="4">
        <v>2</v>
      </c>
      <c r="W3379" s="33">
        <f t="shared" si="476"/>
        <v>514.82350609756077</v>
      </c>
      <c r="X3379" s="2" t="s">
        <v>28</v>
      </c>
    </row>
    <row r="3380" spans="1:24" ht="14.25" customHeight="1" x14ac:dyDescent="0.25">
      <c r="A3380" s="2">
        <v>1387</v>
      </c>
      <c r="B3380" s="2">
        <v>65</v>
      </c>
      <c r="C3380" s="2" t="str">
        <f t="shared" si="468"/>
        <v>Seniors</v>
      </c>
      <c r="D3380" s="2" t="s">
        <v>12</v>
      </c>
      <c r="E3380" s="2" t="s">
        <v>29</v>
      </c>
      <c r="F3380" s="2">
        <v>838.79</v>
      </c>
      <c r="G3380" s="2">
        <f t="shared" si="469"/>
        <v>3</v>
      </c>
      <c r="H3380" s="6">
        <v>45583</v>
      </c>
      <c r="I3380" s="12" t="str">
        <f t="shared" si="470"/>
        <v>2024</v>
      </c>
      <c r="J3380" s="10" t="str">
        <f t="shared" si="471"/>
        <v>Oct</v>
      </c>
      <c r="K3380" s="12" t="str">
        <f t="shared" si="472"/>
        <v>18</v>
      </c>
      <c r="L3380" s="2" t="s">
        <v>14</v>
      </c>
      <c r="M3380" s="2" t="s">
        <v>25</v>
      </c>
      <c r="N3380" s="2">
        <v>0.73</v>
      </c>
      <c r="O3380" s="2" t="s">
        <v>21</v>
      </c>
      <c r="P3380" s="2">
        <v>13</v>
      </c>
      <c r="Q3380" s="2">
        <f t="shared" si="473"/>
        <v>2</v>
      </c>
      <c r="R3380" s="2">
        <v>64.52</v>
      </c>
      <c r="S3380" s="2">
        <f t="shared" si="474"/>
        <v>2</v>
      </c>
      <c r="T3380" s="42">
        <f>DataSet!G1388+DataSet!Q1388+DataSet!S1388</f>
        <v>7</v>
      </c>
      <c r="U3380" s="16" t="str">
        <f t="shared" si="475"/>
        <v>High</v>
      </c>
      <c r="V3380" s="4">
        <v>1</v>
      </c>
      <c r="W3380" s="33">
        <f t="shared" si="476"/>
        <v>532.12040247678021</v>
      </c>
      <c r="X3380" s="2" t="s">
        <v>28</v>
      </c>
    </row>
    <row r="3381" spans="1:24" ht="14.25" customHeight="1" x14ac:dyDescent="0.25">
      <c r="A3381" s="2">
        <v>1481</v>
      </c>
      <c r="B3381" s="2">
        <v>24</v>
      </c>
      <c r="C3381" s="2" t="str">
        <f t="shared" si="468"/>
        <v>Young Adults</v>
      </c>
      <c r="D3381" s="2" t="s">
        <v>12</v>
      </c>
      <c r="E3381" s="2" t="s">
        <v>29</v>
      </c>
      <c r="F3381" s="2">
        <v>326.93</v>
      </c>
      <c r="G3381" s="2">
        <f t="shared" si="469"/>
        <v>1</v>
      </c>
      <c r="H3381" s="6">
        <v>45677</v>
      </c>
      <c r="I3381" s="12" t="str">
        <f t="shared" si="470"/>
        <v>2025</v>
      </c>
      <c r="J3381" s="10" t="str">
        <f t="shared" si="471"/>
        <v>Jan</v>
      </c>
      <c r="K3381" s="12" t="str">
        <f t="shared" si="472"/>
        <v>20</v>
      </c>
      <c r="L3381" s="2" t="s">
        <v>14</v>
      </c>
      <c r="M3381" s="2" t="s">
        <v>15</v>
      </c>
      <c r="N3381" s="2">
        <v>0.73</v>
      </c>
      <c r="O3381" s="2" t="s">
        <v>21</v>
      </c>
      <c r="P3381" s="2">
        <v>13</v>
      </c>
      <c r="Q3381" s="2">
        <f t="shared" si="473"/>
        <v>2</v>
      </c>
      <c r="R3381" s="2">
        <v>25.15</v>
      </c>
      <c r="S3381" s="2">
        <f t="shared" si="474"/>
        <v>1</v>
      </c>
      <c r="T3381" s="42">
        <f>DataSet!G1482+DataSet!Q1482+DataSet!S1482</f>
        <v>4</v>
      </c>
      <c r="U3381" s="16" t="str">
        <f t="shared" si="475"/>
        <v>Low</v>
      </c>
      <c r="V3381" s="4">
        <v>1</v>
      </c>
      <c r="W3381" s="33">
        <f t="shared" si="476"/>
        <v>531.16801242236022</v>
      </c>
      <c r="X3381" s="2" t="s">
        <v>17</v>
      </c>
    </row>
    <row r="3382" spans="1:24" ht="14.25" customHeight="1" x14ac:dyDescent="0.25">
      <c r="A3382" s="2">
        <v>1582</v>
      </c>
      <c r="B3382" s="2">
        <v>19</v>
      </c>
      <c r="C3382" s="2" t="str">
        <f t="shared" si="468"/>
        <v>Young Adults</v>
      </c>
      <c r="D3382" s="2" t="s">
        <v>26</v>
      </c>
      <c r="E3382" s="2" t="s">
        <v>13</v>
      </c>
      <c r="F3382" s="2">
        <v>283.44</v>
      </c>
      <c r="G3382" s="2">
        <f t="shared" si="469"/>
        <v>1</v>
      </c>
      <c r="H3382" s="6">
        <v>45778</v>
      </c>
      <c r="I3382" s="12" t="str">
        <f t="shared" si="470"/>
        <v>2025</v>
      </c>
      <c r="J3382" s="10" t="str">
        <f t="shared" si="471"/>
        <v>May</v>
      </c>
      <c r="K3382" s="12" t="str">
        <f t="shared" si="472"/>
        <v>01</v>
      </c>
      <c r="L3382" s="2" t="s">
        <v>24</v>
      </c>
      <c r="M3382" s="2" t="s">
        <v>15</v>
      </c>
      <c r="N3382" s="2">
        <v>0.73</v>
      </c>
      <c r="O3382" s="2" t="s">
        <v>21</v>
      </c>
      <c r="P3382" s="2">
        <v>18</v>
      </c>
      <c r="Q3382" s="2">
        <f t="shared" si="473"/>
        <v>3</v>
      </c>
      <c r="R3382" s="2">
        <v>15.75</v>
      </c>
      <c r="S3382" s="2">
        <f t="shared" si="474"/>
        <v>1</v>
      </c>
      <c r="T3382" s="42">
        <f>DataSet!G1583+DataSet!Q1583+DataSet!S1583</f>
        <v>7</v>
      </c>
      <c r="U3382" s="16" t="str">
        <f t="shared" si="475"/>
        <v>High</v>
      </c>
      <c r="V3382" s="4">
        <v>3</v>
      </c>
      <c r="W3382" s="33">
        <f t="shared" si="476"/>
        <v>496.41502994011938</v>
      </c>
      <c r="X3382" s="2" t="s">
        <v>17</v>
      </c>
    </row>
    <row r="3383" spans="1:24" ht="14.25" customHeight="1" x14ac:dyDescent="0.25">
      <c r="A3383" s="2">
        <v>1989</v>
      </c>
      <c r="B3383" s="2">
        <v>32</v>
      </c>
      <c r="C3383" s="2" t="str">
        <f t="shared" si="468"/>
        <v>Early Adults</v>
      </c>
      <c r="D3383" s="2" t="s">
        <v>23</v>
      </c>
      <c r="E3383" s="2" t="s">
        <v>27</v>
      </c>
      <c r="F3383" s="2">
        <v>625.84</v>
      </c>
      <c r="G3383" s="2">
        <f t="shared" si="469"/>
        <v>2</v>
      </c>
      <c r="H3383" s="6">
        <v>46185</v>
      </c>
      <c r="I3383" s="12" t="str">
        <f t="shared" si="470"/>
        <v>2026</v>
      </c>
      <c r="J3383" s="10" t="str">
        <f t="shared" si="471"/>
        <v>Jun</v>
      </c>
      <c r="K3383" s="12" t="str">
        <f t="shared" si="472"/>
        <v>12</v>
      </c>
      <c r="L3383" s="2" t="s">
        <v>30</v>
      </c>
      <c r="M3383" s="2" t="s">
        <v>25</v>
      </c>
      <c r="N3383" s="2">
        <v>0.73</v>
      </c>
      <c r="O3383" s="2" t="s">
        <v>16</v>
      </c>
      <c r="P3383" s="2">
        <v>19</v>
      </c>
      <c r="Q3383" s="2">
        <f t="shared" si="473"/>
        <v>3</v>
      </c>
      <c r="R3383" s="2">
        <v>32.94</v>
      </c>
      <c r="S3383" s="2">
        <f t="shared" si="474"/>
        <v>1</v>
      </c>
      <c r="T3383" s="42">
        <f>DataSet!G1990+DataSet!Q1990+DataSet!S1990</f>
        <v>4</v>
      </c>
      <c r="U3383" s="16" t="str">
        <f t="shared" si="475"/>
        <v>Low</v>
      </c>
      <c r="V3383" s="4">
        <v>2</v>
      </c>
      <c r="W3383" s="33">
        <f t="shared" si="476"/>
        <v>515.82581039755337</v>
      </c>
      <c r="X3383" s="2" t="s">
        <v>28</v>
      </c>
    </row>
    <row r="3384" spans="1:24" ht="14.25" customHeight="1" x14ac:dyDescent="0.25">
      <c r="A3384" s="2">
        <v>2105</v>
      </c>
      <c r="B3384" s="2">
        <v>28</v>
      </c>
      <c r="C3384" s="2" t="str">
        <f t="shared" si="468"/>
        <v>Young Adults</v>
      </c>
      <c r="D3384" s="2" t="s">
        <v>12</v>
      </c>
      <c r="E3384" s="2" t="s">
        <v>19</v>
      </c>
      <c r="F3384" s="2">
        <v>973.21</v>
      </c>
      <c r="G3384" s="2">
        <f t="shared" si="469"/>
        <v>3</v>
      </c>
      <c r="H3384" s="6">
        <v>46301</v>
      </c>
      <c r="I3384" s="12" t="str">
        <f t="shared" si="470"/>
        <v>2026</v>
      </c>
      <c r="J3384" s="10" t="str">
        <f t="shared" si="471"/>
        <v>Oct</v>
      </c>
      <c r="K3384" s="12" t="str">
        <f t="shared" si="472"/>
        <v>06</v>
      </c>
      <c r="L3384" s="2" t="s">
        <v>30</v>
      </c>
      <c r="M3384" s="2" t="s">
        <v>25</v>
      </c>
      <c r="N3384" s="2">
        <v>0.73</v>
      </c>
      <c r="O3384" s="2" t="s">
        <v>16</v>
      </c>
      <c r="P3384" s="2">
        <v>1</v>
      </c>
      <c r="Q3384" s="2">
        <f t="shared" si="473"/>
        <v>1</v>
      </c>
      <c r="R3384" s="2">
        <v>973.21</v>
      </c>
      <c r="S3384" s="2">
        <f t="shared" si="474"/>
        <v>3</v>
      </c>
      <c r="T3384" s="42">
        <f>DataSet!G2106+DataSet!Q2106+DataSet!S2106</f>
        <v>6</v>
      </c>
      <c r="U3384" s="16" t="str">
        <f t="shared" si="475"/>
        <v>Medium</v>
      </c>
      <c r="V3384" s="4">
        <v>1</v>
      </c>
      <c r="W3384" s="33">
        <f t="shared" si="476"/>
        <v>531.8042679127725</v>
      </c>
      <c r="X3384" s="2" t="s">
        <v>28</v>
      </c>
    </row>
    <row r="3385" spans="1:24" ht="14.25" customHeight="1" x14ac:dyDescent="0.25">
      <c r="A3385" s="2">
        <v>2390</v>
      </c>
      <c r="B3385" s="2">
        <v>35</v>
      </c>
      <c r="C3385" s="2" t="str">
        <f t="shared" si="468"/>
        <v>Early Adults</v>
      </c>
      <c r="D3385" s="2" t="s">
        <v>12</v>
      </c>
      <c r="E3385" s="2" t="s">
        <v>29</v>
      </c>
      <c r="F3385" s="2">
        <v>401.91</v>
      </c>
      <c r="G3385" s="2">
        <f t="shared" si="469"/>
        <v>2</v>
      </c>
      <c r="H3385" s="6">
        <v>46586</v>
      </c>
      <c r="I3385" s="12" t="str">
        <f t="shared" si="470"/>
        <v>2027</v>
      </c>
      <c r="J3385" s="10" t="str">
        <f t="shared" si="471"/>
        <v>Jul</v>
      </c>
      <c r="K3385" s="12" t="str">
        <f t="shared" si="472"/>
        <v>18</v>
      </c>
      <c r="L3385" s="2" t="s">
        <v>24</v>
      </c>
      <c r="M3385" s="2" t="s">
        <v>25</v>
      </c>
      <c r="N3385" s="2">
        <v>0.73</v>
      </c>
      <c r="O3385" s="2" t="s">
        <v>21</v>
      </c>
      <c r="P3385" s="2">
        <v>11</v>
      </c>
      <c r="Q3385" s="2">
        <f t="shared" si="473"/>
        <v>2</v>
      </c>
      <c r="R3385" s="2">
        <v>36.54</v>
      </c>
      <c r="S3385" s="2">
        <f t="shared" si="474"/>
        <v>1</v>
      </c>
      <c r="T3385" s="42">
        <f>DataSet!G2391+DataSet!Q2391+DataSet!S2391</f>
        <v>5</v>
      </c>
      <c r="U3385" s="16" t="str">
        <f t="shared" si="475"/>
        <v>Medium</v>
      </c>
      <c r="V3385" s="4">
        <v>4</v>
      </c>
      <c r="W3385" s="33">
        <f t="shared" si="476"/>
        <v>519.93775449101781</v>
      </c>
      <c r="X3385" s="2" t="s">
        <v>17</v>
      </c>
    </row>
    <row r="3386" spans="1:24" ht="14.25" customHeight="1" x14ac:dyDescent="0.25">
      <c r="A3386" s="2">
        <v>2400</v>
      </c>
      <c r="B3386" s="2">
        <v>21</v>
      </c>
      <c r="C3386" s="2" t="str">
        <f t="shared" si="468"/>
        <v>Young Adults</v>
      </c>
      <c r="D3386" s="2" t="s">
        <v>12</v>
      </c>
      <c r="E3386" s="2" t="s">
        <v>13</v>
      </c>
      <c r="F3386" s="2">
        <v>450.16</v>
      </c>
      <c r="G3386" s="2">
        <f t="shared" si="469"/>
        <v>2</v>
      </c>
      <c r="H3386" s="6">
        <v>46596</v>
      </c>
      <c r="I3386" s="12" t="str">
        <f t="shared" si="470"/>
        <v>2027</v>
      </c>
      <c r="J3386" s="10" t="str">
        <f t="shared" si="471"/>
        <v>Jul</v>
      </c>
      <c r="K3386" s="12" t="str">
        <f t="shared" si="472"/>
        <v>28</v>
      </c>
      <c r="L3386" s="2" t="s">
        <v>20</v>
      </c>
      <c r="M3386" s="2" t="s">
        <v>15</v>
      </c>
      <c r="N3386" s="2">
        <v>0.73</v>
      </c>
      <c r="O3386" s="2" t="s">
        <v>21</v>
      </c>
      <c r="P3386" s="2">
        <v>10</v>
      </c>
      <c r="Q3386" s="2">
        <f t="shared" si="473"/>
        <v>2</v>
      </c>
      <c r="R3386" s="2">
        <v>45.02</v>
      </c>
      <c r="S3386" s="2">
        <f t="shared" si="474"/>
        <v>1</v>
      </c>
      <c r="T3386" s="42">
        <f>DataSet!G2401+DataSet!Q2401+DataSet!S2401</f>
        <v>6</v>
      </c>
      <c r="U3386" s="16" t="str">
        <f t="shared" si="475"/>
        <v>Medium</v>
      </c>
      <c r="V3386" s="4">
        <v>2</v>
      </c>
      <c r="W3386" s="33">
        <f t="shared" si="476"/>
        <v>515.48834355828194</v>
      </c>
      <c r="X3386" s="2" t="s">
        <v>22</v>
      </c>
    </row>
    <row r="3387" spans="1:24" ht="14.25" customHeight="1" x14ac:dyDescent="0.25">
      <c r="A3387" s="2">
        <v>2645</v>
      </c>
      <c r="B3387" s="2">
        <v>48</v>
      </c>
      <c r="C3387" s="2" t="str">
        <f t="shared" si="468"/>
        <v>Mid Adults</v>
      </c>
      <c r="D3387" s="2" t="s">
        <v>12</v>
      </c>
      <c r="E3387" s="2" t="s">
        <v>19</v>
      </c>
      <c r="F3387" s="2">
        <v>928.78</v>
      </c>
      <c r="G3387" s="2">
        <f t="shared" si="469"/>
        <v>3</v>
      </c>
      <c r="H3387" s="6">
        <v>46841</v>
      </c>
      <c r="I3387" s="12" t="str">
        <f t="shared" si="470"/>
        <v>2028</v>
      </c>
      <c r="J3387" s="10" t="str">
        <f t="shared" si="471"/>
        <v>Mar</v>
      </c>
      <c r="K3387" s="12" t="str">
        <f t="shared" si="472"/>
        <v>29</v>
      </c>
      <c r="L3387" s="2" t="s">
        <v>30</v>
      </c>
      <c r="M3387" s="2" t="s">
        <v>25</v>
      </c>
      <c r="N3387" s="2">
        <v>0.73</v>
      </c>
      <c r="O3387" s="2" t="s">
        <v>21</v>
      </c>
      <c r="P3387" s="2">
        <v>9</v>
      </c>
      <c r="Q3387" s="2">
        <f t="shared" si="473"/>
        <v>2</v>
      </c>
      <c r="R3387" s="2">
        <v>103.2</v>
      </c>
      <c r="S3387" s="2">
        <f t="shared" si="474"/>
        <v>2</v>
      </c>
      <c r="T3387" s="42">
        <f>DataSet!G2646+DataSet!Q2646+DataSet!S2646</f>
        <v>6</v>
      </c>
      <c r="U3387" s="16" t="str">
        <f t="shared" si="475"/>
        <v>Medium</v>
      </c>
      <c r="V3387" s="4">
        <v>1</v>
      </c>
      <c r="W3387" s="33">
        <f t="shared" si="476"/>
        <v>530.42487499999993</v>
      </c>
      <c r="X3387" s="2" t="s">
        <v>22</v>
      </c>
    </row>
    <row r="3388" spans="1:24" ht="14.25" customHeight="1" x14ac:dyDescent="0.25">
      <c r="A3388" s="2">
        <v>2918</v>
      </c>
      <c r="B3388" s="2">
        <v>46</v>
      </c>
      <c r="C3388" s="2" t="str">
        <f t="shared" si="468"/>
        <v>Mid Adults</v>
      </c>
      <c r="D3388" s="2" t="s">
        <v>12</v>
      </c>
      <c r="E3388" s="2" t="s">
        <v>13</v>
      </c>
      <c r="F3388" s="2">
        <v>267.37</v>
      </c>
      <c r="G3388" s="2">
        <f t="shared" si="469"/>
        <v>1</v>
      </c>
      <c r="H3388" s="6">
        <v>47114</v>
      </c>
      <c r="I3388" s="12" t="str">
        <f t="shared" si="470"/>
        <v>2028</v>
      </c>
      <c r="J3388" s="10" t="str">
        <f t="shared" si="471"/>
        <v>Dec</v>
      </c>
      <c r="K3388" s="12" t="str">
        <f t="shared" si="472"/>
        <v>27</v>
      </c>
      <c r="L3388" s="2" t="s">
        <v>14</v>
      </c>
      <c r="M3388" s="2" t="s">
        <v>15</v>
      </c>
      <c r="N3388" s="2">
        <v>0.73</v>
      </c>
      <c r="O3388" s="2" t="s">
        <v>21</v>
      </c>
      <c r="P3388" s="2">
        <v>19</v>
      </c>
      <c r="Q3388" s="2">
        <f t="shared" si="473"/>
        <v>3</v>
      </c>
      <c r="R3388" s="2">
        <v>14.07</v>
      </c>
      <c r="S3388" s="2">
        <f t="shared" si="474"/>
        <v>1</v>
      </c>
      <c r="T3388" s="42">
        <f>DataSet!G2919+DataSet!Q2919+DataSet!S2919</f>
        <v>5</v>
      </c>
      <c r="U3388" s="16" t="str">
        <f t="shared" si="475"/>
        <v>Medium</v>
      </c>
      <c r="V3388" s="4">
        <v>3</v>
      </c>
      <c r="W3388" s="33">
        <f t="shared" si="476"/>
        <v>497.05459459459422</v>
      </c>
      <c r="X3388" s="2" t="s">
        <v>22</v>
      </c>
    </row>
    <row r="3389" spans="1:24" ht="14.25" customHeight="1" x14ac:dyDescent="0.25">
      <c r="A3389" s="2">
        <v>3056</v>
      </c>
      <c r="B3389" s="2">
        <v>37</v>
      </c>
      <c r="C3389" s="2" t="str">
        <f t="shared" si="468"/>
        <v>Early Adults</v>
      </c>
      <c r="D3389" s="2" t="s">
        <v>23</v>
      </c>
      <c r="E3389" s="2" t="s">
        <v>19</v>
      </c>
      <c r="F3389" s="2">
        <v>167.89</v>
      </c>
      <c r="G3389" s="2">
        <f t="shared" si="469"/>
        <v>1</v>
      </c>
      <c r="H3389" s="6">
        <v>47252</v>
      </c>
      <c r="I3389" s="12" t="str">
        <f t="shared" si="470"/>
        <v>2029</v>
      </c>
      <c r="J3389" s="10" t="str">
        <f t="shared" si="471"/>
        <v>May</v>
      </c>
      <c r="K3389" s="12" t="str">
        <f t="shared" si="472"/>
        <v>14</v>
      </c>
      <c r="L3389" s="2" t="s">
        <v>24</v>
      </c>
      <c r="M3389" s="2" t="s">
        <v>25</v>
      </c>
      <c r="N3389" s="2">
        <v>0.73</v>
      </c>
      <c r="O3389" s="2" t="s">
        <v>21</v>
      </c>
      <c r="P3389" s="2">
        <v>5</v>
      </c>
      <c r="Q3389" s="2">
        <f t="shared" si="473"/>
        <v>1</v>
      </c>
      <c r="R3389" s="2">
        <v>33.58</v>
      </c>
      <c r="S3389" s="2">
        <f t="shared" si="474"/>
        <v>1</v>
      </c>
      <c r="T3389" s="42">
        <f>DataSet!G3057+DataSet!Q3057+DataSet!S3057</f>
        <v>7</v>
      </c>
      <c r="U3389" s="16" t="str">
        <f t="shared" si="475"/>
        <v>High</v>
      </c>
      <c r="V3389" s="4">
        <v>4</v>
      </c>
      <c r="W3389" s="33">
        <f t="shared" si="476"/>
        <v>520.29219219219203</v>
      </c>
      <c r="X3389" s="2" t="s">
        <v>17</v>
      </c>
    </row>
    <row r="3390" spans="1:24" ht="14.25" customHeight="1" x14ac:dyDescent="0.25">
      <c r="A3390" s="2">
        <v>3095</v>
      </c>
      <c r="B3390" s="2">
        <v>23</v>
      </c>
      <c r="C3390" s="2" t="str">
        <f t="shared" si="468"/>
        <v>Young Adults</v>
      </c>
      <c r="D3390" s="2" t="s">
        <v>23</v>
      </c>
      <c r="E3390" s="2" t="s">
        <v>13</v>
      </c>
      <c r="F3390" s="2">
        <v>598.78</v>
      </c>
      <c r="G3390" s="2">
        <f t="shared" si="469"/>
        <v>2</v>
      </c>
      <c r="H3390" s="6">
        <v>47291</v>
      </c>
      <c r="I3390" s="12" t="str">
        <f t="shared" si="470"/>
        <v>2029</v>
      </c>
      <c r="J3390" s="10" t="str">
        <f t="shared" si="471"/>
        <v>Jun</v>
      </c>
      <c r="K3390" s="12" t="str">
        <f t="shared" si="472"/>
        <v>22</v>
      </c>
      <c r="L3390" s="2" t="s">
        <v>14</v>
      </c>
      <c r="M3390" s="2" t="s">
        <v>15</v>
      </c>
      <c r="N3390" s="2">
        <v>0.73</v>
      </c>
      <c r="O3390" s="2" t="s">
        <v>21</v>
      </c>
      <c r="P3390" s="2">
        <v>8</v>
      </c>
      <c r="Q3390" s="2">
        <f t="shared" si="473"/>
        <v>2</v>
      </c>
      <c r="R3390" s="2">
        <v>74.849999999999994</v>
      </c>
      <c r="S3390" s="2">
        <f t="shared" si="474"/>
        <v>2</v>
      </c>
      <c r="T3390" s="42">
        <f>DataSet!G3096+DataSet!Q3096+DataSet!S3096</f>
        <v>7</v>
      </c>
      <c r="U3390" s="16" t="str">
        <f t="shared" si="475"/>
        <v>High</v>
      </c>
      <c r="V3390" s="4">
        <v>5</v>
      </c>
      <c r="W3390" s="33">
        <f t="shared" si="476"/>
        <v>543.41457236842143</v>
      </c>
      <c r="X3390" s="2" t="s">
        <v>17</v>
      </c>
    </row>
    <row r="3391" spans="1:24" ht="14.25" customHeight="1" x14ac:dyDescent="0.25">
      <c r="A3391" s="2">
        <v>3885</v>
      </c>
      <c r="B3391" s="2">
        <v>54</v>
      </c>
      <c r="C3391" s="2" t="str">
        <f t="shared" si="468"/>
        <v>Late Adults</v>
      </c>
      <c r="D3391" s="2" t="s">
        <v>18</v>
      </c>
      <c r="E3391" s="2" t="s">
        <v>29</v>
      </c>
      <c r="F3391" s="2">
        <v>295.52</v>
      </c>
      <c r="G3391" s="2">
        <f t="shared" si="469"/>
        <v>1</v>
      </c>
      <c r="H3391" s="6">
        <v>48081</v>
      </c>
      <c r="I3391" s="12" t="str">
        <f t="shared" si="470"/>
        <v>2031</v>
      </c>
      <c r="J3391" s="10" t="str">
        <f t="shared" si="471"/>
        <v>Aug</v>
      </c>
      <c r="K3391" s="12" t="str">
        <f t="shared" si="472"/>
        <v>21</v>
      </c>
      <c r="L3391" s="2" t="s">
        <v>20</v>
      </c>
      <c r="M3391" s="2" t="s">
        <v>25</v>
      </c>
      <c r="N3391" s="2">
        <v>0.73</v>
      </c>
      <c r="O3391" s="2" t="s">
        <v>16</v>
      </c>
      <c r="P3391" s="2">
        <v>2</v>
      </c>
      <c r="Q3391" s="2">
        <f t="shared" si="473"/>
        <v>1</v>
      </c>
      <c r="R3391" s="2">
        <v>147.76</v>
      </c>
      <c r="S3391" s="2">
        <f t="shared" si="474"/>
        <v>2</v>
      </c>
      <c r="T3391" s="42">
        <f>DataSet!G3886+DataSet!Q3886+DataSet!S3886</f>
        <v>5</v>
      </c>
      <c r="U3391" s="16" t="str">
        <f t="shared" si="475"/>
        <v>Medium</v>
      </c>
      <c r="V3391" s="4">
        <v>2</v>
      </c>
      <c r="W3391" s="33">
        <f t="shared" si="476"/>
        <v>515.68935384615361</v>
      </c>
      <c r="X3391" s="2" t="s">
        <v>17</v>
      </c>
    </row>
    <row r="3392" spans="1:24" ht="14.25" customHeight="1" x14ac:dyDescent="0.25">
      <c r="A3392" s="2">
        <v>4305</v>
      </c>
      <c r="B3392" s="2">
        <v>19</v>
      </c>
      <c r="C3392" s="2" t="str">
        <f t="shared" si="468"/>
        <v>Young Adults</v>
      </c>
      <c r="D3392" s="2" t="s">
        <v>26</v>
      </c>
      <c r="E3392" s="2" t="s">
        <v>27</v>
      </c>
      <c r="F3392" s="2">
        <v>633.54</v>
      </c>
      <c r="G3392" s="2">
        <f t="shared" si="469"/>
        <v>2</v>
      </c>
      <c r="H3392" s="6">
        <v>48501</v>
      </c>
      <c r="I3392" s="12" t="str">
        <f t="shared" si="470"/>
        <v>2032</v>
      </c>
      <c r="J3392" s="10" t="str">
        <f t="shared" si="471"/>
        <v>Oct</v>
      </c>
      <c r="K3392" s="12" t="str">
        <f t="shared" si="472"/>
        <v>14</v>
      </c>
      <c r="L3392" s="2" t="s">
        <v>30</v>
      </c>
      <c r="M3392" s="2" t="s">
        <v>15</v>
      </c>
      <c r="N3392" s="2">
        <v>0.73</v>
      </c>
      <c r="O3392" s="2" t="s">
        <v>16</v>
      </c>
      <c r="P3392" s="2">
        <v>19</v>
      </c>
      <c r="Q3392" s="2">
        <f t="shared" si="473"/>
        <v>3</v>
      </c>
      <c r="R3392" s="2">
        <v>33.340000000000003</v>
      </c>
      <c r="S3392" s="2">
        <f t="shared" si="474"/>
        <v>1</v>
      </c>
      <c r="T3392" s="42">
        <f>DataSet!G4306+DataSet!Q4306+DataSet!S4306</f>
        <v>4</v>
      </c>
      <c r="U3392" s="16" t="str">
        <f t="shared" si="475"/>
        <v>Low</v>
      </c>
      <c r="V3392" s="4">
        <v>5</v>
      </c>
      <c r="W3392" s="33">
        <f t="shared" si="476"/>
        <v>543.231848184819</v>
      </c>
      <c r="X3392" s="2" t="s">
        <v>17</v>
      </c>
    </row>
    <row r="3393" spans="1:24" ht="14.25" customHeight="1" x14ac:dyDescent="0.25">
      <c r="A3393" s="2">
        <v>4399</v>
      </c>
      <c r="B3393" s="2">
        <v>33</v>
      </c>
      <c r="C3393" s="2" t="str">
        <f t="shared" si="468"/>
        <v>Early Adults</v>
      </c>
      <c r="D3393" s="2" t="s">
        <v>23</v>
      </c>
      <c r="E3393" s="2" t="s">
        <v>29</v>
      </c>
      <c r="F3393" s="2">
        <v>646.17999999999995</v>
      </c>
      <c r="G3393" s="2">
        <f t="shared" si="469"/>
        <v>2</v>
      </c>
      <c r="H3393" s="6">
        <v>48595</v>
      </c>
      <c r="I3393" s="12" t="str">
        <f t="shared" si="470"/>
        <v>2033</v>
      </c>
      <c r="J3393" s="10" t="str">
        <f t="shared" si="471"/>
        <v>Jan</v>
      </c>
      <c r="K3393" s="12" t="str">
        <f t="shared" si="472"/>
        <v>16</v>
      </c>
      <c r="L3393" s="2" t="s">
        <v>30</v>
      </c>
      <c r="M3393" s="2" t="s">
        <v>15</v>
      </c>
      <c r="N3393" s="2">
        <v>0.73</v>
      </c>
      <c r="O3393" s="2" t="s">
        <v>16</v>
      </c>
      <c r="P3393" s="2">
        <v>2</v>
      </c>
      <c r="Q3393" s="2">
        <f t="shared" si="473"/>
        <v>1</v>
      </c>
      <c r="R3393" s="2">
        <v>323.08999999999997</v>
      </c>
      <c r="S3393" s="2">
        <f t="shared" si="474"/>
        <v>3</v>
      </c>
      <c r="T3393" s="42">
        <f>DataSet!G4400+DataSet!Q4400+DataSet!S4400</f>
        <v>6</v>
      </c>
      <c r="U3393" s="16" t="str">
        <f t="shared" si="475"/>
        <v>Medium</v>
      </c>
      <c r="V3393" s="4">
        <v>5</v>
      </c>
      <c r="W3393" s="33">
        <f t="shared" si="476"/>
        <v>542.93281456953684</v>
      </c>
      <c r="X3393" s="2" t="s">
        <v>17</v>
      </c>
    </row>
    <row r="3394" spans="1:24" ht="14.25" customHeight="1" x14ac:dyDescent="0.25">
      <c r="A3394" s="2">
        <v>4791</v>
      </c>
      <c r="B3394" s="2">
        <v>61</v>
      </c>
      <c r="C3394" s="2" t="str">
        <f t="shared" ref="C3394:C3457" si="477">IF(AND(B3394&gt;=18, B3394&lt;=29), "Young Adults",
   IF(AND(B3394&gt;=30, B3394&lt;=39), "Early Adults",
      IF(AND(B3394&gt;=40, B3394&lt;=49), "Mid Adults",
         IF(AND(B3394&gt;=50, B3394&lt;=59), "Late Adults",
            IF(AND(B3394&gt;=60, B3394&lt;=69), "Seniors", "Out of Range")
         )
      )
   )
)</f>
        <v>Seniors</v>
      </c>
      <c r="D3394" s="2" t="s">
        <v>12</v>
      </c>
      <c r="E3394" s="2" t="s">
        <v>19</v>
      </c>
      <c r="F3394" s="2">
        <v>360.94</v>
      </c>
      <c r="G3394" s="2">
        <f t="shared" ref="G3394:G3457" si="478">IF(F3394 &lt;= 350, 1, IF(F3394&gt; 350, IF(F3394 &lt;= 650, 2, 3)))</f>
        <v>2</v>
      </c>
      <c r="H3394" s="6">
        <v>48987</v>
      </c>
      <c r="I3394" s="12" t="str">
        <f t="shared" ref="I3394:I3457" si="479">TEXT(H3394, "yyyy")</f>
        <v>2034</v>
      </c>
      <c r="J3394" s="10" t="str">
        <f t="shared" ref="J3394:J3457" si="480">TEXT(H3394, "mmm")</f>
        <v>Feb</v>
      </c>
      <c r="K3394" s="12" t="str">
        <f t="shared" ref="K3394:K3457" si="481">TEXT(H3394, "dd")</f>
        <v>12</v>
      </c>
      <c r="L3394" s="2" t="s">
        <v>20</v>
      </c>
      <c r="M3394" s="2" t="s">
        <v>25</v>
      </c>
      <c r="N3394" s="2">
        <v>0.73</v>
      </c>
      <c r="O3394" s="2" t="s">
        <v>21</v>
      </c>
      <c r="P3394" s="2">
        <v>1</v>
      </c>
      <c r="Q3394" s="2">
        <f t="shared" ref="Q3394:Q3457" si="482">IF(P3394 &lt;= 5, 1, IF(P3394&gt; 5, IF(P3394 &lt;= 15, 2, 3)))</f>
        <v>1</v>
      </c>
      <c r="R3394" s="2">
        <v>360.94</v>
      </c>
      <c r="S3394" s="2">
        <f t="shared" ref="S3394:S3457" si="483">IF(R3394 &lt;= 50, 1, IF(R3394&gt; 50, IF(R3394 &lt;= 150, 2, 3)))</f>
        <v>3</v>
      </c>
      <c r="T3394" s="42">
        <f>DataSet!G4792+DataSet!Q4792+DataSet!S4792</f>
        <v>4</v>
      </c>
      <c r="U3394" s="16" t="str">
        <f t="shared" ref="U3394:U3457" si="484">IF(T3394&lt;=4,"Low",IF(T3394&lt;=6,"Medium","High"))</f>
        <v>Low</v>
      </c>
      <c r="V3394" s="4">
        <v>4</v>
      </c>
      <c r="W3394" s="33">
        <f t="shared" ref="W3394:W3457" si="485">AVERAGEIFS(F3394:F8393, V3394:V8393,V3394 )</f>
        <v>521.35364457831304</v>
      </c>
      <c r="X3394" s="2" t="s">
        <v>17</v>
      </c>
    </row>
    <row r="3395" spans="1:24" ht="14.25" customHeight="1" x14ac:dyDescent="0.25">
      <c r="A3395" s="2">
        <v>4806</v>
      </c>
      <c r="B3395" s="2">
        <v>22</v>
      </c>
      <c r="C3395" s="2" t="str">
        <f t="shared" si="477"/>
        <v>Young Adults</v>
      </c>
      <c r="D3395" s="2" t="s">
        <v>18</v>
      </c>
      <c r="E3395" s="2" t="s">
        <v>19</v>
      </c>
      <c r="F3395" s="2">
        <v>787.39</v>
      </c>
      <c r="G3395" s="2">
        <f t="shared" si="478"/>
        <v>3</v>
      </c>
      <c r="H3395" s="6">
        <v>49002</v>
      </c>
      <c r="I3395" s="12" t="str">
        <f t="shared" si="479"/>
        <v>2034</v>
      </c>
      <c r="J3395" s="10" t="str">
        <f t="shared" si="480"/>
        <v>Feb</v>
      </c>
      <c r="K3395" s="12" t="str">
        <f t="shared" si="481"/>
        <v>27</v>
      </c>
      <c r="L3395" s="2" t="s">
        <v>14</v>
      </c>
      <c r="M3395" s="2" t="s">
        <v>15</v>
      </c>
      <c r="N3395" s="2">
        <v>0.73</v>
      </c>
      <c r="O3395" s="2" t="s">
        <v>21</v>
      </c>
      <c r="P3395" s="2">
        <v>7</v>
      </c>
      <c r="Q3395" s="2">
        <f t="shared" si="482"/>
        <v>2</v>
      </c>
      <c r="R3395" s="2">
        <v>112.48</v>
      </c>
      <c r="S3395" s="2">
        <f t="shared" si="483"/>
        <v>2</v>
      </c>
      <c r="T3395" s="42">
        <f>DataSet!G4807+DataSet!Q4807+DataSet!S4807</f>
        <v>4</v>
      </c>
      <c r="U3395" s="16" t="str">
        <f t="shared" si="484"/>
        <v>Low</v>
      </c>
      <c r="V3395" s="4">
        <v>3</v>
      </c>
      <c r="W3395" s="33">
        <f t="shared" si="485"/>
        <v>497.74641566265024</v>
      </c>
      <c r="X3395" s="2" t="s">
        <v>17</v>
      </c>
    </row>
    <row r="3396" spans="1:24" ht="14.25" customHeight="1" x14ac:dyDescent="0.25">
      <c r="A3396" s="2">
        <v>163</v>
      </c>
      <c r="B3396" s="2">
        <v>69</v>
      </c>
      <c r="C3396" s="2" t="str">
        <f t="shared" si="477"/>
        <v>Seniors</v>
      </c>
      <c r="D3396" s="2" t="s">
        <v>18</v>
      </c>
      <c r="E3396" s="2" t="s">
        <v>29</v>
      </c>
      <c r="F3396" s="2">
        <v>659.28</v>
      </c>
      <c r="G3396" s="2">
        <f t="shared" si="478"/>
        <v>3</v>
      </c>
      <c r="H3396" s="6">
        <v>44359</v>
      </c>
      <c r="I3396" s="12" t="str">
        <f t="shared" si="479"/>
        <v>2021</v>
      </c>
      <c r="J3396" s="10" t="str">
        <f t="shared" si="480"/>
        <v>Jun</v>
      </c>
      <c r="K3396" s="12" t="str">
        <f t="shared" si="481"/>
        <v>12</v>
      </c>
      <c r="L3396" s="2" t="s">
        <v>20</v>
      </c>
      <c r="M3396" s="2" t="s">
        <v>15</v>
      </c>
      <c r="N3396" s="2">
        <v>0.72</v>
      </c>
      <c r="O3396" s="2" t="s">
        <v>21</v>
      </c>
      <c r="P3396" s="2">
        <v>10</v>
      </c>
      <c r="Q3396" s="2">
        <f t="shared" si="482"/>
        <v>2</v>
      </c>
      <c r="R3396" s="2">
        <v>65.930000000000007</v>
      </c>
      <c r="S3396" s="2">
        <f t="shared" si="483"/>
        <v>2</v>
      </c>
      <c r="T3396" s="42">
        <f>DataSet!G164+DataSet!Q164+DataSet!S164</f>
        <v>7</v>
      </c>
      <c r="U3396" s="16" t="str">
        <f t="shared" si="484"/>
        <v>High</v>
      </c>
      <c r="V3396" s="4">
        <v>4</v>
      </c>
      <c r="W3396" s="33">
        <f t="shared" si="485"/>
        <v>521.83827794561921</v>
      </c>
      <c r="X3396" s="2" t="s">
        <v>22</v>
      </c>
    </row>
    <row r="3397" spans="1:24" ht="14.25" customHeight="1" x14ac:dyDescent="0.25">
      <c r="A3397" s="2">
        <v>211</v>
      </c>
      <c r="B3397" s="2">
        <v>42</v>
      </c>
      <c r="C3397" s="2" t="str">
        <f t="shared" si="477"/>
        <v>Mid Adults</v>
      </c>
      <c r="D3397" s="2" t="s">
        <v>26</v>
      </c>
      <c r="E3397" s="2" t="s">
        <v>27</v>
      </c>
      <c r="F3397" s="2">
        <v>437.09</v>
      </c>
      <c r="G3397" s="2">
        <f t="shared" si="478"/>
        <v>2</v>
      </c>
      <c r="H3397" s="6">
        <v>44407</v>
      </c>
      <c r="I3397" s="12" t="str">
        <f t="shared" si="479"/>
        <v>2021</v>
      </c>
      <c r="J3397" s="10" t="str">
        <f t="shared" si="480"/>
        <v>Jul</v>
      </c>
      <c r="K3397" s="12" t="str">
        <f t="shared" si="481"/>
        <v>30</v>
      </c>
      <c r="L3397" s="2" t="s">
        <v>14</v>
      </c>
      <c r="M3397" s="2" t="s">
        <v>15</v>
      </c>
      <c r="N3397" s="2">
        <v>0.72</v>
      </c>
      <c r="O3397" s="2" t="s">
        <v>21</v>
      </c>
      <c r="P3397" s="2">
        <v>12</v>
      </c>
      <c r="Q3397" s="2">
        <f t="shared" si="482"/>
        <v>2</v>
      </c>
      <c r="R3397" s="2">
        <v>36.42</v>
      </c>
      <c r="S3397" s="2">
        <f t="shared" si="483"/>
        <v>1</v>
      </c>
      <c r="T3397" s="42">
        <f>DataSet!G212+DataSet!Q212+DataSet!S212</f>
        <v>4</v>
      </c>
      <c r="U3397" s="16" t="str">
        <f t="shared" si="484"/>
        <v>Low</v>
      </c>
      <c r="V3397" s="4">
        <v>4</v>
      </c>
      <c r="W3397" s="33">
        <f t="shared" si="485"/>
        <v>521.42178787878765</v>
      </c>
      <c r="X3397" s="2" t="s">
        <v>28</v>
      </c>
    </row>
    <row r="3398" spans="1:24" ht="14.25" customHeight="1" x14ac:dyDescent="0.25">
      <c r="A3398" s="2">
        <v>269</v>
      </c>
      <c r="B3398" s="2">
        <v>21</v>
      </c>
      <c r="C3398" s="2" t="str">
        <f t="shared" si="477"/>
        <v>Young Adults</v>
      </c>
      <c r="D3398" s="2" t="s">
        <v>26</v>
      </c>
      <c r="E3398" s="2" t="s">
        <v>27</v>
      </c>
      <c r="F3398" s="2">
        <v>58.72</v>
      </c>
      <c r="G3398" s="2">
        <f t="shared" si="478"/>
        <v>1</v>
      </c>
      <c r="H3398" s="6">
        <v>44465</v>
      </c>
      <c r="I3398" s="12" t="str">
        <f t="shared" si="479"/>
        <v>2021</v>
      </c>
      <c r="J3398" s="10" t="str">
        <f t="shared" si="480"/>
        <v>Sep</v>
      </c>
      <c r="K3398" s="12" t="str">
        <f t="shared" si="481"/>
        <v>26</v>
      </c>
      <c r="L3398" s="2" t="s">
        <v>20</v>
      </c>
      <c r="M3398" s="2" t="s">
        <v>15</v>
      </c>
      <c r="N3398" s="2">
        <v>0.72</v>
      </c>
      <c r="O3398" s="2" t="s">
        <v>21</v>
      </c>
      <c r="P3398" s="2">
        <v>1</v>
      </c>
      <c r="Q3398" s="2">
        <f t="shared" si="482"/>
        <v>1</v>
      </c>
      <c r="R3398" s="2">
        <v>58.72</v>
      </c>
      <c r="S3398" s="2">
        <f t="shared" si="483"/>
        <v>2</v>
      </c>
      <c r="T3398" s="42">
        <f>DataSet!G270+DataSet!Q270+DataSet!S270</f>
        <v>4</v>
      </c>
      <c r="U3398" s="16" t="str">
        <f t="shared" si="484"/>
        <v>Low</v>
      </c>
      <c r="V3398" s="4">
        <v>5</v>
      </c>
      <c r="W3398" s="33">
        <f t="shared" si="485"/>
        <v>542.58980066445235</v>
      </c>
      <c r="X3398" s="2" t="s">
        <v>28</v>
      </c>
    </row>
    <row r="3399" spans="1:24" ht="14.25" customHeight="1" x14ac:dyDescent="0.25">
      <c r="A3399" s="2">
        <v>437</v>
      </c>
      <c r="B3399" s="2">
        <v>33</v>
      </c>
      <c r="C3399" s="2" t="str">
        <f t="shared" si="477"/>
        <v>Early Adults</v>
      </c>
      <c r="D3399" s="2" t="s">
        <v>12</v>
      </c>
      <c r="E3399" s="2" t="s">
        <v>13</v>
      </c>
      <c r="F3399" s="2">
        <v>355.09</v>
      </c>
      <c r="G3399" s="2">
        <f t="shared" si="478"/>
        <v>2</v>
      </c>
      <c r="H3399" s="6">
        <v>44633</v>
      </c>
      <c r="I3399" s="12" t="str">
        <f t="shared" si="479"/>
        <v>2022</v>
      </c>
      <c r="J3399" s="10" t="str">
        <f t="shared" si="480"/>
        <v>Mar</v>
      </c>
      <c r="K3399" s="12" t="str">
        <f t="shared" si="481"/>
        <v>13</v>
      </c>
      <c r="L3399" s="2" t="s">
        <v>24</v>
      </c>
      <c r="M3399" s="2" t="s">
        <v>25</v>
      </c>
      <c r="N3399" s="2">
        <v>0.72</v>
      </c>
      <c r="O3399" s="2" t="s">
        <v>21</v>
      </c>
      <c r="P3399" s="2">
        <v>7</v>
      </c>
      <c r="Q3399" s="2">
        <f t="shared" si="482"/>
        <v>2</v>
      </c>
      <c r="R3399" s="2">
        <v>50.73</v>
      </c>
      <c r="S3399" s="2">
        <f t="shared" si="483"/>
        <v>2</v>
      </c>
      <c r="T3399" s="42">
        <f>DataSet!G438+DataSet!Q438+DataSet!S438</f>
        <v>6</v>
      </c>
      <c r="U3399" s="16" t="str">
        <f t="shared" si="484"/>
        <v>Medium</v>
      </c>
      <c r="V3399" s="4">
        <v>3</v>
      </c>
      <c r="W3399" s="33">
        <f t="shared" si="485"/>
        <v>496.87135951661594</v>
      </c>
      <c r="X3399" s="2" t="s">
        <v>17</v>
      </c>
    </row>
    <row r="3400" spans="1:24" ht="14.25" customHeight="1" x14ac:dyDescent="0.25">
      <c r="A3400" s="2">
        <v>503</v>
      </c>
      <c r="B3400" s="2">
        <v>36</v>
      </c>
      <c r="C3400" s="2" t="str">
        <f t="shared" si="477"/>
        <v>Early Adults</v>
      </c>
      <c r="D3400" s="2" t="s">
        <v>12</v>
      </c>
      <c r="E3400" s="2" t="s">
        <v>13</v>
      </c>
      <c r="F3400" s="2">
        <v>281.44</v>
      </c>
      <c r="G3400" s="2">
        <f t="shared" si="478"/>
        <v>1</v>
      </c>
      <c r="H3400" s="6">
        <v>44699</v>
      </c>
      <c r="I3400" s="12" t="str">
        <f t="shared" si="479"/>
        <v>2022</v>
      </c>
      <c r="J3400" s="10" t="str">
        <f t="shared" si="480"/>
        <v>May</v>
      </c>
      <c r="K3400" s="12" t="str">
        <f t="shared" si="481"/>
        <v>18</v>
      </c>
      <c r="L3400" s="2" t="s">
        <v>14</v>
      </c>
      <c r="M3400" s="2" t="s">
        <v>15</v>
      </c>
      <c r="N3400" s="2">
        <v>0.72</v>
      </c>
      <c r="O3400" s="2" t="s">
        <v>16</v>
      </c>
      <c r="P3400" s="2">
        <v>14</v>
      </c>
      <c r="Q3400" s="2">
        <f t="shared" si="482"/>
        <v>2</v>
      </c>
      <c r="R3400" s="2">
        <v>20.100000000000001</v>
      </c>
      <c r="S3400" s="2">
        <f t="shared" si="483"/>
        <v>1</v>
      </c>
      <c r="T3400" s="42">
        <f>DataSet!G504+DataSet!Q504+DataSet!S504</f>
        <v>7</v>
      </c>
      <c r="U3400" s="16" t="str">
        <f t="shared" si="484"/>
        <v>High</v>
      </c>
      <c r="V3400" s="4">
        <v>1</v>
      </c>
      <c r="W3400" s="33">
        <f t="shared" si="485"/>
        <v>529.17611285266446</v>
      </c>
      <c r="X3400" s="2" t="s">
        <v>22</v>
      </c>
    </row>
    <row r="3401" spans="1:24" ht="14.25" customHeight="1" x14ac:dyDescent="0.25">
      <c r="A3401" s="2">
        <v>600</v>
      </c>
      <c r="B3401" s="2">
        <v>63</v>
      </c>
      <c r="C3401" s="2" t="str">
        <f t="shared" si="477"/>
        <v>Seniors</v>
      </c>
      <c r="D3401" s="2" t="s">
        <v>23</v>
      </c>
      <c r="E3401" s="2" t="s">
        <v>19</v>
      </c>
      <c r="F3401" s="2">
        <v>563.47</v>
      </c>
      <c r="G3401" s="2">
        <f t="shared" si="478"/>
        <v>2</v>
      </c>
      <c r="H3401" s="6">
        <v>44796</v>
      </c>
      <c r="I3401" s="12" t="str">
        <f t="shared" si="479"/>
        <v>2022</v>
      </c>
      <c r="J3401" s="10" t="str">
        <f t="shared" si="480"/>
        <v>Aug</v>
      </c>
      <c r="K3401" s="12" t="str">
        <f t="shared" si="481"/>
        <v>23</v>
      </c>
      <c r="L3401" s="2" t="s">
        <v>20</v>
      </c>
      <c r="M3401" s="2" t="s">
        <v>15</v>
      </c>
      <c r="N3401" s="2">
        <v>0.72</v>
      </c>
      <c r="O3401" s="2" t="s">
        <v>21</v>
      </c>
      <c r="P3401" s="2">
        <v>11</v>
      </c>
      <c r="Q3401" s="2">
        <f t="shared" si="482"/>
        <v>2</v>
      </c>
      <c r="R3401" s="2">
        <v>51.22</v>
      </c>
      <c r="S3401" s="2">
        <f t="shared" si="483"/>
        <v>2</v>
      </c>
      <c r="T3401" s="42">
        <f>DataSet!G601+DataSet!Q601+DataSet!S601</f>
        <v>4</v>
      </c>
      <c r="U3401" s="16" t="str">
        <f t="shared" si="484"/>
        <v>Low</v>
      </c>
      <c r="V3401" s="4">
        <v>2</v>
      </c>
      <c r="W3401" s="33">
        <f t="shared" si="485"/>
        <v>516.36888888888859</v>
      </c>
      <c r="X3401" s="2" t="s">
        <v>28</v>
      </c>
    </row>
    <row r="3402" spans="1:24" ht="14.25" customHeight="1" x14ac:dyDescent="0.25">
      <c r="A3402" s="2">
        <v>868</v>
      </c>
      <c r="B3402" s="2">
        <v>56</v>
      </c>
      <c r="C3402" s="2" t="str">
        <f t="shared" si="477"/>
        <v>Late Adults</v>
      </c>
      <c r="D3402" s="2" t="s">
        <v>12</v>
      </c>
      <c r="E3402" s="2" t="s">
        <v>27</v>
      </c>
      <c r="F3402" s="2">
        <v>490.79</v>
      </c>
      <c r="G3402" s="2">
        <f t="shared" si="478"/>
        <v>2</v>
      </c>
      <c r="H3402" s="6">
        <v>45064</v>
      </c>
      <c r="I3402" s="12" t="str">
        <f t="shared" si="479"/>
        <v>2023</v>
      </c>
      <c r="J3402" s="10" t="str">
        <f t="shared" si="480"/>
        <v>May</v>
      </c>
      <c r="K3402" s="12" t="str">
        <f t="shared" si="481"/>
        <v>18</v>
      </c>
      <c r="L3402" s="2" t="s">
        <v>24</v>
      </c>
      <c r="M3402" s="2" t="s">
        <v>15</v>
      </c>
      <c r="N3402" s="2">
        <v>0.72</v>
      </c>
      <c r="O3402" s="2" t="s">
        <v>21</v>
      </c>
      <c r="P3402" s="2">
        <v>19</v>
      </c>
      <c r="Q3402" s="2">
        <f t="shared" si="482"/>
        <v>3</v>
      </c>
      <c r="R3402" s="2">
        <v>25.83</v>
      </c>
      <c r="S3402" s="2">
        <f t="shared" si="483"/>
        <v>1</v>
      </c>
      <c r="T3402" s="42">
        <f>DataSet!G869+DataSet!Q869+DataSet!S869</f>
        <v>7</v>
      </c>
      <c r="U3402" s="16" t="str">
        <f t="shared" si="484"/>
        <v>High</v>
      </c>
      <c r="V3402" s="4">
        <v>1</v>
      </c>
      <c r="W3402" s="33">
        <f t="shared" si="485"/>
        <v>529.95515723270432</v>
      </c>
      <c r="X3402" s="2" t="s">
        <v>17</v>
      </c>
    </row>
    <row r="3403" spans="1:24" ht="14.25" customHeight="1" x14ac:dyDescent="0.25">
      <c r="A3403" s="2">
        <v>936</v>
      </c>
      <c r="B3403" s="2">
        <v>25</v>
      </c>
      <c r="C3403" s="2" t="str">
        <f t="shared" si="477"/>
        <v>Young Adults</v>
      </c>
      <c r="D3403" s="2" t="s">
        <v>18</v>
      </c>
      <c r="E3403" s="2" t="s">
        <v>29</v>
      </c>
      <c r="F3403" s="2">
        <v>72.28</v>
      </c>
      <c r="G3403" s="2">
        <f t="shared" si="478"/>
        <v>1</v>
      </c>
      <c r="H3403" s="6">
        <v>45132</v>
      </c>
      <c r="I3403" s="12" t="str">
        <f t="shared" si="479"/>
        <v>2023</v>
      </c>
      <c r="J3403" s="10" t="str">
        <f t="shared" si="480"/>
        <v>Jul</v>
      </c>
      <c r="K3403" s="12" t="str">
        <f t="shared" si="481"/>
        <v>25</v>
      </c>
      <c r="L3403" s="2" t="s">
        <v>20</v>
      </c>
      <c r="M3403" s="2" t="s">
        <v>25</v>
      </c>
      <c r="N3403" s="2">
        <v>0.72</v>
      </c>
      <c r="O3403" s="2" t="s">
        <v>21</v>
      </c>
      <c r="P3403" s="2">
        <v>5</v>
      </c>
      <c r="Q3403" s="2">
        <f t="shared" si="482"/>
        <v>1</v>
      </c>
      <c r="R3403" s="2">
        <v>14.46</v>
      </c>
      <c r="S3403" s="2">
        <f t="shared" si="483"/>
        <v>1</v>
      </c>
      <c r="T3403" s="42">
        <f>DataSet!G937+DataSet!Q937+DataSet!S937</f>
        <v>5</v>
      </c>
      <c r="U3403" s="16" t="str">
        <f t="shared" si="484"/>
        <v>Medium</v>
      </c>
      <c r="V3403" s="4">
        <v>3</v>
      </c>
      <c r="W3403" s="33">
        <f t="shared" si="485"/>
        <v>497.30099999999959</v>
      </c>
      <c r="X3403" s="2" t="s">
        <v>17</v>
      </c>
    </row>
    <row r="3404" spans="1:24" ht="14.25" customHeight="1" x14ac:dyDescent="0.25">
      <c r="A3404" s="2">
        <v>1255</v>
      </c>
      <c r="B3404" s="2">
        <v>25</v>
      </c>
      <c r="C3404" s="2" t="str">
        <f t="shared" si="477"/>
        <v>Young Adults</v>
      </c>
      <c r="D3404" s="2" t="s">
        <v>18</v>
      </c>
      <c r="E3404" s="2" t="s">
        <v>29</v>
      </c>
      <c r="F3404" s="2">
        <v>948.59</v>
      </c>
      <c r="G3404" s="2">
        <f t="shared" si="478"/>
        <v>3</v>
      </c>
      <c r="H3404" s="6">
        <v>45451</v>
      </c>
      <c r="I3404" s="12" t="str">
        <f t="shared" si="479"/>
        <v>2024</v>
      </c>
      <c r="J3404" s="10" t="str">
        <f t="shared" si="480"/>
        <v>Jun</v>
      </c>
      <c r="K3404" s="12" t="str">
        <f t="shared" si="481"/>
        <v>08</v>
      </c>
      <c r="L3404" s="2" t="s">
        <v>14</v>
      </c>
      <c r="M3404" s="2" t="s">
        <v>25</v>
      </c>
      <c r="N3404" s="2">
        <v>0.72</v>
      </c>
      <c r="O3404" s="2" t="s">
        <v>21</v>
      </c>
      <c r="P3404" s="2">
        <v>10</v>
      </c>
      <c r="Q3404" s="2">
        <f t="shared" si="482"/>
        <v>2</v>
      </c>
      <c r="R3404" s="2">
        <v>94.86</v>
      </c>
      <c r="S3404" s="2">
        <f t="shared" si="483"/>
        <v>2</v>
      </c>
      <c r="T3404" s="42">
        <f>DataSet!G1256+DataSet!Q1256+DataSet!S1256</f>
        <v>7</v>
      </c>
      <c r="U3404" s="16" t="str">
        <f t="shared" si="484"/>
        <v>High</v>
      </c>
      <c r="V3404" s="4">
        <v>1</v>
      </c>
      <c r="W3404" s="33">
        <f t="shared" si="485"/>
        <v>530.07870662460562</v>
      </c>
      <c r="X3404" s="2" t="s">
        <v>17</v>
      </c>
    </row>
    <row r="3405" spans="1:24" ht="14.25" customHeight="1" x14ac:dyDescent="0.25">
      <c r="A3405" s="2">
        <v>1409</v>
      </c>
      <c r="B3405" s="2">
        <v>51</v>
      </c>
      <c r="C3405" s="2" t="str">
        <f t="shared" si="477"/>
        <v>Late Adults</v>
      </c>
      <c r="D3405" s="2" t="s">
        <v>26</v>
      </c>
      <c r="E3405" s="2" t="s">
        <v>27</v>
      </c>
      <c r="F3405" s="2">
        <v>926.7</v>
      </c>
      <c r="G3405" s="2">
        <f t="shared" si="478"/>
        <v>3</v>
      </c>
      <c r="H3405" s="6">
        <v>45605</v>
      </c>
      <c r="I3405" s="12" t="str">
        <f t="shared" si="479"/>
        <v>2024</v>
      </c>
      <c r="J3405" s="10" t="str">
        <f t="shared" si="480"/>
        <v>Nov</v>
      </c>
      <c r="K3405" s="12" t="str">
        <f t="shared" si="481"/>
        <v>09</v>
      </c>
      <c r="L3405" s="2" t="s">
        <v>14</v>
      </c>
      <c r="M3405" s="2" t="s">
        <v>25</v>
      </c>
      <c r="N3405" s="2">
        <v>0.72</v>
      </c>
      <c r="O3405" s="2" t="s">
        <v>21</v>
      </c>
      <c r="P3405" s="2">
        <v>11</v>
      </c>
      <c r="Q3405" s="2">
        <f t="shared" si="482"/>
        <v>2</v>
      </c>
      <c r="R3405" s="2">
        <v>84.25</v>
      </c>
      <c r="S3405" s="2">
        <f t="shared" si="483"/>
        <v>2</v>
      </c>
      <c r="T3405" s="42">
        <f>DataSet!G1410+DataSet!Q1410+DataSet!S1410</f>
        <v>7</v>
      </c>
      <c r="U3405" s="16" t="str">
        <f t="shared" si="484"/>
        <v>High</v>
      </c>
      <c r="V3405" s="4">
        <v>1</v>
      </c>
      <c r="W3405" s="33">
        <f t="shared" si="485"/>
        <v>528.75430379746831</v>
      </c>
      <c r="X3405" s="2" t="s">
        <v>22</v>
      </c>
    </row>
    <row r="3406" spans="1:24" ht="14.25" customHeight="1" x14ac:dyDescent="0.25">
      <c r="A3406" s="2">
        <v>1569</v>
      </c>
      <c r="B3406" s="2">
        <v>39</v>
      </c>
      <c r="C3406" s="2" t="str">
        <f t="shared" si="477"/>
        <v>Early Adults</v>
      </c>
      <c r="D3406" s="2" t="s">
        <v>26</v>
      </c>
      <c r="E3406" s="2" t="s">
        <v>19</v>
      </c>
      <c r="F3406" s="2">
        <v>612.83000000000004</v>
      </c>
      <c r="G3406" s="2">
        <f t="shared" si="478"/>
        <v>2</v>
      </c>
      <c r="H3406" s="6">
        <v>45765</v>
      </c>
      <c r="I3406" s="12" t="str">
        <f t="shared" si="479"/>
        <v>2025</v>
      </c>
      <c r="J3406" s="10" t="str">
        <f t="shared" si="480"/>
        <v>Apr</v>
      </c>
      <c r="K3406" s="12" t="str">
        <f t="shared" si="481"/>
        <v>18</v>
      </c>
      <c r="L3406" s="2" t="s">
        <v>24</v>
      </c>
      <c r="M3406" s="2" t="s">
        <v>25</v>
      </c>
      <c r="N3406" s="2">
        <v>0.72</v>
      </c>
      <c r="O3406" s="2" t="s">
        <v>21</v>
      </c>
      <c r="P3406" s="2">
        <v>5</v>
      </c>
      <c r="Q3406" s="2">
        <f t="shared" si="482"/>
        <v>1</v>
      </c>
      <c r="R3406" s="2">
        <v>122.57</v>
      </c>
      <c r="S3406" s="2">
        <f t="shared" si="483"/>
        <v>2</v>
      </c>
      <c r="T3406" s="42">
        <f>DataSet!G1570+DataSet!Q1570+DataSet!S1570</f>
        <v>7</v>
      </c>
      <c r="U3406" s="16" t="str">
        <f t="shared" si="484"/>
        <v>High</v>
      </c>
      <c r="V3406" s="4">
        <v>4</v>
      </c>
      <c r="W3406" s="33">
        <f t="shared" si="485"/>
        <v>521.67811550151964</v>
      </c>
      <c r="X3406" s="2" t="s">
        <v>22</v>
      </c>
    </row>
    <row r="3407" spans="1:24" ht="14.25" customHeight="1" x14ac:dyDescent="0.25">
      <c r="A3407" s="2">
        <v>1708</v>
      </c>
      <c r="B3407" s="2">
        <v>54</v>
      </c>
      <c r="C3407" s="2" t="str">
        <f t="shared" si="477"/>
        <v>Late Adults</v>
      </c>
      <c r="D3407" s="2" t="s">
        <v>23</v>
      </c>
      <c r="E3407" s="2" t="s">
        <v>13</v>
      </c>
      <c r="F3407" s="2">
        <v>459.04</v>
      </c>
      <c r="G3407" s="2">
        <f t="shared" si="478"/>
        <v>2</v>
      </c>
      <c r="H3407" s="6">
        <v>45904</v>
      </c>
      <c r="I3407" s="12" t="str">
        <f t="shared" si="479"/>
        <v>2025</v>
      </c>
      <c r="J3407" s="10" t="str">
        <f t="shared" si="480"/>
        <v>Sep</v>
      </c>
      <c r="K3407" s="12" t="str">
        <f t="shared" si="481"/>
        <v>04</v>
      </c>
      <c r="L3407" s="2" t="s">
        <v>24</v>
      </c>
      <c r="M3407" s="2" t="s">
        <v>25</v>
      </c>
      <c r="N3407" s="2">
        <v>0.72</v>
      </c>
      <c r="O3407" s="2" t="s">
        <v>21</v>
      </c>
      <c r="P3407" s="2">
        <v>13</v>
      </c>
      <c r="Q3407" s="2">
        <f t="shared" si="482"/>
        <v>2</v>
      </c>
      <c r="R3407" s="2">
        <v>35.31</v>
      </c>
      <c r="S3407" s="2">
        <f t="shared" si="483"/>
        <v>1</v>
      </c>
      <c r="T3407" s="42">
        <f>DataSet!G1709+DataSet!Q1709+DataSet!S1709</f>
        <v>4</v>
      </c>
      <c r="U3407" s="16" t="str">
        <f t="shared" si="484"/>
        <v>Low</v>
      </c>
      <c r="V3407" s="4">
        <v>3</v>
      </c>
      <c r="W3407" s="33">
        <f t="shared" si="485"/>
        <v>498.59285714285676</v>
      </c>
      <c r="X3407" s="2" t="s">
        <v>22</v>
      </c>
    </row>
    <row r="3408" spans="1:24" ht="14.25" customHeight="1" x14ac:dyDescent="0.25">
      <c r="A3408" s="2">
        <v>1875</v>
      </c>
      <c r="B3408" s="2">
        <v>38</v>
      </c>
      <c r="C3408" s="2" t="str">
        <f t="shared" si="477"/>
        <v>Early Adults</v>
      </c>
      <c r="D3408" s="2" t="s">
        <v>12</v>
      </c>
      <c r="E3408" s="2" t="s">
        <v>19</v>
      </c>
      <c r="F3408" s="2">
        <v>693.23</v>
      </c>
      <c r="G3408" s="2">
        <f t="shared" si="478"/>
        <v>3</v>
      </c>
      <c r="H3408" s="6">
        <v>46071</v>
      </c>
      <c r="I3408" s="12" t="str">
        <f t="shared" si="479"/>
        <v>2026</v>
      </c>
      <c r="J3408" s="10" t="str">
        <f t="shared" si="480"/>
        <v>Feb</v>
      </c>
      <c r="K3408" s="12" t="str">
        <f t="shared" si="481"/>
        <v>18</v>
      </c>
      <c r="L3408" s="2" t="s">
        <v>24</v>
      </c>
      <c r="M3408" s="2" t="s">
        <v>25</v>
      </c>
      <c r="N3408" s="2">
        <v>0.72</v>
      </c>
      <c r="O3408" s="2" t="s">
        <v>16</v>
      </c>
      <c r="P3408" s="2">
        <v>19</v>
      </c>
      <c r="Q3408" s="2">
        <f t="shared" si="482"/>
        <v>3</v>
      </c>
      <c r="R3408" s="2">
        <v>36.49</v>
      </c>
      <c r="S3408" s="2">
        <f t="shared" si="483"/>
        <v>1</v>
      </c>
      <c r="T3408" s="42">
        <f>DataSet!G1876+DataSet!Q1876+DataSet!S1876</f>
        <v>4</v>
      </c>
      <c r="U3408" s="16" t="str">
        <f t="shared" si="484"/>
        <v>Low</v>
      </c>
      <c r="V3408" s="4">
        <v>2</v>
      </c>
      <c r="W3408" s="33">
        <f t="shared" si="485"/>
        <v>516.22306501547962</v>
      </c>
      <c r="X3408" s="2" t="s">
        <v>17</v>
      </c>
    </row>
    <row r="3409" spans="1:24" ht="14.25" customHeight="1" x14ac:dyDescent="0.25">
      <c r="A3409" s="2">
        <v>2085</v>
      </c>
      <c r="B3409" s="2">
        <v>43</v>
      </c>
      <c r="C3409" s="2" t="str">
        <f t="shared" si="477"/>
        <v>Mid Adults</v>
      </c>
      <c r="D3409" s="2" t="s">
        <v>26</v>
      </c>
      <c r="E3409" s="2" t="s">
        <v>19</v>
      </c>
      <c r="F3409" s="2">
        <v>472.53</v>
      </c>
      <c r="G3409" s="2">
        <f t="shared" si="478"/>
        <v>2</v>
      </c>
      <c r="H3409" s="6">
        <v>46281</v>
      </c>
      <c r="I3409" s="12" t="str">
        <f t="shared" si="479"/>
        <v>2026</v>
      </c>
      <c r="J3409" s="10" t="str">
        <f t="shared" si="480"/>
        <v>Sep</v>
      </c>
      <c r="K3409" s="12" t="str">
        <f t="shared" si="481"/>
        <v>16</v>
      </c>
      <c r="L3409" s="2" t="s">
        <v>20</v>
      </c>
      <c r="M3409" s="2" t="s">
        <v>15</v>
      </c>
      <c r="N3409" s="2">
        <v>0.72</v>
      </c>
      <c r="O3409" s="2" t="s">
        <v>16</v>
      </c>
      <c r="P3409" s="2">
        <v>10</v>
      </c>
      <c r="Q3409" s="2">
        <f t="shared" si="482"/>
        <v>2</v>
      </c>
      <c r="R3409" s="2">
        <v>47.25</v>
      </c>
      <c r="S3409" s="2">
        <f t="shared" si="483"/>
        <v>1</v>
      </c>
      <c r="T3409" s="42">
        <f>DataSet!G2086+DataSet!Q2086+DataSet!S2086</f>
        <v>7</v>
      </c>
      <c r="U3409" s="16" t="str">
        <f t="shared" si="484"/>
        <v>High</v>
      </c>
      <c r="V3409" s="4">
        <v>5</v>
      </c>
      <c r="W3409" s="33">
        <f t="shared" si="485"/>
        <v>544.2027000000005</v>
      </c>
      <c r="X3409" s="2" t="s">
        <v>28</v>
      </c>
    </row>
    <row r="3410" spans="1:24" ht="14.25" customHeight="1" x14ac:dyDescent="0.25">
      <c r="A3410" s="2">
        <v>2272</v>
      </c>
      <c r="B3410" s="2">
        <v>67</v>
      </c>
      <c r="C3410" s="2" t="str">
        <f t="shared" si="477"/>
        <v>Seniors</v>
      </c>
      <c r="D3410" s="2" t="s">
        <v>26</v>
      </c>
      <c r="E3410" s="2" t="s">
        <v>27</v>
      </c>
      <c r="F3410" s="2">
        <v>766.02</v>
      </c>
      <c r="G3410" s="2">
        <f t="shared" si="478"/>
        <v>3</v>
      </c>
      <c r="H3410" s="6">
        <v>46468</v>
      </c>
      <c r="I3410" s="12" t="str">
        <f t="shared" si="479"/>
        <v>2027</v>
      </c>
      <c r="J3410" s="10" t="str">
        <f t="shared" si="480"/>
        <v>Mar</v>
      </c>
      <c r="K3410" s="12" t="str">
        <f t="shared" si="481"/>
        <v>22</v>
      </c>
      <c r="L3410" s="2" t="s">
        <v>14</v>
      </c>
      <c r="M3410" s="2" t="s">
        <v>25</v>
      </c>
      <c r="N3410" s="2">
        <v>0.72</v>
      </c>
      <c r="O3410" s="2" t="s">
        <v>21</v>
      </c>
      <c r="P3410" s="2">
        <v>17</v>
      </c>
      <c r="Q3410" s="2">
        <f t="shared" si="482"/>
        <v>3</v>
      </c>
      <c r="R3410" s="2">
        <v>45.06</v>
      </c>
      <c r="S3410" s="2">
        <f t="shared" si="483"/>
        <v>1</v>
      </c>
      <c r="T3410" s="42">
        <f>DataSet!G2273+DataSet!Q2273+DataSet!S2273</f>
        <v>7</v>
      </c>
      <c r="U3410" s="16" t="str">
        <f t="shared" si="484"/>
        <v>High</v>
      </c>
      <c r="V3410" s="4">
        <v>1</v>
      </c>
      <c r="W3410" s="33">
        <f t="shared" si="485"/>
        <v>527.49098412698402</v>
      </c>
      <c r="X3410" s="2" t="s">
        <v>17</v>
      </c>
    </row>
    <row r="3411" spans="1:24" ht="14.25" customHeight="1" x14ac:dyDescent="0.25">
      <c r="A3411" s="2">
        <v>2529</v>
      </c>
      <c r="B3411" s="2">
        <v>59</v>
      </c>
      <c r="C3411" s="2" t="str">
        <f t="shared" si="477"/>
        <v>Late Adults</v>
      </c>
      <c r="D3411" s="2" t="s">
        <v>18</v>
      </c>
      <c r="E3411" s="2" t="s">
        <v>19</v>
      </c>
      <c r="F3411" s="2">
        <v>639.86</v>
      </c>
      <c r="G3411" s="2">
        <f t="shared" si="478"/>
        <v>2</v>
      </c>
      <c r="H3411" s="6">
        <v>46725</v>
      </c>
      <c r="I3411" s="12" t="str">
        <f t="shared" si="479"/>
        <v>2027</v>
      </c>
      <c r="J3411" s="10" t="str">
        <f t="shared" si="480"/>
        <v>Dec</v>
      </c>
      <c r="K3411" s="12" t="str">
        <f t="shared" si="481"/>
        <v>04</v>
      </c>
      <c r="L3411" s="2" t="s">
        <v>20</v>
      </c>
      <c r="M3411" s="2" t="s">
        <v>25</v>
      </c>
      <c r="N3411" s="2">
        <v>0.72</v>
      </c>
      <c r="O3411" s="2" t="s">
        <v>21</v>
      </c>
      <c r="P3411" s="2">
        <v>13</v>
      </c>
      <c r="Q3411" s="2">
        <f t="shared" si="482"/>
        <v>2</v>
      </c>
      <c r="R3411" s="2">
        <v>49.22</v>
      </c>
      <c r="S3411" s="2">
        <f t="shared" si="483"/>
        <v>1</v>
      </c>
      <c r="T3411" s="42">
        <f>DataSet!G2530+DataSet!Q2530+DataSet!S2530</f>
        <v>7</v>
      </c>
      <c r="U3411" s="16" t="str">
        <f t="shared" si="484"/>
        <v>High</v>
      </c>
      <c r="V3411" s="4">
        <v>5</v>
      </c>
      <c r="W3411" s="33">
        <f t="shared" si="485"/>
        <v>544.44240802675631</v>
      </c>
      <c r="X3411" s="2" t="s">
        <v>28</v>
      </c>
    </row>
    <row r="3412" spans="1:24" ht="14.25" customHeight="1" x14ac:dyDescent="0.25">
      <c r="A3412" s="2">
        <v>2548</v>
      </c>
      <c r="B3412" s="2">
        <v>45</v>
      </c>
      <c r="C3412" s="2" t="str">
        <f t="shared" si="477"/>
        <v>Mid Adults</v>
      </c>
      <c r="D3412" s="2" t="s">
        <v>23</v>
      </c>
      <c r="E3412" s="2" t="s">
        <v>29</v>
      </c>
      <c r="F3412" s="2">
        <v>413.25</v>
      </c>
      <c r="G3412" s="2">
        <f t="shared" si="478"/>
        <v>2</v>
      </c>
      <c r="H3412" s="6">
        <v>46744</v>
      </c>
      <c r="I3412" s="12" t="str">
        <f t="shared" si="479"/>
        <v>2027</v>
      </c>
      <c r="J3412" s="10" t="str">
        <f t="shared" si="480"/>
        <v>Dec</v>
      </c>
      <c r="K3412" s="12" t="str">
        <f t="shared" si="481"/>
        <v>23</v>
      </c>
      <c r="L3412" s="2" t="s">
        <v>30</v>
      </c>
      <c r="M3412" s="2" t="s">
        <v>15</v>
      </c>
      <c r="N3412" s="2">
        <v>0.72</v>
      </c>
      <c r="O3412" s="2" t="s">
        <v>16</v>
      </c>
      <c r="P3412" s="2">
        <v>19</v>
      </c>
      <c r="Q3412" s="2">
        <f t="shared" si="482"/>
        <v>3</v>
      </c>
      <c r="R3412" s="2">
        <v>21.75</v>
      </c>
      <c r="S3412" s="2">
        <f t="shared" si="483"/>
        <v>1</v>
      </c>
      <c r="T3412" s="42">
        <f>DataSet!G2549+DataSet!Q2549+DataSet!S2549</f>
        <v>6</v>
      </c>
      <c r="U3412" s="16" t="str">
        <f t="shared" si="484"/>
        <v>Medium</v>
      </c>
      <c r="V3412" s="4">
        <v>4</v>
      </c>
      <c r="W3412" s="33">
        <f t="shared" si="485"/>
        <v>521.40021341463398</v>
      </c>
      <c r="X3412" s="2" t="s">
        <v>17</v>
      </c>
    </row>
    <row r="3413" spans="1:24" ht="14.25" customHeight="1" x14ac:dyDescent="0.25">
      <c r="A3413" s="2">
        <v>3059</v>
      </c>
      <c r="B3413" s="2">
        <v>49</v>
      </c>
      <c r="C3413" s="2" t="str">
        <f t="shared" si="477"/>
        <v>Mid Adults</v>
      </c>
      <c r="D3413" s="2" t="s">
        <v>18</v>
      </c>
      <c r="E3413" s="2" t="s">
        <v>13</v>
      </c>
      <c r="F3413" s="2">
        <v>606.57000000000005</v>
      </c>
      <c r="G3413" s="2">
        <f t="shared" si="478"/>
        <v>2</v>
      </c>
      <c r="H3413" s="6">
        <v>47255</v>
      </c>
      <c r="I3413" s="12" t="str">
        <f t="shared" si="479"/>
        <v>2029</v>
      </c>
      <c r="J3413" s="10" t="str">
        <f t="shared" si="480"/>
        <v>May</v>
      </c>
      <c r="K3413" s="12" t="str">
        <f t="shared" si="481"/>
        <v>17</v>
      </c>
      <c r="L3413" s="2" t="s">
        <v>20</v>
      </c>
      <c r="M3413" s="2" t="s">
        <v>25</v>
      </c>
      <c r="N3413" s="2">
        <v>0.72</v>
      </c>
      <c r="O3413" s="2" t="s">
        <v>21</v>
      </c>
      <c r="P3413" s="2">
        <v>10</v>
      </c>
      <c r="Q3413" s="2">
        <f t="shared" si="482"/>
        <v>2</v>
      </c>
      <c r="R3413" s="2">
        <v>60.66</v>
      </c>
      <c r="S3413" s="2">
        <f t="shared" si="483"/>
        <v>2</v>
      </c>
      <c r="T3413" s="42">
        <f>DataSet!G3060+DataSet!Q3060+DataSet!S3060</f>
        <v>7</v>
      </c>
      <c r="U3413" s="16" t="str">
        <f t="shared" si="484"/>
        <v>High</v>
      </c>
      <c r="V3413" s="4">
        <v>1</v>
      </c>
      <c r="W3413" s="33">
        <f t="shared" si="485"/>
        <v>526.73133757961773</v>
      </c>
      <c r="X3413" s="2" t="s">
        <v>28</v>
      </c>
    </row>
    <row r="3414" spans="1:24" ht="14.25" customHeight="1" x14ac:dyDescent="0.25">
      <c r="A3414" s="2">
        <v>3127</v>
      </c>
      <c r="B3414" s="2">
        <v>45</v>
      </c>
      <c r="C3414" s="2" t="str">
        <f t="shared" si="477"/>
        <v>Mid Adults</v>
      </c>
      <c r="D3414" s="2" t="s">
        <v>12</v>
      </c>
      <c r="E3414" s="2" t="s">
        <v>27</v>
      </c>
      <c r="F3414" s="2">
        <v>848.25</v>
      </c>
      <c r="G3414" s="2">
        <f t="shared" si="478"/>
        <v>3</v>
      </c>
      <c r="H3414" s="6">
        <v>47323</v>
      </c>
      <c r="I3414" s="12" t="str">
        <f t="shared" si="479"/>
        <v>2029</v>
      </c>
      <c r="J3414" s="10" t="str">
        <f t="shared" si="480"/>
        <v>Jul</v>
      </c>
      <c r="K3414" s="12" t="str">
        <f t="shared" si="481"/>
        <v>24</v>
      </c>
      <c r="L3414" s="2" t="s">
        <v>20</v>
      </c>
      <c r="M3414" s="2" t="s">
        <v>15</v>
      </c>
      <c r="N3414" s="2">
        <v>0.72</v>
      </c>
      <c r="O3414" s="2" t="s">
        <v>21</v>
      </c>
      <c r="P3414" s="2">
        <v>2</v>
      </c>
      <c r="Q3414" s="2">
        <f t="shared" si="482"/>
        <v>1</v>
      </c>
      <c r="R3414" s="2">
        <v>424.12</v>
      </c>
      <c r="S3414" s="2">
        <f t="shared" si="483"/>
        <v>3</v>
      </c>
      <c r="T3414" s="42">
        <f>DataSet!G3128+DataSet!Q3128+DataSet!S3128</f>
        <v>6</v>
      </c>
      <c r="U3414" s="16" t="str">
        <f t="shared" si="484"/>
        <v>Medium</v>
      </c>
      <c r="V3414" s="4">
        <v>1</v>
      </c>
      <c r="W3414" s="33">
        <f t="shared" si="485"/>
        <v>526.47626198083049</v>
      </c>
      <c r="X3414" s="2" t="s">
        <v>17</v>
      </c>
    </row>
    <row r="3415" spans="1:24" ht="14.25" customHeight="1" x14ac:dyDescent="0.25">
      <c r="A3415" s="2">
        <v>3236</v>
      </c>
      <c r="B3415" s="2">
        <v>32</v>
      </c>
      <c r="C3415" s="2" t="str">
        <f t="shared" si="477"/>
        <v>Early Adults</v>
      </c>
      <c r="D3415" s="2" t="s">
        <v>23</v>
      </c>
      <c r="E3415" s="2" t="s">
        <v>29</v>
      </c>
      <c r="F3415" s="2">
        <v>85.12</v>
      </c>
      <c r="G3415" s="2">
        <f t="shared" si="478"/>
        <v>1</v>
      </c>
      <c r="H3415" s="6">
        <v>47432</v>
      </c>
      <c r="I3415" s="12" t="str">
        <f t="shared" si="479"/>
        <v>2029</v>
      </c>
      <c r="J3415" s="10" t="str">
        <f t="shared" si="480"/>
        <v>Nov</v>
      </c>
      <c r="K3415" s="12" t="str">
        <f t="shared" si="481"/>
        <v>10</v>
      </c>
      <c r="L3415" s="2" t="s">
        <v>20</v>
      </c>
      <c r="M3415" s="2" t="s">
        <v>25</v>
      </c>
      <c r="N3415" s="2">
        <v>0.72</v>
      </c>
      <c r="O3415" s="2" t="s">
        <v>16</v>
      </c>
      <c r="P3415" s="2">
        <v>12</v>
      </c>
      <c r="Q3415" s="2">
        <f t="shared" si="482"/>
        <v>2</v>
      </c>
      <c r="R3415" s="2">
        <v>7.09</v>
      </c>
      <c r="S3415" s="2">
        <f t="shared" si="483"/>
        <v>1</v>
      </c>
      <c r="T3415" s="42">
        <f>DataSet!G3237+DataSet!Q3237+DataSet!S3237</f>
        <v>3</v>
      </c>
      <c r="U3415" s="16" t="str">
        <f t="shared" si="484"/>
        <v>Low</v>
      </c>
      <c r="V3415" s="4">
        <v>3</v>
      </c>
      <c r="W3415" s="33">
        <f t="shared" si="485"/>
        <v>498.71344512195083</v>
      </c>
      <c r="X3415" s="2" t="s">
        <v>17</v>
      </c>
    </row>
    <row r="3416" spans="1:24" ht="14.25" customHeight="1" x14ac:dyDescent="0.25">
      <c r="A3416" s="2">
        <v>3299</v>
      </c>
      <c r="B3416" s="2">
        <v>23</v>
      </c>
      <c r="C3416" s="2" t="str">
        <f t="shared" si="477"/>
        <v>Young Adults</v>
      </c>
      <c r="D3416" s="2" t="s">
        <v>23</v>
      </c>
      <c r="E3416" s="2" t="s">
        <v>29</v>
      </c>
      <c r="F3416" s="2">
        <v>68.14</v>
      </c>
      <c r="G3416" s="2">
        <f t="shared" si="478"/>
        <v>1</v>
      </c>
      <c r="H3416" s="6">
        <v>47495</v>
      </c>
      <c r="I3416" s="12" t="str">
        <f t="shared" si="479"/>
        <v>2030</v>
      </c>
      <c r="J3416" s="10" t="str">
        <f t="shared" si="480"/>
        <v>Jan</v>
      </c>
      <c r="K3416" s="12" t="str">
        <f t="shared" si="481"/>
        <v>12</v>
      </c>
      <c r="L3416" s="2" t="s">
        <v>30</v>
      </c>
      <c r="M3416" s="2" t="s">
        <v>25</v>
      </c>
      <c r="N3416" s="2">
        <v>0.72</v>
      </c>
      <c r="O3416" s="2" t="s">
        <v>21</v>
      </c>
      <c r="P3416" s="2">
        <v>2</v>
      </c>
      <c r="Q3416" s="2">
        <f t="shared" si="482"/>
        <v>1</v>
      </c>
      <c r="R3416" s="2">
        <v>34.07</v>
      </c>
      <c r="S3416" s="2">
        <f t="shared" si="483"/>
        <v>1</v>
      </c>
      <c r="T3416" s="42">
        <f>DataSet!G3300+DataSet!Q3300+DataSet!S3300</f>
        <v>7</v>
      </c>
      <c r="U3416" s="16" t="str">
        <f t="shared" si="484"/>
        <v>High</v>
      </c>
      <c r="V3416" s="4">
        <v>3</v>
      </c>
      <c r="W3416" s="33">
        <f t="shared" si="485"/>
        <v>499.97825688073357</v>
      </c>
      <c r="X3416" s="2" t="s">
        <v>22</v>
      </c>
    </row>
    <row r="3417" spans="1:24" ht="14.25" customHeight="1" x14ac:dyDescent="0.25">
      <c r="A3417" s="2">
        <v>3475</v>
      </c>
      <c r="B3417" s="2">
        <v>31</v>
      </c>
      <c r="C3417" s="2" t="str">
        <f t="shared" si="477"/>
        <v>Early Adults</v>
      </c>
      <c r="D3417" s="2" t="s">
        <v>26</v>
      </c>
      <c r="E3417" s="2" t="s">
        <v>13</v>
      </c>
      <c r="F3417" s="2">
        <v>534.70000000000005</v>
      </c>
      <c r="G3417" s="2">
        <f t="shared" si="478"/>
        <v>2</v>
      </c>
      <c r="H3417" s="6">
        <v>47671</v>
      </c>
      <c r="I3417" s="12" t="str">
        <f t="shared" si="479"/>
        <v>2030</v>
      </c>
      <c r="J3417" s="10" t="str">
        <f t="shared" si="480"/>
        <v>Jul</v>
      </c>
      <c r="K3417" s="12" t="str">
        <f t="shared" si="481"/>
        <v>07</v>
      </c>
      <c r="L3417" s="2" t="s">
        <v>30</v>
      </c>
      <c r="M3417" s="2" t="s">
        <v>25</v>
      </c>
      <c r="N3417" s="2">
        <v>0.72</v>
      </c>
      <c r="O3417" s="2" t="s">
        <v>21</v>
      </c>
      <c r="P3417" s="2">
        <v>10</v>
      </c>
      <c r="Q3417" s="2">
        <f t="shared" si="482"/>
        <v>2</v>
      </c>
      <c r="R3417" s="2">
        <v>53.47</v>
      </c>
      <c r="S3417" s="2">
        <f t="shared" si="483"/>
        <v>2</v>
      </c>
      <c r="T3417" s="42">
        <f>DataSet!G3476+DataSet!Q3476+DataSet!S3476</f>
        <v>5</v>
      </c>
      <c r="U3417" s="16" t="str">
        <f t="shared" si="484"/>
        <v>Medium</v>
      </c>
      <c r="V3417" s="4">
        <v>2</v>
      </c>
      <c r="W3417" s="33">
        <f t="shared" si="485"/>
        <v>515.6733540372669</v>
      </c>
      <c r="X3417" s="2" t="s">
        <v>17</v>
      </c>
    </row>
    <row r="3418" spans="1:24" ht="14.25" customHeight="1" x14ac:dyDescent="0.25">
      <c r="A3418" s="2">
        <v>3497</v>
      </c>
      <c r="B3418" s="2">
        <v>43</v>
      </c>
      <c r="C3418" s="2" t="str">
        <f t="shared" si="477"/>
        <v>Mid Adults</v>
      </c>
      <c r="D3418" s="2" t="s">
        <v>26</v>
      </c>
      <c r="E3418" s="2" t="s">
        <v>29</v>
      </c>
      <c r="F3418" s="2">
        <v>241</v>
      </c>
      <c r="G3418" s="2">
        <f t="shared" si="478"/>
        <v>1</v>
      </c>
      <c r="H3418" s="6">
        <v>47693</v>
      </c>
      <c r="I3418" s="12" t="str">
        <f t="shared" si="479"/>
        <v>2030</v>
      </c>
      <c r="J3418" s="10" t="str">
        <f t="shared" si="480"/>
        <v>Jul</v>
      </c>
      <c r="K3418" s="12" t="str">
        <f t="shared" si="481"/>
        <v>29</v>
      </c>
      <c r="L3418" s="2" t="s">
        <v>30</v>
      </c>
      <c r="M3418" s="2" t="s">
        <v>15</v>
      </c>
      <c r="N3418" s="2">
        <v>0.72</v>
      </c>
      <c r="O3418" s="2" t="s">
        <v>16</v>
      </c>
      <c r="P3418" s="2">
        <v>11</v>
      </c>
      <c r="Q3418" s="2">
        <f t="shared" si="482"/>
        <v>2</v>
      </c>
      <c r="R3418" s="2">
        <v>21.91</v>
      </c>
      <c r="S3418" s="2">
        <f t="shared" si="483"/>
        <v>1</v>
      </c>
      <c r="T3418" s="42">
        <f>DataSet!G3498+DataSet!Q3498+DataSet!S3498</f>
        <v>7</v>
      </c>
      <c r="U3418" s="16" t="str">
        <f t="shared" si="484"/>
        <v>High</v>
      </c>
      <c r="V3418" s="4">
        <v>1</v>
      </c>
      <c r="W3418" s="33">
        <f t="shared" si="485"/>
        <v>525.4449358974357</v>
      </c>
      <c r="X3418" s="2" t="s">
        <v>22</v>
      </c>
    </row>
    <row r="3419" spans="1:24" ht="14.25" customHeight="1" x14ac:dyDescent="0.25">
      <c r="A3419" s="2">
        <v>3561</v>
      </c>
      <c r="B3419" s="2">
        <v>54</v>
      </c>
      <c r="C3419" s="2" t="str">
        <f t="shared" si="477"/>
        <v>Late Adults</v>
      </c>
      <c r="D3419" s="2" t="s">
        <v>18</v>
      </c>
      <c r="E3419" s="2" t="s">
        <v>19</v>
      </c>
      <c r="F3419" s="2">
        <v>645</v>
      </c>
      <c r="G3419" s="2">
        <f t="shared" si="478"/>
        <v>2</v>
      </c>
      <c r="H3419" s="6">
        <v>47757</v>
      </c>
      <c r="I3419" s="12" t="str">
        <f t="shared" si="479"/>
        <v>2030</v>
      </c>
      <c r="J3419" s="10" t="str">
        <f t="shared" si="480"/>
        <v>Oct</v>
      </c>
      <c r="K3419" s="12" t="str">
        <f t="shared" si="481"/>
        <v>01</v>
      </c>
      <c r="L3419" s="2" t="s">
        <v>20</v>
      </c>
      <c r="M3419" s="2" t="s">
        <v>25</v>
      </c>
      <c r="N3419" s="2">
        <v>0.72</v>
      </c>
      <c r="O3419" s="2" t="s">
        <v>16</v>
      </c>
      <c r="P3419" s="2">
        <v>16</v>
      </c>
      <c r="Q3419" s="2">
        <f t="shared" si="482"/>
        <v>3</v>
      </c>
      <c r="R3419" s="2">
        <v>40.31</v>
      </c>
      <c r="S3419" s="2">
        <f t="shared" si="483"/>
        <v>1</v>
      </c>
      <c r="T3419" s="42">
        <f>DataSet!G3562+DataSet!Q3562+DataSet!S3562</f>
        <v>5</v>
      </c>
      <c r="U3419" s="16" t="str">
        <f t="shared" si="484"/>
        <v>Medium</v>
      </c>
      <c r="V3419" s="4">
        <v>4</v>
      </c>
      <c r="W3419" s="33">
        <f t="shared" si="485"/>
        <v>521.73094801223226</v>
      </c>
      <c r="X3419" s="2" t="s">
        <v>22</v>
      </c>
    </row>
    <row r="3420" spans="1:24" ht="14.25" customHeight="1" x14ac:dyDescent="0.25">
      <c r="A3420" s="2">
        <v>4003</v>
      </c>
      <c r="B3420" s="2">
        <v>46</v>
      </c>
      <c r="C3420" s="2" t="str">
        <f t="shared" si="477"/>
        <v>Mid Adults</v>
      </c>
      <c r="D3420" s="2" t="s">
        <v>12</v>
      </c>
      <c r="E3420" s="2" t="s">
        <v>19</v>
      </c>
      <c r="F3420" s="2">
        <v>877.03</v>
      </c>
      <c r="G3420" s="2">
        <f t="shared" si="478"/>
        <v>3</v>
      </c>
      <c r="H3420" s="6">
        <v>48199</v>
      </c>
      <c r="I3420" s="12" t="str">
        <f t="shared" si="479"/>
        <v>2031</v>
      </c>
      <c r="J3420" s="10" t="str">
        <f t="shared" si="480"/>
        <v>Dec</v>
      </c>
      <c r="K3420" s="12" t="str">
        <f t="shared" si="481"/>
        <v>17</v>
      </c>
      <c r="L3420" s="2" t="s">
        <v>14</v>
      </c>
      <c r="M3420" s="2" t="s">
        <v>15</v>
      </c>
      <c r="N3420" s="2">
        <v>0.72</v>
      </c>
      <c r="O3420" s="2" t="s">
        <v>16</v>
      </c>
      <c r="P3420" s="2">
        <v>12</v>
      </c>
      <c r="Q3420" s="2">
        <f t="shared" si="482"/>
        <v>2</v>
      </c>
      <c r="R3420" s="2">
        <v>73.09</v>
      </c>
      <c r="S3420" s="2">
        <f t="shared" si="483"/>
        <v>2</v>
      </c>
      <c r="T3420" s="42">
        <f>DataSet!G4004+DataSet!Q4004+DataSet!S4004</f>
        <v>7</v>
      </c>
      <c r="U3420" s="16" t="str">
        <f t="shared" si="484"/>
        <v>High</v>
      </c>
      <c r="V3420" s="4">
        <v>3</v>
      </c>
      <c r="W3420" s="33">
        <f t="shared" si="485"/>
        <v>501.30291411042901</v>
      </c>
      <c r="X3420" s="2" t="s">
        <v>22</v>
      </c>
    </row>
    <row r="3421" spans="1:24" ht="14.25" customHeight="1" x14ac:dyDescent="0.25">
      <c r="A3421" s="2">
        <v>4293</v>
      </c>
      <c r="B3421" s="2">
        <v>21</v>
      </c>
      <c r="C3421" s="2" t="str">
        <f t="shared" si="477"/>
        <v>Young Adults</v>
      </c>
      <c r="D3421" s="2" t="s">
        <v>18</v>
      </c>
      <c r="E3421" s="2" t="s">
        <v>13</v>
      </c>
      <c r="F3421" s="2">
        <v>733.58</v>
      </c>
      <c r="G3421" s="2">
        <f t="shared" si="478"/>
        <v>3</v>
      </c>
      <c r="H3421" s="6">
        <v>48489</v>
      </c>
      <c r="I3421" s="12" t="str">
        <f t="shared" si="479"/>
        <v>2032</v>
      </c>
      <c r="J3421" s="10" t="str">
        <f t="shared" si="480"/>
        <v>Oct</v>
      </c>
      <c r="K3421" s="12" t="str">
        <f t="shared" si="481"/>
        <v>02</v>
      </c>
      <c r="L3421" s="2" t="s">
        <v>20</v>
      </c>
      <c r="M3421" s="2" t="s">
        <v>25</v>
      </c>
      <c r="N3421" s="2">
        <v>0.72</v>
      </c>
      <c r="O3421" s="2" t="s">
        <v>21</v>
      </c>
      <c r="P3421" s="2">
        <v>17</v>
      </c>
      <c r="Q3421" s="2">
        <f t="shared" si="482"/>
        <v>3</v>
      </c>
      <c r="R3421" s="2">
        <v>43.15</v>
      </c>
      <c r="S3421" s="2">
        <f t="shared" si="483"/>
        <v>1</v>
      </c>
      <c r="T3421" s="42">
        <f>DataSet!G4294+DataSet!Q4294+DataSet!S4294</f>
        <v>6</v>
      </c>
      <c r="U3421" s="16" t="str">
        <f t="shared" si="484"/>
        <v>Medium</v>
      </c>
      <c r="V3421" s="4">
        <v>3</v>
      </c>
      <c r="W3421" s="33">
        <f t="shared" si="485"/>
        <v>500.14683076923035</v>
      </c>
      <c r="X3421" s="2" t="s">
        <v>22</v>
      </c>
    </row>
    <row r="3422" spans="1:24" ht="14.25" customHeight="1" x14ac:dyDescent="0.25">
      <c r="A3422" s="2">
        <v>4537</v>
      </c>
      <c r="B3422" s="2">
        <v>33</v>
      </c>
      <c r="C3422" s="2" t="str">
        <f t="shared" si="477"/>
        <v>Early Adults</v>
      </c>
      <c r="D3422" s="2" t="s">
        <v>18</v>
      </c>
      <c r="E3422" s="2" t="s">
        <v>27</v>
      </c>
      <c r="F3422" s="2">
        <v>324.81</v>
      </c>
      <c r="G3422" s="2">
        <f t="shared" si="478"/>
        <v>1</v>
      </c>
      <c r="H3422" s="6">
        <v>48733</v>
      </c>
      <c r="I3422" s="12" t="str">
        <f t="shared" si="479"/>
        <v>2033</v>
      </c>
      <c r="J3422" s="10" t="str">
        <f t="shared" si="480"/>
        <v>Jun</v>
      </c>
      <c r="K3422" s="12" t="str">
        <f t="shared" si="481"/>
        <v>03</v>
      </c>
      <c r="L3422" s="2" t="s">
        <v>24</v>
      </c>
      <c r="M3422" s="2" t="s">
        <v>15</v>
      </c>
      <c r="N3422" s="2">
        <v>0.72</v>
      </c>
      <c r="O3422" s="2" t="s">
        <v>16</v>
      </c>
      <c r="P3422" s="2">
        <v>5</v>
      </c>
      <c r="Q3422" s="2">
        <f t="shared" si="482"/>
        <v>1</v>
      </c>
      <c r="R3422" s="2">
        <v>64.959999999999994</v>
      </c>
      <c r="S3422" s="2">
        <f t="shared" si="483"/>
        <v>2</v>
      </c>
      <c r="T3422" s="42">
        <f>DataSet!G4538+DataSet!Q4538+DataSet!S4538</f>
        <v>4</v>
      </c>
      <c r="U3422" s="16" t="str">
        <f t="shared" si="484"/>
        <v>Low</v>
      </c>
      <c r="V3422" s="4">
        <v>2</v>
      </c>
      <c r="W3422" s="33">
        <f t="shared" si="485"/>
        <v>515.61408099688458</v>
      </c>
      <c r="X3422" s="2" t="s">
        <v>28</v>
      </c>
    </row>
    <row r="3423" spans="1:24" ht="14.25" customHeight="1" x14ac:dyDescent="0.25">
      <c r="A3423" s="2">
        <v>4566</v>
      </c>
      <c r="B3423" s="2">
        <v>68</v>
      </c>
      <c r="C3423" s="2" t="str">
        <f t="shared" si="477"/>
        <v>Seniors</v>
      </c>
      <c r="D3423" s="2" t="s">
        <v>23</v>
      </c>
      <c r="E3423" s="2" t="s">
        <v>19</v>
      </c>
      <c r="F3423" s="2">
        <v>837.88</v>
      </c>
      <c r="G3423" s="2">
        <f t="shared" si="478"/>
        <v>3</v>
      </c>
      <c r="H3423" s="6">
        <v>48762</v>
      </c>
      <c r="I3423" s="12" t="str">
        <f t="shared" si="479"/>
        <v>2033</v>
      </c>
      <c r="J3423" s="10" t="str">
        <f t="shared" si="480"/>
        <v>Jul</v>
      </c>
      <c r="K3423" s="12" t="str">
        <f t="shared" si="481"/>
        <v>02</v>
      </c>
      <c r="L3423" s="2" t="s">
        <v>14</v>
      </c>
      <c r="M3423" s="2" t="s">
        <v>15</v>
      </c>
      <c r="N3423" s="2">
        <v>0.72</v>
      </c>
      <c r="O3423" s="2" t="s">
        <v>21</v>
      </c>
      <c r="P3423" s="2">
        <v>10</v>
      </c>
      <c r="Q3423" s="2">
        <f t="shared" si="482"/>
        <v>2</v>
      </c>
      <c r="R3423" s="2">
        <v>83.79</v>
      </c>
      <c r="S3423" s="2">
        <f t="shared" si="483"/>
        <v>2</v>
      </c>
      <c r="T3423" s="42">
        <f>DataSet!G4567+DataSet!Q4567+DataSet!S4567</f>
        <v>4</v>
      </c>
      <c r="U3423" s="16" t="str">
        <f t="shared" si="484"/>
        <v>Low</v>
      </c>
      <c r="V3423" s="4">
        <v>5</v>
      </c>
      <c r="W3423" s="33">
        <f t="shared" si="485"/>
        <v>544.12221476510115</v>
      </c>
      <c r="X3423" s="2" t="s">
        <v>22</v>
      </c>
    </row>
    <row r="3424" spans="1:24" ht="14.25" customHeight="1" x14ac:dyDescent="0.25">
      <c r="A3424" s="2">
        <v>4936</v>
      </c>
      <c r="B3424" s="2">
        <v>24</v>
      </c>
      <c r="C3424" s="2" t="str">
        <f t="shared" si="477"/>
        <v>Young Adults</v>
      </c>
      <c r="D3424" s="2" t="s">
        <v>12</v>
      </c>
      <c r="E3424" s="2" t="s">
        <v>29</v>
      </c>
      <c r="F3424" s="2">
        <v>522.35</v>
      </c>
      <c r="G3424" s="2">
        <f t="shared" si="478"/>
        <v>2</v>
      </c>
      <c r="H3424" s="6">
        <v>49132</v>
      </c>
      <c r="I3424" s="12" t="str">
        <f t="shared" si="479"/>
        <v>2034</v>
      </c>
      <c r="J3424" s="10" t="str">
        <f t="shared" si="480"/>
        <v>Jul</v>
      </c>
      <c r="K3424" s="12" t="str">
        <f t="shared" si="481"/>
        <v>07</v>
      </c>
      <c r="L3424" s="2" t="s">
        <v>24</v>
      </c>
      <c r="M3424" s="2" t="s">
        <v>25</v>
      </c>
      <c r="N3424" s="2">
        <v>0.72</v>
      </c>
      <c r="O3424" s="2" t="s">
        <v>16</v>
      </c>
      <c r="P3424" s="2">
        <v>4</v>
      </c>
      <c r="Q3424" s="2">
        <f t="shared" si="482"/>
        <v>1</v>
      </c>
      <c r="R3424" s="2">
        <v>130.59</v>
      </c>
      <c r="S3424" s="2">
        <f t="shared" si="483"/>
        <v>2</v>
      </c>
      <c r="T3424" s="42">
        <f>DataSet!G4937+DataSet!Q4937+DataSet!S4937</f>
        <v>7</v>
      </c>
      <c r="U3424" s="16" t="str">
        <f t="shared" si="484"/>
        <v>High</v>
      </c>
      <c r="V3424" s="4">
        <v>2</v>
      </c>
      <c r="W3424" s="33">
        <f t="shared" si="485"/>
        <v>516.21034374999977</v>
      </c>
      <c r="X3424" s="2" t="s">
        <v>28</v>
      </c>
    </row>
    <row r="3425" spans="1:24" ht="14.25" customHeight="1" x14ac:dyDescent="0.25">
      <c r="A3425" s="2">
        <v>4941</v>
      </c>
      <c r="B3425" s="2">
        <v>23</v>
      </c>
      <c r="C3425" s="2" t="str">
        <f t="shared" si="477"/>
        <v>Young Adults</v>
      </c>
      <c r="D3425" s="2" t="s">
        <v>26</v>
      </c>
      <c r="E3425" s="2" t="s">
        <v>19</v>
      </c>
      <c r="F3425" s="2">
        <v>116.37</v>
      </c>
      <c r="G3425" s="2">
        <f t="shared" si="478"/>
        <v>1</v>
      </c>
      <c r="H3425" s="6">
        <v>49137</v>
      </c>
      <c r="I3425" s="12" t="str">
        <f t="shared" si="479"/>
        <v>2034</v>
      </c>
      <c r="J3425" s="10" t="str">
        <f t="shared" si="480"/>
        <v>Jul</v>
      </c>
      <c r="K3425" s="12" t="str">
        <f t="shared" si="481"/>
        <v>12</v>
      </c>
      <c r="L3425" s="2" t="s">
        <v>30</v>
      </c>
      <c r="M3425" s="2" t="s">
        <v>15</v>
      </c>
      <c r="N3425" s="2">
        <v>0.72</v>
      </c>
      <c r="O3425" s="2" t="s">
        <v>21</v>
      </c>
      <c r="P3425" s="2">
        <v>4</v>
      </c>
      <c r="Q3425" s="2">
        <f t="shared" si="482"/>
        <v>1</v>
      </c>
      <c r="R3425" s="2">
        <v>29.09</v>
      </c>
      <c r="S3425" s="2">
        <f t="shared" si="483"/>
        <v>1</v>
      </c>
      <c r="T3425" s="42">
        <f>DataSet!G4942+DataSet!Q4942+DataSet!S4942</f>
        <v>4</v>
      </c>
      <c r="U3425" s="16" t="str">
        <f t="shared" si="484"/>
        <v>Low</v>
      </c>
      <c r="V3425" s="4">
        <v>1</v>
      </c>
      <c r="W3425" s="33">
        <f t="shared" si="485"/>
        <v>526.35954983922818</v>
      </c>
      <c r="X3425" s="2" t="s">
        <v>28</v>
      </c>
    </row>
    <row r="3426" spans="1:24" ht="14.25" customHeight="1" x14ac:dyDescent="0.25">
      <c r="A3426" s="2">
        <v>252</v>
      </c>
      <c r="B3426" s="2">
        <v>41</v>
      </c>
      <c r="C3426" s="2" t="str">
        <f t="shared" si="477"/>
        <v>Mid Adults</v>
      </c>
      <c r="D3426" s="2" t="s">
        <v>23</v>
      </c>
      <c r="E3426" s="2" t="s">
        <v>29</v>
      </c>
      <c r="F3426" s="2">
        <v>220.26</v>
      </c>
      <c r="G3426" s="2">
        <f t="shared" si="478"/>
        <v>1</v>
      </c>
      <c r="H3426" s="6">
        <v>44448</v>
      </c>
      <c r="I3426" s="12" t="str">
        <f t="shared" si="479"/>
        <v>2021</v>
      </c>
      <c r="J3426" s="10" t="str">
        <f t="shared" si="480"/>
        <v>Sep</v>
      </c>
      <c r="K3426" s="12" t="str">
        <f t="shared" si="481"/>
        <v>09</v>
      </c>
      <c r="L3426" s="2" t="s">
        <v>24</v>
      </c>
      <c r="M3426" s="2" t="s">
        <v>15</v>
      </c>
      <c r="N3426" s="2">
        <v>0.71</v>
      </c>
      <c r="O3426" s="2" t="s">
        <v>16</v>
      </c>
      <c r="P3426" s="2">
        <v>4</v>
      </c>
      <c r="Q3426" s="2">
        <f t="shared" si="482"/>
        <v>1</v>
      </c>
      <c r="R3426" s="2">
        <v>55.06</v>
      </c>
      <c r="S3426" s="2">
        <f t="shared" si="483"/>
        <v>2</v>
      </c>
      <c r="T3426" s="42">
        <f>DataSet!G253+DataSet!Q253+DataSet!S253</f>
        <v>7</v>
      </c>
      <c r="U3426" s="16" t="str">
        <f t="shared" si="484"/>
        <v>High</v>
      </c>
      <c r="V3426" s="4">
        <v>5</v>
      </c>
      <c r="W3426" s="33">
        <f t="shared" si="485"/>
        <v>543.13313131313168</v>
      </c>
      <c r="X3426" s="2" t="s">
        <v>17</v>
      </c>
    </row>
    <row r="3427" spans="1:24" ht="14.25" customHeight="1" x14ac:dyDescent="0.25">
      <c r="A3427" s="2">
        <v>363</v>
      </c>
      <c r="B3427" s="2">
        <v>41</v>
      </c>
      <c r="C3427" s="2" t="str">
        <f t="shared" si="477"/>
        <v>Mid Adults</v>
      </c>
      <c r="D3427" s="2" t="s">
        <v>26</v>
      </c>
      <c r="E3427" s="2" t="s">
        <v>19</v>
      </c>
      <c r="F3427" s="2">
        <v>853.3</v>
      </c>
      <c r="G3427" s="2">
        <f t="shared" si="478"/>
        <v>3</v>
      </c>
      <c r="H3427" s="6">
        <v>44559</v>
      </c>
      <c r="I3427" s="12" t="str">
        <f t="shared" si="479"/>
        <v>2021</v>
      </c>
      <c r="J3427" s="10" t="str">
        <f t="shared" si="480"/>
        <v>Dec</v>
      </c>
      <c r="K3427" s="12" t="str">
        <f t="shared" si="481"/>
        <v>29</v>
      </c>
      <c r="L3427" s="2" t="s">
        <v>20</v>
      </c>
      <c r="M3427" s="2" t="s">
        <v>25</v>
      </c>
      <c r="N3427" s="2">
        <v>0.71</v>
      </c>
      <c r="O3427" s="2" t="s">
        <v>21</v>
      </c>
      <c r="P3427" s="2">
        <v>6</v>
      </c>
      <c r="Q3427" s="2">
        <f t="shared" si="482"/>
        <v>2</v>
      </c>
      <c r="R3427" s="2">
        <v>142.22</v>
      </c>
      <c r="S3427" s="2">
        <f t="shared" si="483"/>
        <v>2</v>
      </c>
      <c r="T3427" s="42">
        <f>DataSet!G364+DataSet!Q364+DataSet!S364</f>
        <v>7</v>
      </c>
      <c r="U3427" s="16" t="str">
        <f t="shared" si="484"/>
        <v>High</v>
      </c>
      <c r="V3427" s="4">
        <v>1</v>
      </c>
      <c r="W3427" s="33">
        <f t="shared" si="485"/>
        <v>527.68209677419338</v>
      </c>
      <c r="X3427" s="2" t="s">
        <v>28</v>
      </c>
    </row>
    <row r="3428" spans="1:24" ht="14.25" customHeight="1" x14ac:dyDescent="0.25">
      <c r="A3428" s="2">
        <v>377</v>
      </c>
      <c r="B3428" s="2">
        <v>60</v>
      </c>
      <c r="C3428" s="2" t="str">
        <f t="shared" si="477"/>
        <v>Seniors</v>
      </c>
      <c r="D3428" s="2" t="s">
        <v>18</v>
      </c>
      <c r="E3428" s="2" t="s">
        <v>19</v>
      </c>
      <c r="F3428" s="2">
        <v>708.1</v>
      </c>
      <c r="G3428" s="2">
        <f t="shared" si="478"/>
        <v>3</v>
      </c>
      <c r="H3428" s="6">
        <v>44573</v>
      </c>
      <c r="I3428" s="12" t="str">
        <f t="shared" si="479"/>
        <v>2022</v>
      </c>
      <c r="J3428" s="10" t="str">
        <f t="shared" si="480"/>
        <v>Jan</v>
      </c>
      <c r="K3428" s="12" t="str">
        <f t="shared" si="481"/>
        <v>12</v>
      </c>
      <c r="L3428" s="2" t="s">
        <v>14</v>
      </c>
      <c r="M3428" s="2" t="s">
        <v>25</v>
      </c>
      <c r="N3428" s="2">
        <v>0.71</v>
      </c>
      <c r="O3428" s="2" t="s">
        <v>21</v>
      </c>
      <c r="P3428" s="2">
        <v>6</v>
      </c>
      <c r="Q3428" s="2">
        <f t="shared" si="482"/>
        <v>2</v>
      </c>
      <c r="R3428" s="2">
        <v>118.02</v>
      </c>
      <c r="S3428" s="2">
        <f t="shared" si="483"/>
        <v>2</v>
      </c>
      <c r="T3428" s="42">
        <f>DataSet!G378+DataSet!Q378+DataSet!S378</f>
        <v>7</v>
      </c>
      <c r="U3428" s="16" t="str">
        <f t="shared" si="484"/>
        <v>High</v>
      </c>
      <c r="V3428" s="4">
        <v>3</v>
      </c>
      <c r="W3428" s="33">
        <f t="shared" si="485"/>
        <v>499.42635802469096</v>
      </c>
      <c r="X3428" s="2" t="s">
        <v>22</v>
      </c>
    </row>
    <row r="3429" spans="1:24" ht="14.25" customHeight="1" x14ac:dyDescent="0.25">
      <c r="A3429" s="2">
        <v>665</v>
      </c>
      <c r="B3429" s="2">
        <v>52</v>
      </c>
      <c r="C3429" s="2" t="str">
        <f t="shared" si="477"/>
        <v>Late Adults</v>
      </c>
      <c r="D3429" s="2" t="s">
        <v>12</v>
      </c>
      <c r="E3429" s="2" t="s">
        <v>29</v>
      </c>
      <c r="F3429" s="2">
        <v>173.58</v>
      </c>
      <c r="G3429" s="2">
        <f t="shared" si="478"/>
        <v>1</v>
      </c>
      <c r="H3429" s="6">
        <v>44861</v>
      </c>
      <c r="I3429" s="12" t="str">
        <f t="shared" si="479"/>
        <v>2022</v>
      </c>
      <c r="J3429" s="10" t="str">
        <f t="shared" si="480"/>
        <v>Oct</v>
      </c>
      <c r="K3429" s="12" t="str">
        <f t="shared" si="481"/>
        <v>27</v>
      </c>
      <c r="L3429" s="2" t="s">
        <v>24</v>
      </c>
      <c r="M3429" s="2" t="s">
        <v>25</v>
      </c>
      <c r="N3429" s="2">
        <v>0.71</v>
      </c>
      <c r="O3429" s="2" t="s">
        <v>21</v>
      </c>
      <c r="P3429" s="2">
        <v>8</v>
      </c>
      <c r="Q3429" s="2">
        <f t="shared" si="482"/>
        <v>2</v>
      </c>
      <c r="R3429" s="2">
        <v>21.7</v>
      </c>
      <c r="S3429" s="2">
        <f t="shared" si="483"/>
        <v>1</v>
      </c>
      <c r="T3429" s="42">
        <f>DataSet!G666+DataSet!Q666+DataSet!S666</f>
        <v>4</v>
      </c>
      <c r="U3429" s="16" t="str">
        <f t="shared" si="484"/>
        <v>Low</v>
      </c>
      <c r="V3429" s="4">
        <v>4</v>
      </c>
      <c r="W3429" s="33">
        <f t="shared" si="485"/>
        <v>521.35282208588922</v>
      </c>
      <c r="X3429" s="2" t="s">
        <v>22</v>
      </c>
    </row>
    <row r="3430" spans="1:24" ht="14.25" customHeight="1" x14ac:dyDescent="0.25">
      <c r="A3430" s="2">
        <v>716</v>
      </c>
      <c r="B3430" s="2">
        <v>65</v>
      </c>
      <c r="C3430" s="2" t="str">
        <f t="shared" si="477"/>
        <v>Seniors</v>
      </c>
      <c r="D3430" s="2" t="s">
        <v>23</v>
      </c>
      <c r="E3430" s="2" t="s">
        <v>13</v>
      </c>
      <c r="F3430" s="2">
        <v>633.70000000000005</v>
      </c>
      <c r="G3430" s="2">
        <f t="shared" si="478"/>
        <v>2</v>
      </c>
      <c r="H3430" s="6">
        <v>44912</v>
      </c>
      <c r="I3430" s="12" t="str">
        <f t="shared" si="479"/>
        <v>2022</v>
      </c>
      <c r="J3430" s="10" t="str">
        <f t="shared" si="480"/>
        <v>Dec</v>
      </c>
      <c r="K3430" s="12" t="str">
        <f t="shared" si="481"/>
        <v>17</v>
      </c>
      <c r="L3430" s="2" t="s">
        <v>14</v>
      </c>
      <c r="M3430" s="2" t="s">
        <v>15</v>
      </c>
      <c r="N3430" s="2">
        <v>0.71</v>
      </c>
      <c r="O3430" s="2" t="s">
        <v>21</v>
      </c>
      <c r="P3430" s="2">
        <v>6</v>
      </c>
      <c r="Q3430" s="2">
        <f t="shared" si="482"/>
        <v>2</v>
      </c>
      <c r="R3430" s="2">
        <v>105.62</v>
      </c>
      <c r="S3430" s="2">
        <f t="shared" si="483"/>
        <v>2</v>
      </c>
      <c r="T3430" s="42">
        <f>DataSet!G717+DataSet!Q717+DataSet!S717</f>
        <v>4</v>
      </c>
      <c r="U3430" s="16" t="str">
        <f t="shared" si="484"/>
        <v>Low</v>
      </c>
      <c r="V3430" s="4">
        <v>5</v>
      </c>
      <c r="W3430" s="33">
        <f t="shared" si="485"/>
        <v>544.22391891891925</v>
      </c>
      <c r="X3430" s="2" t="s">
        <v>22</v>
      </c>
    </row>
    <row r="3431" spans="1:24" ht="14.25" customHeight="1" x14ac:dyDescent="0.25">
      <c r="A3431" s="2">
        <v>906</v>
      </c>
      <c r="B3431" s="2">
        <v>33</v>
      </c>
      <c r="C3431" s="2" t="str">
        <f t="shared" si="477"/>
        <v>Early Adults</v>
      </c>
      <c r="D3431" s="2" t="s">
        <v>23</v>
      </c>
      <c r="E3431" s="2" t="s">
        <v>13</v>
      </c>
      <c r="F3431" s="2">
        <v>644.48</v>
      </c>
      <c r="G3431" s="2">
        <f t="shared" si="478"/>
        <v>2</v>
      </c>
      <c r="H3431" s="6">
        <v>45102</v>
      </c>
      <c r="I3431" s="12" t="str">
        <f t="shared" si="479"/>
        <v>2023</v>
      </c>
      <c r="J3431" s="10" t="str">
        <f t="shared" si="480"/>
        <v>Jun</v>
      </c>
      <c r="K3431" s="12" t="str">
        <f t="shared" si="481"/>
        <v>25</v>
      </c>
      <c r="L3431" s="2" t="s">
        <v>24</v>
      </c>
      <c r="M3431" s="2" t="s">
        <v>15</v>
      </c>
      <c r="N3431" s="2">
        <v>0.71</v>
      </c>
      <c r="O3431" s="2" t="s">
        <v>16</v>
      </c>
      <c r="P3431" s="2">
        <v>7</v>
      </c>
      <c r="Q3431" s="2">
        <f t="shared" si="482"/>
        <v>2</v>
      </c>
      <c r="R3431" s="2">
        <v>92.07</v>
      </c>
      <c r="S3431" s="2">
        <f t="shared" si="483"/>
        <v>2</v>
      </c>
      <c r="T3431" s="42">
        <f>DataSet!G907+DataSet!Q907+DataSet!S907</f>
        <v>7</v>
      </c>
      <c r="U3431" s="16" t="str">
        <f t="shared" si="484"/>
        <v>High</v>
      </c>
      <c r="V3431" s="4">
        <v>5</v>
      </c>
      <c r="W3431" s="33">
        <f t="shared" si="485"/>
        <v>543.92061016949185</v>
      </c>
      <c r="X3431" s="2" t="s">
        <v>28</v>
      </c>
    </row>
    <row r="3432" spans="1:24" ht="14.25" customHeight="1" x14ac:dyDescent="0.25">
      <c r="A3432" s="2">
        <v>1025</v>
      </c>
      <c r="B3432" s="2">
        <v>55</v>
      </c>
      <c r="C3432" s="2" t="str">
        <f t="shared" si="477"/>
        <v>Late Adults</v>
      </c>
      <c r="D3432" s="2" t="s">
        <v>26</v>
      </c>
      <c r="E3432" s="2" t="s">
        <v>13</v>
      </c>
      <c r="F3432" s="2">
        <v>705.4</v>
      </c>
      <c r="G3432" s="2">
        <f t="shared" si="478"/>
        <v>3</v>
      </c>
      <c r="H3432" s="6">
        <v>45221</v>
      </c>
      <c r="I3432" s="12" t="str">
        <f t="shared" si="479"/>
        <v>2023</v>
      </c>
      <c r="J3432" s="10" t="str">
        <f t="shared" si="480"/>
        <v>Oct</v>
      </c>
      <c r="K3432" s="12" t="str">
        <f t="shared" si="481"/>
        <v>22</v>
      </c>
      <c r="L3432" s="2" t="s">
        <v>14</v>
      </c>
      <c r="M3432" s="2" t="s">
        <v>15</v>
      </c>
      <c r="N3432" s="2">
        <v>0.71</v>
      </c>
      <c r="O3432" s="2" t="s">
        <v>21</v>
      </c>
      <c r="P3432" s="2">
        <v>5</v>
      </c>
      <c r="Q3432" s="2">
        <f t="shared" si="482"/>
        <v>1</v>
      </c>
      <c r="R3432" s="2">
        <v>141.08000000000001</v>
      </c>
      <c r="S3432" s="2">
        <f t="shared" si="483"/>
        <v>2</v>
      </c>
      <c r="T3432" s="42">
        <f>DataSet!G1026+DataSet!Q1026+DataSet!S1026</f>
        <v>6</v>
      </c>
      <c r="U3432" s="16" t="str">
        <f t="shared" si="484"/>
        <v>Medium</v>
      </c>
      <c r="V3432" s="4">
        <v>4</v>
      </c>
      <c r="W3432" s="33">
        <f t="shared" si="485"/>
        <v>522.422892307692</v>
      </c>
      <c r="X3432" s="2" t="s">
        <v>22</v>
      </c>
    </row>
    <row r="3433" spans="1:24" ht="14.25" customHeight="1" x14ac:dyDescent="0.25">
      <c r="A3433" s="2">
        <v>1273</v>
      </c>
      <c r="B3433" s="2">
        <v>31</v>
      </c>
      <c r="C3433" s="2" t="str">
        <f t="shared" si="477"/>
        <v>Early Adults</v>
      </c>
      <c r="D3433" s="2" t="s">
        <v>23</v>
      </c>
      <c r="E3433" s="2" t="s">
        <v>29</v>
      </c>
      <c r="F3433" s="2">
        <v>818.59</v>
      </c>
      <c r="G3433" s="2">
        <f t="shared" si="478"/>
        <v>3</v>
      </c>
      <c r="H3433" s="6">
        <v>45469</v>
      </c>
      <c r="I3433" s="12" t="str">
        <f t="shared" si="479"/>
        <v>2024</v>
      </c>
      <c r="J3433" s="10" t="str">
        <f t="shared" si="480"/>
        <v>Jun</v>
      </c>
      <c r="K3433" s="12" t="str">
        <f t="shared" si="481"/>
        <v>26</v>
      </c>
      <c r="L3433" s="2" t="s">
        <v>30</v>
      </c>
      <c r="M3433" s="2" t="s">
        <v>25</v>
      </c>
      <c r="N3433" s="2">
        <v>0.71</v>
      </c>
      <c r="O3433" s="2" t="s">
        <v>21</v>
      </c>
      <c r="P3433" s="2">
        <v>12</v>
      </c>
      <c r="Q3433" s="2">
        <f t="shared" si="482"/>
        <v>2</v>
      </c>
      <c r="R3433" s="2">
        <v>68.22</v>
      </c>
      <c r="S3433" s="2">
        <f t="shared" si="483"/>
        <v>2</v>
      </c>
      <c r="T3433" s="42">
        <f>DataSet!G1274+DataSet!Q1274+DataSet!S1274</f>
        <v>7</v>
      </c>
      <c r="U3433" s="16" t="str">
        <f t="shared" si="484"/>
        <v>High</v>
      </c>
      <c r="V3433" s="4">
        <v>5</v>
      </c>
      <c r="W3433" s="33">
        <f t="shared" si="485"/>
        <v>543.57857142857165</v>
      </c>
      <c r="X3433" s="2" t="s">
        <v>22</v>
      </c>
    </row>
    <row r="3434" spans="1:24" ht="14.25" customHeight="1" x14ac:dyDescent="0.25">
      <c r="A3434" s="2">
        <v>1372</v>
      </c>
      <c r="B3434" s="2">
        <v>62</v>
      </c>
      <c r="C3434" s="2" t="str">
        <f t="shared" si="477"/>
        <v>Seniors</v>
      </c>
      <c r="D3434" s="2" t="s">
        <v>23</v>
      </c>
      <c r="E3434" s="2" t="s">
        <v>19</v>
      </c>
      <c r="F3434" s="2">
        <v>804.7</v>
      </c>
      <c r="G3434" s="2">
        <f t="shared" si="478"/>
        <v>3</v>
      </c>
      <c r="H3434" s="6">
        <v>45568</v>
      </c>
      <c r="I3434" s="12" t="str">
        <f t="shared" si="479"/>
        <v>2024</v>
      </c>
      <c r="J3434" s="10" t="str">
        <f t="shared" si="480"/>
        <v>Oct</v>
      </c>
      <c r="K3434" s="12" t="str">
        <f t="shared" si="481"/>
        <v>03</v>
      </c>
      <c r="L3434" s="2" t="s">
        <v>14</v>
      </c>
      <c r="M3434" s="2" t="s">
        <v>15</v>
      </c>
      <c r="N3434" s="2">
        <v>0.71</v>
      </c>
      <c r="O3434" s="2" t="s">
        <v>16</v>
      </c>
      <c r="P3434" s="2">
        <v>6</v>
      </c>
      <c r="Q3434" s="2">
        <f t="shared" si="482"/>
        <v>2</v>
      </c>
      <c r="R3434" s="2">
        <v>134.12</v>
      </c>
      <c r="S3434" s="2">
        <f t="shared" si="483"/>
        <v>2</v>
      </c>
      <c r="T3434" s="42">
        <f>DataSet!G1373+DataSet!Q1373+DataSet!S1373</f>
        <v>4</v>
      </c>
      <c r="U3434" s="16" t="str">
        <f t="shared" si="484"/>
        <v>Low</v>
      </c>
      <c r="V3434" s="4">
        <v>5</v>
      </c>
      <c r="W3434" s="33">
        <f t="shared" si="485"/>
        <v>542.63996587030738</v>
      </c>
      <c r="X3434" s="2" t="s">
        <v>28</v>
      </c>
    </row>
    <row r="3435" spans="1:24" ht="14.25" customHeight="1" x14ac:dyDescent="0.25">
      <c r="A3435" s="2">
        <v>1486</v>
      </c>
      <c r="B3435" s="2">
        <v>60</v>
      </c>
      <c r="C3435" s="2" t="str">
        <f t="shared" si="477"/>
        <v>Seniors</v>
      </c>
      <c r="D3435" s="2" t="s">
        <v>18</v>
      </c>
      <c r="E3435" s="2" t="s">
        <v>27</v>
      </c>
      <c r="F3435" s="2">
        <v>127.12</v>
      </c>
      <c r="G3435" s="2">
        <f t="shared" si="478"/>
        <v>1</v>
      </c>
      <c r="H3435" s="6">
        <v>45682</v>
      </c>
      <c r="I3435" s="12" t="str">
        <f t="shared" si="479"/>
        <v>2025</v>
      </c>
      <c r="J3435" s="10" t="str">
        <f t="shared" si="480"/>
        <v>Jan</v>
      </c>
      <c r="K3435" s="12" t="str">
        <f t="shared" si="481"/>
        <v>25</v>
      </c>
      <c r="L3435" s="2" t="s">
        <v>30</v>
      </c>
      <c r="M3435" s="2" t="s">
        <v>15</v>
      </c>
      <c r="N3435" s="2">
        <v>0.71</v>
      </c>
      <c r="O3435" s="2" t="s">
        <v>21</v>
      </c>
      <c r="P3435" s="2">
        <v>13</v>
      </c>
      <c r="Q3435" s="2">
        <f t="shared" si="482"/>
        <v>2</v>
      </c>
      <c r="R3435" s="2">
        <v>9.7799999999999994</v>
      </c>
      <c r="S3435" s="2">
        <f t="shared" si="483"/>
        <v>1</v>
      </c>
      <c r="T3435" s="42">
        <f>DataSet!G1487+DataSet!Q1487+DataSet!S1487</f>
        <v>6</v>
      </c>
      <c r="U3435" s="16" t="str">
        <f t="shared" si="484"/>
        <v>Medium</v>
      </c>
      <c r="V3435" s="4">
        <v>1</v>
      </c>
      <c r="W3435" s="33">
        <f t="shared" si="485"/>
        <v>526.62831715210359</v>
      </c>
      <c r="X3435" s="2" t="s">
        <v>28</v>
      </c>
    </row>
    <row r="3436" spans="1:24" ht="14.25" customHeight="1" x14ac:dyDescent="0.25">
      <c r="A3436" s="2">
        <v>1535</v>
      </c>
      <c r="B3436" s="2">
        <v>65</v>
      </c>
      <c r="C3436" s="2" t="str">
        <f t="shared" si="477"/>
        <v>Seniors</v>
      </c>
      <c r="D3436" s="2" t="s">
        <v>23</v>
      </c>
      <c r="E3436" s="2" t="s">
        <v>27</v>
      </c>
      <c r="F3436" s="2">
        <v>742.5</v>
      </c>
      <c r="G3436" s="2">
        <f t="shared" si="478"/>
        <v>3</v>
      </c>
      <c r="H3436" s="6">
        <v>45731</v>
      </c>
      <c r="I3436" s="12" t="str">
        <f t="shared" si="479"/>
        <v>2025</v>
      </c>
      <c r="J3436" s="10" t="str">
        <f t="shared" si="480"/>
        <v>Mar</v>
      </c>
      <c r="K3436" s="12" t="str">
        <f t="shared" si="481"/>
        <v>15</v>
      </c>
      <c r="L3436" s="2" t="s">
        <v>24</v>
      </c>
      <c r="M3436" s="2" t="s">
        <v>15</v>
      </c>
      <c r="N3436" s="2">
        <v>0.71</v>
      </c>
      <c r="O3436" s="2" t="s">
        <v>16</v>
      </c>
      <c r="P3436" s="2">
        <v>8</v>
      </c>
      <c r="Q3436" s="2">
        <f t="shared" si="482"/>
        <v>2</v>
      </c>
      <c r="R3436" s="2">
        <v>92.81</v>
      </c>
      <c r="S3436" s="2">
        <f t="shared" si="483"/>
        <v>2</v>
      </c>
      <c r="T3436" s="42">
        <f>DataSet!G1536+DataSet!Q1536+DataSet!S1536</f>
        <v>5</v>
      </c>
      <c r="U3436" s="16" t="str">
        <f t="shared" si="484"/>
        <v>Medium</v>
      </c>
      <c r="V3436" s="4">
        <v>5</v>
      </c>
      <c r="W3436" s="33">
        <f t="shared" si="485"/>
        <v>541.74250000000018</v>
      </c>
      <c r="X3436" s="2" t="s">
        <v>28</v>
      </c>
    </row>
    <row r="3437" spans="1:24" ht="14.25" customHeight="1" x14ac:dyDescent="0.25">
      <c r="A3437" s="2">
        <v>1594</v>
      </c>
      <c r="B3437" s="2">
        <v>63</v>
      </c>
      <c r="C3437" s="2" t="str">
        <f t="shared" si="477"/>
        <v>Seniors</v>
      </c>
      <c r="D3437" s="2" t="s">
        <v>26</v>
      </c>
      <c r="E3437" s="2" t="s">
        <v>29</v>
      </c>
      <c r="F3437" s="2">
        <v>439.21</v>
      </c>
      <c r="G3437" s="2">
        <f t="shared" si="478"/>
        <v>2</v>
      </c>
      <c r="H3437" s="6">
        <v>45790</v>
      </c>
      <c r="I3437" s="12" t="str">
        <f t="shared" si="479"/>
        <v>2025</v>
      </c>
      <c r="J3437" s="10" t="str">
        <f t="shared" si="480"/>
        <v>May</v>
      </c>
      <c r="K3437" s="12" t="str">
        <f t="shared" si="481"/>
        <v>13</v>
      </c>
      <c r="L3437" s="2" t="s">
        <v>14</v>
      </c>
      <c r="M3437" s="2" t="s">
        <v>25</v>
      </c>
      <c r="N3437" s="2">
        <v>0.71</v>
      </c>
      <c r="O3437" s="2" t="s">
        <v>21</v>
      </c>
      <c r="P3437" s="2">
        <v>1</v>
      </c>
      <c r="Q3437" s="2">
        <f t="shared" si="482"/>
        <v>1</v>
      </c>
      <c r="R3437" s="2">
        <v>439.21</v>
      </c>
      <c r="S3437" s="2">
        <f t="shared" si="483"/>
        <v>3</v>
      </c>
      <c r="T3437" s="42">
        <f>DataSet!G1595+DataSet!Q1595+DataSet!S1595</f>
        <v>7</v>
      </c>
      <c r="U3437" s="16" t="str">
        <f t="shared" si="484"/>
        <v>High</v>
      </c>
      <c r="V3437" s="4">
        <v>1</v>
      </c>
      <c r="W3437" s="33">
        <f t="shared" si="485"/>
        <v>527.92542207792201</v>
      </c>
      <c r="X3437" s="2" t="s">
        <v>28</v>
      </c>
    </row>
    <row r="3438" spans="1:24" ht="14.25" customHeight="1" x14ac:dyDescent="0.25">
      <c r="A3438" s="2">
        <v>1837</v>
      </c>
      <c r="B3438" s="2">
        <v>57</v>
      </c>
      <c r="C3438" s="2" t="str">
        <f t="shared" si="477"/>
        <v>Late Adults</v>
      </c>
      <c r="D3438" s="2" t="s">
        <v>26</v>
      </c>
      <c r="E3438" s="2" t="s">
        <v>19</v>
      </c>
      <c r="F3438" s="2">
        <v>709.58</v>
      </c>
      <c r="G3438" s="2">
        <f t="shared" si="478"/>
        <v>3</v>
      </c>
      <c r="H3438" s="6">
        <v>46033</v>
      </c>
      <c r="I3438" s="12" t="str">
        <f t="shared" si="479"/>
        <v>2026</v>
      </c>
      <c r="J3438" s="10" t="str">
        <f t="shared" si="480"/>
        <v>Jan</v>
      </c>
      <c r="K3438" s="12" t="str">
        <f t="shared" si="481"/>
        <v>11</v>
      </c>
      <c r="L3438" s="2" t="s">
        <v>14</v>
      </c>
      <c r="M3438" s="2" t="s">
        <v>15</v>
      </c>
      <c r="N3438" s="2">
        <v>0.71</v>
      </c>
      <c r="O3438" s="2" t="s">
        <v>16</v>
      </c>
      <c r="P3438" s="2">
        <v>10</v>
      </c>
      <c r="Q3438" s="2">
        <f t="shared" si="482"/>
        <v>2</v>
      </c>
      <c r="R3438" s="2">
        <v>70.959999999999994</v>
      </c>
      <c r="S3438" s="2">
        <f t="shared" si="483"/>
        <v>2</v>
      </c>
      <c r="T3438" s="42">
        <f>DataSet!G1838+DataSet!Q1838+DataSet!S1838</f>
        <v>7</v>
      </c>
      <c r="U3438" s="16" t="str">
        <f t="shared" si="484"/>
        <v>High</v>
      </c>
      <c r="V3438" s="4">
        <v>4</v>
      </c>
      <c r="W3438" s="33">
        <f t="shared" si="485"/>
        <v>521.85814814814785</v>
      </c>
      <c r="X3438" s="2" t="s">
        <v>28</v>
      </c>
    </row>
    <row r="3439" spans="1:24" ht="14.25" customHeight="1" x14ac:dyDescent="0.25">
      <c r="A3439" s="2">
        <v>1950</v>
      </c>
      <c r="B3439" s="2">
        <v>41</v>
      </c>
      <c r="C3439" s="2" t="str">
        <f t="shared" si="477"/>
        <v>Mid Adults</v>
      </c>
      <c r="D3439" s="2" t="s">
        <v>18</v>
      </c>
      <c r="E3439" s="2" t="s">
        <v>27</v>
      </c>
      <c r="F3439" s="2">
        <v>944.92</v>
      </c>
      <c r="G3439" s="2">
        <f t="shared" si="478"/>
        <v>3</v>
      </c>
      <c r="H3439" s="6">
        <v>46146</v>
      </c>
      <c r="I3439" s="12" t="str">
        <f t="shared" si="479"/>
        <v>2026</v>
      </c>
      <c r="J3439" s="10" t="str">
        <f t="shared" si="480"/>
        <v>May</v>
      </c>
      <c r="K3439" s="12" t="str">
        <f t="shared" si="481"/>
        <v>04</v>
      </c>
      <c r="L3439" s="2" t="s">
        <v>20</v>
      </c>
      <c r="M3439" s="2" t="s">
        <v>15</v>
      </c>
      <c r="N3439" s="2">
        <v>0.71</v>
      </c>
      <c r="O3439" s="2" t="s">
        <v>16</v>
      </c>
      <c r="P3439" s="2">
        <v>2</v>
      </c>
      <c r="Q3439" s="2">
        <f t="shared" si="482"/>
        <v>1</v>
      </c>
      <c r="R3439" s="2">
        <v>472.46</v>
      </c>
      <c r="S3439" s="2">
        <f t="shared" si="483"/>
        <v>3</v>
      </c>
      <c r="T3439" s="42">
        <f>DataSet!G1951+DataSet!Q1951+DataSet!S1951</f>
        <v>7</v>
      </c>
      <c r="U3439" s="16" t="str">
        <f t="shared" si="484"/>
        <v>High</v>
      </c>
      <c r="V3439" s="4">
        <v>5</v>
      </c>
      <c r="W3439" s="33">
        <f t="shared" si="485"/>
        <v>541.05261168384902</v>
      </c>
      <c r="X3439" s="2" t="s">
        <v>17</v>
      </c>
    </row>
    <row r="3440" spans="1:24" ht="14.25" customHeight="1" x14ac:dyDescent="0.25">
      <c r="A3440" s="2">
        <v>2660</v>
      </c>
      <c r="B3440" s="2">
        <v>24</v>
      </c>
      <c r="C3440" s="2" t="str">
        <f t="shared" si="477"/>
        <v>Young Adults</v>
      </c>
      <c r="D3440" s="2" t="s">
        <v>23</v>
      </c>
      <c r="E3440" s="2" t="s">
        <v>29</v>
      </c>
      <c r="F3440" s="2">
        <v>224.44</v>
      </c>
      <c r="G3440" s="2">
        <f t="shared" si="478"/>
        <v>1</v>
      </c>
      <c r="H3440" s="6">
        <v>46856</v>
      </c>
      <c r="I3440" s="12" t="str">
        <f t="shared" si="479"/>
        <v>2028</v>
      </c>
      <c r="J3440" s="10" t="str">
        <f t="shared" si="480"/>
        <v>Apr</v>
      </c>
      <c r="K3440" s="12" t="str">
        <f t="shared" si="481"/>
        <v>13</v>
      </c>
      <c r="L3440" s="2" t="s">
        <v>30</v>
      </c>
      <c r="M3440" s="2" t="s">
        <v>25</v>
      </c>
      <c r="N3440" s="2">
        <v>0.71</v>
      </c>
      <c r="O3440" s="2" t="s">
        <v>21</v>
      </c>
      <c r="P3440" s="2">
        <v>9</v>
      </c>
      <c r="Q3440" s="2">
        <f t="shared" si="482"/>
        <v>2</v>
      </c>
      <c r="R3440" s="2">
        <v>24.94</v>
      </c>
      <c r="S3440" s="2">
        <f t="shared" si="483"/>
        <v>1</v>
      </c>
      <c r="T3440" s="42">
        <f>DataSet!G2661+DataSet!Q2661+DataSet!S2661</f>
        <v>5</v>
      </c>
      <c r="U3440" s="16" t="str">
        <f t="shared" si="484"/>
        <v>Medium</v>
      </c>
      <c r="V3440" s="4">
        <v>2</v>
      </c>
      <c r="W3440" s="33">
        <f t="shared" si="485"/>
        <v>516.19109717868321</v>
      </c>
      <c r="X3440" s="2" t="s">
        <v>22</v>
      </c>
    </row>
    <row r="3441" spans="1:24" ht="14.25" customHeight="1" x14ac:dyDescent="0.25">
      <c r="A3441" s="2">
        <v>2691</v>
      </c>
      <c r="B3441" s="2">
        <v>68</v>
      </c>
      <c r="C3441" s="2" t="str">
        <f t="shared" si="477"/>
        <v>Seniors</v>
      </c>
      <c r="D3441" s="2" t="s">
        <v>12</v>
      </c>
      <c r="E3441" s="2" t="s">
        <v>13</v>
      </c>
      <c r="F3441" s="2">
        <v>648.07000000000005</v>
      </c>
      <c r="G3441" s="2">
        <f t="shared" si="478"/>
        <v>2</v>
      </c>
      <c r="H3441" s="6">
        <v>46887</v>
      </c>
      <c r="I3441" s="12" t="str">
        <f t="shared" si="479"/>
        <v>2028</v>
      </c>
      <c r="J3441" s="10" t="str">
        <f t="shared" si="480"/>
        <v>May</v>
      </c>
      <c r="K3441" s="12" t="str">
        <f t="shared" si="481"/>
        <v>14</v>
      </c>
      <c r="L3441" s="2" t="s">
        <v>14</v>
      </c>
      <c r="M3441" s="2" t="s">
        <v>25</v>
      </c>
      <c r="N3441" s="2">
        <v>0.71</v>
      </c>
      <c r="O3441" s="2" t="s">
        <v>16</v>
      </c>
      <c r="P3441" s="2">
        <v>5</v>
      </c>
      <c r="Q3441" s="2">
        <f t="shared" si="482"/>
        <v>1</v>
      </c>
      <c r="R3441" s="2">
        <v>129.61000000000001</v>
      </c>
      <c r="S3441" s="2">
        <f t="shared" si="483"/>
        <v>2</v>
      </c>
      <c r="T3441" s="42">
        <f>DataSet!G2692+DataSet!Q2692+DataSet!S2692</f>
        <v>7</v>
      </c>
      <c r="U3441" s="16" t="str">
        <f t="shared" si="484"/>
        <v>High</v>
      </c>
      <c r="V3441" s="4">
        <v>2</v>
      </c>
      <c r="W3441" s="33">
        <f t="shared" si="485"/>
        <v>517.10855345911932</v>
      </c>
      <c r="X3441" s="2" t="s">
        <v>22</v>
      </c>
    </row>
    <row r="3442" spans="1:24" ht="14.25" customHeight="1" x14ac:dyDescent="0.25">
      <c r="A3442" s="2">
        <v>2968</v>
      </c>
      <c r="B3442" s="2">
        <v>56</v>
      </c>
      <c r="C3442" s="2" t="str">
        <f t="shared" si="477"/>
        <v>Late Adults</v>
      </c>
      <c r="D3442" s="2" t="s">
        <v>12</v>
      </c>
      <c r="E3442" s="2" t="s">
        <v>19</v>
      </c>
      <c r="F3442" s="2">
        <v>859.97</v>
      </c>
      <c r="G3442" s="2">
        <f t="shared" si="478"/>
        <v>3</v>
      </c>
      <c r="H3442" s="6">
        <v>47164</v>
      </c>
      <c r="I3442" s="12" t="str">
        <f t="shared" si="479"/>
        <v>2029</v>
      </c>
      <c r="J3442" s="10" t="str">
        <f t="shared" si="480"/>
        <v>Feb</v>
      </c>
      <c r="K3442" s="12" t="str">
        <f t="shared" si="481"/>
        <v>15</v>
      </c>
      <c r="L3442" s="2" t="s">
        <v>20</v>
      </c>
      <c r="M3442" s="2" t="s">
        <v>15</v>
      </c>
      <c r="N3442" s="2">
        <v>0.71</v>
      </c>
      <c r="O3442" s="2" t="s">
        <v>21</v>
      </c>
      <c r="P3442" s="2">
        <v>12</v>
      </c>
      <c r="Q3442" s="2">
        <f t="shared" si="482"/>
        <v>2</v>
      </c>
      <c r="R3442" s="2">
        <v>71.66</v>
      </c>
      <c r="S3442" s="2">
        <f t="shared" si="483"/>
        <v>2</v>
      </c>
      <c r="T3442" s="42">
        <f>DataSet!G2969+DataSet!Q2969+DataSet!S2969</f>
        <v>4</v>
      </c>
      <c r="U3442" s="16" t="str">
        <f t="shared" si="484"/>
        <v>Low</v>
      </c>
      <c r="V3442" s="4">
        <v>1</v>
      </c>
      <c r="W3442" s="33">
        <f t="shared" si="485"/>
        <v>528.21439739413677</v>
      </c>
      <c r="X3442" s="2" t="s">
        <v>28</v>
      </c>
    </row>
    <row r="3443" spans="1:24" ht="14.25" customHeight="1" x14ac:dyDescent="0.25">
      <c r="A3443" s="2">
        <v>3194</v>
      </c>
      <c r="B3443" s="2">
        <v>65</v>
      </c>
      <c r="C3443" s="2" t="str">
        <f t="shared" si="477"/>
        <v>Seniors</v>
      </c>
      <c r="D3443" s="2" t="s">
        <v>23</v>
      </c>
      <c r="E3443" s="2" t="s">
        <v>19</v>
      </c>
      <c r="F3443" s="2">
        <v>366.95</v>
      </c>
      <c r="G3443" s="2">
        <f t="shared" si="478"/>
        <v>2</v>
      </c>
      <c r="H3443" s="6">
        <v>47390</v>
      </c>
      <c r="I3443" s="12" t="str">
        <f t="shared" si="479"/>
        <v>2029</v>
      </c>
      <c r="J3443" s="10" t="str">
        <f t="shared" si="480"/>
        <v>Sep</v>
      </c>
      <c r="K3443" s="12" t="str">
        <f t="shared" si="481"/>
        <v>29</v>
      </c>
      <c r="L3443" s="2" t="s">
        <v>20</v>
      </c>
      <c r="M3443" s="2" t="s">
        <v>25</v>
      </c>
      <c r="N3443" s="2">
        <v>0.71</v>
      </c>
      <c r="O3443" s="2" t="s">
        <v>16</v>
      </c>
      <c r="P3443" s="2">
        <v>17</v>
      </c>
      <c r="Q3443" s="2">
        <f t="shared" si="482"/>
        <v>3</v>
      </c>
      <c r="R3443" s="2">
        <v>21.59</v>
      </c>
      <c r="S3443" s="2">
        <f t="shared" si="483"/>
        <v>1</v>
      </c>
      <c r="T3443" s="42">
        <f>DataSet!G3195+DataSet!Q3195+DataSet!S3195</f>
        <v>5</v>
      </c>
      <c r="U3443" s="16" t="str">
        <f t="shared" si="484"/>
        <v>Medium</v>
      </c>
      <c r="V3443" s="4">
        <v>3</v>
      </c>
      <c r="W3443" s="33">
        <f t="shared" si="485"/>
        <v>498.78030959752277</v>
      </c>
      <c r="X3443" s="2" t="s">
        <v>17</v>
      </c>
    </row>
    <row r="3444" spans="1:24" ht="14.25" customHeight="1" x14ac:dyDescent="0.25">
      <c r="A3444" s="2">
        <v>3386</v>
      </c>
      <c r="B3444" s="2">
        <v>54</v>
      </c>
      <c r="C3444" s="2" t="str">
        <f t="shared" si="477"/>
        <v>Late Adults</v>
      </c>
      <c r="D3444" s="2" t="s">
        <v>12</v>
      </c>
      <c r="E3444" s="2" t="s">
        <v>13</v>
      </c>
      <c r="F3444" s="2">
        <v>850.13</v>
      </c>
      <c r="G3444" s="2">
        <f t="shared" si="478"/>
        <v>3</v>
      </c>
      <c r="H3444" s="6">
        <v>47582</v>
      </c>
      <c r="I3444" s="12" t="str">
        <f t="shared" si="479"/>
        <v>2030</v>
      </c>
      <c r="J3444" s="10" t="str">
        <f t="shared" si="480"/>
        <v>Apr</v>
      </c>
      <c r="K3444" s="12" t="str">
        <f t="shared" si="481"/>
        <v>09</v>
      </c>
      <c r="L3444" s="2" t="s">
        <v>14</v>
      </c>
      <c r="M3444" s="2" t="s">
        <v>25</v>
      </c>
      <c r="N3444" s="2">
        <v>0.71</v>
      </c>
      <c r="O3444" s="2" t="s">
        <v>16</v>
      </c>
      <c r="P3444" s="2">
        <v>14</v>
      </c>
      <c r="Q3444" s="2">
        <f t="shared" si="482"/>
        <v>2</v>
      </c>
      <c r="R3444" s="2">
        <v>60.72</v>
      </c>
      <c r="S3444" s="2">
        <f t="shared" si="483"/>
        <v>2</v>
      </c>
      <c r="T3444" s="42">
        <f>DataSet!G3387+DataSet!Q3387+DataSet!S3387</f>
        <v>7</v>
      </c>
      <c r="U3444" s="16" t="str">
        <f t="shared" si="484"/>
        <v>High</v>
      </c>
      <c r="V3444" s="4">
        <v>2</v>
      </c>
      <c r="W3444" s="33">
        <f t="shared" si="485"/>
        <v>516.69542586750765</v>
      </c>
      <c r="X3444" s="2" t="s">
        <v>22</v>
      </c>
    </row>
    <row r="3445" spans="1:24" ht="14.25" customHeight="1" x14ac:dyDescent="0.25">
      <c r="A3445" s="2">
        <v>3670</v>
      </c>
      <c r="B3445" s="2">
        <v>24</v>
      </c>
      <c r="C3445" s="2" t="str">
        <f t="shared" si="477"/>
        <v>Young Adults</v>
      </c>
      <c r="D3445" s="2" t="s">
        <v>12</v>
      </c>
      <c r="E3445" s="2" t="s">
        <v>13</v>
      </c>
      <c r="F3445" s="2">
        <v>293.54000000000002</v>
      </c>
      <c r="G3445" s="2">
        <f t="shared" si="478"/>
        <v>1</v>
      </c>
      <c r="H3445" s="6">
        <v>47866</v>
      </c>
      <c r="I3445" s="12" t="str">
        <f t="shared" si="479"/>
        <v>2031</v>
      </c>
      <c r="J3445" s="10" t="str">
        <f t="shared" si="480"/>
        <v>Jan</v>
      </c>
      <c r="K3445" s="12" t="str">
        <f t="shared" si="481"/>
        <v>18</v>
      </c>
      <c r="L3445" s="2" t="s">
        <v>14</v>
      </c>
      <c r="M3445" s="2" t="s">
        <v>25</v>
      </c>
      <c r="N3445" s="2">
        <v>0.71</v>
      </c>
      <c r="O3445" s="2" t="s">
        <v>21</v>
      </c>
      <c r="P3445" s="2">
        <v>12</v>
      </c>
      <c r="Q3445" s="2">
        <f t="shared" si="482"/>
        <v>2</v>
      </c>
      <c r="R3445" s="2">
        <v>24.46</v>
      </c>
      <c r="S3445" s="2">
        <f t="shared" si="483"/>
        <v>1</v>
      </c>
      <c r="T3445" s="42">
        <f>DataSet!G3671+DataSet!Q3671+DataSet!S3671</f>
        <v>8</v>
      </c>
      <c r="U3445" s="16" t="str">
        <f t="shared" si="484"/>
        <v>High</v>
      </c>
      <c r="V3445" s="4">
        <v>1</v>
      </c>
      <c r="W3445" s="33">
        <f t="shared" si="485"/>
        <v>527.13022875817001</v>
      </c>
      <c r="X3445" s="2" t="s">
        <v>17</v>
      </c>
    </row>
    <row r="3446" spans="1:24" ht="14.25" customHeight="1" x14ac:dyDescent="0.25">
      <c r="A3446" s="2">
        <v>4179</v>
      </c>
      <c r="B3446" s="2">
        <v>33</v>
      </c>
      <c r="C3446" s="2" t="str">
        <f t="shared" si="477"/>
        <v>Early Adults</v>
      </c>
      <c r="D3446" s="2" t="s">
        <v>26</v>
      </c>
      <c r="E3446" s="2" t="s">
        <v>29</v>
      </c>
      <c r="F3446" s="2">
        <v>169.3</v>
      </c>
      <c r="G3446" s="2">
        <f t="shared" si="478"/>
        <v>1</v>
      </c>
      <c r="H3446" s="6">
        <v>48375</v>
      </c>
      <c r="I3446" s="12" t="str">
        <f t="shared" si="479"/>
        <v>2032</v>
      </c>
      <c r="J3446" s="10" t="str">
        <f t="shared" si="480"/>
        <v>Jun</v>
      </c>
      <c r="K3446" s="12" t="str">
        <f t="shared" si="481"/>
        <v>10</v>
      </c>
      <c r="L3446" s="2" t="s">
        <v>20</v>
      </c>
      <c r="M3446" s="2" t="s">
        <v>15</v>
      </c>
      <c r="N3446" s="2">
        <v>0.71</v>
      </c>
      <c r="O3446" s="2" t="s">
        <v>16</v>
      </c>
      <c r="P3446" s="2">
        <v>19</v>
      </c>
      <c r="Q3446" s="2">
        <f t="shared" si="482"/>
        <v>3</v>
      </c>
      <c r="R3446" s="2">
        <v>8.91</v>
      </c>
      <c r="S3446" s="2">
        <f t="shared" si="483"/>
        <v>1</v>
      </c>
      <c r="T3446" s="42">
        <f>DataSet!G4180+DataSet!Q4180+DataSet!S4180</f>
        <v>6</v>
      </c>
      <c r="U3446" s="16" t="str">
        <f t="shared" si="484"/>
        <v>Medium</v>
      </c>
      <c r="V3446" s="4">
        <v>5</v>
      </c>
      <c r="W3446" s="33">
        <f t="shared" si="485"/>
        <v>539.65996551724152</v>
      </c>
      <c r="X3446" s="2" t="s">
        <v>22</v>
      </c>
    </row>
    <row r="3447" spans="1:24" ht="14.25" customHeight="1" x14ac:dyDescent="0.25">
      <c r="A3447" s="2">
        <v>4562</v>
      </c>
      <c r="B3447" s="2">
        <v>69</v>
      </c>
      <c r="C3447" s="2" t="str">
        <f t="shared" si="477"/>
        <v>Seniors</v>
      </c>
      <c r="D3447" s="2" t="s">
        <v>26</v>
      </c>
      <c r="E3447" s="2" t="s">
        <v>19</v>
      </c>
      <c r="F3447" s="2">
        <v>547.16</v>
      </c>
      <c r="G3447" s="2">
        <f t="shared" si="478"/>
        <v>2</v>
      </c>
      <c r="H3447" s="6">
        <v>48758</v>
      </c>
      <c r="I3447" s="12" t="str">
        <f t="shared" si="479"/>
        <v>2033</v>
      </c>
      <c r="J3447" s="10" t="str">
        <f t="shared" si="480"/>
        <v>Jun</v>
      </c>
      <c r="K3447" s="12" t="str">
        <f t="shared" si="481"/>
        <v>28</v>
      </c>
      <c r="L3447" s="2" t="s">
        <v>14</v>
      </c>
      <c r="M3447" s="2" t="s">
        <v>15</v>
      </c>
      <c r="N3447" s="2">
        <v>0.71</v>
      </c>
      <c r="O3447" s="2" t="s">
        <v>21</v>
      </c>
      <c r="P3447" s="2">
        <v>14</v>
      </c>
      <c r="Q3447" s="2">
        <f t="shared" si="482"/>
        <v>2</v>
      </c>
      <c r="R3447" s="2">
        <v>39.08</v>
      </c>
      <c r="S3447" s="2">
        <f t="shared" si="483"/>
        <v>1</v>
      </c>
      <c r="T3447" s="42">
        <f>DataSet!G4563+DataSet!Q4563+DataSet!S4563</f>
        <v>3</v>
      </c>
      <c r="U3447" s="16" t="str">
        <f t="shared" si="484"/>
        <v>Low</v>
      </c>
      <c r="V3447" s="4">
        <v>4</v>
      </c>
      <c r="W3447" s="33">
        <f t="shared" si="485"/>
        <v>521.27696594427221</v>
      </c>
      <c r="X3447" s="2" t="s">
        <v>28</v>
      </c>
    </row>
    <row r="3448" spans="1:24" ht="14.25" customHeight="1" x14ac:dyDescent="0.25">
      <c r="A3448" s="2">
        <v>4571</v>
      </c>
      <c r="B3448" s="2">
        <v>19</v>
      </c>
      <c r="C3448" s="2" t="str">
        <f t="shared" si="477"/>
        <v>Young Adults</v>
      </c>
      <c r="D3448" s="2" t="s">
        <v>18</v>
      </c>
      <c r="E3448" s="2" t="s">
        <v>13</v>
      </c>
      <c r="F3448" s="2">
        <v>485.86</v>
      </c>
      <c r="G3448" s="2">
        <f t="shared" si="478"/>
        <v>2</v>
      </c>
      <c r="H3448" s="6">
        <v>48767</v>
      </c>
      <c r="I3448" s="12" t="str">
        <f t="shared" si="479"/>
        <v>2033</v>
      </c>
      <c r="J3448" s="10" t="str">
        <f t="shared" si="480"/>
        <v>Jul</v>
      </c>
      <c r="K3448" s="12" t="str">
        <f t="shared" si="481"/>
        <v>07</v>
      </c>
      <c r="L3448" s="2" t="s">
        <v>20</v>
      </c>
      <c r="M3448" s="2" t="s">
        <v>15</v>
      </c>
      <c r="N3448" s="2">
        <v>0.71</v>
      </c>
      <c r="O3448" s="2" t="s">
        <v>21</v>
      </c>
      <c r="P3448" s="2">
        <v>3</v>
      </c>
      <c r="Q3448" s="2">
        <f t="shared" si="482"/>
        <v>1</v>
      </c>
      <c r="R3448" s="2">
        <v>161.94999999999999</v>
      </c>
      <c r="S3448" s="2">
        <f t="shared" si="483"/>
        <v>3</v>
      </c>
      <c r="T3448" s="42">
        <f>DataSet!G4572+DataSet!Q4572+DataSet!S4572</f>
        <v>4</v>
      </c>
      <c r="U3448" s="16" t="str">
        <f t="shared" si="484"/>
        <v>Low</v>
      </c>
      <c r="V3448" s="4">
        <v>4</v>
      </c>
      <c r="W3448" s="33">
        <f t="shared" si="485"/>
        <v>521.19658385093135</v>
      </c>
      <c r="X3448" s="2" t="s">
        <v>28</v>
      </c>
    </row>
    <row r="3449" spans="1:24" ht="14.25" customHeight="1" x14ac:dyDescent="0.25">
      <c r="A3449" s="2">
        <v>4755</v>
      </c>
      <c r="B3449" s="2">
        <v>48</v>
      </c>
      <c r="C3449" s="2" t="str">
        <f t="shared" si="477"/>
        <v>Mid Adults</v>
      </c>
      <c r="D3449" s="2" t="s">
        <v>12</v>
      </c>
      <c r="E3449" s="2" t="s">
        <v>29</v>
      </c>
      <c r="F3449" s="2">
        <v>61.33</v>
      </c>
      <c r="G3449" s="2">
        <f t="shared" si="478"/>
        <v>1</v>
      </c>
      <c r="H3449" s="6">
        <v>48951</v>
      </c>
      <c r="I3449" s="12" t="str">
        <f t="shared" si="479"/>
        <v>2034</v>
      </c>
      <c r="J3449" s="10" t="str">
        <f t="shared" si="480"/>
        <v>Jan</v>
      </c>
      <c r="K3449" s="12" t="str">
        <f t="shared" si="481"/>
        <v>07</v>
      </c>
      <c r="L3449" s="2" t="s">
        <v>20</v>
      </c>
      <c r="M3449" s="2" t="s">
        <v>15</v>
      </c>
      <c r="N3449" s="2">
        <v>0.71</v>
      </c>
      <c r="O3449" s="2" t="s">
        <v>21</v>
      </c>
      <c r="P3449" s="2">
        <v>9</v>
      </c>
      <c r="Q3449" s="2">
        <f t="shared" si="482"/>
        <v>2</v>
      </c>
      <c r="R3449" s="2">
        <v>6.81</v>
      </c>
      <c r="S3449" s="2">
        <f t="shared" si="483"/>
        <v>1</v>
      </c>
      <c r="T3449" s="42">
        <f>DataSet!G4756+DataSet!Q4756+DataSet!S4756</f>
        <v>6</v>
      </c>
      <c r="U3449" s="16" t="str">
        <f t="shared" si="484"/>
        <v>Medium</v>
      </c>
      <c r="V3449" s="4">
        <v>2</v>
      </c>
      <c r="W3449" s="33">
        <f t="shared" si="485"/>
        <v>515.64025316455684</v>
      </c>
      <c r="X3449" s="2" t="s">
        <v>22</v>
      </c>
    </row>
    <row r="3450" spans="1:24" ht="14.25" customHeight="1" x14ac:dyDescent="0.25">
      <c r="A3450" s="2">
        <v>4894</v>
      </c>
      <c r="B3450" s="2">
        <v>54</v>
      </c>
      <c r="C3450" s="2" t="str">
        <f t="shared" si="477"/>
        <v>Late Adults</v>
      </c>
      <c r="D3450" s="2" t="s">
        <v>12</v>
      </c>
      <c r="E3450" s="2" t="s">
        <v>19</v>
      </c>
      <c r="F3450" s="2">
        <v>485.8</v>
      </c>
      <c r="G3450" s="2">
        <f t="shared" si="478"/>
        <v>2</v>
      </c>
      <c r="H3450" s="6">
        <v>49090</v>
      </c>
      <c r="I3450" s="12" t="str">
        <f t="shared" si="479"/>
        <v>2034</v>
      </c>
      <c r="J3450" s="10" t="str">
        <f t="shared" si="480"/>
        <v>May</v>
      </c>
      <c r="K3450" s="12" t="str">
        <f t="shared" si="481"/>
        <v>26</v>
      </c>
      <c r="L3450" s="2" t="s">
        <v>24</v>
      </c>
      <c r="M3450" s="2" t="s">
        <v>25</v>
      </c>
      <c r="N3450" s="2">
        <v>0.71</v>
      </c>
      <c r="O3450" s="2" t="s">
        <v>21</v>
      </c>
      <c r="P3450" s="2">
        <v>17</v>
      </c>
      <c r="Q3450" s="2">
        <f t="shared" si="482"/>
        <v>3</v>
      </c>
      <c r="R3450" s="2">
        <v>28.58</v>
      </c>
      <c r="S3450" s="2">
        <f t="shared" si="483"/>
        <v>1</v>
      </c>
      <c r="T3450" s="42">
        <f>DataSet!G4895+DataSet!Q4895+DataSet!S4895</f>
        <v>5</v>
      </c>
      <c r="U3450" s="16" t="str">
        <f t="shared" si="484"/>
        <v>Medium</v>
      </c>
      <c r="V3450" s="4">
        <v>1</v>
      </c>
      <c r="W3450" s="33">
        <f t="shared" si="485"/>
        <v>527.89609836065574</v>
      </c>
      <c r="X3450" s="2" t="s">
        <v>22</v>
      </c>
    </row>
    <row r="3451" spans="1:24" ht="14.25" customHeight="1" x14ac:dyDescent="0.25">
      <c r="A3451" s="2">
        <v>6</v>
      </c>
      <c r="B3451" s="2">
        <v>57</v>
      </c>
      <c r="C3451" s="2" t="str">
        <f t="shared" si="477"/>
        <v>Late Adults</v>
      </c>
      <c r="D3451" s="2" t="s">
        <v>26</v>
      </c>
      <c r="E3451" s="2" t="s">
        <v>27</v>
      </c>
      <c r="F3451" s="2">
        <v>597.92999999999995</v>
      </c>
      <c r="G3451" s="2">
        <f t="shared" si="478"/>
        <v>2</v>
      </c>
      <c r="H3451" s="6">
        <v>44202</v>
      </c>
      <c r="I3451" s="12" t="str">
        <f t="shared" si="479"/>
        <v>2021</v>
      </c>
      <c r="J3451" s="10" t="str">
        <f t="shared" si="480"/>
        <v>Jan</v>
      </c>
      <c r="K3451" s="12" t="str">
        <f t="shared" si="481"/>
        <v>06</v>
      </c>
      <c r="L3451" s="2" t="s">
        <v>14</v>
      </c>
      <c r="M3451" s="2" t="s">
        <v>25</v>
      </c>
      <c r="N3451" s="2">
        <v>0.7</v>
      </c>
      <c r="O3451" s="2" t="s">
        <v>16</v>
      </c>
      <c r="P3451" s="2">
        <v>5</v>
      </c>
      <c r="Q3451" s="2">
        <f t="shared" si="482"/>
        <v>1</v>
      </c>
      <c r="R3451" s="2">
        <v>119.59</v>
      </c>
      <c r="S3451" s="2">
        <f t="shared" si="483"/>
        <v>2</v>
      </c>
      <c r="T3451" s="42">
        <f>DataSet!G7+DataSet!Q7+DataSet!S7</f>
        <v>6</v>
      </c>
      <c r="U3451" s="16" t="str">
        <f t="shared" si="484"/>
        <v>Medium</v>
      </c>
      <c r="V3451" s="4">
        <v>2</v>
      </c>
      <c r="W3451" s="33">
        <f t="shared" si="485"/>
        <v>517.08250793650768</v>
      </c>
      <c r="X3451" s="2" t="s">
        <v>22</v>
      </c>
    </row>
    <row r="3452" spans="1:24" ht="14.25" customHeight="1" x14ac:dyDescent="0.25">
      <c r="A3452" s="2">
        <v>175</v>
      </c>
      <c r="B3452" s="2">
        <v>58</v>
      </c>
      <c r="C3452" s="2" t="str">
        <f t="shared" si="477"/>
        <v>Late Adults</v>
      </c>
      <c r="D3452" s="2" t="s">
        <v>23</v>
      </c>
      <c r="E3452" s="2" t="s">
        <v>13</v>
      </c>
      <c r="F3452" s="2">
        <v>205.54</v>
      </c>
      <c r="G3452" s="2">
        <f t="shared" si="478"/>
        <v>1</v>
      </c>
      <c r="H3452" s="6">
        <v>44371</v>
      </c>
      <c r="I3452" s="12" t="str">
        <f t="shared" si="479"/>
        <v>2021</v>
      </c>
      <c r="J3452" s="10" t="str">
        <f t="shared" si="480"/>
        <v>Jun</v>
      </c>
      <c r="K3452" s="12" t="str">
        <f t="shared" si="481"/>
        <v>24</v>
      </c>
      <c r="L3452" s="2" t="s">
        <v>14</v>
      </c>
      <c r="M3452" s="2" t="s">
        <v>25</v>
      </c>
      <c r="N3452" s="2">
        <v>0.7</v>
      </c>
      <c r="O3452" s="2" t="s">
        <v>16</v>
      </c>
      <c r="P3452" s="2">
        <v>8</v>
      </c>
      <c r="Q3452" s="2">
        <f t="shared" si="482"/>
        <v>2</v>
      </c>
      <c r="R3452" s="2">
        <v>25.69</v>
      </c>
      <c r="S3452" s="2">
        <f t="shared" si="483"/>
        <v>1</v>
      </c>
      <c r="T3452" s="42">
        <f>DataSet!G176+DataSet!Q176+DataSet!S176</f>
        <v>6</v>
      </c>
      <c r="U3452" s="16" t="str">
        <f t="shared" si="484"/>
        <v>Medium</v>
      </c>
      <c r="V3452" s="4">
        <v>4</v>
      </c>
      <c r="W3452" s="33">
        <f t="shared" si="485"/>
        <v>521.30666666666627</v>
      </c>
      <c r="X3452" s="2" t="s">
        <v>22</v>
      </c>
    </row>
    <row r="3453" spans="1:24" ht="14.25" customHeight="1" x14ac:dyDescent="0.25">
      <c r="A3453" s="2">
        <v>228</v>
      </c>
      <c r="B3453" s="2">
        <v>65</v>
      </c>
      <c r="C3453" s="2" t="str">
        <f t="shared" si="477"/>
        <v>Seniors</v>
      </c>
      <c r="D3453" s="2" t="s">
        <v>26</v>
      </c>
      <c r="E3453" s="2" t="s">
        <v>29</v>
      </c>
      <c r="F3453" s="2">
        <v>418.09</v>
      </c>
      <c r="G3453" s="2">
        <f t="shared" si="478"/>
        <v>2</v>
      </c>
      <c r="H3453" s="6">
        <v>44424</v>
      </c>
      <c r="I3453" s="12" t="str">
        <f t="shared" si="479"/>
        <v>2021</v>
      </c>
      <c r="J3453" s="10" t="str">
        <f t="shared" si="480"/>
        <v>Aug</v>
      </c>
      <c r="K3453" s="12" t="str">
        <f t="shared" si="481"/>
        <v>16</v>
      </c>
      <c r="L3453" s="2" t="s">
        <v>14</v>
      </c>
      <c r="M3453" s="2" t="s">
        <v>25</v>
      </c>
      <c r="N3453" s="2">
        <v>0.7</v>
      </c>
      <c r="O3453" s="2" t="s">
        <v>21</v>
      </c>
      <c r="P3453" s="2">
        <v>18</v>
      </c>
      <c r="Q3453" s="2">
        <f t="shared" si="482"/>
        <v>3</v>
      </c>
      <c r="R3453" s="2">
        <v>23.23</v>
      </c>
      <c r="S3453" s="2">
        <f t="shared" si="483"/>
        <v>1</v>
      </c>
      <c r="T3453" s="42">
        <f>DataSet!G229+DataSet!Q229+DataSet!S229</f>
        <v>7</v>
      </c>
      <c r="U3453" s="16" t="str">
        <f t="shared" si="484"/>
        <v>High</v>
      </c>
      <c r="V3453" s="4">
        <v>3</v>
      </c>
      <c r="W3453" s="33">
        <f t="shared" si="485"/>
        <v>499.18972049689393</v>
      </c>
      <c r="X3453" s="2" t="s">
        <v>22</v>
      </c>
    </row>
    <row r="3454" spans="1:24" ht="14.25" customHeight="1" x14ac:dyDescent="0.25">
      <c r="A3454" s="2">
        <v>347</v>
      </c>
      <c r="B3454" s="2">
        <v>61</v>
      </c>
      <c r="C3454" s="2" t="str">
        <f t="shared" si="477"/>
        <v>Seniors</v>
      </c>
      <c r="D3454" s="2" t="s">
        <v>26</v>
      </c>
      <c r="E3454" s="2" t="s">
        <v>13</v>
      </c>
      <c r="F3454" s="2">
        <v>207.49</v>
      </c>
      <c r="G3454" s="2">
        <f t="shared" si="478"/>
        <v>1</v>
      </c>
      <c r="H3454" s="6">
        <v>44543</v>
      </c>
      <c r="I3454" s="12" t="str">
        <f t="shared" si="479"/>
        <v>2021</v>
      </c>
      <c r="J3454" s="10" t="str">
        <f t="shared" si="480"/>
        <v>Dec</v>
      </c>
      <c r="K3454" s="12" t="str">
        <f t="shared" si="481"/>
        <v>13</v>
      </c>
      <c r="L3454" s="2" t="s">
        <v>30</v>
      </c>
      <c r="M3454" s="2" t="s">
        <v>15</v>
      </c>
      <c r="N3454" s="2">
        <v>0.7</v>
      </c>
      <c r="O3454" s="2" t="s">
        <v>21</v>
      </c>
      <c r="P3454" s="2">
        <v>10</v>
      </c>
      <c r="Q3454" s="2">
        <f t="shared" si="482"/>
        <v>2</v>
      </c>
      <c r="R3454" s="2">
        <v>20.75</v>
      </c>
      <c r="S3454" s="2">
        <f t="shared" si="483"/>
        <v>1</v>
      </c>
      <c r="T3454" s="42">
        <f>DataSet!G348+DataSet!Q348+DataSet!S348</f>
        <v>5</v>
      </c>
      <c r="U3454" s="16" t="str">
        <f t="shared" si="484"/>
        <v>Medium</v>
      </c>
      <c r="V3454" s="4">
        <v>3</v>
      </c>
      <c r="W3454" s="33">
        <f t="shared" si="485"/>
        <v>499.44236760124568</v>
      </c>
      <c r="X3454" s="2" t="s">
        <v>17</v>
      </c>
    </row>
    <row r="3455" spans="1:24" ht="14.25" customHeight="1" x14ac:dyDescent="0.25">
      <c r="A3455" s="2">
        <v>905</v>
      </c>
      <c r="B3455" s="2">
        <v>23</v>
      </c>
      <c r="C3455" s="2" t="str">
        <f t="shared" si="477"/>
        <v>Young Adults</v>
      </c>
      <c r="D3455" s="2" t="s">
        <v>26</v>
      </c>
      <c r="E3455" s="2" t="s">
        <v>27</v>
      </c>
      <c r="F3455" s="2">
        <v>437.55</v>
      </c>
      <c r="G3455" s="2">
        <f t="shared" si="478"/>
        <v>2</v>
      </c>
      <c r="H3455" s="6">
        <v>45101</v>
      </c>
      <c r="I3455" s="12" t="str">
        <f t="shared" si="479"/>
        <v>2023</v>
      </c>
      <c r="J3455" s="10" t="str">
        <f t="shared" si="480"/>
        <v>Jun</v>
      </c>
      <c r="K3455" s="12" t="str">
        <f t="shared" si="481"/>
        <v>24</v>
      </c>
      <c r="L3455" s="2" t="s">
        <v>14</v>
      </c>
      <c r="M3455" s="2" t="s">
        <v>15</v>
      </c>
      <c r="N3455" s="2">
        <v>0.7</v>
      </c>
      <c r="O3455" s="2" t="s">
        <v>16</v>
      </c>
      <c r="P3455" s="2">
        <v>16</v>
      </c>
      <c r="Q3455" s="2">
        <f t="shared" si="482"/>
        <v>3</v>
      </c>
      <c r="R3455" s="2">
        <v>27.35</v>
      </c>
      <c r="S3455" s="2">
        <f t="shared" si="483"/>
        <v>1</v>
      </c>
      <c r="T3455" s="42">
        <f>DataSet!G906+DataSet!Q906+DataSet!S906</f>
        <v>3</v>
      </c>
      <c r="U3455" s="16" t="str">
        <f t="shared" si="484"/>
        <v>Low</v>
      </c>
      <c r="V3455" s="4">
        <v>4</v>
      </c>
      <c r="W3455" s="33">
        <f t="shared" si="485"/>
        <v>522.29343749999975</v>
      </c>
      <c r="X3455" s="2" t="s">
        <v>28</v>
      </c>
    </row>
    <row r="3456" spans="1:24" ht="14.25" customHeight="1" x14ac:dyDescent="0.25">
      <c r="A3456" s="2">
        <v>1435</v>
      </c>
      <c r="B3456" s="2">
        <v>45</v>
      </c>
      <c r="C3456" s="2" t="str">
        <f t="shared" si="477"/>
        <v>Mid Adults</v>
      </c>
      <c r="D3456" s="2" t="s">
        <v>18</v>
      </c>
      <c r="E3456" s="2" t="s">
        <v>19</v>
      </c>
      <c r="F3456" s="2">
        <v>105.68</v>
      </c>
      <c r="G3456" s="2">
        <f t="shared" si="478"/>
        <v>1</v>
      </c>
      <c r="H3456" s="6">
        <v>45631</v>
      </c>
      <c r="I3456" s="12" t="str">
        <f t="shared" si="479"/>
        <v>2024</v>
      </c>
      <c r="J3456" s="10" t="str">
        <f t="shared" si="480"/>
        <v>Dec</v>
      </c>
      <c r="K3456" s="12" t="str">
        <f t="shared" si="481"/>
        <v>05</v>
      </c>
      <c r="L3456" s="2" t="s">
        <v>30</v>
      </c>
      <c r="M3456" s="2" t="s">
        <v>15</v>
      </c>
      <c r="N3456" s="2">
        <v>0.7</v>
      </c>
      <c r="O3456" s="2" t="s">
        <v>16</v>
      </c>
      <c r="P3456" s="2">
        <v>19</v>
      </c>
      <c r="Q3456" s="2">
        <f t="shared" si="482"/>
        <v>3</v>
      </c>
      <c r="R3456" s="2">
        <v>5.56</v>
      </c>
      <c r="S3456" s="2">
        <f t="shared" si="483"/>
        <v>1</v>
      </c>
      <c r="T3456" s="42">
        <f>DataSet!G1436+DataSet!Q1436+DataSet!S1436</f>
        <v>4</v>
      </c>
      <c r="U3456" s="16" t="str">
        <f t="shared" si="484"/>
        <v>Low</v>
      </c>
      <c r="V3456" s="4">
        <v>1</v>
      </c>
      <c r="W3456" s="33">
        <f t="shared" si="485"/>
        <v>528.03457236842098</v>
      </c>
      <c r="X3456" s="2" t="s">
        <v>22</v>
      </c>
    </row>
    <row r="3457" spans="1:24" ht="14.25" customHeight="1" x14ac:dyDescent="0.25">
      <c r="A3457" s="2">
        <v>1787</v>
      </c>
      <c r="B3457" s="2">
        <v>58</v>
      </c>
      <c r="C3457" s="2" t="str">
        <f t="shared" si="477"/>
        <v>Late Adults</v>
      </c>
      <c r="D3457" s="2" t="s">
        <v>12</v>
      </c>
      <c r="E3457" s="2" t="s">
        <v>27</v>
      </c>
      <c r="F3457" s="2">
        <v>804.95</v>
      </c>
      <c r="G3457" s="2">
        <f t="shared" si="478"/>
        <v>3</v>
      </c>
      <c r="H3457" s="6">
        <v>45983</v>
      </c>
      <c r="I3457" s="12" t="str">
        <f t="shared" si="479"/>
        <v>2025</v>
      </c>
      <c r="J3457" s="10" t="str">
        <f t="shared" si="480"/>
        <v>Nov</v>
      </c>
      <c r="K3457" s="12" t="str">
        <f t="shared" si="481"/>
        <v>22</v>
      </c>
      <c r="L3457" s="2" t="s">
        <v>30</v>
      </c>
      <c r="M3457" s="2" t="s">
        <v>15</v>
      </c>
      <c r="N3457" s="2">
        <v>0.7</v>
      </c>
      <c r="O3457" s="2" t="s">
        <v>21</v>
      </c>
      <c r="P3457" s="2">
        <v>18</v>
      </c>
      <c r="Q3457" s="2">
        <f t="shared" si="482"/>
        <v>3</v>
      </c>
      <c r="R3457" s="2">
        <v>44.72</v>
      </c>
      <c r="S3457" s="2">
        <f t="shared" si="483"/>
        <v>1</v>
      </c>
      <c r="T3457" s="42">
        <f>DataSet!G1788+DataSet!Q1788+DataSet!S1788</f>
        <v>6</v>
      </c>
      <c r="U3457" s="16" t="str">
        <f t="shared" si="484"/>
        <v>Medium</v>
      </c>
      <c r="V3457" s="4">
        <v>3</v>
      </c>
      <c r="W3457" s="33">
        <f t="shared" si="485"/>
        <v>500.35471874999956</v>
      </c>
      <c r="X3457" s="2" t="s">
        <v>22</v>
      </c>
    </row>
    <row r="3458" spans="1:24" ht="14.25" customHeight="1" x14ac:dyDescent="0.25">
      <c r="A3458" s="2">
        <v>1854</v>
      </c>
      <c r="B3458" s="2">
        <v>56</v>
      </c>
      <c r="C3458" s="2" t="str">
        <f t="shared" ref="C3458:C3521" si="486">IF(AND(B3458&gt;=18, B3458&lt;=29), "Young Adults",
   IF(AND(B3458&gt;=30, B3458&lt;=39), "Early Adults",
      IF(AND(B3458&gt;=40, B3458&lt;=49), "Mid Adults",
         IF(AND(B3458&gt;=50, B3458&lt;=59), "Late Adults",
            IF(AND(B3458&gt;=60, B3458&lt;=69), "Seniors", "Out of Range")
         )
      )
   )
)</f>
        <v>Late Adults</v>
      </c>
      <c r="D3458" s="2" t="s">
        <v>18</v>
      </c>
      <c r="E3458" s="2" t="s">
        <v>29</v>
      </c>
      <c r="F3458" s="2">
        <v>972.57</v>
      </c>
      <c r="G3458" s="2">
        <f t="shared" ref="G3458:G3521" si="487">IF(F3458 &lt;= 350, 1, IF(F3458&gt; 350, IF(F3458 &lt;= 650, 2, 3)))</f>
        <v>3</v>
      </c>
      <c r="H3458" s="6">
        <v>46050</v>
      </c>
      <c r="I3458" s="12" t="str">
        <f t="shared" ref="I3458:I3521" si="488">TEXT(H3458, "yyyy")</f>
        <v>2026</v>
      </c>
      <c r="J3458" s="10" t="str">
        <f t="shared" ref="J3458:J3521" si="489">TEXT(H3458, "mmm")</f>
        <v>Jan</v>
      </c>
      <c r="K3458" s="12" t="str">
        <f t="shared" ref="K3458:K3521" si="490">TEXT(H3458, "dd")</f>
        <v>28</v>
      </c>
      <c r="L3458" s="2" t="s">
        <v>24</v>
      </c>
      <c r="M3458" s="2" t="s">
        <v>15</v>
      </c>
      <c r="N3458" s="2">
        <v>0.7</v>
      </c>
      <c r="O3458" s="2" t="s">
        <v>16</v>
      </c>
      <c r="P3458" s="2">
        <v>19</v>
      </c>
      <c r="Q3458" s="2">
        <f t="shared" ref="Q3458:Q3521" si="491">IF(P3458 &lt;= 5, 1, IF(P3458&gt; 5, IF(P3458 &lt;= 15, 2, 3)))</f>
        <v>3</v>
      </c>
      <c r="R3458" s="2">
        <v>51.19</v>
      </c>
      <c r="S3458" s="2">
        <f t="shared" ref="S3458:S3521" si="492">IF(R3458 &lt;= 50, 1, IF(R3458&gt; 50, IF(R3458 &lt;= 150, 2, 3)))</f>
        <v>2</v>
      </c>
      <c r="T3458" s="42">
        <f>DataSet!G1855+DataSet!Q1855+DataSet!S1855</f>
        <v>7</v>
      </c>
      <c r="U3458" s="16" t="str">
        <f t="shared" ref="U3458:U3521" si="493">IF(T3458&lt;=4,"Low",IF(T3458&lt;=6,"Medium","High"))</f>
        <v>High</v>
      </c>
      <c r="V3458" s="4">
        <v>1</v>
      </c>
      <c r="W3458" s="33">
        <f t="shared" ref="W3458:W3521" si="494">AVERAGEIFS(F3458:F8457, V3458:V8457,V3458 )</f>
        <v>529.42848184818479</v>
      </c>
      <c r="X3458" s="2" t="s">
        <v>28</v>
      </c>
    </row>
    <row r="3459" spans="1:24" ht="14.25" customHeight="1" x14ac:dyDescent="0.25">
      <c r="A3459" s="2">
        <v>2759</v>
      </c>
      <c r="B3459" s="2">
        <v>23</v>
      </c>
      <c r="C3459" s="2" t="str">
        <f t="shared" si="486"/>
        <v>Young Adults</v>
      </c>
      <c r="D3459" s="2" t="s">
        <v>12</v>
      </c>
      <c r="E3459" s="2" t="s">
        <v>27</v>
      </c>
      <c r="F3459" s="2">
        <v>915.14</v>
      </c>
      <c r="G3459" s="2">
        <f t="shared" si="487"/>
        <v>3</v>
      </c>
      <c r="H3459" s="6">
        <v>46955</v>
      </c>
      <c r="I3459" s="12" t="str">
        <f t="shared" si="488"/>
        <v>2028</v>
      </c>
      <c r="J3459" s="10" t="str">
        <f t="shared" si="489"/>
        <v>Jul</v>
      </c>
      <c r="K3459" s="12" t="str">
        <f t="shared" si="490"/>
        <v>21</v>
      </c>
      <c r="L3459" s="2" t="s">
        <v>30</v>
      </c>
      <c r="M3459" s="2" t="s">
        <v>25</v>
      </c>
      <c r="N3459" s="2">
        <v>0.7</v>
      </c>
      <c r="O3459" s="2" t="s">
        <v>16</v>
      </c>
      <c r="P3459" s="2">
        <v>16</v>
      </c>
      <c r="Q3459" s="2">
        <f t="shared" si="491"/>
        <v>3</v>
      </c>
      <c r="R3459" s="2">
        <v>57.2</v>
      </c>
      <c r="S3459" s="2">
        <f t="shared" si="492"/>
        <v>2</v>
      </c>
      <c r="T3459" s="42">
        <f>DataSet!G2760+DataSet!Q2760+DataSet!S2760</f>
        <v>6</v>
      </c>
      <c r="U3459" s="16" t="str">
        <f t="shared" si="493"/>
        <v>Medium</v>
      </c>
      <c r="V3459" s="4">
        <v>4</v>
      </c>
      <c r="W3459" s="33">
        <f t="shared" si="494"/>
        <v>522.55909090909051</v>
      </c>
      <c r="X3459" s="2" t="s">
        <v>28</v>
      </c>
    </row>
    <row r="3460" spans="1:24" ht="14.25" customHeight="1" x14ac:dyDescent="0.25">
      <c r="A3460" s="2">
        <v>2940</v>
      </c>
      <c r="B3460" s="2">
        <v>30</v>
      </c>
      <c r="C3460" s="2" t="str">
        <f t="shared" si="486"/>
        <v>Early Adults</v>
      </c>
      <c r="D3460" s="2" t="s">
        <v>26</v>
      </c>
      <c r="E3460" s="2" t="s">
        <v>13</v>
      </c>
      <c r="F3460" s="2">
        <v>133.03</v>
      </c>
      <c r="G3460" s="2">
        <f t="shared" si="487"/>
        <v>1</v>
      </c>
      <c r="H3460" s="6">
        <v>47136</v>
      </c>
      <c r="I3460" s="12" t="str">
        <f t="shared" si="488"/>
        <v>2029</v>
      </c>
      <c r="J3460" s="10" t="str">
        <f t="shared" si="489"/>
        <v>Jan</v>
      </c>
      <c r="K3460" s="12" t="str">
        <f t="shared" si="490"/>
        <v>18</v>
      </c>
      <c r="L3460" s="2" t="s">
        <v>30</v>
      </c>
      <c r="M3460" s="2" t="s">
        <v>25</v>
      </c>
      <c r="N3460" s="2">
        <v>0.7</v>
      </c>
      <c r="O3460" s="2" t="s">
        <v>21</v>
      </c>
      <c r="P3460" s="2">
        <v>19</v>
      </c>
      <c r="Q3460" s="2">
        <f t="shared" si="491"/>
        <v>3</v>
      </c>
      <c r="R3460" s="2">
        <v>7</v>
      </c>
      <c r="S3460" s="2">
        <f t="shared" si="492"/>
        <v>1</v>
      </c>
      <c r="T3460" s="42">
        <f>DataSet!G2941+DataSet!Q2941+DataSet!S2941</f>
        <v>7</v>
      </c>
      <c r="U3460" s="16" t="str">
        <f t="shared" si="493"/>
        <v>High</v>
      </c>
      <c r="V3460" s="4">
        <v>3</v>
      </c>
      <c r="W3460" s="33">
        <f t="shared" si="494"/>
        <v>499.39987460815001</v>
      </c>
      <c r="X3460" s="2" t="s">
        <v>22</v>
      </c>
    </row>
    <row r="3461" spans="1:24" ht="14.25" customHeight="1" x14ac:dyDescent="0.25">
      <c r="A3461" s="2">
        <v>3272</v>
      </c>
      <c r="B3461" s="2">
        <v>44</v>
      </c>
      <c r="C3461" s="2" t="str">
        <f t="shared" si="486"/>
        <v>Mid Adults</v>
      </c>
      <c r="D3461" s="2" t="s">
        <v>12</v>
      </c>
      <c r="E3461" s="2" t="s">
        <v>27</v>
      </c>
      <c r="F3461" s="2">
        <v>848.55</v>
      </c>
      <c r="G3461" s="2">
        <f t="shared" si="487"/>
        <v>3</v>
      </c>
      <c r="H3461" s="6">
        <v>47468</v>
      </c>
      <c r="I3461" s="12" t="str">
        <f t="shared" si="488"/>
        <v>2029</v>
      </c>
      <c r="J3461" s="10" t="str">
        <f t="shared" si="489"/>
        <v>Dec</v>
      </c>
      <c r="K3461" s="12" t="str">
        <f t="shared" si="490"/>
        <v>16</v>
      </c>
      <c r="L3461" s="2" t="s">
        <v>14</v>
      </c>
      <c r="M3461" s="2" t="s">
        <v>25</v>
      </c>
      <c r="N3461" s="2">
        <v>0.7</v>
      </c>
      <c r="O3461" s="2" t="s">
        <v>16</v>
      </c>
      <c r="P3461" s="2">
        <v>19</v>
      </c>
      <c r="Q3461" s="2">
        <f t="shared" si="491"/>
        <v>3</v>
      </c>
      <c r="R3461" s="2">
        <v>44.66</v>
      </c>
      <c r="S3461" s="2">
        <f t="shared" si="492"/>
        <v>1</v>
      </c>
      <c r="T3461" s="42">
        <f>DataSet!G3273+DataSet!Q3273+DataSet!S3273</f>
        <v>4</v>
      </c>
      <c r="U3461" s="16" t="str">
        <f t="shared" si="493"/>
        <v>Low</v>
      </c>
      <c r="V3461" s="4">
        <v>4</v>
      </c>
      <c r="W3461" s="33">
        <f t="shared" si="494"/>
        <v>521.32455974842742</v>
      </c>
      <c r="X3461" s="2" t="s">
        <v>28</v>
      </c>
    </row>
    <row r="3462" spans="1:24" ht="14.25" customHeight="1" x14ac:dyDescent="0.25">
      <c r="A3462" s="2">
        <v>4410</v>
      </c>
      <c r="B3462" s="2">
        <v>62</v>
      </c>
      <c r="C3462" s="2" t="str">
        <f t="shared" si="486"/>
        <v>Seniors</v>
      </c>
      <c r="D3462" s="2" t="s">
        <v>23</v>
      </c>
      <c r="E3462" s="2" t="s">
        <v>13</v>
      </c>
      <c r="F3462" s="2">
        <v>384.42</v>
      </c>
      <c r="G3462" s="2">
        <f t="shared" si="487"/>
        <v>2</v>
      </c>
      <c r="H3462" s="6">
        <v>48606</v>
      </c>
      <c r="I3462" s="12" t="str">
        <f t="shared" si="488"/>
        <v>2033</v>
      </c>
      <c r="J3462" s="10" t="str">
        <f t="shared" si="489"/>
        <v>Jan</v>
      </c>
      <c r="K3462" s="12" t="str">
        <f t="shared" si="490"/>
        <v>27</v>
      </c>
      <c r="L3462" s="2" t="s">
        <v>14</v>
      </c>
      <c r="M3462" s="2" t="s">
        <v>15</v>
      </c>
      <c r="N3462" s="2">
        <v>0.7</v>
      </c>
      <c r="O3462" s="2" t="s">
        <v>21</v>
      </c>
      <c r="P3462" s="2">
        <v>13</v>
      </c>
      <c r="Q3462" s="2">
        <f t="shared" si="491"/>
        <v>2</v>
      </c>
      <c r="R3462" s="2">
        <v>29.57</v>
      </c>
      <c r="S3462" s="2">
        <f t="shared" si="492"/>
        <v>1</v>
      </c>
      <c r="T3462" s="42">
        <f>DataSet!G4411+DataSet!Q4411+DataSet!S4411</f>
        <v>7</v>
      </c>
      <c r="U3462" s="16" t="str">
        <f t="shared" si="493"/>
        <v>High</v>
      </c>
      <c r="V3462" s="4">
        <v>5</v>
      </c>
      <c r="W3462" s="33">
        <f t="shared" si="494"/>
        <v>540.9414878892735</v>
      </c>
      <c r="X3462" s="2" t="s">
        <v>28</v>
      </c>
    </row>
    <row r="3463" spans="1:24" ht="14.25" customHeight="1" x14ac:dyDescent="0.25">
      <c r="A3463" s="2">
        <v>4475</v>
      </c>
      <c r="B3463" s="2">
        <v>39</v>
      </c>
      <c r="C3463" s="2" t="str">
        <f t="shared" si="486"/>
        <v>Early Adults</v>
      </c>
      <c r="D3463" s="2" t="s">
        <v>26</v>
      </c>
      <c r="E3463" s="2" t="s">
        <v>29</v>
      </c>
      <c r="F3463" s="2">
        <v>326.94</v>
      </c>
      <c r="G3463" s="2">
        <f t="shared" si="487"/>
        <v>1</v>
      </c>
      <c r="H3463" s="6">
        <v>48671</v>
      </c>
      <c r="I3463" s="12" t="str">
        <f t="shared" si="488"/>
        <v>2033</v>
      </c>
      <c r="J3463" s="10" t="str">
        <f t="shared" si="489"/>
        <v>Apr</v>
      </c>
      <c r="K3463" s="12" t="str">
        <f t="shared" si="490"/>
        <v>02</v>
      </c>
      <c r="L3463" s="2" t="s">
        <v>30</v>
      </c>
      <c r="M3463" s="2" t="s">
        <v>15</v>
      </c>
      <c r="N3463" s="2">
        <v>0.7</v>
      </c>
      <c r="O3463" s="2" t="s">
        <v>21</v>
      </c>
      <c r="P3463" s="2">
        <v>12</v>
      </c>
      <c r="Q3463" s="2">
        <f t="shared" si="491"/>
        <v>2</v>
      </c>
      <c r="R3463" s="2">
        <v>27.24</v>
      </c>
      <c r="S3463" s="2">
        <f t="shared" si="492"/>
        <v>1</v>
      </c>
      <c r="T3463" s="42">
        <f>DataSet!G4476+DataSet!Q4476+DataSet!S4476</f>
        <v>6</v>
      </c>
      <c r="U3463" s="16" t="str">
        <f t="shared" si="493"/>
        <v>Medium</v>
      </c>
      <c r="V3463" s="4">
        <v>2</v>
      </c>
      <c r="W3463" s="33">
        <f t="shared" si="494"/>
        <v>516.82503184713346</v>
      </c>
      <c r="X3463" s="2" t="s">
        <v>28</v>
      </c>
    </row>
    <row r="3464" spans="1:24" ht="14.25" customHeight="1" x14ac:dyDescent="0.25">
      <c r="A3464" s="2">
        <v>4699</v>
      </c>
      <c r="B3464" s="2">
        <v>65</v>
      </c>
      <c r="C3464" s="2" t="str">
        <f t="shared" si="486"/>
        <v>Seniors</v>
      </c>
      <c r="D3464" s="2" t="s">
        <v>18</v>
      </c>
      <c r="E3464" s="2" t="s">
        <v>29</v>
      </c>
      <c r="F3464" s="2">
        <v>97.64</v>
      </c>
      <c r="G3464" s="2">
        <f t="shared" si="487"/>
        <v>1</v>
      </c>
      <c r="H3464" s="6">
        <v>48895</v>
      </c>
      <c r="I3464" s="12" t="str">
        <f t="shared" si="488"/>
        <v>2033</v>
      </c>
      <c r="J3464" s="10" t="str">
        <f t="shared" si="489"/>
        <v>Nov</v>
      </c>
      <c r="K3464" s="12" t="str">
        <f t="shared" si="490"/>
        <v>12</v>
      </c>
      <c r="L3464" s="2" t="s">
        <v>14</v>
      </c>
      <c r="M3464" s="2" t="s">
        <v>25</v>
      </c>
      <c r="N3464" s="2">
        <v>0.7</v>
      </c>
      <c r="O3464" s="2" t="s">
        <v>21</v>
      </c>
      <c r="P3464" s="2">
        <v>2</v>
      </c>
      <c r="Q3464" s="2">
        <f t="shared" si="491"/>
        <v>1</v>
      </c>
      <c r="R3464" s="2">
        <v>48.82</v>
      </c>
      <c r="S3464" s="2">
        <f t="shared" si="492"/>
        <v>1</v>
      </c>
      <c r="T3464" s="42">
        <f>DataSet!G4700+DataSet!Q4700+DataSet!S4700</f>
        <v>4</v>
      </c>
      <c r="U3464" s="16" t="str">
        <f t="shared" si="493"/>
        <v>Low</v>
      </c>
      <c r="V3464" s="4">
        <v>2</v>
      </c>
      <c r="W3464" s="33">
        <f t="shared" si="494"/>
        <v>517.43169329073453</v>
      </c>
      <c r="X3464" s="2" t="s">
        <v>17</v>
      </c>
    </row>
    <row r="3465" spans="1:24" ht="14.25" customHeight="1" x14ac:dyDescent="0.25">
      <c r="A3465" s="2">
        <v>4726</v>
      </c>
      <c r="B3465" s="2">
        <v>45</v>
      </c>
      <c r="C3465" s="2" t="str">
        <f t="shared" si="486"/>
        <v>Mid Adults</v>
      </c>
      <c r="D3465" s="2" t="s">
        <v>18</v>
      </c>
      <c r="E3465" s="2" t="s">
        <v>13</v>
      </c>
      <c r="F3465" s="2">
        <v>883.07</v>
      </c>
      <c r="G3465" s="2">
        <f t="shared" si="487"/>
        <v>3</v>
      </c>
      <c r="H3465" s="6">
        <v>48922</v>
      </c>
      <c r="I3465" s="12" t="str">
        <f t="shared" si="488"/>
        <v>2033</v>
      </c>
      <c r="J3465" s="10" t="str">
        <f t="shared" si="489"/>
        <v>Dec</v>
      </c>
      <c r="K3465" s="12" t="str">
        <f t="shared" si="490"/>
        <v>09</v>
      </c>
      <c r="L3465" s="2" t="s">
        <v>30</v>
      </c>
      <c r="M3465" s="2" t="s">
        <v>15</v>
      </c>
      <c r="N3465" s="2">
        <v>0.7</v>
      </c>
      <c r="O3465" s="2" t="s">
        <v>16</v>
      </c>
      <c r="P3465" s="2">
        <v>9</v>
      </c>
      <c r="Q3465" s="2">
        <f t="shared" si="491"/>
        <v>2</v>
      </c>
      <c r="R3465" s="2">
        <v>98.12</v>
      </c>
      <c r="S3465" s="2">
        <f t="shared" si="492"/>
        <v>2</v>
      </c>
      <c r="T3465" s="42">
        <f>DataSet!G4727+DataSet!Q4727+DataSet!S4727</f>
        <v>4</v>
      </c>
      <c r="U3465" s="16" t="str">
        <f t="shared" si="493"/>
        <v>Low</v>
      </c>
      <c r="V3465" s="4">
        <v>5</v>
      </c>
      <c r="W3465" s="33">
        <f t="shared" si="494"/>
        <v>541.48496527777797</v>
      </c>
      <c r="X3465" s="2" t="s">
        <v>17</v>
      </c>
    </row>
    <row r="3466" spans="1:24" ht="14.25" customHeight="1" x14ac:dyDescent="0.25">
      <c r="A3466" s="2">
        <v>138</v>
      </c>
      <c r="B3466" s="2">
        <v>36</v>
      </c>
      <c r="C3466" s="2" t="str">
        <f t="shared" si="486"/>
        <v>Early Adults</v>
      </c>
      <c r="D3466" s="2" t="s">
        <v>23</v>
      </c>
      <c r="E3466" s="2" t="s">
        <v>13</v>
      </c>
      <c r="F3466" s="2">
        <v>468.8</v>
      </c>
      <c r="G3466" s="2">
        <f t="shared" si="487"/>
        <v>2</v>
      </c>
      <c r="H3466" s="6">
        <v>44334</v>
      </c>
      <c r="I3466" s="12" t="str">
        <f t="shared" si="488"/>
        <v>2021</v>
      </c>
      <c r="J3466" s="10" t="str">
        <f t="shared" si="489"/>
        <v>May</v>
      </c>
      <c r="K3466" s="12" t="str">
        <f t="shared" si="490"/>
        <v>18</v>
      </c>
      <c r="L3466" s="2" t="s">
        <v>20</v>
      </c>
      <c r="M3466" s="2" t="s">
        <v>25</v>
      </c>
      <c r="N3466" s="2">
        <v>0.69</v>
      </c>
      <c r="O3466" s="2" t="s">
        <v>21</v>
      </c>
      <c r="P3466" s="2">
        <v>16</v>
      </c>
      <c r="Q3466" s="2">
        <f t="shared" si="491"/>
        <v>3</v>
      </c>
      <c r="R3466" s="2">
        <v>29.3</v>
      </c>
      <c r="S3466" s="2">
        <f t="shared" si="492"/>
        <v>1</v>
      </c>
      <c r="T3466" s="42">
        <f>DataSet!G139+DataSet!Q139+DataSet!S139</f>
        <v>7</v>
      </c>
      <c r="U3466" s="16" t="str">
        <f t="shared" si="493"/>
        <v>High</v>
      </c>
      <c r="V3466" s="4">
        <v>1</v>
      </c>
      <c r="W3466" s="33">
        <f t="shared" si="494"/>
        <v>527.96112582781461</v>
      </c>
      <c r="X3466" s="2" t="s">
        <v>22</v>
      </c>
    </row>
    <row r="3467" spans="1:24" ht="14.25" customHeight="1" x14ac:dyDescent="0.25">
      <c r="A3467" s="2">
        <v>539</v>
      </c>
      <c r="B3467" s="2">
        <v>21</v>
      </c>
      <c r="C3467" s="2" t="str">
        <f t="shared" si="486"/>
        <v>Young Adults</v>
      </c>
      <c r="D3467" s="2" t="s">
        <v>26</v>
      </c>
      <c r="E3467" s="2" t="s">
        <v>27</v>
      </c>
      <c r="F3467" s="2">
        <v>370.79</v>
      </c>
      <c r="G3467" s="2">
        <f t="shared" si="487"/>
        <v>2</v>
      </c>
      <c r="H3467" s="6">
        <v>44735</v>
      </c>
      <c r="I3467" s="12" t="str">
        <f t="shared" si="488"/>
        <v>2022</v>
      </c>
      <c r="J3467" s="10" t="str">
        <f t="shared" si="489"/>
        <v>Jun</v>
      </c>
      <c r="K3467" s="12" t="str">
        <f t="shared" si="490"/>
        <v>23</v>
      </c>
      <c r="L3467" s="2" t="s">
        <v>20</v>
      </c>
      <c r="M3467" s="2" t="s">
        <v>25</v>
      </c>
      <c r="N3467" s="2">
        <v>0.69</v>
      </c>
      <c r="O3467" s="2" t="s">
        <v>21</v>
      </c>
      <c r="P3467" s="2">
        <v>13</v>
      </c>
      <c r="Q3467" s="2">
        <f t="shared" si="491"/>
        <v>2</v>
      </c>
      <c r="R3467" s="2">
        <v>28.52</v>
      </c>
      <c r="S3467" s="2">
        <f t="shared" si="492"/>
        <v>1</v>
      </c>
      <c r="T3467" s="42">
        <f>DataSet!G540+DataSet!Q540+DataSet!S540</f>
        <v>7</v>
      </c>
      <c r="U3467" s="16" t="str">
        <f t="shared" si="493"/>
        <v>High</v>
      </c>
      <c r="V3467" s="4">
        <v>4</v>
      </c>
      <c r="W3467" s="33">
        <f t="shared" si="494"/>
        <v>520.29230283911659</v>
      </c>
      <c r="X3467" s="2" t="s">
        <v>17</v>
      </c>
    </row>
    <row r="3468" spans="1:24" ht="14.25" customHeight="1" x14ac:dyDescent="0.25">
      <c r="A3468" s="2">
        <v>761</v>
      </c>
      <c r="B3468" s="2">
        <v>64</v>
      </c>
      <c r="C3468" s="2" t="str">
        <f t="shared" si="486"/>
        <v>Seniors</v>
      </c>
      <c r="D3468" s="2" t="s">
        <v>12</v>
      </c>
      <c r="E3468" s="2" t="s">
        <v>27</v>
      </c>
      <c r="F3468" s="2">
        <v>391.85</v>
      </c>
      <c r="G3468" s="2">
        <f t="shared" si="487"/>
        <v>2</v>
      </c>
      <c r="H3468" s="6">
        <v>44957</v>
      </c>
      <c r="I3468" s="12" t="str">
        <f t="shared" si="488"/>
        <v>2023</v>
      </c>
      <c r="J3468" s="10" t="str">
        <f t="shared" si="489"/>
        <v>Jan</v>
      </c>
      <c r="K3468" s="12" t="str">
        <f t="shared" si="490"/>
        <v>31</v>
      </c>
      <c r="L3468" s="2" t="s">
        <v>20</v>
      </c>
      <c r="M3468" s="2" t="s">
        <v>25</v>
      </c>
      <c r="N3468" s="2">
        <v>0.69</v>
      </c>
      <c r="O3468" s="2" t="s">
        <v>21</v>
      </c>
      <c r="P3468" s="2">
        <v>16</v>
      </c>
      <c r="Q3468" s="2">
        <f t="shared" si="491"/>
        <v>3</v>
      </c>
      <c r="R3468" s="2">
        <v>24.49</v>
      </c>
      <c r="S3468" s="2">
        <f t="shared" si="492"/>
        <v>1</v>
      </c>
      <c r="T3468" s="42">
        <f>DataSet!G762+DataSet!Q762+DataSet!S762</f>
        <v>4</v>
      </c>
      <c r="U3468" s="16" t="str">
        <f t="shared" si="493"/>
        <v>Low</v>
      </c>
      <c r="V3468" s="4">
        <v>4</v>
      </c>
      <c r="W3468" s="33">
        <f t="shared" si="494"/>
        <v>520.76541139240487</v>
      </c>
      <c r="X3468" s="2" t="s">
        <v>28</v>
      </c>
    </row>
    <row r="3469" spans="1:24" ht="14.25" customHeight="1" x14ac:dyDescent="0.25">
      <c r="A3469" s="2">
        <v>907</v>
      </c>
      <c r="B3469" s="2">
        <v>55</v>
      </c>
      <c r="C3469" s="2" t="str">
        <f t="shared" si="486"/>
        <v>Late Adults</v>
      </c>
      <c r="D3469" s="2" t="s">
        <v>26</v>
      </c>
      <c r="E3469" s="2" t="s">
        <v>13</v>
      </c>
      <c r="F3469" s="2">
        <v>662.98</v>
      </c>
      <c r="G3469" s="2">
        <f t="shared" si="487"/>
        <v>3</v>
      </c>
      <c r="H3469" s="6">
        <v>45103</v>
      </c>
      <c r="I3469" s="12" t="str">
        <f t="shared" si="488"/>
        <v>2023</v>
      </c>
      <c r="J3469" s="10" t="str">
        <f t="shared" si="489"/>
        <v>Jun</v>
      </c>
      <c r="K3469" s="12" t="str">
        <f t="shared" si="490"/>
        <v>26</v>
      </c>
      <c r="L3469" s="2" t="s">
        <v>14</v>
      </c>
      <c r="M3469" s="2" t="s">
        <v>25</v>
      </c>
      <c r="N3469" s="2">
        <v>0.69</v>
      </c>
      <c r="O3469" s="2" t="s">
        <v>21</v>
      </c>
      <c r="P3469" s="2">
        <v>3</v>
      </c>
      <c r="Q3469" s="2">
        <f t="shared" si="491"/>
        <v>1</v>
      </c>
      <c r="R3469" s="2">
        <v>220.99</v>
      </c>
      <c r="S3469" s="2">
        <f t="shared" si="492"/>
        <v>3</v>
      </c>
      <c r="T3469" s="42">
        <f>DataSet!G908+DataSet!Q908+DataSet!S908</f>
        <v>5</v>
      </c>
      <c r="U3469" s="16" t="str">
        <f t="shared" si="493"/>
        <v>Medium</v>
      </c>
      <c r="V3469" s="4">
        <v>5</v>
      </c>
      <c r="W3469" s="33">
        <f t="shared" si="494"/>
        <v>540.29477351916387</v>
      </c>
      <c r="X3469" s="2" t="s">
        <v>17</v>
      </c>
    </row>
    <row r="3470" spans="1:24" ht="14.25" customHeight="1" x14ac:dyDescent="0.25">
      <c r="A3470" s="2">
        <v>940</v>
      </c>
      <c r="B3470" s="2">
        <v>41</v>
      </c>
      <c r="C3470" s="2" t="str">
        <f t="shared" si="486"/>
        <v>Mid Adults</v>
      </c>
      <c r="D3470" s="2" t="s">
        <v>26</v>
      </c>
      <c r="E3470" s="2" t="s">
        <v>27</v>
      </c>
      <c r="F3470" s="2">
        <v>803.31</v>
      </c>
      <c r="G3470" s="2">
        <f t="shared" si="487"/>
        <v>3</v>
      </c>
      <c r="H3470" s="6">
        <v>45136</v>
      </c>
      <c r="I3470" s="12" t="str">
        <f t="shared" si="488"/>
        <v>2023</v>
      </c>
      <c r="J3470" s="10" t="str">
        <f t="shared" si="489"/>
        <v>Jul</v>
      </c>
      <c r="K3470" s="12" t="str">
        <f t="shared" si="490"/>
        <v>29</v>
      </c>
      <c r="L3470" s="2" t="s">
        <v>20</v>
      </c>
      <c r="M3470" s="2" t="s">
        <v>15</v>
      </c>
      <c r="N3470" s="2">
        <v>0.69</v>
      </c>
      <c r="O3470" s="2" t="s">
        <v>21</v>
      </c>
      <c r="P3470" s="2">
        <v>8</v>
      </c>
      <c r="Q3470" s="2">
        <f t="shared" si="491"/>
        <v>2</v>
      </c>
      <c r="R3470" s="2">
        <v>100.41</v>
      </c>
      <c r="S3470" s="2">
        <f t="shared" si="492"/>
        <v>2</v>
      </c>
      <c r="T3470" s="42">
        <f>DataSet!G941+DataSet!Q941+DataSet!S941</f>
        <v>5</v>
      </c>
      <c r="U3470" s="16" t="str">
        <f t="shared" si="493"/>
        <v>Medium</v>
      </c>
      <c r="V3470" s="4">
        <v>3</v>
      </c>
      <c r="W3470" s="33">
        <f t="shared" si="494"/>
        <v>500.55198113207501</v>
      </c>
      <c r="X3470" s="2" t="s">
        <v>17</v>
      </c>
    </row>
    <row r="3471" spans="1:24" ht="14.25" customHeight="1" x14ac:dyDescent="0.25">
      <c r="A3471" s="2">
        <v>967</v>
      </c>
      <c r="B3471" s="2">
        <v>52</v>
      </c>
      <c r="C3471" s="2" t="str">
        <f t="shared" si="486"/>
        <v>Late Adults</v>
      </c>
      <c r="D3471" s="2" t="s">
        <v>26</v>
      </c>
      <c r="E3471" s="2" t="s">
        <v>29</v>
      </c>
      <c r="F3471" s="2">
        <v>480.2</v>
      </c>
      <c r="G3471" s="2">
        <f t="shared" si="487"/>
        <v>2</v>
      </c>
      <c r="H3471" s="6">
        <v>45163</v>
      </c>
      <c r="I3471" s="12" t="str">
        <f t="shared" si="488"/>
        <v>2023</v>
      </c>
      <c r="J3471" s="10" t="str">
        <f t="shared" si="489"/>
        <v>Aug</v>
      </c>
      <c r="K3471" s="12" t="str">
        <f t="shared" si="490"/>
        <v>25</v>
      </c>
      <c r="L3471" s="2" t="s">
        <v>30</v>
      </c>
      <c r="M3471" s="2" t="s">
        <v>15</v>
      </c>
      <c r="N3471" s="2">
        <v>0.69</v>
      </c>
      <c r="O3471" s="2" t="s">
        <v>16</v>
      </c>
      <c r="P3471" s="2">
        <v>19</v>
      </c>
      <c r="Q3471" s="2">
        <f t="shared" si="491"/>
        <v>3</v>
      </c>
      <c r="R3471" s="2">
        <v>25.27</v>
      </c>
      <c r="S3471" s="2">
        <f t="shared" si="492"/>
        <v>1</v>
      </c>
      <c r="T3471" s="42">
        <f>DataSet!G968+DataSet!Q968+DataSet!S968</f>
        <v>5</v>
      </c>
      <c r="U3471" s="16" t="str">
        <f t="shared" si="493"/>
        <v>Medium</v>
      </c>
      <c r="V3471" s="4">
        <v>2</v>
      </c>
      <c r="W3471" s="33">
        <f t="shared" si="494"/>
        <v>518.7771794871793</v>
      </c>
      <c r="X3471" s="2" t="s">
        <v>17</v>
      </c>
    </row>
    <row r="3472" spans="1:24" ht="14.25" customHeight="1" x14ac:dyDescent="0.25">
      <c r="A3472" s="2">
        <v>979</v>
      </c>
      <c r="B3472" s="2">
        <v>44</v>
      </c>
      <c r="C3472" s="2" t="str">
        <f t="shared" si="486"/>
        <v>Mid Adults</v>
      </c>
      <c r="D3472" s="2" t="s">
        <v>12</v>
      </c>
      <c r="E3472" s="2" t="s">
        <v>13</v>
      </c>
      <c r="F3472" s="2">
        <v>68.989999999999995</v>
      </c>
      <c r="G3472" s="2">
        <f t="shared" si="487"/>
        <v>1</v>
      </c>
      <c r="H3472" s="6">
        <v>45175</v>
      </c>
      <c r="I3472" s="12" t="str">
        <f t="shared" si="488"/>
        <v>2023</v>
      </c>
      <c r="J3472" s="10" t="str">
        <f t="shared" si="489"/>
        <v>Sep</v>
      </c>
      <c r="K3472" s="12" t="str">
        <f t="shared" si="490"/>
        <v>06</v>
      </c>
      <c r="L3472" s="2" t="s">
        <v>20</v>
      </c>
      <c r="M3472" s="2" t="s">
        <v>25</v>
      </c>
      <c r="N3472" s="2">
        <v>0.69</v>
      </c>
      <c r="O3472" s="2" t="s">
        <v>21</v>
      </c>
      <c r="P3472" s="2">
        <v>5</v>
      </c>
      <c r="Q3472" s="2">
        <f t="shared" si="491"/>
        <v>1</v>
      </c>
      <c r="R3472" s="2">
        <v>13.8</v>
      </c>
      <c r="S3472" s="2">
        <f t="shared" si="492"/>
        <v>1</v>
      </c>
      <c r="T3472" s="42">
        <f>DataSet!G980+DataSet!Q980+DataSet!S980</f>
        <v>6</v>
      </c>
      <c r="U3472" s="16" t="str">
        <f t="shared" si="493"/>
        <v>Medium</v>
      </c>
      <c r="V3472" s="4">
        <v>3</v>
      </c>
      <c r="W3472" s="33">
        <f t="shared" si="494"/>
        <v>499.59690851734968</v>
      </c>
      <c r="X3472" s="2" t="s">
        <v>22</v>
      </c>
    </row>
    <row r="3473" spans="1:24" ht="14.25" customHeight="1" x14ac:dyDescent="0.25">
      <c r="A3473" s="2">
        <v>1157</v>
      </c>
      <c r="B3473" s="2">
        <v>22</v>
      </c>
      <c r="C3473" s="2" t="str">
        <f t="shared" si="486"/>
        <v>Young Adults</v>
      </c>
      <c r="D3473" s="2" t="s">
        <v>26</v>
      </c>
      <c r="E3473" s="2" t="s">
        <v>27</v>
      </c>
      <c r="F3473" s="2">
        <v>597.21</v>
      </c>
      <c r="G3473" s="2">
        <f t="shared" si="487"/>
        <v>2</v>
      </c>
      <c r="H3473" s="6">
        <v>45353</v>
      </c>
      <c r="I3473" s="12" t="str">
        <f t="shared" si="488"/>
        <v>2024</v>
      </c>
      <c r="J3473" s="10" t="str">
        <f t="shared" si="489"/>
        <v>Mar</v>
      </c>
      <c r="K3473" s="12" t="str">
        <f t="shared" si="490"/>
        <v>02</v>
      </c>
      <c r="L3473" s="2" t="s">
        <v>30</v>
      </c>
      <c r="M3473" s="2" t="s">
        <v>25</v>
      </c>
      <c r="N3473" s="2">
        <v>0.69</v>
      </c>
      <c r="O3473" s="2" t="s">
        <v>21</v>
      </c>
      <c r="P3473" s="2">
        <v>1</v>
      </c>
      <c r="Q3473" s="2">
        <f t="shared" si="491"/>
        <v>1</v>
      </c>
      <c r="R3473" s="2">
        <v>597.21</v>
      </c>
      <c r="S3473" s="2">
        <f t="shared" si="492"/>
        <v>3</v>
      </c>
      <c r="T3473" s="42">
        <f>DataSet!G1158+DataSet!Q1158+DataSet!S1158</f>
        <v>6</v>
      </c>
      <c r="U3473" s="16" t="str">
        <f t="shared" si="493"/>
        <v>Medium</v>
      </c>
      <c r="V3473" s="4">
        <v>1</v>
      </c>
      <c r="W3473" s="33">
        <f t="shared" si="494"/>
        <v>528.15767441860464</v>
      </c>
      <c r="X3473" s="2" t="s">
        <v>17</v>
      </c>
    </row>
    <row r="3474" spans="1:24" ht="14.25" customHeight="1" x14ac:dyDescent="0.25">
      <c r="A3474" s="2">
        <v>1213</v>
      </c>
      <c r="B3474" s="2">
        <v>51</v>
      </c>
      <c r="C3474" s="2" t="str">
        <f t="shared" si="486"/>
        <v>Late Adults</v>
      </c>
      <c r="D3474" s="2" t="s">
        <v>26</v>
      </c>
      <c r="E3474" s="2" t="s">
        <v>29</v>
      </c>
      <c r="F3474" s="2">
        <v>425.06</v>
      </c>
      <c r="G3474" s="2">
        <f t="shared" si="487"/>
        <v>2</v>
      </c>
      <c r="H3474" s="6">
        <v>45409</v>
      </c>
      <c r="I3474" s="12" t="str">
        <f t="shared" si="488"/>
        <v>2024</v>
      </c>
      <c r="J3474" s="10" t="str">
        <f t="shared" si="489"/>
        <v>Apr</v>
      </c>
      <c r="K3474" s="12" t="str">
        <f t="shared" si="490"/>
        <v>27</v>
      </c>
      <c r="L3474" s="2" t="s">
        <v>20</v>
      </c>
      <c r="M3474" s="2" t="s">
        <v>15</v>
      </c>
      <c r="N3474" s="2">
        <v>0.69</v>
      </c>
      <c r="O3474" s="2" t="s">
        <v>21</v>
      </c>
      <c r="P3474" s="2">
        <v>4</v>
      </c>
      <c r="Q3474" s="2">
        <f t="shared" si="491"/>
        <v>1</v>
      </c>
      <c r="R3474" s="2">
        <v>106.26</v>
      </c>
      <c r="S3474" s="2">
        <f t="shared" si="492"/>
        <v>2</v>
      </c>
      <c r="T3474" s="42">
        <f>DataSet!G1214+DataSet!Q1214+DataSet!S1214</f>
        <v>7</v>
      </c>
      <c r="U3474" s="16" t="str">
        <f t="shared" si="493"/>
        <v>High</v>
      </c>
      <c r="V3474" s="4">
        <v>2</v>
      </c>
      <c r="W3474" s="33">
        <f t="shared" si="494"/>
        <v>518.90122186495148</v>
      </c>
      <c r="X3474" s="2" t="s">
        <v>22</v>
      </c>
    </row>
    <row r="3475" spans="1:24" ht="14.25" customHeight="1" x14ac:dyDescent="0.25">
      <c r="A3475" s="2">
        <v>2013</v>
      </c>
      <c r="B3475" s="2">
        <v>26</v>
      </c>
      <c r="C3475" s="2" t="str">
        <f t="shared" si="486"/>
        <v>Young Adults</v>
      </c>
      <c r="D3475" s="2" t="s">
        <v>23</v>
      </c>
      <c r="E3475" s="2" t="s">
        <v>13</v>
      </c>
      <c r="F3475" s="2">
        <v>457.22</v>
      </c>
      <c r="G3475" s="2">
        <f t="shared" si="487"/>
        <v>2</v>
      </c>
      <c r="H3475" s="6">
        <v>46209</v>
      </c>
      <c r="I3475" s="12" t="str">
        <f t="shared" si="488"/>
        <v>2026</v>
      </c>
      <c r="J3475" s="10" t="str">
        <f t="shared" si="489"/>
        <v>Jul</v>
      </c>
      <c r="K3475" s="12" t="str">
        <f t="shared" si="490"/>
        <v>06</v>
      </c>
      <c r="L3475" s="2" t="s">
        <v>30</v>
      </c>
      <c r="M3475" s="2" t="s">
        <v>15</v>
      </c>
      <c r="N3475" s="2">
        <v>0.69</v>
      </c>
      <c r="O3475" s="2" t="s">
        <v>21</v>
      </c>
      <c r="P3475" s="2">
        <v>7</v>
      </c>
      <c r="Q3475" s="2">
        <f t="shared" si="491"/>
        <v>2</v>
      </c>
      <c r="R3475" s="2">
        <v>65.319999999999993</v>
      </c>
      <c r="S3475" s="2">
        <f t="shared" si="492"/>
        <v>2</v>
      </c>
      <c r="T3475" s="42">
        <f>DataSet!G2014+DataSet!Q2014+DataSet!S2014</f>
        <v>3</v>
      </c>
      <c r="U3475" s="16" t="str">
        <f t="shared" si="493"/>
        <v>Low</v>
      </c>
      <c r="V3475" s="4">
        <v>2</v>
      </c>
      <c r="W3475" s="33">
        <f t="shared" si="494"/>
        <v>519.20393548387074</v>
      </c>
      <c r="X3475" s="2" t="s">
        <v>22</v>
      </c>
    </row>
    <row r="3476" spans="1:24" ht="14.25" customHeight="1" x14ac:dyDescent="0.25">
      <c r="A3476" s="2">
        <v>2050</v>
      </c>
      <c r="B3476" s="2">
        <v>22</v>
      </c>
      <c r="C3476" s="2" t="str">
        <f t="shared" si="486"/>
        <v>Young Adults</v>
      </c>
      <c r="D3476" s="2" t="s">
        <v>23</v>
      </c>
      <c r="E3476" s="2" t="s">
        <v>19</v>
      </c>
      <c r="F3476" s="2">
        <v>226.57</v>
      </c>
      <c r="G3476" s="2">
        <f t="shared" si="487"/>
        <v>1</v>
      </c>
      <c r="H3476" s="6">
        <v>46246</v>
      </c>
      <c r="I3476" s="12" t="str">
        <f t="shared" si="488"/>
        <v>2026</v>
      </c>
      <c r="J3476" s="10" t="str">
        <f t="shared" si="489"/>
        <v>Aug</v>
      </c>
      <c r="K3476" s="12" t="str">
        <f t="shared" si="490"/>
        <v>12</v>
      </c>
      <c r="L3476" s="2" t="s">
        <v>30</v>
      </c>
      <c r="M3476" s="2" t="s">
        <v>15</v>
      </c>
      <c r="N3476" s="2">
        <v>0.69</v>
      </c>
      <c r="O3476" s="2" t="s">
        <v>21</v>
      </c>
      <c r="P3476" s="2">
        <v>17</v>
      </c>
      <c r="Q3476" s="2">
        <f t="shared" si="491"/>
        <v>3</v>
      </c>
      <c r="R3476" s="2">
        <v>13.33</v>
      </c>
      <c r="S3476" s="2">
        <f t="shared" si="492"/>
        <v>1</v>
      </c>
      <c r="T3476" s="42">
        <f>DataSet!G2051+DataSet!Q2051+DataSet!S2051</f>
        <v>5</v>
      </c>
      <c r="U3476" s="16" t="str">
        <f t="shared" si="493"/>
        <v>Medium</v>
      </c>
      <c r="V3476" s="4">
        <v>5</v>
      </c>
      <c r="W3476" s="33">
        <f t="shared" si="494"/>
        <v>539.86580419580423</v>
      </c>
      <c r="X3476" s="2" t="s">
        <v>22</v>
      </c>
    </row>
    <row r="3477" spans="1:24" ht="14.25" customHeight="1" x14ac:dyDescent="0.25">
      <c r="A3477" s="2">
        <v>2274</v>
      </c>
      <c r="B3477" s="2">
        <v>55</v>
      </c>
      <c r="C3477" s="2" t="str">
        <f t="shared" si="486"/>
        <v>Late Adults</v>
      </c>
      <c r="D3477" s="2" t="s">
        <v>26</v>
      </c>
      <c r="E3477" s="2" t="s">
        <v>19</v>
      </c>
      <c r="F3477" s="2">
        <v>564.45000000000005</v>
      </c>
      <c r="G3477" s="2">
        <f t="shared" si="487"/>
        <v>2</v>
      </c>
      <c r="H3477" s="6">
        <v>46470</v>
      </c>
      <c r="I3477" s="12" t="str">
        <f t="shared" si="488"/>
        <v>2027</v>
      </c>
      <c r="J3477" s="10" t="str">
        <f t="shared" si="489"/>
        <v>Mar</v>
      </c>
      <c r="K3477" s="12" t="str">
        <f t="shared" si="490"/>
        <v>24</v>
      </c>
      <c r="L3477" s="2" t="s">
        <v>20</v>
      </c>
      <c r="M3477" s="2" t="s">
        <v>15</v>
      </c>
      <c r="N3477" s="2">
        <v>0.69</v>
      </c>
      <c r="O3477" s="2" t="s">
        <v>16</v>
      </c>
      <c r="P3477" s="2">
        <v>3</v>
      </c>
      <c r="Q3477" s="2">
        <f t="shared" si="491"/>
        <v>1</v>
      </c>
      <c r="R3477" s="2">
        <v>188.15</v>
      </c>
      <c r="S3477" s="2">
        <f t="shared" si="492"/>
        <v>3</v>
      </c>
      <c r="T3477" s="42">
        <f>DataSet!G2275+DataSet!Q2275+DataSet!S2275</f>
        <v>4</v>
      </c>
      <c r="U3477" s="16" t="str">
        <f t="shared" si="493"/>
        <v>Low</v>
      </c>
      <c r="V3477" s="4">
        <v>1</v>
      </c>
      <c r="W3477" s="33">
        <f t="shared" si="494"/>
        <v>527.92750000000001</v>
      </c>
      <c r="X3477" s="2" t="s">
        <v>17</v>
      </c>
    </row>
    <row r="3478" spans="1:24" ht="14.25" customHeight="1" x14ac:dyDescent="0.25">
      <c r="A3478" s="2">
        <v>2522</v>
      </c>
      <c r="B3478" s="2">
        <v>59</v>
      </c>
      <c r="C3478" s="2" t="str">
        <f t="shared" si="486"/>
        <v>Late Adults</v>
      </c>
      <c r="D3478" s="2" t="s">
        <v>23</v>
      </c>
      <c r="E3478" s="2" t="s">
        <v>13</v>
      </c>
      <c r="F3478" s="2">
        <v>733.63</v>
      </c>
      <c r="G3478" s="2">
        <f t="shared" si="487"/>
        <v>3</v>
      </c>
      <c r="H3478" s="6">
        <v>46718</v>
      </c>
      <c r="I3478" s="12" t="str">
        <f t="shared" si="488"/>
        <v>2027</v>
      </c>
      <c r="J3478" s="10" t="str">
        <f t="shared" si="489"/>
        <v>Nov</v>
      </c>
      <c r="K3478" s="12" t="str">
        <f t="shared" si="490"/>
        <v>27</v>
      </c>
      <c r="L3478" s="2" t="s">
        <v>30</v>
      </c>
      <c r="M3478" s="2" t="s">
        <v>15</v>
      </c>
      <c r="N3478" s="2">
        <v>0.69</v>
      </c>
      <c r="O3478" s="2" t="s">
        <v>16</v>
      </c>
      <c r="P3478" s="2">
        <v>1</v>
      </c>
      <c r="Q3478" s="2">
        <f t="shared" si="491"/>
        <v>1</v>
      </c>
      <c r="R3478" s="2">
        <v>733.63</v>
      </c>
      <c r="S3478" s="2">
        <f t="shared" si="492"/>
        <v>3</v>
      </c>
      <c r="T3478" s="42">
        <f>DataSet!G2523+DataSet!Q2523+DataSet!S2523</f>
        <v>4</v>
      </c>
      <c r="U3478" s="16" t="str">
        <f t="shared" si="493"/>
        <v>Low</v>
      </c>
      <c r="V3478" s="4">
        <v>2</v>
      </c>
      <c r="W3478" s="33">
        <f t="shared" si="494"/>
        <v>519.4045307443364</v>
      </c>
      <c r="X3478" s="2" t="s">
        <v>28</v>
      </c>
    </row>
    <row r="3479" spans="1:24" ht="14.25" customHeight="1" x14ac:dyDescent="0.25">
      <c r="A3479" s="2">
        <v>2578</v>
      </c>
      <c r="B3479" s="2">
        <v>35</v>
      </c>
      <c r="C3479" s="2" t="str">
        <f t="shared" si="486"/>
        <v>Early Adults</v>
      </c>
      <c r="D3479" s="2" t="s">
        <v>18</v>
      </c>
      <c r="E3479" s="2" t="s">
        <v>19</v>
      </c>
      <c r="F3479" s="2">
        <v>91.61</v>
      </c>
      <c r="G3479" s="2">
        <f t="shared" si="487"/>
        <v>1</v>
      </c>
      <c r="H3479" s="6">
        <v>46774</v>
      </c>
      <c r="I3479" s="12" t="str">
        <f t="shared" si="488"/>
        <v>2028</v>
      </c>
      <c r="J3479" s="10" t="str">
        <f t="shared" si="489"/>
        <v>Jan</v>
      </c>
      <c r="K3479" s="12" t="str">
        <f t="shared" si="490"/>
        <v>22</v>
      </c>
      <c r="L3479" s="2" t="s">
        <v>24</v>
      </c>
      <c r="M3479" s="2" t="s">
        <v>15</v>
      </c>
      <c r="N3479" s="2">
        <v>0.69</v>
      </c>
      <c r="O3479" s="2" t="s">
        <v>21</v>
      </c>
      <c r="P3479" s="2">
        <v>14</v>
      </c>
      <c r="Q3479" s="2">
        <f t="shared" si="491"/>
        <v>2</v>
      </c>
      <c r="R3479" s="2">
        <v>6.54</v>
      </c>
      <c r="S3479" s="2">
        <f t="shared" si="492"/>
        <v>1</v>
      </c>
      <c r="T3479" s="42">
        <f>DataSet!G2579+DataSet!Q2579+DataSet!S2579</f>
        <v>7</v>
      </c>
      <c r="U3479" s="16" t="str">
        <f t="shared" si="493"/>
        <v>High</v>
      </c>
      <c r="V3479" s="4">
        <v>2</v>
      </c>
      <c r="W3479" s="33">
        <f t="shared" si="494"/>
        <v>518.70899350649324</v>
      </c>
      <c r="X3479" s="2" t="s">
        <v>17</v>
      </c>
    </row>
    <row r="3480" spans="1:24" ht="14.25" customHeight="1" x14ac:dyDescent="0.25">
      <c r="A3480" s="2">
        <v>2612</v>
      </c>
      <c r="B3480" s="2">
        <v>48</v>
      </c>
      <c r="C3480" s="2" t="str">
        <f t="shared" si="486"/>
        <v>Mid Adults</v>
      </c>
      <c r="D3480" s="2" t="s">
        <v>23</v>
      </c>
      <c r="E3480" s="2" t="s">
        <v>19</v>
      </c>
      <c r="F3480" s="2">
        <v>325.10000000000002</v>
      </c>
      <c r="G3480" s="2">
        <f t="shared" si="487"/>
        <v>1</v>
      </c>
      <c r="H3480" s="6">
        <v>46808</v>
      </c>
      <c r="I3480" s="12" t="str">
        <f t="shared" si="488"/>
        <v>2028</v>
      </c>
      <c r="J3480" s="10" t="str">
        <f t="shared" si="489"/>
        <v>Feb</v>
      </c>
      <c r="K3480" s="12" t="str">
        <f t="shared" si="490"/>
        <v>25</v>
      </c>
      <c r="L3480" s="2" t="s">
        <v>24</v>
      </c>
      <c r="M3480" s="2" t="s">
        <v>15</v>
      </c>
      <c r="N3480" s="2">
        <v>0.69</v>
      </c>
      <c r="O3480" s="2" t="s">
        <v>21</v>
      </c>
      <c r="P3480" s="2">
        <v>4</v>
      </c>
      <c r="Q3480" s="2">
        <f t="shared" si="491"/>
        <v>1</v>
      </c>
      <c r="R3480" s="2">
        <v>81.28</v>
      </c>
      <c r="S3480" s="2">
        <f t="shared" si="492"/>
        <v>2</v>
      </c>
      <c r="T3480" s="42">
        <f>DataSet!G2613+DataSet!Q2613+DataSet!S2613</f>
        <v>7</v>
      </c>
      <c r="U3480" s="16" t="str">
        <f t="shared" si="493"/>
        <v>High</v>
      </c>
      <c r="V3480" s="4">
        <v>1</v>
      </c>
      <c r="W3480" s="33">
        <f t="shared" si="494"/>
        <v>527.80535117056843</v>
      </c>
      <c r="X3480" s="2" t="s">
        <v>28</v>
      </c>
    </row>
    <row r="3481" spans="1:24" ht="14.25" customHeight="1" x14ac:dyDescent="0.25">
      <c r="A3481" s="2">
        <v>2794</v>
      </c>
      <c r="B3481" s="2">
        <v>45</v>
      </c>
      <c r="C3481" s="2" t="str">
        <f t="shared" si="486"/>
        <v>Mid Adults</v>
      </c>
      <c r="D3481" s="2" t="s">
        <v>23</v>
      </c>
      <c r="E3481" s="2" t="s">
        <v>29</v>
      </c>
      <c r="F3481" s="2">
        <v>751.18</v>
      </c>
      <c r="G3481" s="2">
        <f t="shared" si="487"/>
        <v>3</v>
      </c>
      <c r="H3481" s="6">
        <v>46990</v>
      </c>
      <c r="I3481" s="12" t="str">
        <f t="shared" si="488"/>
        <v>2028</v>
      </c>
      <c r="J3481" s="10" t="str">
        <f t="shared" si="489"/>
        <v>Aug</v>
      </c>
      <c r="K3481" s="12" t="str">
        <f t="shared" si="490"/>
        <v>25</v>
      </c>
      <c r="L3481" s="2" t="s">
        <v>24</v>
      </c>
      <c r="M3481" s="2" t="s">
        <v>15</v>
      </c>
      <c r="N3481" s="2">
        <v>0.69</v>
      </c>
      <c r="O3481" s="2" t="s">
        <v>21</v>
      </c>
      <c r="P3481" s="2">
        <v>11</v>
      </c>
      <c r="Q3481" s="2">
        <f t="shared" si="491"/>
        <v>2</v>
      </c>
      <c r="R3481" s="2">
        <v>68.290000000000006</v>
      </c>
      <c r="S3481" s="2">
        <f t="shared" si="492"/>
        <v>2</v>
      </c>
      <c r="T3481" s="42">
        <f>DataSet!G2795+DataSet!Q2795+DataSet!S2795</f>
        <v>7</v>
      </c>
      <c r="U3481" s="16" t="str">
        <f t="shared" si="493"/>
        <v>High</v>
      </c>
      <c r="V3481" s="4">
        <v>2</v>
      </c>
      <c r="W3481" s="33">
        <f t="shared" si="494"/>
        <v>520.1001954397392</v>
      </c>
      <c r="X3481" s="2" t="s">
        <v>28</v>
      </c>
    </row>
    <row r="3482" spans="1:24" ht="14.25" customHeight="1" x14ac:dyDescent="0.25">
      <c r="A3482" s="2">
        <v>3245</v>
      </c>
      <c r="B3482" s="2">
        <v>59</v>
      </c>
      <c r="C3482" s="2" t="str">
        <f t="shared" si="486"/>
        <v>Late Adults</v>
      </c>
      <c r="D3482" s="2" t="s">
        <v>18</v>
      </c>
      <c r="E3482" s="2" t="s">
        <v>27</v>
      </c>
      <c r="F3482" s="2">
        <v>754.83</v>
      </c>
      <c r="G3482" s="2">
        <f t="shared" si="487"/>
        <v>3</v>
      </c>
      <c r="H3482" s="6">
        <v>47441</v>
      </c>
      <c r="I3482" s="12" t="str">
        <f t="shared" si="488"/>
        <v>2029</v>
      </c>
      <c r="J3482" s="10" t="str">
        <f t="shared" si="489"/>
        <v>Nov</v>
      </c>
      <c r="K3482" s="12" t="str">
        <f t="shared" si="490"/>
        <v>19</v>
      </c>
      <c r="L3482" s="2" t="s">
        <v>20</v>
      </c>
      <c r="M3482" s="2" t="s">
        <v>15</v>
      </c>
      <c r="N3482" s="2">
        <v>0.69</v>
      </c>
      <c r="O3482" s="2" t="s">
        <v>16</v>
      </c>
      <c r="P3482" s="2">
        <v>17</v>
      </c>
      <c r="Q3482" s="2">
        <f t="shared" si="491"/>
        <v>3</v>
      </c>
      <c r="R3482" s="2">
        <v>44.4</v>
      </c>
      <c r="S3482" s="2">
        <f t="shared" si="492"/>
        <v>1</v>
      </c>
      <c r="T3482" s="42">
        <f>DataSet!G3246+DataSet!Q3246+DataSet!S3246</f>
        <v>6</v>
      </c>
      <c r="U3482" s="16" t="str">
        <f t="shared" si="493"/>
        <v>Medium</v>
      </c>
      <c r="V3482" s="4">
        <v>4</v>
      </c>
      <c r="W3482" s="33">
        <f t="shared" si="494"/>
        <v>521.17466666666644</v>
      </c>
      <c r="X3482" s="2" t="s">
        <v>17</v>
      </c>
    </row>
    <row r="3483" spans="1:24" ht="14.25" customHeight="1" x14ac:dyDescent="0.25">
      <c r="A3483" s="2">
        <v>3262</v>
      </c>
      <c r="B3483" s="2">
        <v>23</v>
      </c>
      <c r="C3483" s="2" t="str">
        <f t="shared" si="486"/>
        <v>Young Adults</v>
      </c>
      <c r="D3483" s="2" t="s">
        <v>12</v>
      </c>
      <c r="E3483" s="2" t="s">
        <v>13</v>
      </c>
      <c r="F3483" s="2">
        <v>243.02</v>
      </c>
      <c r="G3483" s="2">
        <f t="shared" si="487"/>
        <v>1</v>
      </c>
      <c r="H3483" s="6">
        <v>47458</v>
      </c>
      <c r="I3483" s="12" t="str">
        <f t="shared" si="488"/>
        <v>2029</v>
      </c>
      <c r="J3483" s="10" t="str">
        <f t="shared" si="489"/>
        <v>Dec</v>
      </c>
      <c r="K3483" s="12" t="str">
        <f t="shared" si="490"/>
        <v>06</v>
      </c>
      <c r="L3483" s="2" t="s">
        <v>24</v>
      </c>
      <c r="M3483" s="2" t="s">
        <v>25</v>
      </c>
      <c r="N3483" s="2">
        <v>0.69</v>
      </c>
      <c r="O3483" s="2" t="s">
        <v>21</v>
      </c>
      <c r="P3483" s="2">
        <v>1</v>
      </c>
      <c r="Q3483" s="2">
        <f t="shared" si="491"/>
        <v>1</v>
      </c>
      <c r="R3483" s="2">
        <v>243.02</v>
      </c>
      <c r="S3483" s="2">
        <f t="shared" si="492"/>
        <v>3</v>
      </c>
      <c r="T3483" s="42">
        <f>DataSet!G3263+DataSet!Q3263+DataSet!S3263</f>
        <v>4</v>
      </c>
      <c r="U3483" s="16" t="str">
        <f t="shared" si="493"/>
        <v>Low</v>
      </c>
      <c r="V3483" s="4">
        <v>5</v>
      </c>
      <c r="W3483" s="33">
        <f t="shared" si="494"/>
        <v>540.96508771929837</v>
      </c>
      <c r="X3483" s="2" t="s">
        <v>28</v>
      </c>
    </row>
    <row r="3484" spans="1:24" ht="14.25" customHeight="1" x14ac:dyDescent="0.25">
      <c r="A3484" s="2">
        <v>3573</v>
      </c>
      <c r="B3484" s="2">
        <v>65</v>
      </c>
      <c r="C3484" s="2" t="str">
        <f t="shared" si="486"/>
        <v>Seniors</v>
      </c>
      <c r="D3484" s="2" t="s">
        <v>12</v>
      </c>
      <c r="E3484" s="2" t="s">
        <v>19</v>
      </c>
      <c r="F3484" s="2">
        <v>234.26</v>
      </c>
      <c r="G3484" s="2">
        <f t="shared" si="487"/>
        <v>1</v>
      </c>
      <c r="H3484" s="6">
        <v>47769</v>
      </c>
      <c r="I3484" s="12" t="str">
        <f t="shared" si="488"/>
        <v>2030</v>
      </c>
      <c r="J3484" s="10" t="str">
        <f t="shared" si="489"/>
        <v>Oct</v>
      </c>
      <c r="K3484" s="12" t="str">
        <f t="shared" si="490"/>
        <v>13</v>
      </c>
      <c r="L3484" s="2" t="s">
        <v>30</v>
      </c>
      <c r="M3484" s="2" t="s">
        <v>25</v>
      </c>
      <c r="N3484" s="2">
        <v>0.69</v>
      </c>
      <c r="O3484" s="2" t="s">
        <v>16</v>
      </c>
      <c r="P3484" s="2">
        <v>4</v>
      </c>
      <c r="Q3484" s="2">
        <f t="shared" si="491"/>
        <v>1</v>
      </c>
      <c r="R3484" s="2">
        <v>58.56</v>
      </c>
      <c r="S3484" s="2">
        <f t="shared" si="492"/>
        <v>2</v>
      </c>
      <c r="T3484" s="42">
        <f>DataSet!G3574+DataSet!Q3574+DataSet!S3574</f>
        <v>7</v>
      </c>
      <c r="U3484" s="16" t="str">
        <f t="shared" si="493"/>
        <v>High</v>
      </c>
      <c r="V3484" s="4">
        <v>4</v>
      </c>
      <c r="W3484" s="33">
        <f t="shared" si="494"/>
        <v>520.43054140127356</v>
      </c>
      <c r="X3484" s="2" t="s">
        <v>17</v>
      </c>
    </row>
    <row r="3485" spans="1:24" ht="14.25" customHeight="1" x14ac:dyDescent="0.25">
      <c r="A3485" s="2">
        <v>3789</v>
      </c>
      <c r="B3485" s="2">
        <v>63</v>
      </c>
      <c r="C3485" s="2" t="str">
        <f t="shared" si="486"/>
        <v>Seniors</v>
      </c>
      <c r="D3485" s="2" t="s">
        <v>26</v>
      </c>
      <c r="E3485" s="2" t="s">
        <v>13</v>
      </c>
      <c r="F3485" s="2">
        <v>171.28</v>
      </c>
      <c r="G3485" s="2">
        <f t="shared" si="487"/>
        <v>1</v>
      </c>
      <c r="H3485" s="6">
        <v>47985</v>
      </c>
      <c r="I3485" s="12" t="str">
        <f t="shared" si="488"/>
        <v>2031</v>
      </c>
      <c r="J3485" s="10" t="str">
        <f t="shared" si="489"/>
        <v>May</v>
      </c>
      <c r="K3485" s="12" t="str">
        <f t="shared" si="490"/>
        <v>17</v>
      </c>
      <c r="L3485" s="2" t="s">
        <v>24</v>
      </c>
      <c r="M3485" s="2" t="s">
        <v>15</v>
      </c>
      <c r="N3485" s="2">
        <v>0.69</v>
      </c>
      <c r="O3485" s="2" t="s">
        <v>21</v>
      </c>
      <c r="P3485" s="2">
        <v>1</v>
      </c>
      <c r="Q3485" s="2">
        <f t="shared" si="491"/>
        <v>1</v>
      </c>
      <c r="R3485" s="2">
        <v>171.28</v>
      </c>
      <c r="S3485" s="2">
        <f t="shared" si="492"/>
        <v>3</v>
      </c>
      <c r="T3485" s="42">
        <f>DataSet!G3790+DataSet!Q3790+DataSet!S3790</f>
        <v>6</v>
      </c>
      <c r="U3485" s="16" t="str">
        <f t="shared" si="493"/>
        <v>Medium</v>
      </c>
      <c r="V3485" s="4">
        <v>5</v>
      </c>
      <c r="W3485" s="33">
        <f t="shared" si="494"/>
        <v>542.01419014084513</v>
      </c>
      <c r="X3485" s="2" t="s">
        <v>28</v>
      </c>
    </row>
    <row r="3486" spans="1:24" ht="14.25" customHeight="1" x14ac:dyDescent="0.25">
      <c r="A3486" s="2">
        <v>3997</v>
      </c>
      <c r="B3486" s="2">
        <v>40</v>
      </c>
      <c r="C3486" s="2" t="str">
        <f t="shared" si="486"/>
        <v>Mid Adults</v>
      </c>
      <c r="D3486" s="2" t="s">
        <v>18</v>
      </c>
      <c r="E3486" s="2" t="s">
        <v>27</v>
      </c>
      <c r="F3486" s="2">
        <v>373.81</v>
      </c>
      <c r="G3486" s="2">
        <f t="shared" si="487"/>
        <v>2</v>
      </c>
      <c r="H3486" s="6">
        <v>48193</v>
      </c>
      <c r="I3486" s="12" t="str">
        <f t="shared" si="488"/>
        <v>2031</v>
      </c>
      <c r="J3486" s="10" t="str">
        <f t="shared" si="489"/>
        <v>Dec</v>
      </c>
      <c r="K3486" s="12" t="str">
        <f t="shared" si="490"/>
        <v>11</v>
      </c>
      <c r="L3486" s="2" t="s">
        <v>24</v>
      </c>
      <c r="M3486" s="2" t="s">
        <v>15</v>
      </c>
      <c r="N3486" s="2">
        <v>0.69</v>
      </c>
      <c r="O3486" s="2" t="s">
        <v>16</v>
      </c>
      <c r="P3486" s="2">
        <v>7</v>
      </c>
      <c r="Q3486" s="2">
        <f t="shared" si="491"/>
        <v>2</v>
      </c>
      <c r="R3486" s="2">
        <v>53.4</v>
      </c>
      <c r="S3486" s="2">
        <f t="shared" si="492"/>
        <v>2</v>
      </c>
      <c r="T3486" s="42">
        <f>DataSet!G3998+DataSet!Q3998+DataSet!S3998</f>
        <v>5</v>
      </c>
      <c r="U3486" s="16" t="str">
        <f t="shared" si="493"/>
        <v>Medium</v>
      </c>
      <c r="V3486" s="4">
        <v>1</v>
      </c>
      <c r="W3486" s="33">
        <f t="shared" si="494"/>
        <v>528.48557046979863</v>
      </c>
      <c r="X3486" s="2" t="s">
        <v>28</v>
      </c>
    </row>
    <row r="3487" spans="1:24" ht="14.25" customHeight="1" x14ac:dyDescent="0.25">
      <c r="A3487" s="2">
        <v>4213</v>
      </c>
      <c r="B3487" s="2">
        <v>57</v>
      </c>
      <c r="C3487" s="2" t="str">
        <f t="shared" si="486"/>
        <v>Late Adults</v>
      </c>
      <c r="D3487" s="2" t="s">
        <v>12</v>
      </c>
      <c r="E3487" s="2" t="s">
        <v>19</v>
      </c>
      <c r="F3487" s="2">
        <v>369.71</v>
      </c>
      <c r="G3487" s="2">
        <f t="shared" si="487"/>
        <v>2</v>
      </c>
      <c r="H3487" s="6">
        <v>48409</v>
      </c>
      <c r="I3487" s="12" t="str">
        <f t="shared" si="488"/>
        <v>2032</v>
      </c>
      <c r="J3487" s="10" t="str">
        <f t="shared" si="489"/>
        <v>Jul</v>
      </c>
      <c r="K3487" s="12" t="str">
        <f t="shared" si="490"/>
        <v>14</v>
      </c>
      <c r="L3487" s="2" t="s">
        <v>24</v>
      </c>
      <c r="M3487" s="2" t="s">
        <v>15</v>
      </c>
      <c r="N3487" s="2">
        <v>0.69</v>
      </c>
      <c r="O3487" s="2" t="s">
        <v>16</v>
      </c>
      <c r="P3487" s="2">
        <v>19</v>
      </c>
      <c r="Q3487" s="2">
        <f t="shared" si="491"/>
        <v>3</v>
      </c>
      <c r="R3487" s="2">
        <v>19.46</v>
      </c>
      <c r="S3487" s="2">
        <f t="shared" si="492"/>
        <v>1</v>
      </c>
      <c r="T3487" s="42">
        <f>DataSet!G4214+DataSet!Q4214+DataSet!S4214</f>
        <v>6</v>
      </c>
      <c r="U3487" s="16" t="str">
        <f t="shared" si="493"/>
        <v>Medium</v>
      </c>
      <c r="V3487" s="4">
        <v>5</v>
      </c>
      <c r="W3487" s="33">
        <f t="shared" si="494"/>
        <v>543.3242049469967</v>
      </c>
      <c r="X3487" s="2" t="s">
        <v>28</v>
      </c>
    </row>
    <row r="3488" spans="1:24" ht="14.25" customHeight="1" x14ac:dyDescent="0.25">
      <c r="A3488" s="2">
        <v>4495</v>
      </c>
      <c r="B3488" s="2">
        <v>27</v>
      </c>
      <c r="C3488" s="2" t="str">
        <f t="shared" si="486"/>
        <v>Young Adults</v>
      </c>
      <c r="D3488" s="2" t="s">
        <v>26</v>
      </c>
      <c r="E3488" s="2" t="s">
        <v>29</v>
      </c>
      <c r="F3488" s="2">
        <v>611.17999999999995</v>
      </c>
      <c r="G3488" s="2">
        <f t="shared" si="487"/>
        <v>2</v>
      </c>
      <c r="H3488" s="6">
        <v>48691</v>
      </c>
      <c r="I3488" s="12" t="str">
        <f t="shared" si="488"/>
        <v>2033</v>
      </c>
      <c r="J3488" s="10" t="str">
        <f t="shared" si="489"/>
        <v>Apr</v>
      </c>
      <c r="K3488" s="12" t="str">
        <f t="shared" si="490"/>
        <v>22</v>
      </c>
      <c r="L3488" s="2" t="s">
        <v>30</v>
      </c>
      <c r="M3488" s="2" t="s">
        <v>25</v>
      </c>
      <c r="N3488" s="2">
        <v>0.69</v>
      </c>
      <c r="O3488" s="2" t="s">
        <v>21</v>
      </c>
      <c r="P3488" s="2">
        <v>10</v>
      </c>
      <c r="Q3488" s="2">
        <f t="shared" si="491"/>
        <v>2</v>
      </c>
      <c r="R3488" s="2">
        <v>61.12</v>
      </c>
      <c r="S3488" s="2">
        <f t="shared" si="492"/>
        <v>2</v>
      </c>
      <c r="T3488" s="42">
        <f>DataSet!G4496+DataSet!Q4496+DataSet!S4496</f>
        <v>7</v>
      </c>
      <c r="U3488" s="16" t="str">
        <f t="shared" si="493"/>
        <v>High</v>
      </c>
      <c r="V3488" s="4">
        <v>4</v>
      </c>
      <c r="W3488" s="33">
        <f t="shared" si="494"/>
        <v>521.34482428114995</v>
      </c>
      <c r="X3488" s="2" t="s">
        <v>28</v>
      </c>
    </row>
    <row r="3489" spans="1:24" ht="14.25" customHeight="1" x14ac:dyDescent="0.25">
      <c r="A3489" s="2">
        <v>4564</v>
      </c>
      <c r="B3489" s="2">
        <v>44</v>
      </c>
      <c r="C3489" s="2" t="str">
        <f t="shared" si="486"/>
        <v>Mid Adults</v>
      </c>
      <c r="D3489" s="2" t="s">
        <v>26</v>
      </c>
      <c r="E3489" s="2" t="s">
        <v>27</v>
      </c>
      <c r="F3489" s="2">
        <v>180.57</v>
      </c>
      <c r="G3489" s="2">
        <f t="shared" si="487"/>
        <v>1</v>
      </c>
      <c r="H3489" s="6">
        <v>48760</v>
      </c>
      <c r="I3489" s="12" t="str">
        <f t="shared" si="488"/>
        <v>2033</v>
      </c>
      <c r="J3489" s="10" t="str">
        <f t="shared" si="489"/>
        <v>Jun</v>
      </c>
      <c r="K3489" s="12" t="str">
        <f t="shared" si="490"/>
        <v>30</v>
      </c>
      <c r="L3489" s="2" t="s">
        <v>24</v>
      </c>
      <c r="M3489" s="2" t="s">
        <v>15</v>
      </c>
      <c r="N3489" s="2">
        <v>0.69</v>
      </c>
      <c r="O3489" s="2" t="s">
        <v>16</v>
      </c>
      <c r="P3489" s="2">
        <v>1</v>
      </c>
      <c r="Q3489" s="2">
        <f t="shared" si="491"/>
        <v>1</v>
      </c>
      <c r="R3489" s="2">
        <v>180.57</v>
      </c>
      <c r="S3489" s="2">
        <f t="shared" si="492"/>
        <v>3</v>
      </c>
      <c r="T3489" s="42">
        <f>DataSet!G4565+DataSet!Q4565+DataSet!S4565</f>
        <v>6</v>
      </c>
      <c r="U3489" s="16" t="str">
        <f t="shared" si="493"/>
        <v>Medium</v>
      </c>
      <c r="V3489" s="4">
        <v>2</v>
      </c>
      <c r="W3489" s="33">
        <f t="shared" si="494"/>
        <v>519.34503267973832</v>
      </c>
      <c r="X3489" s="2" t="s">
        <v>17</v>
      </c>
    </row>
    <row r="3490" spans="1:24" ht="14.25" customHeight="1" x14ac:dyDescent="0.25">
      <c r="A3490" s="2">
        <v>4601</v>
      </c>
      <c r="B3490" s="2">
        <v>45</v>
      </c>
      <c r="C3490" s="2" t="str">
        <f t="shared" si="486"/>
        <v>Mid Adults</v>
      </c>
      <c r="D3490" s="2" t="s">
        <v>18</v>
      </c>
      <c r="E3490" s="2" t="s">
        <v>19</v>
      </c>
      <c r="F3490" s="2">
        <v>871.34</v>
      </c>
      <c r="G3490" s="2">
        <f t="shared" si="487"/>
        <v>3</v>
      </c>
      <c r="H3490" s="6">
        <v>48797</v>
      </c>
      <c r="I3490" s="12" t="str">
        <f t="shared" si="488"/>
        <v>2033</v>
      </c>
      <c r="J3490" s="10" t="str">
        <f t="shared" si="489"/>
        <v>Aug</v>
      </c>
      <c r="K3490" s="12" t="str">
        <f t="shared" si="490"/>
        <v>06</v>
      </c>
      <c r="L3490" s="2" t="s">
        <v>14</v>
      </c>
      <c r="M3490" s="2" t="s">
        <v>15</v>
      </c>
      <c r="N3490" s="2">
        <v>0.69</v>
      </c>
      <c r="O3490" s="2" t="s">
        <v>21</v>
      </c>
      <c r="P3490" s="2">
        <v>7</v>
      </c>
      <c r="Q3490" s="2">
        <f t="shared" si="491"/>
        <v>2</v>
      </c>
      <c r="R3490" s="2">
        <v>124.48</v>
      </c>
      <c r="S3490" s="2">
        <f t="shared" si="492"/>
        <v>2</v>
      </c>
      <c r="T3490" s="42">
        <f>DataSet!G4602+DataSet!Q4602+DataSet!S4602</f>
        <v>6</v>
      </c>
      <c r="U3490" s="16" t="str">
        <f t="shared" si="493"/>
        <v>Medium</v>
      </c>
      <c r="V3490" s="4">
        <v>2</v>
      </c>
      <c r="W3490" s="33">
        <f t="shared" si="494"/>
        <v>520.45577049180304</v>
      </c>
      <c r="X3490" s="2" t="s">
        <v>22</v>
      </c>
    </row>
    <row r="3491" spans="1:24" ht="14.25" customHeight="1" x14ac:dyDescent="0.25">
      <c r="A3491" s="2">
        <v>4810</v>
      </c>
      <c r="B3491" s="2">
        <v>38</v>
      </c>
      <c r="C3491" s="2" t="str">
        <f t="shared" si="486"/>
        <v>Early Adults</v>
      </c>
      <c r="D3491" s="2" t="s">
        <v>23</v>
      </c>
      <c r="E3491" s="2" t="s">
        <v>13</v>
      </c>
      <c r="F3491" s="2">
        <v>634.27</v>
      </c>
      <c r="G3491" s="2">
        <f t="shared" si="487"/>
        <v>2</v>
      </c>
      <c r="H3491" s="6">
        <v>49006</v>
      </c>
      <c r="I3491" s="12" t="str">
        <f t="shared" si="488"/>
        <v>2034</v>
      </c>
      <c r="J3491" s="10" t="str">
        <f t="shared" si="489"/>
        <v>Mar</v>
      </c>
      <c r="K3491" s="12" t="str">
        <f t="shared" si="490"/>
        <v>03</v>
      </c>
      <c r="L3491" s="2" t="s">
        <v>14</v>
      </c>
      <c r="M3491" s="2" t="s">
        <v>25</v>
      </c>
      <c r="N3491" s="2">
        <v>0.69</v>
      </c>
      <c r="O3491" s="2" t="s">
        <v>21</v>
      </c>
      <c r="P3491" s="2">
        <v>1</v>
      </c>
      <c r="Q3491" s="2">
        <f t="shared" si="491"/>
        <v>1</v>
      </c>
      <c r="R3491" s="2">
        <v>634.27</v>
      </c>
      <c r="S3491" s="2">
        <f t="shared" si="492"/>
        <v>3</v>
      </c>
      <c r="T3491" s="42">
        <f>DataSet!G4811+DataSet!Q4811+DataSet!S4811</f>
        <v>7</v>
      </c>
      <c r="U3491" s="16" t="str">
        <f t="shared" si="493"/>
        <v>High</v>
      </c>
      <c r="V3491" s="4">
        <v>4</v>
      </c>
      <c r="W3491" s="33">
        <f t="shared" si="494"/>
        <v>521.05689102564077</v>
      </c>
      <c r="X3491" s="2" t="s">
        <v>17</v>
      </c>
    </row>
    <row r="3492" spans="1:24" ht="14.25" customHeight="1" x14ac:dyDescent="0.25">
      <c r="A3492" s="2">
        <v>4858</v>
      </c>
      <c r="B3492" s="2">
        <v>20</v>
      </c>
      <c r="C3492" s="2" t="str">
        <f t="shared" si="486"/>
        <v>Young Adults</v>
      </c>
      <c r="D3492" s="2" t="s">
        <v>23</v>
      </c>
      <c r="E3492" s="2" t="s">
        <v>29</v>
      </c>
      <c r="F3492" s="2">
        <v>70.260000000000005</v>
      </c>
      <c r="G3492" s="2">
        <f t="shared" si="487"/>
        <v>1</v>
      </c>
      <c r="H3492" s="6">
        <v>49054</v>
      </c>
      <c r="I3492" s="12" t="str">
        <f t="shared" si="488"/>
        <v>2034</v>
      </c>
      <c r="J3492" s="10" t="str">
        <f t="shared" si="489"/>
        <v>Apr</v>
      </c>
      <c r="K3492" s="12" t="str">
        <f t="shared" si="490"/>
        <v>20</v>
      </c>
      <c r="L3492" s="2" t="s">
        <v>14</v>
      </c>
      <c r="M3492" s="2" t="s">
        <v>25</v>
      </c>
      <c r="N3492" s="2">
        <v>0.69</v>
      </c>
      <c r="O3492" s="2" t="s">
        <v>16</v>
      </c>
      <c r="P3492" s="2">
        <v>3</v>
      </c>
      <c r="Q3492" s="2">
        <f t="shared" si="491"/>
        <v>1</v>
      </c>
      <c r="R3492" s="2">
        <v>23.42</v>
      </c>
      <c r="S3492" s="2">
        <f t="shared" si="492"/>
        <v>1</v>
      </c>
      <c r="T3492" s="42">
        <f>DataSet!G4859+DataSet!Q4859+DataSet!S4859</f>
        <v>4</v>
      </c>
      <c r="U3492" s="16" t="str">
        <f t="shared" si="493"/>
        <v>Low</v>
      </c>
      <c r="V3492" s="4">
        <v>4</v>
      </c>
      <c r="W3492" s="33">
        <f t="shared" si="494"/>
        <v>520.69286173633418</v>
      </c>
      <c r="X3492" s="2" t="s">
        <v>22</v>
      </c>
    </row>
    <row r="3493" spans="1:24" ht="14.25" customHeight="1" x14ac:dyDescent="0.25">
      <c r="A3493" s="2">
        <v>21</v>
      </c>
      <c r="B3493" s="2">
        <v>64</v>
      </c>
      <c r="C3493" s="2" t="str">
        <f t="shared" si="486"/>
        <v>Seniors</v>
      </c>
      <c r="D3493" s="2" t="s">
        <v>26</v>
      </c>
      <c r="E3493" s="2" t="s">
        <v>27</v>
      </c>
      <c r="F3493" s="2">
        <v>118.71</v>
      </c>
      <c r="G3493" s="2">
        <f t="shared" si="487"/>
        <v>1</v>
      </c>
      <c r="H3493" s="6">
        <v>44217</v>
      </c>
      <c r="I3493" s="12" t="str">
        <f t="shared" si="488"/>
        <v>2021</v>
      </c>
      <c r="J3493" s="10" t="str">
        <f t="shared" si="489"/>
        <v>Jan</v>
      </c>
      <c r="K3493" s="12" t="str">
        <f t="shared" si="490"/>
        <v>21</v>
      </c>
      <c r="L3493" s="2" t="s">
        <v>14</v>
      </c>
      <c r="M3493" s="2" t="s">
        <v>15</v>
      </c>
      <c r="N3493" s="2">
        <v>0.68</v>
      </c>
      <c r="O3493" s="2" t="s">
        <v>16</v>
      </c>
      <c r="P3493" s="2">
        <v>1</v>
      </c>
      <c r="Q3493" s="2">
        <f t="shared" si="491"/>
        <v>1</v>
      </c>
      <c r="R3493" s="2">
        <v>118.71</v>
      </c>
      <c r="S3493" s="2">
        <f t="shared" si="492"/>
        <v>2</v>
      </c>
      <c r="T3493" s="42">
        <f>DataSet!G22+DataSet!Q22+DataSet!S22</f>
        <v>3</v>
      </c>
      <c r="U3493" s="16" t="str">
        <f t="shared" si="493"/>
        <v>Low</v>
      </c>
      <c r="V3493" s="4">
        <v>2</v>
      </c>
      <c r="W3493" s="33">
        <f t="shared" si="494"/>
        <v>519.30154605263124</v>
      </c>
      <c r="X3493" s="2" t="s">
        <v>28</v>
      </c>
    </row>
    <row r="3494" spans="1:24" ht="14.25" customHeight="1" x14ac:dyDescent="0.25">
      <c r="A3494" s="2">
        <v>212</v>
      </c>
      <c r="B3494" s="2">
        <v>33</v>
      </c>
      <c r="C3494" s="2" t="str">
        <f t="shared" si="486"/>
        <v>Early Adults</v>
      </c>
      <c r="D3494" s="2" t="s">
        <v>12</v>
      </c>
      <c r="E3494" s="2" t="s">
        <v>27</v>
      </c>
      <c r="F3494" s="2">
        <v>958.59</v>
      </c>
      <c r="G3494" s="2">
        <f t="shared" si="487"/>
        <v>3</v>
      </c>
      <c r="H3494" s="6">
        <v>44408</v>
      </c>
      <c r="I3494" s="12" t="str">
        <f t="shared" si="488"/>
        <v>2021</v>
      </c>
      <c r="J3494" s="10" t="str">
        <f t="shared" si="489"/>
        <v>Jul</v>
      </c>
      <c r="K3494" s="12" t="str">
        <f t="shared" si="490"/>
        <v>31</v>
      </c>
      <c r="L3494" s="2" t="s">
        <v>20</v>
      </c>
      <c r="M3494" s="2" t="s">
        <v>15</v>
      </c>
      <c r="N3494" s="2">
        <v>0.68</v>
      </c>
      <c r="O3494" s="2" t="s">
        <v>16</v>
      </c>
      <c r="P3494" s="2">
        <v>6</v>
      </c>
      <c r="Q3494" s="2">
        <f t="shared" si="491"/>
        <v>2</v>
      </c>
      <c r="R3494" s="2">
        <v>159.77000000000001</v>
      </c>
      <c r="S3494" s="2">
        <f t="shared" si="492"/>
        <v>3</v>
      </c>
      <c r="T3494" s="42">
        <f>DataSet!G213+DataSet!Q213+DataSet!S213</f>
        <v>5</v>
      </c>
      <c r="U3494" s="16" t="str">
        <f t="shared" si="493"/>
        <v>Medium</v>
      </c>
      <c r="V3494" s="4">
        <v>4</v>
      </c>
      <c r="W3494" s="33">
        <f t="shared" si="494"/>
        <v>522.14587096774164</v>
      </c>
      <c r="X3494" s="2" t="s">
        <v>17</v>
      </c>
    </row>
    <row r="3495" spans="1:24" ht="14.25" customHeight="1" x14ac:dyDescent="0.25">
      <c r="A3495" s="2">
        <v>230</v>
      </c>
      <c r="B3495" s="2">
        <v>60</v>
      </c>
      <c r="C3495" s="2" t="str">
        <f t="shared" si="486"/>
        <v>Seniors</v>
      </c>
      <c r="D3495" s="2" t="s">
        <v>18</v>
      </c>
      <c r="E3495" s="2" t="s">
        <v>27</v>
      </c>
      <c r="F3495" s="2">
        <v>938.76</v>
      </c>
      <c r="G3495" s="2">
        <f t="shared" si="487"/>
        <v>3</v>
      </c>
      <c r="H3495" s="6">
        <v>44426</v>
      </c>
      <c r="I3495" s="12" t="str">
        <f t="shared" si="488"/>
        <v>2021</v>
      </c>
      <c r="J3495" s="10" t="str">
        <f t="shared" si="489"/>
        <v>Aug</v>
      </c>
      <c r="K3495" s="12" t="str">
        <f t="shared" si="490"/>
        <v>18</v>
      </c>
      <c r="L3495" s="2" t="s">
        <v>20</v>
      </c>
      <c r="M3495" s="2" t="s">
        <v>25</v>
      </c>
      <c r="N3495" s="2">
        <v>0.68</v>
      </c>
      <c r="O3495" s="2" t="s">
        <v>16</v>
      </c>
      <c r="P3495" s="2">
        <v>18</v>
      </c>
      <c r="Q3495" s="2">
        <f t="shared" si="491"/>
        <v>3</v>
      </c>
      <c r="R3495" s="2">
        <v>52.15</v>
      </c>
      <c r="S3495" s="2">
        <f t="shared" si="492"/>
        <v>2</v>
      </c>
      <c r="T3495" s="42">
        <f>DataSet!G231+DataSet!Q231+DataSet!S231</f>
        <v>4</v>
      </c>
      <c r="U3495" s="16" t="str">
        <f t="shared" si="493"/>
        <v>Low</v>
      </c>
      <c r="V3495" s="4">
        <v>5</v>
      </c>
      <c r="W3495" s="33">
        <f t="shared" si="494"/>
        <v>543.93985815602855</v>
      </c>
      <c r="X3495" s="2" t="s">
        <v>28</v>
      </c>
    </row>
    <row r="3496" spans="1:24" ht="14.25" customHeight="1" x14ac:dyDescent="0.25">
      <c r="A3496" s="2">
        <v>475</v>
      </c>
      <c r="B3496" s="2">
        <v>54</v>
      </c>
      <c r="C3496" s="2" t="str">
        <f t="shared" si="486"/>
        <v>Late Adults</v>
      </c>
      <c r="D3496" s="2" t="s">
        <v>26</v>
      </c>
      <c r="E3496" s="2" t="s">
        <v>29</v>
      </c>
      <c r="F3496" s="2">
        <v>62.89</v>
      </c>
      <c r="G3496" s="2">
        <f t="shared" si="487"/>
        <v>1</v>
      </c>
      <c r="H3496" s="6">
        <v>44671</v>
      </c>
      <c r="I3496" s="12" t="str">
        <f t="shared" si="488"/>
        <v>2022</v>
      </c>
      <c r="J3496" s="10" t="str">
        <f t="shared" si="489"/>
        <v>Apr</v>
      </c>
      <c r="K3496" s="12" t="str">
        <f t="shared" si="490"/>
        <v>20</v>
      </c>
      <c r="L3496" s="2" t="s">
        <v>30</v>
      </c>
      <c r="M3496" s="2" t="s">
        <v>25</v>
      </c>
      <c r="N3496" s="2">
        <v>0.68</v>
      </c>
      <c r="O3496" s="2" t="s">
        <v>16</v>
      </c>
      <c r="P3496" s="2">
        <v>11</v>
      </c>
      <c r="Q3496" s="2">
        <f t="shared" si="491"/>
        <v>2</v>
      </c>
      <c r="R3496" s="2">
        <v>5.72</v>
      </c>
      <c r="S3496" s="2">
        <f t="shared" si="492"/>
        <v>1</v>
      </c>
      <c r="T3496" s="42">
        <f>DataSet!G476+DataSet!Q476+DataSet!S476</f>
        <v>4</v>
      </c>
      <c r="U3496" s="16" t="str">
        <f t="shared" si="493"/>
        <v>Low</v>
      </c>
      <c r="V3496" s="4">
        <v>2</v>
      </c>
      <c r="W3496" s="33">
        <f t="shared" si="494"/>
        <v>520.623630363036</v>
      </c>
      <c r="X3496" s="2" t="s">
        <v>17</v>
      </c>
    </row>
    <row r="3497" spans="1:24" ht="14.25" customHeight="1" x14ac:dyDescent="0.25">
      <c r="A3497" s="2">
        <v>593</v>
      </c>
      <c r="B3497" s="2">
        <v>54</v>
      </c>
      <c r="C3497" s="2" t="str">
        <f t="shared" si="486"/>
        <v>Late Adults</v>
      </c>
      <c r="D3497" s="2" t="s">
        <v>26</v>
      </c>
      <c r="E3497" s="2" t="s">
        <v>19</v>
      </c>
      <c r="F3497" s="2">
        <v>896.83</v>
      </c>
      <c r="G3497" s="2">
        <f t="shared" si="487"/>
        <v>3</v>
      </c>
      <c r="H3497" s="6">
        <v>44789</v>
      </c>
      <c r="I3497" s="12" t="str">
        <f t="shared" si="488"/>
        <v>2022</v>
      </c>
      <c r="J3497" s="10" t="str">
        <f t="shared" si="489"/>
        <v>Aug</v>
      </c>
      <c r="K3497" s="12" t="str">
        <f t="shared" si="490"/>
        <v>16</v>
      </c>
      <c r="L3497" s="2" t="s">
        <v>20</v>
      </c>
      <c r="M3497" s="2" t="s">
        <v>15</v>
      </c>
      <c r="N3497" s="2">
        <v>0.68</v>
      </c>
      <c r="O3497" s="2" t="s">
        <v>16</v>
      </c>
      <c r="P3497" s="2">
        <v>12</v>
      </c>
      <c r="Q3497" s="2">
        <f t="shared" si="491"/>
        <v>2</v>
      </c>
      <c r="R3497" s="2">
        <v>74.739999999999995</v>
      </c>
      <c r="S3497" s="2">
        <f t="shared" si="492"/>
        <v>2</v>
      </c>
      <c r="T3497" s="42">
        <f>DataSet!G594+DataSet!Q594+DataSet!S594</f>
        <v>6</v>
      </c>
      <c r="U3497" s="16" t="str">
        <f t="shared" si="493"/>
        <v>Medium</v>
      </c>
      <c r="V3497" s="4">
        <v>4</v>
      </c>
      <c r="W3497" s="33">
        <f t="shared" si="494"/>
        <v>520.73343042071156</v>
      </c>
      <c r="X3497" s="2" t="s">
        <v>28</v>
      </c>
    </row>
    <row r="3498" spans="1:24" ht="14.25" customHeight="1" x14ac:dyDescent="0.25">
      <c r="A3498" s="2">
        <v>864</v>
      </c>
      <c r="B3498" s="2">
        <v>19</v>
      </c>
      <c r="C3498" s="2" t="str">
        <f t="shared" si="486"/>
        <v>Young Adults</v>
      </c>
      <c r="D3498" s="2" t="s">
        <v>12</v>
      </c>
      <c r="E3498" s="2" t="s">
        <v>19</v>
      </c>
      <c r="F3498" s="2">
        <v>942.47</v>
      </c>
      <c r="G3498" s="2">
        <f t="shared" si="487"/>
        <v>3</v>
      </c>
      <c r="H3498" s="6">
        <v>45060</v>
      </c>
      <c r="I3498" s="12" t="str">
        <f t="shared" si="488"/>
        <v>2023</v>
      </c>
      <c r="J3498" s="10" t="str">
        <f t="shared" si="489"/>
        <v>May</v>
      </c>
      <c r="K3498" s="12" t="str">
        <f t="shared" si="490"/>
        <v>14</v>
      </c>
      <c r="L3498" s="2" t="s">
        <v>24</v>
      </c>
      <c r="M3498" s="2" t="s">
        <v>25</v>
      </c>
      <c r="N3498" s="2">
        <v>0.68</v>
      </c>
      <c r="O3498" s="2" t="s">
        <v>21</v>
      </c>
      <c r="P3498" s="2">
        <v>8</v>
      </c>
      <c r="Q3498" s="2">
        <f t="shared" si="491"/>
        <v>2</v>
      </c>
      <c r="R3498" s="2">
        <v>117.81</v>
      </c>
      <c r="S3498" s="2">
        <f t="shared" si="492"/>
        <v>2</v>
      </c>
      <c r="T3498" s="42">
        <f>DataSet!G865+DataSet!Q865+DataSet!S865</f>
        <v>5</v>
      </c>
      <c r="U3498" s="16" t="str">
        <f t="shared" si="493"/>
        <v>Medium</v>
      </c>
      <c r="V3498" s="4">
        <v>1</v>
      </c>
      <c r="W3498" s="33">
        <f t="shared" si="494"/>
        <v>529.00636363636352</v>
      </c>
      <c r="X3498" s="2" t="s">
        <v>17</v>
      </c>
    </row>
    <row r="3499" spans="1:24" ht="14.25" customHeight="1" x14ac:dyDescent="0.25">
      <c r="A3499" s="2">
        <v>1424</v>
      </c>
      <c r="B3499" s="2">
        <v>53</v>
      </c>
      <c r="C3499" s="2" t="str">
        <f t="shared" si="486"/>
        <v>Late Adults</v>
      </c>
      <c r="D3499" s="2" t="s">
        <v>18</v>
      </c>
      <c r="E3499" s="2" t="s">
        <v>27</v>
      </c>
      <c r="F3499" s="2">
        <v>313.39</v>
      </c>
      <c r="G3499" s="2">
        <f t="shared" si="487"/>
        <v>1</v>
      </c>
      <c r="H3499" s="6">
        <v>45620</v>
      </c>
      <c r="I3499" s="12" t="str">
        <f t="shared" si="488"/>
        <v>2024</v>
      </c>
      <c r="J3499" s="10" t="str">
        <f t="shared" si="489"/>
        <v>Nov</v>
      </c>
      <c r="K3499" s="12" t="str">
        <f t="shared" si="490"/>
        <v>24</v>
      </c>
      <c r="L3499" s="2" t="s">
        <v>14</v>
      </c>
      <c r="M3499" s="2" t="s">
        <v>25</v>
      </c>
      <c r="N3499" s="2">
        <v>0.68</v>
      </c>
      <c r="O3499" s="2" t="s">
        <v>16</v>
      </c>
      <c r="P3499" s="2">
        <v>6</v>
      </c>
      <c r="Q3499" s="2">
        <f t="shared" si="491"/>
        <v>2</v>
      </c>
      <c r="R3499" s="2">
        <v>52.23</v>
      </c>
      <c r="S3499" s="2">
        <f t="shared" si="492"/>
        <v>2</v>
      </c>
      <c r="T3499" s="42">
        <f>DataSet!G1425+DataSet!Q1425+DataSet!S1425</f>
        <v>3</v>
      </c>
      <c r="U3499" s="16" t="str">
        <f t="shared" si="493"/>
        <v>Low</v>
      </c>
      <c r="V3499" s="4">
        <v>3</v>
      </c>
      <c r="W3499" s="33">
        <f t="shared" si="494"/>
        <v>500.95958860759453</v>
      </c>
      <c r="X3499" s="2" t="s">
        <v>28</v>
      </c>
    </row>
    <row r="3500" spans="1:24" ht="14.25" customHeight="1" x14ac:dyDescent="0.25">
      <c r="A3500" s="2">
        <v>1777</v>
      </c>
      <c r="B3500" s="2">
        <v>45</v>
      </c>
      <c r="C3500" s="2" t="str">
        <f t="shared" si="486"/>
        <v>Mid Adults</v>
      </c>
      <c r="D3500" s="2" t="s">
        <v>23</v>
      </c>
      <c r="E3500" s="2" t="s">
        <v>13</v>
      </c>
      <c r="F3500" s="2">
        <v>554.61</v>
      </c>
      <c r="G3500" s="2">
        <f t="shared" si="487"/>
        <v>2</v>
      </c>
      <c r="H3500" s="6">
        <v>45973</v>
      </c>
      <c r="I3500" s="12" t="str">
        <f t="shared" si="488"/>
        <v>2025</v>
      </c>
      <c r="J3500" s="10" t="str">
        <f t="shared" si="489"/>
        <v>Nov</v>
      </c>
      <c r="K3500" s="12" t="str">
        <f t="shared" si="490"/>
        <v>12</v>
      </c>
      <c r="L3500" s="2" t="s">
        <v>14</v>
      </c>
      <c r="M3500" s="2" t="s">
        <v>15</v>
      </c>
      <c r="N3500" s="2">
        <v>0.68</v>
      </c>
      <c r="O3500" s="2" t="s">
        <v>21</v>
      </c>
      <c r="P3500" s="2">
        <v>18</v>
      </c>
      <c r="Q3500" s="2">
        <f t="shared" si="491"/>
        <v>3</v>
      </c>
      <c r="R3500" s="2">
        <v>30.81</v>
      </c>
      <c r="S3500" s="2">
        <f t="shared" si="492"/>
        <v>1</v>
      </c>
      <c r="T3500" s="42">
        <f>DataSet!G1778+DataSet!Q1778+DataSet!S1778</f>
        <v>4</v>
      </c>
      <c r="U3500" s="16" t="str">
        <f t="shared" si="493"/>
        <v>Low</v>
      </c>
      <c r="V3500" s="4">
        <v>3</v>
      </c>
      <c r="W3500" s="33">
        <f t="shared" si="494"/>
        <v>501.55504761904723</v>
      </c>
      <c r="X3500" s="2" t="s">
        <v>17</v>
      </c>
    </row>
    <row r="3501" spans="1:24" ht="14.25" customHeight="1" x14ac:dyDescent="0.25">
      <c r="A3501" s="2">
        <v>1810</v>
      </c>
      <c r="B3501" s="2">
        <v>43</v>
      </c>
      <c r="C3501" s="2" t="str">
        <f t="shared" si="486"/>
        <v>Mid Adults</v>
      </c>
      <c r="D3501" s="2" t="s">
        <v>23</v>
      </c>
      <c r="E3501" s="2" t="s">
        <v>13</v>
      </c>
      <c r="F3501" s="2">
        <v>212.6</v>
      </c>
      <c r="G3501" s="2">
        <f t="shared" si="487"/>
        <v>1</v>
      </c>
      <c r="H3501" s="6">
        <v>46006</v>
      </c>
      <c r="I3501" s="12" t="str">
        <f t="shared" si="488"/>
        <v>2025</v>
      </c>
      <c r="J3501" s="10" t="str">
        <f t="shared" si="489"/>
        <v>Dec</v>
      </c>
      <c r="K3501" s="12" t="str">
        <f t="shared" si="490"/>
        <v>15</v>
      </c>
      <c r="L3501" s="2" t="s">
        <v>30</v>
      </c>
      <c r="M3501" s="2" t="s">
        <v>15</v>
      </c>
      <c r="N3501" s="2">
        <v>0.68</v>
      </c>
      <c r="O3501" s="2" t="s">
        <v>16</v>
      </c>
      <c r="P3501" s="2">
        <v>4</v>
      </c>
      <c r="Q3501" s="2">
        <f t="shared" si="491"/>
        <v>1</v>
      </c>
      <c r="R3501" s="2">
        <v>53.15</v>
      </c>
      <c r="S3501" s="2">
        <f t="shared" si="492"/>
        <v>2</v>
      </c>
      <c r="T3501" s="42">
        <f>DataSet!G1811+DataSet!Q1811+DataSet!S1811</f>
        <v>4</v>
      </c>
      <c r="U3501" s="16" t="str">
        <f t="shared" si="493"/>
        <v>Low</v>
      </c>
      <c r="V3501" s="4">
        <v>2</v>
      </c>
      <c r="W3501" s="33">
        <f t="shared" si="494"/>
        <v>522.13930463576128</v>
      </c>
      <c r="X3501" s="2" t="s">
        <v>28</v>
      </c>
    </row>
    <row r="3502" spans="1:24" ht="14.25" customHeight="1" x14ac:dyDescent="0.25">
      <c r="A3502" s="2">
        <v>1925</v>
      </c>
      <c r="B3502" s="2">
        <v>43</v>
      </c>
      <c r="C3502" s="2" t="str">
        <f t="shared" si="486"/>
        <v>Mid Adults</v>
      </c>
      <c r="D3502" s="2" t="s">
        <v>23</v>
      </c>
      <c r="E3502" s="2" t="s">
        <v>27</v>
      </c>
      <c r="F3502" s="2">
        <v>498.86</v>
      </c>
      <c r="G3502" s="2">
        <f t="shared" si="487"/>
        <v>2</v>
      </c>
      <c r="H3502" s="6">
        <v>46121</v>
      </c>
      <c r="I3502" s="12" t="str">
        <f t="shared" si="488"/>
        <v>2026</v>
      </c>
      <c r="J3502" s="10" t="str">
        <f t="shared" si="489"/>
        <v>Apr</v>
      </c>
      <c r="K3502" s="12" t="str">
        <f t="shared" si="490"/>
        <v>09</v>
      </c>
      <c r="L3502" s="2" t="s">
        <v>20</v>
      </c>
      <c r="M3502" s="2" t="s">
        <v>15</v>
      </c>
      <c r="N3502" s="2">
        <v>0.68</v>
      </c>
      <c r="O3502" s="2" t="s">
        <v>21</v>
      </c>
      <c r="P3502" s="2">
        <v>8</v>
      </c>
      <c r="Q3502" s="2">
        <f t="shared" si="491"/>
        <v>2</v>
      </c>
      <c r="R3502" s="2">
        <v>62.36</v>
      </c>
      <c r="S3502" s="2">
        <f t="shared" si="492"/>
        <v>2</v>
      </c>
      <c r="T3502" s="42">
        <f>DataSet!G1926+DataSet!Q1926+DataSet!S1926</f>
        <v>6</v>
      </c>
      <c r="U3502" s="16" t="str">
        <f t="shared" si="493"/>
        <v>Medium</v>
      </c>
      <c r="V3502" s="4">
        <v>3</v>
      </c>
      <c r="W3502" s="33">
        <f t="shared" si="494"/>
        <v>501.38608280254743</v>
      </c>
      <c r="X3502" s="2" t="s">
        <v>22</v>
      </c>
    </row>
    <row r="3503" spans="1:24" ht="14.25" customHeight="1" x14ac:dyDescent="0.25">
      <c r="A3503" s="2">
        <v>2280</v>
      </c>
      <c r="B3503" s="2">
        <v>38</v>
      </c>
      <c r="C3503" s="2" t="str">
        <f t="shared" si="486"/>
        <v>Early Adults</v>
      </c>
      <c r="D3503" s="2" t="s">
        <v>26</v>
      </c>
      <c r="E3503" s="2" t="s">
        <v>13</v>
      </c>
      <c r="F3503" s="2">
        <v>169.51</v>
      </c>
      <c r="G3503" s="2">
        <f t="shared" si="487"/>
        <v>1</v>
      </c>
      <c r="H3503" s="6">
        <v>46476</v>
      </c>
      <c r="I3503" s="12" t="str">
        <f t="shared" si="488"/>
        <v>2027</v>
      </c>
      <c r="J3503" s="10" t="str">
        <f t="shared" si="489"/>
        <v>Mar</v>
      </c>
      <c r="K3503" s="12" t="str">
        <f t="shared" si="490"/>
        <v>30</v>
      </c>
      <c r="L3503" s="2" t="s">
        <v>30</v>
      </c>
      <c r="M3503" s="2" t="s">
        <v>25</v>
      </c>
      <c r="N3503" s="2">
        <v>0.68</v>
      </c>
      <c r="O3503" s="2" t="s">
        <v>16</v>
      </c>
      <c r="P3503" s="2">
        <v>19</v>
      </c>
      <c r="Q3503" s="2">
        <f t="shared" si="491"/>
        <v>3</v>
      </c>
      <c r="R3503" s="2">
        <v>8.92</v>
      </c>
      <c r="S3503" s="2">
        <f t="shared" si="492"/>
        <v>1</v>
      </c>
      <c r="T3503" s="42">
        <f>DataSet!G2281+DataSet!Q2281+DataSet!S2281</f>
        <v>3</v>
      </c>
      <c r="U3503" s="16" t="str">
        <f t="shared" si="493"/>
        <v>Low</v>
      </c>
      <c r="V3503" s="4">
        <v>5</v>
      </c>
      <c r="W3503" s="33">
        <f t="shared" si="494"/>
        <v>542.53480427046281</v>
      </c>
      <c r="X3503" s="2" t="s">
        <v>28</v>
      </c>
    </row>
    <row r="3504" spans="1:24" ht="14.25" customHeight="1" x14ac:dyDescent="0.25">
      <c r="A3504" s="2">
        <v>2354</v>
      </c>
      <c r="B3504" s="2">
        <v>33</v>
      </c>
      <c r="C3504" s="2" t="str">
        <f t="shared" si="486"/>
        <v>Early Adults</v>
      </c>
      <c r="D3504" s="2" t="s">
        <v>26</v>
      </c>
      <c r="E3504" s="2" t="s">
        <v>13</v>
      </c>
      <c r="F3504" s="2">
        <v>647.12</v>
      </c>
      <c r="G3504" s="2">
        <f t="shared" si="487"/>
        <v>2</v>
      </c>
      <c r="H3504" s="6">
        <v>46550</v>
      </c>
      <c r="I3504" s="12" t="str">
        <f t="shared" si="488"/>
        <v>2027</v>
      </c>
      <c r="J3504" s="10" t="str">
        <f t="shared" si="489"/>
        <v>Jun</v>
      </c>
      <c r="K3504" s="12" t="str">
        <f t="shared" si="490"/>
        <v>12</v>
      </c>
      <c r="L3504" s="2" t="s">
        <v>30</v>
      </c>
      <c r="M3504" s="2" t="s">
        <v>25</v>
      </c>
      <c r="N3504" s="2">
        <v>0.68</v>
      </c>
      <c r="O3504" s="2" t="s">
        <v>21</v>
      </c>
      <c r="P3504" s="2">
        <v>19</v>
      </c>
      <c r="Q3504" s="2">
        <f t="shared" si="491"/>
        <v>3</v>
      </c>
      <c r="R3504" s="2">
        <v>34.06</v>
      </c>
      <c r="S3504" s="2">
        <f t="shared" si="492"/>
        <v>1</v>
      </c>
      <c r="T3504" s="42">
        <f>DataSet!G2355+DataSet!Q2355+DataSet!S2355</f>
        <v>5</v>
      </c>
      <c r="U3504" s="16" t="str">
        <f t="shared" si="493"/>
        <v>Medium</v>
      </c>
      <c r="V3504" s="4">
        <v>2</v>
      </c>
      <c r="W3504" s="33">
        <f t="shared" si="494"/>
        <v>523.16767441860429</v>
      </c>
      <c r="X3504" s="2" t="s">
        <v>22</v>
      </c>
    </row>
    <row r="3505" spans="1:24" ht="14.25" customHeight="1" x14ac:dyDescent="0.25">
      <c r="A3505" s="2">
        <v>2411</v>
      </c>
      <c r="B3505" s="2">
        <v>51</v>
      </c>
      <c r="C3505" s="2" t="str">
        <f t="shared" si="486"/>
        <v>Late Adults</v>
      </c>
      <c r="D3505" s="2" t="s">
        <v>23</v>
      </c>
      <c r="E3505" s="2" t="s">
        <v>27</v>
      </c>
      <c r="F3505" s="2">
        <v>795.87</v>
      </c>
      <c r="G3505" s="2">
        <f t="shared" si="487"/>
        <v>3</v>
      </c>
      <c r="H3505" s="6">
        <v>46607</v>
      </c>
      <c r="I3505" s="12" t="str">
        <f t="shared" si="488"/>
        <v>2027</v>
      </c>
      <c r="J3505" s="10" t="str">
        <f t="shared" si="489"/>
        <v>Aug</v>
      </c>
      <c r="K3505" s="12" t="str">
        <f t="shared" si="490"/>
        <v>08</v>
      </c>
      <c r="L3505" s="2" t="s">
        <v>20</v>
      </c>
      <c r="M3505" s="2" t="s">
        <v>25</v>
      </c>
      <c r="N3505" s="2">
        <v>0.68</v>
      </c>
      <c r="O3505" s="2" t="s">
        <v>21</v>
      </c>
      <c r="P3505" s="2">
        <v>6</v>
      </c>
      <c r="Q3505" s="2">
        <f t="shared" si="491"/>
        <v>2</v>
      </c>
      <c r="R3505" s="2">
        <v>132.65</v>
      </c>
      <c r="S3505" s="2">
        <f t="shared" si="492"/>
        <v>2</v>
      </c>
      <c r="T3505" s="42">
        <f>DataSet!G2412+DataSet!Q2412+DataSet!S2412</f>
        <v>4</v>
      </c>
      <c r="U3505" s="16" t="str">
        <f t="shared" si="493"/>
        <v>Low</v>
      </c>
      <c r="V3505" s="4">
        <v>2</v>
      </c>
      <c r="W3505" s="33">
        <f t="shared" si="494"/>
        <v>522.75449999999978</v>
      </c>
      <c r="X3505" s="2" t="s">
        <v>17</v>
      </c>
    </row>
    <row r="3506" spans="1:24" ht="14.25" customHeight="1" x14ac:dyDescent="0.25">
      <c r="A3506" s="2">
        <v>2795</v>
      </c>
      <c r="B3506" s="2">
        <v>54</v>
      </c>
      <c r="C3506" s="2" t="str">
        <f t="shared" si="486"/>
        <v>Late Adults</v>
      </c>
      <c r="D3506" s="2" t="s">
        <v>23</v>
      </c>
      <c r="E3506" s="2" t="s">
        <v>19</v>
      </c>
      <c r="F3506" s="2">
        <v>264.47000000000003</v>
      </c>
      <c r="G3506" s="2">
        <f t="shared" si="487"/>
        <v>1</v>
      </c>
      <c r="H3506" s="6">
        <v>46991</v>
      </c>
      <c r="I3506" s="12" t="str">
        <f t="shared" si="488"/>
        <v>2028</v>
      </c>
      <c r="J3506" s="10" t="str">
        <f t="shared" si="489"/>
        <v>Aug</v>
      </c>
      <c r="K3506" s="12" t="str">
        <f t="shared" si="490"/>
        <v>26</v>
      </c>
      <c r="L3506" s="2" t="s">
        <v>14</v>
      </c>
      <c r="M3506" s="2" t="s">
        <v>25</v>
      </c>
      <c r="N3506" s="2">
        <v>0.68</v>
      </c>
      <c r="O3506" s="2" t="s">
        <v>21</v>
      </c>
      <c r="P3506" s="2">
        <v>10</v>
      </c>
      <c r="Q3506" s="2">
        <f t="shared" si="491"/>
        <v>2</v>
      </c>
      <c r="R3506" s="2">
        <v>26.45</v>
      </c>
      <c r="S3506" s="2">
        <f t="shared" si="492"/>
        <v>1</v>
      </c>
      <c r="T3506" s="42">
        <f>DataSet!G2796+DataSet!Q2796+DataSet!S2796</f>
        <v>4</v>
      </c>
      <c r="U3506" s="16" t="str">
        <f t="shared" si="493"/>
        <v>Low</v>
      </c>
      <c r="V3506" s="4">
        <v>3</v>
      </c>
      <c r="W3506" s="33">
        <f t="shared" si="494"/>
        <v>501.39415335463218</v>
      </c>
      <c r="X3506" s="2" t="s">
        <v>28</v>
      </c>
    </row>
    <row r="3507" spans="1:24" ht="14.25" customHeight="1" x14ac:dyDescent="0.25">
      <c r="A3507" s="2">
        <v>2924</v>
      </c>
      <c r="B3507" s="2">
        <v>57</v>
      </c>
      <c r="C3507" s="2" t="str">
        <f t="shared" si="486"/>
        <v>Late Adults</v>
      </c>
      <c r="D3507" s="2" t="s">
        <v>18</v>
      </c>
      <c r="E3507" s="2" t="s">
        <v>27</v>
      </c>
      <c r="F3507" s="2">
        <v>808.17</v>
      </c>
      <c r="G3507" s="2">
        <f t="shared" si="487"/>
        <v>3</v>
      </c>
      <c r="H3507" s="6">
        <v>47120</v>
      </c>
      <c r="I3507" s="12" t="str">
        <f t="shared" si="488"/>
        <v>2029</v>
      </c>
      <c r="J3507" s="10" t="str">
        <f t="shared" si="489"/>
        <v>Jan</v>
      </c>
      <c r="K3507" s="12" t="str">
        <f t="shared" si="490"/>
        <v>02</v>
      </c>
      <c r="L3507" s="2" t="s">
        <v>30</v>
      </c>
      <c r="M3507" s="2" t="s">
        <v>15</v>
      </c>
      <c r="N3507" s="2">
        <v>0.68</v>
      </c>
      <c r="O3507" s="2" t="s">
        <v>21</v>
      </c>
      <c r="P3507" s="2">
        <v>11</v>
      </c>
      <c r="Q3507" s="2">
        <f t="shared" si="491"/>
        <v>2</v>
      </c>
      <c r="R3507" s="2">
        <v>73.47</v>
      </c>
      <c r="S3507" s="2">
        <f t="shared" si="492"/>
        <v>2</v>
      </c>
      <c r="T3507" s="42">
        <f>DataSet!G2925+DataSet!Q2925+DataSet!S2925</f>
        <v>3</v>
      </c>
      <c r="U3507" s="16" t="str">
        <f t="shared" si="493"/>
        <v>Low</v>
      </c>
      <c r="V3507" s="4">
        <v>1</v>
      </c>
      <c r="W3507" s="33">
        <f t="shared" si="494"/>
        <v>527.60952702702696</v>
      </c>
      <c r="X3507" s="2" t="s">
        <v>17</v>
      </c>
    </row>
    <row r="3508" spans="1:24" ht="14.25" customHeight="1" x14ac:dyDescent="0.25">
      <c r="A3508" s="2">
        <v>3064</v>
      </c>
      <c r="B3508" s="2">
        <v>50</v>
      </c>
      <c r="C3508" s="2" t="str">
        <f t="shared" si="486"/>
        <v>Late Adults</v>
      </c>
      <c r="D3508" s="2" t="s">
        <v>26</v>
      </c>
      <c r="E3508" s="2" t="s">
        <v>29</v>
      </c>
      <c r="F3508" s="2">
        <v>246.47</v>
      </c>
      <c r="G3508" s="2">
        <f t="shared" si="487"/>
        <v>1</v>
      </c>
      <c r="H3508" s="6">
        <v>47260</v>
      </c>
      <c r="I3508" s="12" t="str">
        <f t="shared" si="488"/>
        <v>2029</v>
      </c>
      <c r="J3508" s="10" t="str">
        <f t="shared" si="489"/>
        <v>May</v>
      </c>
      <c r="K3508" s="12" t="str">
        <f t="shared" si="490"/>
        <v>22</v>
      </c>
      <c r="L3508" s="2" t="s">
        <v>24</v>
      </c>
      <c r="M3508" s="2" t="s">
        <v>15</v>
      </c>
      <c r="N3508" s="2">
        <v>0.68</v>
      </c>
      <c r="O3508" s="2" t="s">
        <v>16</v>
      </c>
      <c r="P3508" s="2">
        <v>7</v>
      </c>
      <c r="Q3508" s="2">
        <f t="shared" si="491"/>
        <v>2</v>
      </c>
      <c r="R3508" s="2">
        <v>35.21</v>
      </c>
      <c r="S3508" s="2">
        <f t="shared" si="492"/>
        <v>1</v>
      </c>
      <c r="T3508" s="42">
        <f>DataSet!G3065+DataSet!Q3065+DataSet!S3065</f>
        <v>7</v>
      </c>
      <c r="U3508" s="16" t="str">
        <f t="shared" si="493"/>
        <v>High</v>
      </c>
      <c r="V3508" s="4">
        <v>4</v>
      </c>
      <c r="W3508" s="33">
        <f t="shared" si="494"/>
        <v>519.51233766233736</v>
      </c>
      <c r="X3508" s="2" t="s">
        <v>17</v>
      </c>
    </row>
    <row r="3509" spans="1:24" ht="14.25" customHeight="1" x14ac:dyDescent="0.25">
      <c r="A3509" s="2">
        <v>3138</v>
      </c>
      <c r="B3509" s="2">
        <v>55</v>
      </c>
      <c r="C3509" s="2" t="str">
        <f t="shared" si="486"/>
        <v>Late Adults</v>
      </c>
      <c r="D3509" s="2" t="s">
        <v>23</v>
      </c>
      <c r="E3509" s="2" t="s">
        <v>27</v>
      </c>
      <c r="F3509" s="2">
        <v>693.43</v>
      </c>
      <c r="G3509" s="2">
        <f t="shared" si="487"/>
        <v>3</v>
      </c>
      <c r="H3509" s="6">
        <v>47334</v>
      </c>
      <c r="I3509" s="12" t="str">
        <f t="shared" si="488"/>
        <v>2029</v>
      </c>
      <c r="J3509" s="10" t="str">
        <f t="shared" si="489"/>
        <v>Aug</v>
      </c>
      <c r="K3509" s="12" t="str">
        <f t="shared" si="490"/>
        <v>04</v>
      </c>
      <c r="L3509" s="2" t="s">
        <v>20</v>
      </c>
      <c r="M3509" s="2" t="s">
        <v>25</v>
      </c>
      <c r="N3509" s="2">
        <v>0.68</v>
      </c>
      <c r="O3509" s="2" t="s">
        <v>16</v>
      </c>
      <c r="P3509" s="2">
        <v>16</v>
      </c>
      <c r="Q3509" s="2">
        <f t="shared" si="491"/>
        <v>3</v>
      </c>
      <c r="R3509" s="2">
        <v>43.34</v>
      </c>
      <c r="S3509" s="2">
        <f t="shared" si="492"/>
        <v>1</v>
      </c>
      <c r="T3509" s="42">
        <f>DataSet!G3139+DataSet!Q3139+DataSet!S3139</f>
        <v>7</v>
      </c>
      <c r="U3509" s="16" t="str">
        <f t="shared" si="493"/>
        <v>High</v>
      </c>
      <c r="V3509" s="4">
        <v>1</v>
      </c>
      <c r="W3509" s="33">
        <f t="shared" si="494"/>
        <v>526.65847457627115</v>
      </c>
      <c r="X3509" s="2" t="s">
        <v>28</v>
      </c>
    </row>
    <row r="3510" spans="1:24" ht="14.25" customHeight="1" x14ac:dyDescent="0.25">
      <c r="A3510" s="2">
        <v>3251</v>
      </c>
      <c r="B3510" s="2">
        <v>31</v>
      </c>
      <c r="C3510" s="2" t="str">
        <f t="shared" si="486"/>
        <v>Early Adults</v>
      </c>
      <c r="D3510" s="2" t="s">
        <v>18</v>
      </c>
      <c r="E3510" s="2" t="s">
        <v>29</v>
      </c>
      <c r="F3510" s="2">
        <v>401.26</v>
      </c>
      <c r="G3510" s="2">
        <f t="shared" si="487"/>
        <v>2</v>
      </c>
      <c r="H3510" s="6">
        <v>47447</v>
      </c>
      <c r="I3510" s="12" t="str">
        <f t="shared" si="488"/>
        <v>2029</v>
      </c>
      <c r="J3510" s="10" t="str">
        <f t="shared" si="489"/>
        <v>Nov</v>
      </c>
      <c r="K3510" s="12" t="str">
        <f t="shared" si="490"/>
        <v>25</v>
      </c>
      <c r="L3510" s="2" t="s">
        <v>30</v>
      </c>
      <c r="M3510" s="2" t="s">
        <v>25</v>
      </c>
      <c r="N3510" s="2">
        <v>0.68</v>
      </c>
      <c r="O3510" s="2" t="s">
        <v>16</v>
      </c>
      <c r="P3510" s="2">
        <v>4</v>
      </c>
      <c r="Q3510" s="2">
        <f t="shared" si="491"/>
        <v>1</v>
      </c>
      <c r="R3510" s="2">
        <v>100.32</v>
      </c>
      <c r="S3510" s="2">
        <f t="shared" si="492"/>
        <v>2</v>
      </c>
      <c r="T3510" s="42">
        <f>DataSet!G3252+DataSet!Q3252+DataSet!S3252</f>
        <v>4</v>
      </c>
      <c r="U3510" s="16" t="str">
        <f t="shared" si="493"/>
        <v>Low</v>
      </c>
      <c r="V3510" s="4">
        <v>4</v>
      </c>
      <c r="W3510" s="33">
        <f t="shared" si="494"/>
        <v>520.40172638436445</v>
      </c>
      <c r="X3510" s="2" t="s">
        <v>28</v>
      </c>
    </row>
    <row r="3511" spans="1:24" ht="14.25" customHeight="1" x14ac:dyDescent="0.25">
      <c r="A3511" s="2">
        <v>3307</v>
      </c>
      <c r="B3511" s="2">
        <v>24</v>
      </c>
      <c r="C3511" s="2" t="str">
        <f t="shared" si="486"/>
        <v>Young Adults</v>
      </c>
      <c r="D3511" s="2" t="s">
        <v>18</v>
      </c>
      <c r="E3511" s="2" t="s">
        <v>19</v>
      </c>
      <c r="F3511" s="2">
        <v>402.82</v>
      </c>
      <c r="G3511" s="2">
        <f t="shared" si="487"/>
        <v>2</v>
      </c>
      <c r="H3511" s="6">
        <v>47503</v>
      </c>
      <c r="I3511" s="12" t="str">
        <f t="shared" si="488"/>
        <v>2030</v>
      </c>
      <c r="J3511" s="10" t="str">
        <f t="shared" si="489"/>
        <v>Jan</v>
      </c>
      <c r="K3511" s="12" t="str">
        <f t="shared" si="490"/>
        <v>20</v>
      </c>
      <c r="L3511" s="2" t="s">
        <v>14</v>
      </c>
      <c r="M3511" s="2" t="s">
        <v>25</v>
      </c>
      <c r="N3511" s="2">
        <v>0.68</v>
      </c>
      <c r="O3511" s="2" t="s">
        <v>16</v>
      </c>
      <c r="P3511" s="2">
        <v>3</v>
      </c>
      <c r="Q3511" s="2">
        <f t="shared" si="491"/>
        <v>1</v>
      </c>
      <c r="R3511" s="2">
        <v>134.27000000000001</v>
      </c>
      <c r="S3511" s="2">
        <f t="shared" si="492"/>
        <v>2</v>
      </c>
      <c r="T3511" s="42">
        <f>DataSet!G3308+DataSet!Q3308+DataSet!S3308</f>
        <v>5</v>
      </c>
      <c r="U3511" s="16" t="str">
        <f t="shared" si="493"/>
        <v>Medium</v>
      </c>
      <c r="V3511" s="4">
        <v>3</v>
      </c>
      <c r="W3511" s="33">
        <f t="shared" si="494"/>
        <v>502.15352564102523</v>
      </c>
      <c r="X3511" s="2" t="s">
        <v>17</v>
      </c>
    </row>
    <row r="3512" spans="1:24" ht="14.25" customHeight="1" x14ac:dyDescent="0.25">
      <c r="A3512" s="2">
        <v>3339</v>
      </c>
      <c r="B3512" s="2">
        <v>44</v>
      </c>
      <c r="C3512" s="2" t="str">
        <f t="shared" si="486"/>
        <v>Mid Adults</v>
      </c>
      <c r="D3512" s="2" t="s">
        <v>12</v>
      </c>
      <c r="E3512" s="2" t="s">
        <v>19</v>
      </c>
      <c r="F3512" s="2">
        <v>796.87</v>
      </c>
      <c r="G3512" s="2">
        <f t="shared" si="487"/>
        <v>3</v>
      </c>
      <c r="H3512" s="6">
        <v>47535</v>
      </c>
      <c r="I3512" s="12" t="str">
        <f t="shared" si="488"/>
        <v>2030</v>
      </c>
      <c r="J3512" s="10" t="str">
        <f t="shared" si="489"/>
        <v>Feb</v>
      </c>
      <c r="K3512" s="12" t="str">
        <f t="shared" si="490"/>
        <v>21</v>
      </c>
      <c r="L3512" s="2" t="s">
        <v>14</v>
      </c>
      <c r="M3512" s="2" t="s">
        <v>25</v>
      </c>
      <c r="N3512" s="2">
        <v>0.68</v>
      </c>
      <c r="O3512" s="2" t="s">
        <v>16</v>
      </c>
      <c r="P3512" s="2">
        <v>13</v>
      </c>
      <c r="Q3512" s="2">
        <f t="shared" si="491"/>
        <v>2</v>
      </c>
      <c r="R3512" s="2">
        <v>61.3</v>
      </c>
      <c r="S3512" s="2">
        <f t="shared" si="492"/>
        <v>2</v>
      </c>
      <c r="T3512" s="42">
        <f>DataSet!G3340+DataSet!Q3340+DataSet!S3340</f>
        <v>4</v>
      </c>
      <c r="U3512" s="16" t="str">
        <f t="shared" si="493"/>
        <v>Low</v>
      </c>
      <c r="V3512" s="4">
        <v>5</v>
      </c>
      <c r="W3512" s="33">
        <f t="shared" si="494"/>
        <v>543.86703571428586</v>
      </c>
      <c r="X3512" s="2" t="s">
        <v>28</v>
      </c>
    </row>
    <row r="3513" spans="1:24" ht="14.25" customHeight="1" x14ac:dyDescent="0.25">
      <c r="A3513" s="2">
        <v>3563</v>
      </c>
      <c r="B3513" s="2">
        <v>19</v>
      </c>
      <c r="C3513" s="2" t="str">
        <f t="shared" si="486"/>
        <v>Young Adults</v>
      </c>
      <c r="D3513" s="2" t="s">
        <v>18</v>
      </c>
      <c r="E3513" s="2" t="s">
        <v>19</v>
      </c>
      <c r="F3513" s="2">
        <v>635.32000000000005</v>
      </c>
      <c r="G3513" s="2">
        <f t="shared" si="487"/>
        <v>2</v>
      </c>
      <c r="H3513" s="6">
        <v>47759</v>
      </c>
      <c r="I3513" s="12" t="str">
        <f t="shared" si="488"/>
        <v>2030</v>
      </c>
      <c r="J3513" s="10" t="str">
        <f t="shared" si="489"/>
        <v>Oct</v>
      </c>
      <c r="K3513" s="12" t="str">
        <f t="shared" si="490"/>
        <v>03</v>
      </c>
      <c r="L3513" s="2" t="s">
        <v>20</v>
      </c>
      <c r="M3513" s="2" t="s">
        <v>15</v>
      </c>
      <c r="N3513" s="2">
        <v>0.68</v>
      </c>
      <c r="O3513" s="2" t="s">
        <v>21</v>
      </c>
      <c r="P3513" s="2">
        <v>2</v>
      </c>
      <c r="Q3513" s="2">
        <f t="shared" si="491"/>
        <v>1</v>
      </c>
      <c r="R3513" s="2">
        <v>317.66000000000003</v>
      </c>
      <c r="S3513" s="2">
        <f t="shared" si="492"/>
        <v>3</v>
      </c>
      <c r="T3513" s="42">
        <f>DataSet!G3564+DataSet!Q3564+DataSet!S3564</f>
        <v>5</v>
      </c>
      <c r="U3513" s="16" t="str">
        <f t="shared" si="493"/>
        <v>Medium</v>
      </c>
      <c r="V3513" s="4">
        <v>1</v>
      </c>
      <c r="W3513" s="33">
        <f t="shared" si="494"/>
        <v>526.09122448979588</v>
      </c>
      <c r="X3513" s="2" t="s">
        <v>17</v>
      </c>
    </row>
    <row r="3514" spans="1:24" ht="14.25" customHeight="1" x14ac:dyDescent="0.25">
      <c r="A3514" s="2">
        <v>3800</v>
      </c>
      <c r="B3514" s="2">
        <v>30</v>
      </c>
      <c r="C3514" s="2" t="str">
        <f t="shared" si="486"/>
        <v>Early Adults</v>
      </c>
      <c r="D3514" s="2" t="s">
        <v>18</v>
      </c>
      <c r="E3514" s="2" t="s">
        <v>27</v>
      </c>
      <c r="F3514" s="2">
        <v>904.14</v>
      </c>
      <c r="G3514" s="2">
        <f t="shared" si="487"/>
        <v>3</v>
      </c>
      <c r="H3514" s="6">
        <v>47996</v>
      </c>
      <c r="I3514" s="12" t="str">
        <f t="shared" si="488"/>
        <v>2031</v>
      </c>
      <c r="J3514" s="10" t="str">
        <f t="shared" si="489"/>
        <v>May</v>
      </c>
      <c r="K3514" s="12" t="str">
        <f t="shared" si="490"/>
        <v>28</v>
      </c>
      <c r="L3514" s="2" t="s">
        <v>24</v>
      </c>
      <c r="M3514" s="2" t="s">
        <v>25</v>
      </c>
      <c r="N3514" s="2">
        <v>0.68</v>
      </c>
      <c r="O3514" s="2" t="s">
        <v>21</v>
      </c>
      <c r="P3514" s="2">
        <v>13</v>
      </c>
      <c r="Q3514" s="2">
        <f t="shared" si="491"/>
        <v>2</v>
      </c>
      <c r="R3514" s="2">
        <v>69.55</v>
      </c>
      <c r="S3514" s="2">
        <f t="shared" si="492"/>
        <v>2</v>
      </c>
      <c r="T3514" s="42">
        <f>DataSet!G3801+DataSet!Q3801+DataSet!S3801</f>
        <v>5</v>
      </c>
      <c r="U3514" s="16" t="str">
        <f t="shared" si="493"/>
        <v>Medium</v>
      </c>
      <c r="V3514" s="4">
        <v>4</v>
      </c>
      <c r="W3514" s="33">
        <f t="shared" si="494"/>
        <v>520.79107843137228</v>
      </c>
      <c r="X3514" s="2" t="s">
        <v>22</v>
      </c>
    </row>
    <row r="3515" spans="1:24" ht="14.25" customHeight="1" x14ac:dyDescent="0.25">
      <c r="A3515" s="2">
        <v>3826</v>
      </c>
      <c r="B3515" s="2">
        <v>37</v>
      </c>
      <c r="C3515" s="2" t="str">
        <f t="shared" si="486"/>
        <v>Early Adults</v>
      </c>
      <c r="D3515" s="2" t="s">
        <v>18</v>
      </c>
      <c r="E3515" s="2" t="s">
        <v>29</v>
      </c>
      <c r="F3515" s="2">
        <v>83.52</v>
      </c>
      <c r="G3515" s="2">
        <f t="shared" si="487"/>
        <v>1</v>
      </c>
      <c r="H3515" s="6">
        <v>48022</v>
      </c>
      <c r="I3515" s="12" t="str">
        <f t="shared" si="488"/>
        <v>2031</v>
      </c>
      <c r="J3515" s="10" t="str">
        <f t="shared" si="489"/>
        <v>Jun</v>
      </c>
      <c r="K3515" s="12" t="str">
        <f t="shared" si="490"/>
        <v>23</v>
      </c>
      <c r="L3515" s="2" t="s">
        <v>24</v>
      </c>
      <c r="M3515" s="2" t="s">
        <v>25</v>
      </c>
      <c r="N3515" s="2">
        <v>0.68</v>
      </c>
      <c r="O3515" s="2" t="s">
        <v>16</v>
      </c>
      <c r="P3515" s="2">
        <v>17</v>
      </c>
      <c r="Q3515" s="2">
        <f t="shared" si="491"/>
        <v>3</v>
      </c>
      <c r="R3515" s="2">
        <v>4.91</v>
      </c>
      <c r="S3515" s="2">
        <f t="shared" si="492"/>
        <v>1</v>
      </c>
      <c r="T3515" s="42">
        <f>DataSet!G3827+DataSet!Q3827+DataSet!S3827</f>
        <v>5</v>
      </c>
      <c r="U3515" s="16" t="str">
        <f t="shared" si="493"/>
        <v>Medium</v>
      </c>
      <c r="V3515" s="4">
        <v>3</v>
      </c>
      <c r="W3515" s="33">
        <f t="shared" si="494"/>
        <v>502.47292604501575</v>
      </c>
      <c r="X3515" s="2" t="s">
        <v>22</v>
      </c>
    </row>
    <row r="3516" spans="1:24" ht="14.25" customHeight="1" x14ac:dyDescent="0.25">
      <c r="A3516" s="2">
        <v>4308</v>
      </c>
      <c r="B3516" s="2">
        <v>48</v>
      </c>
      <c r="C3516" s="2" t="str">
        <f t="shared" si="486"/>
        <v>Mid Adults</v>
      </c>
      <c r="D3516" s="2" t="s">
        <v>23</v>
      </c>
      <c r="E3516" s="2" t="s">
        <v>27</v>
      </c>
      <c r="F3516" s="2">
        <v>652.35</v>
      </c>
      <c r="G3516" s="2">
        <f t="shared" si="487"/>
        <v>3</v>
      </c>
      <c r="H3516" s="6">
        <v>48504</v>
      </c>
      <c r="I3516" s="12" t="str">
        <f t="shared" si="488"/>
        <v>2032</v>
      </c>
      <c r="J3516" s="10" t="str">
        <f t="shared" si="489"/>
        <v>Oct</v>
      </c>
      <c r="K3516" s="12" t="str">
        <f t="shared" si="490"/>
        <v>17</v>
      </c>
      <c r="L3516" s="2" t="s">
        <v>20</v>
      </c>
      <c r="M3516" s="2" t="s">
        <v>15</v>
      </c>
      <c r="N3516" s="2">
        <v>0.68</v>
      </c>
      <c r="O3516" s="2" t="s">
        <v>16</v>
      </c>
      <c r="P3516" s="2">
        <v>12</v>
      </c>
      <c r="Q3516" s="2">
        <f t="shared" si="491"/>
        <v>2</v>
      </c>
      <c r="R3516" s="2">
        <v>54.36</v>
      </c>
      <c r="S3516" s="2">
        <f t="shared" si="492"/>
        <v>2</v>
      </c>
      <c r="T3516" s="42">
        <f>DataSet!G4309+DataSet!Q4309+DataSet!S4309</f>
        <v>7</v>
      </c>
      <c r="U3516" s="16" t="str">
        <f t="shared" si="493"/>
        <v>High</v>
      </c>
      <c r="V3516" s="4">
        <v>1</v>
      </c>
      <c r="W3516" s="33">
        <f t="shared" si="494"/>
        <v>525.71843003412971</v>
      </c>
      <c r="X3516" s="2" t="s">
        <v>17</v>
      </c>
    </row>
    <row r="3517" spans="1:24" ht="14.25" customHeight="1" x14ac:dyDescent="0.25">
      <c r="A3517" s="2">
        <v>4482</v>
      </c>
      <c r="B3517" s="2">
        <v>63</v>
      </c>
      <c r="C3517" s="2" t="str">
        <f t="shared" si="486"/>
        <v>Seniors</v>
      </c>
      <c r="D3517" s="2" t="s">
        <v>23</v>
      </c>
      <c r="E3517" s="2" t="s">
        <v>27</v>
      </c>
      <c r="F3517" s="2">
        <v>336.85</v>
      </c>
      <c r="G3517" s="2">
        <f t="shared" si="487"/>
        <v>1</v>
      </c>
      <c r="H3517" s="6">
        <v>48678</v>
      </c>
      <c r="I3517" s="12" t="str">
        <f t="shared" si="488"/>
        <v>2033</v>
      </c>
      <c r="J3517" s="10" t="str">
        <f t="shared" si="489"/>
        <v>Apr</v>
      </c>
      <c r="K3517" s="12" t="str">
        <f t="shared" si="490"/>
        <v>09</v>
      </c>
      <c r="L3517" s="2" t="s">
        <v>20</v>
      </c>
      <c r="M3517" s="2" t="s">
        <v>25</v>
      </c>
      <c r="N3517" s="2">
        <v>0.68</v>
      </c>
      <c r="O3517" s="2" t="s">
        <v>16</v>
      </c>
      <c r="P3517" s="2">
        <v>11</v>
      </c>
      <c r="Q3517" s="2">
        <f t="shared" si="491"/>
        <v>2</v>
      </c>
      <c r="R3517" s="2">
        <v>30.62</v>
      </c>
      <c r="S3517" s="2">
        <f t="shared" si="492"/>
        <v>1</v>
      </c>
      <c r="T3517" s="42">
        <f>DataSet!G4483+DataSet!Q4483+DataSet!S4483</f>
        <v>6</v>
      </c>
      <c r="U3517" s="16" t="str">
        <f t="shared" si="493"/>
        <v>Medium</v>
      </c>
      <c r="V3517" s="4">
        <v>2</v>
      </c>
      <c r="W3517" s="33">
        <f t="shared" si="494"/>
        <v>521.84107023411332</v>
      </c>
      <c r="X3517" s="2" t="s">
        <v>28</v>
      </c>
    </row>
    <row r="3518" spans="1:24" ht="14.25" customHeight="1" x14ac:dyDescent="0.25">
      <c r="A3518" s="2">
        <v>4781</v>
      </c>
      <c r="B3518" s="2">
        <v>44</v>
      </c>
      <c r="C3518" s="2" t="str">
        <f t="shared" si="486"/>
        <v>Mid Adults</v>
      </c>
      <c r="D3518" s="2" t="s">
        <v>26</v>
      </c>
      <c r="E3518" s="2" t="s">
        <v>19</v>
      </c>
      <c r="F3518" s="2">
        <v>427.18</v>
      </c>
      <c r="G3518" s="2">
        <f t="shared" si="487"/>
        <v>2</v>
      </c>
      <c r="H3518" s="6">
        <v>48977</v>
      </c>
      <c r="I3518" s="12" t="str">
        <f t="shared" si="488"/>
        <v>2034</v>
      </c>
      <c r="J3518" s="10" t="str">
        <f t="shared" si="489"/>
        <v>Feb</v>
      </c>
      <c r="K3518" s="12" t="str">
        <f t="shared" si="490"/>
        <v>02</v>
      </c>
      <c r="L3518" s="2" t="s">
        <v>14</v>
      </c>
      <c r="M3518" s="2" t="s">
        <v>15</v>
      </c>
      <c r="N3518" s="2">
        <v>0.68</v>
      </c>
      <c r="O3518" s="2" t="s">
        <v>21</v>
      </c>
      <c r="P3518" s="2">
        <v>6</v>
      </c>
      <c r="Q3518" s="2">
        <f t="shared" si="491"/>
        <v>2</v>
      </c>
      <c r="R3518" s="2">
        <v>71.2</v>
      </c>
      <c r="S3518" s="2">
        <f t="shared" si="492"/>
        <v>2</v>
      </c>
      <c r="T3518" s="42">
        <f>DataSet!G4782+DataSet!Q4782+DataSet!S4782</f>
        <v>5</v>
      </c>
      <c r="U3518" s="16" t="str">
        <f t="shared" si="493"/>
        <v>Medium</v>
      </c>
      <c r="V3518" s="4">
        <v>1</v>
      </c>
      <c r="W3518" s="33">
        <f t="shared" si="494"/>
        <v>525.28476027397267</v>
      </c>
      <c r="X3518" s="2" t="s">
        <v>22</v>
      </c>
    </row>
    <row r="3519" spans="1:24" ht="14.25" customHeight="1" x14ac:dyDescent="0.25">
      <c r="A3519" s="2">
        <v>57</v>
      </c>
      <c r="B3519" s="2">
        <v>46</v>
      </c>
      <c r="C3519" s="2" t="str">
        <f t="shared" si="486"/>
        <v>Mid Adults</v>
      </c>
      <c r="D3519" s="2" t="s">
        <v>26</v>
      </c>
      <c r="E3519" s="2" t="s">
        <v>29</v>
      </c>
      <c r="F3519" s="2">
        <v>716.63</v>
      </c>
      <c r="G3519" s="2">
        <f t="shared" si="487"/>
        <v>3</v>
      </c>
      <c r="H3519" s="6">
        <v>44253</v>
      </c>
      <c r="I3519" s="12" t="str">
        <f t="shared" si="488"/>
        <v>2021</v>
      </c>
      <c r="J3519" s="10" t="str">
        <f t="shared" si="489"/>
        <v>Feb</v>
      </c>
      <c r="K3519" s="12" t="str">
        <f t="shared" si="490"/>
        <v>26</v>
      </c>
      <c r="L3519" s="2" t="s">
        <v>20</v>
      </c>
      <c r="M3519" s="2" t="s">
        <v>15</v>
      </c>
      <c r="N3519" s="2">
        <v>0.67</v>
      </c>
      <c r="O3519" s="2" t="s">
        <v>16</v>
      </c>
      <c r="P3519" s="2">
        <v>3</v>
      </c>
      <c r="Q3519" s="2">
        <f t="shared" si="491"/>
        <v>1</v>
      </c>
      <c r="R3519" s="2">
        <v>238.88</v>
      </c>
      <c r="S3519" s="2">
        <f t="shared" si="492"/>
        <v>3</v>
      </c>
      <c r="T3519" s="42">
        <f>DataSet!G58+DataSet!Q58+DataSet!S58</f>
        <v>7</v>
      </c>
      <c r="U3519" s="16" t="str">
        <f t="shared" si="493"/>
        <v>High</v>
      </c>
      <c r="V3519" s="4">
        <v>4</v>
      </c>
      <c r="W3519" s="33">
        <f t="shared" si="494"/>
        <v>519.53419672131122</v>
      </c>
      <c r="X3519" s="2" t="s">
        <v>28</v>
      </c>
    </row>
    <row r="3520" spans="1:24" ht="14.25" customHeight="1" x14ac:dyDescent="0.25">
      <c r="A3520" s="2">
        <v>75</v>
      </c>
      <c r="B3520" s="2">
        <v>53</v>
      </c>
      <c r="C3520" s="2" t="str">
        <f t="shared" si="486"/>
        <v>Late Adults</v>
      </c>
      <c r="D3520" s="2" t="s">
        <v>12</v>
      </c>
      <c r="E3520" s="2" t="s">
        <v>19</v>
      </c>
      <c r="F3520" s="2">
        <v>582.63</v>
      </c>
      <c r="G3520" s="2">
        <f t="shared" si="487"/>
        <v>2</v>
      </c>
      <c r="H3520" s="6">
        <v>44271</v>
      </c>
      <c r="I3520" s="12" t="str">
        <f t="shared" si="488"/>
        <v>2021</v>
      </c>
      <c r="J3520" s="10" t="str">
        <f t="shared" si="489"/>
        <v>Mar</v>
      </c>
      <c r="K3520" s="12" t="str">
        <f t="shared" si="490"/>
        <v>16</v>
      </c>
      <c r="L3520" s="2" t="s">
        <v>30</v>
      </c>
      <c r="M3520" s="2" t="s">
        <v>15</v>
      </c>
      <c r="N3520" s="2">
        <v>0.67</v>
      </c>
      <c r="O3520" s="2" t="s">
        <v>21</v>
      </c>
      <c r="P3520" s="2">
        <v>6</v>
      </c>
      <c r="Q3520" s="2">
        <f t="shared" si="491"/>
        <v>2</v>
      </c>
      <c r="R3520" s="2">
        <v>97.1</v>
      </c>
      <c r="S3520" s="2">
        <f t="shared" si="492"/>
        <v>2</v>
      </c>
      <c r="T3520" s="42">
        <f>DataSet!G76+DataSet!Q76+DataSet!S76</f>
        <v>4</v>
      </c>
      <c r="U3520" s="16" t="str">
        <f t="shared" si="493"/>
        <v>Low</v>
      </c>
      <c r="V3520" s="4">
        <v>3</v>
      </c>
      <c r="W3520" s="33">
        <f t="shared" si="494"/>
        <v>503.82438709677382</v>
      </c>
      <c r="X3520" s="2" t="s">
        <v>28</v>
      </c>
    </row>
    <row r="3521" spans="1:24" ht="14.25" customHeight="1" x14ac:dyDescent="0.25">
      <c r="A3521" s="2">
        <v>564</v>
      </c>
      <c r="B3521" s="2">
        <v>58</v>
      </c>
      <c r="C3521" s="2" t="str">
        <f t="shared" si="486"/>
        <v>Late Adults</v>
      </c>
      <c r="D3521" s="2" t="s">
        <v>12</v>
      </c>
      <c r="E3521" s="2" t="s">
        <v>27</v>
      </c>
      <c r="F3521" s="2">
        <v>795.85</v>
      </c>
      <c r="G3521" s="2">
        <f t="shared" si="487"/>
        <v>3</v>
      </c>
      <c r="H3521" s="6">
        <v>44760</v>
      </c>
      <c r="I3521" s="12" t="str">
        <f t="shared" si="488"/>
        <v>2022</v>
      </c>
      <c r="J3521" s="10" t="str">
        <f t="shared" si="489"/>
        <v>Jul</v>
      </c>
      <c r="K3521" s="12" t="str">
        <f t="shared" si="490"/>
        <v>18</v>
      </c>
      <c r="L3521" s="2" t="s">
        <v>14</v>
      </c>
      <c r="M3521" s="2" t="s">
        <v>25</v>
      </c>
      <c r="N3521" s="2">
        <v>0.67</v>
      </c>
      <c r="O3521" s="2" t="s">
        <v>21</v>
      </c>
      <c r="P3521" s="2">
        <v>10</v>
      </c>
      <c r="Q3521" s="2">
        <f t="shared" si="491"/>
        <v>2</v>
      </c>
      <c r="R3521" s="2">
        <v>79.59</v>
      </c>
      <c r="S3521" s="2">
        <f t="shared" si="492"/>
        <v>2</v>
      </c>
      <c r="T3521" s="42">
        <f>DataSet!G565+DataSet!Q565+DataSet!S565</f>
        <v>4</v>
      </c>
      <c r="U3521" s="16" t="str">
        <f t="shared" si="493"/>
        <v>Low</v>
      </c>
      <c r="V3521" s="4">
        <v>5</v>
      </c>
      <c r="W3521" s="33">
        <f t="shared" si="494"/>
        <v>542.96021505376359</v>
      </c>
      <c r="X3521" s="2" t="s">
        <v>22</v>
      </c>
    </row>
    <row r="3522" spans="1:24" ht="14.25" customHeight="1" x14ac:dyDescent="0.25">
      <c r="A3522" s="2">
        <v>704</v>
      </c>
      <c r="B3522" s="2">
        <v>55</v>
      </c>
      <c r="C3522" s="2" t="str">
        <f t="shared" ref="C3522:C3585" si="495">IF(AND(B3522&gt;=18, B3522&lt;=29), "Young Adults",
   IF(AND(B3522&gt;=30, B3522&lt;=39), "Early Adults",
      IF(AND(B3522&gt;=40, B3522&lt;=49), "Mid Adults",
         IF(AND(B3522&gt;=50, B3522&lt;=59), "Late Adults",
            IF(AND(B3522&gt;=60, B3522&lt;=69), "Seniors", "Out of Range")
         )
      )
   )
)</f>
        <v>Late Adults</v>
      </c>
      <c r="D3522" s="2" t="s">
        <v>23</v>
      </c>
      <c r="E3522" s="2" t="s">
        <v>19</v>
      </c>
      <c r="F3522" s="2">
        <v>163.02000000000001</v>
      </c>
      <c r="G3522" s="2">
        <f t="shared" ref="G3522:G3585" si="496">IF(F3522 &lt;= 350, 1, IF(F3522&gt; 350, IF(F3522 &lt;= 650, 2, 3)))</f>
        <v>1</v>
      </c>
      <c r="H3522" s="6">
        <v>44900</v>
      </c>
      <c r="I3522" s="12" t="str">
        <f t="shared" ref="I3522:I3585" si="497">TEXT(H3522, "yyyy")</f>
        <v>2022</v>
      </c>
      <c r="J3522" s="10" t="str">
        <f t="shared" ref="J3522:J3585" si="498">TEXT(H3522, "mmm")</f>
        <v>Dec</v>
      </c>
      <c r="K3522" s="12" t="str">
        <f t="shared" ref="K3522:K3585" si="499">TEXT(H3522, "dd")</f>
        <v>05</v>
      </c>
      <c r="L3522" s="2" t="s">
        <v>20</v>
      </c>
      <c r="M3522" s="2" t="s">
        <v>25</v>
      </c>
      <c r="N3522" s="2">
        <v>0.67</v>
      </c>
      <c r="O3522" s="2" t="s">
        <v>21</v>
      </c>
      <c r="P3522" s="2">
        <v>12</v>
      </c>
      <c r="Q3522" s="2">
        <f t="shared" ref="Q3522:Q3585" si="500">IF(P3522 &lt;= 5, 1, IF(P3522&gt; 5, IF(P3522 &lt;= 15, 2, 3)))</f>
        <v>2</v>
      </c>
      <c r="R3522" s="2">
        <v>13.58</v>
      </c>
      <c r="S3522" s="2">
        <f t="shared" ref="S3522:S3585" si="501">IF(R3522 &lt;= 50, 1, IF(R3522&gt; 50, IF(R3522 &lt;= 150, 2, 3)))</f>
        <v>1</v>
      </c>
      <c r="T3522" s="42">
        <f>DataSet!G705+DataSet!Q705+DataSet!S705</f>
        <v>4</v>
      </c>
      <c r="U3522" s="16" t="str">
        <f t="shared" ref="U3522:U3585" si="502">IF(T3522&lt;=4,"Low",IF(T3522&lt;=6,"Medium","High"))</f>
        <v>Low</v>
      </c>
      <c r="V3522" s="4">
        <v>3</v>
      </c>
      <c r="W3522" s="33">
        <f t="shared" ref="W3522:W3585" si="503">AVERAGEIFS(F3522:F8521, V3522:V8521,V3522 )</f>
        <v>503.56935275080878</v>
      </c>
      <c r="X3522" s="2" t="s">
        <v>17</v>
      </c>
    </row>
    <row r="3523" spans="1:24" ht="14.25" customHeight="1" x14ac:dyDescent="0.25">
      <c r="A3523" s="2">
        <v>1709</v>
      </c>
      <c r="B3523" s="2">
        <v>49</v>
      </c>
      <c r="C3523" s="2" t="str">
        <f t="shared" si="495"/>
        <v>Mid Adults</v>
      </c>
      <c r="D3523" s="2" t="s">
        <v>18</v>
      </c>
      <c r="E3523" s="2" t="s">
        <v>13</v>
      </c>
      <c r="F3523" s="2">
        <v>888.79</v>
      </c>
      <c r="G3523" s="2">
        <f t="shared" si="496"/>
        <v>3</v>
      </c>
      <c r="H3523" s="6">
        <v>45905</v>
      </c>
      <c r="I3523" s="12" t="str">
        <f t="shared" si="497"/>
        <v>2025</v>
      </c>
      <c r="J3523" s="10" t="str">
        <f t="shared" si="498"/>
        <v>Sep</v>
      </c>
      <c r="K3523" s="12" t="str">
        <f t="shared" si="499"/>
        <v>05</v>
      </c>
      <c r="L3523" s="2" t="s">
        <v>30</v>
      </c>
      <c r="M3523" s="2" t="s">
        <v>15</v>
      </c>
      <c r="N3523" s="2">
        <v>0.67</v>
      </c>
      <c r="O3523" s="2" t="s">
        <v>16</v>
      </c>
      <c r="P3523" s="2">
        <v>1</v>
      </c>
      <c r="Q3523" s="2">
        <f t="shared" si="500"/>
        <v>1</v>
      </c>
      <c r="R3523" s="2">
        <v>888.79</v>
      </c>
      <c r="S3523" s="2">
        <f t="shared" si="501"/>
        <v>3</v>
      </c>
      <c r="T3523" s="42">
        <f>DataSet!G1710+DataSet!Q1710+DataSet!S1710</f>
        <v>7</v>
      </c>
      <c r="U3523" s="16" t="str">
        <f t="shared" si="502"/>
        <v>High</v>
      </c>
      <c r="V3523" s="4">
        <v>4</v>
      </c>
      <c r="W3523" s="33">
        <f t="shared" si="503"/>
        <v>518.88585526315762</v>
      </c>
      <c r="X3523" s="2" t="s">
        <v>17</v>
      </c>
    </row>
    <row r="3524" spans="1:24" ht="14.25" customHeight="1" x14ac:dyDescent="0.25">
      <c r="A3524" s="2">
        <v>1992</v>
      </c>
      <c r="B3524" s="2">
        <v>53</v>
      </c>
      <c r="C3524" s="2" t="str">
        <f t="shared" si="495"/>
        <v>Late Adults</v>
      </c>
      <c r="D3524" s="2" t="s">
        <v>26</v>
      </c>
      <c r="E3524" s="2" t="s">
        <v>13</v>
      </c>
      <c r="F3524" s="2">
        <v>141.62</v>
      </c>
      <c r="G3524" s="2">
        <f t="shared" si="496"/>
        <v>1</v>
      </c>
      <c r="H3524" s="6">
        <v>46188</v>
      </c>
      <c r="I3524" s="12" t="str">
        <f t="shared" si="497"/>
        <v>2026</v>
      </c>
      <c r="J3524" s="10" t="str">
        <f t="shared" si="498"/>
        <v>Jun</v>
      </c>
      <c r="K3524" s="12" t="str">
        <f t="shared" si="499"/>
        <v>15</v>
      </c>
      <c r="L3524" s="2" t="s">
        <v>24</v>
      </c>
      <c r="M3524" s="2" t="s">
        <v>15</v>
      </c>
      <c r="N3524" s="2">
        <v>0.67</v>
      </c>
      <c r="O3524" s="2" t="s">
        <v>21</v>
      </c>
      <c r="P3524" s="2">
        <v>19</v>
      </c>
      <c r="Q3524" s="2">
        <f t="shared" si="500"/>
        <v>3</v>
      </c>
      <c r="R3524" s="2">
        <v>7.45</v>
      </c>
      <c r="S3524" s="2">
        <f t="shared" si="501"/>
        <v>1</v>
      </c>
      <c r="T3524" s="42">
        <f>DataSet!G1993+DataSet!Q1993+DataSet!S1993</f>
        <v>7</v>
      </c>
      <c r="U3524" s="16" t="str">
        <f t="shared" si="502"/>
        <v>High</v>
      </c>
      <c r="V3524" s="4">
        <v>1</v>
      </c>
      <c r="W3524" s="33">
        <f t="shared" si="503"/>
        <v>525.62189003436424</v>
      </c>
      <c r="X3524" s="2" t="s">
        <v>17</v>
      </c>
    </row>
    <row r="3525" spans="1:24" ht="14.25" customHeight="1" x14ac:dyDescent="0.25">
      <c r="A3525" s="2">
        <v>2109</v>
      </c>
      <c r="B3525" s="2">
        <v>61</v>
      </c>
      <c r="C3525" s="2" t="str">
        <f t="shared" si="495"/>
        <v>Seniors</v>
      </c>
      <c r="D3525" s="2" t="s">
        <v>18</v>
      </c>
      <c r="E3525" s="2" t="s">
        <v>29</v>
      </c>
      <c r="F3525" s="2">
        <v>554.91</v>
      </c>
      <c r="G3525" s="2">
        <f t="shared" si="496"/>
        <v>2</v>
      </c>
      <c r="H3525" s="6">
        <v>46305</v>
      </c>
      <c r="I3525" s="12" t="str">
        <f t="shared" si="497"/>
        <v>2026</v>
      </c>
      <c r="J3525" s="10" t="str">
        <f t="shared" si="498"/>
        <v>Oct</v>
      </c>
      <c r="K3525" s="12" t="str">
        <f t="shared" si="499"/>
        <v>10</v>
      </c>
      <c r="L3525" s="2" t="s">
        <v>30</v>
      </c>
      <c r="M3525" s="2" t="s">
        <v>25</v>
      </c>
      <c r="N3525" s="2">
        <v>0.67</v>
      </c>
      <c r="O3525" s="2" t="s">
        <v>16</v>
      </c>
      <c r="P3525" s="2">
        <v>13</v>
      </c>
      <c r="Q3525" s="2">
        <f t="shared" si="500"/>
        <v>2</v>
      </c>
      <c r="R3525" s="2">
        <v>42.69</v>
      </c>
      <c r="S3525" s="2">
        <f t="shared" si="501"/>
        <v>1</v>
      </c>
      <c r="T3525" s="42">
        <f>DataSet!G2110+DataSet!Q2110+DataSet!S2110</f>
        <v>7</v>
      </c>
      <c r="U3525" s="16" t="str">
        <f t="shared" si="502"/>
        <v>High</v>
      </c>
      <c r="V3525" s="4">
        <v>3</v>
      </c>
      <c r="W3525" s="33">
        <f t="shared" si="503"/>
        <v>504.67503246753222</v>
      </c>
      <c r="X3525" s="2" t="s">
        <v>22</v>
      </c>
    </row>
    <row r="3526" spans="1:24" ht="14.25" customHeight="1" x14ac:dyDescent="0.25">
      <c r="A3526" s="2">
        <v>2191</v>
      </c>
      <c r="B3526" s="2">
        <v>53</v>
      </c>
      <c r="C3526" s="2" t="str">
        <f t="shared" si="495"/>
        <v>Late Adults</v>
      </c>
      <c r="D3526" s="2" t="s">
        <v>26</v>
      </c>
      <c r="E3526" s="2" t="s">
        <v>29</v>
      </c>
      <c r="F3526" s="2">
        <v>875.85</v>
      </c>
      <c r="G3526" s="2">
        <f t="shared" si="496"/>
        <v>3</v>
      </c>
      <c r="H3526" s="6">
        <v>46387</v>
      </c>
      <c r="I3526" s="12" t="str">
        <f t="shared" si="497"/>
        <v>2026</v>
      </c>
      <c r="J3526" s="10" t="str">
        <f t="shared" si="498"/>
        <v>Dec</v>
      </c>
      <c r="K3526" s="12" t="str">
        <f t="shared" si="499"/>
        <v>31</v>
      </c>
      <c r="L3526" s="2" t="s">
        <v>30</v>
      </c>
      <c r="M3526" s="2" t="s">
        <v>15</v>
      </c>
      <c r="N3526" s="2">
        <v>0.67</v>
      </c>
      <c r="O3526" s="2" t="s">
        <v>21</v>
      </c>
      <c r="P3526" s="2">
        <v>17</v>
      </c>
      <c r="Q3526" s="2">
        <f t="shared" si="500"/>
        <v>3</v>
      </c>
      <c r="R3526" s="2">
        <v>51.52</v>
      </c>
      <c r="S3526" s="2">
        <f t="shared" si="501"/>
        <v>2</v>
      </c>
      <c r="T3526" s="42">
        <f>DataSet!G2192+DataSet!Q2192+DataSet!S2192</f>
        <v>4</v>
      </c>
      <c r="U3526" s="16" t="str">
        <f t="shared" si="502"/>
        <v>Low</v>
      </c>
      <c r="V3526" s="4">
        <v>1</v>
      </c>
      <c r="W3526" s="33">
        <f t="shared" si="503"/>
        <v>526.94603448275859</v>
      </c>
      <c r="X3526" s="2" t="s">
        <v>17</v>
      </c>
    </row>
    <row r="3527" spans="1:24" ht="14.25" customHeight="1" x14ac:dyDescent="0.25">
      <c r="A3527" s="2">
        <v>2467</v>
      </c>
      <c r="B3527" s="2">
        <v>26</v>
      </c>
      <c r="C3527" s="2" t="str">
        <f t="shared" si="495"/>
        <v>Young Adults</v>
      </c>
      <c r="D3527" s="2" t="s">
        <v>26</v>
      </c>
      <c r="E3527" s="2" t="s">
        <v>13</v>
      </c>
      <c r="F3527" s="2">
        <v>478.29</v>
      </c>
      <c r="G3527" s="2">
        <f t="shared" si="496"/>
        <v>2</v>
      </c>
      <c r="H3527" s="6">
        <v>46663</v>
      </c>
      <c r="I3527" s="12" t="str">
        <f t="shared" si="497"/>
        <v>2027</v>
      </c>
      <c r="J3527" s="10" t="str">
        <f t="shared" si="498"/>
        <v>Oct</v>
      </c>
      <c r="K3527" s="12" t="str">
        <f t="shared" si="499"/>
        <v>03</v>
      </c>
      <c r="L3527" s="2" t="s">
        <v>24</v>
      </c>
      <c r="M3527" s="2" t="s">
        <v>25</v>
      </c>
      <c r="N3527" s="2">
        <v>0.67</v>
      </c>
      <c r="O3527" s="2" t="s">
        <v>16</v>
      </c>
      <c r="P3527" s="2">
        <v>6</v>
      </c>
      <c r="Q3527" s="2">
        <f t="shared" si="500"/>
        <v>2</v>
      </c>
      <c r="R3527" s="2">
        <v>79.72</v>
      </c>
      <c r="S3527" s="2">
        <f t="shared" si="501"/>
        <v>2</v>
      </c>
      <c r="T3527" s="42">
        <f>DataSet!G2468+DataSet!Q2468+DataSet!S2468</f>
        <v>5</v>
      </c>
      <c r="U3527" s="16" t="str">
        <f t="shared" si="502"/>
        <v>Medium</v>
      </c>
      <c r="V3527" s="4">
        <v>5</v>
      </c>
      <c r="W3527" s="33">
        <f t="shared" si="503"/>
        <v>542.05053956834547</v>
      </c>
      <c r="X3527" s="2" t="s">
        <v>28</v>
      </c>
    </row>
    <row r="3528" spans="1:24" ht="14.25" customHeight="1" x14ac:dyDescent="0.25">
      <c r="A3528" s="2">
        <v>2724</v>
      </c>
      <c r="B3528" s="2">
        <v>20</v>
      </c>
      <c r="C3528" s="2" t="str">
        <f t="shared" si="495"/>
        <v>Young Adults</v>
      </c>
      <c r="D3528" s="2" t="s">
        <v>18</v>
      </c>
      <c r="E3528" s="2" t="s">
        <v>29</v>
      </c>
      <c r="F3528" s="2">
        <v>582.79999999999995</v>
      </c>
      <c r="G3528" s="2">
        <f t="shared" si="496"/>
        <v>2</v>
      </c>
      <c r="H3528" s="6">
        <v>46920</v>
      </c>
      <c r="I3528" s="12" t="str">
        <f t="shared" si="497"/>
        <v>2028</v>
      </c>
      <c r="J3528" s="10" t="str">
        <f t="shared" si="498"/>
        <v>Jun</v>
      </c>
      <c r="K3528" s="12" t="str">
        <f t="shared" si="499"/>
        <v>16</v>
      </c>
      <c r="L3528" s="2" t="s">
        <v>20</v>
      </c>
      <c r="M3528" s="2" t="s">
        <v>25</v>
      </c>
      <c r="N3528" s="2">
        <v>0.67</v>
      </c>
      <c r="O3528" s="2" t="s">
        <v>16</v>
      </c>
      <c r="P3528" s="2">
        <v>4</v>
      </c>
      <c r="Q3528" s="2">
        <f t="shared" si="500"/>
        <v>1</v>
      </c>
      <c r="R3528" s="2">
        <v>145.69999999999999</v>
      </c>
      <c r="S3528" s="2">
        <f t="shared" si="501"/>
        <v>2</v>
      </c>
      <c r="T3528" s="42">
        <f>DataSet!G2725+DataSet!Q2725+DataSet!S2725</f>
        <v>5</v>
      </c>
      <c r="U3528" s="16" t="str">
        <f t="shared" si="502"/>
        <v>Medium</v>
      </c>
      <c r="V3528" s="4">
        <v>1</v>
      </c>
      <c r="W3528" s="33">
        <f t="shared" si="503"/>
        <v>525.73875432525938</v>
      </c>
      <c r="X3528" s="2" t="s">
        <v>17</v>
      </c>
    </row>
    <row r="3529" spans="1:24" ht="14.25" customHeight="1" x14ac:dyDescent="0.25">
      <c r="A3529" s="2">
        <v>3119</v>
      </c>
      <c r="B3529" s="2">
        <v>24</v>
      </c>
      <c r="C3529" s="2" t="str">
        <f t="shared" si="495"/>
        <v>Young Adults</v>
      </c>
      <c r="D3529" s="2" t="s">
        <v>23</v>
      </c>
      <c r="E3529" s="2" t="s">
        <v>13</v>
      </c>
      <c r="F3529" s="2">
        <v>503.6</v>
      </c>
      <c r="G3529" s="2">
        <f t="shared" si="496"/>
        <v>2</v>
      </c>
      <c r="H3529" s="6">
        <v>47315</v>
      </c>
      <c r="I3529" s="12" t="str">
        <f t="shared" si="497"/>
        <v>2029</v>
      </c>
      <c r="J3529" s="10" t="str">
        <f t="shared" si="498"/>
        <v>Jul</v>
      </c>
      <c r="K3529" s="12" t="str">
        <f t="shared" si="499"/>
        <v>16</v>
      </c>
      <c r="L3529" s="2" t="s">
        <v>14</v>
      </c>
      <c r="M3529" s="2" t="s">
        <v>25</v>
      </c>
      <c r="N3529" s="2">
        <v>0.67</v>
      </c>
      <c r="O3529" s="2" t="s">
        <v>21</v>
      </c>
      <c r="P3529" s="2">
        <v>15</v>
      </c>
      <c r="Q3529" s="2">
        <f t="shared" si="500"/>
        <v>2</v>
      </c>
      <c r="R3529" s="2">
        <v>33.57</v>
      </c>
      <c r="S3529" s="2">
        <f t="shared" si="501"/>
        <v>1</v>
      </c>
      <c r="T3529" s="42">
        <f>DataSet!G3120+DataSet!Q3120+DataSet!S3120</f>
        <v>4</v>
      </c>
      <c r="U3529" s="16" t="str">
        <f t="shared" si="502"/>
        <v>Low</v>
      </c>
      <c r="V3529" s="4">
        <v>2</v>
      </c>
      <c r="W3529" s="33">
        <f t="shared" si="503"/>
        <v>522.46184563758356</v>
      </c>
      <c r="X3529" s="2" t="s">
        <v>22</v>
      </c>
    </row>
    <row r="3530" spans="1:24" ht="14.25" customHeight="1" x14ac:dyDescent="0.25">
      <c r="A3530" s="2">
        <v>3199</v>
      </c>
      <c r="B3530" s="2">
        <v>27</v>
      </c>
      <c r="C3530" s="2" t="str">
        <f t="shared" si="495"/>
        <v>Young Adults</v>
      </c>
      <c r="D3530" s="2" t="s">
        <v>12</v>
      </c>
      <c r="E3530" s="2" t="s">
        <v>27</v>
      </c>
      <c r="F3530" s="2">
        <v>586.54</v>
      </c>
      <c r="G3530" s="2">
        <f t="shared" si="496"/>
        <v>2</v>
      </c>
      <c r="H3530" s="6">
        <v>47395</v>
      </c>
      <c r="I3530" s="12" t="str">
        <f t="shared" si="497"/>
        <v>2029</v>
      </c>
      <c r="J3530" s="10" t="str">
        <f t="shared" si="498"/>
        <v>Oct</v>
      </c>
      <c r="K3530" s="12" t="str">
        <f t="shared" si="499"/>
        <v>04</v>
      </c>
      <c r="L3530" s="2" t="s">
        <v>20</v>
      </c>
      <c r="M3530" s="2" t="s">
        <v>15</v>
      </c>
      <c r="N3530" s="2">
        <v>0.67</v>
      </c>
      <c r="O3530" s="2" t="s">
        <v>21</v>
      </c>
      <c r="P3530" s="2">
        <v>4</v>
      </c>
      <c r="Q3530" s="2">
        <f t="shared" si="500"/>
        <v>1</v>
      </c>
      <c r="R3530" s="2">
        <v>146.63999999999999</v>
      </c>
      <c r="S3530" s="2">
        <f t="shared" si="501"/>
        <v>2</v>
      </c>
      <c r="T3530" s="42">
        <f>DataSet!G3200+DataSet!Q3200+DataSet!S3200</f>
        <v>6</v>
      </c>
      <c r="U3530" s="16" t="str">
        <f t="shared" si="502"/>
        <v>Medium</v>
      </c>
      <c r="V3530" s="4">
        <v>2</v>
      </c>
      <c r="W3530" s="33">
        <f t="shared" si="503"/>
        <v>522.52535353535325</v>
      </c>
      <c r="X3530" s="2" t="s">
        <v>28</v>
      </c>
    </row>
    <row r="3531" spans="1:24" ht="14.25" customHeight="1" x14ac:dyDescent="0.25">
      <c r="A3531" s="2">
        <v>3290</v>
      </c>
      <c r="B3531" s="2">
        <v>61</v>
      </c>
      <c r="C3531" s="2" t="str">
        <f t="shared" si="495"/>
        <v>Seniors</v>
      </c>
      <c r="D3531" s="2" t="s">
        <v>23</v>
      </c>
      <c r="E3531" s="2" t="s">
        <v>27</v>
      </c>
      <c r="F3531" s="2">
        <v>184.63</v>
      </c>
      <c r="G3531" s="2">
        <f t="shared" si="496"/>
        <v>1</v>
      </c>
      <c r="H3531" s="6">
        <v>47486</v>
      </c>
      <c r="I3531" s="12" t="str">
        <f t="shared" si="497"/>
        <v>2030</v>
      </c>
      <c r="J3531" s="10" t="str">
        <f t="shared" si="498"/>
        <v>Jan</v>
      </c>
      <c r="K3531" s="12" t="str">
        <f t="shared" si="499"/>
        <v>03</v>
      </c>
      <c r="L3531" s="2" t="s">
        <v>14</v>
      </c>
      <c r="M3531" s="2" t="s">
        <v>15</v>
      </c>
      <c r="N3531" s="2">
        <v>0.67</v>
      </c>
      <c r="O3531" s="2" t="s">
        <v>16</v>
      </c>
      <c r="P3531" s="2">
        <v>12</v>
      </c>
      <c r="Q3531" s="2">
        <f t="shared" si="500"/>
        <v>2</v>
      </c>
      <c r="R3531" s="2">
        <v>15.39</v>
      </c>
      <c r="S3531" s="2">
        <f t="shared" si="501"/>
        <v>1</v>
      </c>
      <c r="T3531" s="42">
        <f>DataSet!G3291+DataSet!Q3291+DataSet!S3291</f>
        <v>5</v>
      </c>
      <c r="U3531" s="16" t="str">
        <f t="shared" si="502"/>
        <v>Medium</v>
      </c>
      <c r="V3531" s="4">
        <v>4</v>
      </c>
      <c r="W3531" s="33">
        <f t="shared" si="503"/>
        <v>517.66504950495039</v>
      </c>
      <c r="X3531" s="2" t="s">
        <v>28</v>
      </c>
    </row>
    <row r="3532" spans="1:24" ht="14.25" customHeight="1" x14ac:dyDescent="0.25">
      <c r="A3532" s="2">
        <v>3551</v>
      </c>
      <c r="B3532" s="2">
        <v>18</v>
      </c>
      <c r="C3532" s="2" t="str">
        <f t="shared" si="495"/>
        <v>Young Adults</v>
      </c>
      <c r="D3532" s="2" t="s">
        <v>18</v>
      </c>
      <c r="E3532" s="2" t="s">
        <v>27</v>
      </c>
      <c r="F3532" s="2">
        <v>392.57</v>
      </c>
      <c r="G3532" s="2">
        <f t="shared" si="496"/>
        <v>2</v>
      </c>
      <c r="H3532" s="6">
        <v>47747</v>
      </c>
      <c r="I3532" s="12" t="str">
        <f t="shared" si="497"/>
        <v>2030</v>
      </c>
      <c r="J3532" s="10" t="str">
        <f t="shared" si="498"/>
        <v>Sep</v>
      </c>
      <c r="K3532" s="12" t="str">
        <f t="shared" si="499"/>
        <v>21</v>
      </c>
      <c r="L3532" s="2" t="s">
        <v>20</v>
      </c>
      <c r="M3532" s="2" t="s">
        <v>15</v>
      </c>
      <c r="N3532" s="2">
        <v>0.67</v>
      </c>
      <c r="O3532" s="2" t="s">
        <v>16</v>
      </c>
      <c r="P3532" s="2">
        <v>16</v>
      </c>
      <c r="Q3532" s="2">
        <f t="shared" si="500"/>
        <v>3</v>
      </c>
      <c r="R3532" s="2">
        <v>24.54</v>
      </c>
      <c r="S3532" s="2">
        <f t="shared" si="501"/>
        <v>1</v>
      </c>
      <c r="T3532" s="42">
        <f>DataSet!G3552+DataSet!Q3552+DataSet!S3552</f>
        <v>7</v>
      </c>
      <c r="U3532" s="16" t="str">
        <f t="shared" si="502"/>
        <v>High</v>
      </c>
      <c r="V3532" s="4">
        <v>1</v>
      </c>
      <c r="W3532" s="33">
        <f t="shared" si="503"/>
        <v>525.54062499999998</v>
      </c>
      <c r="X3532" s="2" t="s">
        <v>17</v>
      </c>
    </row>
    <row r="3533" spans="1:24" ht="14.25" customHeight="1" x14ac:dyDescent="0.25">
      <c r="A3533" s="2">
        <v>4028</v>
      </c>
      <c r="B3533" s="2">
        <v>22</v>
      </c>
      <c r="C3533" s="2" t="str">
        <f t="shared" si="495"/>
        <v>Young Adults</v>
      </c>
      <c r="D3533" s="2" t="s">
        <v>23</v>
      </c>
      <c r="E3533" s="2" t="s">
        <v>13</v>
      </c>
      <c r="F3533" s="2">
        <v>619.19000000000005</v>
      </c>
      <c r="G3533" s="2">
        <f t="shared" si="496"/>
        <v>2</v>
      </c>
      <c r="H3533" s="6">
        <v>48224</v>
      </c>
      <c r="I3533" s="12" t="str">
        <f t="shared" si="497"/>
        <v>2032</v>
      </c>
      <c r="J3533" s="10" t="str">
        <f t="shared" si="498"/>
        <v>Jan</v>
      </c>
      <c r="K3533" s="12" t="str">
        <f t="shared" si="499"/>
        <v>11</v>
      </c>
      <c r="L3533" s="2" t="s">
        <v>20</v>
      </c>
      <c r="M3533" s="2" t="s">
        <v>25</v>
      </c>
      <c r="N3533" s="2">
        <v>0.67</v>
      </c>
      <c r="O3533" s="2" t="s">
        <v>21</v>
      </c>
      <c r="P3533" s="2">
        <v>14</v>
      </c>
      <c r="Q3533" s="2">
        <f t="shared" si="500"/>
        <v>2</v>
      </c>
      <c r="R3533" s="2">
        <v>44.23</v>
      </c>
      <c r="S3533" s="2">
        <f t="shared" si="501"/>
        <v>1</v>
      </c>
      <c r="T3533" s="42">
        <f>DataSet!G4029+DataSet!Q4029+DataSet!S4029</f>
        <v>4</v>
      </c>
      <c r="U3533" s="16" t="str">
        <f t="shared" si="502"/>
        <v>Low</v>
      </c>
      <c r="V3533" s="4">
        <v>1</v>
      </c>
      <c r="W3533" s="33">
        <f t="shared" si="503"/>
        <v>526.00393728222991</v>
      </c>
      <c r="X3533" s="2" t="s">
        <v>17</v>
      </c>
    </row>
    <row r="3534" spans="1:24" ht="14.25" customHeight="1" x14ac:dyDescent="0.25">
      <c r="A3534" s="2">
        <v>4129</v>
      </c>
      <c r="B3534" s="2">
        <v>45</v>
      </c>
      <c r="C3534" s="2" t="str">
        <f t="shared" si="495"/>
        <v>Mid Adults</v>
      </c>
      <c r="D3534" s="2" t="s">
        <v>23</v>
      </c>
      <c r="E3534" s="2" t="s">
        <v>29</v>
      </c>
      <c r="F3534" s="2">
        <v>314.51</v>
      </c>
      <c r="G3534" s="2">
        <f t="shared" si="496"/>
        <v>1</v>
      </c>
      <c r="H3534" s="6">
        <v>48325</v>
      </c>
      <c r="I3534" s="12" t="str">
        <f t="shared" si="497"/>
        <v>2032</v>
      </c>
      <c r="J3534" s="10" t="str">
        <f t="shared" si="498"/>
        <v>Apr</v>
      </c>
      <c r="K3534" s="12" t="str">
        <f t="shared" si="499"/>
        <v>21</v>
      </c>
      <c r="L3534" s="2" t="s">
        <v>20</v>
      </c>
      <c r="M3534" s="2" t="s">
        <v>15</v>
      </c>
      <c r="N3534" s="2">
        <v>0.67</v>
      </c>
      <c r="O3534" s="2" t="s">
        <v>16</v>
      </c>
      <c r="P3534" s="2">
        <v>11</v>
      </c>
      <c r="Q3534" s="2">
        <f t="shared" si="500"/>
        <v>2</v>
      </c>
      <c r="R3534" s="2">
        <v>28.59</v>
      </c>
      <c r="S3534" s="2">
        <f t="shared" si="501"/>
        <v>1</v>
      </c>
      <c r="T3534" s="42">
        <f>DataSet!G4130+DataSet!Q4130+DataSet!S4130</f>
        <v>7</v>
      </c>
      <c r="U3534" s="16" t="str">
        <f t="shared" si="502"/>
        <v>High</v>
      </c>
      <c r="V3534" s="4">
        <v>3</v>
      </c>
      <c r="W3534" s="33">
        <f t="shared" si="503"/>
        <v>504.51140065146552</v>
      </c>
      <c r="X3534" s="2" t="s">
        <v>17</v>
      </c>
    </row>
    <row r="3535" spans="1:24" ht="14.25" customHeight="1" x14ac:dyDescent="0.25">
      <c r="A3535" s="2">
        <v>4297</v>
      </c>
      <c r="B3535" s="2">
        <v>30</v>
      </c>
      <c r="C3535" s="2" t="str">
        <f t="shared" si="495"/>
        <v>Early Adults</v>
      </c>
      <c r="D3535" s="2" t="s">
        <v>26</v>
      </c>
      <c r="E3535" s="2" t="s">
        <v>29</v>
      </c>
      <c r="F3535" s="2">
        <v>449.59</v>
      </c>
      <c r="G3535" s="2">
        <f t="shared" si="496"/>
        <v>2</v>
      </c>
      <c r="H3535" s="6">
        <v>48493</v>
      </c>
      <c r="I3535" s="12" t="str">
        <f t="shared" si="497"/>
        <v>2032</v>
      </c>
      <c r="J3535" s="10" t="str">
        <f t="shared" si="498"/>
        <v>Oct</v>
      </c>
      <c r="K3535" s="12" t="str">
        <f t="shared" si="499"/>
        <v>06</v>
      </c>
      <c r="L3535" s="2" t="s">
        <v>30</v>
      </c>
      <c r="M3535" s="2" t="s">
        <v>25</v>
      </c>
      <c r="N3535" s="2">
        <v>0.67</v>
      </c>
      <c r="O3535" s="2" t="s">
        <v>21</v>
      </c>
      <c r="P3535" s="2">
        <v>19</v>
      </c>
      <c r="Q3535" s="2">
        <f t="shared" si="500"/>
        <v>3</v>
      </c>
      <c r="R3535" s="2">
        <v>23.66</v>
      </c>
      <c r="S3535" s="2">
        <f t="shared" si="501"/>
        <v>1</v>
      </c>
      <c r="T3535" s="42">
        <f>DataSet!G4298+DataSet!Q4298+DataSet!S4298</f>
        <v>4</v>
      </c>
      <c r="U3535" s="16" t="str">
        <f t="shared" si="502"/>
        <v>Low</v>
      </c>
      <c r="V3535" s="4">
        <v>5</v>
      </c>
      <c r="W3535" s="33">
        <f t="shared" si="503"/>
        <v>542.28072202166084</v>
      </c>
      <c r="X3535" s="2" t="s">
        <v>17</v>
      </c>
    </row>
    <row r="3536" spans="1:24" ht="14.25" customHeight="1" x14ac:dyDescent="0.25">
      <c r="A3536" s="2">
        <v>4864</v>
      </c>
      <c r="B3536" s="2">
        <v>53</v>
      </c>
      <c r="C3536" s="2" t="str">
        <f t="shared" si="495"/>
        <v>Late Adults</v>
      </c>
      <c r="D3536" s="2" t="s">
        <v>26</v>
      </c>
      <c r="E3536" s="2" t="s">
        <v>27</v>
      </c>
      <c r="F3536" s="2">
        <v>626.34</v>
      </c>
      <c r="G3536" s="2">
        <f t="shared" si="496"/>
        <v>2</v>
      </c>
      <c r="H3536" s="6">
        <v>49060</v>
      </c>
      <c r="I3536" s="12" t="str">
        <f t="shared" si="497"/>
        <v>2034</v>
      </c>
      <c r="J3536" s="10" t="str">
        <f t="shared" si="498"/>
        <v>Apr</v>
      </c>
      <c r="K3536" s="12" t="str">
        <f t="shared" si="499"/>
        <v>26</v>
      </c>
      <c r="L3536" s="2" t="s">
        <v>14</v>
      </c>
      <c r="M3536" s="2" t="s">
        <v>15</v>
      </c>
      <c r="N3536" s="2">
        <v>0.67</v>
      </c>
      <c r="O3536" s="2" t="s">
        <v>21</v>
      </c>
      <c r="P3536" s="2">
        <v>7</v>
      </c>
      <c r="Q3536" s="2">
        <f t="shared" si="500"/>
        <v>2</v>
      </c>
      <c r="R3536" s="2">
        <v>89.48</v>
      </c>
      <c r="S3536" s="2">
        <f t="shared" si="501"/>
        <v>2</v>
      </c>
      <c r="T3536" s="42">
        <f>DataSet!G4865+DataSet!Q4865+DataSet!S4865</f>
        <v>7</v>
      </c>
      <c r="U3536" s="16" t="str">
        <f t="shared" si="502"/>
        <v>High</v>
      </c>
      <c r="V3536" s="4">
        <v>2</v>
      </c>
      <c r="W3536" s="33">
        <f t="shared" si="503"/>
        <v>522.30908783783752</v>
      </c>
      <c r="X3536" s="2" t="s">
        <v>28</v>
      </c>
    </row>
    <row r="3537" spans="1:24" ht="14.25" customHeight="1" x14ac:dyDescent="0.25">
      <c r="A3537" s="2">
        <v>4972</v>
      </c>
      <c r="B3537" s="2">
        <v>42</v>
      </c>
      <c r="C3537" s="2" t="str">
        <f t="shared" si="495"/>
        <v>Mid Adults</v>
      </c>
      <c r="D3537" s="2" t="s">
        <v>26</v>
      </c>
      <c r="E3537" s="2" t="s">
        <v>29</v>
      </c>
      <c r="F3537" s="2">
        <v>59.35</v>
      </c>
      <c r="G3537" s="2">
        <f t="shared" si="496"/>
        <v>1</v>
      </c>
      <c r="H3537" s="6">
        <v>49168</v>
      </c>
      <c r="I3537" s="12" t="str">
        <f t="shared" si="497"/>
        <v>2034</v>
      </c>
      <c r="J3537" s="10" t="str">
        <f t="shared" si="498"/>
        <v>Aug</v>
      </c>
      <c r="K3537" s="12" t="str">
        <f t="shared" si="499"/>
        <v>12</v>
      </c>
      <c r="L3537" s="2" t="s">
        <v>14</v>
      </c>
      <c r="M3537" s="2" t="s">
        <v>25</v>
      </c>
      <c r="N3537" s="2">
        <v>0.67</v>
      </c>
      <c r="O3537" s="2" t="s">
        <v>16</v>
      </c>
      <c r="P3537" s="2">
        <v>3</v>
      </c>
      <c r="Q3537" s="2">
        <f t="shared" si="500"/>
        <v>1</v>
      </c>
      <c r="R3537" s="2">
        <v>19.78</v>
      </c>
      <c r="S3537" s="2">
        <f t="shared" si="501"/>
        <v>1</v>
      </c>
      <c r="T3537" s="42">
        <f>DataSet!G4973+DataSet!Q4973+DataSet!S4973</f>
        <v>6</v>
      </c>
      <c r="U3537" s="16" t="str">
        <f t="shared" si="502"/>
        <v>Medium</v>
      </c>
      <c r="V3537" s="4">
        <v>3</v>
      </c>
      <c r="W3537" s="33">
        <f t="shared" si="503"/>
        <v>505.1323202614376</v>
      </c>
      <c r="X3537" s="2" t="s">
        <v>28</v>
      </c>
    </row>
    <row r="3538" spans="1:24" ht="14.25" customHeight="1" x14ac:dyDescent="0.25">
      <c r="A3538" s="2">
        <v>289</v>
      </c>
      <c r="B3538" s="2">
        <v>52</v>
      </c>
      <c r="C3538" s="2" t="str">
        <f t="shared" si="495"/>
        <v>Late Adults</v>
      </c>
      <c r="D3538" s="2" t="s">
        <v>18</v>
      </c>
      <c r="E3538" s="2" t="s">
        <v>13</v>
      </c>
      <c r="F3538" s="2">
        <v>903.35</v>
      </c>
      <c r="G3538" s="2">
        <f t="shared" si="496"/>
        <v>3</v>
      </c>
      <c r="H3538" s="6">
        <v>44485</v>
      </c>
      <c r="I3538" s="12" t="str">
        <f t="shared" si="497"/>
        <v>2021</v>
      </c>
      <c r="J3538" s="10" t="str">
        <f t="shared" si="498"/>
        <v>Oct</v>
      </c>
      <c r="K3538" s="12" t="str">
        <f t="shared" si="499"/>
        <v>16</v>
      </c>
      <c r="L3538" s="2" t="s">
        <v>24</v>
      </c>
      <c r="M3538" s="2" t="s">
        <v>25</v>
      </c>
      <c r="N3538" s="2">
        <v>0.66</v>
      </c>
      <c r="O3538" s="2" t="s">
        <v>16</v>
      </c>
      <c r="P3538" s="2">
        <v>16</v>
      </c>
      <c r="Q3538" s="2">
        <f t="shared" si="500"/>
        <v>3</v>
      </c>
      <c r="R3538" s="2">
        <v>56.46</v>
      </c>
      <c r="S3538" s="2">
        <f t="shared" si="501"/>
        <v>2</v>
      </c>
      <c r="T3538" s="42">
        <f>DataSet!G290+DataSet!Q290+DataSet!S290</f>
        <v>7</v>
      </c>
      <c r="U3538" s="16" t="str">
        <f t="shared" si="502"/>
        <v>High</v>
      </c>
      <c r="V3538" s="4">
        <v>3</v>
      </c>
      <c r="W3538" s="33">
        <f t="shared" si="503"/>
        <v>506.59390163934393</v>
      </c>
      <c r="X3538" s="2" t="s">
        <v>28</v>
      </c>
    </row>
    <row r="3539" spans="1:24" ht="14.25" customHeight="1" x14ac:dyDescent="0.25">
      <c r="A3539" s="2">
        <v>570</v>
      </c>
      <c r="B3539" s="2">
        <v>52</v>
      </c>
      <c r="C3539" s="2" t="str">
        <f t="shared" si="495"/>
        <v>Late Adults</v>
      </c>
      <c r="D3539" s="2" t="s">
        <v>23</v>
      </c>
      <c r="E3539" s="2" t="s">
        <v>27</v>
      </c>
      <c r="F3539" s="2">
        <v>232.47</v>
      </c>
      <c r="G3539" s="2">
        <f t="shared" si="496"/>
        <v>1</v>
      </c>
      <c r="H3539" s="6">
        <v>44766</v>
      </c>
      <c r="I3539" s="12" t="str">
        <f t="shared" si="497"/>
        <v>2022</v>
      </c>
      <c r="J3539" s="10" t="str">
        <f t="shared" si="498"/>
        <v>Jul</v>
      </c>
      <c r="K3539" s="12" t="str">
        <f t="shared" si="499"/>
        <v>24</v>
      </c>
      <c r="L3539" s="2" t="s">
        <v>24</v>
      </c>
      <c r="M3539" s="2" t="s">
        <v>25</v>
      </c>
      <c r="N3539" s="2">
        <v>0.66</v>
      </c>
      <c r="O3539" s="2" t="s">
        <v>21</v>
      </c>
      <c r="P3539" s="2">
        <v>2</v>
      </c>
      <c r="Q3539" s="2">
        <f t="shared" si="500"/>
        <v>1</v>
      </c>
      <c r="R3539" s="2">
        <v>116.24</v>
      </c>
      <c r="S3539" s="2">
        <f t="shared" si="501"/>
        <v>2</v>
      </c>
      <c r="T3539" s="42">
        <f>DataSet!G571+DataSet!Q571+DataSet!S571</f>
        <v>7</v>
      </c>
      <c r="U3539" s="16" t="str">
        <f t="shared" si="502"/>
        <v>High</v>
      </c>
      <c r="V3539" s="4">
        <v>2</v>
      </c>
      <c r="W3539" s="33">
        <f t="shared" si="503"/>
        <v>521.95644067796582</v>
      </c>
      <c r="X3539" s="2" t="s">
        <v>17</v>
      </c>
    </row>
    <row r="3540" spans="1:24" ht="14.25" customHeight="1" x14ac:dyDescent="0.25">
      <c r="A3540" s="2">
        <v>698</v>
      </c>
      <c r="B3540" s="2">
        <v>63</v>
      </c>
      <c r="C3540" s="2" t="str">
        <f t="shared" si="495"/>
        <v>Seniors</v>
      </c>
      <c r="D3540" s="2" t="s">
        <v>23</v>
      </c>
      <c r="E3540" s="2" t="s">
        <v>27</v>
      </c>
      <c r="F3540" s="2">
        <v>179</v>
      </c>
      <c r="G3540" s="2">
        <f t="shared" si="496"/>
        <v>1</v>
      </c>
      <c r="H3540" s="6">
        <v>44894</v>
      </c>
      <c r="I3540" s="12" t="str">
        <f t="shared" si="497"/>
        <v>2022</v>
      </c>
      <c r="J3540" s="10" t="str">
        <f t="shared" si="498"/>
        <v>Nov</v>
      </c>
      <c r="K3540" s="12" t="str">
        <f t="shared" si="499"/>
        <v>29</v>
      </c>
      <c r="L3540" s="2" t="s">
        <v>20</v>
      </c>
      <c r="M3540" s="2" t="s">
        <v>15</v>
      </c>
      <c r="N3540" s="2">
        <v>0.66</v>
      </c>
      <c r="O3540" s="2" t="s">
        <v>21</v>
      </c>
      <c r="P3540" s="2">
        <v>15</v>
      </c>
      <c r="Q3540" s="2">
        <f t="shared" si="500"/>
        <v>2</v>
      </c>
      <c r="R3540" s="2">
        <v>11.93</v>
      </c>
      <c r="S3540" s="2">
        <f t="shared" si="501"/>
        <v>1</v>
      </c>
      <c r="T3540" s="42">
        <f>DataSet!G699+DataSet!Q699+DataSet!S699</f>
        <v>3</v>
      </c>
      <c r="U3540" s="16" t="str">
        <f t="shared" si="502"/>
        <v>Low</v>
      </c>
      <c r="V3540" s="4">
        <v>1</v>
      </c>
      <c r="W3540" s="33">
        <f t="shared" si="503"/>
        <v>525.67811188811186</v>
      </c>
      <c r="X3540" s="2" t="s">
        <v>28</v>
      </c>
    </row>
    <row r="3541" spans="1:24" ht="14.25" customHeight="1" x14ac:dyDescent="0.25">
      <c r="A3541" s="2">
        <v>765</v>
      </c>
      <c r="B3541" s="2">
        <v>36</v>
      </c>
      <c r="C3541" s="2" t="str">
        <f t="shared" si="495"/>
        <v>Early Adults</v>
      </c>
      <c r="D3541" s="2" t="s">
        <v>12</v>
      </c>
      <c r="E3541" s="2" t="s">
        <v>27</v>
      </c>
      <c r="F3541" s="2">
        <v>113.05</v>
      </c>
      <c r="G3541" s="2">
        <f t="shared" si="496"/>
        <v>1</v>
      </c>
      <c r="H3541" s="6">
        <v>44961</v>
      </c>
      <c r="I3541" s="12" t="str">
        <f t="shared" si="497"/>
        <v>2023</v>
      </c>
      <c r="J3541" s="10" t="str">
        <f t="shared" si="498"/>
        <v>Feb</v>
      </c>
      <c r="K3541" s="12" t="str">
        <f t="shared" si="499"/>
        <v>04</v>
      </c>
      <c r="L3541" s="2" t="s">
        <v>20</v>
      </c>
      <c r="M3541" s="2" t="s">
        <v>15</v>
      </c>
      <c r="N3541" s="2">
        <v>0.66</v>
      </c>
      <c r="O3541" s="2" t="s">
        <v>16</v>
      </c>
      <c r="P3541" s="2">
        <v>8</v>
      </c>
      <c r="Q3541" s="2">
        <f t="shared" si="500"/>
        <v>2</v>
      </c>
      <c r="R3541" s="2">
        <v>14.13</v>
      </c>
      <c r="S3541" s="2">
        <f t="shared" si="501"/>
        <v>1</v>
      </c>
      <c r="T3541" s="42">
        <f>DataSet!G766+DataSet!Q766+DataSet!S766</f>
        <v>6</v>
      </c>
      <c r="U3541" s="16" t="str">
        <f t="shared" si="502"/>
        <v>Medium</v>
      </c>
      <c r="V3541" s="4">
        <v>2</v>
      </c>
      <c r="W3541" s="33">
        <f t="shared" si="503"/>
        <v>522.94108843537379</v>
      </c>
      <c r="X3541" s="2" t="s">
        <v>28</v>
      </c>
    </row>
    <row r="3542" spans="1:24" ht="14.25" customHeight="1" x14ac:dyDescent="0.25">
      <c r="A3542" s="2">
        <v>1348</v>
      </c>
      <c r="B3542" s="2">
        <v>34</v>
      </c>
      <c r="C3542" s="2" t="str">
        <f t="shared" si="495"/>
        <v>Early Adults</v>
      </c>
      <c r="D3542" s="2" t="s">
        <v>12</v>
      </c>
      <c r="E3542" s="2" t="s">
        <v>19</v>
      </c>
      <c r="F3542" s="2">
        <v>600.64</v>
      </c>
      <c r="G3542" s="2">
        <f t="shared" si="496"/>
        <v>2</v>
      </c>
      <c r="H3542" s="6">
        <v>45544</v>
      </c>
      <c r="I3542" s="12" t="str">
        <f t="shared" si="497"/>
        <v>2024</v>
      </c>
      <c r="J3542" s="10" t="str">
        <f t="shared" si="498"/>
        <v>Sep</v>
      </c>
      <c r="K3542" s="12" t="str">
        <f t="shared" si="499"/>
        <v>09</v>
      </c>
      <c r="L3542" s="2" t="s">
        <v>30</v>
      </c>
      <c r="M3542" s="2" t="s">
        <v>25</v>
      </c>
      <c r="N3542" s="2">
        <v>0.66</v>
      </c>
      <c r="O3542" s="2" t="s">
        <v>21</v>
      </c>
      <c r="P3542" s="2">
        <v>3</v>
      </c>
      <c r="Q3542" s="2">
        <f t="shared" si="500"/>
        <v>1</v>
      </c>
      <c r="R3542" s="2">
        <v>200.21</v>
      </c>
      <c r="S3542" s="2">
        <f t="shared" si="501"/>
        <v>3</v>
      </c>
      <c r="T3542" s="42">
        <f>DataSet!G1349+DataSet!Q1349+DataSet!S1349</f>
        <v>7</v>
      </c>
      <c r="U3542" s="16" t="str">
        <f t="shared" si="502"/>
        <v>High</v>
      </c>
      <c r="V3542" s="4">
        <v>2</v>
      </c>
      <c r="W3542" s="33">
        <f t="shared" si="503"/>
        <v>524.34003412969253</v>
      </c>
      <c r="X3542" s="2" t="s">
        <v>28</v>
      </c>
    </row>
    <row r="3543" spans="1:24" ht="14.25" customHeight="1" x14ac:dyDescent="0.25">
      <c r="A3543" s="2">
        <v>1580</v>
      </c>
      <c r="B3543" s="2">
        <v>25</v>
      </c>
      <c r="C3543" s="2" t="str">
        <f t="shared" si="495"/>
        <v>Young Adults</v>
      </c>
      <c r="D3543" s="2" t="s">
        <v>23</v>
      </c>
      <c r="E3543" s="2" t="s">
        <v>29</v>
      </c>
      <c r="F3543" s="2">
        <v>834.32</v>
      </c>
      <c r="G3543" s="2">
        <f t="shared" si="496"/>
        <v>3</v>
      </c>
      <c r="H3543" s="6">
        <v>45776</v>
      </c>
      <c r="I3543" s="12" t="str">
        <f t="shared" si="497"/>
        <v>2025</v>
      </c>
      <c r="J3543" s="10" t="str">
        <f t="shared" si="498"/>
        <v>Apr</v>
      </c>
      <c r="K3543" s="12" t="str">
        <f t="shared" si="499"/>
        <v>29</v>
      </c>
      <c r="L3543" s="2" t="s">
        <v>20</v>
      </c>
      <c r="M3543" s="2" t="s">
        <v>15</v>
      </c>
      <c r="N3543" s="2">
        <v>0.66</v>
      </c>
      <c r="O3543" s="2" t="s">
        <v>21</v>
      </c>
      <c r="P3543" s="2">
        <v>4</v>
      </c>
      <c r="Q3543" s="2">
        <f t="shared" si="500"/>
        <v>1</v>
      </c>
      <c r="R3543" s="2">
        <v>208.58</v>
      </c>
      <c r="S3543" s="2">
        <f t="shared" si="501"/>
        <v>3</v>
      </c>
      <c r="T3543" s="42">
        <f>DataSet!G1581+DataSet!Q1581+DataSet!S1581</f>
        <v>4</v>
      </c>
      <c r="U3543" s="16" t="str">
        <f t="shared" si="502"/>
        <v>Low</v>
      </c>
      <c r="V3543" s="4">
        <v>5</v>
      </c>
      <c r="W3543" s="33">
        <f t="shared" si="503"/>
        <v>542.6165579710148</v>
      </c>
      <c r="X3543" s="2" t="s">
        <v>28</v>
      </c>
    </row>
    <row r="3544" spans="1:24" ht="14.25" customHeight="1" x14ac:dyDescent="0.25">
      <c r="A3544" s="2">
        <v>1664</v>
      </c>
      <c r="B3544" s="2">
        <v>35</v>
      </c>
      <c r="C3544" s="2" t="str">
        <f t="shared" si="495"/>
        <v>Early Adults</v>
      </c>
      <c r="D3544" s="2" t="s">
        <v>12</v>
      </c>
      <c r="E3544" s="2" t="s">
        <v>13</v>
      </c>
      <c r="F3544" s="2">
        <v>800.49</v>
      </c>
      <c r="G3544" s="2">
        <f t="shared" si="496"/>
        <v>3</v>
      </c>
      <c r="H3544" s="6">
        <v>45860</v>
      </c>
      <c r="I3544" s="12" t="str">
        <f t="shared" si="497"/>
        <v>2025</v>
      </c>
      <c r="J3544" s="10" t="str">
        <f t="shared" si="498"/>
        <v>Jul</v>
      </c>
      <c r="K3544" s="12" t="str">
        <f t="shared" si="499"/>
        <v>22</v>
      </c>
      <c r="L3544" s="2" t="s">
        <v>20</v>
      </c>
      <c r="M3544" s="2" t="s">
        <v>15</v>
      </c>
      <c r="N3544" s="2">
        <v>0.66</v>
      </c>
      <c r="O3544" s="2" t="s">
        <v>21</v>
      </c>
      <c r="P3544" s="2">
        <v>16</v>
      </c>
      <c r="Q3544" s="2">
        <f t="shared" si="500"/>
        <v>3</v>
      </c>
      <c r="R3544" s="2">
        <v>50.03</v>
      </c>
      <c r="S3544" s="2">
        <f t="shared" si="501"/>
        <v>2</v>
      </c>
      <c r="T3544" s="42">
        <f>DataSet!G1665+DataSet!Q1665+DataSet!S1665</f>
        <v>5</v>
      </c>
      <c r="U3544" s="16" t="str">
        <f t="shared" si="502"/>
        <v>Medium</v>
      </c>
      <c r="V3544" s="4">
        <v>4</v>
      </c>
      <c r="W3544" s="33">
        <f t="shared" si="503"/>
        <v>518.7678145695362</v>
      </c>
      <c r="X3544" s="2" t="s">
        <v>28</v>
      </c>
    </row>
    <row r="3545" spans="1:24" ht="14.25" customHeight="1" x14ac:dyDescent="0.25">
      <c r="A3545" s="2">
        <v>1727</v>
      </c>
      <c r="B3545" s="2">
        <v>20</v>
      </c>
      <c r="C3545" s="2" t="str">
        <f t="shared" si="495"/>
        <v>Young Adults</v>
      </c>
      <c r="D3545" s="2" t="s">
        <v>12</v>
      </c>
      <c r="E3545" s="2" t="s">
        <v>19</v>
      </c>
      <c r="F3545" s="2">
        <v>259.18</v>
      </c>
      <c r="G3545" s="2">
        <f t="shared" si="496"/>
        <v>1</v>
      </c>
      <c r="H3545" s="6">
        <v>45923</v>
      </c>
      <c r="I3545" s="12" t="str">
        <f t="shared" si="497"/>
        <v>2025</v>
      </c>
      <c r="J3545" s="10" t="str">
        <f t="shared" si="498"/>
        <v>Sep</v>
      </c>
      <c r="K3545" s="12" t="str">
        <f t="shared" si="499"/>
        <v>23</v>
      </c>
      <c r="L3545" s="2" t="s">
        <v>14</v>
      </c>
      <c r="M3545" s="2" t="s">
        <v>25</v>
      </c>
      <c r="N3545" s="2">
        <v>0.66</v>
      </c>
      <c r="O3545" s="2" t="s">
        <v>16</v>
      </c>
      <c r="P3545" s="2">
        <v>7</v>
      </c>
      <c r="Q3545" s="2">
        <f t="shared" si="500"/>
        <v>2</v>
      </c>
      <c r="R3545" s="2">
        <v>37.03</v>
      </c>
      <c r="S3545" s="2">
        <f t="shared" si="501"/>
        <v>1</v>
      </c>
      <c r="T3545" s="42">
        <f>DataSet!G1728+DataSet!Q1728+DataSet!S1728</f>
        <v>4</v>
      </c>
      <c r="U3545" s="16" t="str">
        <f t="shared" si="502"/>
        <v>Low</v>
      </c>
      <c r="V3545" s="4">
        <v>5</v>
      </c>
      <c r="W3545" s="33">
        <f t="shared" si="503"/>
        <v>541.55581818181849</v>
      </c>
      <c r="X3545" s="2" t="s">
        <v>22</v>
      </c>
    </row>
    <row r="3546" spans="1:24" ht="14.25" customHeight="1" x14ac:dyDescent="0.25">
      <c r="A3546" s="2">
        <v>1872</v>
      </c>
      <c r="B3546" s="2">
        <v>18</v>
      </c>
      <c r="C3546" s="2" t="str">
        <f t="shared" si="495"/>
        <v>Young Adults</v>
      </c>
      <c r="D3546" s="2" t="s">
        <v>26</v>
      </c>
      <c r="E3546" s="2" t="s">
        <v>19</v>
      </c>
      <c r="F3546" s="2">
        <v>964.32</v>
      </c>
      <c r="G3546" s="2">
        <f t="shared" si="496"/>
        <v>3</v>
      </c>
      <c r="H3546" s="6">
        <v>46068</v>
      </c>
      <c r="I3546" s="12" t="str">
        <f t="shared" si="497"/>
        <v>2026</v>
      </c>
      <c r="J3546" s="10" t="str">
        <f t="shared" si="498"/>
        <v>Feb</v>
      </c>
      <c r="K3546" s="12" t="str">
        <f t="shared" si="499"/>
        <v>15</v>
      </c>
      <c r="L3546" s="2" t="s">
        <v>30</v>
      </c>
      <c r="M3546" s="2" t="s">
        <v>25</v>
      </c>
      <c r="N3546" s="2">
        <v>0.66</v>
      </c>
      <c r="O3546" s="2" t="s">
        <v>21</v>
      </c>
      <c r="P3546" s="2">
        <v>10</v>
      </c>
      <c r="Q3546" s="2">
        <f t="shared" si="500"/>
        <v>2</v>
      </c>
      <c r="R3546" s="2">
        <v>96.43</v>
      </c>
      <c r="S3546" s="2">
        <f t="shared" si="501"/>
        <v>2</v>
      </c>
      <c r="T3546" s="42">
        <f>DataSet!G1873+DataSet!Q1873+DataSet!S1873</f>
        <v>6</v>
      </c>
      <c r="U3546" s="16" t="str">
        <f t="shared" si="502"/>
        <v>Medium</v>
      </c>
      <c r="V3546" s="4">
        <v>2</v>
      </c>
      <c r="W3546" s="33">
        <f t="shared" si="503"/>
        <v>524.07873287671214</v>
      </c>
      <c r="X3546" s="2" t="s">
        <v>28</v>
      </c>
    </row>
    <row r="3547" spans="1:24" ht="14.25" customHeight="1" x14ac:dyDescent="0.25">
      <c r="A3547" s="2">
        <v>1907</v>
      </c>
      <c r="B3547" s="2">
        <v>58</v>
      </c>
      <c r="C3547" s="2" t="str">
        <f t="shared" si="495"/>
        <v>Late Adults</v>
      </c>
      <c r="D3547" s="2" t="s">
        <v>12</v>
      </c>
      <c r="E3547" s="2" t="s">
        <v>27</v>
      </c>
      <c r="F3547" s="2">
        <v>179.26</v>
      </c>
      <c r="G3547" s="2">
        <f t="shared" si="496"/>
        <v>1</v>
      </c>
      <c r="H3547" s="6">
        <v>46103</v>
      </c>
      <c r="I3547" s="12" t="str">
        <f t="shared" si="497"/>
        <v>2026</v>
      </c>
      <c r="J3547" s="10" t="str">
        <f t="shared" si="498"/>
        <v>Mar</v>
      </c>
      <c r="K3547" s="12" t="str">
        <f t="shared" si="499"/>
        <v>22</v>
      </c>
      <c r="L3547" s="2" t="s">
        <v>20</v>
      </c>
      <c r="M3547" s="2" t="s">
        <v>15</v>
      </c>
      <c r="N3547" s="2">
        <v>0.66</v>
      </c>
      <c r="O3547" s="2" t="s">
        <v>21</v>
      </c>
      <c r="P3547" s="2">
        <v>19</v>
      </c>
      <c r="Q3547" s="2">
        <f t="shared" si="500"/>
        <v>3</v>
      </c>
      <c r="R3547" s="2">
        <v>9.43</v>
      </c>
      <c r="S3547" s="2">
        <f t="shared" si="501"/>
        <v>1</v>
      </c>
      <c r="T3547" s="42">
        <f>DataSet!G1908+DataSet!Q1908+DataSet!S1908</f>
        <v>7</v>
      </c>
      <c r="U3547" s="16" t="str">
        <f t="shared" si="502"/>
        <v>High</v>
      </c>
      <c r="V3547" s="4">
        <v>1</v>
      </c>
      <c r="W3547" s="33">
        <f t="shared" si="503"/>
        <v>526.89452631578945</v>
      </c>
      <c r="X3547" s="2" t="s">
        <v>28</v>
      </c>
    </row>
    <row r="3548" spans="1:24" ht="14.25" customHeight="1" x14ac:dyDescent="0.25">
      <c r="A3548" s="2">
        <v>2081</v>
      </c>
      <c r="B3548" s="2">
        <v>41</v>
      </c>
      <c r="C3548" s="2" t="str">
        <f t="shared" si="495"/>
        <v>Mid Adults</v>
      </c>
      <c r="D3548" s="2" t="s">
        <v>23</v>
      </c>
      <c r="E3548" s="2" t="s">
        <v>19</v>
      </c>
      <c r="F3548" s="2">
        <v>119.93</v>
      </c>
      <c r="G3548" s="2">
        <f t="shared" si="496"/>
        <v>1</v>
      </c>
      <c r="H3548" s="6">
        <v>46277</v>
      </c>
      <c r="I3548" s="12" t="str">
        <f t="shared" si="497"/>
        <v>2026</v>
      </c>
      <c r="J3548" s="10" t="str">
        <f t="shared" si="498"/>
        <v>Sep</v>
      </c>
      <c r="K3548" s="12" t="str">
        <f t="shared" si="499"/>
        <v>12</v>
      </c>
      <c r="L3548" s="2" t="s">
        <v>30</v>
      </c>
      <c r="M3548" s="2" t="s">
        <v>25</v>
      </c>
      <c r="N3548" s="2">
        <v>0.66</v>
      </c>
      <c r="O3548" s="2" t="s">
        <v>16</v>
      </c>
      <c r="P3548" s="2">
        <v>18</v>
      </c>
      <c r="Q3548" s="2">
        <f t="shared" si="500"/>
        <v>3</v>
      </c>
      <c r="R3548" s="2">
        <v>6.66</v>
      </c>
      <c r="S3548" s="2">
        <f t="shared" si="501"/>
        <v>1</v>
      </c>
      <c r="T3548" s="42">
        <f>DataSet!G2082+DataSet!Q2082+DataSet!S2082</f>
        <v>7</v>
      </c>
      <c r="U3548" s="16" t="str">
        <f t="shared" si="502"/>
        <v>High</v>
      </c>
      <c r="V3548" s="4">
        <v>5</v>
      </c>
      <c r="W3548" s="33">
        <f t="shared" si="503"/>
        <v>542.58638686131417</v>
      </c>
      <c r="X3548" s="2" t="s">
        <v>28</v>
      </c>
    </row>
    <row r="3549" spans="1:24" ht="14.25" customHeight="1" x14ac:dyDescent="0.25">
      <c r="A3549" s="2">
        <v>2495</v>
      </c>
      <c r="B3549" s="2">
        <v>41</v>
      </c>
      <c r="C3549" s="2" t="str">
        <f t="shared" si="495"/>
        <v>Mid Adults</v>
      </c>
      <c r="D3549" s="2" t="s">
        <v>12</v>
      </c>
      <c r="E3549" s="2" t="s">
        <v>27</v>
      </c>
      <c r="F3549" s="2">
        <v>938.3</v>
      </c>
      <c r="G3549" s="2">
        <f t="shared" si="496"/>
        <v>3</v>
      </c>
      <c r="H3549" s="6">
        <v>46691</v>
      </c>
      <c r="I3549" s="12" t="str">
        <f t="shared" si="497"/>
        <v>2027</v>
      </c>
      <c r="J3549" s="10" t="str">
        <f t="shared" si="498"/>
        <v>Oct</v>
      </c>
      <c r="K3549" s="12" t="str">
        <f t="shared" si="499"/>
        <v>31</v>
      </c>
      <c r="L3549" s="2" t="s">
        <v>14</v>
      </c>
      <c r="M3549" s="2" t="s">
        <v>15</v>
      </c>
      <c r="N3549" s="2">
        <v>0.66</v>
      </c>
      <c r="O3549" s="2" t="s">
        <v>16</v>
      </c>
      <c r="P3549" s="2">
        <v>14</v>
      </c>
      <c r="Q3549" s="2">
        <f t="shared" si="500"/>
        <v>2</v>
      </c>
      <c r="R3549" s="2">
        <v>67.02</v>
      </c>
      <c r="S3549" s="2">
        <f t="shared" si="501"/>
        <v>2</v>
      </c>
      <c r="T3549" s="42">
        <f>DataSet!G2496+DataSet!Q2496+DataSet!S2496</f>
        <v>5</v>
      </c>
      <c r="U3549" s="16" t="str">
        <f t="shared" si="502"/>
        <v>Medium</v>
      </c>
      <c r="V3549" s="4">
        <v>5</v>
      </c>
      <c r="W3549" s="33">
        <f t="shared" si="503"/>
        <v>544.13457875457902</v>
      </c>
      <c r="X3549" s="2" t="s">
        <v>28</v>
      </c>
    </row>
    <row r="3550" spans="1:24" ht="14.25" customHeight="1" x14ac:dyDescent="0.25">
      <c r="A3550" s="2">
        <v>2814</v>
      </c>
      <c r="B3550" s="2">
        <v>55</v>
      </c>
      <c r="C3550" s="2" t="str">
        <f t="shared" si="495"/>
        <v>Late Adults</v>
      </c>
      <c r="D3550" s="2" t="s">
        <v>18</v>
      </c>
      <c r="E3550" s="2" t="s">
        <v>19</v>
      </c>
      <c r="F3550" s="2">
        <v>171.88</v>
      </c>
      <c r="G3550" s="2">
        <f t="shared" si="496"/>
        <v>1</v>
      </c>
      <c r="H3550" s="6">
        <v>47010</v>
      </c>
      <c r="I3550" s="12" t="str">
        <f t="shared" si="497"/>
        <v>2028</v>
      </c>
      <c r="J3550" s="10" t="str">
        <f t="shared" si="498"/>
        <v>Sep</v>
      </c>
      <c r="K3550" s="12" t="str">
        <f t="shared" si="499"/>
        <v>14</v>
      </c>
      <c r="L3550" s="2" t="s">
        <v>14</v>
      </c>
      <c r="M3550" s="2" t="s">
        <v>25</v>
      </c>
      <c r="N3550" s="2">
        <v>0.66</v>
      </c>
      <c r="O3550" s="2" t="s">
        <v>21</v>
      </c>
      <c r="P3550" s="2">
        <v>16</v>
      </c>
      <c r="Q3550" s="2">
        <f t="shared" si="500"/>
        <v>3</v>
      </c>
      <c r="R3550" s="2">
        <v>10.74</v>
      </c>
      <c r="S3550" s="2">
        <f t="shared" si="501"/>
        <v>1</v>
      </c>
      <c r="T3550" s="42">
        <f>DataSet!G2815+DataSet!Q2815+DataSet!S2815</f>
        <v>7</v>
      </c>
      <c r="U3550" s="16" t="str">
        <f t="shared" si="502"/>
        <v>High</v>
      </c>
      <c r="V3550" s="4">
        <v>1</v>
      </c>
      <c r="W3550" s="33">
        <f t="shared" si="503"/>
        <v>528.11859154929573</v>
      </c>
      <c r="X3550" s="2" t="s">
        <v>17</v>
      </c>
    </row>
    <row r="3551" spans="1:24" ht="14.25" customHeight="1" x14ac:dyDescent="0.25">
      <c r="A3551" s="2">
        <v>3638</v>
      </c>
      <c r="B3551" s="2">
        <v>60</v>
      </c>
      <c r="C3551" s="2" t="str">
        <f t="shared" si="495"/>
        <v>Seniors</v>
      </c>
      <c r="D3551" s="2" t="s">
        <v>12</v>
      </c>
      <c r="E3551" s="2" t="s">
        <v>27</v>
      </c>
      <c r="F3551" s="2">
        <v>735.53</v>
      </c>
      <c r="G3551" s="2">
        <f t="shared" si="496"/>
        <v>3</v>
      </c>
      <c r="H3551" s="6">
        <v>47834</v>
      </c>
      <c r="I3551" s="12" t="str">
        <f t="shared" si="497"/>
        <v>2030</v>
      </c>
      <c r="J3551" s="10" t="str">
        <f t="shared" si="498"/>
        <v>Dec</v>
      </c>
      <c r="K3551" s="12" t="str">
        <f t="shared" si="499"/>
        <v>17</v>
      </c>
      <c r="L3551" s="2" t="s">
        <v>14</v>
      </c>
      <c r="M3551" s="2" t="s">
        <v>15</v>
      </c>
      <c r="N3551" s="2">
        <v>0.66</v>
      </c>
      <c r="O3551" s="2" t="s">
        <v>16</v>
      </c>
      <c r="P3551" s="2">
        <v>7</v>
      </c>
      <c r="Q3551" s="2">
        <f t="shared" si="500"/>
        <v>2</v>
      </c>
      <c r="R3551" s="2">
        <v>105.08</v>
      </c>
      <c r="S3551" s="2">
        <f t="shared" si="501"/>
        <v>2</v>
      </c>
      <c r="T3551" s="42">
        <f>DataSet!G3639+DataSet!Q3639+DataSet!S3639</f>
        <v>4</v>
      </c>
      <c r="U3551" s="16" t="str">
        <f t="shared" si="502"/>
        <v>Low</v>
      </c>
      <c r="V3551" s="4">
        <v>3</v>
      </c>
      <c r="W3551" s="33">
        <f t="shared" si="503"/>
        <v>505.28878289473647</v>
      </c>
      <c r="X3551" s="2" t="s">
        <v>28</v>
      </c>
    </row>
    <row r="3552" spans="1:24" ht="14.25" customHeight="1" x14ac:dyDescent="0.25">
      <c r="A3552" s="2">
        <v>3697</v>
      </c>
      <c r="B3552" s="2">
        <v>69</v>
      </c>
      <c r="C3552" s="2" t="str">
        <f t="shared" si="495"/>
        <v>Seniors</v>
      </c>
      <c r="D3552" s="2" t="s">
        <v>26</v>
      </c>
      <c r="E3552" s="2" t="s">
        <v>29</v>
      </c>
      <c r="F3552" s="2">
        <v>977.58</v>
      </c>
      <c r="G3552" s="2">
        <f t="shared" si="496"/>
        <v>3</v>
      </c>
      <c r="H3552" s="6">
        <v>47893</v>
      </c>
      <c r="I3552" s="12" t="str">
        <f t="shared" si="497"/>
        <v>2031</v>
      </c>
      <c r="J3552" s="10" t="str">
        <f t="shared" si="498"/>
        <v>Feb</v>
      </c>
      <c r="K3552" s="12" t="str">
        <f t="shared" si="499"/>
        <v>14</v>
      </c>
      <c r="L3552" s="2" t="s">
        <v>24</v>
      </c>
      <c r="M3552" s="2" t="s">
        <v>15</v>
      </c>
      <c r="N3552" s="2">
        <v>0.66</v>
      </c>
      <c r="O3552" s="2" t="s">
        <v>16</v>
      </c>
      <c r="P3552" s="2">
        <v>9</v>
      </c>
      <c r="Q3552" s="2">
        <f t="shared" si="500"/>
        <v>2</v>
      </c>
      <c r="R3552" s="2">
        <v>108.62</v>
      </c>
      <c r="S3552" s="2">
        <f t="shared" si="501"/>
        <v>2</v>
      </c>
      <c r="T3552" s="42">
        <f>DataSet!G3698+DataSet!Q3698+DataSet!S3698</f>
        <v>3</v>
      </c>
      <c r="U3552" s="16" t="str">
        <f t="shared" si="502"/>
        <v>Low</v>
      </c>
      <c r="V3552" s="4">
        <v>5</v>
      </c>
      <c r="W3552" s="33">
        <f t="shared" si="503"/>
        <v>542.68544117647082</v>
      </c>
      <c r="X3552" s="2" t="s">
        <v>22</v>
      </c>
    </row>
    <row r="3553" spans="1:24" ht="14.25" customHeight="1" x14ac:dyDescent="0.25">
      <c r="A3553" s="2">
        <v>3980</v>
      </c>
      <c r="B3553" s="2">
        <v>56</v>
      </c>
      <c r="C3553" s="2" t="str">
        <f t="shared" si="495"/>
        <v>Late Adults</v>
      </c>
      <c r="D3553" s="2" t="s">
        <v>23</v>
      </c>
      <c r="E3553" s="2" t="s">
        <v>27</v>
      </c>
      <c r="F3553" s="2">
        <v>246.83</v>
      </c>
      <c r="G3553" s="2">
        <f t="shared" si="496"/>
        <v>1</v>
      </c>
      <c r="H3553" s="6">
        <v>48176</v>
      </c>
      <c r="I3553" s="12" t="str">
        <f t="shared" si="497"/>
        <v>2031</v>
      </c>
      <c r="J3553" s="10" t="str">
        <f t="shared" si="498"/>
        <v>Nov</v>
      </c>
      <c r="K3553" s="12" t="str">
        <f t="shared" si="499"/>
        <v>24</v>
      </c>
      <c r="L3553" s="2" t="s">
        <v>20</v>
      </c>
      <c r="M3553" s="2" t="s">
        <v>25</v>
      </c>
      <c r="N3553" s="2">
        <v>0.66</v>
      </c>
      <c r="O3553" s="2" t="s">
        <v>16</v>
      </c>
      <c r="P3553" s="2">
        <v>12</v>
      </c>
      <c r="Q3553" s="2">
        <f t="shared" si="500"/>
        <v>2</v>
      </c>
      <c r="R3553" s="2">
        <v>20.57</v>
      </c>
      <c r="S3553" s="2">
        <f t="shared" si="501"/>
        <v>1</v>
      </c>
      <c r="T3553" s="42">
        <f>DataSet!G3981+DataSet!Q3981+DataSet!S3981</f>
        <v>8</v>
      </c>
      <c r="U3553" s="16" t="str">
        <f t="shared" si="502"/>
        <v>High</v>
      </c>
      <c r="V3553" s="4">
        <v>2</v>
      </c>
      <c r="W3553" s="33">
        <f t="shared" si="503"/>
        <v>522.56587628865964</v>
      </c>
      <c r="X3553" s="2" t="s">
        <v>28</v>
      </c>
    </row>
    <row r="3554" spans="1:24" ht="14.25" customHeight="1" x14ac:dyDescent="0.25">
      <c r="A3554" s="2">
        <v>4171</v>
      </c>
      <c r="B3554" s="2">
        <v>48</v>
      </c>
      <c r="C3554" s="2" t="str">
        <f t="shared" si="495"/>
        <v>Mid Adults</v>
      </c>
      <c r="D3554" s="2" t="s">
        <v>26</v>
      </c>
      <c r="E3554" s="2" t="s">
        <v>29</v>
      </c>
      <c r="F3554" s="2">
        <v>851.4</v>
      </c>
      <c r="G3554" s="2">
        <f t="shared" si="496"/>
        <v>3</v>
      </c>
      <c r="H3554" s="6">
        <v>48367</v>
      </c>
      <c r="I3554" s="12" t="str">
        <f t="shared" si="497"/>
        <v>2032</v>
      </c>
      <c r="J3554" s="10" t="str">
        <f t="shared" si="498"/>
        <v>Jun</v>
      </c>
      <c r="K3554" s="12" t="str">
        <f t="shared" si="499"/>
        <v>02</v>
      </c>
      <c r="L3554" s="2" t="s">
        <v>20</v>
      </c>
      <c r="M3554" s="2" t="s">
        <v>15</v>
      </c>
      <c r="N3554" s="2">
        <v>0.66</v>
      </c>
      <c r="O3554" s="2" t="s">
        <v>21</v>
      </c>
      <c r="P3554" s="2">
        <v>15</v>
      </c>
      <c r="Q3554" s="2">
        <f t="shared" si="500"/>
        <v>2</v>
      </c>
      <c r="R3554" s="2">
        <v>56.76</v>
      </c>
      <c r="S3554" s="2">
        <f t="shared" si="501"/>
        <v>2</v>
      </c>
      <c r="T3554" s="42">
        <f>DataSet!G4172+DataSet!Q4172+DataSet!S4172</f>
        <v>6</v>
      </c>
      <c r="U3554" s="16" t="str">
        <f t="shared" si="502"/>
        <v>Medium</v>
      </c>
      <c r="V3554" s="4">
        <v>5</v>
      </c>
      <c r="W3554" s="33">
        <f t="shared" si="503"/>
        <v>541.08066420664227</v>
      </c>
      <c r="X3554" s="2" t="s">
        <v>28</v>
      </c>
    </row>
    <row r="3555" spans="1:24" ht="14.25" customHeight="1" x14ac:dyDescent="0.25">
      <c r="A3555" s="2">
        <v>4184</v>
      </c>
      <c r="B3555" s="2">
        <v>31</v>
      </c>
      <c r="C3555" s="2" t="str">
        <f t="shared" si="495"/>
        <v>Early Adults</v>
      </c>
      <c r="D3555" s="2" t="s">
        <v>26</v>
      </c>
      <c r="E3555" s="2" t="s">
        <v>13</v>
      </c>
      <c r="F3555" s="2">
        <v>735.72</v>
      </c>
      <c r="G3555" s="2">
        <f t="shared" si="496"/>
        <v>3</v>
      </c>
      <c r="H3555" s="6">
        <v>48380</v>
      </c>
      <c r="I3555" s="12" t="str">
        <f t="shared" si="497"/>
        <v>2032</v>
      </c>
      <c r="J3555" s="10" t="str">
        <f t="shared" si="498"/>
        <v>Jun</v>
      </c>
      <c r="K3555" s="12" t="str">
        <f t="shared" si="499"/>
        <v>15</v>
      </c>
      <c r="L3555" s="2" t="s">
        <v>20</v>
      </c>
      <c r="M3555" s="2" t="s">
        <v>15</v>
      </c>
      <c r="N3555" s="2">
        <v>0.66</v>
      </c>
      <c r="O3555" s="2" t="s">
        <v>16</v>
      </c>
      <c r="P3555" s="2">
        <v>4</v>
      </c>
      <c r="Q3555" s="2">
        <f t="shared" si="500"/>
        <v>1</v>
      </c>
      <c r="R3555" s="2">
        <v>183.93</v>
      </c>
      <c r="S3555" s="2">
        <f t="shared" si="501"/>
        <v>3</v>
      </c>
      <c r="T3555" s="42">
        <f>DataSet!G4185+DataSet!Q4185+DataSet!S4185</f>
        <v>5</v>
      </c>
      <c r="U3555" s="16" t="str">
        <f t="shared" si="502"/>
        <v>Medium</v>
      </c>
      <c r="V3555" s="4">
        <v>3</v>
      </c>
      <c r="W3555" s="33">
        <f t="shared" si="503"/>
        <v>504.52891089108869</v>
      </c>
      <c r="X3555" s="2" t="s">
        <v>22</v>
      </c>
    </row>
    <row r="3556" spans="1:24" ht="14.25" customHeight="1" x14ac:dyDescent="0.25">
      <c r="A3556" s="2">
        <v>4485</v>
      </c>
      <c r="B3556" s="2">
        <v>42</v>
      </c>
      <c r="C3556" s="2" t="str">
        <f t="shared" si="495"/>
        <v>Mid Adults</v>
      </c>
      <c r="D3556" s="2" t="s">
        <v>18</v>
      </c>
      <c r="E3556" s="2" t="s">
        <v>29</v>
      </c>
      <c r="F3556" s="2">
        <v>519.9</v>
      </c>
      <c r="G3556" s="2">
        <f t="shared" si="496"/>
        <v>2</v>
      </c>
      <c r="H3556" s="6">
        <v>48681</v>
      </c>
      <c r="I3556" s="12" t="str">
        <f t="shared" si="497"/>
        <v>2033</v>
      </c>
      <c r="J3556" s="10" t="str">
        <f t="shared" si="498"/>
        <v>Apr</v>
      </c>
      <c r="K3556" s="12" t="str">
        <f t="shared" si="499"/>
        <v>12</v>
      </c>
      <c r="L3556" s="2" t="s">
        <v>24</v>
      </c>
      <c r="M3556" s="2" t="s">
        <v>25</v>
      </c>
      <c r="N3556" s="2">
        <v>0.66</v>
      </c>
      <c r="O3556" s="2" t="s">
        <v>16</v>
      </c>
      <c r="P3556" s="2">
        <v>3</v>
      </c>
      <c r="Q3556" s="2">
        <f t="shared" si="500"/>
        <v>1</v>
      </c>
      <c r="R3556" s="2">
        <v>173.3</v>
      </c>
      <c r="S3556" s="2">
        <f t="shared" si="501"/>
        <v>3</v>
      </c>
      <c r="T3556" s="42">
        <f>DataSet!G4486+DataSet!Q4486+DataSet!S4486</f>
        <v>6</v>
      </c>
      <c r="U3556" s="16" t="str">
        <f t="shared" si="502"/>
        <v>Medium</v>
      </c>
      <c r="V3556" s="4">
        <v>3</v>
      </c>
      <c r="W3556" s="33">
        <f t="shared" si="503"/>
        <v>503.76337748344326</v>
      </c>
      <c r="X3556" s="2" t="s">
        <v>22</v>
      </c>
    </row>
    <row r="3557" spans="1:24" ht="14.25" customHeight="1" x14ac:dyDescent="0.25">
      <c r="A3557" s="2">
        <v>4586</v>
      </c>
      <c r="B3557" s="2">
        <v>40</v>
      </c>
      <c r="C3557" s="2" t="str">
        <f t="shared" si="495"/>
        <v>Mid Adults</v>
      </c>
      <c r="D3557" s="2" t="s">
        <v>18</v>
      </c>
      <c r="E3557" s="2" t="s">
        <v>19</v>
      </c>
      <c r="F3557" s="2">
        <v>607.12</v>
      </c>
      <c r="G3557" s="2">
        <f t="shared" si="496"/>
        <v>2</v>
      </c>
      <c r="H3557" s="6">
        <v>48782</v>
      </c>
      <c r="I3557" s="12" t="str">
        <f t="shared" si="497"/>
        <v>2033</v>
      </c>
      <c r="J3557" s="10" t="str">
        <f t="shared" si="498"/>
        <v>Jul</v>
      </c>
      <c r="K3557" s="12" t="str">
        <f t="shared" si="499"/>
        <v>22</v>
      </c>
      <c r="L3557" s="2" t="s">
        <v>14</v>
      </c>
      <c r="M3557" s="2" t="s">
        <v>15</v>
      </c>
      <c r="N3557" s="2">
        <v>0.66</v>
      </c>
      <c r="O3557" s="2" t="s">
        <v>16</v>
      </c>
      <c r="P3557" s="2">
        <v>7</v>
      </c>
      <c r="Q3557" s="2">
        <f t="shared" si="500"/>
        <v>2</v>
      </c>
      <c r="R3557" s="2">
        <v>86.73</v>
      </c>
      <c r="S3557" s="2">
        <f t="shared" si="501"/>
        <v>2</v>
      </c>
      <c r="T3557" s="42">
        <f>DataSet!G4587+DataSet!Q4587+DataSet!S4587</f>
        <v>6</v>
      </c>
      <c r="U3557" s="16" t="str">
        <f t="shared" si="502"/>
        <v>Medium</v>
      </c>
      <c r="V3557" s="4">
        <v>4</v>
      </c>
      <c r="W3557" s="33">
        <f t="shared" si="503"/>
        <v>517.83186046511616</v>
      </c>
      <c r="X3557" s="2" t="s">
        <v>28</v>
      </c>
    </row>
    <row r="3558" spans="1:24" ht="14.25" customHeight="1" x14ac:dyDescent="0.25">
      <c r="A3558" s="2">
        <v>4826</v>
      </c>
      <c r="B3558" s="2">
        <v>29</v>
      </c>
      <c r="C3558" s="2" t="str">
        <f t="shared" si="495"/>
        <v>Young Adults</v>
      </c>
      <c r="D3558" s="2" t="s">
        <v>12</v>
      </c>
      <c r="E3558" s="2" t="s">
        <v>29</v>
      </c>
      <c r="F3558" s="2">
        <v>144.12</v>
      </c>
      <c r="G3558" s="2">
        <f t="shared" si="496"/>
        <v>1</v>
      </c>
      <c r="H3558" s="6">
        <v>49022</v>
      </c>
      <c r="I3558" s="12" t="str">
        <f t="shared" si="497"/>
        <v>2034</v>
      </c>
      <c r="J3558" s="10" t="str">
        <f t="shared" si="498"/>
        <v>Mar</v>
      </c>
      <c r="K3558" s="12" t="str">
        <f t="shared" si="499"/>
        <v>19</v>
      </c>
      <c r="L3558" s="2" t="s">
        <v>30</v>
      </c>
      <c r="M3558" s="2" t="s">
        <v>15</v>
      </c>
      <c r="N3558" s="2">
        <v>0.66</v>
      </c>
      <c r="O3558" s="2" t="s">
        <v>16</v>
      </c>
      <c r="P3558" s="2">
        <v>16</v>
      </c>
      <c r="Q3558" s="2">
        <f t="shared" si="500"/>
        <v>3</v>
      </c>
      <c r="R3558" s="2">
        <v>9.01</v>
      </c>
      <c r="S3558" s="2">
        <f t="shared" si="501"/>
        <v>1</v>
      </c>
      <c r="T3558" s="42">
        <f>DataSet!G4827+DataSet!Q4827+DataSet!S4827</f>
        <v>7</v>
      </c>
      <c r="U3558" s="16" t="str">
        <f t="shared" si="502"/>
        <v>High</v>
      </c>
      <c r="V3558" s="4">
        <v>1</v>
      </c>
      <c r="W3558" s="33">
        <f t="shared" si="503"/>
        <v>529.3773851590106</v>
      </c>
      <c r="X3558" s="2" t="s">
        <v>28</v>
      </c>
    </row>
    <row r="3559" spans="1:24" ht="14.25" customHeight="1" x14ac:dyDescent="0.25">
      <c r="A3559" s="2">
        <v>4961</v>
      </c>
      <c r="B3559" s="2">
        <v>45</v>
      </c>
      <c r="C3559" s="2" t="str">
        <f t="shared" si="495"/>
        <v>Mid Adults</v>
      </c>
      <c r="D3559" s="2" t="s">
        <v>18</v>
      </c>
      <c r="E3559" s="2" t="s">
        <v>19</v>
      </c>
      <c r="F3559" s="2">
        <v>805.56</v>
      </c>
      <c r="G3559" s="2">
        <f t="shared" si="496"/>
        <v>3</v>
      </c>
      <c r="H3559" s="6">
        <v>49157</v>
      </c>
      <c r="I3559" s="12" t="str">
        <f t="shared" si="497"/>
        <v>2034</v>
      </c>
      <c r="J3559" s="10" t="str">
        <f t="shared" si="498"/>
        <v>Aug</v>
      </c>
      <c r="K3559" s="12" t="str">
        <f t="shared" si="499"/>
        <v>01</v>
      </c>
      <c r="L3559" s="2" t="s">
        <v>30</v>
      </c>
      <c r="M3559" s="2" t="s">
        <v>15</v>
      </c>
      <c r="N3559" s="2">
        <v>0.66</v>
      </c>
      <c r="O3559" s="2" t="s">
        <v>16</v>
      </c>
      <c r="P3559" s="2">
        <v>15</v>
      </c>
      <c r="Q3559" s="2">
        <f t="shared" si="500"/>
        <v>2</v>
      </c>
      <c r="R3559" s="2">
        <v>53.7</v>
      </c>
      <c r="S3559" s="2">
        <f t="shared" si="501"/>
        <v>2</v>
      </c>
      <c r="T3559" s="42">
        <f>DataSet!G4962+DataSet!Q4962+DataSet!S4962</f>
        <v>5</v>
      </c>
      <c r="U3559" s="16" t="str">
        <f t="shared" si="502"/>
        <v>Medium</v>
      </c>
      <c r="V3559" s="4">
        <v>4</v>
      </c>
      <c r="W3559" s="33">
        <f t="shared" si="503"/>
        <v>517.53423333333319</v>
      </c>
      <c r="X3559" s="2" t="s">
        <v>28</v>
      </c>
    </row>
    <row r="3560" spans="1:24" ht="14.25" customHeight="1" x14ac:dyDescent="0.25">
      <c r="A3560" s="2">
        <v>1</v>
      </c>
      <c r="B3560" s="2">
        <v>62</v>
      </c>
      <c r="C3560" s="2" t="str">
        <f t="shared" si="495"/>
        <v>Seniors</v>
      </c>
      <c r="D3560" s="2" t="s">
        <v>12</v>
      </c>
      <c r="E3560" s="2" t="s">
        <v>13</v>
      </c>
      <c r="F3560" s="2">
        <v>456.7</v>
      </c>
      <c r="G3560" s="2">
        <f t="shared" si="496"/>
        <v>2</v>
      </c>
      <c r="H3560" s="6">
        <v>44197</v>
      </c>
      <c r="I3560" s="12" t="str">
        <f t="shared" si="497"/>
        <v>2021</v>
      </c>
      <c r="J3560" s="12" t="str">
        <f t="shared" si="498"/>
        <v>Jan</v>
      </c>
      <c r="K3560" s="12" t="str">
        <f t="shared" si="499"/>
        <v>01</v>
      </c>
      <c r="L3560" s="2" t="s">
        <v>14</v>
      </c>
      <c r="M3560" s="2" t="s">
        <v>15</v>
      </c>
      <c r="N3560" s="2">
        <v>0.65</v>
      </c>
      <c r="O3560" s="2" t="s">
        <v>16</v>
      </c>
      <c r="P3560" s="2">
        <v>19</v>
      </c>
      <c r="Q3560" s="2">
        <f t="shared" si="500"/>
        <v>3</v>
      </c>
      <c r="R3560" s="2">
        <v>24.04</v>
      </c>
      <c r="S3560" s="2">
        <f t="shared" si="501"/>
        <v>1</v>
      </c>
      <c r="T3560" s="42">
        <f>DataSet!G2+DataSet!Q2+DataSet!S2</f>
        <v>4</v>
      </c>
      <c r="U3560" s="16" t="str">
        <f t="shared" si="502"/>
        <v>Low</v>
      </c>
      <c r="V3560" s="4">
        <v>4</v>
      </c>
      <c r="W3560" s="33">
        <f t="shared" si="503"/>
        <v>516.5709364548494</v>
      </c>
      <c r="X3560" s="2" t="s">
        <v>17</v>
      </c>
    </row>
    <row r="3561" spans="1:24" ht="14.25" customHeight="1" x14ac:dyDescent="0.25">
      <c r="A3561" s="2">
        <v>935</v>
      </c>
      <c r="B3561" s="2">
        <v>56</v>
      </c>
      <c r="C3561" s="2" t="str">
        <f t="shared" si="495"/>
        <v>Late Adults</v>
      </c>
      <c r="D3561" s="2" t="s">
        <v>26</v>
      </c>
      <c r="E3561" s="2" t="s">
        <v>13</v>
      </c>
      <c r="F3561" s="2">
        <v>559.98</v>
      </c>
      <c r="G3561" s="2">
        <f t="shared" si="496"/>
        <v>2</v>
      </c>
      <c r="H3561" s="6">
        <v>45131</v>
      </c>
      <c r="I3561" s="12" t="str">
        <f t="shared" si="497"/>
        <v>2023</v>
      </c>
      <c r="J3561" s="10" t="str">
        <f t="shared" si="498"/>
        <v>Jul</v>
      </c>
      <c r="K3561" s="12" t="str">
        <f t="shared" si="499"/>
        <v>24</v>
      </c>
      <c r="L3561" s="2" t="s">
        <v>24</v>
      </c>
      <c r="M3561" s="2" t="s">
        <v>25</v>
      </c>
      <c r="N3561" s="2">
        <v>0.65</v>
      </c>
      <c r="O3561" s="2" t="s">
        <v>16</v>
      </c>
      <c r="P3561" s="2">
        <v>6</v>
      </c>
      <c r="Q3561" s="2">
        <f t="shared" si="500"/>
        <v>2</v>
      </c>
      <c r="R3561" s="2">
        <v>93.33</v>
      </c>
      <c r="S3561" s="2">
        <f t="shared" si="501"/>
        <v>2</v>
      </c>
      <c r="T3561" s="42">
        <f>DataSet!G936+DataSet!Q936+DataSet!S936</f>
        <v>6</v>
      </c>
      <c r="U3561" s="16" t="str">
        <f t="shared" si="502"/>
        <v>Medium</v>
      </c>
      <c r="V3561" s="4">
        <v>5</v>
      </c>
      <c r="W3561" s="33">
        <f t="shared" si="503"/>
        <v>539.93133333333355</v>
      </c>
      <c r="X3561" s="2" t="s">
        <v>28</v>
      </c>
    </row>
    <row r="3562" spans="1:24" ht="14.25" customHeight="1" x14ac:dyDescent="0.25">
      <c r="A3562" s="2">
        <v>1153</v>
      </c>
      <c r="B3562" s="2">
        <v>29</v>
      </c>
      <c r="C3562" s="2" t="str">
        <f t="shared" si="495"/>
        <v>Young Adults</v>
      </c>
      <c r="D3562" s="2" t="s">
        <v>23</v>
      </c>
      <c r="E3562" s="2" t="s">
        <v>13</v>
      </c>
      <c r="F3562" s="2">
        <v>572.41999999999996</v>
      </c>
      <c r="G3562" s="2">
        <f t="shared" si="496"/>
        <v>2</v>
      </c>
      <c r="H3562" s="6">
        <v>45349</v>
      </c>
      <c r="I3562" s="12" t="str">
        <f t="shared" si="497"/>
        <v>2024</v>
      </c>
      <c r="J3562" s="10" t="str">
        <f t="shared" si="498"/>
        <v>Feb</v>
      </c>
      <c r="K3562" s="12" t="str">
        <f t="shared" si="499"/>
        <v>27</v>
      </c>
      <c r="L3562" s="2" t="s">
        <v>30</v>
      </c>
      <c r="M3562" s="2" t="s">
        <v>25</v>
      </c>
      <c r="N3562" s="2">
        <v>0.65</v>
      </c>
      <c r="O3562" s="2" t="s">
        <v>21</v>
      </c>
      <c r="P3562" s="2">
        <v>12</v>
      </c>
      <c r="Q3562" s="2">
        <f t="shared" si="500"/>
        <v>2</v>
      </c>
      <c r="R3562" s="2">
        <v>47.7</v>
      </c>
      <c r="S3562" s="2">
        <f t="shared" si="501"/>
        <v>1</v>
      </c>
      <c r="T3562" s="42">
        <f>DataSet!G1154+DataSet!Q1154+DataSet!S1154</f>
        <v>5</v>
      </c>
      <c r="U3562" s="16" t="str">
        <f t="shared" si="502"/>
        <v>Medium</v>
      </c>
      <c r="V3562" s="4">
        <v>4</v>
      </c>
      <c r="W3562" s="33">
        <f t="shared" si="503"/>
        <v>516.77184563758385</v>
      </c>
      <c r="X3562" s="2" t="s">
        <v>17</v>
      </c>
    </row>
    <row r="3563" spans="1:24" ht="14.25" customHeight="1" x14ac:dyDescent="0.25">
      <c r="A3563" s="2">
        <v>1178</v>
      </c>
      <c r="B3563" s="2">
        <v>36</v>
      </c>
      <c r="C3563" s="2" t="str">
        <f t="shared" si="495"/>
        <v>Early Adults</v>
      </c>
      <c r="D3563" s="2" t="s">
        <v>23</v>
      </c>
      <c r="E3563" s="2" t="s">
        <v>13</v>
      </c>
      <c r="F3563" s="2">
        <v>259.73</v>
      </c>
      <c r="G3563" s="2">
        <f t="shared" si="496"/>
        <v>1</v>
      </c>
      <c r="H3563" s="6">
        <v>45374</v>
      </c>
      <c r="I3563" s="12" t="str">
        <f t="shared" si="497"/>
        <v>2024</v>
      </c>
      <c r="J3563" s="10" t="str">
        <f t="shared" si="498"/>
        <v>Mar</v>
      </c>
      <c r="K3563" s="12" t="str">
        <f t="shared" si="499"/>
        <v>23</v>
      </c>
      <c r="L3563" s="2" t="s">
        <v>14</v>
      </c>
      <c r="M3563" s="2" t="s">
        <v>15</v>
      </c>
      <c r="N3563" s="2">
        <v>0.65</v>
      </c>
      <c r="O3563" s="2" t="s">
        <v>21</v>
      </c>
      <c r="P3563" s="2">
        <v>8</v>
      </c>
      <c r="Q3563" s="2">
        <f t="shared" si="500"/>
        <v>2</v>
      </c>
      <c r="R3563" s="2">
        <v>32.47</v>
      </c>
      <c r="S3563" s="2">
        <f t="shared" si="501"/>
        <v>1</v>
      </c>
      <c r="T3563" s="42">
        <f>DataSet!G1179+DataSet!Q1179+DataSet!S1179</f>
        <v>7</v>
      </c>
      <c r="U3563" s="16" t="str">
        <f t="shared" si="502"/>
        <v>High</v>
      </c>
      <c r="V3563" s="4">
        <v>3</v>
      </c>
      <c r="W3563" s="33">
        <f t="shared" si="503"/>
        <v>503.70976744186015</v>
      </c>
      <c r="X3563" s="2" t="s">
        <v>17</v>
      </c>
    </row>
    <row r="3564" spans="1:24" ht="14.25" customHeight="1" x14ac:dyDescent="0.25">
      <c r="A3564" s="2">
        <v>1457</v>
      </c>
      <c r="B3564" s="2">
        <v>57</v>
      </c>
      <c r="C3564" s="2" t="str">
        <f t="shared" si="495"/>
        <v>Late Adults</v>
      </c>
      <c r="D3564" s="2" t="s">
        <v>18</v>
      </c>
      <c r="E3564" s="2" t="s">
        <v>13</v>
      </c>
      <c r="F3564" s="2">
        <v>476.16</v>
      </c>
      <c r="G3564" s="2">
        <f t="shared" si="496"/>
        <v>2</v>
      </c>
      <c r="H3564" s="6">
        <v>45653</v>
      </c>
      <c r="I3564" s="12" t="str">
        <f t="shared" si="497"/>
        <v>2024</v>
      </c>
      <c r="J3564" s="10" t="str">
        <f t="shared" si="498"/>
        <v>Dec</v>
      </c>
      <c r="K3564" s="12" t="str">
        <f t="shared" si="499"/>
        <v>27</v>
      </c>
      <c r="L3564" s="2" t="s">
        <v>20</v>
      </c>
      <c r="M3564" s="2" t="s">
        <v>25</v>
      </c>
      <c r="N3564" s="2">
        <v>0.65</v>
      </c>
      <c r="O3564" s="2" t="s">
        <v>21</v>
      </c>
      <c r="P3564" s="2">
        <v>15</v>
      </c>
      <c r="Q3564" s="2">
        <f t="shared" si="500"/>
        <v>2</v>
      </c>
      <c r="R3564" s="2">
        <v>31.74</v>
      </c>
      <c r="S3564" s="2">
        <f t="shared" si="501"/>
        <v>1</v>
      </c>
      <c r="T3564" s="42">
        <f>DataSet!G1458+DataSet!Q1458+DataSet!S1458</f>
        <v>5</v>
      </c>
      <c r="U3564" s="16" t="str">
        <f t="shared" si="502"/>
        <v>Medium</v>
      </c>
      <c r="V3564" s="4">
        <v>5</v>
      </c>
      <c r="W3564" s="33">
        <f t="shared" si="503"/>
        <v>539.85680297397789</v>
      </c>
      <c r="X3564" s="2" t="s">
        <v>17</v>
      </c>
    </row>
    <row r="3565" spans="1:24" ht="14.25" customHeight="1" x14ac:dyDescent="0.25">
      <c r="A3565" s="2">
        <v>1549</v>
      </c>
      <c r="B3565" s="2">
        <v>37</v>
      </c>
      <c r="C3565" s="2" t="str">
        <f t="shared" si="495"/>
        <v>Early Adults</v>
      </c>
      <c r="D3565" s="2" t="s">
        <v>12</v>
      </c>
      <c r="E3565" s="2" t="s">
        <v>19</v>
      </c>
      <c r="F3565" s="2">
        <v>650.48</v>
      </c>
      <c r="G3565" s="2">
        <f t="shared" si="496"/>
        <v>3</v>
      </c>
      <c r="H3565" s="6">
        <v>45745</v>
      </c>
      <c r="I3565" s="12" t="str">
        <f t="shared" si="497"/>
        <v>2025</v>
      </c>
      <c r="J3565" s="10" t="str">
        <f t="shared" si="498"/>
        <v>Mar</v>
      </c>
      <c r="K3565" s="12" t="str">
        <f t="shared" si="499"/>
        <v>29</v>
      </c>
      <c r="L3565" s="2" t="s">
        <v>14</v>
      </c>
      <c r="M3565" s="2" t="s">
        <v>15</v>
      </c>
      <c r="N3565" s="2">
        <v>0.65</v>
      </c>
      <c r="O3565" s="2" t="s">
        <v>21</v>
      </c>
      <c r="P3565" s="2">
        <v>19</v>
      </c>
      <c r="Q3565" s="2">
        <f t="shared" si="500"/>
        <v>3</v>
      </c>
      <c r="R3565" s="2">
        <v>34.24</v>
      </c>
      <c r="S3565" s="2">
        <f t="shared" si="501"/>
        <v>1</v>
      </c>
      <c r="T3565" s="42">
        <f>DataSet!G1550+DataSet!Q1550+DataSet!S1550</f>
        <v>5</v>
      </c>
      <c r="U3565" s="16" t="str">
        <f t="shared" si="502"/>
        <v>Medium</v>
      </c>
      <c r="V3565" s="4">
        <v>3</v>
      </c>
      <c r="W3565" s="33">
        <f t="shared" si="503"/>
        <v>504.52303333333305</v>
      </c>
      <c r="X3565" s="2" t="s">
        <v>22</v>
      </c>
    </row>
    <row r="3566" spans="1:24" ht="14.25" customHeight="1" x14ac:dyDescent="0.25">
      <c r="A3566" s="2">
        <v>1912</v>
      </c>
      <c r="B3566" s="2">
        <v>22</v>
      </c>
      <c r="C3566" s="2" t="str">
        <f t="shared" si="495"/>
        <v>Young Adults</v>
      </c>
      <c r="D3566" s="2" t="s">
        <v>18</v>
      </c>
      <c r="E3566" s="2" t="s">
        <v>27</v>
      </c>
      <c r="F3566" s="2">
        <v>569.83000000000004</v>
      </c>
      <c r="G3566" s="2">
        <f t="shared" si="496"/>
        <v>2</v>
      </c>
      <c r="H3566" s="6">
        <v>46108</v>
      </c>
      <c r="I3566" s="12" t="str">
        <f t="shared" si="497"/>
        <v>2026</v>
      </c>
      <c r="J3566" s="10" t="str">
        <f t="shared" si="498"/>
        <v>Mar</v>
      </c>
      <c r="K3566" s="12" t="str">
        <f t="shared" si="499"/>
        <v>27</v>
      </c>
      <c r="L3566" s="2" t="s">
        <v>14</v>
      </c>
      <c r="M3566" s="2" t="s">
        <v>25</v>
      </c>
      <c r="N3566" s="2">
        <v>0.65</v>
      </c>
      <c r="O3566" s="2" t="s">
        <v>16</v>
      </c>
      <c r="P3566" s="2">
        <v>18</v>
      </c>
      <c r="Q3566" s="2">
        <f t="shared" si="500"/>
        <v>3</v>
      </c>
      <c r="R3566" s="2">
        <v>31.66</v>
      </c>
      <c r="S3566" s="2">
        <f t="shared" si="501"/>
        <v>1</v>
      </c>
      <c r="T3566" s="42">
        <f>DataSet!G1913+DataSet!Q1913+DataSet!S1913</f>
        <v>7</v>
      </c>
      <c r="U3566" s="16" t="str">
        <f t="shared" si="502"/>
        <v>High</v>
      </c>
      <c r="V3566" s="4">
        <v>5</v>
      </c>
      <c r="W3566" s="33">
        <f t="shared" si="503"/>
        <v>540.09447761194042</v>
      </c>
      <c r="X3566" s="2" t="s">
        <v>17</v>
      </c>
    </row>
    <row r="3567" spans="1:24" ht="14.25" customHeight="1" x14ac:dyDescent="0.25">
      <c r="A3567" s="2">
        <v>1916</v>
      </c>
      <c r="B3567" s="2">
        <v>63</v>
      </c>
      <c r="C3567" s="2" t="str">
        <f t="shared" si="495"/>
        <v>Seniors</v>
      </c>
      <c r="D3567" s="2" t="s">
        <v>18</v>
      </c>
      <c r="E3567" s="2" t="s">
        <v>19</v>
      </c>
      <c r="F3567" s="2">
        <v>257.56</v>
      </c>
      <c r="G3567" s="2">
        <f t="shared" si="496"/>
        <v>1</v>
      </c>
      <c r="H3567" s="6">
        <v>46112</v>
      </c>
      <c r="I3567" s="12" t="str">
        <f t="shared" si="497"/>
        <v>2026</v>
      </c>
      <c r="J3567" s="10" t="str">
        <f t="shared" si="498"/>
        <v>Mar</v>
      </c>
      <c r="K3567" s="12" t="str">
        <f t="shared" si="499"/>
        <v>31</v>
      </c>
      <c r="L3567" s="2" t="s">
        <v>20</v>
      </c>
      <c r="M3567" s="2" t="s">
        <v>15</v>
      </c>
      <c r="N3567" s="2">
        <v>0.65</v>
      </c>
      <c r="O3567" s="2" t="s">
        <v>16</v>
      </c>
      <c r="P3567" s="2">
        <v>3</v>
      </c>
      <c r="Q3567" s="2">
        <f t="shared" si="500"/>
        <v>1</v>
      </c>
      <c r="R3567" s="2">
        <v>85.85</v>
      </c>
      <c r="S3567" s="2">
        <f t="shared" si="501"/>
        <v>2</v>
      </c>
      <c r="T3567" s="42">
        <f>DataSet!G1917+DataSet!Q1917+DataSet!S1917</f>
        <v>7</v>
      </c>
      <c r="U3567" s="16" t="str">
        <f t="shared" si="502"/>
        <v>High</v>
      </c>
      <c r="V3567" s="4">
        <v>2</v>
      </c>
      <c r="W3567" s="33">
        <f t="shared" si="503"/>
        <v>523.51668965517217</v>
      </c>
      <c r="X3567" s="2" t="s">
        <v>17</v>
      </c>
    </row>
    <row r="3568" spans="1:24" ht="14.25" customHeight="1" x14ac:dyDescent="0.25">
      <c r="A3568" s="2">
        <v>1976</v>
      </c>
      <c r="B3568" s="2">
        <v>19</v>
      </c>
      <c r="C3568" s="2" t="str">
        <f t="shared" si="495"/>
        <v>Young Adults</v>
      </c>
      <c r="D3568" s="2" t="s">
        <v>26</v>
      </c>
      <c r="E3568" s="2" t="s">
        <v>13</v>
      </c>
      <c r="F3568" s="2">
        <v>796.37</v>
      </c>
      <c r="G3568" s="2">
        <f t="shared" si="496"/>
        <v>3</v>
      </c>
      <c r="H3568" s="6">
        <v>46172</v>
      </c>
      <c r="I3568" s="12" t="str">
        <f t="shared" si="497"/>
        <v>2026</v>
      </c>
      <c r="J3568" s="10" t="str">
        <f t="shared" si="498"/>
        <v>May</v>
      </c>
      <c r="K3568" s="12" t="str">
        <f t="shared" si="499"/>
        <v>30</v>
      </c>
      <c r="L3568" s="2" t="s">
        <v>20</v>
      </c>
      <c r="M3568" s="2" t="s">
        <v>15</v>
      </c>
      <c r="N3568" s="2">
        <v>0.65</v>
      </c>
      <c r="O3568" s="2" t="s">
        <v>21</v>
      </c>
      <c r="P3568" s="2">
        <v>14</v>
      </c>
      <c r="Q3568" s="2">
        <f t="shared" si="500"/>
        <v>2</v>
      </c>
      <c r="R3568" s="2">
        <v>56.88</v>
      </c>
      <c r="S3568" s="2">
        <f t="shared" si="501"/>
        <v>2</v>
      </c>
      <c r="T3568" s="42">
        <f>DataSet!G1977+DataSet!Q1977+DataSet!S1977</f>
        <v>4</v>
      </c>
      <c r="U3568" s="16" t="str">
        <f t="shared" si="502"/>
        <v>Low</v>
      </c>
      <c r="V3568" s="4">
        <v>1</v>
      </c>
      <c r="W3568" s="33">
        <f t="shared" si="503"/>
        <v>530.74354609929071</v>
      </c>
      <c r="X3568" s="2" t="s">
        <v>28</v>
      </c>
    </row>
    <row r="3569" spans="1:24" ht="14.25" customHeight="1" x14ac:dyDescent="0.25">
      <c r="A3569" s="2">
        <v>1977</v>
      </c>
      <c r="B3569" s="2">
        <v>54</v>
      </c>
      <c r="C3569" s="2" t="str">
        <f t="shared" si="495"/>
        <v>Late Adults</v>
      </c>
      <c r="D3569" s="2" t="s">
        <v>23</v>
      </c>
      <c r="E3569" s="2" t="s">
        <v>27</v>
      </c>
      <c r="F3569" s="2">
        <v>91.35</v>
      </c>
      <c r="G3569" s="2">
        <f t="shared" si="496"/>
        <v>1</v>
      </c>
      <c r="H3569" s="6">
        <v>46173</v>
      </c>
      <c r="I3569" s="12" t="str">
        <f t="shared" si="497"/>
        <v>2026</v>
      </c>
      <c r="J3569" s="10" t="str">
        <f t="shared" si="498"/>
        <v>May</v>
      </c>
      <c r="K3569" s="12" t="str">
        <f t="shared" si="499"/>
        <v>31</v>
      </c>
      <c r="L3569" s="2" t="s">
        <v>30</v>
      </c>
      <c r="M3569" s="2" t="s">
        <v>15</v>
      </c>
      <c r="N3569" s="2">
        <v>0.65</v>
      </c>
      <c r="O3569" s="2" t="s">
        <v>21</v>
      </c>
      <c r="P3569" s="2">
        <v>12</v>
      </c>
      <c r="Q3569" s="2">
        <f t="shared" si="500"/>
        <v>2</v>
      </c>
      <c r="R3569" s="2">
        <v>7.61</v>
      </c>
      <c r="S3569" s="2">
        <f t="shared" si="501"/>
        <v>1</v>
      </c>
      <c r="T3569" s="42">
        <f>DataSet!G1978+DataSet!Q1978+DataSet!S1978</f>
        <v>6</v>
      </c>
      <c r="U3569" s="16" t="str">
        <f t="shared" si="502"/>
        <v>Medium</v>
      </c>
      <c r="V3569" s="4">
        <v>3</v>
      </c>
      <c r="W3569" s="33">
        <f t="shared" si="503"/>
        <v>504.03488294314349</v>
      </c>
      <c r="X3569" s="2" t="s">
        <v>28</v>
      </c>
    </row>
    <row r="3570" spans="1:24" ht="14.25" customHeight="1" x14ac:dyDescent="0.25">
      <c r="A3570" s="2">
        <v>2037</v>
      </c>
      <c r="B3570" s="2">
        <v>28</v>
      </c>
      <c r="C3570" s="2" t="str">
        <f t="shared" si="495"/>
        <v>Young Adults</v>
      </c>
      <c r="D3570" s="2" t="s">
        <v>23</v>
      </c>
      <c r="E3570" s="2" t="s">
        <v>29</v>
      </c>
      <c r="F3570" s="2">
        <v>378.58</v>
      </c>
      <c r="G3570" s="2">
        <f t="shared" si="496"/>
        <v>2</v>
      </c>
      <c r="H3570" s="6">
        <v>46233</v>
      </c>
      <c r="I3570" s="12" t="str">
        <f t="shared" si="497"/>
        <v>2026</v>
      </c>
      <c r="J3570" s="10" t="str">
        <f t="shared" si="498"/>
        <v>Jul</v>
      </c>
      <c r="K3570" s="12" t="str">
        <f t="shared" si="499"/>
        <v>30</v>
      </c>
      <c r="L3570" s="2" t="s">
        <v>20</v>
      </c>
      <c r="M3570" s="2" t="s">
        <v>25</v>
      </c>
      <c r="N3570" s="2">
        <v>0.65</v>
      </c>
      <c r="O3570" s="2" t="s">
        <v>21</v>
      </c>
      <c r="P3570" s="2">
        <v>13</v>
      </c>
      <c r="Q3570" s="2">
        <f t="shared" si="500"/>
        <v>2</v>
      </c>
      <c r="R3570" s="2">
        <v>29.12</v>
      </c>
      <c r="S3570" s="2">
        <f t="shared" si="501"/>
        <v>1</v>
      </c>
      <c r="T3570" s="42">
        <f>DataSet!G2038+DataSet!Q2038+DataSet!S2038</f>
        <v>6</v>
      </c>
      <c r="U3570" s="16" t="str">
        <f t="shared" si="502"/>
        <v>Medium</v>
      </c>
      <c r="V3570" s="4">
        <v>4</v>
      </c>
      <c r="W3570" s="33">
        <f t="shared" si="503"/>
        <v>516.58447811447797</v>
      </c>
      <c r="X3570" s="2" t="s">
        <v>22</v>
      </c>
    </row>
    <row r="3571" spans="1:24" ht="14.25" customHeight="1" x14ac:dyDescent="0.25">
      <c r="A3571" s="2">
        <v>2392</v>
      </c>
      <c r="B3571" s="2">
        <v>67</v>
      </c>
      <c r="C3571" s="2" t="str">
        <f t="shared" si="495"/>
        <v>Seniors</v>
      </c>
      <c r="D3571" s="2" t="s">
        <v>12</v>
      </c>
      <c r="E3571" s="2" t="s">
        <v>13</v>
      </c>
      <c r="F3571" s="2">
        <v>452.97</v>
      </c>
      <c r="G3571" s="2">
        <f t="shared" si="496"/>
        <v>2</v>
      </c>
      <c r="H3571" s="6">
        <v>46588</v>
      </c>
      <c r="I3571" s="12" t="str">
        <f t="shared" si="497"/>
        <v>2027</v>
      </c>
      <c r="J3571" s="10" t="str">
        <f t="shared" si="498"/>
        <v>Jul</v>
      </c>
      <c r="K3571" s="12" t="str">
        <f t="shared" si="499"/>
        <v>20</v>
      </c>
      <c r="L3571" s="2" t="s">
        <v>30</v>
      </c>
      <c r="M3571" s="2" t="s">
        <v>25</v>
      </c>
      <c r="N3571" s="2">
        <v>0.65</v>
      </c>
      <c r="O3571" s="2" t="s">
        <v>21</v>
      </c>
      <c r="P3571" s="2">
        <v>12</v>
      </c>
      <c r="Q3571" s="2">
        <f t="shared" si="500"/>
        <v>2</v>
      </c>
      <c r="R3571" s="2">
        <v>37.75</v>
      </c>
      <c r="S3571" s="2">
        <f t="shared" si="501"/>
        <v>1</v>
      </c>
      <c r="T3571" s="42">
        <f>DataSet!G2393+DataSet!Q2393+DataSet!S2393</f>
        <v>6</v>
      </c>
      <c r="U3571" s="16" t="str">
        <f t="shared" si="502"/>
        <v>Medium</v>
      </c>
      <c r="V3571" s="4">
        <v>5</v>
      </c>
      <c r="W3571" s="33">
        <f t="shared" si="503"/>
        <v>539.98310861423238</v>
      </c>
      <c r="X3571" s="2" t="s">
        <v>22</v>
      </c>
    </row>
    <row r="3572" spans="1:24" ht="14.25" customHeight="1" x14ac:dyDescent="0.25">
      <c r="A3572" s="2">
        <v>2567</v>
      </c>
      <c r="B3572" s="2">
        <v>21</v>
      </c>
      <c r="C3572" s="2" t="str">
        <f t="shared" si="495"/>
        <v>Young Adults</v>
      </c>
      <c r="D3572" s="2" t="s">
        <v>23</v>
      </c>
      <c r="E3572" s="2" t="s">
        <v>27</v>
      </c>
      <c r="F3572" s="2">
        <v>683.72</v>
      </c>
      <c r="G3572" s="2">
        <f t="shared" si="496"/>
        <v>3</v>
      </c>
      <c r="H3572" s="6">
        <v>46763</v>
      </c>
      <c r="I3572" s="12" t="str">
        <f t="shared" si="497"/>
        <v>2028</v>
      </c>
      <c r="J3572" s="10" t="str">
        <f t="shared" si="498"/>
        <v>Jan</v>
      </c>
      <c r="K3572" s="12" t="str">
        <f t="shared" si="499"/>
        <v>11</v>
      </c>
      <c r="L3572" s="2" t="s">
        <v>20</v>
      </c>
      <c r="M3572" s="2" t="s">
        <v>25</v>
      </c>
      <c r="N3572" s="2">
        <v>0.65</v>
      </c>
      <c r="O3572" s="2" t="s">
        <v>16</v>
      </c>
      <c r="P3572" s="2">
        <v>11</v>
      </c>
      <c r="Q3572" s="2">
        <f t="shared" si="500"/>
        <v>2</v>
      </c>
      <c r="R3572" s="2">
        <v>62.16</v>
      </c>
      <c r="S3572" s="2">
        <f t="shared" si="501"/>
        <v>2</v>
      </c>
      <c r="T3572" s="42">
        <f>DataSet!G2568+DataSet!Q2568+DataSet!S2568</f>
        <v>6</v>
      </c>
      <c r="U3572" s="16" t="str">
        <f t="shared" si="502"/>
        <v>Medium</v>
      </c>
      <c r="V3572" s="4">
        <v>5</v>
      </c>
      <c r="W3572" s="33">
        <f t="shared" si="503"/>
        <v>540.31022556390997</v>
      </c>
      <c r="X3572" s="2" t="s">
        <v>17</v>
      </c>
    </row>
    <row r="3573" spans="1:24" ht="14.25" customHeight="1" x14ac:dyDescent="0.25">
      <c r="A3573" s="2">
        <v>2697</v>
      </c>
      <c r="B3573" s="2">
        <v>55</v>
      </c>
      <c r="C3573" s="2" t="str">
        <f t="shared" si="495"/>
        <v>Late Adults</v>
      </c>
      <c r="D3573" s="2" t="s">
        <v>26</v>
      </c>
      <c r="E3573" s="2" t="s">
        <v>29</v>
      </c>
      <c r="F3573" s="2">
        <v>488.58</v>
      </c>
      <c r="G3573" s="2">
        <f t="shared" si="496"/>
        <v>2</v>
      </c>
      <c r="H3573" s="6">
        <v>46893</v>
      </c>
      <c r="I3573" s="12" t="str">
        <f t="shared" si="497"/>
        <v>2028</v>
      </c>
      <c r="J3573" s="10" t="str">
        <f t="shared" si="498"/>
        <v>May</v>
      </c>
      <c r="K3573" s="12" t="str">
        <f t="shared" si="499"/>
        <v>20</v>
      </c>
      <c r="L3573" s="2" t="s">
        <v>24</v>
      </c>
      <c r="M3573" s="2" t="s">
        <v>25</v>
      </c>
      <c r="N3573" s="2">
        <v>0.65</v>
      </c>
      <c r="O3573" s="2" t="s">
        <v>16</v>
      </c>
      <c r="P3573" s="2">
        <v>8</v>
      </c>
      <c r="Q3573" s="2">
        <f t="shared" si="500"/>
        <v>2</v>
      </c>
      <c r="R3573" s="2">
        <v>61.07</v>
      </c>
      <c r="S3573" s="2">
        <f t="shared" si="501"/>
        <v>2</v>
      </c>
      <c r="T3573" s="42">
        <f>DataSet!G2698+DataSet!Q2698+DataSet!S2698</f>
        <v>7</v>
      </c>
      <c r="U3573" s="16" t="str">
        <f t="shared" si="502"/>
        <v>High</v>
      </c>
      <c r="V3573" s="4">
        <v>1</v>
      </c>
      <c r="W3573" s="33">
        <f t="shared" si="503"/>
        <v>529.79825622775786</v>
      </c>
      <c r="X3573" s="2" t="s">
        <v>17</v>
      </c>
    </row>
    <row r="3574" spans="1:24" ht="14.25" customHeight="1" x14ac:dyDescent="0.25">
      <c r="A3574" s="2">
        <v>3009</v>
      </c>
      <c r="B3574" s="2">
        <v>23</v>
      </c>
      <c r="C3574" s="2" t="str">
        <f t="shared" si="495"/>
        <v>Young Adults</v>
      </c>
      <c r="D3574" s="2" t="s">
        <v>26</v>
      </c>
      <c r="E3574" s="2" t="s">
        <v>29</v>
      </c>
      <c r="F3574" s="2">
        <v>671.22</v>
      </c>
      <c r="G3574" s="2">
        <f t="shared" si="496"/>
        <v>3</v>
      </c>
      <c r="H3574" s="6">
        <v>47205</v>
      </c>
      <c r="I3574" s="12" t="str">
        <f t="shared" si="497"/>
        <v>2029</v>
      </c>
      <c r="J3574" s="10" t="str">
        <f t="shared" si="498"/>
        <v>Mar</v>
      </c>
      <c r="K3574" s="12" t="str">
        <f t="shared" si="499"/>
        <v>28</v>
      </c>
      <c r="L3574" s="2" t="s">
        <v>30</v>
      </c>
      <c r="M3574" s="2" t="s">
        <v>25</v>
      </c>
      <c r="N3574" s="2">
        <v>0.65</v>
      </c>
      <c r="O3574" s="2" t="s">
        <v>16</v>
      </c>
      <c r="P3574" s="2">
        <v>11</v>
      </c>
      <c r="Q3574" s="2">
        <f t="shared" si="500"/>
        <v>2</v>
      </c>
      <c r="R3574" s="2">
        <v>61.02</v>
      </c>
      <c r="S3574" s="2">
        <f t="shared" si="501"/>
        <v>2</v>
      </c>
      <c r="T3574" s="42">
        <f>DataSet!G3010+DataSet!Q3010+DataSet!S3010</f>
        <v>7</v>
      </c>
      <c r="U3574" s="16" t="str">
        <f t="shared" si="502"/>
        <v>High</v>
      </c>
      <c r="V3574" s="4">
        <v>4</v>
      </c>
      <c r="W3574" s="33">
        <f t="shared" si="503"/>
        <v>517.05070945945943</v>
      </c>
      <c r="X3574" s="2" t="s">
        <v>22</v>
      </c>
    </row>
    <row r="3575" spans="1:24" ht="14.25" customHeight="1" x14ac:dyDescent="0.25">
      <c r="A3575" s="2">
        <v>3121</v>
      </c>
      <c r="B3575" s="2">
        <v>52</v>
      </c>
      <c r="C3575" s="2" t="str">
        <f t="shared" si="495"/>
        <v>Late Adults</v>
      </c>
      <c r="D3575" s="2" t="s">
        <v>18</v>
      </c>
      <c r="E3575" s="2" t="s">
        <v>29</v>
      </c>
      <c r="F3575" s="2">
        <v>92.81</v>
      </c>
      <c r="G3575" s="2">
        <f t="shared" si="496"/>
        <v>1</v>
      </c>
      <c r="H3575" s="6">
        <v>47317</v>
      </c>
      <c r="I3575" s="12" t="str">
        <f t="shared" si="497"/>
        <v>2029</v>
      </c>
      <c r="J3575" s="10" t="str">
        <f t="shared" si="498"/>
        <v>Jul</v>
      </c>
      <c r="K3575" s="12" t="str">
        <f t="shared" si="499"/>
        <v>18</v>
      </c>
      <c r="L3575" s="2" t="s">
        <v>20</v>
      </c>
      <c r="M3575" s="2" t="s">
        <v>15</v>
      </c>
      <c r="N3575" s="2">
        <v>0.65</v>
      </c>
      <c r="O3575" s="2" t="s">
        <v>21</v>
      </c>
      <c r="P3575" s="2">
        <v>10</v>
      </c>
      <c r="Q3575" s="2">
        <f t="shared" si="500"/>
        <v>2</v>
      </c>
      <c r="R3575" s="2">
        <v>9.2799999999999994</v>
      </c>
      <c r="S3575" s="2">
        <f t="shared" si="501"/>
        <v>1</v>
      </c>
      <c r="T3575" s="42">
        <f>DataSet!G3122+DataSet!Q3122+DataSet!S3122</f>
        <v>5</v>
      </c>
      <c r="U3575" s="16" t="str">
        <f t="shared" si="502"/>
        <v>Medium</v>
      </c>
      <c r="V3575" s="4">
        <v>3</v>
      </c>
      <c r="W3575" s="33">
        <f t="shared" si="503"/>
        <v>505.41973154362381</v>
      </c>
      <c r="X3575" s="2" t="s">
        <v>28</v>
      </c>
    </row>
    <row r="3576" spans="1:24" ht="14.25" customHeight="1" x14ac:dyDescent="0.25">
      <c r="A3576" s="2">
        <v>3160</v>
      </c>
      <c r="B3576" s="2">
        <v>31</v>
      </c>
      <c r="C3576" s="2" t="str">
        <f t="shared" si="495"/>
        <v>Early Adults</v>
      </c>
      <c r="D3576" s="2" t="s">
        <v>12</v>
      </c>
      <c r="E3576" s="2" t="s">
        <v>27</v>
      </c>
      <c r="F3576" s="2">
        <v>366.4</v>
      </c>
      <c r="G3576" s="2">
        <f t="shared" si="496"/>
        <v>2</v>
      </c>
      <c r="H3576" s="6">
        <v>47356</v>
      </c>
      <c r="I3576" s="12" t="str">
        <f t="shared" si="497"/>
        <v>2029</v>
      </c>
      <c r="J3576" s="10" t="str">
        <f t="shared" si="498"/>
        <v>Aug</v>
      </c>
      <c r="K3576" s="12" t="str">
        <f t="shared" si="499"/>
        <v>26</v>
      </c>
      <c r="L3576" s="2" t="s">
        <v>30</v>
      </c>
      <c r="M3576" s="2" t="s">
        <v>25</v>
      </c>
      <c r="N3576" s="2">
        <v>0.65</v>
      </c>
      <c r="O3576" s="2" t="s">
        <v>16</v>
      </c>
      <c r="P3576" s="2">
        <v>8</v>
      </c>
      <c r="Q3576" s="2">
        <f t="shared" si="500"/>
        <v>2</v>
      </c>
      <c r="R3576" s="2">
        <v>45.8</v>
      </c>
      <c r="S3576" s="2">
        <f t="shared" si="501"/>
        <v>1</v>
      </c>
      <c r="T3576" s="42">
        <f>DataSet!G3161+DataSet!Q3161+DataSet!S3161</f>
        <v>7</v>
      </c>
      <c r="U3576" s="16" t="str">
        <f t="shared" si="502"/>
        <v>High</v>
      </c>
      <c r="V3576" s="4">
        <v>1</v>
      </c>
      <c r="W3576" s="33">
        <f t="shared" si="503"/>
        <v>529.94546428571425</v>
      </c>
      <c r="X3576" s="2" t="s">
        <v>22</v>
      </c>
    </row>
    <row r="3577" spans="1:24" ht="14.25" customHeight="1" x14ac:dyDescent="0.25">
      <c r="A3577" s="2">
        <v>3253</v>
      </c>
      <c r="B3577" s="2">
        <v>18</v>
      </c>
      <c r="C3577" s="2" t="str">
        <f t="shared" si="495"/>
        <v>Young Adults</v>
      </c>
      <c r="D3577" s="2" t="s">
        <v>26</v>
      </c>
      <c r="E3577" s="2" t="s">
        <v>29</v>
      </c>
      <c r="F3577" s="2">
        <v>189.87</v>
      </c>
      <c r="G3577" s="2">
        <f t="shared" si="496"/>
        <v>1</v>
      </c>
      <c r="H3577" s="6">
        <v>47449</v>
      </c>
      <c r="I3577" s="12" t="str">
        <f t="shared" si="497"/>
        <v>2029</v>
      </c>
      <c r="J3577" s="10" t="str">
        <f t="shared" si="498"/>
        <v>Nov</v>
      </c>
      <c r="K3577" s="12" t="str">
        <f t="shared" si="499"/>
        <v>27</v>
      </c>
      <c r="L3577" s="2" t="s">
        <v>30</v>
      </c>
      <c r="M3577" s="2" t="s">
        <v>25</v>
      </c>
      <c r="N3577" s="2">
        <v>0.65</v>
      </c>
      <c r="O3577" s="2" t="s">
        <v>21</v>
      </c>
      <c r="P3577" s="2">
        <v>15</v>
      </c>
      <c r="Q3577" s="2">
        <f t="shared" si="500"/>
        <v>2</v>
      </c>
      <c r="R3577" s="2">
        <v>12.66</v>
      </c>
      <c r="S3577" s="2">
        <f t="shared" si="501"/>
        <v>1</v>
      </c>
      <c r="T3577" s="42">
        <f>DataSet!G3254+DataSet!Q3254+DataSet!S3254</f>
        <v>6</v>
      </c>
      <c r="U3577" s="16" t="str">
        <f t="shared" si="502"/>
        <v>Medium</v>
      </c>
      <c r="V3577" s="4">
        <v>5</v>
      </c>
      <c r="W3577" s="33">
        <f t="shared" si="503"/>
        <v>539.76905660377372</v>
      </c>
      <c r="X3577" s="2" t="s">
        <v>22</v>
      </c>
    </row>
    <row r="3578" spans="1:24" ht="14.25" customHeight="1" x14ac:dyDescent="0.25">
      <c r="A3578" s="2">
        <v>3596</v>
      </c>
      <c r="B3578" s="2">
        <v>64</v>
      </c>
      <c r="C3578" s="2" t="str">
        <f t="shared" si="495"/>
        <v>Seniors</v>
      </c>
      <c r="D3578" s="2" t="s">
        <v>18</v>
      </c>
      <c r="E3578" s="2" t="s">
        <v>13</v>
      </c>
      <c r="F3578" s="2">
        <v>155.09</v>
      </c>
      <c r="G3578" s="2">
        <f t="shared" si="496"/>
        <v>1</v>
      </c>
      <c r="H3578" s="6">
        <v>47792</v>
      </c>
      <c r="I3578" s="12" t="str">
        <f t="shared" si="497"/>
        <v>2030</v>
      </c>
      <c r="J3578" s="10" t="str">
        <f t="shared" si="498"/>
        <v>Nov</v>
      </c>
      <c r="K3578" s="12" t="str">
        <f t="shared" si="499"/>
        <v>05</v>
      </c>
      <c r="L3578" s="2" t="s">
        <v>20</v>
      </c>
      <c r="M3578" s="2" t="s">
        <v>15</v>
      </c>
      <c r="N3578" s="2">
        <v>0.65</v>
      </c>
      <c r="O3578" s="2" t="s">
        <v>16</v>
      </c>
      <c r="P3578" s="2">
        <v>1</v>
      </c>
      <c r="Q3578" s="2">
        <f t="shared" si="500"/>
        <v>1</v>
      </c>
      <c r="R3578" s="2">
        <v>155.09</v>
      </c>
      <c r="S3578" s="2">
        <f t="shared" si="501"/>
        <v>3</v>
      </c>
      <c r="T3578" s="42">
        <f>DataSet!G3597+DataSet!Q3597+DataSet!S3597</f>
        <v>5</v>
      </c>
      <c r="U3578" s="16" t="str">
        <f t="shared" si="502"/>
        <v>Medium</v>
      </c>
      <c r="V3578" s="4">
        <v>1</v>
      </c>
      <c r="W3578" s="33">
        <f t="shared" si="503"/>
        <v>530.53164874551953</v>
      </c>
      <c r="X3578" s="2" t="s">
        <v>28</v>
      </c>
    </row>
    <row r="3579" spans="1:24" ht="14.25" customHeight="1" x14ac:dyDescent="0.25">
      <c r="A3579" s="2">
        <v>3682</v>
      </c>
      <c r="B3579" s="2">
        <v>68</v>
      </c>
      <c r="C3579" s="2" t="str">
        <f t="shared" si="495"/>
        <v>Seniors</v>
      </c>
      <c r="D3579" s="2" t="s">
        <v>26</v>
      </c>
      <c r="E3579" s="2" t="s">
        <v>13</v>
      </c>
      <c r="F3579" s="2">
        <v>235.41</v>
      </c>
      <c r="G3579" s="2">
        <f t="shared" si="496"/>
        <v>1</v>
      </c>
      <c r="H3579" s="6">
        <v>47878</v>
      </c>
      <c r="I3579" s="12" t="str">
        <f t="shared" si="497"/>
        <v>2031</v>
      </c>
      <c r="J3579" s="10" t="str">
        <f t="shared" si="498"/>
        <v>Jan</v>
      </c>
      <c r="K3579" s="12" t="str">
        <f t="shared" si="499"/>
        <v>30</v>
      </c>
      <c r="L3579" s="2" t="s">
        <v>24</v>
      </c>
      <c r="M3579" s="2" t="s">
        <v>25</v>
      </c>
      <c r="N3579" s="2">
        <v>0.65</v>
      </c>
      <c r="O3579" s="2" t="s">
        <v>16</v>
      </c>
      <c r="P3579" s="2">
        <v>6</v>
      </c>
      <c r="Q3579" s="2">
        <f t="shared" si="500"/>
        <v>2</v>
      </c>
      <c r="R3579" s="2">
        <v>39.24</v>
      </c>
      <c r="S3579" s="2">
        <f t="shared" si="501"/>
        <v>1</v>
      </c>
      <c r="T3579" s="42">
        <f>DataSet!G3683+DataSet!Q3683+DataSet!S3683</f>
        <v>6</v>
      </c>
      <c r="U3579" s="16" t="str">
        <f t="shared" si="502"/>
        <v>Medium</v>
      </c>
      <c r="V3579" s="4">
        <v>4</v>
      </c>
      <c r="W3579" s="33">
        <f t="shared" si="503"/>
        <v>516.52810169491522</v>
      </c>
      <c r="X3579" s="2" t="s">
        <v>17</v>
      </c>
    </row>
    <row r="3580" spans="1:24" ht="14.25" customHeight="1" x14ac:dyDescent="0.25">
      <c r="A3580" s="2">
        <v>3713</v>
      </c>
      <c r="B3580" s="2">
        <v>38</v>
      </c>
      <c r="C3580" s="2" t="str">
        <f t="shared" si="495"/>
        <v>Early Adults</v>
      </c>
      <c r="D3580" s="2" t="s">
        <v>12</v>
      </c>
      <c r="E3580" s="2" t="s">
        <v>29</v>
      </c>
      <c r="F3580" s="2">
        <v>713.48</v>
      </c>
      <c r="G3580" s="2">
        <f t="shared" si="496"/>
        <v>3</v>
      </c>
      <c r="H3580" s="6">
        <v>47909</v>
      </c>
      <c r="I3580" s="12" t="str">
        <f t="shared" si="497"/>
        <v>2031</v>
      </c>
      <c r="J3580" s="10" t="str">
        <f t="shared" si="498"/>
        <v>Mar</v>
      </c>
      <c r="K3580" s="12" t="str">
        <f t="shared" si="499"/>
        <v>02</v>
      </c>
      <c r="L3580" s="2" t="s">
        <v>20</v>
      </c>
      <c r="M3580" s="2" t="s">
        <v>15</v>
      </c>
      <c r="N3580" s="2">
        <v>0.65</v>
      </c>
      <c r="O3580" s="2" t="s">
        <v>16</v>
      </c>
      <c r="P3580" s="2">
        <v>3</v>
      </c>
      <c r="Q3580" s="2">
        <f t="shared" si="500"/>
        <v>1</v>
      </c>
      <c r="R3580" s="2">
        <v>237.83</v>
      </c>
      <c r="S3580" s="2">
        <f t="shared" si="501"/>
        <v>3</v>
      </c>
      <c r="T3580" s="42">
        <f>DataSet!G3714+DataSet!Q3714+DataSet!S3714</f>
        <v>7</v>
      </c>
      <c r="U3580" s="16" t="str">
        <f t="shared" si="502"/>
        <v>High</v>
      </c>
      <c r="V3580" s="4">
        <v>3</v>
      </c>
      <c r="W3580" s="33">
        <f t="shared" si="503"/>
        <v>506.80898989898958</v>
      </c>
      <c r="X3580" s="2" t="s">
        <v>28</v>
      </c>
    </row>
    <row r="3581" spans="1:24" ht="14.25" customHeight="1" x14ac:dyDescent="0.25">
      <c r="A3581" s="2">
        <v>3843</v>
      </c>
      <c r="B3581" s="2">
        <v>52</v>
      </c>
      <c r="C3581" s="2" t="str">
        <f t="shared" si="495"/>
        <v>Late Adults</v>
      </c>
      <c r="D3581" s="2" t="s">
        <v>12</v>
      </c>
      <c r="E3581" s="2" t="s">
        <v>27</v>
      </c>
      <c r="F3581" s="2">
        <v>615.25</v>
      </c>
      <c r="G3581" s="2">
        <f t="shared" si="496"/>
        <v>2</v>
      </c>
      <c r="H3581" s="6">
        <v>48039</v>
      </c>
      <c r="I3581" s="12" t="str">
        <f t="shared" si="497"/>
        <v>2031</v>
      </c>
      <c r="J3581" s="10" t="str">
        <f t="shared" si="498"/>
        <v>Jul</v>
      </c>
      <c r="K3581" s="12" t="str">
        <f t="shared" si="499"/>
        <v>10</v>
      </c>
      <c r="L3581" s="2" t="s">
        <v>20</v>
      </c>
      <c r="M3581" s="2" t="s">
        <v>15</v>
      </c>
      <c r="N3581" s="2">
        <v>0.65</v>
      </c>
      <c r="O3581" s="2" t="s">
        <v>16</v>
      </c>
      <c r="P3581" s="2">
        <v>7</v>
      </c>
      <c r="Q3581" s="2">
        <f t="shared" si="500"/>
        <v>2</v>
      </c>
      <c r="R3581" s="2">
        <v>87.89</v>
      </c>
      <c r="S3581" s="2">
        <f t="shared" si="501"/>
        <v>2</v>
      </c>
      <c r="T3581" s="42">
        <f>DataSet!G3844+DataSet!Q3844+DataSet!S3844</f>
        <v>5</v>
      </c>
      <c r="U3581" s="16" t="str">
        <f t="shared" si="502"/>
        <v>Medium</v>
      </c>
      <c r="V3581" s="4">
        <v>3</v>
      </c>
      <c r="W3581" s="33">
        <f t="shared" si="503"/>
        <v>506.11077702702664</v>
      </c>
      <c r="X3581" s="2" t="s">
        <v>22</v>
      </c>
    </row>
    <row r="3582" spans="1:24" ht="14.25" customHeight="1" x14ac:dyDescent="0.25">
      <c r="A3582" s="2">
        <v>3929</v>
      </c>
      <c r="B3582" s="2">
        <v>58</v>
      </c>
      <c r="C3582" s="2" t="str">
        <f t="shared" si="495"/>
        <v>Late Adults</v>
      </c>
      <c r="D3582" s="2" t="s">
        <v>23</v>
      </c>
      <c r="E3582" s="2" t="s">
        <v>29</v>
      </c>
      <c r="F3582" s="2">
        <v>774.3</v>
      </c>
      <c r="G3582" s="2">
        <f t="shared" si="496"/>
        <v>3</v>
      </c>
      <c r="H3582" s="6">
        <v>48125</v>
      </c>
      <c r="I3582" s="12" t="str">
        <f t="shared" si="497"/>
        <v>2031</v>
      </c>
      <c r="J3582" s="10" t="str">
        <f t="shared" si="498"/>
        <v>Oct</v>
      </c>
      <c r="K3582" s="12" t="str">
        <f t="shared" si="499"/>
        <v>04</v>
      </c>
      <c r="L3582" s="2" t="s">
        <v>30</v>
      </c>
      <c r="M3582" s="2" t="s">
        <v>15</v>
      </c>
      <c r="N3582" s="2">
        <v>0.65</v>
      </c>
      <c r="O3582" s="2" t="s">
        <v>16</v>
      </c>
      <c r="P3582" s="2">
        <v>5</v>
      </c>
      <c r="Q3582" s="2">
        <f t="shared" si="500"/>
        <v>1</v>
      </c>
      <c r="R3582" s="2">
        <v>154.86000000000001</v>
      </c>
      <c r="S3582" s="2">
        <f t="shared" si="501"/>
        <v>3</v>
      </c>
      <c r="T3582" s="42">
        <f>DataSet!G3930+DataSet!Q3930+DataSet!S3930</f>
        <v>5</v>
      </c>
      <c r="U3582" s="16" t="str">
        <f t="shared" si="502"/>
        <v>Medium</v>
      </c>
      <c r="V3582" s="4">
        <v>2</v>
      </c>
      <c r="W3582" s="33">
        <f t="shared" si="503"/>
        <v>524.43695501730099</v>
      </c>
      <c r="X3582" s="2" t="s">
        <v>17</v>
      </c>
    </row>
    <row r="3583" spans="1:24" ht="14.25" customHeight="1" x14ac:dyDescent="0.25">
      <c r="A3583" s="2">
        <v>4330</v>
      </c>
      <c r="B3583" s="2">
        <v>32</v>
      </c>
      <c r="C3583" s="2" t="str">
        <f t="shared" si="495"/>
        <v>Early Adults</v>
      </c>
      <c r="D3583" s="2" t="s">
        <v>18</v>
      </c>
      <c r="E3583" s="2" t="s">
        <v>19</v>
      </c>
      <c r="F3583" s="2">
        <v>322.51</v>
      </c>
      <c r="G3583" s="2">
        <f t="shared" si="496"/>
        <v>1</v>
      </c>
      <c r="H3583" s="6">
        <v>48526</v>
      </c>
      <c r="I3583" s="12" t="str">
        <f t="shared" si="497"/>
        <v>2032</v>
      </c>
      <c r="J3583" s="10" t="str">
        <f t="shared" si="498"/>
        <v>Nov</v>
      </c>
      <c r="K3583" s="12" t="str">
        <f t="shared" si="499"/>
        <v>08</v>
      </c>
      <c r="L3583" s="2" t="s">
        <v>20</v>
      </c>
      <c r="M3583" s="2" t="s">
        <v>15</v>
      </c>
      <c r="N3583" s="2">
        <v>0.65</v>
      </c>
      <c r="O3583" s="2" t="s">
        <v>16</v>
      </c>
      <c r="P3583" s="2">
        <v>16</v>
      </c>
      <c r="Q3583" s="2">
        <f t="shared" si="500"/>
        <v>3</v>
      </c>
      <c r="R3583" s="2">
        <v>20.16</v>
      </c>
      <c r="S3583" s="2">
        <f t="shared" si="501"/>
        <v>1</v>
      </c>
      <c r="T3583" s="42">
        <f>DataSet!G4331+DataSet!Q4331+DataSet!S4331</f>
        <v>5</v>
      </c>
      <c r="U3583" s="16" t="str">
        <f t="shared" si="502"/>
        <v>Medium</v>
      </c>
      <c r="V3583" s="4">
        <v>3</v>
      </c>
      <c r="W3583" s="33">
        <f t="shared" si="503"/>
        <v>505.74081355932179</v>
      </c>
      <c r="X3583" s="2" t="s">
        <v>22</v>
      </c>
    </row>
    <row r="3584" spans="1:24" ht="14.25" customHeight="1" x14ac:dyDescent="0.25">
      <c r="A3584" s="2">
        <v>4423</v>
      </c>
      <c r="B3584" s="2">
        <v>26</v>
      </c>
      <c r="C3584" s="2" t="str">
        <f t="shared" si="495"/>
        <v>Young Adults</v>
      </c>
      <c r="D3584" s="2" t="s">
        <v>18</v>
      </c>
      <c r="E3584" s="2" t="s">
        <v>13</v>
      </c>
      <c r="F3584" s="2">
        <v>357.26</v>
      </c>
      <c r="G3584" s="2">
        <f t="shared" si="496"/>
        <v>2</v>
      </c>
      <c r="H3584" s="6">
        <v>48619</v>
      </c>
      <c r="I3584" s="12" t="str">
        <f t="shared" si="497"/>
        <v>2033</v>
      </c>
      <c r="J3584" s="10" t="str">
        <f t="shared" si="498"/>
        <v>Feb</v>
      </c>
      <c r="K3584" s="12" t="str">
        <f t="shared" si="499"/>
        <v>09</v>
      </c>
      <c r="L3584" s="2" t="s">
        <v>14</v>
      </c>
      <c r="M3584" s="2" t="s">
        <v>15</v>
      </c>
      <c r="N3584" s="2">
        <v>0.65</v>
      </c>
      <c r="O3584" s="2" t="s">
        <v>16</v>
      </c>
      <c r="P3584" s="2">
        <v>19</v>
      </c>
      <c r="Q3584" s="2">
        <f t="shared" si="500"/>
        <v>3</v>
      </c>
      <c r="R3584" s="2">
        <v>18.8</v>
      </c>
      <c r="S3584" s="2">
        <f t="shared" si="501"/>
        <v>1</v>
      </c>
      <c r="T3584" s="42">
        <f>DataSet!G4424+DataSet!Q4424+DataSet!S4424</f>
        <v>7</v>
      </c>
      <c r="U3584" s="16" t="str">
        <f t="shared" si="502"/>
        <v>High</v>
      </c>
      <c r="V3584" s="4">
        <v>2</v>
      </c>
      <c r="W3584" s="33">
        <f t="shared" si="503"/>
        <v>523.56937499999981</v>
      </c>
      <c r="X3584" s="2" t="s">
        <v>22</v>
      </c>
    </row>
    <row r="3585" spans="1:24" ht="14.25" customHeight="1" x14ac:dyDescent="0.25">
      <c r="A3585" s="2">
        <v>4445</v>
      </c>
      <c r="B3585" s="2">
        <v>29</v>
      </c>
      <c r="C3585" s="2" t="str">
        <f t="shared" si="495"/>
        <v>Young Adults</v>
      </c>
      <c r="D3585" s="2" t="s">
        <v>12</v>
      </c>
      <c r="E3585" s="2" t="s">
        <v>19</v>
      </c>
      <c r="F3585" s="2">
        <v>266.73</v>
      </c>
      <c r="G3585" s="2">
        <f t="shared" si="496"/>
        <v>1</v>
      </c>
      <c r="H3585" s="6">
        <v>48641</v>
      </c>
      <c r="I3585" s="12" t="str">
        <f t="shared" si="497"/>
        <v>2033</v>
      </c>
      <c r="J3585" s="10" t="str">
        <f t="shared" si="498"/>
        <v>Mar</v>
      </c>
      <c r="K3585" s="12" t="str">
        <f t="shared" si="499"/>
        <v>03</v>
      </c>
      <c r="L3585" s="2" t="s">
        <v>20</v>
      </c>
      <c r="M3585" s="2" t="s">
        <v>25</v>
      </c>
      <c r="N3585" s="2">
        <v>0.65</v>
      </c>
      <c r="O3585" s="2" t="s">
        <v>21</v>
      </c>
      <c r="P3585" s="2">
        <v>10</v>
      </c>
      <c r="Q3585" s="2">
        <f t="shared" si="500"/>
        <v>2</v>
      </c>
      <c r="R3585" s="2">
        <v>26.67</v>
      </c>
      <c r="S3585" s="2">
        <f t="shared" si="501"/>
        <v>1</v>
      </c>
      <c r="T3585" s="42">
        <f>DataSet!G4446+DataSet!Q4446+DataSet!S4446</f>
        <v>7</v>
      </c>
      <c r="U3585" s="16" t="str">
        <f t="shared" si="502"/>
        <v>High</v>
      </c>
      <c r="V3585" s="4">
        <v>4</v>
      </c>
      <c r="W3585" s="33">
        <f t="shared" si="503"/>
        <v>517.48428571428565</v>
      </c>
      <c r="X3585" s="2" t="s">
        <v>17</v>
      </c>
    </row>
    <row r="3586" spans="1:24" ht="14.25" customHeight="1" x14ac:dyDescent="0.25">
      <c r="A3586" s="2">
        <v>4541</v>
      </c>
      <c r="B3586" s="2">
        <v>40</v>
      </c>
      <c r="C3586" s="2" t="str">
        <f t="shared" ref="C3586:C3649" si="504">IF(AND(B3586&gt;=18, B3586&lt;=29), "Young Adults",
   IF(AND(B3586&gt;=30, B3586&lt;=39), "Early Adults",
      IF(AND(B3586&gt;=40, B3586&lt;=49), "Mid Adults",
         IF(AND(B3586&gt;=50, B3586&lt;=59), "Late Adults",
            IF(AND(B3586&gt;=60, B3586&lt;=69), "Seniors", "Out of Range")
         )
      )
   )
)</f>
        <v>Mid Adults</v>
      </c>
      <c r="D3586" s="2" t="s">
        <v>23</v>
      </c>
      <c r="E3586" s="2" t="s">
        <v>27</v>
      </c>
      <c r="F3586" s="2">
        <v>661.63</v>
      </c>
      <c r="G3586" s="2">
        <f t="shared" ref="G3586:G3649" si="505">IF(F3586 &lt;= 350, 1, IF(F3586&gt; 350, IF(F3586 &lt;= 650, 2, 3)))</f>
        <v>3</v>
      </c>
      <c r="H3586" s="6">
        <v>48737</v>
      </c>
      <c r="I3586" s="12" t="str">
        <f t="shared" ref="I3586:I3649" si="506">TEXT(H3586, "yyyy")</f>
        <v>2033</v>
      </c>
      <c r="J3586" s="10" t="str">
        <f t="shared" ref="J3586:J3649" si="507">TEXT(H3586, "mmm")</f>
        <v>Jun</v>
      </c>
      <c r="K3586" s="12" t="str">
        <f t="shared" ref="K3586:K3649" si="508">TEXT(H3586, "dd")</f>
        <v>07</v>
      </c>
      <c r="L3586" s="2" t="s">
        <v>14</v>
      </c>
      <c r="M3586" s="2" t="s">
        <v>25</v>
      </c>
      <c r="N3586" s="2">
        <v>0.65</v>
      </c>
      <c r="O3586" s="2" t="s">
        <v>16</v>
      </c>
      <c r="P3586" s="2">
        <v>6</v>
      </c>
      <c r="Q3586" s="2">
        <f t="shared" ref="Q3586:Q3649" si="509">IF(P3586 &lt;= 5, 1, IF(P3586&gt; 5, IF(P3586 &lt;= 15, 2, 3)))</f>
        <v>2</v>
      </c>
      <c r="R3586" s="2">
        <v>110.27</v>
      </c>
      <c r="S3586" s="2">
        <f t="shared" ref="S3586:S3649" si="510">IF(R3586 &lt;= 50, 1, IF(R3586&gt; 50, IF(R3586 &lt;= 150, 2, 3)))</f>
        <v>2</v>
      </c>
      <c r="T3586" s="42">
        <f>DataSet!G4542+DataSet!Q4542+DataSet!S4542</f>
        <v>7</v>
      </c>
      <c r="U3586" s="16" t="str">
        <f t="shared" ref="U3586:U3649" si="511">IF(T3586&lt;=4,"Low",IF(T3586&lt;=6,"Medium","High"))</f>
        <v>High</v>
      </c>
      <c r="V3586" s="4">
        <v>1</v>
      </c>
      <c r="W3586" s="33">
        <f t="shared" ref="W3586:W3649" si="512">AVERAGEIFS(F3586:F8585, V3586:V8585,V3586 )</f>
        <v>531.88215827338115</v>
      </c>
      <c r="X3586" s="2" t="s">
        <v>28</v>
      </c>
    </row>
    <row r="3587" spans="1:24" ht="14.25" customHeight="1" x14ac:dyDescent="0.25">
      <c r="A3587" s="2">
        <v>4636</v>
      </c>
      <c r="B3587" s="2">
        <v>64</v>
      </c>
      <c r="C3587" s="2" t="str">
        <f t="shared" si="504"/>
        <v>Seniors</v>
      </c>
      <c r="D3587" s="2" t="s">
        <v>26</v>
      </c>
      <c r="E3587" s="2" t="s">
        <v>13</v>
      </c>
      <c r="F3587" s="2">
        <v>54.34</v>
      </c>
      <c r="G3587" s="2">
        <f t="shared" si="505"/>
        <v>1</v>
      </c>
      <c r="H3587" s="6">
        <v>48832</v>
      </c>
      <c r="I3587" s="12" t="str">
        <f t="shared" si="506"/>
        <v>2033</v>
      </c>
      <c r="J3587" s="10" t="str">
        <f t="shared" si="507"/>
        <v>Sep</v>
      </c>
      <c r="K3587" s="12" t="str">
        <f t="shared" si="508"/>
        <v>10</v>
      </c>
      <c r="L3587" s="2" t="s">
        <v>30</v>
      </c>
      <c r="M3587" s="2" t="s">
        <v>25</v>
      </c>
      <c r="N3587" s="2">
        <v>0.65</v>
      </c>
      <c r="O3587" s="2" t="s">
        <v>21</v>
      </c>
      <c r="P3587" s="2">
        <v>15</v>
      </c>
      <c r="Q3587" s="2">
        <f t="shared" si="509"/>
        <v>2</v>
      </c>
      <c r="R3587" s="2">
        <v>3.62</v>
      </c>
      <c r="S3587" s="2">
        <f t="shared" si="510"/>
        <v>1</v>
      </c>
      <c r="T3587" s="42">
        <f>DataSet!G4637+DataSet!Q4637+DataSet!S4637</f>
        <v>5</v>
      </c>
      <c r="U3587" s="16" t="str">
        <f t="shared" si="511"/>
        <v>Medium</v>
      </c>
      <c r="V3587" s="4">
        <v>2</v>
      </c>
      <c r="W3587" s="33">
        <f t="shared" si="512"/>
        <v>524.1488501742158</v>
      </c>
      <c r="X3587" s="2" t="s">
        <v>17</v>
      </c>
    </row>
    <row r="3588" spans="1:24" ht="14.25" customHeight="1" x14ac:dyDescent="0.25">
      <c r="A3588" s="2">
        <v>4823</v>
      </c>
      <c r="B3588" s="2">
        <v>23</v>
      </c>
      <c r="C3588" s="2" t="str">
        <f t="shared" si="504"/>
        <v>Young Adults</v>
      </c>
      <c r="D3588" s="2" t="s">
        <v>26</v>
      </c>
      <c r="E3588" s="2" t="s">
        <v>19</v>
      </c>
      <c r="F3588" s="2">
        <v>918.4</v>
      </c>
      <c r="G3588" s="2">
        <f t="shared" si="505"/>
        <v>3</v>
      </c>
      <c r="H3588" s="6">
        <v>49019</v>
      </c>
      <c r="I3588" s="12" t="str">
        <f t="shared" si="506"/>
        <v>2034</v>
      </c>
      <c r="J3588" s="10" t="str">
        <f t="shared" si="507"/>
        <v>Mar</v>
      </c>
      <c r="K3588" s="12" t="str">
        <f t="shared" si="508"/>
        <v>16</v>
      </c>
      <c r="L3588" s="2" t="s">
        <v>14</v>
      </c>
      <c r="M3588" s="2" t="s">
        <v>25</v>
      </c>
      <c r="N3588" s="2">
        <v>0.65</v>
      </c>
      <c r="O3588" s="2" t="s">
        <v>16</v>
      </c>
      <c r="P3588" s="2">
        <v>19</v>
      </c>
      <c r="Q3588" s="2">
        <f t="shared" si="509"/>
        <v>3</v>
      </c>
      <c r="R3588" s="2">
        <v>48.34</v>
      </c>
      <c r="S3588" s="2">
        <f t="shared" si="510"/>
        <v>1</v>
      </c>
      <c r="T3588" s="42">
        <f>DataSet!G4824+DataSet!Q4824+DataSet!S4824</f>
        <v>7</v>
      </c>
      <c r="U3588" s="16" t="str">
        <f t="shared" si="511"/>
        <v>High</v>
      </c>
      <c r="V3588" s="4">
        <v>1</v>
      </c>
      <c r="W3588" s="33">
        <f t="shared" si="512"/>
        <v>531.41375451263525</v>
      </c>
      <c r="X3588" s="2" t="s">
        <v>28</v>
      </c>
    </row>
    <row r="3589" spans="1:24" ht="14.25" customHeight="1" x14ac:dyDescent="0.25">
      <c r="A3589" s="2">
        <v>204</v>
      </c>
      <c r="B3589" s="2">
        <v>50</v>
      </c>
      <c r="C3589" s="2" t="str">
        <f t="shared" si="504"/>
        <v>Late Adults</v>
      </c>
      <c r="D3589" s="2" t="s">
        <v>26</v>
      </c>
      <c r="E3589" s="2" t="s">
        <v>13</v>
      </c>
      <c r="F3589" s="2">
        <v>94.22</v>
      </c>
      <c r="G3589" s="2">
        <f t="shared" si="505"/>
        <v>1</v>
      </c>
      <c r="H3589" s="6">
        <v>44400</v>
      </c>
      <c r="I3589" s="12" t="str">
        <f t="shared" si="506"/>
        <v>2021</v>
      </c>
      <c r="J3589" s="10" t="str">
        <f t="shared" si="507"/>
        <v>Jul</v>
      </c>
      <c r="K3589" s="12" t="str">
        <f t="shared" si="508"/>
        <v>23</v>
      </c>
      <c r="L3589" s="2" t="s">
        <v>24</v>
      </c>
      <c r="M3589" s="2" t="s">
        <v>25</v>
      </c>
      <c r="N3589" s="2">
        <v>0.64</v>
      </c>
      <c r="O3589" s="2" t="s">
        <v>16</v>
      </c>
      <c r="P3589" s="2">
        <v>16</v>
      </c>
      <c r="Q3589" s="2">
        <f t="shared" si="509"/>
        <v>3</v>
      </c>
      <c r="R3589" s="2">
        <v>5.89</v>
      </c>
      <c r="S3589" s="2">
        <f t="shared" si="510"/>
        <v>1</v>
      </c>
      <c r="T3589" s="42">
        <f>DataSet!G205+DataSet!Q205+DataSet!S205</f>
        <v>4</v>
      </c>
      <c r="U3589" s="16" t="str">
        <f t="shared" si="511"/>
        <v>Low</v>
      </c>
      <c r="V3589" s="4">
        <v>1</v>
      </c>
      <c r="W3589" s="33">
        <f t="shared" si="512"/>
        <v>530.01163043478232</v>
      </c>
      <c r="X3589" s="2" t="s">
        <v>22</v>
      </c>
    </row>
    <row r="3590" spans="1:24" ht="14.25" customHeight="1" x14ac:dyDescent="0.25">
      <c r="A3590" s="2">
        <v>618</v>
      </c>
      <c r="B3590" s="2">
        <v>18</v>
      </c>
      <c r="C3590" s="2" t="str">
        <f t="shared" si="504"/>
        <v>Young Adults</v>
      </c>
      <c r="D3590" s="2" t="s">
        <v>18</v>
      </c>
      <c r="E3590" s="2" t="s">
        <v>29</v>
      </c>
      <c r="F3590" s="2">
        <v>173.69</v>
      </c>
      <c r="G3590" s="2">
        <f t="shared" si="505"/>
        <v>1</v>
      </c>
      <c r="H3590" s="6">
        <v>44814</v>
      </c>
      <c r="I3590" s="12" t="str">
        <f t="shared" si="506"/>
        <v>2022</v>
      </c>
      <c r="J3590" s="10" t="str">
        <f t="shared" si="507"/>
        <v>Sep</v>
      </c>
      <c r="K3590" s="12" t="str">
        <f t="shared" si="508"/>
        <v>10</v>
      </c>
      <c r="L3590" s="2" t="s">
        <v>14</v>
      </c>
      <c r="M3590" s="2" t="s">
        <v>15</v>
      </c>
      <c r="N3590" s="2">
        <v>0.64</v>
      </c>
      <c r="O3590" s="2" t="s">
        <v>16</v>
      </c>
      <c r="P3590" s="2">
        <v>4</v>
      </c>
      <c r="Q3590" s="2">
        <f t="shared" si="509"/>
        <v>1</v>
      </c>
      <c r="R3590" s="2">
        <v>43.42</v>
      </c>
      <c r="S3590" s="2">
        <f t="shared" si="510"/>
        <v>1</v>
      </c>
      <c r="T3590" s="42">
        <f>DataSet!G619+DataSet!Q619+DataSet!S619</f>
        <v>7</v>
      </c>
      <c r="U3590" s="16" t="str">
        <f t="shared" si="511"/>
        <v>High</v>
      </c>
      <c r="V3590" s="4">
        <v>5</v>
      </c>
      <c r="W3590" s="33">
        <f t="shared" si="512"/>
        <v>541.09443181818187</v>
      </c>
      <c r="X3590" s="2" t="s">
        <v>17</v>
      </c>
    </row>
    <row r="3591" spans="1:24" ht="14.25" customHeight="1" x14ac:dyDescent="0.25">
      <c r="A3591" s="2">
        <v>718</v>
      </c>
      <c r="B3591" s="2">
        <v>21</v>
      </c>
      <c r="C3591" s="2" t="str">
        <f t="shared" si="504"/>
        <v>Young Adults</v>
      </c>
      <c r="D3591" s="2" t="s">
        <v>26</v>
      </c>
      <c r="E3591" s="2" t="s">
        <v>13</v>
      </c>
      <c r="F3591" s="2">
        <v>405.4</v>
      </c>
      <c r="G3591" s="2">
        <f t="shared" si="505"/>
        <v>2</v>
      </c>
      <c r="H3591" s="6">
        <v>44914</v>
      </c>
      <c r="I3591" s="12" t="str">
        <f t="shared" si="506"/>
        <v>2022</v>
      </c>
      <c r="J3591" s="10" t="str">
        <f t="shared" si="507"/>
        <v>Dec</v>
      </c>
      <c r="K3591" s="12" t="str">
        <f t="shared" si="508"/>
        <v>19</v>
      </c>
      <c r="L3591" s="2" t="s">
        <v>24</v>
      </c>
      <c r="M3591" s="2" t="s">
        <v>15</v>
      </c>
      <c r="N3591" s="2">
        <v>0.64</v>
      </c>
      <c r="O3591" s="2" t="s">
        <v>21</v>
      </c>
      <c r="P3591" s="2">
        <v>14</v>
      </c>
      <c r="Q3591" s="2">
        <f t="shared" si="509"/>
        <v>2</v>
      </c>
      <c r="R3591" s="2">
        <v>28.96</v>
      </c>
      <c r="S3591" s="2">
        <f t="shared" si="510"/>
        <v>1</v>
      </c>
      <c r="T3591" s="42">
        <f>DataSet!G719+DataSet!Q719+DataSet!S719</f>
        <v>7</v>
      </c>
      <c r="U3591" s="16" t="str">
        <f t="shared" si="511"/>
        <v>High</v>
      </c>
      <c r="V3591" s="4">
        <v>2</v>
      </c>
      <c r="W3591" s="33">
        <f t="shared" si="512"/>
        <v>525.79153846153827</v>
      </c>
      <c r="X3591" s="2" t="s">
        <v>22</v>
      </c>
    </row>
    <row r="3592" spans="1:24" ht="14.25" customHeight="1" x14ac:dyDescent="0.25">
      <c r="A3592" s="2">
        <v>815</v>
      </c>
      <c r="B3592" s="2">
        <v>44</v>
      </c>
      <c r="C3592" s="2" t="str">
        <f t="shared" si="504"/>
        <v>Mid Adults</v>
      </c>
      <c r="D3592" s="2" t="s">
        <v>12</v>
      </c>
      <c r="E3592" s="2" t="s">
        <v>19</v>
      </c>
      <c r="F3592" s="2">
        <v>888.85</v>
      </c>
      <c r="G3592" s="2">
        <f t="shared" si="505"/>
        <v>3</v>
      </c>
      <c r="H3592" s="6">
        <v>45011</v>
      </c>
      <c r="I3592" s="12" t="str">
        <f t="shared" si="506"/>
        <v>2023</v>
      </c>
      <c r="J3592" s="10" t="str">
        <f t="shared" si="507"/>
        <v>Mar</v>
      </c>
      <c r="K3592" s="12" t="str">
        <f t="shared" si="508"/>
        <v>26</v>
      </c>
      <c r="L3592" s="2" t="s">
        <v>14</v>
      </c>
      <c r="M3592" s="2" t="s">
        <v>15</v>
      </c>
      <c r="N3592" s="2">
        <v>0.64</v>
      </c>
      <c r="O3592" s="2" t="s">
        <v>16</v>
      </c>
      <c r="P3592" s="2">
        <v>4</v>
      </c>
      <c r="Q3592" s="2">
        <f t="shared" si="509"/>
        <v>1</v>
      </c>
      <c r="R3592" s="2">
        <v>222.21</v>
      </c>
      <c r="S3592" s="2">
        <f t="shared" si="510"/>
        <v>3</v>
      </c>
      <c r="T3592" s="42">
        <f>DataSet!G816+DataSet!Q816+DataSet!S816</f>
        <v>7</v>
      </c>
      <c r="U3592" s="16" t="str">
        <f t="shared" si="511"/>
        <v>High</v>
      </c>
      <c r="V3592" s="4">
        <v>1</v>
      </c>
      <c r="W3592" s="33">
        <f t="shared" si="512"/>
        <v>531.59632727272708</v>
      </c>
      <c r="X3592" s="2" t="s">
        <v>28</v>
      </c>
    </row>
    <row r="3593" spans="1:24" ht="14.25" customHeight="1" x14ac:dyDescent="0.25">
      <c r="A3593" s="2">
        <v>895</v>
      </c>
      <c r="B3593" s="2">
        <v>46</v>
      </c>
      <c r="C3593" s="2" t="str">
        <f t="shared" si="504"/>
        <v>Mid Adults</v>
      </c>
      <c r="D3593" s="2" t="s">
        <v>23</v>
      </c>
      <c r="E3593" s="2" t="s">
        <v>29</v>
      </c>
      <c r="F3593" s="2">
        <v>194.97</v>
      </c>
      <c r="G3593" s="2">
        <f t="shared" si="505"/>
        <v>1</v>
      </c>
      <c r="H3593" s="6">
        <v>45091</v>
      </c>
      <c r="I3593" s="12" t="str">
        <f t="shared" si="506"/>
        <v>2023</v>
      </c>
      <c r="J3593" s="10" t="str">
        <f t="shared" si="507"/>
        <v>Jun</v>
      </c>
      <c r="K3593" s="12" t="str">
        <f t="shared" si="508"/>
        <v>14</v>
      </c>
      <c r="L3593" s="2" t="s">
        <v>30</v>
      </c>
      <c r="M3593" s="2" t="s">
        <v>25</v>
      </c>
      <c r="N3593" s="2">
        <v>0.64</v>
      </c>
      <c r="O3593" s="2" t="s">
        <v>16</v>
      </c>
      <c r="P3593" s="2">
        <v>17</v>
      </c>
      <c r="Q3593" s="2">
        <f t="shared" si="509"/>
        <v>3</v>
      </c>
      <c r="R3593" s="2">
        <v>11.47</v>
      </c>
      <c r="S3593" s="2">
        <f t="shared" si="510"/>
        <v>1</v>
      </c>
      <c r="T3593" s="42">
        <f>DataSet!G896+DataSet!Q896+DataSet!S896</f>
        <v>6</v>
      </c>
      <c r="U3593" s="16" t="str">
        <f t="shared" si="511"/>
        <v>Medium</v>
      </c>
      <c r="V3593" s="4">
        <v>4</v>
      </c>
      <c r="W3593" s="33">
        <f t="shared" si="512"/>
        <v>518.34010238907842</v>
      </c>
      <c r="X3593" s="2" t="s">
        <v>17</v>
      </c>
    </row>
    <row r="3594" spans="1:24" ht="14.25" customHeight="1" x14ac:dyDescent="0.25">
      <c r="A3594" s="2">
        <v>931</v>
      </c>
      <c r="B3594" s="2">
        <v>44</v>
      </c>
      <c r="C3594" s="2" t="str">
        <f t="shared" si="504"/>
        <v>Mid Adults</v>
      </c>
      <c r="D3594" s="2" t="s">
        <v>23</v>
      </c>
      <c r="E3594" s="2" t="s">
        <v>27</v>
      </c>
      <c r="F3594" s="2">
        <v>958.1</v>
      </c>
      <c r="G3594" s="2">
        <f t="shared" si="505"/>
        <v>3</v>
      </c>
      <c r="H3594" s="6">
        <v>45127</v>
      </c>
      <c r="I3594" s="12" t="str">
        <f t="shared" si="506"/>
        <v>2023</v>
      </c>
      <c r="J3594" s="10" t="str">
        <f t="shared" si="507"/>
        <v>Jul</v>
      </c>
      <c r="K3594" s="12" t="str">
        <f t="shared" si="508"/>
        <v>20</v>
      </c>
      <c r="L3594" s="2" t="s">
        <v>30</v>
      </c>
      <c r="M3594" s="2" t="s">
        <v>15</v>
      </c>
      <c r="N3594" s="2">
        <v>0.64</v>
      </c>
      <c r="O3594" s="2" t="s">
        <v>16</v>
      </c>
      <c r="P3594" s="2">
        <v>19</v>
      </c>
      <c r="Q3594" s="2">
        <f t="shared" si="509"/>
        <v>3</v>
      </c>
      <c r="R3594" s="2">
        <v>50.43</v>
      </c>
      <c r="S3594" s="2">
        <f t="shared" si="510"/>
        <v>2</v>
      </c>
      <c r="T3594" s="42">
        <f>DataSet!G932+DataSet!Q932+DataSet!S932</f>
        <v>5</v>
      </c>
      <c r="U3594" s="16" t="str">
        <f t="shared" si="511"/>
        <v>Medium</v>
      </c>
      <c r="V3594" s="4">
        <v>1</v>
      </c>
      <c r="W3594" s="33">
        <f t="shared" si="512"/>
        <v>530.29248175182465</v>
      </c>
      <c r="X3594" s="2" t="s">
        <v>22</v>
      </c>
    </row>
    <row r="3595" spans="1:24" ht="14.25" customHeight="1" x14ac:dyDescent="0.25">
      <c r="A3595" s="2">
        <v>975</v>
      </c>
      <c r="B3595" s="2">
        <v>41</v>
      </c>
      <c r="C3595" s="2" t="str">
        <f t="shared" si="504"/>
        <v>Mid Adults</v>
      </c>
      <c r="D3595" s="2" t="s">
        <v>26</v>
      </c>
      <c r="E3595" s="2" t="s">
        <v>27</v>
      </c>
      <c r="F3595" s="2">
        <v>808.95</v>
      </c>
      <c r="G3595" s="2">
        <f t="shared" si="505"/>
        <v>3</v>
      </c>
      <c r="H3595" s="6">
        <v>45171</v>
      </c>
      <c r="I3595" s="12" t="str">
        <f t="shared" si="506"/>
        <v>2023</v>
      </c>
      <c r="J3595" s="10" t="str">
        <f t="shared" si="507"/>
        <v>Sep</v>
      </c>
      <c r="K3595" s="12" t="str">
        <f t="shared" si="508"/>
        <v>02</v>
      </c>
      <c r="L3595" s="2" t="s">
        <v>20</v>
      </c>
      <c r="M3595" s="2" t="s">
        <v>25</v>
      </c>
      <c r="N3595" s="2">
        <v>0.64</v>
      </c>
      <c r="O3595" s="2" t="s">
        <v>16</v>
      </c>
      <c r="P3595" s="2">
        <v>8</v>
      </c>
      <c r="Q3595" s="2">
        <f t="shared" si="509"/>
        <v>2</v>
      </c>
      <c r="R3595" s="2">
        <v>101.12</v>
      </c>
      <c r="S3595" s="2">
        <f t="shared" si="510"/>
        <v>2</v>
      </c>
      <c r="T3595" s="42">
        <f>DataSet!G976+DataSet!Q976+DataSet!S976</f>
        <v>8</v>
      </c>
      <c r="U3595" s="16" t="str">
        <f t="shared" si="511"/>
        <v>High</v>
      </c>
      <c r="V3595" s="4">
        <v>5</v>
      </c>
      <c r="W3595" s="33">
        <f t="shared" si="512"/>
        <v>542.49140684410656</v>
      </c>
      <c r="X3595" s="2" t="s">
        <v>28</v>
      </c>
    </row>
    <row r="3596" spans="1:24" ht="14.25" customHeight="1" x14ac:dyDescent="0.25">
      <c r="A3596" s="2">
        <v>1145</v>
      </c>
      <c r="B3596" s="2">
        <v>53</v>
      </c>
      <c r="C3596" s="2" t="str">
        <f t="shared" si="504"/>
        <v>Late Adults</v>
      </c>
      <c r="D3596" s="2" t="s">
        <v>23</v>
      </c>
      <c r="E3596" s="2" t="s">
        <v>29</v>
      </c>
      <c r="F3596" s="2">
        <v>319.43</v>
      </c>
      <c r="G3596" s="2">
        <f t="shared" si="505"/>
        <v>1</v>
      </c>
      <c r="H3596" s="6">
        <v>45341</v>
      </c>
      <c r="I3596" s="12" t="str">
        <f t="shared" si="506"/>
        <v>2024</v>
      </c>
      <c r="J3596" s="10" t="str">
        <f t="shared" si="507"/>
        <v>Feb</v>
      </c>
      <c r="K3596" s="12" t="str">
        <f t="shared" si="508"/>
        <v>19</v>
      </c>
      <c r="L3596" s="2" t="s">
        <v>30</v>
      </c>
      <c r="M3596" s="2" t="s">
        <v>25</v>
      </c>
      <c r="N3596" s="2">
        <v>0.64</v>
      </c>
      <c r="O3596" s="2" t="s">
        <v>16</v>
      </c>
      <c r="P3596" s="2">
        <v>17</v>
      </c>
      <c r="Q3596" s="2">
        <f t="shared" si="509"/>
        <v>3</v>
      </c>
      <c r="R3596" s="2">
        <v>18.79</v>
      </c>
      <c r="S3596" s="2">
        <f t="shared" si="510"/>
        <v>1</v>
      </c>
      <c r="T3596" s="42">
        <f>DataSet!G1146+DataSet!Q1146+DataSet!S1146</f>
        <v>6</v>
      </c>
      <c r="U3596" s="16" t="str">
        <f t="shared" si="511"/>
        <v>Medium</v>
      </c>
      <c r="V3596" s="4">
        <v>1</v>
      </c>
      <c r="W3596" s="33">
        <f t="shared" si="512"/>
        <v>528.7254212454211</v>
      </c>
      <c r="X3596" s="2" t="s">
        <v>17</v>
      </c>
    </row>
    <row r="3597" spans="1:24" ht="14.25" customHeight="1" x14ac:dyDescent="0.25">
      <c r="A3597" s="2">
        <v>1164</v>
      </c>
      <c r="B3597" s="2">
        <v>36</v>
      </c>
      <c r="C3597" s="2" t="str">
        <f t="shared" si="504"/>
        <v>Early Adults</v>
      </c>
      <c r="D3597" s="2" t="s">
        <v>23</v>
      </c>
      <c r="E3597" s="2" t="s">
        <v>27</v>
      </c>
      <c r="F3597" s="2">
        <v>109.93</v>
      </c>
      <c r="G3597" s="2">
        <f t="shared" si="505"/>
        <v>1</v>
      </c>
      <c r="H3597" s="6">
        <v>45360</v>
      </c>
      <c r="I3597" s="12" t="str">
        <f t="shared" si="506"/>
        <v>2024</v>
      </c>
      <c r="J3597" s="10" t="str">
        <f t="shared" si="507"/>
        <v>Mar</v>
      </c>
      <c r="K3597" s="12" t="str">
        <f t="shared" si="508"/>
        <v>09</v>
      </c>
      <c r="L3597" s="2" t="s">
        <v>24</v>
      </c>
      <c r="M3597" s="2" t="s">
        <v>25</v>
      </c>
      <c r="N3597" s="2">
        <v>0.64</v>
      </c>
      <c r="O3597" s="2" t="s">
        <v>21</v>
      </c>
      <c r="P3597" s="2">
        <v>18</v>
      </c>
      <c r="Q3597" s="2">
        <f t="shared" si="509"/>
        <v>3</v>
      </c>
      <c r="R3597" s="2">
        <v>6.11</v>
      </c>
      <c r="S3597" s="2">
        <f t="shared" si="510"/>
        <v>1</v>
      </c>
      <c r="T3597" s="42">
        <f>DataSet!G1165+DataSet!Q1165+DataSet!S1165</f>
        <v>6</v>
      </c>
      <c r="U3597" s="16" t="str">
        <f t="shared" si="511"/>
        <v>Medium</v>
      </c>
      <c r="V3597" s="4">
        <v>3</v>
      </c>
      <c r="W3597" s="33">
        <f t="shared" si="512"/>
        <v>506.36404761904731</v>
      </c>
      <c r="X3597" s="2" t="s">
        <v>17</v>
      </c>
    </row>
    <row r="3598" spans="1:24" ht="14.25" customHeight="1" x14ac:dyDescent="0.25">
      <c r="A3598" s="2">
        <v>1581</v>
      </c>
      <c r="B3598" s="2">
        <v>19</v>
      </c>
      <c r="C3598" s="2" t="str">
        <f t="shared" si="504"/>
        <v>Young Adults</v>
      </c>
      <c r="D3598" s="2" t="s">
        <v>26</v>
      </c>
      <c r="E3598" s="2" t="s">
        <v>29</v>
      </c>
      <c r="F3598" s="2">
        <v>984.17</v>
      </c>
      <c r="G3598" s="2">
        <f t="shared" si="505"/>
        <v>3</v>
      </c>
      <c r="H3598" s="6">
        <v>45777</v>
      </c>
      <c r="I3598" s="12" t="str">
        <f t="shared" si="506"/>
        <v>2025</v>
      </c>
      <c r="J3598" s="10" t="str">
        <f t="shared" si="507"/>
        <v>Apr</v>
      </c>
      <c r="K3598" s="12" t="str">
        <f t="shared" si="508"/>
        <v>30</v>
      </c>
      <c r="L3598" s="2" t="s">
        <v>24</v>
      </c>
      <c r="M3598" s="2" t="s">
        <v>15</v>
      </c>
      <c r="N3598" s="2">
        <v>0.64</v>
      </c>
      <c r="O3598" s="2" t="s">
        <v>16</v>
      </c>
      <c r="P3598" s="2">
        <v>9</v>
      </c>
      <c r="Q3598" s="2">
        <f t="shared" si="509"/>
        <v>2</v>
      </c>
      <c r="R3598" s="2">
        <v>109.35</v>
      </c>
      <c r="S3598" s="2">
        <f t="shared" si="510"/>
        <v>2</v>
      </c>
      <c r="T3598" s="42">
        <f>DataSet!G1582+DataSet!Q1582+DataSet!S1582</f>
        <v>4</v>
      </c>
      <c r="U3598" s="16" t="str">
        <f t="shared" si="511"/>
        <v>Low</v>
      </c>
      <c r="V3598" s="4">
        <v>3</v>
      </c>
      <c r="W3598" s="33">
        <f t="shared" si="512"/>
        <v>507.71706484641612</v>
      </c>
      <c r="X3598" s="2" t="s">
        <v>28</v>
      </c>
    </row>
    <row r="3599" spans="1:24" ht="14.25" customHeight="1" x14ac:dyDescent="0.25">
      <c r="A3599" s="2">
        <v>1669</v>
      </c>
      <c r="B3599" s="2">
        <v>23</v>
      </c>
      <c r="C3599" s="2" t="str">
        <f t="shared" si="504"/>
        <v>Young Adults</v>
      </c>
      <c r="D3599" s="2" t="s">
        <v>23</v>
      </c>
      <c r="E3599" s="2" t="s">
        <v>19</v>
      </c>
      <c r="F3599" s="2">
        <v>239.68</v>
      </c>
      <c r="G3599" s="2">
        <f t="shared" si="505"/>
        <v>1</v>
      </c>
      <c r="H3599" s="6">
        <v>45865</v>
      </c>
      <c r="I3599" s="12" t="str">
        <f t="shared" si="506"/>
        <v>2025</v>
      </c>
      <c r="J3599" s="10" t="str">
        <f t="shared" si="507"/>
        <v>Jul</v>
      </c>
      <c r="K3599" s="12" t="str">
        <f t="shared" si="508"/>
        <v>27</v>
      </c>
      <c r="L3599" s="2" t="s">
        <v>30</v>
      </c>
      <c r="M3599" s="2" t="s">
        <v>25</v>
      </c>
      <c r="N3599" s="2">
        <v>0.64</v>
      </c>
      <c r="O3599" s="2" t="s">
        <v>21</v>
      </c>
      <c r="P3599" s="2">
        <v>8</v>
      </c>
      <c r="Q3599" s="2">
        <f t="shared" si="509"/>
        <v>2</v>
      </c>
      <c r="R3599" s="2">
        <v>29.96</v>
      </c>
      <c r="S3599" s="2">
        <f t="shared" si="510"/>
        <v>1</v>
      </c>
      <c r="T3599" s="42">
        <f>DataSet!G1670+DataSet!Q1670+DataSet!S1670</f>
        <v>7</v>
      </c>
      <c r="U3599" s="16" t="str">
        <f t="shared" si="511"/>
        <v>High</v>
      </c>
      <c r="V3599" s="4">
        <v>3</v>
      </c>
      <c r="W3599" s="33">
        <f t="shared" si="512"/>
        <v>506.08537671232847</v>
      </c>
      <c r="X3599" s="2" t="s">
        <v>17</v>
      </c>
    </row>
    <row r="3600" spans="1:24" ht="14.25" customHeight="1" x14ac:dyDescent="0.25">
      <c r="A3600" s="2">
        <v>1802</v>
      </c>
      <c r="B3600" s="2">
        <v>29</v>
      </c>
      <c r="C3600" s="2" t="str">
        <f t="shared" si="504"/>
        <v>Young Adults</v>
      </c>
      <c r="D3600" s="2" t="s">
        <v>23</v>
      </c>
      <c r="E3600" s="2" t="s">
        <v>27</v>
      </c>
      <c r="F3600" s="2">
        <v>465.67</v>
      </c>
      <c r="G3600" s="2">
        <f t="shared" si="505"/>
        <v>2</v>
      </c>
      <c r="H3600" s="6">
        <v>45998</v>
      </c>
      <c r="I3600" s="12" t="str">
        <f t="shared" si="506"/>
        <v>2025</v>
      </c>
      <c r="J3600" s="10" t="str">
        <f t="shared" si="507"/>
        <v>Dec</v>
      </c>
      <c r="K3600" s="12" t="str">
        <f t="shared" si="508"/>
        <v>07</v>
      </c>
      <c r="L3600" s="2" t="s">
        <v>14</v>
      </c>
      <c r="M3600" s="2" t="s">
        <v>15</v>
      </c>
      <c r="N3600" s="2">
        <v>0.64</v>
      </c>
      <c r="O3600" s="2" t="s">
        <v>21</v>
      </c>
      <c r="P3600" s="2">
        <v>10</v>
      </c>
      <c r="Q3600" s="2">
        <f t="shared" si="509"/>
        <v>2</v>
      </c>
      <c r="R3600" s="2">
        <v>46.57</v>
      </c>
      <c r="S3600" s="2">
        <f t="shared" si="510"/>
        <v>1</v>
      </c>
      <c r="T3600" s="42">
        <f>DataSet!G1803+DataSet!Q1803+DataSet!S1803</f>
        <v>4</v>
      </c>
      <c r="U3600" s="16" t="str">
        <f t="shared" si="511"/>
        <v>Low</v>
      </c>
      <c r="V3600" s="4">
        <v>3</v>
      </c>
      <c r="W3600" s="33">
        <f t="shared" si="512"/>
        <v>507.00085910652894</v>
      </c>
      <c r="X3600" s="2" t="s">
        <v>28</v>
      </c>
    </row>
    <row r="3601" spans="1:24" ht="14.25" customHeight="1" x14ac:dyDescent="0.25">
      <c r="A3601" s="2">
        <v>2004</v>
      </c>
      <c r="B3601" s="2">
        <v>60</v>
      </c>
      <c r="C3601" s="2" t="str">
        <f t="shared" si="504"/>
        <v>Seniors</v>
      </c>
      <c r="D3601" s="2" t="s">
        <v>26</v>
      </c>
      <c r="E3601" s="2" t="s">
        <v>13</v>
      </c>
      <c r="F3601" s="2">
        <v>466.88</v>
      </c>
      <c r="G3601" s="2">
        <f t="shared" si="505"/>
        <v>2</v>
      </c>
      <c r="H3601" s="6">
        <v>46200</v>
      </c>
      <c r="I3601" s="12" t="str">
        <f t="shared" si="506"/>
        <v>2026</v>
      </c>
      <c r="J3601" s="10" t="str">
        <f t="shared" si="507"/>
        <v>Jun</v>
      </c>
      <c r="K3601" s="12" t="str">
        <f t="shared" si="508"/>
        <v>27</v>
      </c>
      <c r="L3601" s="2" t="s">
        <v>20</v>
      </c>
      <c r="M3601" s="2" t="s">
        <v>15</v>
      </c>
      <c r="N3601" s="2">
        <v>0.64</v>
      </c>
      <c r="O3601" s="2" t="s">
        <v>16</v>
      </c>
      <c r="P3601" s="2">
        <v>8</v>
      </c>
      <c r="Q3601" s="2">
        <f t="shared" si="509"/>
        <v>2</v>
      </c>
      <c r="R3601" s="2">
        <v>58.36</v>
      </c>
      <c r="S3601" s="2">
        <f t="shared" si="510"/>
        <v>2</v>
      </c>
      <c r="T3601" s="42">
        <f>DataSet!G2005+DataSet!Q2005+DataSet!S2005</f>
        <v>7</v>
      </c>
      <c r="U3601" s="16" t="str">
        <f t="shared" si="511"/>
        <v>High</v>
      </c>
      <c r="V3601" s="4">
        <v>5</v>
      </c>
      <c r="W3601" s="33">
        <f t="shared" si="512"/>
        <v>541.47438931297711</v>
      </c>
      <c r="X3601" s="2" t="s">
        <v>22</v>
      </c>
    </row>
    <row r="3602" spans="1:24" ht="14.25" customHeight="1" x14ac:dyDescent="0.25">
      <c r="A3602" s="2">
        <v>2424</v>
      </c>
      <c r="B3602" s="2">
        <v>47</v>
      </c>
      <c r="C3602" s="2" t="str">
        <f t="shared" si="504"/>
        <v>Mid Adults</v>
      </c>
      <c r="D3602" s="2" t="s">
        <v>23</v>
      </c>
      <c r="E3602" s="2" t="s">
        <v>27</v>
      </c>
      <c r="F3602" s="2">
        <v>434.07</v>
      </c>
      <c r="G3602" s="2">
        <f t="shared" si="505"/>
        <v>2</v>
      </c>
      <c r="H3602" s="6">
        <v>46620</v>
      </c>
      <c r="I3602" s="12" t="str">
        <f t="shared" si="506"/>
        <v>2027</v>
      </c>
      <c r="J3602" s="10" t="str">
        <f t="shared" si="507"/>
        <v>Aug</v>
      </c>
      <c r="K3602" s="12" t="str">
        <f t="shared" si="508"/>
        <v>21</v>
      </c>
      <c r="L3602" s="2" t="s">
        <v>24</v>
      </c>
      <c r="M3602" s="2" t="s">
        <v>25</v>
      </c>
      <c r="N3602" s="2">
        <v>0.64</v>
      </c>
      <c r="O3602" s="2" t="s">
        <v>16</v>
      </c>
      <c r="P3602" s="2">
        <v>3</v>
      </c>
      <c r="Q3602" s="2">
        <f t="shared" si="509"/>
        <v>1</v>
      </c>
      <c r="R3602" s="2">
        <v>144.69</v>
      </c>
      <c r="S3602" s="2">
        <f t="shared" si="510"/>
        <v>2</v>
      </c>
      <c r="T3602" s="42">
        <f>DataSet!G2425+DataSet!Q2425+DataSet!S2425</f>
        <v>4</v>
      </c>
      <c r="U3602" s="16" t="str">
        <f t="shared" si="511"/>
        <v>Low</v>
      </c>
      <c r="V3602" s="4">
        <v>2</v>
      </c>
      <c r="W3602" s="33">
        <f t="shared" si="512"/>
        <v>526.21396491228052</v>
      </c>
      <c r="X3602" s="2" t="s">
        <v>17</v>
      </c>
    </row>
    <row r="3603" spans="1:24" ht="14.25" customHeight="1" x14ac:dyDescent="0.25">
      <c r="A3603" s="2">
        <v>2679</v>
      </c>
      <c r="B3603" s="2">
        <v>31</v>
      </c>
      <c r="C3603" s="2" t="str">
        <f t="shared" si="504"/>
        <v>Early Adults</v>
      </c>
      <c r="D3603" s="2" t="s">
        <v>26</v>
      </c>
      <c r="E3603" s="2" t="s">
        <v>13</v>
      </c>
      <c r="F3603" s="2">
        <v>410.82</v>
      </c>
      <c r="G3603" s="2">
        <f t="shared" si="505"/>
        <v>2</v>
      </c>
      <c r="H3603" s="6">
        <v>46875</v>
      </c>
      <c r="I3603" s="12" t="str">
        <f t="shared" si="506"/>
        <v>2028</v>
      </c>
      <c r="J3603" s="10" t="str">
        <f t="shared" si="507"/>
        <v>May</v>
      </c>
      <c r="K3603" s="12" t="str">
        <f t="shared" si="508"/>
        <v>02</v>
      </c>
      <c r="L3603" s="2" t="s">
        <v>14</v>
      </c>
      <c r="M3603" s="2" t="s">
        <v>25</v>
      </c>
      <c r="N3603" s="2">
        <v>0.64</v>
      </c>
      <c r="O3603" s="2" t="s">
        <v>16</v>
      </c>
      <c r="P3603" s="2">
        <v>18</v>
      </c>
      <c r="Q3603" s="2">
        <f t="shared" si="509"/>
        <v>3</v>
      </c>
      <c r="R3603" s="2">
        <v>22.82</v>
      </c>
      <c r="S3603" s="2">
        <f t="shared" si="510"/>
        <v>1</v>
      </c>
      <c r="T3603" s="42">
        <f>DataSet!G2680+DataSet!Q2680+DataSet!S2680</f>
        <v>5</v>
      </c>
      <c r="U3603" s="16" t="str">
        <f t="shared" si="511"/>
        <v>Medium</v>
      </c>
      <c r="V3603" s="4">
        <v>3</v>
      </c>
      <c r="W3603" s="33">
        <f t="shared" si="512"/>
        <v>507.14337931034447</v>
      </c>
      <c r="X3603" s="2" t="s">
        <v>22</v>
      </c>
    </row>
    <row r="3604" spans="1:24" ht="14.25" customHeight="1" x14ac:dyDescent="0.25">
      <c r="A3604" s="2">
        <v>2858</v>
      </c>
      <c r="B3604" s="2">
        <v>22</v>
      </c>
      <c r="C3604" s="2" t="str">
        <f t="shared" si="504"/>
        <v>Young Adults</v>
      </c>
      <c r="D3604" s="2" t="s">
        <v>23</v>
      </c>
      <c r="E3604" s="2" t="s">
        <v>27</v>
      </c>
      <c r="F3604" s="2">
        <v>930.48</v>
      </c>
      <c r="G3604" s="2">
        <f t="shared" si="505"/>
        <v>3</v>
      </c>
      <c r="H3604" s="6">
        <v>47054</v>
      </c>
      <c r="I3604" s="12" t="str">
        <f t="shared" si="506"/>
        <v>2028</v>
      </c>
      <c r="J3604" s="10" t="str">
        <f t="shared" si="507"/>
        <v>Oct</v>
      </c>
      <c r="K3604" s="12" t="str">
        <f t="shared" si="508"/>
        <v>28</v>
      </c>
      <c r="L3604" s="2" t="s">
        <v>24</v>
      </c>
      <c r="M3604" s="2" t="s">
        <v>25</v>
      </c>
      <c r="N3604" s="2">
        <v>0.64</v>
      </c>
      <c r="O3604" s="2" t="s">
        <v>16</v>
      </c>
      <c r="P3604" s="2">
        <v>1</v>
      </c>
      <c r="Q3604" s="2">
        <f t="shared" si="509"/>
        <v>1</v>
      </c>
      <c r="R3604" s="2">
        <v>930.48</v>
      </c>
      <c r="S3604" s="2">
        <f t="shared" si="510"/>
        <v>3</v>
      </c>
      <c r="T3604" s="42">
        <f>DataSet!G2859+DataSet!Q2859+DataSet!S2859</f>
        <v>4</v>
      </c>
      <c r="U3604" s="16" t="str">
        <f t="shared" si="511"/>
        <v>Low</v>
      </c>
      <c r="V3604" s="4">
        <v>4</v>
      </c>
      <c r="W3604" s="33">
        <f t="shared" si="512"/>
        <v>519.44753424657529</v>
      </c>
      <c r="X3604" s="2" t="s">
        <v>28</v>
      </c>
    </row>
    <row r="3605" spans="1:24" ht="14.25" customHeight="1" x14ac:dyDescent="0.25">
      <c r="A3605" s="2">
        <v>3047</v>
      </c>
      <c r="B3605" s="2">
        <v>57</v>
      </c>
      <c r="C3605" s="2" t="str">
        <f t="shared" si="504"/>
        <v>Late Adults</v>
      </c>
      <c r="D3605" s="2" t="s">
        <v>26</v>
      </c>
      <c r="E3605" s="2" t="s">
        <v>29</v>
      </c>
      <c r="F3605" s="2">
        <v>518.79</v>
      </c>
      <c r="G3605" s="2">
        <f t="shared" si="505"/>
        <v>2</v>
      </c>
      <c r="H3605" s="6">
        <v>47243</v>
      </c>
      <c r="I3605" s="12" t="str">
        <f t="shared" si="506"/>
        <v>2029</v>
      </c>
      <c r="J3605" s="10" t="str">
        <f t="shared" si="507"/>
        <v>May</v>
      </c>
      <c r="K3605" s="12" t="str">
        <f t="shared" si="508"/>
        <v>05</v>
      </c>
      <c r="L3605" s="2" t="s">
        <v>20</v>
      </c>
      <c r="M3605" s="2" t="s">
        <v>25</v>
      </c>
      <c r="N3605" s="2">
        <v>0.64</v>
      </c>
      <c r="O3605" s="2" t="s">
        <v>21</v>
      </c>
      <c r="P3605" s="2">
        <v>1</v>
      </c>
      <c r="Q3605" s="2">
        <f t="shared" si="509"/>
        <v>1</v>
      </c>
      <c r="R3605" s="2">
        <v>518.79</v>
      </c>
      <c r="S3605" s="2">
        <f t="shared" si="510"/>
        <v>3</v>
      </c>
      <c r="T3605" s="42">
        <f>DataSet!G3048+DataSet!Q3048+DataSet!S3048</f>
        <v>6</v>
      </c>
      <c r="U3605" s="16" t="str">
        <f t="shared" si="511"/>
        <v>Medium</v>
      </c>
      <c r="V3605" s="4">
        <v>1</v>
      </c>
      <c r="W3605" s="33">
        <f t="shared" si="512"/>
        <v>529.4948897058822</v>
      </c>
      <c r="X3605" s="2" t="s">
        <v>22</v>
      </c>
    </row>
    <row r="3606" spans="1:24" ht="14.25" customHeight="1" x14ac:dyDescent="0.25">
      <c r="A3606" s="2">
        <v>3065</v>
      </c>
      <c r="B3606" s="2">
        <v>61</v>
      </c>
      <c r="C3606" s="2" t="str">
        <f t="shared" si="504"/>
        <v>Seniors</v>
      </c>
      <c r="D3606" s="2" t="s">
        <v>26</v>
      </c>
      <c r="E3606" s="2" t="s">
        <v>13</v>
      </c>
      <c r="F3606" s="2">
        <v>421.44</v>
      </c>
      <c r="G3606" s="2">
        <f t="shared" si="505"/>
        <v>2</v>
      </c>
      <c r="H3606" s="6">
        <v>47261</v>
      </c>
      <c r="I3606" s="12" t="str">
        <f t="shared" si="506"/>
        <v>2029</v>
      </c>
      <c r="J3606" s="10" t="str">
        <f t="shared" si="507"/>
        <v>May</v>
      </c>
      <c r="K3606" s="12" t="str">
        <f t="shared" si="508"/>
        <v>23</v>
      </c>
      <c r="L3606" s="2" t="s">
        <v>20</v>
      </c>
      <c r="M3606" s="2" t="s">
        <v>15</v>
      </c>
      <c r="N3606" s="2">
        <v>0.64</v>
      </c>
      <c r="O3606" s="2" t="s">
        <v>16</v>
      </c>
      <c r="P3606" s="2">
        <v>19</v>
      </c>
      <c r="Q3606" s="2">
        <f t="shared" si="509"/>
        <v>3</v>
      </c>
      <c r="R3606" s="2">
        <v>22.18</v>
      </c>
      <c r="S3606" s="2">
        <f t="shared" si="510"/>
        <v>1</v>
      </c>
      <c r="T3606" s="42">
        <f>DataSet!G3066+DataSet!Q3066+DataSet!S3066</f>
        <v>7</v>
      </c>
      <c r="U3606" s="16" t="str">
        <f t="shared" si="511"/>
        <v>High</v>
      </c>
      <c r="V3606" s="4">
        <v>4</v>
      </c>
      <c r="W3606" s="33">
        <f t="shared" si="512"/>
        <v>518.03505154639174</v>
      </c>
      <c r="X3606" s="2" t="s">
        <v>17</v>
      </c>
    </row>
    <row r="3607" spans="1:24" ht="14.25" customHeight="1" x14ac:dyDescent="0.25">
      <c r="A3607" s="2">
        <v>3093</v>
      </c>
      <c r="B3607" s="2">
        <v>51</v>
      </c>
      <c r="C3607" s="2" t="str">
        <f t="shared" si="504"/>
        <v>Late Adults</v>
      </c>
      <c r="D3607" s="2" t="s">
        <v>26</v>
      </c>
      <c r="E3607" s="2" t="s">
        <v>29</v>
      </c>
      <c r="F3607" s="2">
        <v>869.89</v>
      </c>
      <c r="G3607" s="2">
        <f t="shared" si="505"/>
        <v>3</v>
      </c>
      <c r="H3607" s="6">
        <v>47289</v>
      </c>
      <c r="I3607" s="12" t="str">
        <f t="shared" si="506"/>
        <v>2029</v>
      </c>
      <c r="J3607" s="10" t="str">
        <f t="shared" si="507"/>
        <v>Jun</v>
      </c>
      <c r="K3607" s="12" t="str">
        <f t="shared" si="508"/>
        <v>20</v>
      </c>
      <c r="L3607" s="2" t="s">
        <v>20</v>
      </c>
      <c r="M3607" s="2" t="s">
        <v>15</v>
      </c>
      <c r="N3607" s="2">
        <v>0.64</v>
      </c>
      <c r="O3607" s="2" t="s">
        <v>16</v>
      </c>
      <c r="P3607" s="2">
        <v>4</v>
      </c>
      <c r="Q3607" s="2">
        <f t="shared" si="509"/>
        <v>1</v>
      </c>
      <c r="R3607" s="2">
        <v>217.47</v>
      </c>
      <c r="S3607" s="2">
        <f t="shared" si="510"/>
        <v>3</v>
      </c>
      <c r="T3607" s="42">
        <f>DataSet!G3094+DataSet!Q3094+DataSet!S3094</f>
        <v>6</v>
      </c>
      <c r="U3607" s="16" t="str">
        <f t="shared" si="511"/>
        <v>Medium</v>
      </c>
      <c r="V3607" s="4">
        <v>3</v>
      </c>
      <c r="W3607" s="33">
        <f t="shared" si="512"/>
        <v>507.47667820069165</v>
      </c>
      <c r="X3607" s="2" t="s">
        <v>22</v>
      </c>
    </row>
    <row r="3608" spans="1:24" ht="14.25" customHeight="1" x14ac:dyDescent="0.25">
      <c r="A3608" s="2">
        <v>3234</v>
      </c>
      <c r="B3608" s="2">
        <v>45</v>
      </c>
      <c r="C3608" s="2" t="str">
        <f t="shared" si="504"/>
        <v>Mid Adults</v>
      </c>
      <c r="D3608" s="2" t="s">
        <v>18</v>
      </c>
      <c r="E3608" s="2" t="s">
        <v>29</v>
      </c>
      <c r="F3608" s="2">
        <v>54.16</v>
      </c>
      <c r="G3608" s="2">
        <f t="shared" si="505"/>
        <v>1</v>
      </c>
      <c r="H3608" s="6">
        <v>47430</v>
      </c>
      <c r="I3608" s="12" t="str">
        <f t="shared" si="506"/>
        <v>2029</v>
      </c>
      <c r="J3608" s="10" t="str">
        <f t="shared" si="507"/>
        <v>Nov</v>
      </c>
      <c r="K3608" s="12" t="str">
        <f t="shared" si="508"/>
        <v>08</v>
      </c>
      <c r="L3608" s="2" t="s">
        <v>24</v>
      </c>
      <c r="M3608" s="2" t="s">
        <v>25</v>
      </c>
      <c r="N3608" s="2">
        <v>0.64</v>
      </c>
      <c r="O3608" s="2" t="s">
        <v>21</v>
      </c>
      <c r="P3608" s="2">
        <v>11</v>
      </c>
      <c r="Q3608" s="2">
        <f t="shared" si="509"/>
        <v>2</v>
      </c>
      <c r="R3608" s="2">
        <v>4.92</v>
      </c>
      <c r="S3608" s="2">
        <f t="shared" si="510"/>
        <v>1</v>
      </c>
      <c r="T3608" s="42">
        <f>DataSet!G3235+DataSet!Q3235+DataSet!S3235</f>
        <v>4</v>
      </c>
      <c r="U3608" s="16" t="str">
        <f t="shared" si="511"/>
        <v>Low</v>
      </c>
      <c r="V3608" s="4">
        <v>5</v>
      </c>
      <c r="W3608" s="33">
        <f t="shared" si="512"/>
        <v>541.76019157088137</v>
      </c>
      <c r="X3608" s="2" t="s">
        <v>22</v>
      </c>
    </row>
    <row r="3609" spans="1:24" ht="14.25" customHeight="1" x14ac:dyDescent="0.25">
      <c r="A3609" s="2">
        <v>3896</v>
      </c>
      <c r="B3609" s="2">
        <v>50</v>
      </c>
      <c r="C3609" s="2" t="str">
        <f t="shared" si="504"/>
        <v>Late Adults</v>
      </c>
      <c r="D3609" s="2" t="s">
        <v>23</v>
      </c>
      <c r="E3609" s="2" t="s">
        <v>19</v>
      </c>
      <c r="F3609" s="2">
        <v>709.06</v>
      </c>
      <c r="G3609" s="2">
        <f t="shared" si="505"/>
        <v>3</v>
      </c>
      <c r="H3609" s="6">
        <v>48092</v>
      </c>
      <c r="I3609" s="12" t="str">
        <f t="shared" si="506"/>
        <v>2031</v>
      </c>
      <c r="J3609" s="10" t="str">
        <f t="shared" si="507"/>
        <v>Sep</v>
      </c>
      <c r="K3609" s="12" t="str">
        <f t="shared" si="508"/>
        <v>01</v>
      </c>
      <c r="L3609" s="2" t="s">
        <v>20</v>
      </c>
      <c r="M3609" s="2" t="s">
        <v>25</v>
      </c>
      <c r="N3609" s="2">
        <v>0.64</v>
      </c>
      <c r="O3609" s="2" t="s">
        <v>21</v>
      </c>
      <c r="P3609" s="2">
        <v>17</v>
      </c>
      <c r="Q3609" s="2">
        <f t="shared" si="509"/>
        <v>3</v>
      </c>
      <c r="R3609" s="2">
        <v>41.71</v>
      </c>
      <c r="S3609" s="2">
        <f t="shared" si="510"/>
        <v>1</v>
      </c>
      <c r="T3609" s="42">
        <f>DataSet!G3897+DataSet!Q3897+DataSet!S3897</f>
        <v>4</v>
      </c>
      <c r="U3609" s="16" t="str">
        <f t="shared" si="511"/>
        <v>Low</v>
      </c>
      <c r="V3609" s="4">
        <v>5</v>
      </c>
      <c r="W3609" s="33">
        <f t="shared" si="512"/>
        <v>543.63557692307688</v>
      </c>
      <c r="X3609" s="2" t="s">
        <v>17</v>
      </c>
    </row>
    <row r="3610" spans="1:24" ht="14.25" customHeight="1" x14ac:dyDescent="0.25">
      <c r="A3610" s="2">
        <v>3906</v>
      </c>
      <c r="B3610" s="2">
        <v>52</v>
      </c>
      <c r="C3610" s="2" t="str">
        <f t="shared" si="504"/>
        <v>Late Adults</v>
      </c>
      <c r="D3610" s="2" t="s">
        <v>12</v>
      </c>
      <c r="E3610" s="2" t="s">
        <v>27</v>
      </c>
      <c r="F3610" s="2">
        <v>671.31</v>
      </c>
      <c r="G3610" s="2">
        <f t="shared" si="505"/>
        <v>3</v>
      </c>
      <c r="H3610" s="6">
        <v>48102</v>
      </c>
      <c r="I3610" s="12" t="str">
        <f t="shared" si="506"/>
        <v>2031</v>
      </c>
      <c r="J3610" s="10" t="str">
        <f t="shared" si="507"/>
        <v>Sep</v>
      </c>
      <c r="K3610" s="12" t="str">
        <f t="shared" si="508"/>
        <v>11</v>
      </c>
      <c r="L3610" s="2" t="s">
        <v>24</v>
      </c>
      <c r="M3610" s="2" t="s">
        <v>15</v>
      </c>
      <c r="N3610" s="2">
        <v>0.64</v>
      </c>
      <c r="O3610" s="2" t="s">
        <v>16</v>
      </c>
      <c r="P3610" s="2">
        <v>12</v>
      </c>
      <c r="Q3610" s="2">
        <f t="shared" si="509"/>
        <v>2</v>
      </c>
      <c r="R3610" s="2">
        <v>55.94</v>
      </c>
      <c r="S3610" s="2">
        <f t="shared" si="510"/>
        <v>2</v>
      </c>
      <c r="T3610" s="42">
        <f>DataSet!G3907+DataSet!Q3907+DataSet!S3907</f>
        <v>6</v>
      </c>
      <c r="U3610" s="16" t="str">
        <f t="shared" si="511"/>
        <v>Medium</v>
      </c>
      <c r="V3610" s="4">
        <v>4</v>
      </c>
      <c r="W3610" s="33">
        <f t="shared" si="512"/>
        <v>518.36813793103465</v>
      </c>
      <c r="X3610" s="2" t="s">
        <v>28</v>
      </c>
    </row>
    <row r="3611" spans="1:24" ht="14.25" customHeight="1" x14ac:dyDescent="0.25">
      <c r="A3611" s="2">
        <v>3990</v>
      </c>
      <c r="B3611" s="2">
        <v>64</v>
      </c>
      <c r="C3611" s="2" t="str">
        <f t="shared" si="504"/>
        <v>Seniors</v>
      </c>
      <c r="D3611" s="2" t="s">
        <v>18</v>
      </c>
      <c r="E3611" s="2" t="s">
        <v>19</v>
      </c>
      <c r="F3611" s="2">
        <v>204.93</v>
      </c>
      <c r="G3611" s="2">
        <f t="shared" si="505"/>
        <v>1</v>
      </c>
      <c r="H3611" s="6">
        <v>48186</v>
      </c>
      <c r="I3611" s="12" t="str">
        <f t="shared" si="506"/>
        <v>2031</v>
      </c>
      <c r="J3611" s="10" t="str">
        <f t="shared" si="507"/>
        <v>Dec</v>
      </c>
      <c r="K3611" s="12" t="str">
        <f t="shared" si="508"/>
        <v>04</v>
      </c>
      <c r="L3611" s="2" t="s">
        <v>24</v>
      </c>
      <c r="M3611" s="2" t="s">
        <v>15</v>
      </c>
      <c r="N3611" s="2">
        <v>0.64</v>
      </c>
      <c r="O3611" s="2" t="s">
        <v>21</v>
      </c>
      <c r="P3611" s="2">
        <v>4</v>
      </c>
      <c r="Q3611" s="2">
        <f t="shared" si="509"/>
        <v>1</v>
      </c>
      <c r="R3611" s="2">
        <v>51.23</v>
      </c>
      <c r="S3611" s="2">
        <f t="shared" si="510"/>
        <v>2</v>
      </c>
      <c r="T3611" s="42">
        <f>DataSet!G3991+DataSet!Q3991+DataSet!S3991</f>
        <v>7</v>
      </c>
      <c r="U3611" s="16" t="str">
        <f t="shared" si="511"/>
        <v>High</v>
      </c>
      <c r="V3611" s="4">
        <v>2</v>
      </c>
      <c r="W3611" s="33">
        <f t="shared" si="512"/>
        <v>526.53841549295771</v>
      </c>
      <c r="X3611" s="2" t="s">
        <v>28</v>
      </c>
    </row>
    <row r="3612" spans="1:24" ht="14.25" customHeight="1" x14ac:dyDescent="0.25">
      <c r="A3612" s="2">
        <v>4088</v>
      </c>
      <c r="B3612" s="2">
        <v>56</v>
      </c>
      <c r="C3612" s="2" t="str">
        <f t="shared" si="504"/>
        <v>Late Adults</v>
      </c>
      <c r="D3612" s="2" t="s">
        <v>23</v>
      </c>
      <c r="E3612" s="2" t="s">
        <v>19</v>
      </c>
      <c r="F3612" s="2">
        <v>795.08</v>
      </c>
      <c r="G3612" s="2">
        <f t="shared" si="505"/>
        <v>3</v>
      </c>
      <c r="H3612" s="6">
        <v>48284</v>
      </c>
      <c r="I3612" s="12" t="str">
        <f t="shared" si="506"/>
        <v>2032</v>
      </c>
      <c r="J3612" s="10" t="str">
        <f t="shared" si="507"/>
        <v>Mar</v>
      </c>
      <c r="K3612" s="12" t="str">
        <f t="shared" si="508"/>
        <v>11</v>
      </c>
      <c r="L3612" s="2" t="s">
        <v>24</v>
      </c>
      <c r="M3612" s="2" t="s">
        <v>25</v>
      </c>
      <c r="N3612" s="2">
        <v>0.64</v>
      </c>
      <c r="O3612" s="2" t="s">
        <v>21</v>
      </c>
      <c r="P3612" s="2">
        <v>15</v>
      </c>
      <c r="Q3612" s="2">
        <f t="shared" si="509"/>
        <v>2</v>
      </c>
      <c r="R3612" s="2">
        <v>53.01</v>
      </c>
      <c r="S3612" s="2">
        <f t="shared" si="510"/>
        <v>2</v>
      </c>
      <c r="T3612" s="42">
        <f>DataSet!G4089+DataSet!Q4089+DataSet!S4089</f>
        <v>7</v>
      </c>
      <c r="U3612" s="16" t="str">
        <f t="shared" si="511"/>
        <v>High</v>
      </c>
      <c r="V3612" s="4">
        <v>1</v>
      </c>
      <c r="W3612" s="33">
        <f t="shared" si="512"/>
        <v>529.53439114391119</v>
      </c>
      <c r="X3612" s="2" t="s">
        <v>17</v>
      </c>
    </row>
    <row r="3613" spans="1:24" ht="14.25" customHeight="1" x14ac:dyDescent="0.25">
      <c r="A3613" s="2">
        <v>4301</v>
      </c>
      <c r="B3613" s="2">
        <v>18</v>
      </c>
      <c r="C3613" s="2" t="str">
        <f t="shared" si="504"/>
        <v>Young Adults</v>
      </c>
      <c r="D3613" s="2" t="s">
        <v>12</v>
      </c>
      <c r="E3613" s="2" t="s">
        <v>13</v>
      </c>
      <c r="F3613" s="2">
        <v>145.46</v>
      </c>
      <c r="G3613" s="2">
        <f t="shared" si="505"/>
        <v>1</v>
      </c>
      <c r="H3613" s="6">
        <v>48497</v>
      </c>
      <c r="I3613" s="12" t="str">
        <f t="shared" si="506"/>
        <v>2032</v>
      </c>
      <c r="J3613" s="10" t="str">
        <f t="shared" si="507"/>
        <v>Oct</v>
      </c>
      <c r="K3613" s="12" t="str">
        <f t="shared" si="508"/>
        <v>10</v>
      </c>
      <c r="L3613" s="2" t="s">
        <v>30</v>
      </c>
      <c r="M3613" s="2" t="s">
        <v>25</v>
      </c>
      <c r="N3613" s="2">
        <v>0.64</v>
      </c>
      <c r="O3613" s="2" t="s">
        <v>21</v>
      </c>
      <c r="P3613" s="2">
        <v>8</v>
      </c>
      <c r="Q3613" s="2">
        <f t="shared" si="509"/>
        <v>2</v>
      </c>
      <c r="R3613" s="2">
        <v>18.18</v>
      </c>
      <c r="S3613" s="2">
        <f t="shared" si="510"/>
        <v>1</v>
      </c>
      <c r="T3613" s="42">
        <f>DataSet!G4302+DataSet!Q4302+DataSet!S4302</f>
        <v>6</v>
      </c>
      <c r="U3613" s="16" t="str">
        <f t="shared" si="511"/>
        <v>Medium</v>
      </c>
      <c r="V3613" s="4">
        <v>3</v>
      </c>
      <c r="W3613" s="33">
        <f t="shared" si="512"/>
        <v>506.21829861111081</v>
      </c>
      <c r="X3613" s="2" t="s">
        <v>17</v>
      </c>
    </row>
    <row r="3614" spans="1:24" ht="14.25" customHeight="1" x14ac:dyDescent="0.25">
      <c r="A3614" s="2">
        <v>4335</v>
      </c>
      <c r="B3614" s="2">
        <v>46</v>
      </c>
      <c r="C3614" s="2" t="str">
        <f t="shared" si="504"/>
        <v>Mid Adults</v>
      </c>
      <c r="D3614" s="2" t="s">
        <v>23</v>
      </c>
      <c r="E3614" s="2" t="s">
        <v>27</v>
      </c>
      <c r="F3614" s="2">
        <v>290.02999999999997</v>
      </c>
      <c r="G3614" s="2">
        <f t="shared" si="505"/>
        <v>1</v>
      </c>
      <c r="H3614" s="6">
        <v>48531</v>
      </c>
      <c r="I3614" s="12" t="str">
        <f t="shared" si="506"/>
        <v>2032</v>
      </c>
      <c r="J3614" s="10" t="str">
        <f t="shared" si="507"/>
        <v>Nov</v>
      </c>
      <c r="K3614" s="12" t="str">
        <f t="shared" si="508"/>
        <v>13</v>
      </c>
      <c r="L3614" s="2" t="s">
        <v>14</v>
      </c>
      <c r="M3614" s="2" t="s">
        <v>25</v>
      </c>
      <c r="N3614" s="2">
        <v>0.64</v>
      </c>
      <c r="O3614" s="2" t="s">
        <v>21</v>
      </c>
      <c r="P3614" s="2">
        <v>3</v>
      </c>
      <c r="Q3614" s="2">
        <f t="shared" si="509"/>
        <v>1</v>
      </c>
      <c r="R3614" s="2">
        <v>96.68</v>
      </c>
      <c r="S3614" s="2">
        <f t="shared" si="510"/>
        <v>2</v>
      </c>
      <c r="T3614" s="42">
        <f>DataSet!G4336+DataSet!Q4336+DataSet!S4336</f>
        <v>4</v>
      </c>
      <c r="U3614" s="16" t="str">
        <f t="shared" si="511"/>
        <v>Low</v>
      </c>
      <c r="V3614" s="4">
        <v>1</v>
      </c>
      <c r="W3614" s="33">
        <f t="shared" si="512"/>
        <v>528.55088888888872</v>
      </c>
      <c r="X3614" s="2" t="s">
        <v>28</v>
      </c>
    </row>
    <row r="3615" spans="1:24" ht="14.25" customHeight="1" x14ac:dyDescent="0.25">
      <c r="A3615" s="2">
        <v>4389</v>
      </c>
      <c r="B3615" s="2">
        <v>65</v>
      </c>
      <c r="C3615" s="2" t="str">
        <f t="shared" si="504"/>
        <v>Seniors</v>
      </c>
      <c r="D3615" s="2" t="s">
        <v>18</v>
      </c>
      <c r="E3615" s="2" t="s">
        <v>29</v>
      </c>
      <c r="F3615" s="2">
        <v>212.6</v>
      </c>
      <c r="G3615" s="2">
        <f t="shared" si="505"/>
        <v>1</v>
      </c>
      <c r="H3615" s="6">
        <v>48585</v>
      </c>
      <c r="I3615" s="12" t="str">
        <f t="shared" si="506"/>
        <v>2033</v>
      </c>
      <c r="J3615" s="10" t="str">
        <f t="shared" si="507"/>
        <v>Jan</v>
      </c>
      <c r="K3615" s="12" t="str">
        <f t="shared" si="508"/>
        <v>06</v>
      </c>
      <c r="L3615" s="2" t="s">
        <v>24</v>
      </c>
      <c r="M3615" s="2" t="s">
        <v>15</v>
      </c>
      <c r="N3615" s="2">
        <v>0.64</v>
      </c>
      <c r="O3615" s="2" t="s">
        <v>21</v>
      </c>
      <c r="P3615" s="2">
        <v>9</v>
      </c>
      <c r="Q3615" s="2">
        <f t="shared" si="509"/>
        <v>2</v>
      </c>
      <c r="R3615" s="2">
        <v>23.62</v>
      </c>
      <c r="S3615" s="2">
        <f t="shared" si="510"/>
        <v>1</v>
      </c>
      <c r="T3615" s="42">
        <f>DataSet!G4390+DataSet!Q4390+DataSet!S4390</f>
        <v>6</v>
      </c>
      <c r="U3615" s="16" t="str">
        <f t="shared" si="511"/>
        <v>Medium</v>
      </c>
      <c r="V3615" s="4">
        <v>2</v>
      </c>
      <c r="W3615" s="33">
        <f t="shared" si="512"/>
        <v>527.67484098939917</v>
      </c>
      <c r="X3615" s="2" t="s">
        <v>28</v>
      </c>
    </row>
    <row r="3616" spans="1:24" ht="14.25" customHeight="1" x14ac:dyDescent="0.25">
      <c r="A3616" s="2">
        <v>4496</v>
      </c>
      <c r="B3616" s="2">
        <v>46</v>
      </c>
      <c r="C3616" s="2" t="str">
        <f t="shared" si="504"/>
        <v>Mid Adults</v>
      </c>
      <c r="D3616" s="2" t="s">
        <v>18</v>
      </c>
      <c r="E3616" s="2" t="s">
        <v>13</v>
      </c>
      <c r="F3616" s="2">
        <v>473.63</v>
      </c>
      <c r="G3616" s="2">
        <f t="shared" si="505"/>
        <v>2</v>
      </c>
      <c r="H3616" s="6">
        <v>48692</v>
      </c>
      <c r="I3616" s="12" t="str">
        <f t="shared" si="506"/>
        <v>2033</v>
      </c>
      <c r="J3616" s="10" t="str">
        <f t="shared" si="507"/>
        <v>Apr</v>
      </c>
      <c r="K3616" s="12" t="str">
        <f t="shared" si="508"/>
        <v>23</v>
      </c>
      <c r="L3616" s="2" t="s">
        <v>30</v>
      </c>
      <c r="M3616" s="2" t="s">
        <v>15</v>
      </c>
      <c r="N3616" s="2">
        <v>0.64</v>
      </c>
      <c r="O3616" s="2" t="s">
        <v>16</v>
      </c>
      <c r="P3616" s="2">
        <v>10</v>
      </c>
      <c r="Q3616" s="2">
        <f t="shared" si="509"/>
        <v>2</v>
      </c>
      <c r="R3616" s="2">
        <v>47.36</v>
      </c>
      <c r="S3616" s="2">
        <f t="shared" si="510"/>
        <v>1</v>
      </c>
      <c r="T3616" s="42">
        <f>DataSet!G4497+DataSet!Q4497+DataSet!S4497</f>
        <v>6</v>
      </c>
      <c r="U3616" s="16" t="str">
        <f t="shared" si="511"/>
        <v>Medium</v>
      </c>
      <c r="V3616" s="4">
        <v>1</v>
      </c>
      <c r="W3616" s="33">
        <f t="shared" si="512"/>
        <v>529.43758364312259</v>
      </c>
      <c r="X3616" s="2" t="s">
        <v>17</v>
      </c>
    </row>
    <row r="3617" spans="1:24" ht="14.25" customHeight="1" x14ac:dyDescent="0.25">
      <c r="A3617" s="2">
        <v>4689</v>
      </c>
      <c r="B3617" s="2">
        <v>48</v>
      </c>
      <c r="C3617" s="2" t="str">
        <f t="shared" si="504"/>
        <v>Mid Adults</v>
      </c>
      <c r="D3617" s="2" t="s">
        <v>26</v>
      </c>
      <c r="E3617" s="2" t="s">
        <v>19</v>
      </c>
      <c r="F3617" s="2">
        <v>100.59</v>
      </c>
      <c r="G3617" s="2">
        <f t="shared" si="505"/>
        <v>1</v>
      </c>
      <c r="H3617" s="6">
        <v>48885</v>
      </c>
      <c r="I3617" s="12" t="str">
        <f t="shared" si="506"/>
        <v>2033</v>
      </c>
      <c r="J3617" s="10" t="str">
        <f t="shared" si="507"/>
        <v>Nov</v>
      </c>
      <c r="K3617" s="12" t="str">
        <f t="shared" si="508"/>
        <v>02</v>
      </c>
      <c r="L3617" s="2" t="s">
        <v>30</v>
      </c>
      <c r="M3617" s="2" t="s">
        <v>25</v>
      </c>
      <c r="N3617" s="2">
        <v>0.64</v>
      </c>
      <c r="O3617" s="2" t="s">
        <v>21</v>
      </c>
      <c r="P3617" s="2">
        <v>2</v>
      </c>
      <c r="Q3617" s="2">
        <f t="shared" si="509"/>
        <v>1</v>
      </c>
      <c r="R3617" s="2">
        <v>50.3</v>
      </c>
      <c r="S3617" s="2">
        <f t="shared" si="510"/>
        <v>2</v>
      </c>
      <c r="T3617" s="42">
        <f>DataSet!G4690+DataSet!Q4690+DataSet!S4690</f>
        <v>3</v>
      </c>
      <c r="U3617" s="16" t="str">
        <f t="shared" si="511"/>
        <v>Low</v>
      </c>
      <c r="V3617" s="4">
        <v>4</v>
      </c>
      <c r="W3617" s="33">
        <f t="shared" si="512"/>
        <v>517.83892733564016</v>
      </c>
      <c r="X3617" s="2" t="s">
        <v>17</v>
      </c>
    </row>
    <row r="3618" spans="1:24" ht="14.25" customHeight="1" x14ac:dyDescent="0.25">
      <c r="A3618" s="2">
        <v>79</v>
      </c>
      <c r="B3618" s="2">
        <v>36</v>
      </c>
      <c r="C3618" s="2" t="str">
        <f t="shared" si="504"/>
        <v>Early Adults</v>
      </c>
      <c r="D3618" s="2" t="s">
        <v>12</v>
      </c>
      <c r="E3618" s="2" t="s">
        <v>27</v>
      </c>
      <c r="F3618" s="2">
        <v>402.71</v>
      </c>
      <c r="G3618" s="2">
        <f t="shared" si="505"/>
        <v>2</v>
      </c>
      <c r="H3618" s="6">
        <v>44275</v>
      </c>
      <c r="I3618" s="12" t="str">
        <f t="shared" si="506"/>
        <v>2021</v>
      </c>
      <c r="J3618" s="10" t="str">
        <f t="shared" si="507"/>
        <v>Mar</v>
      </c>
      <c r="K3618" s="12" t="str">
        <f t="shared" si="508"/>
        <v>20</v>
      </c>
      <c r="L3618" s="2" t="s">
        <v>20</v>
      </c>
      <c r="M3618" s="2" t="s">
        <v>15</v>
      </c>
      <c r="N3618" s="2">
        <v>0.63</v>
      </c>
      <c r="O3618" s="2" t="s">
        <v>21</v>
      </c>
      <c r="P3618" s="2">
        <v>8</v>
      </c>
      <c r="Q3618" s="2">
        <f t="shared" si="509"/>
        <v>2</v>
      </c>
      <c r="R3618" s="2">
        <v>50.34</v>
      </c>
      <c r="S3618" s="2">
        <f t="shared" si="510"/>
        <v>2</v>
      </c>
      <c r="T3618" s="42">
        <f>DataSet!G80+DataSet!Q80+DataSet!S80</f>
        <v>6</v>
      </c>
      <c r="U3618" s="16" t="str">
        <f t="shared" si="511"/>
        <v>Medium</v>
      </c>
      <c r="V3618" s="4">
        <v>4</v>
      </c>
      <c r="W3618" s="33">
        <f t="shared" si="512"/>
        <v>519.2877083333334</v>
      </c>
      <c r="X3618" s="2" t="s">
        <v>17</v>
      </c>
    </row>
    <row r="3619" spans="1:24" ht="14.25" customHeight="1" x14ac:dyDescent="0.25">
      <c r="A3619" s="2">
        <v>263</v>
      </c>
      <c r="B3619" s="2">
        <v>41</v>
      </c>
      <c r="C3619" s="2" t="str">
        <f t="shared" si="504"/>
        <v>Mid Adults</v>
      </c>
      <c r="D3619" s="2" t="s">
        <v>23</v>
      </c>
      <c r="E3619" s="2" t="s">
        <v>27</v>
      </c>
      <c r="F3619" s="2">
        <v>720.22</v>
      </c>
      <c r="G3619" s="2">
        <f t="shared" si="505"/>
        <v>3</v>
      </c>
      <c r="H3619" s="6">
        <v>44459</v>
      </c>
      <c r="I3619" s="12" t="str">
        <f t="shared" si="506"/>
        <v>2021</v>
      </c>
      <c r="J3619" s="10" t="str">
        <f t="shared" si="507"/>
        <v>Sep</v>
      </c>
      <c r="K3619" s="12" t="str">
        <f t="shared" si="508"/>
        <v>20</v>
      </c>
      <c r="L3619" s="2" t="s">
        <v>20</v>
      </c>
      <c r="M3619" s="2" t="s">
        <v>15</v>
      </c>
      <c r="N3619" s="2">
        <v>0.63</v>
      </c>
      <c r="O3619" s="2" t="s">
        <v>21</v>
      </c>
      <c r="P3619" s="2">
        <v>13</v>
      </c>
      <c r="Q3619" s="2">
        <f t="shared" si="509"/>
        <v>2</v>
      </c>
      <c r="R3619" s="2">
        <v>55.4</v>
      </c>
      <c r="S3619" s="2">
        <f t="shared" si="510"/>
        <v>2</v>
      </c>
      <c r="T3619" s="42">
        <f>DataSet!G264+DataSet!Q264+DataSet!S264</f>
        <v>7</v>
      </c>
      <c r="U3619" s="16" t="str">
        <f t="shared" si="511"/>
        <v>High</v>
      </c>
      <c r="V3619" s="4">
        <v>5</v>
      </c>
      <c r="W3619" s="33">
        <f t="shared" si="512"/>
        <v>542.99687258687266</v>
      </c>
      <c r="X3619" s="2" t="s">
        <v>28</v>
      </c>
    </row>
    <row r="3620" spans="1:24" ht="14.25" customHeight="1" x14ac:dyDescent="0.25">
      <c r="A3620" s="2">
        <v>488</v>
      </c>
      <c r="B3620" s="2">
        <v>28</v>
      </c>
      <c r="C3620" s="2" t="str">
        <f t="shared" si="504"/>
        <v>Young Adults</v>
      </c>
      <c r="D3620" s="2" t="s">
        <v>23</v>
      </c>
      <c r="E3620" s="2" t="s">
        <v>19</v>
      </c>
      <c r="F3620" s="2">
        <v>122.87</v>
      </c>
      <c r="G3620" s="2">
        <f t="shared" si="505"/>
        <v>1</v>
      </c>
      <c r="H3620" s="6">
        <v>44684</v>
      </c>
      <c r="I3620" s="12" t="str">
        <f t="shared" si="506"/>
        <v>2022</v>
      </c>
      <c r="J3620" s="10" t="str">
        <f t="shared" si="507"/>
        <v>May</v>
      </c>
      <c r="K3620" s="12" t="str">
        <f t="shared" si="508"/>
        <v>03</v>
      </c>
      <c r="L3620" s="2" t="s">
        <v>14</v>
      </c>
      <c r="M3620" s="2" t="s">
        <v>15</v>
      </c>
      <c r="N3620" s="2">
        <v>0.63</v>
      </c>
      <c r="O3620" s="2" t="s">
        <v>21</v>
      </c>
      <c r="P3620" s="2">
        <v>13</v>
      </c>
      <c r="Q3620" s="2">
        <f t="shared" si="509"/>
        <v>2</v>
      </c>
      <c r="R3620" s="2">
        <v>9.4499999999999993</v>
      </c>
      <c r="S3620" s="2">
        <f t="shared" si="510"/>
        <v>1</v>
      </c>
      <c r="T3620" s="42">
        <f>DataSet!G489+DataSet!Q489+DataSet!S489</f>
        <v>4</v>
      </c>
      <c r="U3620" s="16" t="str">
        <f t="shared" si="511"/>
        <v>Low</v>
      </c>
      <c r="V3620" s="4">
        <v>5</v>
      </c>
      <c r="W3620" s="33">
        <f t="shared" si="512"/>
        <v>542.30996124031014</v>
      </c>
      <c r="X3620" s="2" t="s">
        <v>28</v>
      </c>
    </row>
    <row r="3621" spans="1:24" ht="14.25" customHeight="1" x14ac:dyDescent="0.25">
      <c r="A3621" s="2">
        <v>730</v>
      </c>
      <c r="B3621" s="2">
        <v>48</v>
      </c>
      <c r="C3621" s="2" t="str">
        <f t="shared" si="504"/>
        <v>Mid Adults</v>
      </c>
      <c r="D3621" s="2" t="s">
        <v>23</v>
      </c>
      <c r="E3621" s="2" t="s">
        <v>27</v>
      </c>
      <c r="F3621" s="2">
        <v>470.76</v>
      </c>
      <c r="G3621" s="2">
        <f t="shared" si="505"/>
        <v>2</v>
      </c>
      <c r="H3621" s="6">
        <v>44926</v>
      </c>
      <c r="I3621" s="12" t="str">
        <f t="shared" si="506"/>
        <v>2022</v>
      </c>
      <c r="J3621" s="10" t="str">
        <f t="shared" si="507"/>
        <v>Dec</v>
      </c>
      <c r="K3621" s="12" t="str">
        <f t="shared" si="508"/>
        <v>31</v>
      </c>
      <c r="L3621" s="2" t="s">
        <v>30</v>
      </c>
      <c r="M3621" s="2" t="s">
        <v>15</v>
      </c>
      <c r="N3621" s="2">
        <v>0.63</v>
      </c>
      <c r="O3621" s="2" t="s">
        <v>21</v>
      </c>
      <c r="P3621" s="2">
        <v>17</v>
      </c>
      <c r="Q3621" s="2">
        <f t="shared" si="509"/>
        <v>3</v>
      </c>
      <c r="R3621" s="2">
        <v>27.69</v>
      </c>
      <c r="S3621" s="2">
        <f t="shared" si="510"/>
        <v>1</v>
      </c>
      <c r="T3621" s="42">
        <f>DataSet!G731+DataSet!Q731+DataSet!S731</f>
        <v>7</v>
      </c>
      <c r="U3621" s="16" t="str">
        <f t="shared" si="511"/>
        <v>High</v>
      </c>
      <c r="V3621" s="4">
        <v>1</v>
      </c>
      <c r="W3621" s="33">
        <f t="shared" si="512"/>
        <v>529.64582089552221</v>
      </c>
      <c r="X3621" s="2" t="s">
        <v>17</v>
      </c>
    </row>
    <row r="3622" spans="1:24" ht="14.25" customHeight="1" x14ac:dyDescent="0.25">
      <c r="A3622" s="2">
        <v>733</v>
      </c>
      <c r="B3622" s="2">
        <v>23</v>
      </c>
      <c r="C3622" s="2" t="str">
        <f t="shared" si="504"/>
        <v>Young Adults</v>
      </c>
      <c r="D3622" s="2" t="s">
        <v>26</v>
      </c>
      <c r="E3622" s="2" t="s">
        <v>19</v>
      </c>
      <c r="F3622" s="2">
        <v>799.34</v>
      </c>
      <c r="G3622" s="2">
        <f t="shared" si="505"/>
        <v>3</v>
      </c>
      <c r="H3622" s="6">
        <v>44929</v>
      </c>
      <c r="I3622" s="12" t="str">
        <f t="shared" si="506"/>
        <v>2023</v>
      </c>
      <c r="J3622" s="10" t="str">
        <f t="shared" si="507"/>
        <v>Jan</v>
      </c>
      <c r="K3622" s="12" t="str">
        <f t="shared" si="508"/>
        <v>03</v>
      </c>
      <c r="L3622" s="2" t="s">
        <v>20</v>
      </c>
      <c r="M3622" s="2" t="s">
        <v>25</v>
      </c>
      <c r="N3622" s="2">
        <v>0.63</v>
      </c>
      <c r="O3622" s="2" t="s">
        <v>21</v>
      </c>
      <c r="P3622" s="2">
        <v>2</v>
      </c>
      <c r="Q3622" s="2">
        <f t="shared" si="509"/>
        <v>1</v>
      </c>
      <c r="R3622" s="2">
        <v>399.67</v>
      </c>
      <c r="S3622" s="2">
        <f t="shared" si="510"/>
        <v>3</v>
      </c>
      <c r="T3622" s="42">
        <f>DataSet!G734+DataSet!Q734+DataSet!S734</f>
        <v>5</v>
      </c>
      <c r="U3622" s="16" t="str">
        <f t="shared" si="511"/>
        <v>Medium</v>
      </c>
      <c r="V3622" s="4">
        <v>1</v>
      </c>
      <c r="W3622" s="33">
        <f t="shared" si="512"/>
        <v>529.86636704119815</v>
      </c>
      <c r="X3622" s="2" t="s">
        <v>28</v>
      </c>
    </row>
    <row r="3623" spans="1:24" ht="14.25" customHeight="1" x14ac:dyDescent="0.25">
      <c r="A3623" s="2">
        <v>749</v>
      </c>
      <c r="B3623" s="2">
        <v>47</v>
      </c>
      <c r="C3623" s="2" t="str">
        <f t="shared" si="504"/>
        <v>Mid Adults</v>
      </c>
      <c r="D3623" s="2" t="s">
        <v>18</v>
      </c>
      <c r="E3623" s="2" t="s">
        <v>27</v>
      </c>
      <c r="F3623" s="2">
        <v>858.87</v>
      </c>
      <c r="G3623" s="2">
        <f t="shared" si="505"/>
        <v>3</v>
      </c>
      <c r="H3623" s="6">
        <v>44945</v>
      </c>
      <c r="I3623" s="12" t="str">
        <f t="shared" si="506"/>
        <v>2023</v>
      </c>
      <c r="J3623" s="10" t="str">
        <f t="shared" si="507"/>
        <v>Jan</v>
      </c>
      <c r="K3623" s="12" t="str">
        <f t="shared" si="508"/>
        <v>19</v>
      </c>
      <c r="L3623" s="2" t="s">
        <v>30</v>
      </c>
      <c r="M3623" s="2" t="s">
        <v>25</v>
      </c>
      <c r="N3623" s="2">
        <v>0.63</v>
      </c>
      <c r="O3623" s="2" t="s">
        <v>16</v>
      </c>
      <c r="P3623" s="2">
        <v>16</v>
      </c>
      <c r="Q3623" s="2">
        <f t="shared" si="509"/>
        <v>3</v>
      </c>
      <c r="R3623" s="2">
        <v>53.68</v>
      </c>
      <c r="S3623" s="2">
        <f t="shared" si="510"/>
        <v>2</v>
      </c>
      <c r="T3623" s="42">
        <f>DataSet!G750+DataSet!Q750+DataSet!S750</f>
        <v>4</v>
      </c>
      <c r="U3623" s="16" t="str">
        <f t="shared" si="511"/>
        <v>Low</v>
      </c>
      <c r="V3623" s="4">
        <v>5</v>
      </c>
      <c r="W3623" s="33">
        <f t="shared" si="512"/>
        <v>543.94202334630359</v>
      </c>
      <c r="X3623" s="2" t="s">
        <v>28</v>
      </c>
    </row>
    <row r="3624" spans="1:24" ht="14.25" customHeight="1" x14ac:dyDescent="0.25">
      <c r="A3624" s="2">
        <v>772</v>
      </c>
      <c r="B3624" s="2">
        <v>63</v>
      </c>
      <c r="C3624" s="2" t="str">
        <f t="shared" si="504"/>
        <v>Seniors</v>
      </c>
      <c r="D3624" s="2" t="s">
        <v>12</v>
      </c>
      <c r="E3624" s="2" t="s">
        <v>13</v>
      </c>
      <c r="F3624" s="2">
        <v>535.02</v>
      </c>
      <c r="G3624" s="2">
        <f t="shared" si="505"/>
        <v>2</v>
      </c>
      <c r="H3624" s="6">
        <v>44968</v>
      </c>
      <c r="I3624" s="12" t="str">
        <f t="shared" si="506"/>
        <v>2023</v>
      </c>
      <c r="J3624" s="10" t="str">
        <f t="shared" si="507"/>
        <v>Feb</v>
      </c>
      <c r="K3624" s="12" t="str">
        <f t="shared" si="508"/>
        <v>11</v>
      </c>
      <c r="L3624" s="2" t="s">
        <v>14</v>
      </c>
      <c r="M3624" s="2" t="s">
        <v>15</v>
      </c>
      <c r="N3624" s="2">
        <v>0.63</v>
      </c>
      <c r="O3624" s="2" t="s">
        <v>21</v>
      </c>
      <c r="P3624" s="2">
        <v>15</v>
      </c>
      <c r="Q3624" s="2">
        <f t="shared" si="509"/>
        <v>2</v>
      </c>
      <c r="R3624" s="2">
        <v>35.67</v>
      </c>
      <c r="S3624" s="2">
        <f t="shared" si="510"/>
        <v>1</v>
      </c>
      <c r="T3624" s="42">
        <f>DataSet!G773+DataSet!Q773+DataSet!S773</f>
        <v>8</v>
      </c>
      <c r="U3624" s="16" t="str">
        <f t="shared" si="511"/>
        <v>High</v>
      </c>
      <c r="V3624" s="4">
        <v>4</v>
      </c>
      <c r="W3624" s="33">
        <f t="shared" si="512"/>
        <v>519.69390243902444</v>
      </c>
      <c r="X3624" s="2" t="s">
        <v>22</v>
      </c>
    </row>
    <row r="3625" spans="1:24" ht="14.25" customHeight="1" x14ac:dyDescent="0.25">
      <c r="A3625" s="2">
        <v>775</v>
      </c>
      <c r="B3625" s="2">
        <v>36</v>
      </c>
      <c r="C3625" s="2" t="str">
        <f t="shared" si="504"/>
        <v>Early Adults</v>
      </c>
      <c r="D3625" s="2" t="s">
        <v>26</v>
      </c>
      <c r="E3625" s="2" t="s">
        <v>27</v>
      </c>
      <c r="F3625" s="2">
        <v>892.33</v>
      </c>
      <c r="G3625" s="2">
        <f t="shared" si="505"/>
        <v>3</v>
      </c>
      <c r="H3625" s="6">
        <v>44971</v>
      </c>
      <c r="I3625" s="12" t="str">
        <f t="shared" si="506"/>
        <v>2023</v>
      </c>
      <c r="J3625" s="10" t="str">
        <f t="shared" si="507"/>
        <v>Feb</v>
      </c>
      <c r="K3625" s="12" t="str">
        <f t="shared" si="508"/>
        <v>14</v>
      </c>
      <c r="L3625" s="2" t="s">
        <v>20</v>
      </c>
      <c r="M3625" s="2" t="s">
        <v>15</v>
      </c>
      <c r="N3625" s="2">
        <v>0.63</v>
      </c>
      <c r="O3625" s="2" t="s">
        <v>16</v>
      </c>
      <c r="P3625" s="2">
        <v>9</v>
      </c>
      <c r="Q3625" s="2">
        <f t="shared" si="509"/>
        <v>2</v>
      </c>
      <c r="R3625" s="2">
        <v>99.15</v>
      </c>
      <c r="S3625" s="2">
        <f t="shared" si="510"/>
        <v>2</v>
      </c>
      <c r="T3625" s="42">
        <f>DataSet!G776+DataSet!Q776+DataSet!S776</f>
        <v>7</v>
      </c>
      <c r="U3625" s="16" t="str">
        <f t="shared" si="511"/>
        <v>High</v>
      </c>
      <c r="V3625" s="4">
        <v>4</v>
      </c>
      <c r="W3625" s="33">
        <f t="shared" si="512"/>
        <v>519.64031468531482</v>
      </c>
      <c r="X3625" s="2" t="s">
        <v>28</v>
      </c>
    </row>
    <row r="3626" spans="1:24" ht="14.25" customHeight="1" x14ac:dyDescent="0.25">
      <c r="A3626" s="2">
        <v>1183</v>
      </c>
      <c r="B3626" s="2">
        <v>27</v>
      </c>
      <c r="C3626" s="2" t="str">
        <f t="shared" si="504"/>
        <v>Young Adults</v>
      </c>
      <c r="D3626" s="2" t="s">
        <v>18</v>
      </c>
      <c r="E3626" s="2" t="s">
        <v>19</v>
      </c>
      <c r="F3626" s="2">
        <v>725.57</v>
      </c>
      <c r="G3626" s="2">
        <f t="shared" si="505"/>
        <v>3</v>
      </c>
      <c r="H3626" s="6">
        <v>45379</v>
      </c>
      <c r="I3626" s="12" t="str">
        <f t="shared" si="506"/>
        <v>2024</v>
      </c>
      <c r="J3626" s="10" t="str">
        <f t="shared" si="507"/>
        <v>Mar</v>
      </c>
      <c r="K3626" s="12" t="str">
        <f t="shared" si="508"/>
        <v>28</v>
      </c>
      <c r="L3626" s="2" t="s">
        <v>20</v>
      </c>
      <c r="M3626" s="2" t="s">
        <v>15</v>
      </c>
      <c r="N3626" s="2">
        <v>0.63</v>
      </c>
      <c r="O3626" s="2" t="s">
        <v>21</v>
      </c>
      <c r="P3626" s="2">
        <v>18</v>
      </c>
      <c r="Q3626" s="2">
        <f t="shared" si="509"/>
        <v>3</v>
      </c>
      <c r="R3626" s="2">
        <v>40.31</v>
      </c>
      <c r="S3626" s="2">
        <f t="shared" si="510"/>
        <v>1</v>
      </c>
      <c r="T3626" s="42">
        <f>DataSet!G1184+DataSet!Q1184+DataSet!S1184</f>
        <v>6</v>
      </c>
      <c r="U3626" s="16" t="str">
        <f t="shared" si="511"/>
        <v>Medium</v>
      </c>
      <c r="V3626" s="4">
        <v>1</v>
      </c>
      <c r="W3626" s="33">
        <f t="shared" si="512"/>
        <v>528.85330827067651</v>
      </c>
      <c r="X3626" s="2" t="s">
        <v>17</v>
      </c>
    </row>
    <row r="3627" spans="1:24" ht="14.25" customHeight="1" x14ac:dyDescent="0.25">
      <c r="A3627" s="2">
        <v>1203</v>
      </c>
      <c r="B3627" s="2">
        <v>57</v>
      </c>
      <c r="C3627" s="2" t="str">
        <f t="shared" si="504"/>
        <v>Late Adults</v>
      </c>
      <c r="D3627" s="2" t="s">
        <v>23</v>
      </c>
      <c r="E3627" s="2" t="s">
        <v>19</v>
      </c>
      <c r="F3627" s="2">
        <v>645.63</v>
      </c>
      <c r="G3627" s="2">
        <f t="shared" si="505"/>
        <v>2</v>
      </c>
      <c r="H3627" s="6">
        <v>45399</v>
      </c>
      <c r="I3627" s="12" t="str">
        <f t="shared" si="506"/>
        <v>2024</v>
      </c>
      <c r="J3627" s="10" t="str">
        <f t="shared" si="507"/>
        <v>Apr</v>
      </c>
      <c r="K3627" s="12" t="str">
        <f t="shared" si="508"/>
        <v>17</v>
      </c>
      <c r="L3627" s="2" t="s">
        <v>24</v>
      </c>
      <c r="M3627" s="2" t="s">
        <v>25</v>
      </c>
      <c r="N3627" s="2">
        <v>0.63</v>
      </c>
      <c r="O3627" s="2" t="s">
        <v>16</v>
      </c>
      <c r="P3627" s="2">
        <v>6</v>
      </c>
      <c r="Q3627" s="2">
        <f t="shared" si="509"/>
        <v>2</v>
      </c>
      <c r="R3627" s="2">
        <v>107.6</v>
      </c>
      <c r="S3627" s="2">
        <f t="shared" si="510"/>
        <v>2</v>
      </c>
      <c r="T3627" s="42">
        <f>DataSet!G1204+DataSet!Q1204+DataSet!S1204</f>
        <v>6</v>
      </c>
      <c r="U3627" s="16" t="str">
        <f t="shared" si="511"/>
        <v>Medium</v>
      </c>
      <c r="V3627" s="4">
        <v>5</v>
      </c>
      <c r="W3627" s="33">
        <f t="shared" si="512"/>
        <v>542.71183593750015</v>
      </c>
      <c r="X3627" s="2" t="s">
        <v>17</v>
      </c>
    </row>
    <row r="3628" spans="1:24" ht="14.25" customHeight="1" x14ac:dyDescent="0.25">
      <c r="A3628" s="2">
        <v>1271</v>
      </c>
      <c r="B3628" s="2">
        <v>41</v>
      </c>
      <c r="C3628" s="2" t="str">
        <f t="shared" si="504"/>
        <v>Mid Adults</v>
      </c>
      <c r="D3628" s="2" t="s">
        <v>12</v>
      </c>
      <c r="E3628" s="2" t="s">
        <v>19</v>
      </c>
      <c r="F3628" s="2">
        <v>609.49</v>
      </c>
      <c r="G3628" s="2">
        <f t="shared" si="505"/>
        <v>2</v>
      </c>
      <c r="H3628" s="6">
        <v>45467</v>
      </c>
      <c r="I3628" s="12" t="str">
        <f t="shared" si="506"/>
        <v>2024</v>
      </c>
      <c r="J3628" s="10" t="str">
        <f t="shared" si="507"/>
        <v>Jun</v>
      </c>
      <c r="K3628" s="12" t="str">
        <f t="shared" si="508"/>
        <v>24</v>
      </c>
      <c r="L3628" s="2" t="s">
        <v>24</v>
      </c>
      <c r="M3628" s="2" t="s">
        <v>25</v>
      </c>
      <c r="N3628" s="2">
        <v>0.63</v>
      </c>
      <c r="O3628" s="2" t="s">
        <v>21</v>
      </c>
      <c r="P3628" s="2">
        <v>8</v>
      </c>
      <c r="Q3628" s="2">
        <f t="shared" si="509"/>
        <v>2</v>
      </c>
      <c r="R3628" s="2">
        <v>76.19</v>
      </c>
      <c r="S3628" s="2">
        <f t="shared" si="510"/>
        <v>2</v>
      </c>
      <c r="T3628" s="42">
        <f>DataSet!G1272+DataSet!Q1272+DataSet!S1272</f>
        <v>6</v>
      </c>
      <c r="U3628" s="16" t="str">
        <f t="shared" si="511"/>
        <v>Medium</v>
      </c>
      <c r="V3628" s="4">
        <v>2</v>
      </c>
      <c r="W3628" s="33">
        <f t="shared" si="512"/>
        <v>528.79212765957436</v>
      </c>
      <c r="X3628" s="2" t="s">
        <v>17</v>
      </c>
    </row>
    <row r="3629" spans="1:24" ht="14.25" customHeight="1" x14ac:dyDescent="0.25">
      <c r="A3629" s="2">
        <v>1426</v>
      </c>
      <c r="B3629" s="2">
        <v>47</v>
      </c>
      <c r="C3629" s="2" t="str">
        <f t="shared" si="504"/>
        <v>Mid Adults</v>
      </c>
      <c r="D3629" s="2" t="s">
        <v>12</v>
      </c>
      <c r="E3629" s="2" t="s">
        <v>27</v>
      </c>
      <c r="F3629" s="2">
        <v>792.47</v>
      </c>
      <c r="G3629" s="2">
        <f t="shared" si="505"/>
        <v>3</v>
      </c>
      <c r="H3629" s="6">
        <v>45622</v>
      </c>
      <c r="I3629" s="12" t="str">
        <f t="shared" si="506"/>
        <v>2024</v>
      </c>
      <c r="J3629" s="10" t="str">
        <f t="shared" si="507"/>
        <v>Nov</v>
      </c>
      <c r="K3629" s="12" t="str">
        <f t="shared" si="508"/>
        <v>26</v>
      </c>
      <c r="L3629" s="2" t="s">
        <v>20</v>
      </c>
      <c r="M3629" s="2" t="s">
        <v>15</v>
      </c>
      <c r="N3629" s="2">
        <v>0.63</v>
      </c>
      <c r="O3629" s="2" t="s">
        <v>21</v>
      </c>
      <c r="P3629" s="2">
        <v>3</v>
      </c>
      <c r="Q3629" s="2">
        <f t="shared" si="509"/>
        <v>1</v>
      </c>
      <c r="R3629" s="2">
        <v>264.16000000000003</v>
      </c>
      <c r="S3629" s="2">
        <f t="shared" si="510"/>
        <v>3</v>
      </c>
      <c r="T3629" s="42">
        <f>DataSet!G1427+DataSet!Q1427+DataSet!S1427</f>
        <v>5</v>
      </c>
      <c r="U3629" s="16" t="str">
        <f t="shared" si="511"/>
        <v>Medium</v>
      </c>
      <c r="V3629" s="4">
        <v>5</v>
      </c>
      <c r="W3629" s="33">
        <f t="shared" si="512"/>
        <v>542.30823529411782</v>
      </c>
      <c r="X3629" s="2" t="s">
        <v>17</v>
      </c>
    </row>
    <row r="3630" spans="1:24" ht="14.25" customHeight="1" x14ac:dyDescent="0.25">
      <c r="A3630" s="2">
        <v>1474</v>
      </c>
      <c r="B3630" s="2">
        <v>19</v>
      </c>
      <c r="C3630" s="2" t="str">
        <f t="shared" si="504"/>
        <v>Young Adults</v>
      </c>
      <c r="D3630" s="2" t="s">
        <v>26</v>
      </c>
      <c r="E3630" s="2" t="s">
        <v>13</v>
      </c>
      <c r="F3630" s="2">
        <v>259.7</v>
      </c>
      <c r="G3630" s="2">
        <f t="shared" si="505"/>
        <v>1</v>
      </c>
      <c r="H3630" s="6">
        <v>45670</v>
      </c>
      <c r="I3630" s="12" t="str">
        <f t="shared" si="506"/>
        <v>2025</v>
      </c>
      <c r="J3630" s="10" t="str">
        <f t="shared" si="507"/>
        <v>Jan</v>
      </c>
      <c r="K3630" s="12" t="str">
        <f t="shared" si="508"/>
        <v>13</v>
      </c>
      <c r="L3630" s="2" t="s">
        <v>30</v>
      </c>
      <c r="M3630" s="2" t="s">
        <v>15</v>
      </c>
      <c r="N3630" s="2">
        <v>0.63</v>
      </c>
      <c r="O3630" s="2" t="s">
        <v>16</v>
      </c>
      <c r="P3630" s="2">
        <v>4</v>
      </c>
      <c r="Q3630" s="2">
        <f t="shared" si="509"/>
        <v>1</v>
      </c>
      <c r="R3630" s="2">
        <v>64.92</v>
      </c>
      <c r="S3630" s="2">
        <f t="shared" si="510"/>
        <v>2</v>
      </c>
      <c r="T3630" s="42">
        <f>DataSet!G1475+DataSet!Q1475+DataSet!S1475</f>
        <v>6</v>
      </c>
      <c r="U3630" s="16" t="str">
        <f t="shared" si="511"/>
        <v>Medium</v>
      </c>
      <c r="V3630" s="4">
        <v>3</v>
      </c>
      <c r="W3630" s="33">
        <f t="shared" si="512"/>
        <v>507.47529616724711</v>
      </c>
      <c r="X3630" s="2" t="s">
        <v>28</v>
      </c>
    </row>
    <row r="3631" spans="1:24" ht="14.25" customHeight="1" x14ac:dyDescent="0.25">
      <c r="A3631" s="2">
        <v>1571</v>
      </c>
      <c r="B3631" s="2">
        <v>68</v>
      </c>
      <c r="C3631" s="2" t="str">
        <f t="shared" si="504"/>
        <v>Seniors</v>
      </c>
      <c r="D3631" s="2" t="s">
        <v>26</v>
      </c>
      <c r="E3631" s="2" t="s">
        <v>19</v>
      </c>
      <c r="F3631" s="2">
        <v>409.61</v>
      </c>
      <c r="G3631" s="2">
        <f t="shared" si="505"/>
        <v>2</v>
      </c>
      <c r="H3631" s="6">
        <v>45767</v>
      </c>
      <c r="I3631" s="12" t="str">
        <f t="shared" si="506"/>
        <v>2025</v>
      </c>
      <c r="J3631" s="10" t="str">
        <f t="shared" si="507"/>
        <v>Apr</v>
      </c>
      <c r="K3631" s="12" t="str">
        <f t="shared" si="508"/>
        <v>20</v>
      </c>
      <c r="L3631" s="2" t="s">
        <v>24</v>
      </c>
      <c r="M3631" s="2" t="s">
        <v>25</v>
      </c>
      <c r="N3631" s="2">
        <v>0.63</v>
      </c>
      <c r="O3631" s="2" t="s">
        <v>16</v>
      </c>
      <c r="P3631" s="2">
        <v>14</v>
      </c>
      <c r="Q3631" s="2">
        <f t="shared" si="509"/>
        <v>2</v>
      </c>
      <c r="R3631" s="2">
        <v>29.26</v>
      </c>
      <c r="S3631" s="2">
        <f t="shared" si="510"/>
        <v>1</v>
      </c>
      <c r="T3631" s="42">
        <f>DataSet!G1572+DataSet!Q1572+DataSet!S1572</f>
        <v>5</v>
      </c>
      <c r="U3631" s="16" t="str">
        <f t="shared" si="511"/>
        <v>Medium</v>
      </c>
      <c r="V3631" s="4">
        <v>2</v>
      </c>
      <c r="W3631" s="33">
        <f t="shared" si="512"/>
        <v>528.50494661921698</v>
      </c>
      <c r="X3631" s="2" t="s">
        <v>22</v>
      </c>
    </row>
    <row r="3632" spans="1:24" ht="14.25" customHeight="1" x14ac:dyDescent="0.25">
      <c r="A3632" s="2">
        <v>1830</v>
      </c>
      <c r="B3632" s="2">
        <v>47</v>
      </c>
      <c r="C3632" s="2" t="str">
        <f t="shared" si="504"/>
        <v>Mid Adults</v>
      </c>
      <c r="D3632" s="2" t="s">
        <v>12</v>
      </c>
      <c r="E3632" s="2" t="s">
        <v>13</v>
      </c>
      <c r="F3632" s="2">
        <v>203.33</v>
      </c>
      <c r="G3632" s="2">
        <f t="shared" si="505"/>
        <v>1</v>
      </c>
      <c r="H3632" s="6">
        <v>46026</v>
      </c>
      <c r="I3632" s="12" t="str">
        <f t="shared" si="506"/>
        <v>2026</v>
      </c>
      <c r="J3632" s="10" t="str">
        <f t="shared" si="507"/>
        <v>Jan</v>
      </c>
      <c r="K3632" s="12" t="str">
        <f t="shared" si="508"/>
        <v>04</v>
      </c>
      <c r="L3632" s="2" t="s">
        <v>30</v>
      </c>
      <c r="M3632" s="2" t="s">
        <v>15</v>
      </c>
      <c r="N3632" s="2">
        <v>0.63</v>
      </c>
      <c r="O3632" s="2" t="s">
        <v>16</v>
      </c>
      <c r="P3632" s="2">
        <v>1</v>
      </c>
      <c r="Q3632" s="2">
        <f t="shared" si="509"/>
        <v>1</v>
      </c>
      <c r="R3632" s="2">
        <v>203.33</v>
      </c>
      <c r="S3632" s="2">
        <f t="shared" si="510"/>
        <v>3</v>
      </c>
      <c r="T3632" s="42">
        <f>DataSet!G1831+DataSet!Q1831+DataSet!S1831</f>
        <v>7</v>
      </c>
      <c r="U3632" s="16" t="str">
        <f t="shared" si="511"/>
        <v>High</v>
      </c>
      <c r="V3632" s="4">
        <v>3</v>
      </c>
      <c r="W3632" s="33">
        <f t="shared" si="512"/>
        <v>508.34164335664303</v>
      </c>
      <c r="X3632" s="2" t="s">
        <v>17</v>
      </c>
    </row>
    <row r="3633" spans="1:24" ht="14.25" customHeight="1" x14ac:dyDescent="0.25">
      <c r="A3633" s="2">
        <v>1838</v>
      </c>
      <c r="B3633" s="2">
        <v>56</v>
      </c>
      <c r="C3633" s="2" t="str">
        <f t="shared" si="504"/>
        <v>Late Adults</v>
      </c>
      <c r="D3633" s="2" t="s">
        <v>23</v>
      </c>
      <c r="E3633" s="2" t="s">
        <v>27</v>
      </c>
      <c r="F3633" s="2">
        <v>918.43</v>
      </c>
      <c r="G3633" s="2">
        <f t="shared" si="505"/>
        <v>3</v>
      </c>
      <c r="H3633" s="6">
        <v>46034</v>
      </c>
      <c r="I3633" s="12" t="str">
        <f t="shared" si="506"/>
        <v>2026</v>
      </c>
      <c r="J3633" s="10" t="str">
        <f t="shared" si="507"/>
        <v>Jan</v>
      </c>
      <c r="K3633" s="12" t="str">
        <f t="shared" si="508"/>
        <v>12</v>
      </c>
      <c r="L3633" s="2" t="s">
        <v>30</v>
      </c>
      <c r="M3633" s="2" t="s">
        <v>25</v>
      </c>
      <c r="N3633" s="2">
        <v>0.63</v>
      </c>
      <c r="O3633" s="2" t="s">
        <v>16</v>
      </c>
      <c r="P3633" s="2">
        <v>16</v>
      </c>
      <c r="Q3633" s="2">
        <f t="shared" si="509"/>
        <v>3</v>
      </c>
      <c r="R3633" s="2">
        <v>57.4</v>
      </c>
      <c r="S3633" s="2">
        <f t="shared" si="510"/>
        <v>2</v>
      </c>
      <c r="T3633" s="42">
        <f>DataSet!G1839+DataSet!Q1839+DataSet!S1839</f>
        <v>7</v>
      </c>
      <c r="U3633" s="16" t="str">
        <f t="shared" si="511"/>
        <v>High</v>
      </c>
      <c r="V3633" s="4">
        <v>4</v>
      </c>
      <c r="W3633" s="33">
        <f t="shared" si="512"/>
        <v>518.33263157894748</v>
      </c>
      <c r="X3633" s="2" t="s">
        <v>28</v>
      </c>
    </row>
    <row r="3634" spans="1:24" ht="14.25" customHeight="1" x14ac:dyDescent="0.25">
      <c r="A3634" s="2">
        <v>1862</v>
      </c>
      <c r="B3634" s="2">
        <v>64</v>
      </c>
      <c r="C3634" s="2" t="str">
        <f t="shared" si="504"/>
        <v>Seniors</v>
      </c>
      <c r="D3634" s="2" t="s">
        <v>18</v>
      </c>
      <c r="E3634" s="2" t="s">
        <v>29</v>
      </c>
      <c r="F3634" s="2">
        <v>130.69</v>
      </c>
      <c r="G3634" s="2">
        <f t="shared" si="505"/>
        <v>1</v>
      </c>
      <c r="H3634" s="6">
        <v>46058</v>
      </c>
      <c r="I3634" s="12" t="str">
        <f t="shared" si="506"/>
        <v>2026</v>
      </c>
      <c r="J3634" s="10" t="str">
        <f t="shared" si="507"/>
        <v>Feb</v>
      </c>
      <c r="K3634" s="12" t="str">
        <f t="shared" si="508"/>
        <v>05</v>
      </c>
      <c r="L3634" s="2" t="s">
        <v>30</v>
      </c>
      <c r="M3634" s="2" t="s">
        <v>25</v>
      </c>
      <c r="N3634" s="2">
        <v>0.63</v>
      </c>
      <c r="O3634" s="2" t="s">
        <v>16</v>
      </c>
      <c r="P3634" s="2">
        <v>13</v>
      </c>
      <c r="Q3634" s="2">
        <f t="shared" si="509"/>
        <v>2</v>
      </c>
      <c r="R3634" s="2">
        <v>10.050000000000001</v>
      </c>
      <c r="S3634" s="2">
        <f t="shared" si="510"/>
        <v>1</v>
      </c>
      <c r="T3634" s="42">
        <f>DataSet!G1863+DataSet!Q1863+DataSet!S1863</f>
        <v>5</v>
      </c>
      <c r="U3634" s="16" t="str">
        <f t="shared" si="511"/>
        <v>Medium</v>
      </c>
      <c r="V3634" s="4">
        <v>4</v>
      </c>
      <c r="W3634" s="33">
        <f t="shared" si="512"/>
        <v>516.92383802816926</v>
      </c>
      <c r="X3634" s="2" t="s">
        <v>17</v>
      </c>
    </row>
    <row r="3635" spans="1:24" ht="14.25" customHeight="1" x14ac:dyDescent="0.25">
      <c r="A3635" s="2">
        <v>2313</v>
      </c>
      <c r="B3635" s="2">
        <v>21</v>
      </c>
      <c r="C3635" s="2" t="str">
        <f t="shared" si="504"/>
        <v>Young Adults</v>
      </c>
      <c r="D3635" s="2" t="s">
        <v>26</v>
      </c>
      <c r="E3635" s="2" t="s">
        <v>29</v>
      </c>
      <c r="F3635" s="2">
        <v>597.54</v>
      </c>
      <c r="G3635" s="2">
        <f t="shared" si="505"/>
        <v>2</v>
      </c>
      <c r="H3635" s="6">
        <v>46509</v>
      </c>
      <c r="I3635" s="12" t="str">
        <f t="shared" si="506"/>
        <v>2027</v>
      </c>
      <c r="J3635" s="10" t="str">
        <f t="shared" si="507"/>
        <v>May</v>
      </c>
      <c r="K3635" s="12" t="str">
        <f t="shared" si="508"/>
        <v>02</v>
      </c>
      <c r="L3635" s="2" t="s">
        <v>20</v>
      </c>
      <c r="M3635" s="2" t="s">
        <v>15</v>
      </c>
      <c r="N3635" s="2">
        <v>0.63</v>
      </c>
      <c r="O3635" s="2" t="s">
        <v>16</v>
      </c>
      <c r="P3635" s="2">
        <v>14</v>
      </c>
      <c r="Q3635" s="2">
        <f t="shared" si="509"/>
        <v>2</v>
      </c>
      <c r="R3635" s="2">
        <v>42.68</v>
      </c>
      <c r="S3635" s="2">
        <f t="shared" si="510"/>
        <v>1</v>
      </c>
      <c r="T3635" s="42">
        <f>DataSet!G2314+DataSet!Q2314+DataSet!S2314</f>
        <v>4</v>
      </c>
      <c r="U3635" s="16" t="str">
        <f t="shared" si="511"/>
        <v>Low</v>
      </c>
      <c r="V3635" s="4">
        <v>4</v>
      </c>
      <c r="W3635" s="33">
        <f t="shared" si="512"/>
        <v>518.28862190812742</v>
      </c>
      <c r="X3635" s="2" t="s">
        <v>28</v>
      </c>
    </row>
    <row r="3636" spans="1:24" ht="14.25" customHeight="1" x14ac:dyDescent="0.25">
      <c r="A3636" s="2">
        <v>2348</v>
      </c>
      <c r="B3636" s="2">
        <v>48</v>
      </c>
      <c r="C3636" s="2" t="str">
        <f t="shared" si="504"/>
        <v>Mid Adults</v>
      </c>
      <c r="D3636" s="2" t="s">
        <v>26</v>
      </c>
      <c r="E3636" s="2" t="s">
        <v>29</v>
      </c>
      <c r="F3636" s="2">
        <v>966.86</v>
      </c>
      <c r="G3636" s="2">
        <f t="shared" si="505"/>
        <v>3</v>
      </c>
      <c r="H3636" s="6">
        <v>46544</v>
      </c>
      <c r="I3636" s="12" t="str">
        <f t="shared" si="506"/>
        <v>2027</v>
      </c>
      <c r="J3636" s="10" t="str">
        <f t="shared" si="507"/>
        <v>Jun</v>
      </c>
      <c r="K3636" s="12" t="str">
        <f t="shared" si="508"/>
        <v>06</v>
      </c>
      <c r="L3636" s="2" t="s">
        <v>14</v>
      </c>
      <c r="M3636" s="2" t="s">
        <v>15</v>
      </c>
      <c r="N3636" s="2">
        <v>0.63</v>
      </c>
      <c r="O3636" s="2" t="s">
        <v>21</v>
      </c>
      <c r="P3636" s="2">
        <v>9</v>
      </c>
      <c r="Q3636" s="2">
        <f t="shared" si="509"/>
        <v>2</v>
      </c>
      <c r="R3636" s="2">
        <v>107.43</v>
      </c>
      <c r="S3636" s="2">
        <f t="shared" si="510"/>
        <v>2</v>
      </c>
      <c r="T3636" s="42">
        <f>DataSet!G2349+DataSet!Q2349+DataSet!S2349</f>
        <v>7</v>
      </c>
      <c r="U3636" s="16" t="str">
        <f t="shared" si="511"/>
        <v>High</v>
      </c>
      <c r="V3636" s="4">
        <v>5</v>
      </c>
      <c r="W3636" s="33">
        <f t="shared" si="512"/>
        <v>541.323346456693</v>
      </c>
      <c r="X3636" s="2" t="s">
        <v>17</v>
      </c>
    </row>
    <row r="3637" spans="1:24" ht="14.25" customHeight="1" x14ac:dyDescent="0.25">
      <c r="A3637" s="2">
        <v>2463</v>
      </c>
      <c r="B3637" s="2">
        <v>66</v>
      </c>
      <c r="C3637" s="2" t="str">
        <f t="shared" si="504"/>
        <v>Seniors</v>
      </c>
      <c r="D3637" s="2" t="s">
        <v>18</v>
      </c>
      <c r="E3637" s="2" t="s">
        <v>13</v>
      </c>
      <c r="F3637" s="2">
        <v>82.11</v>
      </c>
      <c r="G3637" s="2">
        <f t="shared" si="505"/>
        <v>1</v>
      </c>
      <c r="H3637" s="6">
        <v>46659</v>
      </c>
      <c r="I3637" s="12" t="str">
        <f t="shared" si="506"/>
        <v>2027</v>
      </c>
      <c r="J3637" s="10" t="str">
        <f t="shared" si="507"/>
        <v>Sep</v>
      </c>
      <c r="K3637" s="12" t="str">
        <f t="shared" si="508"/>
        <v>29</v>
      </c>
      <c r="L3637" s="2" t="s">
        <v>14</v>
      </c>
      <c r="M3637" s="2" t="s">
        <v>15</v>
      </c>
      <c r="N3637" s="2">
        <v>0.63</v>
      </c>
      <c r="O3637" s="2" t="s">
        <v>21</v>
      </c>
      <c r="P3637" s="2">
        <v>8</v>
      </c>
      <c r="Q3637" s="2">
        <f t="shared" si="509"/>
        <v>2</v>
      </c>
      <c r="R3637" s="2">
        <v>10.26</v>
      </c>
      <c r="S3637" s="2">
        <f t="shared" si="510"/>
        <v>1</v>
      </c>
      <c r="T3637" s="42">
        <f>DataSet!G2464+DataSet!Q2464+DataSet!S2464</f>
        <v>7</v>
      </c>
      <c r="U3637" s="16" t="str">
        <f t="shared" si="511"/>
        <v>High</v>
      </c>
      <c r="V3637" s="4">
        <v>4</v>
      </c>
      <c r="W3637" s="33">
        <f t="shared" si="512"/>
        <v>518.00758865248235</v>
      </c>
      <c r="X3637" s="2" t="s">
        <v>22</v>
      </c>
    </row>
    <row r="3638" spans="1:24" ht="14.25" customHeight="1" x14ac:dyDescent="0.25">
      <c r="A3638" s="2">
        <v>2465</v>
      </c>
      <c r="B3638" s="2">
        <v>21</v>
      </c>
      <c r="C3638" s="2" t="str">
        <f t="shared" si="504"/>
        <v>Young Adults</v>
      </c>
      <c r="D3638" s="2" t="s">
        <v>12</v>
      </c>
      <c r="E3638" s="2" t="s">
        <v>19</v>
      </c>
      <c r="F3638" s="2">
        <v>933.09</v>
      </c>
      <c r="G3638" s="2">
        <f t="shared" si="505"/>
        <v>3</v>
      </c>
      <c r="H3638" s="6">
        <v>46661</v>
      </c>
      <c r="I3638" s="12" t="str">
        <f t="shared" si="506"/>
        <v>2027</v>
      </c>
      <c r="J3638" s="10" t="str">
        <f t="shared" si="507"/>
        <v>Oct</v>
      </c>
      <c r="K3638" s="12" t="str">
        <f t="shared" si="508"/>
        <v>01</v>
      </c>
      <c r="L3638" s="2" t="s">
        <v>30</v>
      </c>
      <c r="M3638" s="2" t="s">
        <v>15</v>
      </c>
      <c r="N3638" s="2">
        <v>0.63</v>
      </c>
      <c r="O3638" s="2" t="s">
        <v>21</v>
      </c>
      <c r="P3638" s="2">
        <v>15</v>
      </c>
      <c r="Q3638" s="2">
        <f t="shared" si="509"/>
        <v>2</v>
      </c>
      <c r="R3638" s="2">
        <v>62.21</v>
      </c>
      <c r="S3638" s="2">
        <f t="shared" si="510"/>
        <v>2</v>
      </c>
      <c r="T3638" s="42">
        <f>DataSet!G2466+DataSet!Q2466+DataSet!S2466</f>
        <v>7</v>
      </c>
      <c r="U3638" s="16" t="str">
        <f t="shared" si="511"/>
        <v>High</v>
      </c>
      <c r="V3638" s="4">
        <v>4</v>
      </c>
      <c r="W3638" s="33">
        <f t="shared" si="512"/>
        <v>519.55882562277588</v>
      </c>
      <c r="X3638" s="2" t="s">
        <v>22</v>
      </c>
    </row>
    <row r="3639" spans="1:24" ht="14.25" customHeight="1" x14ac:dyDescent="0.25">
      <c r="A3639" s="2">
        <v>2623</v>
      </c>
      <c r="B3639" s="2">
        <v>24</v>
      </c>
      <c r="C3639" s="2" t="str">
        <f t="shared" si="504"/>
        <v>Young Adults</v>
      </c>
      <c r="D3639" s="2" t="s">
        <v>26</v>
      </c>
      <c r="E3639" s="2" t="s">
        <v>19</v>
      </c>
      <c r="F3639" s="2">
        <v>101.4</v>
      </c>
      <c r="G3639" s="2">
        <f t="shared" si="505"/>
        <v>1</v>
      </c>
      <c r="H3639" s="6">
        <v>46819</v>
      </c>
      <c r="I3639" s="12" t="str">
        <f t="shared" si="506"/>
        <v>2028</v>
      </c>
      <c r="J3639" s="10" t="str">
        <f t="shared" si="507"/>
        <v>Mar</v>
      </c>
      <c r="K3639" s="12" t="str">
        <f t="shared" si="508"/>
        <v>07</v>
      </c>
      <c r="L3639" s="2" t="s">
        <v>24</v>
      </c>
      <c r="M3639" s="2" t="s">
        <v>15</v>
      </c>
      <c r="N3639" s="2">
        <v>0.63</v>
      </c>
      <c r="O3639" s="2" t="s">
        <v>16</v>
      </c>
      <c r="P3639" s="2">
        <v>15</v>
      </c>
      <c r="Q3639" s="2">
        <f t="shared" si="509"/>
        <v>2</v>
      </c>
      <c r="R3639" s="2">
        <v>6.76</v>
      </c>
      <c r="S3639" s="2">
        <f t="shared" si="510"/>
        <v>1</v>
      </c>
      <c r="T3639" s="42">
        <f>DataSet!G2624+DataSet!Q2624+DataSet!S2624</f>
        <v>5</v>
      </c>
      <c r="U3639" s="16" t="str">
        <f t="shared" si="511"/>
        <v>Medium</v>
      </c>
      <c r="V3639" s="4">
        <v>4</v>
      </c>
      <c r="W3639" s="33">
        <f t="shared" si="512"/>
        <v>518.08192857142853</v>
      </c>
      <c r="X3639" s="2" t="s">
        <v>17</v>
      </c>
    </row>
    <row r="3640" spans="1:24" ht="14.25" customHeight="1" x14ac:dyDescent="0.25">
      <c r="A3640" s="2">
        <v>2637</v>
      </c>
      <c r="B3640" s="2">
        <v>54</v>
      </c>
      <c r="C3640" s="2" t="str">
        <f t="shared" si="504"/>
        <v>Late Adults</v>
      </c>
      <c r="D3640" s="2" t="s">
        <v>23</v>
      </c>
      <c r="E3640" s="2" t="s">
        <v>27</v>
      </c>
      <c r="F3640" s="2">
        <v>762.38</v>
      </c>
      <c r="G3640" s="2">
        <f t="shared" si="505"/>
        <v>3</v>
      </c>
      <c r="H3640" s="6">
        <v>46833</v>
      </c>
      <c r="I3640" s="12" t="str">
        <f t="shared" si="506"/>
        <v>2028</v>
      </c>
      <c r="J3640" s="10" t="str">
        <f t="shared" si="507"/>
        <v>Mar</v>
      </c>
      <c r="K3640" s="12" t="str">
        <f t="shared" si="508"/>
        <v>21</v>
      </c>
      <c r="L3640" s="2" t="s">
        <v>30</v>
      </c>
      <c r="M3640" s="2" t="s">
        <v>25</v>
      </c>
      <c r="N3640" s="2">
        <v>0.63</v>
      </c>
      <c r="O3640" s="2" t="s">
        <v>16</v>
      </c>
      <c r="P3640" s="2">
        <v>8</v>
      </c>
      <c r="Q3640" s="2">
        <f t="shared" si="509"/>
        <v>2</v>
      </c>
      <c r="R3640" s="2">
        <v>95.3</v>
      </c>
      <c r="S3640" s="2">
        <f t="shared" si="510"/>
        <v>2</v>
      </c>
      <c r="T3640" s="42">
        <f>DataSet!G2638+DataSet!Q2638+DataSet!S2638</f>
        <v>7</v>
      </c>
      <c r="U3640" s="16" t="str">
        <f t="shared" si="511"/>
        <v>High</v>
      </c>
      <c r="V3640" s="4">
        <v>5</v>
      </c>
      <c r="W3640" s="33">
        <f t="shared" si="512"/>
        <v>539.64138339920964</v>
      </c>
      <c r="X3640" s="2" t="s">
        <v>22</v>
      </c>
    </row>
    <row r="3641" spans="1:24" ht="14.25" customHeight="1" x14ac:dyDescent="0.25">
      <c r="A3641" s="2">
        <v>3011</v>
      </c>
      <c r="B3641" s="2">
        <v>33</v>
      </c>
      <c r="C3641" s="2" t="str">
        <f t="shared" si="504"/>
        <v>Early Adults</v>
      </c>
      <c r="D3641" s="2" t="s">
        <v>26</v>
      </c>
      <c r="E3641" s="2" t="s">
        <v>27</v>
      </c>
      <c r="F3641" s="2">
        <v>601.58000000000004</v>
      </c>
      <c r="G3641" s="2">
        <f t="shared" si="505"/>
        <v>2</v>
      </c>
      <c r="H3641" s="6">
        <v>47207</v>
      </c>
      <c r="I3641" s="12" t="str">
        <f t="shared" si="506"/>
        <v>2029</v>
      </c>
      <c r="J3641" s="10" t="str">
        <f t="shared" si="507"/>
        <v>Mar</v>
      </c>
      <c r="K3641" s="12" t="str">
        <f t="shared" si="508"/>
        <v>30</v>
      </c>
      <c r="L3641" s="2" t="s">
        <v>30</v>
      </c>
      <c r="M3641" s="2" t="s">
        <v>15</v>
      </c>
      <c r="N3641" s="2">
        <v>0.63</v>
      </c>
      <c r="O3641" s="2" t="s">
        <v>16</v>
      </c>
      <c r="P3641" s="2">
        <v>19</v>
      </c>
      <c r="Q3641" s="2">
        <f t="shared" si="509"/>
        <v>3</v>
      </c>
      <c r="R3641" s="2">
        <v>31.66</v>
      </c>
      <c r="S3641" s="2">
        <f t="shared" si="510"/>
        <v>1</v>
      </c>
      <c r="T3641" s="42">
        <f>DataSet!G3012+DataSet!Q3012+DataSet!S3012</f>
        <v>5</v>
      </c>
      <c r="U3641" s="16" t="str">
        <f t="shared" si="511"/>
        <v>Medium</v>
      </c>
      <c r="V3641" s="4">
        <v>4</v>
      </c>
      <c r="W3641" s="33">
        <f t="shared" si="512"/>
        <v>519.57541218637994</v>
      </c>
      <c r="X3641" s="2" t="s">
        <v>17</v>
      </c>
    </row>
    <row r="3642" spans="1:24" ht="14.25" customHeight="1" x14ac:dyDescent="0.25">
      <c r="A3642" s="2">
        <v>3322</v>
      </c>
      <c r="B3642" s="2">
        <v>32</v>
      </c>
      <c r="C3642" s="2" t="str">
        <f t="shared" si="504"/>
        <v>Early Adults</v>
      </c>
      <c r="D3642" s="2" t="s">
        <v>12</v>
      </c>
      <c r="E3642" s="2" t="s">
        <v>29</v>
      </c>
      <c r="F3642" s="2">
        <v>53.39</v>
      </c>
      <c r="G3642" s="2">
        <f t="shared" si="505"/>
        <v>1</v>
      </c>
      <c r="H3642" s="6">
        <v>47518</v>
      </c>
      <c r="I3642" s="12" t="str">
        <f t="shared" si="506"/>
        <v>2030</v>
      </c>
      <c r="J3642" s="10" t="str">
        <f t="shared" si="507"/>
        <v>Feb</v>
      </c>
      <c r="K3642" s="12" t="str">
        <f t="shared" si="508"/>
        <v>04</v>
      </c>
      <c r="L3642" s="2" t="s">
        <v>20</v>
      </c>
      <c r="M3642" s="2" t="s">
        <v>15</v>
      </c>
      <c r="N3642" s="2">
        <v>0.63</v>
      </c>
      <c r="O3642" s="2" t="s">
        <v>16</v>
      </c>
      <c r="P3642" s="2">
        <v>14</v>
      </c>
      <c r="Q3642" s="2">
        <f t="shared" si="509"/>
        <v>2</v>
      </c>
      <c r="R3642" s="2">
        <v>3.81</v>
      </c>
      <c r="S3642" s="2">
        <f t="shared" si="510"/>
        <v>1</v>
      </c>
      <c r="T3642" s="42">
        <f>DataSet!G3323+DataSet!Q3323+DataSet!S3323</f>
        <v>4</v>
      </c>
      <c r="U3642" s="16" t="str">
        <f t="shared" si="511"/>
        <v>Low</v>
      </c>
      <c r="V3642" s="4">
        <v>2</v>
      </c>
      <c r="W3642" s="33">
        <f t="shared" si="512"/>
        <v>528.92957142857142</v>
      </c>
      <c r="X3642" s="2" t="s">
        <v>28</v>
      </c>
    </row>
    <row r="3643" spans="1:24" ht="14.25" customHeight="1" x14ac:dyDescent="0.25">
      <c r="A3643" s="2">
        <v>3429</v>
      </c>
      <c r="B3643" s="2">
        <v>64</v>
      </c>
      <c r="C3643" s="2" t="str">
        <f t="shared" si="504"/>
        <v>Seniors</v>
      </c>
      <c r="D3643" s="2" t="s">
        <v>12</v>
      </c>
      <c r="E3643" s="2" t="s">
        <v>29</v>
      </c>
      <c r="F3643" s="2">
        <v>537.66999999999996</v>
      </c>
      <c r="G3643" s="2">
        <f t="shared" si="505"/>
        <v>2</v>
      </c>
      <c r="H3643" s="6">
        <v>47625</v>
      </c>
      <c r="I3643" s="12" t="str">
        <f t="shared" si="506"/>
        <v>2030</v>
      </c>
      <c r="J3643" s="10" t="str">
        <f t="shared" si="507"/>
        <v>May</v>
      </c>
      <c r="K3643" s="12" t="str">
        <f t="shared" si="508"/>
        <v>22</v>
      </c>
      <c r="L3643" s="2" t="s">
        <v>14</v>
      </c>
      <c r="M3643" s="2" t="s">
        <v>15</v>
      </c>
      <c r="N3643" s="2">
        <v>0.63</v>
      </c>
      <c r="O3643" s="2" t="s">
        <v>16</v>
      </c>
      <c r="P3643" s="2">
        <v>16</v>
      </c>
      <c r="Q3643" s="2">
        <f t="shared" si="509"/>
        <v>3</v>
      </c>
      <c r="R3643" s="2">
        <v>33.6</v>
      </c>
      <c r="S3643" s="2">
        <f t="shared" si="510"/>
        <v>1</v>
      </c>
      <c r="T3643" s="42">
        <f>DataSet!G3430+DataSet!Q3430+DataSet!S3430</f>
        <v>6</v>
      </c>
      <c r="U3643" s="16" t="str">
        <f t="shared" si="511"/>
        <v>Medium</v>
      </c>
      <c r="V3643" s="4">
        <v>1</v>
      </c>
      <c r="W3643" s="33">
        <f t="shared" si="512"/>
        <v>528.11098113207527</v>
      </c>
      <c r="X3643" s="2" t="s">
        <v>17</v>
      </c>
    </row>
    <row r="3644" spans="1:24" ht="14.25" customHeight="1" x14ac:dyDescent="0.25">
      <c r="A3644" s="2">
        <v>3711</v>
      </c>
      <c r="B3644" s="2">
        <v>48</v>
      </c>
      <c r="C3644" s="2" t="str">
        <f t="shared" si="504"/>
        <v>Mid Adults</v>
      </c>
      <c r="D3644" s="2" t="s">
        <v>18</v>
      </c>
      <c r="E3644" s="2" t="s">
        <v>13</v>
      </c>
      <c r="F3644" s="2">
        <v>150.15</v>
      </c>
      <c r="G3644" s="2">
        <f t="shared" si="505"/>
        <v>1</v>
      </c>
      <c r="H3644" s="6">
        <v>47907</v>
      </c>
      <c r="I3644" s="12" t="str">
        <f t="shared" si="506"/>
        <v>2031</v>
      </c>
      <c r="J3644" s="10" t="str">
        <f t="shared" si="507"/>
        <v>Feb</v>
      </c>
      <c r="K3644" s="12" t="str">
        <f t="shared" si="508"/>
        <v>28</v>
      </c>
      <c r="L3644" s="2" t="s">
        <v>24</v>
      </c>
      <c r="M3644" s="2" t="s">
        <v>15</v>
      </c>
      <c r="N3644" s="2">
        <v>0.63</v>
      </c>
      <c r="O3644" s="2" t="s">
        <v>16</v>
      </c>
      <c r="P3644" s="2">
        <v>18</v>
      </c>
      <c r="Q3644" s="2">
        <f t="shared" si="509"/>
        <v>3</v>
      </c>
      <c r="R3644" s="2">
        <v>8.34</v>
      </c>
      <c r="S3644" s="2">
        <f t="shared" si="510"/>
        <v>1</v>
      </c>
      <c r="T3644" s="42">
        <f>DataSet!G3712+DataSet!Q3712+DataSet!S3712</f>
        <v>5</v>
      </c>
      <c r="U3644" s="16" t="str">
        <f t="shared" si="511"/>
        <v>Medium</v>
      </c>
      <c r="V3644" s="4">
        <v>2</v>
      </c>
      <c r="W3644" s="33">
        <f t="shared" si="512"/>
        <v>530.63401433691763</v>
      </c>
      <c r="X3644" s="2" t="s">
        <v>17</v>
      </c>
    </row>
    <row r="3645" spans="1:24" ht="14.25" customHeight="1" x14ac:dyDescent="0.25">
      <c r="A3645" s="2">
        <v>3762</v>
      </c>
      <c r="B3645" s="2">
        <v>38</v>
      </c>
      <c r="C3645" s="2" t="str">
        <f t="shared" si="504"/>
        <v>Early Adults</v>
      </c>
      <c r="D3645" s="2" t="s">
        <v>26</v>
      </c>
      <c r="E3645" s="2" t="s">
        <v>27</v>
      </c>
      <c r="F3645" s="2">
        <v>939.43</v>
      </c>
      <c r="G3645" s="2">
        <f t="shared" si="505"/>
        <v>3</v>
      </c>
      <c r="H3645" s="6">
        <v>47958</v>
      </c>
      <c r="I3645" s="12" t="str">
        <f t="shared" si="506"/>
        <v>2031</v>
      </c>
      <c r="J3645" s="10" t="str">
        <f t="shared" si="507"/>
        <v>Apr</v>
      </c>
      <c r="K3645" s="12" t="str">
        <f t="shared" si="508"/>
        <v>20</v>
      </c>
      <c r="L3645" s="2" t="s">
        <v>14</v>
      </c>
      <c r="M3645" s="2" t="s">
        <v>15</v>
      </c>
      <c r="N3645" s="2">
        <v>0.63</v>
      </c>
      <c r="O3645" s="2" t="s">
        <v>21</v>
      </c>
      <c r="P3645" s="2">
        <v>5</v>
      </c>
      <c r="Q3645" s="2">
        <f t="shared" si="509"/>
        <v>1</v>
      </c>
      <c r="R3645" s="2">
        <v>187.89</v>
      </c>
      <c r="S3645" s="2">
        <f t="shared" si="510"/>
        <v>3</v>
      </c>
      <c r="T3645" s="42">
        <f>DataSet!G3763+DataSet!Q3763+DataSet!S3763</f>
        <v>4</v>
      </c>
      <c r="U3645" s="16" t="str">
        <f t="shared" si="511"/>
        <v>Low</v>
      </c>
      <c r="V3645" s="4">
        <v>4</v>
      </c>
      <c r="W3645" s="33">
        <f t="shared" si="512"/>
        <v>519.28043165467625</v>
      </c>
      <c r="X3645" s="2" t="s">
        <v>28</v>
      </c>
    </row>
    <row r="3646" spans="1:24" ht="14.25" customHeight="1" x14ac:dyDescent="0.25">
      <c r="A3646" s="2">
        <v>3992</v>
      </c>
      <c r="B3646" s="2">
        <v>50</v>
      </c>
      <c r="C3646" s="2" t="str">
        <f t="shared" si="504"/>
        <v>Late Adults</v>
      </c>
      <c r="D3646" s="2" t="s">
        <v>23</v>
      </c>
      <c r="E3646" s="2" t="s">
        <v>19</v>
      </c>
      <c r="F3646" s="2">
        <v>341.86</v>
      </c>
      <c r="G3646" s="2">
        <f t="shared" si="505"/>
        <v>1</v>
      </c>
      <c r="H3646" s="6">
        <v>48188</v>
      </c>
      <c r="I3646" s="12" t="str">
        <f t="shared" si="506"/>
        <v>2031</v>
      </c>
      <c r="J3646" s="10" t="str">
        <f t="shared" si="507"/>
        <v>Dec</v>
      </c>
      <c r="K3646" s="12" t="str">
        <f t="shared" si="508"/>
        <v>06</v>
      </c>
      <c r="L3646" s="2" t="s">
        <v>24</v>
      </c>
      <c r="M3646" s="2" t="s">
        <v>15</v>
      </c>
      <c r="N3646" s="2">
        <v>0.63</v>
      </c>
      <c r="O3646" s="2" t="s">
        <v>21</v>
      </c>
      <c r="P3646" s="2">
        <v>13</v>
      </c>
      <c r="Q3646" s="2">
        <f t="shared" si="509"/>
        <v>2</v>
      </c>
      <c r="R3646" s="2">
        <v>26.3</v>
      </c>
      <c r="S3646" s="2">
        <f t="shared" si="510"/>
        <v>1</v>
      </c>
      <c r="T3646" s="42">
        <f>DataSet!G3993+DataSet!Q3993+DataSet!S3993</f>
        <v>6</v>
      </c>
      <c r="U3646" s="16" t="str">
        <f t="shared" si="511"/>
        <v>Medium</v>
      </c>
      <c r="V3646" s="4">
        <v>5</v>
      </c>
      <c r="W3646" s="33">
        <f t="shared" si="512"/>
        <v>538.75750000000016</v>
      </c>
      <c r="X3646" s="2" t="s">
        <v>22</v>
      </c>
    </row>
    <row r="3647" spans="1:24" ht="14.25" customHeight="1" x14ac:dyDescent="0.25">
      <c r="A3647" s="2">
        <v>4095</v>
      </c>
      <c r="B3647" s="2">
        <v>69</v>
      </c>
      <c r="C3647" s="2" t="str">
        <f t="shared" si="504"/>
        <v>Seniors</v>
      </c>
      <c r="D3647" s="2" t="s">
        <v>12</v>
      </c>
      <c r="E3647" s="2" t="s">
        <v>19</v>
      </c>
      <c r="F3647" s="2">
        <v>598.11</v>
      </c>
      <c r="G3647" s="2">
        <f t="shared" si="505"/>
        <v>2</v>
      </c>
      <c r="H3647" s="6">
        <v>48291</v>
      </c>
      <c r="I3647" s="12" t="str">
        <f t="shared" si="506"/>
        <v>2032</v>
      </c>
      <c r="J3647" s="10" t="str">
        <f t="shared" si="507"/>
        <v>Mar</v>
      </c>
      <c r="K3647" s="12" t="str">
        <f t="shared" si="508"/>
        <v>18</v>
      </c>
      <c r="L3647" s="2" t="s">
        <v>24</v>
      </c>
      <c r="M3647" s="2" t="s">
        <v>25</v>
      </c>
      <c r="N3647" s="2">
        <v>0.63</v>
      </c>
      <c r="O3647" s="2" t="s">
        <v>16</v>
      </c>
      <c r="P3647" s="2">
        <v>16</v>
      </c>
      <c r="Q3647" s="2">
        <f t="shared" si="509"/>
        <v>3</v>
      </c>
      <c r="R3647" s="2">
        <v>37.380000000000003</v>
      </c>
      <c r="S3647" s="2">
        <f t="shared" si="510"/>
        <v>1</v>
      </c>
      <c r="T3647" s="42">
        <f>DataSet!G4096+DataSet!Q4096+DataSet!S4096</f>
        <v>6</v>
      </c>
      <c r="U3647" s="16" t="str">
        <f t="shared" si="511"/>
        <v>Medium</v>
      </c>
      <c r="V3647" s="4">
        <v>2</v>
      </c>
      <c r="W3647" s="33">
        <f t="shared" si="512"/>
        <v>532.00266187050352</v>
      </c>
      <c r="X3647" s="2" t="s">
        <v>28</v>
      </c>
    </row>
    <row r="3648" spans="1:24" ht="14.25" customHeight="1" x14ac:dyDescent="0.25">
      <c r="A3648" s="2">
        <v>4150</v>
      </c>
      <c r="B3648" s="2">
        <v>18</v>
      </c>
      <c r="C3648" s="2" t="str">
        <f t="shared" si="504"/>
        <v>Young Adults</v>
      </c>
      <c r="D3648" s="2" t="s">
        <v>26</v>
      </c>
      <c r="E3648" s="2" t="s">
        <v>29</v>
      </c>
      <c r="F3648" s="2">
        <v>904.14</v>
      </c>
      <c r="G3648" s="2">
        <f t="shared" si="505"/>
        <v>3</v>
      </c>
      <c r="H3648" s="6">
        <v>48346</v>
      </c>
      <c r="I3648" s="12" t="str">
        <f t="shared" si="506"/>
        <v>2032</v>
      </c>
      <c r="J3648" s="10" t="str">
        <f t="shared" si="507"/>
        <v>May</v>
      </c>
      <c r="K3648" s="12" t="str">
        <f t="shared" si="508"/>
        <v>12</v>
      </c>
      <c r="L3648" s="2" t="s">
        <v>30</v>
      </c>
      <c r="M3648" s="2" t="s">
        <v>25</v>
      </c>
      <c r="N3648" s="2">
        <v>0.63</v>
      </c>
      <c r="O3648" s="2" t="s">
        <v>21</v>
      </c>
      <c r="P3648" s="2">
        <v>5</v>
      </c>
      <c r="Q3648" s="2">
        <f t="shared" si="509"/>
        <v>1</v>
      </c>
      <c r="R3648" s="2">
        <v>180.83</v>
      </c>
      <c r="S3648" s="2">
        <f t="shared" si="510"/>
        <v>3</v>
      </c>
      <c r="T3648" s="42">
        <f>DataSet!G4151+DataSet!Q4151+DataSet!S4151</f>
        <v>7</v>
      </c>
      <c r="U3648" s="16" t="str">
        <f t="shared" si="511"/>
        <v>High</v>
      </c>
      <c r="V3648" s="4">
        <v>5</v>
      </c>
      <c r="W3648" s="33">
        <f t="shared" si="512"/>
        <v>539.54195219123517</v>
      </c>
      <c r="X3648" s="2" t="s">
        <v>28</v>
      </c>
    </row>
    <row r="3649" spans="1:24" ht="14.25" customHeight="1" x14ac:dyDescent="0.25">
      <c r="A3649" s="2">
        <v>4176</v>
      </c>
      <c r="B3649" s="2">
        <v>37</v>
      </c>
      <c r="C3649" s="2" t="str">
        <f t="shared" si="504"/>
        <v>Early Adults</v>
      </c>
      <c r="D3649" s="2" t="s">
        <v>18</v>
      </c>
      <c r="E3649" s="2" t="s">
        <v>27</v>
      </c>
      <c r="F3649" s="2">
        <v>212.3</v>
      </c>
      <c r="G3649" s="2">
        <f t="shared" si="505"/>
        <v>1</v>
      </c>
      <c r="H3649" s="6">
        <v>48372</v>
      </c>
      <c r="I3649" s="12" t="str">
        <f t="shared" si="506"/>
        <v>2032</v>
      </c>
      <c r="J3649" s="10" t="str">
        <f t="shared" si="507"/>
        <v>Jun</v>
      </c>
      <c r="K3649" s="12" t="str">
        <f t="shared" si="508"/>
        <v>07</v>
      </c>
      <c r="L3649" s="2" t="s">
        <v>30</v>
      </c>
      <c r="M3649" s="2" t="s">
        <v>15</v>
      </c>
      <c r="N3649" s="2">
        <v>0.63</v>
      </c>
      <c r="O3649" s="2" t="s">
        <v>16</v>
      </c>
      <c r="P3649" s="2">
        <v>13</v>
      </c>
      <c r="Q3649" s="2">
        <f t="shared" si="509"/>
        <v>2</v>
      </c>
      <c r="R3649" s="2">
        <v>16.329999999999998</v>
      </c>
      <c r="S3649" s="2">
        <f t="shared" si="510"/>
        <v>1</v>
      </c>
      <c r="T3649" s="42">
        <f>DataSet!G4177+DataSet!Q4177+DataSet!S4177</f>
        <v>7</v>
      </c>
      <c r="U3649" s="16" t="str">
        <f t="shared" si="511"/>
        <v>High</v>
      </c>
      <c r="V3649" s="4">
        <v>3</v>
      </c>
      <c r="W3649" s="33">
        <f t="shared" si="512"/>
        <v>509.4118596491225</v>
      </c>
      <c r="X3649" s="2" t="s">
        <v>22</v>
      </c>
    </row>
    <row r="3650" spans="1:24" ht="14.25" customHeight="1" x14ac:dyDescent="0.25">
      <c r="A3650" s="2">
        <v>4254</v>
      </c>
      <c r="B3650" s="2">
        <v>25</v>
      </c>
      <c r="C3650" s="2" t="str">
        <f t="shared" ref="C3650:C3713" si="513">IF(AND(B3650&gt;=18, B3650&lt;=29), "Young Adults",
   IF(AND(B3650&gt;=30, B3650&lt;=39), "Early Adults",
      IF(AND(B3650&gt;=40, B3650&lt;=49), "Mid Adults",
         IF(AND(B3650&gt;=50, B3650&lt;=59), "Late Adults",
            IF(AND(B3650&gt;=60, B3650&lt;=69), "Seniors", "Out of Range")
         )
      )
   )
)</f>
        <v>Young Adults</v>
      </c>
      <c r="D3650" s="2" t="s">
        <v>23</v>
      </c>
      <c r="E3650" s="2" t="s">
        <v>29</v>
      </c>
      <c r="F3650" s="2">
        <v>515.17999999999995</v>
      </c>
      <c r="G3650" s="2">
        <f t="shared" ref="G3650:G3713" si="514">IF(F3650 &lt;= 350, 1, IF(F3650&gt; 350, IF(F3650 &lt;= 650, 2, 3)))</f>
        <v>2</v>
      </c>
      <c r="H3650" s="6">
        <v>48450</v>
      </c>
      <c r="I3650" s="12" t="str">
        <f t="shared" ref="I3650:I3713" si="515">TEXT(H3650, "yyyy")</f>
        <v>2032</v>
      </c>
      <c r="J3650" s="10" t="str">
        <f t="shared" ref="J3650:J3713" si="516">TEXT(H3650, "mmm")</f>
        <v>Aug</v>
      </c>
      <c r="K3650" s="12" t="str">
        <f t="shared" ref="K3650:K3713" si="517">TEXT(H3650, "dd")</f>
        <v>24</v>
      </c>
      <c r="L3650" s="2" t="s">
        <v>20</v>
      </c>
      <c r="M3650" s="2" t="s">
        <v>15</v>
      </c>
      <c r="N3650" s="2">
        <v>0.63</v>
      </c>
      <c r="O3650" s="2" t="s">
        <v>16</v>
      </c>
      <c r="P3650" s="2">
        <v>8</v>
      </c>
      <c r="Q3650" s="2">
        <f t="shared" ref="Q3650:Q3713" si="518">IF(P3650 &lt;= 5, 1, IF(P3650&gt; 5, IF(P3650 &lt;= 15, 2, 3)))</f>
        <v>2</v>
      </c>
      <c r="R3650" s="2">
        <v>64.400000000000006</v>
      </c>
      <c r="S3650" s="2">
        <f t="shared" ref="S3650:S3713" si="519">IF(R3650 &lt;= 50, 1, IF(R3650&gt; 50, IF(R3650 &lt;= 150, 2, 3)))</f>
        <v>2</v>
      </c>
      <c r="T3650" s="42">
        <f>DataSet!G4255+DataSet!Q4255+DataSet!S4255</f>
        <v>3</v>
      </c>
      <c r="U3650" s="16" t="str">
        <f t="shared" ref="U3650:U3713" si="520">IF(T3650&lt;=4,"Low",IF(T3650&lt;=6,"Medium","High"))</f>
        <v>Low</v>
      </c>
      <c r="V3650" s="4">
        <v>2</v>
      </c>
      <c r="W3650" s="33">
        <f t="shared" ref="W3650:W3713" si="521">AVERAGEIFS(F3650:F8649, V3650:V8649,V3650 )</f>
        <v>531.76400722021663</v>
      </c>
      <c r="X3650" s="2" t="s">
        <v>28</v>
      </c>
    </row>
    <row r="3651" spans="1:24" ht="14.25" customHeight="1" x14ac:dyDescent="0.25">
      <c r="A3651" s="2">
        <v>4268</v>
      </c>
      <c r="B3651" s="2">
        <v>48</v>
      </c>
      <c r="C3651" s="2" t="str">
        <f t="shared" si="513"/>
        <v>Mid Adults</v>
      </c>
      <c r="D3651" s="2" t="s">
        <v>18</v>
      </c>
      <c r="E3651" s="2" t="s">
        <v>27</v>
      </c>
      <c r="F3651" s="2">
        <v>172.32</v>
      </c>
      <c r="G3651" s="2">
        <f t="shared" si="514"/>
        <v>1</v>
      </c>
      <c r="H3651" s="6">
        <v>48464</v>
      </c>
      <c r="I3651" s="12" t="str">
        <f t="shared" si="515"/>
        <v>2032</v>
      </c>
      <c r="J3651" s="10" t="str">
        <f t="shared" si="516"/>
        <v>Sep</v>
      </c>
      <c r="K3651" s="12" t="str">
        <f t="shared" si="517"/>
        <v>07</v>
      </c>
      <c r="L3651" s="2" t="s">
        <v>24</v>
      </c>
      <c r="M3651" s="2" t="s">
        <v>15</v>
      </c>
      <c r="N3651" s="2">
        <v>0.63</v>
      </c>
      <c r="O3651" s="2" t="s">
        <v>16</v>
      </c>
      <c r="P3651" s="2">
        <v>13</v>
      </c>
      <c r="Q3651" s="2">
        <f t="shared" si="518"/>
        <v>2</v>
      </c>
      <c r="R3651" s="2">
        <v>13.26</v>
      </c>
      <c r="S3651" s="2">
        <f t="shared" si="519"/>
        <v>1</v>
      </c>
      <c r="T3651" s="42">
        <f>DataSet!G4269+DataSet!Q4269+DataSet!S4269</f>
        <v>4</v>
      </c>
      <c r="U3651" s="16" t="str">
        <f t="shared" si="520"/>
        <v>Low</v>
      </c>
      <c r="V3651" s="4">
        <v>1</v>
      </c>
      <c r="W3651" s="33">
        <f t="shared" si="521"/>
        <v>528.0747727272726</v>
      </c>
      <c r="X3651" s="2" t="s">
        <v>22</v>
      </c>
    </row>
    <row r="3652" spans="1:24" ht="14.25" customHeight="1" x14ac:dyDescent="0.25">
      <c r="A3652" s="2">
        <v>4560</v>
      </c>
      <c r="B3652" s="2">
        <v>58</v>
      </c>
      <c r="C3652" s="2" t="str">
        <f t="shared" si="513"/>
        <v>Late Adults</v>
      </c>
      <c r="D3652" s="2" t="s">
        <v>18</v>
      </c>
      <c r="E3652" s="2" t="s">
        <v>19</v>
      </c>
      <c r="F3652" s="2">
        <v>735.9</v>
      </c>
      <c r="G3652" s="2">
        <f t="shared" si="514"/>
        <v>3</v>
      </c>
      <c r="H3652" s="6">
        <v>48756</v>
      </c>
      <c r="I3652" s="12" t="str">
        <f t="shared" si="515"/>
        <v>2033</v>
      </c>
      <c r="J3652" s="10" t="str">
        <f t="shared" si="516"/>
        <v>Jun</v>
      </c>
      <c r="K3652" s="12" t="str">
        <f t="shared" si="517"/>
        <v>26</v>
      </c>
      <c r="L3652" s="2" t="s">
        <v>20</v>
      </c>
      <c r="M3652" s="2" t="s">
        <v>15</v>
      </c>
      <c r="N3652" s="2">
        <v>0.63</v>
      </c>
      <c r="O3652" s="2" t="s">
        <v>21</v>
      </c>
      <c r="P3652" s="2">
        <v>11</v>
      </c>
      <c r="Q3652" s="2">
        <f t="shared" si="518"/>
        <v>2</v>
      </c>
      <c r="R3652" s="2">
        <v>66.900000000000006</v>
      </c>
      <c r="S3652" s="2">
        <f t="shared" si="519"/>
        <v>2</v>
      </c>
      <c r="T3652" s="42">
        <f>DataSet!G4561+DataSet!Q4561+DataSet!S4561</f>
        <v>5</v>
      </c>
      <c r="U3652" s="16" t="str">
        <f t="shared" si="520"/>
        <v>Medium</v>
      </c>
      <c r="V3652" s="4">
        <v>4</v>
      </c>
      <c r="W3652" s="33">
        <f t="shared" si="521"/>
        <v>517.76364620938625</v>
      </c>
      <c r="X3652" s="2" t="s">
        <v>17</v>
      </c>
    </row>
    <row r="3653" spans="1:24" ht="14.25" customHeight="1" x14ac:dyDescent="0.25">
      <c r="A3653" s="2">
        <v>4583</v>
      </c>
      <c r="B3653" s="2">
        <v>58</v>
      </c>
      <c r="C3653" s="2" t="str">
        <f t="shared" si="513"/>
        <v>Late Adults</v>
      </c>
      <c r="D3653" s="2" t="s">
        <v>23</v>
      </c>
      <c r="E3653" s="2" t="s">
        <v>19</v>
      </c>
      <c r="F3653" s="2">
        <v>217.89</v>
      </c>
      <c r="G3653" s="2">
        <f t="shared" si="514"/>
        <v>1</v>
      </c>
      <c r="H3653" s="6">
        <v>48779</v>
      </c>
      <c r="I3653" s="12" t="str">
        <f t="shared" si="515"/>
        <v>2033</v>
      </c>
      <c r="J3653" s="10" t="str">
        <f t="shared" si="516"/>
        <v>Jul</v>
      </c>
      <c r="K3653" s="12" t="str">
        <f t="shared" si="517"/>
        <v>19</v>
      </c>
      <c r="L3653" s="2" t="s">
        <v>24</v>
      </c>
      <c r="M3653" s="2" t="s">
        <v>25</v>
      </c>
      <c r="N3653" s="2">
        <v>0.63</v>
      </c>
      <c r="O3653" s="2" t="s">
        <v>21</v>
      </c>
      <c r="P3653" s="2">
        <v>18</v>
      </c>
      <c r="Q3653" s="2">
        <f t="shared" si="518"/>
        <v>3</v>
      </c>
      <c r="R3653" s="2">
        <v>12.1</v>
      </c>
      <c r="S3653" s="2">
        <f t="shared" si="519"/>
        <v>1</v>
      </c>
      <c r="T3653" s="42">
        <f>DataSet!G4584+DataSet!Q4584+DataSet!S4584</f>
        <v>4</v>
      </c>
      <c r="U3653" s="16" t="str">
        <f t="shared" si="520"/>
        <v>Low</v>
      </c>
      <c r="V3653" s="4">
        <v>1</v>
      </c>
      <c r="W3653" s="33">
        <f t="shared" si="521"/>
        <v>529.42745247148275</v>
      </c>
      <c r="X3653" s="2" t="s">
        <v>28</v>
      </c>
    </row>
    <row r="3654" spans="1:24" ht="14.25" customHeight="1" x14ac:dyDescent="0.25">
      <c r="A3654" s="2">
        <v>88</v>
      </c>
      <c r="B3654" s="2">
        <v>22</v>
      </c>
      <c r="C3654" s="2" t="str">
        <f t="shared" si="513"/>
        <v>Young Adults</v>
      </c>
      <c r="D3654" s="2" t="s">
        <v>18</v>
      </c>
      <c r="E3654" s="2" t="s">
        <v>27</v>
      </c>
      <c r="F3654" s="2">
        <v>95.5</v>
      </c>
      <c r="G3654" s="2">
        <f t="shared" si="514"/>
        <v>1</v>
      </c>
      <c r="H3654" s="6">
        <v>44284</v>
      </c>
      <c r="I3654" s="12" t="str">
        <f t="shared" si="515"/>
        <v>2021</v>
      </c>
      <c r="J3654" s="10" t="str">
        <f t="shared" si="516"/>
        <v>Mar</v>
      </c>
      <c r="K3654" s="12" t="str">
        <f t="shared" si="517"/>
        <v>29</v>
      </c>
      <c r="L3654" s="2" t="s">
        <v>20</v>
      </c>
      <c r="M3654" s="2" t="s">
        <v>15</v>
      </c>
      <c r="N3654" s="2">
        <v>0.62</v>
      </c>
      <c r="O3654" s="2" t="s">
        <v>21</v>
      </c>
      <c r="P3654" s="2">
        <v>17</v>
      </c>
      <c r="Q3654" s="2">
        <f t="shared" si="518"/>
        <v>3</v>
      </c>
      <c r="R3654" s="2">
        <v>5.62</v>
      </c>
      <c r="S3654" s="2">
        <f t="shared" si="519"/>
        <v>1</v>
      </c>
      <c r="T3654" s="42">
        <f>DataSet!G89+DataSet!Q89+DataSet!S89</f>
        <v>4</v>
      </c>
      <c r="U3654" s="16" t="str">
        <f t="shared" si="520"/>
        <v>Low</v>
      </c>
      <c r="V3654" s="4">
        <v>4</v>
      </c>
      <c r="W3654" s="33">
        <f t="shared" si="521"/>
        <v>516.97329710144925</v>
      </c>
      <c r="X3654" s="2" t="s">
        <v>22</v>
      </c>
    </row>
    <row r="3655" spans="1:24" ht="14.25" customHeight="1" x14ac:dyDescent="0.25">
      <c r="A3655" s="2">
        <v>186</v>
      </c>
      <c r="B3655" s="2">
        <v>22</v>
      </c>
      <c r="C3655" s="2" t="str">
        <f t="shared" si="513"/>
        <v>Young Adults</v>
      </c>
      <c r="D3655" s="2" t="s">
        <v>26</v>
      </c>
      <c r="E3655" s="2" t="s">
        <v>27</v>
      </c>
      <c r="F3655" s="2">
        <v>78.290000000000006</v>
      </c>
      <c r="G3655" s="2">
        <f t="shared" si="514"/>
        <v>1</v>
      </c>
      <c r="H3655" s="6">
        <v>44382</v>
      </c>
      <c r="I3655" s="12" t="str">
        <f t="shared" si="515"/>
        <v>2021</v>
      </c>
      <c r="J3655" s="10" t="str">
        <f t="shared" si="516"/>
        <v>Jul</v>
      </c>
      <c r="K3655" s="12" t="str">
        <f t="shared" si="517"/>
        <v>05</v>
      </c>
      <c r="L3655" s="2" t="s">
        <v>20</v>
      </c>
      <c r="M3655" s="2" t="s">
        <v>15</v>
      </c>
      <c r="N3655" s="2">
        <v>0.62</v>
      </c>
      <c r="O3655" s="2" t="s">
        <v>21</v>
      </c>
      <c r="P3655" s="2">
        <v>4</v>
      </c>
      <c r="Q3655" s="2">
        <f t="shared" si="518"/>
        <v>1</v>
      </c>
      <c r="R3655" s="2">
        <v>19.57</v>
      </c>
      <c r="S3655" s="2">
        <f t="shared" si="519"/>
        <v>1</v>
      </c>
      <c r="T3655" s="42">
        <f>DataSet!G187+DataSet!Q187+DataSet!S187</f>
        <v>4</v>
      </c>
      <c r="U3655" s="16" t="str">
        <f t="shared" si="520"/>
        <v>Low</v>
      </c>
      <c r="V3655" s="4">
        <v>2</v>
      </c>
      <c r="W3655" s="33">
        <f t="shared" si="521"/>
        <v>531.82409420289844</v>
      </c>
      <c r="X3655" s="2" t="s">
        <v>22</v>
      </c>
    </row>
    <row r="3656" spans="1:24" ht="14.25" customHeight="1" x14ac:dyDescent="0.25">
      <c r="A3656" s="2">
        <v>245</v>
      </c>
      <c r="B3656" s="2">
        <v>46</v>
      </c>
      <c r="C3656" s="2" t="str">
        <f t="shared" si="513"/>
        <v>Mid Adults</v>
      </c>
      <c r="D3656" s="2" t="s">
        <v>18</v>
      </c>
      <c r="E3656" s="2" t="s">
        <v>19</v>
      </c>
      <c r="F3656" s="2">
        <v>529.49</v>
      </c>
      <c r="G3656" s="2">
        <f t="shared" si="514"/>
        <v>2</v>
      </c>
      <c r="H3656" s="6">
        <v>44441</v>
      </c>
      <c r="I3656" s="12" t="str">
        <f t="shared" si="515"/>
        <v>2021</v>
      </c>
      <c r="J3656" s="10" t="str">
        <f t="shared" si="516"/>
        <v>Sep</v>
      </c>
      <c r="K3656" s="12" t="str">
        <f t="shared" si="517"/>
        <v>02</v>
      </c>
      <c r="L3656" s="2" t="s">
        <v>20</v>
      </c>
      <c r="M3656" s="2" t="s">
        <v>25</v>
      </c>
      <c r="N3656" s="2">
        <v>0.62</v>
      </c>
      <c r="O3656" s="2" t="s">
        <v>16</v>
      </c>
      <c r="P3656" s="2">
        <v>4</v>
      </c>
      <c r="Q3656" s="2">
        <f t="shared" si="518"/>
        <v>1</v>
      </c>
      <c r="R3656" s="2">
        <v>132.37</v>
      </c>
      <c r="S3656" s="2">
        <f t="shared" si="519"/>
        <v>2</v>
      </c>
      <c r="T3656" s="42">
        <f>DataSet!G246+DataSet!Q246+DataSet!S246</f>
        <v>4</v>
      </c>
      <c r="U3656" s="16" t="str">
        <f t="shared" si="520"/>
        <v>Low</v>
      </c>
      <c r="V3656" s="4">
        <v>2</v>
      </c>
      <c r="W3656" s="33">
        <f t="shared" si="521"/>
        <v>533.47330909090908</v>
      </c>
      <c r="X3656" s="2" t="s">
        <v>28</v>
      </c>
    </row>
    <row r="3657" spans="1:24" ht="14.25" customHeight="1" x14ac:dyDescent="0.25">
      <c r="A3657" s="2">
        <v>849</v>
      </c>
      <c r="B3657" s="2">
        <v>38</v>
      </c>
      <c r="C3657" s="2" t="str">
        <f t="shared" si="513"/>
        <v>Early Adults</v>
      </c>
      <c r="D3657" s="2" t="s">
        <v>18</v>
      </c>
      <c r="E3657" s="2" t="s">
        <v>27</v>
      </c>
      <c r="F3657" s="2">
        <v>412.14</v>
      </c>
      <c r="G3657" s="2">
        <f t="shared" si="514"/>
        <v>2</v>
      </c>
      <c r="H3657" s="6">
        <v>45045</v>
      </c>
      <c r="I3657" s="12" t="str">
        <f t="shared" si="515"/>
        <v>2023</v>
      </c>
      <c r="J3657" s="10" t="str">
        <f t="shared" si="516"/>
        <v>Apr</v>
      </c>
      <c r="K3657" s="12" t="str">
        <f t="shared" si="517"/>
        <v>29</v>
      </c>
      <c r="L3657" s="2" t="s">
        <v>20</v>
      </c>
      <c r="M3657" s="2" t="s">
        <v>15</v>
      </c>
      <c r="N3657" s="2">
        <v>0.62</v>
      </c>
      <c r="O3657" s="2" t="s">
        <v>21</v>
      </c>
      <c r="P3657" s="2">
        <v>1</v>
      </c>
      <c r="Q3657" s="2">
        <f t="shared" si="518"/>
        <v>1</v>
      </c>
      <c r="R3657" s="2">
        <v>412.14</v>
      </c>
      <c r="S3657" s="2">
        <f t="shared" si="519"/>
        <v>3</v>
      </c>
      <c r="T3657" s="42">
        <f>DataSet!G850+DataSet!Q850+DataSet!S850</f>
        <v>7</v>
      </c>
      <c r="U3657" s="16" t="str">
        <f t="shared" si="520"/>
        <v>High</v>
      </c>
      <c r="V3657" s="4">
        <v>3</v>
      </c>
      <c r="W3657" s="33">
        <f t="shared" si="521"/>
        <v>510.45802816901386</v>
      </c>
      <c r="X3657" s="2" t="s">
        <v>22</v>
      </c>
    </row>
    <row r="3658" spans="1:24" ht="14.25" customHeight="1" x14ac:dyDescent="0.25">
      <c r="A3658" s="2">
        <v>939</v>
      </c>
      <c r="B3658" s="2">
        <v>18</v>
      </c>
      <c r="C3658" s="2" t="str">
        <f t="shared" si="513"/>
        <v>Young Adults</v>
      </c>
      <c r="D3658" s="2" t="s">
        <v>26</v>
      </c>
      <c r="E3658" s="2" t="s">
        <v>27</v>
      </c>
      <c r="F3658" s="2">
        <v>412.92</v>
      </c>
      <c r="G3658" s="2">
        <f t="shared" si="514"/>
        <v>2</v>
      </c>
      <c r="H3658" s="6">
        <v>45135</v>
      </c>
      <c r="I3658" s="12" t="str">
        <f t="shared" si="515"/>
        <v>2023</v>
      </c>
      <c r="J3658" s="10" t="str">
        <f t="shared" si="516"/>
        <v>Jul</v>
      </c>
      <c r="K3658" s="12" t="str">
        <f t="shared" si="517"/>
        <v>28</v>
      </c>
      <c r="L3658" s="2" t="s">
        <v>14</v>
      </c>
      <c r="M3658" s="2" t="s">
        <v>25</v>
      </c>
      <c r="N3658" s="2">
        <v>0.62</v>
      </c>
      <c r="O3658" s="2" t="s">
        <v>21</v>
      </c>
      <c r="P3658" s="2">
        <v>4</v>
      </c>
      <c r="Q3658" s="2">
        <f t="shared" si="518"/>
        <v>1</v>
      </c>
      <c r="R3658" s="2">
        <v>103.23</v>
      </c>
      <c r="S3658" s="2">
        <f t="shared" si="519"/>
        <v>2</v>
      </c>
      <c r="T3658" s="42">
        <f>DataSet!G940+DataSet!Q940+DataSet!S940</f>
        <v>7</v>
      </c>
      <c r="U3658" s="16" t="str">
        <f t="shared" si="520"/>
        <v>High</v>
      </c>
      <c r="V3658" s="4">
        <v>1</v>
      </c>
      <c r="W3658" s="33">
        <f t="shared" si="521"/>
        <v>530.61652671755701</v>
      </c>
      <c r="X3658" s="2" t="s">
        <v>17</v>
      </c>
    </row>
    <row r="3659" spans="1:24" ht="14.25" customHeight="1" x14ac:dyDescent="0.25">
      <c r="A3659" s="2">
        <v>1084</v>
      </c>
      <c r="B3659" s="2">
        <v>33</v>
      </c>
      <c r="C3659" s="2" t="str">
        <f t="shared" si="513"/>
        <v>Early Adults</v>
      </c>
      <c r="D3659" s="2" t="s">
        <v>26</v>
      </c>
      <c r="E3659" s="2" t="s">
        <v>29</v>
      </c>
      <c r="F3659" s="2">
        <v>957.27</v>
      </c>
      <c r="G3659" s="2">
        <f t="shared" si="514"/>
        <v>3</v>
      </c>
      <c r="H3659" s="6">
        <v>45280</v>
      </c>
      <c r="I3659" s="12" t="str">
        <f t="shared" si="515"/>
        <v>2023</v>
      </c>
      <c r="J3659" s="10" t="str">
        <f t="shared" si="516"/>
        <v>Dec</v>
      </c>
      <c r="K3659" s="12" t="str">
        <f t="shared" si="517"/>
        <v>20</v>
      </c>
      <c r="L3659" s="2" t="s">
        <v>14</v>
      </c>
      <c r="M3659" s="2" t="s">
        <v>15</v>
      </c>
      <c r="N3659" s="2">
        <v>0.62</v>
      </c>
      <c r="O3659" s="2" t="s">
        <v>16</v>
      </c>
      <c r="P3659" s="2">
        <v>9</v>
      </c>
      <c r="Q3659" s="2">
        <f t="shared" si="518"/>
        <v>2</v>
      </c>
      <c r="R3659" s="2">
        <v>106.36</v>
      </c>
      <c r="S3659" s="2">
        <f t="shared" si="519"/>
        <v>2</v>
      </c>
      <c r="T3659" s="42">
        <f>DataSet!G1085+DataSet!Q1085+DataSet!S1085</f>
        <v>5</v>
      </c>
      <c r="U3659" s="16" t="str">
        <f t="shared" si="520"/>
        <v>Medium</v>
      </c>
      <c r="V3659" s="4">
        <v>5</v>
      </c>
      <c r="W3659" s="33">
        <f t="shared" si="521"/>
        <v>538.08356000000015</v>
      </c>
      <c r="X3659" s="2" t="s">
        <v>22</v>
      </c>
    </row>
    <row r="3660" spans="1:24" ht="14.25" customHeight="1" x14ac:dyDescent="0.25">
      <c r="A3660" s="2">
        <v>1270</v>
      </c>
      <c r="B3660" s="2">
        <v>33</v>
      </c>
      <c r="C3660" s="2" t="str">
        <f t="shared" si="513"/>
        <v>Early Adults</v>
      </c>
      <c r="D3660" s="2" t="s">
        <v>23</v>
      </c>
      <c r="E3660" s="2" t="s">
        <v>29</v>
      </c>
      <c r="F3660" s="2">
        <v>106.31</v>
      </c>
      <c r="G3660" s="2">
        <f t="shared" si="514"/>
        <v>1</v>
      </c>
      <c r="H3660" s="6">
        <v>45466</v>
      </c>
      <c r="I3660" s="12" t="str">
        <f t="shared" si="515"/>
        <v>2024</v>
      </c>
      <c r="J3660" s="10" t="str">
        <f t="shared" si="516"/>
        <v>Jun</v>
      </c>
      <c r="K3660" s="12" t="str">
        <f t="shared" si="517"/>
        <v>23</v>
      </c>
      <c r="L3660" s="2" t="s">
        <v>24</v>
      </c>
      <c r="M3660" s="2" t="s">
        <v>15</v>
      </c>
      <c r="N3660" s="2">
        <v>0.62</v>
      </c>
      <c r="O3660" s="2" t="s">
        <v>21</v>
      </c>
      <c r="P3660" s="2">
        <v>6</v>
      </c>
      <c r="Q3660" s="2">
        <f t="shared" si="518"/>
        <v>2</v>
      </c>
      <c r="R3660" s="2">
        <v>17.72</v>
      </c>
      <c r="S3660" s="2">
        <f t="shared" si="519"/>
        <v>1</v>
      </c>
      <c r="T3660" s="42">
        <f>DataSet!G1271+DataSet!Q1271+DataSet!S1271</f>
        <v>5</v>
      </c>
      <c r="U3660" s="16" t="str">
        <f t="shared" si="520"/>
        <v>Medium</v>
      </c>
      <c r="V3660" s="4">
        <v>4</v>
      </c>
      <c r="W3660" s="33">
        <f t="shared" si="521"/>
        <v>518.50592727272726</v>
      </c>
      <c r="X3660" s="2" t="s">
        <v>17</v>
      </c>
    </row>
    <row r="3661" spans="1:24" ht="14.25" customHeight="1" x14ac:dyDescent="0.25">
      <c r="A3661" s="2">
        <v>1742</v>
      </c>
      <c r="B3661" s="2">
        <v>63</v>
      </c>
      <c r="C3661" s="2" t="str">
        <f t="shared" si="513"/>
        <v>Seniors</v>
      </c>
      <c r="D3661" s="2" t="s">
        <v>26</v>
      </c>
      <c r="E3661" s="2" t="s">
        <v>29</v>
      </c>
      <c r="F3661" s="2">
        <v>640.6</v>
      </c>
      <c r="G3661" s="2">
        <f t="shared" si="514"/>
        <v>2</v>
      </c>
      <c r="H3661" s="6">
        <v>45938</v>
      </c>
      <c r="I3661" s="12" t="str">
        <f t="shared" si="515"/>
        <v>2025</v>
      </c>
      <c r="J3661" s="10" t="str">
        <f t="shared" si="516"/>
        <v>Oct</v>
      </c>
      <c r="K3661" s="12" t="str">
        <f t="shared" si="517"/>
        <v>08</v>
      </c>
      <c r="L3661" s="2" t="s">
        <v>14</v>
      </c>
      <c r="M3661" s="2" t="s">
        <v>15</v>
      </c>
      <c r="N3661" s="2">
        <v>0.62</v>
      </c>
      <c r="O3661" s="2" t="s">
        <v>16</v>
      </c>
      <c r="P3661" s="2">
        <v>5</v>
      </c>
      <c r="Q3661" s="2">
        <f t="shared" si="518"/>
        <v>1</v>
      </c>
      <c r="R3661" s="2">
        <v>128.12</v>
      </c>
      <c r="S3661" s="2">
        <f t="shared" si="519"/>
        <v>2</v>
      </c>
      <c r="T3661" s="42">
        <f>DataSet!G1743+DataSet!Q1743+DataSet!S1743</f>
        <v>5</v>
      </c>
      <c r="U3661" s="16" t="str">
        <f t="shared" si="520"/>
        <v>Medium</v>
      </c>
      <c r="V3661" s="4">
        <v>2</v>
      </c>
      <c r="W3661" s="33">
        <f t="shared" si="521"/>
        <v>533.48784671532837</v>
      </c>
      <c r="X3661" s="2" t="s">
        <v>28</v>
      </c>
    </row>
    <row r="3662" spans="1:24" ht="14.25" customHeight="1" x14ac:dyDescent="0.25">
      <c r="A3662" s="2">
        <v>2340</v>
      </c>
      <c r="B3662" s="2">
        <v>35</v>
      </c>
      <c r="C3662" s="2" t="str">
        <f t="shared" si="513"/>
        <v>Early Adults</v>
      </c>
      <c r="D3662" s="2" t="s">
        <v>26</v>
      </c>
      <c r="E3662" s="2" t="s">
        <v>27</v>
      </c>
      <c r="F3662" s="2">
        <v>294.89</v>
      </c>
      <c r="G3662" s="2">
        <f t="shared" si="514"/>
        <v>1</v>
      </c>
      <c r="H3662" s="6">
        <v>46536</v>
      </c>
      <c r="I3662" s="12" t="str">
        <f t="shared" si="515"/>
        <v>2027</v>
      </c>
      <c r="J3662" s="10" t="str">
        <f t="shared" si="516"/>
        <v>May</v>
      </c>
      <c r="K3662" s="12" t="str">
        <f t="shared" si="517"/>
        <v>29</v>
      </c>
      <c r="L3662" s="2" t="s">
        <v>20</v>
      </c>
      <c r="M3662" s="2" t="s">
        <v>15</v>
      </c>
      <c r="N3662" s="2">
        <v>0.62</v>
      </c>
      <c r="O3662" s="2" t="s">
        <v>16</v>
      </c>
      <c r="P3662" s="2">
        <v>12</v>
      </c>
      <c r="Q3662" s="2">
        <f t="shared" si="518"/>
        <v>2</v>
      </c>
      <c r="R3662" s="2">
        <v>24.57</v>
      </c>
      <c r="S3662" s="2">
        <f t="shared" si="519"/>
        <v>1</v>
      </c>
      <c r="T3662" s="42">
        <f>DataSet!G2341+DataSet!Q2341+DataSet!S2341</f>
        <v>7</v>
      </c>
      <c r="U3662" s="16" t="str">
        <f t="shared" si="520"/>
        <v>High</v>
      </c>
      <c r="V3662" s="4">
        <v>3</v>
      </c>
      <c r="W3662" s="33">
        <f t="shared" si="521"/>
        <v>510.80544169611278</v>
      </c>
      <c r="X3662" s="2" t="s">
        <v>17</v>
      </c>
    </row>
    <row r="3663" spans="1:24" ht="14.25" customHeight="1" x14ac:dyDescent="0.25">
      <c r="A3663" s="2">
        <v>2363</v>
      </c>
      <c r="B3663" s="2">
        <v>65</v>
      </c>
      <c r="C3663" s="2" t="str">
        <f t="shared" si="513"/>
        <v>Seniors</v>
      </c>
      <c r="D3663" s="2" t="s">
        <v>18</v>
      </c>
      <c r="E3663" s="2" t="s">
        <v>13</v>
      </c>
      <c r="F3663" s="2">
        <v>923.13</v>
      </c>
      <c r="G3663" s="2">
        <f t="shared" si="514"/>
        <v>3</v>
      </c>
      <c r="H3663" s="6">
        <v>46559</v>
      </c>
      <c r="I3663" s="12" t="str">
        <f t="shared" si="515"/>
        <v>2027</v>
      </c>
      <c r="J3663" s="10" t="str">
        <f t="shared" si="516"/>
        <v>Jun</v>
      </c>
      <c r="K3663" s="12" t="str">
        <f t="shared" si="517"/>
        <v>21</v>
      </c>
      <c r="L3663" s="2" t="s">
        <v>30</v>
      </c>
      <c r="M3663" s="2" t="s">
        <v>25</v>
      </c>
      <c r="N3663" s="2">
        <v>0.62</v>
      </c>
      <c r="O3663" s="2" t="s">
        <v>21</v>
      </c>
      <c r="P3663" s="2">
        <v>14</v>
      </c>
      <c r="Q3663" s="2">
        <f t="shared" si="518"/>
        <v>2</v>
      </c>
      <c r="R3663" s="2">
        <v>65.94</v>
      </c>
      <c r="S3663" s="2">
        <f t="shared" si="519"/>
        <v>2</v>
      </c>
      <c r="T3663" s="42">
        <f>DataSet!G2364+DataSet!Q2364+DataSet!S2364</f>
        <v>5</v>
      </c>
      <c r="U3663" s="16" t="str">
        <f t="shared" si="520"/>
        <v>Medium</v>
      </c>
      <c r="V3663" s="4">
        <v>4</v>
      </c>
      <c r="W3663" s="33">
        <f t="shared" si="521"/>
        <v>520.01029197080288</v>
      </c>
      <c r="X3663" s="2" t="s">
        <v>17</v>
      </c>
    </row>
    <row r="3664" spans="1:24" ht="14.25" customHeight="1" x14ac:dyDescent="0.25">
      <c r="A3664" s="2">
        <v>2674</v>
      </c>
      <c r="B3664" s="2">
        <v>28</v>
      </c>
      <c r="C3664" s="2" t="str">
        <f t="shared" si="513"/>
        <v>Young Adults</v>
      </c>
      <c r="D3664" s="2" t="s">
        <v>12</v>
      </c>
      <c r="E3664" s="2" t="s">
        <v>27</v>
      </c>
      <c r="F3664" s="2">
        <v>380.38</v>
      </c>
      <c r="G3664" s="2">
        <f t="shared" si="514"/>
        <v>2</v>
      </c>
      <c r="H3664" s="6">
        <v>46870</v>
      </c>
      <c r="I3664" s="12" t="str">
        <f t="shared" si="515"/>
        <v>2028</v>
      </c>
      <c r="J3664" s="10" t="str">
        <f t="shared" si="516"/>
        <v>Apr</v>
      </c>
      <c r="K3664" s="12" t="str">
        <f t="shared" si="517"/>
        <v>27</v>
      </c>
      <c r="L3664" s="2" t="s">
        <v>30</v>
      </c>
      <c r="M3664" s="2" t="s">
        <v>25</v>
      </c>
      <c r="N3664" s="2">
        <v>0.62</v>
      </c>
      <c r="O3664" s="2" t="s">
        <v>21</v>
      </c>
      <c r="P3664" s="2">
        <v>15</v>
      </c>
      <c r="Q3664" s="2">
        <f t="shared" si="518"/>
        <v>2</v>
      </c>
      <c r="R3664" s="2">
        <v>25.36</v>
      </c>
      <c r="S3664" s="2">
        <f t="shared" si="519"/>
        <v>1</v>
      </c>
      <c r="T3664" s="42">
        <f>DataSet!G2675+DataSet!Q2675+DataSet!S2675</f>
        <v>4</v>
      </c>
      <c r="U3664" s="16" t="str">
        <f t="shared" si="520"/>
        <v>Low</v>
      </c>
      <c r="V3664" s="4">
        <v>1</v>
      </c>
      <c r="W3664" s="33">
        <f t="shared" si="521"/>
        <v>531.06747126436767</v>
      </c>
      <c r="X3664" s="2" t="s">
        <v>22</v>
      </c>
    </row>
    <row r="3665" spans="1:24" ht="14.25" customHeight="1" x14ac:dyDescent="0.25">
      <c r="A3665" s="2">
        <v>2729</v>
      </c>
      <c r="B3665" s="2">
        <v>57</v>
      </c>
      <c r="C3665" s="2" t="str">
        <f t="shared" si="513"/>
        <v>Late Adults</v>
      </c>
      <c r="D3665" s="2" t="s">
        <v>26</v>
      </c>
      <c r="E3665" s="2" t="s">
        <v>27</v>
      </c>
      <c r="F3665" s="2">
        <v>892.43</v>
      </c>
      <c r="G3665" s="2">
        <f t="shared" si="514"/>
        <v>3</v>
      </c>
      <c r="H3665" s="6">
        <v>46925</v>
      </c>
      <c r="I3665" s="12" t="str">
        <f t="shared" si="515"/>
        <v>2028</v>
      </c>
      <c r="J3665" s="10" t="str">
        <f t="shared" si="516"/>
        <v>Jun</v>
      </c>
      <c r="K3665" s="12" t="str">
        <f t="shared" si="517"/>
        <v>21</v>
      </c>
      <c r="L3665" s="2" t="s">
        <v>30</v>
      </c>
      <c r="M3665" s="2" t="s">
        <v>25</v>
      </c>
      <c r="N3665" s="2">
        <v>0.62</v>
      </c>
      <c r="O3665" s="2" t="s">
        <v>21</v>
      </c>
      <c r="P3665" s="2">
        <v>13</v>
      </c>
      <c r="Q3665" s="2">
        <f t="shared" si="518"/>
        <v>2</v>
      </c>
      <c r="R3665" s="2">
        <v>68.650000000000006</v>
      </c>
      <c r="S3665" s="2">
        <f t="shared" si="519"/>
        <v>2</v>
      </c>
      <c r="T3665" s="42">
        <f>DataSet!G2730+DataSet!Q2730+DataSet!S2730</f>
        <v>5</v>
      </c>
      <c r="U3665" s="16" t="str">
        <f t="shared" si="520"/>
        <v>Medium</v>
      </c>
      <c r="V3665" s="4">
        <v>4</v>
      </c>
      <c r="W3665" s="33">
        <f t="shared" si="521"/>
        <v>518.53366300366292</v>
      </c>
      <c r="X3665" s="2" t="s">
        <v>22</v>
      </c>
    </row>
    <row r="3666" spans="1:24" ht="14.25" customHeight="1" x14ac:dyDescent="0.25">
      <c r="A3666" s="2">
        <v>2745</v>
      </c>
      <c r="B3666" s="2">
        <v>51</v>
      </c>
      <c r="C3666" s="2" t="str">
        <f t="shared" si="513"/>
        <v>Late Adults</v>
      </c>
      <c r="D3666" s="2" t="s">
        <v>12</v>
      </c>
      <c r="E3666" s="2" t="s">
        <v>27</v>
      </c>
      <c r="F3666" s="2">
        <v>902.26</v>
      </c>
      <c r="G3666" s="2">
        <f t="shared" si="514"/>
        <v>3</v>
      </c>
      <c r="H3666" s="6">
        <v>46941</v>
      </c>
      <c r="I3666" s="12" t="str">
        <f t="shared" si="515"/>
        <v>2028</v>
      </c>
      <c r="J3666" s="10" t="str">
        <f t="shared" si="516"/>
        <v>Jul</v>
      </c>
      <c r="K3666" s="12" t="str">
        <f t="shared" si="517"/>
        <v>07</v>
      </c>
      <c r="L3666" s="2" t="s">
        <v>14</v>
      </c>
      <c r="M3666" s="2" t="s">
        <v>15</v>
      </c>
      <c r="N3666" s="2">
        <v>0.62</v>
      </c>
      <c r="O3666" s="2" t="s">
        <v>16</v>
      </c>
      <c r="P3666" s="2">
        <v>11</v>
      </c>
      <c r="Q3666" s="2">
        <f t="shared" si="518"/>
        <v>2</v>
      </c>
      <c r="R3666" s="2">
        <v>82.02</v>
      </c>
      <c r="S3666" s="2">
        <f t="shared" si="519"/>
        <v>2</v>
      </c>
      <c r="T3666" s="42">
        <f>DataSet!G2746+DataSet!Q2746+DataSet!S2746</f>
        <v>6</v>
      </c>
      <c r="U3666" s="16" t="str">
        <f t="shared" si="520"/>
        <v>Medium</v>
      </c>
      <c r="V3666" s="4">
        <v>4</v>
      </c>
      <c r="W3666" s="33">
        <f t="shared" si="521"/>
        <v>517.159044117647</v>
      </c>
      <c r="X3666" s="2" t="s">
        <v>17</v>
      </c>
    </row>
    <row r="3667" spans="1:24" ht="14.25" customHeight="1" x14ac:dyDescent="0.25">
      <c r="A3667" s="2">
        <v>2930</v>
      </c>
      <c r="B3667" s="2">
        <v>27</v>
      </c>
      <c r="C3667" s="2" t="str">
        <f t="shared" si="513"/>
        <v>Young Adults</v>
      </c>
      <c r="D3667" s="2" t="s">
        <v>18</v>
      </c>
      <c r="E3667" s="2" t="s">
        <v>29</v>
      </c>
      <c r="F3667" s="2">
        <v>142.38999999999999</v>
      </c>
      <c r="G3667" s="2">
        <f t="shared" si="514"/>
        <v>1</v>
      </c>
      <c r="H3667" s="6">
        <v>47126</v>
      </c>
      <c r="I3667" s="12" t="str">
        <f t="shared" si="515"/>
        <v>2029</v>
      </c>
      <c r="J3667" s="10" t="str">
        <f t="shared" si="516"/>
        <v>Jan</v>
      </c>
      <c r="K3667" s="12" t="str">
        <f t="shared" si="517"/>
        <v>08</v>
      </c>
      <c r="L3667" s="2" t="s">
        <v>30</v>
      </c>
      <c r="M3667" s="2" t="s">
        <v>15</v>
      </c>
      <c r="N3667" s="2">
        <v>0.62</v>
      </c>
      <c r="O3667" s="2" t="s">
        <v>16</v>
      </c>
      <c r="P3667" s="2">
        <v>18</v>
      </c>
      <c r="Q3667" s="2">
        <f t="shared" si="518"/>
        <v>3</v>
      </c>
      <c r="R3667" s="2">
        <v>7.91</v>
      </c>
      <c r="S3667" s="2">
        <f t="shared" si="519"/>
        <v>1</v>
      </c>
      <c r="T3667" s="42">
        <f>DataSet!G2931+DataSet!Q2931+DataSet!S2931</f>
        <v>7</v>
      </c>
      <c r="U3667" s="16" t="str">
        <f t="shared" si="520"/>
        <v>High</v>
      </c>
      <c r="V3667" s="4">
        <v>3</v>
      </c>
      <c r="W3667" s="33">
        <f t="shared" si="521"/>
        <v>511.57109929077978</v>
      </c>
      <c r="X3667" s="2" t="s">
        <v>28</v>
      </c>
    </row>
    <row r="3668" spans="1:24" ht="14.25" customHeight="1" x14ac:dyDescent="0.25">
      <c r="A3668" s="2">
        <v>3078</v>
      </c>
      <c r="B3668" s="2">
        <v>65</v>
      </c>
      <c r="C3668" s="2" t="str">
        <f t="shared" si="513"/>
        <v>Seniors</v>
      </c>
      <c r="D3668" s="2" t="s">
        <v>23</v>
      </c>
      <c r="E3668" s="2" t="s">
        <v>13</v>
      </c>
      <c r="F3668" s="2">
        <v>578.45000000000005</v>
      </c>
      <c r="G3668" s="2">
        <f t="shared" si="514"/>
        <v>2</v>
      </c>
      <c r="H3668" s="6">
        <v>47274</v>
      </c>
      <c r="I3668" s="12" t="str">
        <f t="shared" si="515"/>
        <v>2029</v>
      </c>
      <c r="J3668" s="10" t="str">
        <f t="shared" si="516"/>
        <v>Jun</v>
      </c>
      <c r="K3668" s="12" t="str">
        <f t="shared" si="517"/>
        <v>05</v>
      </c>
      <c r="L3668" s="2" t="s">
        <v>20</v>
      </c>
      <c r="M3668" s="2" t="s">
        <v>25</v>
      </c>
      <c r="N3668" s="2">
        <v>0.62</v>
      </c>
      <c r="O3668" s="2" t="s">
        <v>16</v>
      </c>
      <c r="P3668" s="2">
        <v>17</v>
      </c>
      <c r="Q3668" s="2">
        <f t="shared" si="518"/>
        <v>3</v>
      </c>
      <c r="R3668" s="2">
        <v>34.03</v>
      </c>
      <c r="S3668" s="2">
        <f t="shared" si="519"/>
        <v>1</v>
      </c>
      <c r="T3668" s="42">
        <f>DataSet!G3079+DataSet!Q3079+DataSet!S3079</f>
        <v>3</v>
      </c>
      <c r="U3668" s="16" t="str">
        <f t="shared" si="520"/>
        <v>Low</v>
      </c>
      <c r="V3668" s="4">
        <v>1</v>
      </c>
      <c r="W3668" s="33">
        <f t="shared" si="521"/>
        <v>531.64703846153827</v>
      </c>
      <c r="X3668" s="2" t="s">
        <v>22</v>
      </c>
    </row>
    <row r="3669" spans="1:24" ht="14.25" customHeight="1" x14ac:dyDescent="0.25">
      <c r="A3669" s="2">
        <v>3152</v>
      </c>
      <c r="B3669" s="2">
        <v>57</v>
      </c>
      <c r="C3669" s="2" t="str">
        <f t="shared" si="513"/>
        <v>Late Adults</v>
      </c>
      <c r="D3669" s="2" t="s">
        <v>23</v>
      </c>
      <c r="E3669" s="2" t="s">
        <v>13</v>
      </c>
      <c r="F3669" s="2">
        <v>971.55</v>
      </c>
      <c r="G3669" s="2">
        <f t="shared" si="514"/>
        <v>3</v>
      </c>
      <c r="H3669" s="6">
        <v>47348</v>
      </c>
      <c r="I3669" s="12" t="str">
        <f t="shared" si="515"/>
        <v>2029</v>
      </c>
      <c r="J3669" s="10" t="str">
        <f t="shared" si="516"/>
        <v>Aug</v>
      </c>
      <c r="K3669" s="12" t="str">
        <f t="shared" si="517"/>
        <v>18</v>
      </c>
      <c r="L3669" s="2" t="s">
        <v>20</v>
      </c>
      <c r="M3669" s="2" t="s">
        <v>25</v>
      </c>
      <c r="N3669" s="2">
        <v>0.62</v>
      </c>
      <c r="O3669" s="2" t="s">
        <v>21</v>
      </c>
      <c r="P3669" s="2">
        <v>8</v>
      </c>
      <c r="Q3669" s="2">
        <f t="shared" si="518"/>
        <v>2</v>
      </c>
      <c r="R3669" s="2">
        <v>121.44</v>
      </c>
      <c r="S3669" s="2">
        <f t="shared" si="519"/>
        <v>2</v>
      </c>
      <c r="T3669" s="42">
        <f>DataSet!G3153+DataSet!Q3153+DataSet!S3153</f>
        <v>4</v>
      </c>
      <c r="U3669" s="16" t="str">
        <f t="shared" si="520"/>
        <v>Low</v>
      </c>
      <c r="V3669" s="4">
        <v>3</v>
      </c>
      <c r="W3669" s="33">
        <f t="shared" si="521"/>
        <v>512.88491103202819</v>
      </c>
      <c r="X3669" s="2" t="s">
        <v>22</v>
      </c>
    </row>
    <row r="3670" spans="1:24" ht="14.25" customHeight="1" x14ac:dyDescent="0.25">
      <c r="A3670" s="2">
        <v>3883</v>
      </c>
      <c r="B3670" s="2">
        <v>25</v>
      </c>
      <c r="C3670" s="2" t="str">
        <f t="shared" si="513"/>
        <v>Young Adults</v>
      </c>
      <c r="D3670" s="2" t="s">
        <v>12</v>
      </c>
      <c r="E3670" s="2" t="s">
        <v>29</v>
      </c>
      <c r="F3670" s="2">
        <v>55.69</v>
      </c>
      <c r="G3670" s="2">
        <f t="shared" si="514"/>
        <v>1</v>
      </c>
      <c r="H3670" s="6">
        <v>48079</v>
      </c>
      <c r="I3670" s="12" t="str">
        <f t="shared" si="515"/>
        <v>2031</v>
      </c>
      <c r="J3670" s="10" t="str">
        <f t="shared" si="516"/>
        <v>Aug</v>
      </c>
      <c r="K3670" s="12" t="str">
        <f t="shared" si="517"/>
        <v>19</v>
      </c>
      <c r="L3670" s="2" t="s">
        <v>20</v>
      </c>
      <c r="M3670" s="2" t="s">
        <v>25</v>
      </c>
      <c r="N3670" s="2">
        <v>0.62</v>
      </c>
      <c r="O3670" s="2" t="s">
        <v>16</v>
      </c>
      <c r="P3670" s="2">
        <v>5</v>
      </c>
      <c r="Q3670" s="2">
        <f t="shared" si="518"/>
        <v>1</v>
      </c>
      <c r="R3670" s="2">
        <v>11.14</v>
      </c>
      <c r="S3670" s="2">
        <f t="shared" si="519"/>
        <v>1</v>
      </c>
      <c r="T3670" s="42">
        <f>DataSet!G3884+DataSet!Q3884+DataSet!S3884</f>
        <v>4</v>
      </c>
      <c r="U3670" s="16" t="str">
        <f t="shared" si="520"/>
        <v>Low</v>
      </c>
      <c r="V3670" s="4">
        <v>1</v>
      </c>
      <c r="W3670" s="33">
        <f t="shared" si="521"/>
        <v>531.46633204633179</v>
      </c>
      <c r="X3670" s="2" t="s">
        <v>22</v>
      </c>
    </row>
    <row r="3671" spans="1:24" ht="14.25" customHeight="1" x14ac:dyDescent="0.25">
      <c r="A3671" s="2">
        <v>4660</v>
      </c>
      <c r="B3671" s="2">
        <v>49</v>
      </c>
      <c r="C3671" s="2" t="str">
        <f t="shared" si="513"/>
        <v>Mid Adults</v>
      </c>
      <c r="D3671" s="2" t="s">
        <v>23</v>
      </c>
      <c r="E3671" s="2" t="s">
        <v>19</v>
      </c>
      <c r="F3671" s="2">
        <v>990.44</v>
      </c>
      <c r="G3671" s="2">
        <f t="shared" si="514"/>
        <v>3</v>
      </c>
      <c r="H3671" s="6">
        <v>48856</v>
      </c>
      <c r="I3671" s="12" t="str">
        <f t="shared" si="515"/>
        <v>2033</v>
      </c>
      <c r="J3671" s="10" t="str">
        <f t="shared" si="516"/>
        <v>Oct</v>
      </c>
      <c r="K3671" s="12" t="str">
        <f t="shared" si="517"/>
        <v>04</v>
      </c>
      <c r="L3671" s="2" t="s">
        <v>20</v>
      </c>
      <c r="M3671" s="2" t="s">
        <v>25</v>
      </c>
      <c r="N3671" s="2">
        <v>0.62</v>
      </c>
      <c r="O3671" s="2" t="s">
        <v>21</v>
      </c>
      <c r="P3671" s="2">
        <v>6</v>
      </c>
      <c r="Q3671" s="2">
        <f t="shared" si="518"/>
        <v>2</v>
      </c>
      <c r="R3671" s="2">
        <v>165.07</v>
      </c>
      <c r="S3671" s="2">
        <f t="shared" si="519"/>
        <v>3</v>
      </c>
      <c r="T3671" s="42">
        <f>DataSet!G4661+DataSet!Q4661+DataSet!S4661</f>
        <v>6</v>
      </c>
      <c r="U3671" s="16" t="str">
        <f t="shared" si="520"/>
        <v>Medium</v>
      </c>
      <c r="V3671" s="4">
        <v>5</v>
      </c>
      <c r="W3671" s="33">
        <f t="shared" si="521"/>
        <v>536.40008032128537</v>
      </c>
      <c r="X3671" s="2" t="s">
        <v>28</v>
      </c>
    </row>
    <row r="3672" spans="1:24" ht="14.25" customHeight="1" x14ac:dyDescent="0.25">
      <c r="A3672" s="2">
        <v>4738</v>
      </c>
      <c r="B3672" s="2">
        <v>33</v>
      </c>
      <c r="C3672" s="2" t="str">
        <f t="shared" si="513"/>
        <v>Early Adults</v>
      </c>
      <c r="D3672" s="2" t="s">
        <v>26</v>
      </c>
      <c r="E3672" s="2" t="s">
        <v>29</v>
      </c>
      <c r="F3672" s="2">
        <v>216.8</v>
      </c>
      <c r="G3672" s="2">
        <f t="shared" si="514"/>
        <v>1</v>
      </c>
      <c r="H3672" s="6">
        <v>48934</v>
      </c>
      <c r="I3672" s="12" t="str">
        <f t="shared" si="515"/>
        <v>2033</v>
      </c>
      <c r="J3672" s="10" t="str">
        <f t="shared" si="516"/>
        <v>Dec</v>
      </c>
      <c r="K3672" s="12" t="str">
        <f t="shared" si="517"/>
        <v>21</v>
      </c>
      <c r="L3672" s="2" t="s">
        <v>20</v>
      </c>
      <c r="M3672" s="2" t="s">
        <v>25</v>
      </c>
      <c r="N3672" s="2">
        <v>0.62</v>
      </c>
      <c r="O3672" s="2" t="s">
        <v>21</v>
      </c>
      <c r="P3672" s="2">
        <v>10</v>
      </c>
      <c r="Q3672" s="2">
        <f t="shared" si="518"/>
        <v>2</v>
      </c>
      <c r="R3672" s="2">
        <v>21.68</v>
      </c>
      <c r="S3672" s="2">
        <f t="shared" si="519"/>
        <v>1</v>
      </c>
      <c r="T3672" s="42">
        <f>DataSet!G4739+DataSet!Q4739+DataSet!S4739</f>
        <v>7</v>
      </c>
      <c r="U3672" s="16" t="str">
        <f t="shared" si="520"/>
        <v>High</v>
      </c>
      <c r="V3672" s="4">
        <v>1</v>
      </c>
      <c r="W3672" s="33">
        <f t="shared" si="521"/>
        <v>533.31042635658889</v>
      </c>
      <c r="X3672" s="2" t="s">
        <v>28</v>
      </c>
    </row>
    <row r="3673" spans="1:24" ht="14.25" customHeight="1" x14ac:dyDescent="0.25">
      <c r="A3673" s="2">
        <v>4879</v>
      </c>
      <c r="B3673" s="2">
        <v>51</v>
      </c>
      <c r="C3673" s="2" t="str">
        <f t="shared" si="513"/>
        <v>Late Adults</v>
      </c>
      <c r="D3673" s="2" t="s">
        <v>23</v>
      </c>
      <c r="E3673" s="2" t="s">
        <v>13</v>
      </c>
      <c r="F3673" s="2">
        <v>533.09</v>
      </c>
      <c r="G3673" s="2">
        <f t="shared" si="514"/>
        <v>2</v>
      </c>
      <c r="H3673" s="6">
        <v>49075</v>
      </c>
      <c r="I3673" s="12" t="str">
        <f t="shared" si="515"/>
        <v>2034</v>
      </c>
      <c r="J3673" s="10" t="str">
        <f t="shared" si="516"/>
        <v>May</v>
      </c>
      <c r="K3673" s="12" t="str">
        <f t="shared" si="517"/>
        <v>11</v>
      </c>
      <c r="L3673" s="2" t="s">
        <v>14</v>
      </c>
      <c r="M3673" s="2" t="s">
        <v>15</v>
      </c>
      <c r="N3673" s="2">
        <v>0.62</v>
      </c>
      <c r="O3673" s="2" t="s">
        <v>16</v>
      </c>
      <c r="P3673" s="2">
        <v>10</v>
      </c>
      <c r="Q3673" s="2">
        <f t="shared" si="518"/>
        <v>2</v>
      </c>
      <c r="R3673" s="2">
        <v>53.31</v>
      </c>
      <c r="S3673" s="2">
        <f t="shared" si="519"/>
        <v>2</v>
      </c>
      <c r="T3673" s="42">
        <f>DataSet!G4880+DataSet!Q4880+DataSet!S4880</f>
        <v>5</v>
      </c>
      <c r="U3673" s="16" t="str">
        <f t="shared" si="520"/>
        <v>Medium</v>
      </c>
      <c r="V3673" s="4">
        <v>3</v>
      </c>
      <c r="W3673" s="33">
        <f t="shared" si="521"/>
        <v>511.2468214285712</v>
      </c>
      <c r="X3673" s="2" t="s">
        <v>17</v>
      </c>
    </row>
    <row r="3674" spans="1:24" ht="14.25" customHeight="1" x14ac:dyDescent="0.25">
      <c r="A3674" s="2">
        <v>4965</v>
      </c>
      <c r="B3674" s="2">
        <v>47</v>
      </c>
      <c r="C3674" s="2" t="str">
        <f t="shared" si="513"/>
        <v>Mid Adults</v>
      </c>
      <c r="D3674" s="2" t="s">
        <v>12</v>
      </c>
      <c r="E3674" s="2" t="s">
        <v>13</v>
      </c>
      <c r="F3674" s="2">
        <v>84.26</v>
      </c>
      <c r="G3674" s="2">
        <f t="shared" si="514"/>
        <v>1</v>
      </c>
      <c r="H3674" s="6">
        <v>49161</v>
      </c>
      <c r="I3674" s="12" t="str">
        <f t="shared" si="515"/>
        <v>2034</v>
      </c>
      <c r="J3674" s="10" t="str">
        <f t="shared" si="516"/>
        <v>Aug</v>
      </c>
      <c r="K3674" s="12" t="str">
        <f t="shared" si="517"/>
        <v>05</v>
      </c>
      <c r="L3674" s="2" t="s">
        <v>24</v>
      </c>
      <c r="M3674" s="2" t="s">
        <v>15</v>
      </c>
      <c r="N3674" s="2">
        <v>0.62</v>
      </c>
      <c r="O3674" s="2" t="s">
        <v>21</v>
      </c>
      <c r="P3674" s="2">
        <v>9</v>
      </c>
      <c r="Q3674" s="2">
        <f t="shared" si="518"/>
        <v>2</v>
      </c>
      <c r="R3674" s="2">
        <v>9.36</v>
      </c>
      <c r="S3674" s="2">
        <f t="shared" si="519"/>
        <v>1</v>
      </c>
      <c r="T3674" s="42">
        <f>DataSet!G4966+DataSet!Q4966+DataSet!S4966</f>
        <v>4</v>
      </c>
      <c r="U3674" s="16" t="str">
        <f t="shared" si="520"/>
        <v>Low</v>
      </c>
      <c r="V3674" s="4">
        <v>1</v>
      </c>
      <c r="W3674" s="33">
        <f t="shared" si="521"/>
        <v>534.54198443579742</v>
      </c>
      <c r="X3674" s="2" t="s">
        <v>17</v>
      </c>
    </row>
    <row r="3675" spans="1:24" ht="14.25" customHeight="1" x14ac:dyDescent="0.25">
      <c r="A3675" s="2">
        <v>28</v>
      </c>
      <c r="B3675" s="2">
        <v>27</v>
      </c>
      <c r="C3675" s="2" t="str">
        <f t="shared" si="513"/>
        <v>Young Adults</v>
      </c>
      <c r="D3675" s="2" t="s">
        <v>23</v>
      </c>
      <c r="E3675" s="2" t="s">
        <v>13</v>
      </c>
      <c r="F3675" s="2">
        <v>609.30999999999995</v>
      </c>
      <c r="G3675" s="2">
        <f t="shared" si="514"/>
        <v>2</v>
      </c>
      <c r="H3675" s="6">
        <v>44224</v>
      </c>
      <c r="I3675" s="12" t="str">
        <f t="shared" si="515"/>
        <v>2021</v>
      </c>
      <c r="J3675" s="10" t="str">
        <f t="shared" si="516"/>
        <v>Jan</v>
      </c>
      <c r="K3675" s="12" t="str">
        <f t="shared" si="517"/>
        <v>28</v>
      </c>
      <c r="L3675" s="2" t="s">
        <v>30</v>
      </c>
      <c r="M3675" s="2" t="s">
        <v>15</v>
      </c>
      <c r="N3675" s="2">
        <v>0.61</v>
      </c>
      <c r="O3675" s="2" t="s">
        <v>21</v>
      </c>
      <c r="P3675" s="2">
        <v>3</v>
      </c>
      <c r="Q3675" s="2">
        <f t="shared" si="518"/>
        <v>1</v>
      </c>
      <c r="R3675" s="2">
        <v>203.1</v>
      </c>
      <c r="S3675" s="2">
        <f t="shared" si="519"/>
        <v>3</v>
      </c>
      <c r="T3675" s="42">
        <f>DataSet!G29+DataSet!Q29+DataSet!S29</f>
        <v>7</v>
      </c>
      <c r="U3675" s="16" t="str">
        <f t="shared" si="520"/>
        <v>High</v>
      </c>
      <c r="V3675" s="4">
        <v>1</v>
      </c>
      <c r="W3675" s="33">
        <f t="shared" si="521"/>
        <v>536.30089843749977</v>
      </c>
      <c r="X3675" s="2" t="s">
        <v>17</v>
      </c>
    </row>
    <row r="3676" spans="1:24" ht="14.25" customHeight="1" x14ac:dyDescent="0.25">
      <c r="A3676" s="2">
        <v>353</v>
      </c>
      <c r="B3676" s="2">
        <v>60</v>
      </c>
      <c r="C3676" s="2" t="str">
        <f t="shared" si="513"/>
        <v>Seniors</v>
      </c>
      <c r="D3676" s="2" t="s">
        <v>23</v>
      </c>
      <c r="E3676" s="2" t="s">
        <v>13</v>
      </c>
      <c r="F3676" s="2">
        <v>924.99</v>
      </c>
      <c r="G3676" s="2">
        <f t="shared" si="514"/>
        <v>3</v>
      </c>
      <c r="H3676" s="6">
        <v>44549</v>
      </c>
      <c r="I3676" s="12" t="str">
        <f t="shared" si="515"/>
        <v>2021</v>
      </c>
      <c r="J3676" s="10" t="str">
        <f t="shared" si="516"/>
        <v>Dec</v>
      </c>
      <c r="K3676" s="12" t="str">
        <f t="shared" si="517"/>
        <v>19</v>
      </c>
      <c r="L3676" s="2" t="s">
        <v>24</v>
      </c>
      <c r="M3676" s="2" t="s">
        <v>15</v>
      </c>
      <c r="N3676" s="2">
        <v>0.61</v>
      </c>
      <c r="O3676" s="2" t="s">
        <v>16</v>
      </c>
      <c r="P3676" s="2">
        <v>7</v>
      </c>
      <c r="Q3676" s="2">
        <f t="shared" si="518"/>
        <v>2</v>
      </c>
      <c r="R3676" s="2">
        <v>132.13999999999999</v>
      </c>
      <c r="S3676" s="2">
        <f t="shared" si="519"/>
        <v>2</v>
      </c>
      <c r="T3676" s="42">
        <f>DataSet!G354+DataSet!Q354+DataSet!S354</f>
        <v>7</v>
      </c>
      <c r="U3676" s="16" t="str">
        <f t="shared" si="520"/>
        <v>High</v>
      </c>
      <c r="V3676" s="4">
        <v>5</v>
      </c>
      <c r="W3676" s="33">
        <f t="shared" si="521"/>
        <v>534.56927419354872</v>
      </c>
      <c r="X3676" s="2" t="s">
        <v>22</v>
      </c>
    </row>
    <row r="3677" spans="1:24" ht="14.25" customHeight="1" x14ac:dyDescent="0.25">
      <c r="A3677" s="2">
        <v>357</v>
      </c>
      <c r="B3677" s="2">
        <v>21</v>
      </c>
      <c r="C3677" s="2" t="str">
        <f t="shared" si="513"/>
        <v>Young Adults</v>
      </c>
      <c r="D3677" s="2" t="s">
        <v>26</v>
      </c>
      <c r="E3677" s="2" t="s">
        <v>27</v>
      </c>
      <c r="F3677" s="2">
        <v>756.11</v>
      </c>
      <c r="G3677" s="2">
        <f t="shared" si="514"/>
        <v>3</v>
      </c>
      <c r="H3677" s="6">
        <v>44553</v>
      </c>
      <c r="I3677" s="12" t="str">
        <f t="shared" si="515"/>
        <v>2021</v>
      </c>
      <c r="J3677" s="10" t="str">
        <f t="shared" si="516"/>
        <v>Dec</v>
      </c>
      <c r="K3677" s="12" t="str">
        <f t="shared" si="517"/>
        <v>23</v>
      </c>
      <c r="L3677" s="2" t="s">
        <v>30</v>
      </c>
      <c r="M3677" s="2" t="s">
        <v>25</v>
      </c>
      <c r="N3677" s="2">
        <v>0.61</v>
      </c>
      <c r="O3677" s="2" t="s">
        <v>16</v>
      </c>
      <c r="P3677" s="2">
        <v>1</v>
      </c>
      <c r="Q3677" s="2">
        <f t="shared" si="518"/>
        <v>1</v>
      </c>
      <c r="R3677" s="2">
        <v>756.11</v>
      </c>
      <c r="S3677" s="2">
        <f t="shared" si="519"/>
        <v>3</v>
      </c>
      <c r="T3677" s="42">
        <f>DataSet!G358+DataSet!Q358+DataSet!S358</f>
        <v>6</v>
      </c>
      <c r="U3677" s="16" t="str">
        <f t="shared" si="520"/>
        <v>Medium</v>
      </c>
      <c r="V3677" s="4">
        <v>4</v>
      </c>
      <c r="W3677" s="33">
        <f t="shared" si="521"/>
        <v>515.73800738007378</v>
      </c>
      <c r="X3677" s="2" t="s">
        <v>28</v>
      </c>
    </row>
    <row r="3678" spans="1:24" ht="14.25" customHeight="1" x14ac:dyDescent="0.25">
      <c r="A3678" s="2">
        <v>621</v>
      </c>
      <c r="B3678" s="2">
        <v>31</v>
      </c>
      <c r="C3678" s="2" t="str">
        <f t="shared" si="513"/>
        <v>Early Adults</v>
      </c>
      <c r="D3678" s="2" t="s">
        <v>23</v>
      </c>
      <c r="E3678" s="2" t="s">
        <v>13</v>
      </c>
      <c r="F3678" s="2">
        <v>908.19</v>
      </c>
      <c r="G3678" s="2">
        <f t="shared" si="514"/>
        <v>3</v>
      </c>
      <c r="H3678" s="6">
        <v>44817</v>
      </c>
      <c r="I3678" s="12" t="str">
        <f t="shared" si="515"/>
        <v>2022</v>
      </c>
      <c r="J3678" s="10" t="str">
        <f t="shared" si="516"/>
        <v>Sep</v>
      </c>
      <c r="K3678" s="12" t="str">
        <f t="shared" si="517"/>
        <v>13</v>
      </c>
      <c r="L3678" s="2" t="s">
        <v>20</v>
      </c>
      <c r="M3678" s="2" t="s">
        <v>25</v>
      </c>
      <c r="N3678" s="2">
        <v>0.61</v>
      </c>
      <c r="O3678" s="2" t="s">
        <v>16</v>
      </c>
      <c r="P3678" s="2">
        <v>8</v>
      </c>
      <c r="Q3678" s="2">
        <f t="shared" si="518"/>
        <v>2</v>
      </c>
      <c r="R3678" s="2">
        <v>113.52</v>
      </c>
      <c r="S3678" s="2">
        <f t="shared" si="519"/>
        <v>2</v>
      </c>
      <c r="T3678" s="42">
        <f>DataSet!G622+DataSet!Q622+DataSet!S622</f>
        <v>6</v>
      </c>
      <c r="U3678" s="16" t="str">
        <f t="shared" si="520"/>
        <v>Medium</v>
      </c>
      <c r="V3678" s="4">
        <v>4</v>
      </c>
      <c r="W3678" s="33">
        <f t="shared" si="521"/>
        <v>514.84774074074073</v>
      </c>
      <c r="X3678" s="2" t="s">
        <v>22</v>
      </c>
    </row>
    <row r="3679" spans="1:24" ht="14.25" customHeight="1" x14ac:dyDescent="0.25">
      <c r="A3679" s="2">
        <v>888</v>
      </c>
      <c r="B3679" s="2">
        <v>65</v>
      </c>
      <c r="C3679" s="2" t="str">
        <f t="shared" si="513"/>
        <v>Seniors</v>
      </c>
      <c r="D3679" s="2" t="s">
        <v>12</v>
      </c>
      <c r="E3679" s="2" t="s">
        <v>19</v>
      </c>
      <c r="F3679" s="2">
        <v>733.7</v>
      </c>
      <c r="G3679" s="2">
        <f t="shared" si="514"/>
        <v>3</v>
      </c>
      <c r="H3679" s="6">
        <v>45084</v>
      </c>
      <c r="I3679" s="12" t="str">
        <f t="shared" si="515"/>
        <v>2023</v>
      </c>
      <c r="J3679" s="10" t="str">
        <f t="shared" si="516"/>
        <v>Jun</v>
      </c>
      <c r="K3679" s="12" t="str">
        <f t="shared" si="517"/>
        <v>07</v>
      </c>
      <c r="L3679" s="2" t="s">
        <v>30</v>
      </c>
      <c r="M3679" s="2" t="s">
        <v>25</v>
      </c>
      <c r="N3679" s="2">
        <v>0.61</v>
      </c>
      <c r="O3679" s="2" t="s">
        <v>16</v>
      </c>
      <c r="P3679" s="2">
        <v>7</v>
      </c>
      <c r="Q3679" s="2">
        <f t="shared" si="518"/>
        <v>2</v>
      </c>
      <c r="R3679" s="2">
        <v>104.81</v>
      </c>
      <c r="S3679" s="2">
        <f t="shared" si="519"/>
        <v>2</v>
      </c>
      <c r="T3679" s="42">
        <f>DataSet!G889+DataSet!Q889+DataSet!S889</f>
        <v>7</v>
      </c>
      <c r="U3679" s="16" t="str">
        <f t="shared" si="520"/>
        <v>High</v>
      </c>
      <c r="V3679" s="4">
        <v>5</v>
      </c>
      <c r="W3679" s="33">
        <f t="shared" si="521"/>
        <v>532.98862348178159</v>
      </c>
      <c r="X3679" s="2" t="s">
        <v>17</v>
      </c>
    </row>
    <row r="3680" spans="1:24" ht="14.25" customHeight="1" x14ac:dyDescent="0.25">
      <c r="A3680" s="2">
        <v>1022</v>
      </c>
      <c r="B3680" s="2">
        <v>51</v>
      </c>
      <c r="C3680" s="2" t="str">
        <f t="shared" si="513"/>
        <v>Late Adults</v>
      </c>
      <c r="D3680" s="2" t="s">
        <v>26</v>
      </c>
      <c r="E3680" s="2" t="s">
        <v>13</v>
      </c>
      <c r="F3680" s="2">
        <v>231.27</v>
      </c>
      <c r="G3680" s="2">
        <f t="shared" si="514"/>
        <v>1</v>
      </c>
      <c r="H3680" s="6">
        <v>45218</v>
      </c>
      <c r="I3680" s="12" t="str">
        <f t="shared" si="515"/>
        <v>2023</v>
      </c>
      <c r="J3680" s="10" t="str">
        <f t="shared" si="516"/>
        <v>Oct</v>
      </c>
      <c r="K3680" s="12" t="str">
        <f t="shared" si="517"/>
        <v>19</v>
      </c>
      <c r="L3680" s="2" t="s">
        <v>14</v>
      </c>
      <c r="M3680" s="2" t="s">
        <v>15</v>
      </c>
      <c r="N3680" s="2">
        <v>0.61</v>
      </c>
      <c r="O3680" s="2" t="s">
        <v>21</v>
      </c>
      <c r="P3680" s="2">
        <v>8</v>
      </c>
      <c r="Q3680" s="2">
        <f t="shared" si="518"/>
        <v>2</v>
      </c>
      <c r="R3680" s="2">
        <v>28.91</v>
      </c>
      <c r="S3680" s="2">
        <f t="shared" si="519"/>
        <v>1</v>
      </c>
      <c r="T3680" s="42">
        <f>DataSet!G1023+DataSet!Q1023+DataSet!S1023</f>
        <v>4</v>
      </c>
      <c r="U3680" s="16" t="str">
        <f t="shared" si="520"/>
        <v>Low</v>
      </c>
      <c r="V3680" s="4">
        <v>5</v>
      </c>
      <c r="W3680" s="33">
        <f t="shared" si="521"/>
        <v>532.17272357723596</v>
      </c>
      <c r="X3680" s="2" t="s">
        <v>22</v>
      </c>
    </row>
    <row r="3681" spans="1:24" ht="14.25" customHeight="1" x14ac:dyDescent="0.25">
      <c r="A3681" s="2">
        <v>1115</v>
      </c>
      <c r="B3681" s="2">
        <v>29</v>
      </c>
      <c r="C3681" s="2" t="str">
        <f t="shared" si="513"/>
        <v>Young Adults</v>
      </c>
      <c r="D3681" s="2" t="s">
        <v>12</v>
      </c>
      <c r="E3681" s="2" t="s">
        <v>29</v>
      </c>
      <c r="F3681" s="2">
        <v>263.76</v>
      </c>
      <c r="G3681" s="2">
        <f t="shared" si="514"/>
        <v>1</v>
      </c>
      <c r="H3681" s="6">
        <v>45311</v>
      </c>
      <c r="I3681" s="12" t="str">
        <f t="shared" si="515"/>
        <v>2024</v>
      </c>
      <c r="J3681" s="10" t="str">
        <f t="shared" si="516"/>
        <v>Jan</v>
      </c>
      <c r="K3681" s="12" t="str">
        <f t="shared" si="517"/>
        <v>20</v>
      </c>
      <c r="L3681" s="2" t="s">
        <v>30</v>
      </c>
      <c r="M3681" s="2" t="s">
        <v>25</v>
      </c>
      <c r="N3681" s="2">
        <v>0.61</v>
      </c>
      <c r="O3681" s="2" t="s">
        <v>21</v>
      </c>
      <c r="P3681" s="2">
        <v>13</v>
      </c>
      <c r="Q3681" s="2">
        <f t="shared" si="518"/>
        <v>2</v>
      </c>
      <c r="R3681" s="2">
        <v>20.29</v>
      </c>
      <c r="S3681" s="2">
        <f t="shared" si="519"/>
        <v>1</v>
      </c>
      <c r="T3681" s="42">
        <f>DataSet!G1116+DataSet!Q1116+DataSet!S1116</f>
        <v>6</v>
      </c>
      <c r="U3681" s="16" t="str">
        <f t="shared" si="520"/>
        <v>Medium</v>
      </c>
      <c r="V3681" s="4">
        <v>3</v>
      </c>
      <c r="W3681" s="33">
        <f t="shared" si="521"/>
        <v>511.16853046594957</v>
      </c>
      <c r="X3681" s="2" t="s">
        <v>22</v>
      </c>
    </row>
    <row r="3682" spans="1:24" ht="14.25" customHeight="1" x14ac:dyDescent="0.25">
      <c r="A3682" s="2">
        <v>2307</v>
      </c>
      <c r="B3682" s="2">
        <v>39</v>
      </c>
      <c r="C3682" s="2" t="str">
        <f t="shared" si="513"/>
        <v>Early Adults</v>
      </c>
      <c r="D3682" s="2" t="s">
        <v>26</v>
      </c>
      <c r="E3682" s="2" t="s">
        <v>29</v>
      </c>
      <c r="F3682" s="2">
        <v>779.37</v>
      </c>
      <c r="G3682" s="2">
        <f t="shared" si="514"/>
        <v>3</v>
      </c>
      <c r="H3682" s="6">
        <v>46503</v>
      </c>
      <c r="I3682" s="12" t="str">
        <f t="shared" si="515"/>
        <v>2027</v>
      </c>
      <c r="J3682" s="10" t="str">
        <f t="shared" si="516"/>
        <v>Apr</v>
      </c>
      <c r="K3682" s="12" t="str">
        <f t="shared" si="517"/>
        <v>26</v>
      </c>
      <c r="L3682" s="2" t="s">
        <v>20</v>
      </c>
      <c r="M3682" s="2" t="s">
        <v>25</v>
      </c>
      <c r="N3682" s="2">
        <v>0.61</v>
      </c>
      <c r="O3682" s="2" t="s">
        <v>21</v>
      </c>
      <c r="P3682" s="2">
        <v>9</v>
      </c>
      <c r="Q3682" s="2">
        <f t="shared" si="518"/>
        <v>2</v>
      </c>
      <c r="R3682" s="2">
        <v>86.6</v>
      </c>
      <c r="S3682" s="2">
        <f t="shared" si="519"/>
        <v>2</v>
      </c>
      <c r="T3682" s="42">
        <f>DataSet!G2308+DataSet!Q2308+DataSet!S2308</f>
        <v>4</v>
      </c>
      <c r="U3682" s="16" t="str">
        <f t="shared" si="520"/>
        <v>Low</v>
      </c>
      <c r="V3682" s="4">
        <v>1</v>
      </c>
      <c r="W3682" s="33">
        <f t="shared" si="521"/>
        <v>536.0145882352939</v>
      </c>
      <c r="X3682" s="2" t="s">
        <v>22</v>
      </c>
    </row>
    <row r="3683" spans="1:24" ht="14.25" customHeight="1" x14ac:dyDescent="0.25">
      <c r="A3683" s="2">
        <v>2761</v>
      </c>
      <c r="B3683" s="2">
        <v>43</v>
      </c>
      <c r="C3683" s="2" t="str">
        <f t="shared" si="513"/>
        <v>Mid Adults</v>
      </c>
      <c r="D3683" s="2" t="s">
        <v>12</v>
      </c>
      <c r="E3683" s="2" t="s">
        <v>19</v>
      </c>
      <c r="F3683" s="2">
        <v>415.05</v>
      </c>
      <c r="G3683" s="2">
        <f t="shared" si="514"/>
        <v>2</v>
      </c>
      <c r="H3683" s="6">
        <v>46957</v>
      </c>
      <c r="I3683" s="12" t="str">
        <f t="shared" si="515"/>
        <v>2028</v>
      </c>
      <c r="J3683" s="10" t="str">
        <f t="shared" si="516"/>
        <v>Jul</v>
      </c>
      <c r="K3683" s="12" t="str">
        <f t="shared" si="517"/>
        <v>23</v>
      </c>
      <c r="L3683" s="2" t="s">
        <v>14</v>
      </c>
      <c r="M3683" s="2" t="s">
        <v>25</v>
      </c>
      <c r="N3683" s="2">
        <v>0.61</v>
      </c>
      <c r="O3683" s="2" t="s">
        <v>21</v>
      </c>
      <c r="P3683" s="2">
        <v>16</v>
      </c>
      <c r="Q3683" s="2">
        <f t="shared" si="518"/>
        <v>3</v>
      </c>
      <c r="R3683" s="2">
        <v>25.94</v>
      </c>
      <c r="S3683" s="2">
        <f t="shared" si="519"/>
        <v>1</v>
      </c>
      <c r="T3683" s="42">
        <f>DataSet!G2762+DataSet!Q2762+DataSet!S2762</f>
        <v>5</v>
      </c>
      <c r="U3683" s="16" t="str">
        <f t="shared" si="520"/>
        <v>Medium</v>
      </c>
      <c r="V3683" s="4">
        <v>1</v>
      </c>
      <c r="W3683" s="33">
        <f t="shared" si="521"/>
        <v>535.05649606299187</v>
      </c>
      <c r="X3683" s="2" t="s">
        <v>22</v>
      </c>
    </row>
    <row r="3684" spans="1:24" ht="14.25" customHeight="1" x14ac:dyDescent="0.25">
      <c r="A3684" s="2">
        <v>2913</v>
      </c>
      <c r="B3684" s="2">
        <v>33</v>
      </c>
      <c r="C3684" s="2" t="str">
        <f t="shared" si="513"/>
        <v>Early Adults</v>
      </c>
      <c r="D3684" s="2" t="s">
        <v>23</v>
      </c>
      <c r="E3684" s="2" t="s">
        <v>29</v>
      </c>
      <c r="F3684" s="2">
        <v>114.49</v>
      </c>
      <c r="G3684" s="2">
        <f t="shared" si="514"/>
        <v>1</v>
      </c>
      <c r="H3684" s="6">
        <v>47109</v>
      </c>
      <c r="I3684" s="12" t="str">
        <f t="shared" si="515"/>
        <v>2028</v>
      </c>
      <c r="J3684" s="10" t="str">
        <f t="shared" si="516"/>
        <v>Dec</v>
      </c>
      <c r="K3684" s="12" t="str">
        <f t="shared" si="517"/>
        <v>22</v>
      </c>
      <c r="L3684" s="2" t="s">
        <v>20</v>
      </c>
      <c r="M3684" s="2" t="s">
        <v>15</v>
      </c>
      <c r="N3684" s="2">
        <v>0.61</v>
      </c>
      <c r="O3684" s="2" t="s">
        <v>16</v>
      </c>
      <c r="P3684" s="2">
        <v>15</v>
      </c>
      <c r="Q3684" s="2">
        <f t="shared" si="518"/>
        <v>2</v>
      </c>
      <c r="R3684" s="2">
        <v>7.63</v>
      </c>
      <c r="S3684" s="2">
        <f t="shared" si="519"/>
        <v>1</v>
      </c>
      <c r="T3684" s="42">
        <f>DataSet!G2914+DataSet!Q2914+DataSet!S2914</f>
        <v>5</v>
      </c>
      <c r="U3684" s="16" t="str">
        <f t="shared" si="520"/>
        <v>Medium</v>
      </c>
      <c r="V3684" s="4">
        <v>2</v>
      </c>
      <c r="W3684" s="33">
        <f t="shared" si="521"/>
        <v>533.09549450549446</v>
      </c>
      <c r="X3684" s="2" t="s">
        <v>22</v>
      </c>
    </row>
    <row r="3685" spans="1:24" ht="14.25" customHeight="1" x14ac:dyDescent="0.25">
      <c r="A3685" s="2">
        <v>3425</v>
      </c>
      <c r="B3685" s="2">
        <v>30</v>
      </c>
      <c r="C3685" s="2" t="str">
        <f t="shared" si="513"/>
        <v>Early Adults</v>
      </c>
      <c r="D3685" s="2" t="s">
        <v>26</v>
      </c>
      <c r="E3685" s="2" t="s">
        <v>19</v>
      </c>
      <c r="F3685" s="2">
        <v>955.01</v>
      </c>
      <c r="G3685" s="2">
        <f t="shared" si="514"/>
        <v>3</v>
      </c>
      <c r="H3685" s="6">
        <v>47621</v>
      </c>
      <c r="I3685" s="12" t="str">
        <f t="shared" si="515"/>
        <v>2030</v>
      </c>
      <c r="J3685" s="10" t="str">
        <f t="shared" si="516"/>
        <v>May</v>
      </c>
      <c r="K3685" s="12" t="str">
        <f t="shared" si="517"/>
        <v>18</v>
      </c>
      <c r="L3685" s="2" t="s">
        <v>14</v>
      </c>
      <c r="M3685" s="2" t="s">
        <v>25</v>
      </c>
      <c r="N3685" s="2">
        <v>0.61</v>
      </c>
      <c r="O3685" s="2" t="s">
        <v>21</v>
      </c>
      <c r="P3685" s="2">
        <v>15</v>
      </c>
      <c r="Q3685" s="2">
        <f t="shared" si="518"/>
        <v>2</v>
      </c>
      <c r="R3685" s="2">
        <v>63.67</v>
      </c>
      <c r="S3685" s="2">
        <f t="shared" si="519"/>
        <v>2</v>
      </c>
      <c r="T3685" s="42">
        <f>DataSet!G3426+DataSet!Q3426+DataSet!S3426</f>
        <v>4</v>
      </c>
      <c r="U3685" s="16" t="str">
        <f t="shared" si="520"/>
        <v>Low</v>
      </c>
      <c r="V3685" s="4">
        <v>1</v>
      </c>
      <c r="W3685" s="33">
        <f t="shared" si="521"/>
        <v>535.53083003952543</v>
      </c>
      <c r="X3685" s="2" t="s">
        <v>28</v>
      </c>
    </row>
    <row r="3686" spans="1:24" ht="14.25" customHeight="1" x14ac:dyDescent="0.25">
      <c r="A3686" s="2">
        <v>3521</v>
      </c>
      <c r="B3686" s="2">
        <v>61</v>
      </c>
      <c r="C3686" s="2" t="str">
        <f t="shared" si="513"/>
        <v>Seniors</v>
      </c>
      <c r="D3686" s="2" t="s">
        <v>12</v>
      </c>
      <c r="E3686" s="2" t="s">
        <v>19</v>
      </c>
      <c r="F3686" s="2">
        <v>406.7</v>
      </c>
      <c r="G3686" s="2">
        <f t="shared" si="514"/>
        <v>2</v>
      </c>
      <c r="H3686" s="6">
        <v>47717</v>
      </c>
      <c r="I3686" s="12" t="str">
        <f t="shared" si="515"/>
        <v>2030</v>
      </c>
      <c r="J3686" s="10" t="str">
        <f t="shared" si="516"/>
        <v>Aug</v>
      </c>
      <c r="K3686" s="12" t="str">
        <f t="shared" si="517"/>
        <v>22</v>
      </c>
      <c r="L3686" s="2" t="s">
        <v>30</v>
      </c>
      <c r="M3686" s="2" t="s">
        <v>15</v>
      </c>
      <c r="N3686" s="2">
        <v>0.61</v>
      </c>
      <c r="O3686" s="2" t="s">
        <v>16</v>
      </c>
      <c r="P3686" s="2">
        <v>10</v>
      </c>
      <c r="Q3686" s="2">
        <f t="shared" si="518"/>
        <v>2</v>
      </c>
      <c r="R3686" s="2">
        <v>40.67</v>
      </c>
      <c r="S3686" s="2">
        <f t="shared" si="519"/>
        <v>1</v>
      </c>
      <c r="T3686" s="42">
        <f>DataSet!G3522+DataSet!Q3522+DataSet!S3522</f>
        <v>4</v>
      </c>
      <c r="U3686" s="16" t="str">
        <f t="shared" si="520"/>
        <v>Low</v>
      </c>
      <c r="V3686" s="4">
        <v>5</v>
      </c>
      <c r="W3686" s="33">
        <f t="shared" si="521"/>
        <v>533.40089795918391</v>
      </c>
      <c r="X3686" s="2" t="s">
        <v>17</v>
      </c>
    </row>
    <row r="3687" spans="1:24" ht="14.25" customHeight="1" x14ac:dyDescent="0.25">
      <c r="A3687" s="2">
        <v>4062</v>
      </c>
      <c r="B3687" s="2">
        <v>31</v>
      </c>
      <c r="C3687" s="2" t="str">
        <f t="shared" si="513"/>
        <v>Early Adults</v>
      </c>
      <c r="D3687" s="2" t="s">
        <v>12</v>
      </c>
      <c r="E3687" s="2" t="s">
        <v>13</v>
      </c>
      <c r="F3687" s="2">
        <v>372.36</v>
      </c>
      <c r="G3687" s="2">
        <f t="shared" si="514"/>
        <v>2</v>
      </c>
      <c r="H3687" s="6">
        <v>48258</v>
      </c>
      <c r="I3687" s="12" t="str">
        <f t="shared" si="515"/>
        <v>2032</v>
      </c>
      <c r="J3687" s="10" t="str">
        <f t="shared" si="516"/>
        <v>Feb</v>
      </c>
      <c r="K3687" s="12" t="str">
        <f t="shared" si="517"/>
        <v>14</v>
      </c>
      <c r="L3687" s="2" t="s">
        <v>20</v>
      </c>
      <c r="M3687" s="2" t="s">
        <v>15</v>
      </c>
      <c r="N3687" s="2">
        <v>0.61</v>
      </c>
      <c r="O3687" s="2" t="s">
        <v>16</v>
      </c>
      <c r="P3687" s="2">
        <v>8</v>
      </c>
      <c r="Q3687" s="2">
        <f t="shared" si="518"/>
        <v>2</v>
      </c>
      <c r="R3687" s="2">
        <v>46.54</v>
      </c>
      <c r="S3687" s="2">
        <f t="shared" si="519"/>
        <v>1</v>
      </c>
      <c r="T3687" s="42">
        <f>DataSet!G4063+DataSet!Q4063+DataSet!S4063</f>
        <v>4</v>
      </c>
      <c r="U3687" s="16" t="str">
        <f t="shared" si="520"/>
        <v>Low</v>
      </c>
      <c r="V3687" s="4">
        <v>4</v>
      </c>
      <c r="W3687" s="33">
        <f t="shared" si="521"/>
        <v>513.38550185873601</v>
      </c>
      <c r="X3687" s="2" t="s">
        <v>28</v>
      </c>
    </row>
    <row r="3688" spans="1:24" ht="14.25" customHeight="1" x14ac:dyDescent="0.25">
      <c r="A3688" s="2">
        <v>4331</v>
      </c>
      <c r="B3688" s="2">
        <v>27</v>
      </c>
      <c r="C3688" s="2" t="str">
        <f t="shared" si="513"/>
        <v>Young Adults</v>
      </c>
      <c r="D3688" s="2" t="s">
        <v>26</v>
      </c>
      <c r="E3688" s="2" t="s">
        <v>27</v>
      </c>
      <c r="F3688" s="2">
        <v>533.41</v>
      </c>
      <c r="G3688" s="2">
        <f t="shared" si="514"/>
        <v>2</v>
      </c>
      <c r="H3688" s="6">
        <v>48527</v>
      </c>
      <c r="I3688" s="12" t="str">
        <f t="shared" si="515"/>
        <v>2032</v>
      </c>
      <c r="J3688" s="10" t="str">
        <f t="shared" si="516"/>
        <v>Nov</v>
      </c>
      <c r="K3688" s="12" t="str">
        <f t="shared" si="517"/>
        <v>09</v>
      </c>
      <c r="L3688" s="2" t="s">
        <v>24</v>
      </c>
      <c r="M3688" s="2" t="s">
        <v>15</v>
      </c>
      <c r="N3688" s="2">
        <v>0.61</v>
      </c>
      <c r="O3688" s="2" t="s">
        <v>21</v>
      </c>
      <c r="P3688" s="2">
        <v>16</v>
      </c>
      <c r="Q3688" s="2">
        <f t="shared" si="518"/>
        <v>3</v>
      </c>
      <c r="R3688" s="2">
        <v>33.340000000000003</v>
      </c>
      <c r="S3688" s="2">
        <f t="shared" si="519"/>
        <v>1</v>
      </c>
      <c r="T3688" s="42">
        <f>DataSet!G4332+DataSet!Q4332+DataSet!S4332</f>
        <v>5</v>
      </c>
      <c r="U3688" s="16" t="str">
        <f t="shared" si="520"/>
        <v>Medium</v>
      </c>
      <c r="V3688" s="4">
        <v>1</v>
      </c>
      <c r="W3688" s="33">
        <f t="shared" si="521"/>
        <v>533.86623015872988</v>
      </c>
      <c r="X3688" s="2" t="s">
        <v>22</v>
      </c>
    </row>
    <row r="3689" spans="1:24" ht="14.25" customHeight="1" x14ac:dyDescent="0.25">
      <c r="A3689" s="2">
        <v>4450</v>
      </c>
      <c r="B3689" s="2">
        <v>39</v>
      </c>
      <c r="C3689" s="2" t="str">
        <f t="shared" si="513"/>
        <v>Early Adults</v>
      </c>
      <c r="D3689" s="2" t="s">
        <v>26</v>
      </c>
      <c r="E3689" s="2" t="s">
        <v>19</v>
      </c>
      <c r="F3689" s="2">
        <v>408.11</v>
      </c>
      <c r="G3689" s="2">
        <f t="shared" si="514"/>
        <v>2</v>
      </c>
      <c r="H3689" s="6">
        <v>48646</v>
      </c>
      <c r="I3689" s="12" t="str">
        <f t="shared" si="515"/>
        <v>2033</v>
      </c>
      <c r="J3689" s="10" t="str">
        <f t="shared" si="516"/>
        <v>Mar</v>
      </c>
      <c r="K3689" s="12" t="str">
        <f t="shared" si="517"/>
        <v>08</v>
      </c>
      <c r="L3689" s="2" t="s">
        <v>14</v>
      </c>
      <c r="M3689" s="2" t="s">
        <v>15</v>
      </c>
      <c r="N3689" s="2">
        <v>0.61</v>
      </c>
      <c r="O3689" s="2" t="s">
        <v>21</v>
      </c>
      <c r="P3689" s="2">
        <v>13</v>
      </c>
      <c r="Q3689" s="2">
        <f t="shared" si="518"/>
        <v>2</v>
      </c>
      <c r="R3689" s="2">
        <v>31.39</v>
      </c>
      <c r="S3689" s="2">
        <f t="shared" si="519"/>
        <v>1</v>
      </c>
      <c r="T3689" s="42">
        <f>DataSet!G4451+DataSet!Q4451+DataSet!S4451</f>
        <v>7</v>
      </c>
      <c r="U3689" s="16" t="str">
        <f t="shared" si="520"/>
        <v>High</v>
      </c>
      <c r="V3689" s="4">
        <v>1</v>
      </c>
      <c r="W3689" s="33">
        <f t="shared" si="521"/>
        <v>533.86804780876469</v>
      </c>
      <c r="X3689" s="2" t="s">
        <v>17</v>
      </c>
    </row>
    <row r="3690" spans="1:24" ht="14.25" customHeight="1" x14ac:dyDescent="0.25">
      <c r="A3690" s="2">
        <v>4476</v>
      </c>
      <c r="B3690" s="2">
        <v>20</v>
      </c>
      <c r="C3690" s="2" t="str">
        <f t="shared" si="513"/>
        <v>Young Adults</v>
      </c>
      <c r="D3690" s="2" t="s">
        <v>23</v>
      </c>
      <c r="E3690" s="2" t="s">
        <v>19</v>
      </c>
      <c r="F3690" s="2">
        <v>973.79</v>
      </c>
      <c r="G3690" s="2">
        <f t="shared" si="514"/>
        <v>3</v>
      </c>
      <c r="H3690" s="6">
        <v>48672</v>
      </c>
      <c r="I3690" s="12" t="str">
        <f t="shared" si="515"/>
        <v>2033</v>
      </c>
      <c r="J3690" s="10" t="str">
        <f t="shared" si="516"/>
        <v>Apr</v>
      </c>
      <c r="K3690" s="12" t="str">
        <f t="shared" si="517"/>
        <v>03</v>
      </c>
      <c r="L3690" s="2" t="s">
        <v>30</v>
      </c>
      <c r="M3690" s="2" t="s">
        <v>15</v>
      </c>
      <c r="N3690" s="2">
        <v>0.61</v>
      </c>
      <c r="O3690" s="2" t="s">
        <v>16</v>
      </c>
      <c r="P3690" s="2">
        <v>6</v>
      </c>
      <c r="Q3690" s="2">
        <f t="shared" si="518"/>
        <v>2</v>
      </c>
      <c r="R3690" s="2">
        <v>162.30000000000001</v>
      </c>
      <c r="S3690" s="2">
        <f t="shared" si="519"/>
        <v>3</v>
      </c>
      <c r="T3690" s="42">
        <f>DataSet!G4477+DataSet!Q4477+DataSet!S4477</f>
        <v>5</v>
      </c>
      <c r="U3690" s="16" t="str">
        <f t="shared" si="520"/>
        <v>Medium</v>
      </c>
      <c r="V3690" s="4">
        <v>2</v>
      </c>
      <c r="W3690" s="33">
        <f t="shared" si="521"/>
        <v>534.63448529411755</v>
      </c>
      <c r="X3690" s="2" t="s">
        <v>17</v>
      </c>
    </row>
    <row r="3691" spans="1:24" ht="14.25" customHeight="1" x14ac:dyDescent="0.25">
      <c r="A3691" s="2">
        <v>4548</v>
      </c>
      <c r="B3691" s="2">
        <v>64</v>
      </c>
      <c r="C3691" s="2" t="str">
        <f t="shared" si="513"/>
        <v>Seniors</v>
      </c>
      <c r="D3691" s="2" t="s">
        <v>23</v>
      </c>
      <c r="E3691" s="2" t="s">
        <v>27</v>
      </c>
      <c r="F3691" s="2">
        <v>477.76</v>
      </c>
      <c r="G3691" s="2">
        <f t="shared" si="514"/>
        <v>2</v>
      </c>
      <c r="H3691" s="6">
        <v>48744</v>
      </c>
      <c r="I3691" s="12" t="str">
        <f t="shared" si="515"/>
        <v>2033</v>
      </c>
      <c r="J3691" s="10" t="str">
        <f t="shared" si="516"/>
        <v>Jun</v>
      </c>
      <c r="K3691" s="12" t="str">
        <f t="shared" si="517"/>
        <v>14</v>
      </c>
      <c r="L3691" s="2" t="s">
        <v>20</v>
      </c>
      <c r="M3691" s="2" t="s">
        <v>15</v>
      </c>
      <c r="N3691" s="2">
        <v>0.61</v>
      </c>
      <c r="O3691" s="2" t="s">
        <v>16</v>
      </c>
      <c r="P3691" s="2">
        <v>3</v>
      </c>
      <c r="Q3691" s="2">
        <f t="shared" si="518"/>
        <v>1</v>
      </c>
      <c r="R3691" s="2">
        <v>159.25</v>
      </c>
      <c r="S3691" s="2">
        <f t="shared" si="519"/>
        <v>3</v>
      </c>
      <c r="T3691" s="42">
        <f>DataSet!G4549+DataSet!Q4549+DataSet!S4549</f>
        <v>6</v>
      </c>
      <c r="U3691" s="16" t="str">
        <f t="shared" si="520"/>
        <v>Medium</v>
      </c>
      <c r="V3691" s="4">
        <v>1</v>
      </c>
      <c r="W3691" s="33">
        <f t="shared" si="521"/>
        <v>534.37107999999989</v>
      </c>
      <c r="X3691" s="2" t="s">
        <v>17</v>
      </c>
    </row>
    <row r="3692" spans="1:24" ht="14.25" customHeight="1" x14ac:dyDescent="0.25">
      <c r="A3692" s="2">
        <v>4985</v>
      </c>
      <c r="B3692" s="2">
        <v>33</v>
      </c>
      <c r="C3692" s="2" t="str">
        <f t="shared" si="513"/>
        <v>Early Adults</v>
      </c>
      <c r="D3692" s="2" t="s">
        <v>12</v>
      </c>
      <c r="E3692" s="2" t="s">
        <v>27</v>
      </c>
      <c r="F3692" s="2">
        <v>237.44</v>
      </c>
      <c r="G3692" s="2">
        <f t="shared" si="514"/>
        <v>1</v>
      </c>
      <c r="H3692" s="6">
        <v>49181</v>
      </c>
      <c r="I3692" s="12" t="str">
        <f t="shared" si="515"/>
        <v>2034</v>
      </c>
      <c r="J3692" s="10" t="str">
        <f t="shared" si="516"/>
        <v>Aug</v>
      </c>
      <c r="K3692" s="12" t="str">
        <f t="shared" si="517"/>
        <v>25</v>
      </c>
      <c r="L3692" s="2" t="s">
        <v>24</v>
      </c>
      <c r="M3692" s="2" t="s">
        <v>25</v>
      </c>
      <c r="N3692" s="2">
        <v>0.61</v>
      </c>
      <c r="O3692" s="2" t="s">
        <v>21</v>
      </c>
      <c r="P3692" s="2">
        <v>16</v>
      </c>
      <c r="Q3692" s="2">
        <f t="shared" si="518"/>
        <v>3</v>
      </c>
      <c r="R3692" s="2">
        <v>14.84</v>
      </c>
      <c r="S3692" s="2">
        <f t="shared" si="519"/>
        <v>1</v>
      </c>
      <c r="T3692" s="42">
        <f>DataSet!G4986+DataSet!Q4986+DataSet!S4986</f>
        <v>5</v>
      </c>
      <c r="U3692" s="16" t="str">
        <f t="shared" si="520"/>
        <v>Medium</v>
      </c>
      <c r="V3692" s="4">
        <v>4</v>
      </c>
      <c r="W3692" s="33">
        <f t="shared" si="521"/>
        <v>513.91171641791038</v>
      </c>
      <c r="X3692" s="2" t="s">
        <v>17</v>
      </c>
    </row>
    <row r="3693" spans="1:24" ht="14.25" customHeight="1" x14ac:dyDescent="0.25">
      <c r="A3693" s="2">
        <v>35</v>
      </c>
      <c r="B3693" s="2">
        <v>65</v>
      </c>
      <c r="C3693" s="2" t="str">
        <f t="shared" si="513"/>
        <v>Seniors</v>
      </c>
      <c r="D3693" s="2" t="s">
        <v>12</v>
      </c>
      <c r="E3693" s="2" t="s">
        <v>19</v>
      </c>
      <c r="F3693" s="2">
        <v>501.42</v>
      </c>
      <c r="G3693" s="2">
        <f t="shared" si="514"/>
        <v>2</v>
      </c>
      <c r="H3693" s="6">
        <v>44231</v>
      </c>
      <c r="I3693" s="12" t="str">
        <f t="shared" si="515"/>
        <v>2021</v>
      </c>
      <c r="J3693" s="10" t="str">
        <f t="shared" si="516"/>
        <v>Feb</v>
      </c>
      <c r="K3693" s="12" t="str">
        <f t="shared" si="517"/>
        <v>04</v>
      </c>
      <c r="L3693" s="2" t="s">
        <v>30</v>
      </c>
      <c r="M3693" s="2" t="s">
        <v>25</v>
      </c>
      <c r="N3693" s="2">
        <v>0.6</v>
      </c>
      <c r="O3693" s="2" t="s">
        <v>21</v>
      </c>
      <c r="P3693" s="2">
        <v>11</v>
      </c>
      <c r="Q3693" s="2">
        <f t="shared" si="518"/>
        <v>2</v>
      </c>
      <c r="R3693" s="2">
        <v>45.58</v>
      </c>
      <c r="S3693" s="2">
        <f t="shared" si="519"/>
        <v>1</v>
      </c>
      <c r="T3693" s="42">
        <f>DataSet!G36+DataSet!Q36+DataSet!S36</f>
        <v>6</v>
      </c>
      <c r="U3693" s="16" t="str">
        <f t="shared" si="520"/>
        <v>Medium</v>
      </c>
      <c r="V3693" s="4">
        <v>3</v>
      </c>
      <c r="W3693" s="33">
        <f t="shared" si="521"/>
        <v>512.05848920863286</v>
      </c>
      <c r="X3693" s="2" t="s">
        <v>22</v>
      </c>
    </row>
    <row r="3694" spans="1:24" ht="14.25" customHeight="1" x14ac:dyDescent="0.25">
      <c r="A3694" s="2">
        <v>657</v>
      </c>
      <c r="B3694" s="2">
        <v>28</v>
      </c>
      <c r="C3694" s="2" t="str">
        <f t="shared" si="513"/>
        <v>Young Adults</v>
      </c>
      <c r="D3694" s="2" t="s">
        <v>18</v>
      </c>
      <c r="E3694" s="2" t="s">
        <v>29</v>
      </c>
      <c r="F3694" s="2">
        <v>782.91</v>
      </c>
      <c r="G3694" s="2">
        <f t="shared" si="514"/>
        <v>3</v>
      </c>
      <c r="H3694" s="6">
        <v>44853</v>
      </c>
      <c r="I3694" s="12" t="str">
        <f t="shared" si="515"/>
        <v>2022</v>
      </c>
      <c r="J3694" s="10" t="str">
        <f t="shared" si="516"/>
        <v>Oct</v>
      </c>
      <c r="K3694" s="12" t="str">
        <f t="shared" si="517"/>
        <v>19</v>
      </c>
      <c r="L3694" s="2" t="s">
        <v>20</v>
      </c>
      <c r="M3694" s="2" t="s">
        <v>15</v>
      </c>
      <c r="N3694" s="2">
        <v>0.6</v>
      </c>
      <c r="O3694" s="2" t="s">
        <v>16</v>
      </c>
      <c r="P3694" s="2">
        <v>4</v>
      </c>
      <c r="Q3694" s="2">
        <f t="shared" si="518"/>
        <v>1</v>
      </c>
      <c r="R3694" s="2">
        <v>195.73</v>
      </c>
      <c r="S3694" s="2">
        <f t="shared" si="519"/>
        <v>3</v>
      </c>
      <c r="T3694" s="42">
        <f>DataSet!G658+DataSet!Q658+DataSet!S658</f>
        <v>5</v>
      </c>
      <c r="U3694" s="16" t="str">
        <f t="shared" si="520"/>
        <v>Medium</v>
      </c>
      <c r="V3694" s="4">
        <v>1</v>
      </c>
      <c r="W3694" s="33">
        <f t="shared" si="521"/>
        <v>534.59843373493959</v>
      </c>
      <c r="X3694" s="2" t="s">
        <v>22</v>
      </c>
    </row>
    <row r="3695" spans="1:24" ht="14.25" customHeight="1" x14ac:dyDescent="0.25">
      <c r="A3695" s="2">
        <v>807</v>
      </c>
      <c r="B3695" s="2">
        <v>28</v>
      </c>
      <c r="C3695" s="2" t="str">
        <f t="shared" si="513"/>
        <v>Young Adults</v>
      </c>
      <c r="D3695" s="2" t="s">
        <v>18</v>
      </c>
      <c r="E3695" s="2" t="s">
        <v>27</v>
      </c>
      <c r="F3695" s="2">
        <v>762</v>
      </c>
      <c r="G3695" s="2">
        <f t="shared" si="514"/>
        <v>3</v>
      </c>
      <c r="H3695" s="6">
        <v>45003</v>
      </c>
      <c r="I3695" s="12" t="str">
        <f t="shared" si="515"/>
        <v>2023</v>
      </c>
      <c r="J3695" s="10" t="str">
        <f t="shared" si="516"/>
        <v>Mar</v>
      </c>
      <c r="K3695" s="12" t="str">
        <f t="shared" si="517"/>
        <v>18</v>
      </c>
      <c r="L3695" s="2" t="s">
        <v>30</v>
      </c>
      <c r="M3695" s="2" t="s">
        <v>15</v>
      </c>
      <c r="N3695" s="2">
        <v>0.6</v>
      </c>
      <c r="O3695" s="2" t="s">
        <v>16</v>
      </c>
      <c r="P3695" s="2">
        <v>11</v>
      </c>
      <c r="Q3695" s="2">
        <f t="shared" si="518"/>
        <v>2</v>
      </c>
      <c r="R3695" s="2">
        <v>69.27</v>
      </c>
      <c r="S3695" s="2">
        <f t="shared" si="519"/>
        <v>2</v>
      </c>
      <c r="T3695" s="42">
        <f>DataSet!G808+DataSet!Q808+DataSet!S808</f>
        <v>8</v>
      </c>
      <c r="U3695" s="16" t="str">
        <f t="shared" si="520"/>
        <v>High</v>
      </c>
      <c r="V3695" s="4">
        <v>2</v>
      </c>
      <c r="W3695" s="33">
        <f t="shared" si="521"/>
        <v>533.01398523985245</v>
      </c>
      <c r="X3695" s="2" t="s">
        <v>28</v>
      </c>
    </row>
    <row r="3696" spans="1:24" ht="14.25" customHeight="1" x14ac:dyDescent="0.25">
      <c r="A3696" s="2">
        <v>1053</v>
      </c>
      <c r="B3696" s="2">
        <v>65</v>
      </c>
      <c r="C3696" s="2" t="str">
        <f t="shared" si="513"/>
        <v>Seniors</v>
      </c>
      <c r="D3696" s="2" t="s">
        <v>26</v>
      </c>
      <c r="E3696" s="2" t="s">
        <v>27</v>
      </c>
      <c r="F3696" s="2">
        <v>928.86</v>
      </c>
      <c r="G3696" s="2">
        <f t="shared" si="514"/>
        <v>3</v>
      </c>
      <c r="H3696" s="6">
        <v>45249</v>
      </c>
      <c r="I3696" s="12" t="str">
        <f t="shared" si="515"/>
        <v>2023</v>
      </c>
      <c r="J3696" s="10" t="str">
        <f t="shared" si="516"/>
        <v>Nov</v>
      </c>
      <c r="K3696" s="12" t="str">
        <f t="shared" si="517"/>
        <v>19</v>
      </c>
      <c r="L3696" s="2" t="s">
        <v>24</v>
      </c>
      <c r="M3696" s="2" t="s">
        <v>25</v>
      </c>
      <c r="N3696" s="2">
        <v>0.6</v>
      </c>
      <c r="O3696" s="2" t="s">
        <v>21</v>
      </c>
      <c r="P3696" s="2">
        <v>7</v>
      </c>
      <c r="Q3696" s="2">
        <f t="shared" si="518"/>
        <v>2</v>
      </c>
      <c r="R3696" s="2">
        <v>132.69</v>
      </c>
      <c r="S3696" s="2">
        <f t="shared" si="519"/>
        <v>2</v>
      </c>
      <c r="T3696" s="42">
        <f>DataSet!G1054+DataSet!Q1054+DataSet!S1054</f>
        <v>5</v>
      </c>
      <c r="U3696" s="16" t="str">
        <f t="shared" si="520"/>
        <v>Medium</v>
      </c>
      <c r="V3696" s="4">
        <v>2</v>
      </c>
      <c r="W3696" s="33">
        <f t="shared" si="521"/>
        <v>532.16588888888896</v>
      </c>
      <c r="X3696" s="2" t="s">
        <v>22</v>
      </c>
    </row>
    <row r="3697" spans="1:24" ht="14.25" customHeight="1" x14ac:dyDescent="0.25">
      <c r="A3697" s="2">
        <v>1151</v>
      </c>
      <c r="B3697" s="2">
        <v>47</v>
      </c>
      <c r="C3697" s="2" t="str">
        <f t="shared" si="513"/>
        <v>Mid Adults</v>
      </c>
      <c r="D3697" s="2" t="s">
        <v>26</v>
      </c>
      <c r="E3697" s="2" t="s">
        <v>13</v>
      </c>
      <c r="F3697" s="2">
        <v>525.33000000000004</v>
      </c>
      <c r="G3697" s="2">
        <f t="shared" si="514"/>
        <v>2</v>
      </c>
      <c r="H3697" s="6">
        <v>45347</v>
      </c>
      <c r="I3697" s="12" t="str">
        <f t="shared" si="515"/>
        <v>2024</v>
      </c>
      <c r="J3697" s="10" t="str">
        <f t="shared" si="516"/>
        <v>Feb</v>
      </c>
      <c r="K3697" s="12" t="str">
        <f t="shared" si="517"/>
        <v>25</v>
      </c>
      <c r="L3697" s="2" t="s">
        <v>24</v>
      </c>
      <c r="M3697" s="2" t="s">
        <v>15</v>
      </c>
      <c r="N3697" s="2">
        <v>0.6</v>
      </c>
      <c r="O3697" s="2" t="s">
        <v>21</v>
      </c>
      <c r="P3697" s="2">
        <v>15</v>
      </c>
      <c r="Q3697" s="2">
        <f t="shared" si="518"/>
        <v>2</v>
      </c>
      <c r="R3697" s="2">
        <v>35.020000000000003</v>
      </c>
      <c r="S3697" s="2">
        <f t="shared" si="519"/>
        <v>1</v>
      </c>
      <c r="T3697" s="42">
        <f>DataSet!G1152+DataSet!Q1152+DataSet!S1152</f>
        <v>7</v>
      </c>
      <c r="U3697" s="16" t="str">
        <f t="shared" si="520"/>
        <v>High</v>
      </c>
      <c r="V3697" s="4">
        <v>2</v>
      </c>
      <c r="W3697" s="33">
        <f t="shared" si="521"/>
        <v>530.691189591078</v>
      </c>
      <c r="X3697" s="2" t="s">
        <v>22</v>
      </c>
    </row>
    <row r="3698" spans="1:24" ht="14.25" customHeight="1" x14ac:dyDescent="0.25">
      <c r="A3698" s="2">
        <v>1373</v>
      </c>
      <c r="B3698" s="2">
        <v>25</v>
      </c>
      <c r="C3698" s="2" t="str">
        <f t="shared" si="513"/>
        <v>Young Adults</v>
      </c>
      <c r="D3698" s="2" t="s">
        <v>26</v>
      </c>
      <c r="E3698" s="2" t="s">
        <v>19</v>
      </c>
      <c r="F3698" s="2">
        <v>54.36</v>
      </c>
      <c r="G3698" s="2">
        <f t="shared" si="514"/>
        <v>1</v>
      </c>
      <c r="H3698" s="6">
        <v>45569</v>
      </c>
      <c r="I3698" s="12" t="str">
        <f t="shared" si="515"/>
        <v>2024</v>
      </c>
      <c r="J3698" s="10" t="str">
        <f t="shared" si="516"/>
        <v>Oct</v>
      </c>
      <c r="K3698" s="12" t="str">
        <f t="shared" si="517"/>
        <v>04</v>
      </c>
      <c r="L3698" s="2" t="s">
        <v>30</v>
      </c>
      <c r="M3698" s="2" t="s">
        <v>15</v>
      </c>
      <c r="N3698" s="2">
        <v>0.6</v>
      </c>
      <c r="O3698" s="2" t="s">
        <v>21</v>
      </c>
      <c r="P3698" s="2">
        <v>4</v>
      </c>
      <c r="Q3698" s="2">
        <f t="shared" si="518"/>
        <v>1</v>
      </c>
      <c r="R3698" s="2">
        <v>13.59</v>
      </c>
      <c r="S3698" s="2">
        <f t="shared" si="519"/>
        <v>1</v>
      </c>
      <c r="T3698" s="42">
        <f>DataSet!G1374+DataSet!Q1374+DataSet!S1374</f>
        <v>4</v>
      </c>
      <c r="U3698" s="16" t="str">
        <f t="shared" si="520"/>
        <v>Low</v>
      </c>
      <c r="V3698" s="4">
        <v>4</v>
      </c>
      <c r="W3698" s="33">
        <f t="shared" si="521"/>
        <v>514.94719101123599</v>
      </c>
      <c r="X3698" s="2" t="s">
        <v>17</v>
      </c>
    </row>
    <row r="3699" spans="1:24" ht="14.25" customHeight="1" x14ac:dyDescent="0.25">
      <c r="A3699" s="2">
        <v>2057</v>
      </c>
      <c r="B3699" s="2">
        <v>29</v>
      </c>
      <c r="C3699" s="2" t="str">
        <f t="shared" si="513"/>
        <v>Young Adults</v>
      </c>
      <c r="D3699" s="2" t="s">
        <v>12</v>
      </c>
      <c r="E3699" s="2" t="s">
        <v>27</v>
      </c>
      <c r="F3699" s="2">
        <v>337.45</v>
      </c>
      <c r="G3699" s="2">
        <f t="shared" si="514"/>
        <v>1</v>
      </c>
      <c r="H3699" s="6">
        <v>46253</v>
      </c>
      <c r="I3699" s="12" t="str">
        <f t="shared" si="515"/>
        <v>2026</v>
      </c>
      <c r="J3699" s="10" t="str">
        <f t="shared" si="516"/>
        <v>Aug</v>
      </c>
      <c r="K3699" s="12" t="str">
        <f t="shared" si="517"/>
        <v>19</v>
      </c>
      <c r="L3699" s="2" t="s">
        <v>14</v>
      </c>
      <c r="M3699" s="2" t="s">
        <v>15</v>
      </c>
      <c r="N3699" s="2">
        <v>0.6</v>
      </c>
      <c r="O3699" s="2" t="s">
        <v>21</v>
      </c>
      <c r="P3699" s="2">
        <v>6</v>
      </c>
      <c r="Q3699" s="2">
        <f t="shared" si="518"/>
        <v>2</v>
      </c>
      <c r="R3699" s="2">
        <v>56.24</v>
      </c>
      <c r="S3699" s="2">
        <f t="shared" si="519"/>
        <v>2</v>
      </c>
      <c r="T3699" s="42">
        <f>DataSet!G2058+DataSet!Q2058+DataSet!S2058</f>
        <v>6</v>
      </c>
      <c r="U3699" s="16" t="str">
        <f t="shared" si="520"/>
        <v>Medium</v>
      </c>
      <c r="V3699" s="4">
        <v>2</v>
      </c>
      <c r="W3699" s="33">
        <f t="shared" si="521"/>
        <v>530.71119402985073</v>
      </c>
      <c r="X3699" s="2" t="s">
        <v>22</v>
      </c>
    </row>
    <row r="3700" spans="1:24" ht="14.25" customHeight="1" x14ac:dyDescent="0.25">
      <c r="A3700" s="2">
        <v>2173</v>
      </c>
      <c r="B3700" s="2">
        <v>28</v>
      </c>
      <c r="C3700" s="2" t="str">
        <f t="shared" si="513"/>
        <v>Young Adults</v>
      </c>
      <c r="D3700" s="2" t="s">
        <v>23</v>
      </c>
      <c r="E3700" s="2" t="s">
        <v>19</v>
      </c>
      <c r="F3700" s="2">
        <v>385.32</v>
      </c>
      <c r="G3700" s="2">
        <f t="shared" si="514"/>
        <v>2</v>
      </c>
      <c r="H3700" s="6">
        <v>46369</v>
      </c>
      <c r="I3700" s="12" t="str">
        <f t="shared" si="515"/>
        <v>2026</v>
      </c>
      <c r="J3700" s="10" t="str">
        <f t="shared" si="516"/>
        <v>Dec</v>
      </c>
      <c r="K3700" s="12" t="str">
        <f t="shared" si="517"/>
        <v>13</v>
      </c>
      <c r="L3700" s="2" t="s">
        <v>30</v>
      </c>
      <c r="M3700" s="2" t="s">
        <v>25</v>
      </c>
      <c r="N3700" s="2">
        <v>0.6</v>
      </c>
      <c r="O3700" s="2" t="s">
        <v>21</v>
      </c>
      <c r="P3700" s="2">
        <v>4</v>
      </c>
      <c r="Q3700" s="2">
        <f t="shared" si="518"/>
        <v>1</v>
      </c>
      <c r="R3700" s="2">
        <v>96.33</v>
      </c>
      <c r="S3700" s="2">
        <f t="shared" si="519"/>
        <v>2</v>
      </c>
      <c r="T3700" s="42">
        <f>DataSet!G2174+DataSet!Q2174+DataSet!S2174</f>
        <v>7</v>
      </c>
      <c r="U3700" s="16" t="str">
        <f t="shared" si="520"/>
        <v>High</v>
      </c>
      <c r="V3700" s="4">
        <v>1</v>
      </c>
      <c r="W3700" s="33">
        <f t="shared" si="521"/>
        <v>533.59717741935469</v>
      </c>
      <c r="X3700" s="2" t="s">
        <v>22</v>
      </c>
    </row>
    <row r="3701" spans="1:24" ht="14.25" customHeight="1" x14ac:dyDescent="0.25">
      <c r="A3701" s="2">
        <v>2469</v>
      </c>
      <c r="B3701" s="2">
        <v>23</v>
      </c>
      <c r="C3701" s="2" t="str">
        <f t="shared" si="513"/>
        <v>Young Adults</v>
      </c>
      <c r="D3701" s="2" t="s">
        <v>12</v>
      </c>
      <c r="E3701" s="2" t="s">
        <v>29</v>
      </c>
      <c r="F3701" s="2">
        <v>654.9</v>
      </c>
      <c r="G3701" s="2">
        <f t="shared" si="514"/>
        <v>3</v>
      </c>
      <c r="H3701" s="6">
        <v>46665</v>
      </c>
      <c r="I3701" s="12" t="str">
        <f t="shared" si="515"/>
        <v>2027</v>
      </c>
      <c r="J3701" s="10" t="str">
        <f t="shared" si="516"/>
        <v>Oct</v>
      </c>
      <c r="K3701" s="12" t="str">
        <f t="shared" si="517"/>
        <v>05</v>
      </c>
      <c r="L3701" s="2" t="s">
        <v>30</v>
      </c>
      <c r="M3701" s="2" t="s">
        <v>25</v>
      </c>
      <c r="N3701" s="2">
        <v>0.6</v>
      </c>
      <c r="O3701" s="2" t="s">
        <v>16</v>
      </c>
      <c r="P3701" s="2">
        <v>14</v>
      </c>
      <c r="Q3701" s="2">
        <f t="shared" si="518"/>
        <v>2</v>
      </c>
      <c r="R3701" s="2">
        <v>46.78</v>
      </c>
      <c r="S3701" s="2">
        <f t="shared" si="519"/>
        <v>1</v>
      </c>
      <c r="T3701" s="42">
        <f>DataSet!G2470+DataSet!Q2470+DataSet!S2470</f>
        <v>5</v>
      </c>
      <c r="U3701" s="16" t="str">
        <f t="shared" si="520"/>
        <v>Medium</v>
      </c>
      <c r="V3701" s="4">
        <v>5</v>
      </c>
      <c r="W3701" s="33">
        <f t="shared" si="521"/>
        <v>533.92016393442645</v>
      </c>
      <c r="X3701" s="2" t="s">
        <v>17</v>
      </c>
    </row>
    <row r="3702" spans="1:24" ht="14.25" customHeight="1" x14ac:dyDescent="0.25">
      <c r="A3702" s="2">
        <v>3109</v>
      </c>
      <c r="B3702" s="2">
        <v>34</v>
      </c>
      <c r="C3702" s="2" t="str">
        <f t="shared" si="513"/>
        <v>Early Adults</v>
      </c>
      <c r="D3702" s="2" t="s">
        <v>23</v>
      </c>
      <c r="E3702" s="2" t="s">
        <v>27</v>
      </c>
      <c r="F3702" s="2">
        <v>562.03</v>
      </c>
      <c r="G3702" s="2">
        <f t="shared" si="514"/>
        <v>2</v>
      </c>
      <c r="H3702" s="6">
        <v>47305</v>
      </c>
      <c r="I3702" s="12" t="str">
        <f t="shared" si="515"/>
        <v>2029</v>
      </c>
      <c r="J3702" s="10" t="str">
        <f t="shared" si="516"/>
        <v>Jul</v>
      </c>
      <c r="K3702" s="12" t="str">
        <f t="shared" si="517"/>
        <v>06</v>
      </c>
      <c r="L3702" s="2" t="s">
        <v>14</v>
      </c>
      <c r="M3702" s="2" t="s">
        <v>25</v>
      </c>
      <c r="N3702" s="2">
        <v>0.6</v>
      </c>
      <c r="O3702" s="2" t="s">
        <v>16</v>
      </c>
      <c r="P3702" s="2">
        <v>10</v>
      </c>
      <c r="Q3702" s="2">
        <f t="shared" si="518"/>
        <v>2</v>
      </c>
      <c r="R3702" s="2">
        <v>56.2</v>
      </c>
      <c r="S3702" s="2">
        <f t="shared" si="519"/>
        <v>2</v>
      </c>
      <c r="T3702" s="42">
        <f>DataSet!G3110+DataSet!Q3110+DataSet!S3110</f>
        <v>4</v>
      </c>
      <c r="U3702" s="16" t="str">
        <f t="shared" si="520"/>
        <v>Low</v>
      </c>
      <c r="V3702" s="4">
        <v>1</v>
      </c>
      <c r="W3702" s="33">
        <f t="shared" si="521"/>
        <v>534.19748987854234</v>
      </c>
      <c r="X3702" s="2" t="s">
        <v>28</v>
      </c>
    </row>
    <row r="3703" spans="1:24" ht="14.25" customHeight="1" x14ac:dyDescent="0.25">
      <c r="A3703" s="2">
        <v>3440</v>
      </c>
      <c r="B3703" s="2">
        <v>18</v>
      </c>
      <c r="C3703" s="2" t="str">
        <f t="shared" si="513"/>
        <v>Young Adults</v>
      </c>
      <c r="D3703" s="2" t="s">
        <v>18</v>
      </c>
      <c r="E3703" s="2" t="s">
        <v>27</v>
      </c>
      <c r="F3703" s="2">
        <v>299.67</v>
      </c>
      <c r="G3703" s="2">
        <f t="shared" si="514"/>
        <v>1</v>
      </c>
      <c r="H3703" s="6">
        <v>47636</v>
      </c>
      <c r="I3703" s="12" t="str">
        <f t="shared" si="515"/>
        <v>2030</v>
      </c>
      <c r="J3703" s="10" t="str">
        <f t="shared" si="516"/>
        <v>Jun</v>
      </c>
      <c r="K3703" s="12" t="str">
        <f t="shared" si="517"/>
        <v>02</v>
      </c>
      <c r="L3703" s="2" t="s">
        <v>24</v>
      </c>
      <c r="M3703" s="2" t="s">
        <v>15</v>
      </c>
      <c r="N3703" s="2">
        <v>0.6</v>
      </c>
      <c r="O3703" s="2" t="s">
        <v>16</v>
      </c>
      <c r="P3703" s="2">
        <v>18</v>
      </c>
      <c r="Q3703" s="2">
        <f t="shared" si="518"/>
        <v>3</v>
      </c>
      <c r="R3703" s="2">
        <v>16.649999999999999</v>
      </c>
      <c r="S3703" s="2">
        <f t="shared" si="519"/>
        <v>1</v>
      </c>
      <c r="T3703" s="42">
        <f>DataSet!G3441+DataSet!Q3441+DataSet!S3441</f>
        <v>5</v>
      </c>
      <c r="U3703" s="16" t="str">
        <f t="shared" si="520"/>
        <v>Medium</v>
      </c>
      <c r="V3703" s="4">
        <v>1</v>
      </c>
      <c r="W3703" s="33">
        <f t="shared" si="521"/>
        <v>534.08434959349586</v>
      </c>
      <c r="X3703" s="2" t="s">
        <v>17</v>
      </c>
    </row>
    <row r="3704" spans="1:24" ht="14.25" customHeight="1" x14ac:dyDescent="0.25">
      <c r="A3704" s="2">
        <v>3699</v>
      </c>
      <c r="B3704" s="2">
        <v>34</v>
      </c>
      <c r="C3704" s="2" t="str">
        <f t="shared" si="513"/>
        <v>Early Adults</v>
      </c>
      <c r="D3704" s="2" t="s">
        <v>23</v>
      </c>
      <c r="E3704" s="2" t="s">
        <v>19</v>
      </c>
      <c r="F3704" s="2">
        <v>981.66</v>
      </c>
      <c r="G3704" s="2">
        <f t="shared" si="514"/>
        <v>3</v>
      </c>
      <c r="H3704" s="6">
        <v>47895</v>
      </c>
      <c r="I3704" s="12" t="str">
        <f t="shared" si="515"/>
        <v>2031</v>
      </c>
      <c r="J3704" s="10" t="str">
        <f t="shared" si="516"/>
        <v>Feb</v>
      </c>
      <c r="K3704" s="12" t="str">
        <f t="shared" si="517"/>
        <v>16</v>
      </c>
      <c r="L3704" s="2" t="s">
        <v>24</v>
      </c>
      <c r="M3704" s="2" t="s">
        <v>25</v>
      </c>
      <c r="N3704" s="2">
        <v>0.6</v>
      </c>
      <c r="O3704" s="2" t="s">
        <v>16</v>
      </c>
      <c r="P3704" s="2">
        <v>13</v>
      </c>
      <c r="Q3704" s="2">
        <f t="shared" si="518"/>
        <v>2</v>
      </c>
      <c r="R3704" s="2">
        <v>75.510000000000005</v>
      </c>
      <c r="S3704" s="2">
        <f t="shared" si="519"/>
        <v>2</v>
      </c>
      <c r="T3704" s="42">
        <f>DataSet!G3700+DataSet!Q3700+DataSet!S3700</f>
        <v>5</v>
      </c>
      <c r="U3704" s="16" t="str">
        <f t="shared" si="520"/>
        <v>Medium</v>
      </c>
      <c r="V3704" s="4">
        <v>5</v>
      </c>
      <c r="W3704" s="33">
        <f t="shared" si="521"/>
        <v>533.42230452674914</v>
      </c>
      <c r="X3704" s="2" t="s">
        <v>22</v>
      </c>
    </row>
    <row r="3705" spans="1:24" ht="14.25" customHeight="1" x14ac:dyDescent="0.25">
      <c r="A3705" s="2">
        <v>3823</v>
      </c>
      <c r="B3705" s="2">
        <v>56</v>
      </c>
      <c r="C3705" s="2" t="str">
        <f t="shared" si="513"/>
        <v>Late Adults</v>
      </c>
      <c r="D3705" s="2" t="s">
        <v>18</v>
      </c>
      <c r="E3705" s="2" t="s">
        <v>29</v>
      </c>
      <c r="F3705" s="2">
        <v>283.23</v>
      </c>
      <c r="G3705" s="2">
        <f t="shared" si="514"/>
        <v>1</v>
      </c>
      <c r="H3705" s="6">
        <v>48019</v>
      </c>
      <c r="I3705" s="12" t="str">
        <f t="shared" si="515"/>
        <v>2031</v>
      </c>
      <c r="J3705" s="10" t="str">
        <f t="shared" si="516"/>
        <v>Jun</v>
      </c>
      <c r="K3705" s="12" t="str">
        <f t="shared" si="517"/>
        <v>20</v>
      </c>
      <c r="L3705" s="2" t="s">
        <v>14</v>
      </c>
      <c r="M3705" s="2" t="s">
        <v>15</v>
      </c>
      <c r="N3705" s="2">
        <v>0.6</v>
      </c>
      <c r="O3705" s="2" t="s">
        <v>16</v>
      </c>
      <c r="P3705" s="2">
        <v>10</v>
      </c>
      <c r="Q3705" s="2">
        <f t="shared" si="518"/>
        <v>2</v>
      </c>
      <c r="R3705" s="2">
        <v>28.32</v>
      </c>
      <c r="S3705" s="2">
        <f t="shared" si="519"/>
        <v>1</v>
      </c>
      <c r="T3705" s="42">
        <f>DataSet!G3824+DataSet!Q3824+DataSet!S3824</f>
        <v>5</v>
      </c>
      <c r="U3705" s="16" t="str">
        <f t="shared" si="520"/>
        <v>Medium</v>
      </c>
      <c r="V3705" s="4">
        <v>5</v>
      </c>
      <c r="W3705" s="33">
        <f t="shared" si="521"/>
        <v>531.5700826446282</v>
      </c>
      <c r="X3705" s="2" t="s">
        <v>28</v>
      </c>
    </row>
    <row r="3706" spans="1:24" ht="14.25" customHeight="1" x14ac:dyDescent="0.25">
      <c r="A3706" s="2">
        <v>3982</v>
      </c>
      <c r="B3706" s="2">
        <v>40</v>
      </c>
      <c r="C3706" s="2" t="str">
        <f t="shared" si="513"/>
        <v>Mid Adults</v>
      </c>
      <c r="D3706" s="2" t="s">
        <v>12</v>
      </c>
      <c r="E3706" s="2" t="s">
        <v>19</v>
      </c>
      <c r="F3706" s="2">
        <v>235.78</v>
      </c>
      <c r="G3706" s="2">
        <f t="shared" si="514"/>
        <v>1</v>
      </c>
      <c r="H3706" s="6">
        <v>48178</v>
      </c>
      <c r="I3706" s="12" t="str">
        <f t="shared" si="515"/>
        <v>2031</v>
      </c>
      <c r="J3706" s="10" t="str">
        <f t="shared" si="516"/>
        <v>Nov</v>
      </c>
      <c r="K3706" s="12" t="str">
        <f t="shared" si="517"/>
        <v>26</v>
      </c>
      <c r="L3706" s="2" t="s">
        <v>30</v>
      </c>
      <c r="M3706" s="2" t="s">
        <v>25</v>
      </c>
      <c r="N3706" s="2">
        <v>0.6</v>
      </c>
      <c r="O3706" s="2" t="s">
        <v>16</v>
      </c>
      <c r="P3706" s="2">
        <v>11</v>
      </c>
      <c r="Q3706" s="2">
        <f t="shared" si="518"/>
        <v>2</v>
      </c>
      <c r="R3706" s="2">
        <v>21.43</v>
      </c>
      <c r="S3706" s="2">
        <f t="shared" si="519"/>
        <v>1</v>
      </c>
      <c r="T3706" s="42">
        <f>DataSet!G3983+DataSet!Q3983+DataSet!S3983</f>
        <v>7</v>
      </c>
      <c r="U3706" s="16" t="str">
        <f t="shared" si="520"/>
        <v>High</v>
      </c>
      <c r="V3706" s="4">
        <v>4</v>
      </c>
      <c r="W3706" s="33">
        <f t="shared" si="521"/>
        <v>516.67872180451116</v>
      </c>
      <c r="X3706" s="2" t="s">
        <v>28</v>
      </c>
    </row>
    <row r="3707" spans="1:24" ht="14.25" customHeight="1" x14ac:dyDescent="0.25">
      <c r="A3707" s="2">
        <v>4026</v>
      </c>
      <c r="B3707" s="2">
        <v>68</v>
      </c>
      <c r="C3707" s="2" t="str">
        <f t="shared" si="513"/>
        <v>Seniors</v>
      </c>
      <c r="D3707" s="2" t="s">
        <v>18</v>
      </c>
      <c r="E3707" s="2" t="s">
        <v>29</v>
      </c>
      <c r="F3707" s="2">
        <v>373.42</v>
      </c>
      <c r="G3707" s="2">
        <f t="shared" si="514"/>
        <v>2</v>
      </c>
      <c r="H3707" s="6">
        <v>48222</v>
      </c>
      <c r="I3707" s="12" t="str">
        <f t="shared" si="515"/>
        <v>2032</v>
      </c>
      <c r="J3707" s="10" t="str">
        <f t="shared" si="516"/>
        <v>Jan</v>
      </c>
      <c r="K3707" s="12" t="str">
        <f t="shared" si="517"/>
        <v>09</v>
      </c>
      <c r="L3707" s="2" t="s">
        <v>30</v>
      </c>
      <c r="M3707" s="2" t="s">
        <v>25</v>
      </c>
      <c r="N3707" s="2">
        <v>0.6</v>
      </c>
      <c r="O3707" s="2" t="s">
        <v>21</v>
      </c>
      <c r="P3707" s="2">
        <v>17</v>
      </c>
      <c r="Q3707" s="2">
        <f t="shared" si="518"/>
        <v>3</v>
      </c>
      <c r="R3707" s="2">
        <v>21.97</v>
      </c>
      <c r="S3707" s="2">
        <f t="shared" si="519"/>
        <v>1</v>
      </c>
      <c r="T3707" s="42">
        <f>DataSet!G4027+DataSet!Q4027+DataSet!S4027</f>
        <v>7</v>
      </c>
      <c r="U3707" s="16" t="str">
        <f t="shared" si="520"/>
        <v>High</v>
      </c>
      <c r="V3707" s="4">
        <v>5</v>
      </c>
      <c r="W3707" s="33">
        <f t="shared" si="521"/>
        <v>532.60053941908734</v>
      </c>
      <c r="X3707" s="2" t="s">
        <v>22</v>
      </c>
    </row>
    <row r="3708" spans="1:24" ht="14.25" customHeight="1" x14ac:dyDescent="0.25">
      <c r="A3708" s="2">
        <v>4029</v>
      </c>
      <c r="B3708" s="2">
        <v>55</v>
      </c>
      <c r="C3708" s="2" t="str">
        <f t="shared" si="513"/>
        <v>Late Adults</v>
      </c>
      <c r="D3708" s="2" t="s">
        <v>12</v>
      </c>
      <c r="E3708" s="2" t="s">
        <v>19</v>
      </c>
      <c r="F3708" s="2">
        <v>741.41</v>
      </c>
      <c r="G3708" s="2">
        <f t="shared" si="514"/>
        <v>3</v>
      </c>
      <c r="H3708" s="6">
        <v>48225</v>
      </c>
      <c r="I3708" s="12" t="str">
        <f t="shared" si="515"/>
        <v>2032</v>
      </c>
      <c r="J3708" s="10" t="str">
        <f t="shared" si="516"/>
        <v>Jan</v>
      </c>
      <c r="K3708" s="12" t="str">
        <f t="shared" si="517"/>
        <v>12</v>
      </c>
      <c r="L3708" s="2" t="s">
        <v>30</v>
      </c>
      <c r="M3708" s="2" t="s">
        <v>15</v>
      </c>
      <c r="N3708" s="2">
        <v>0.6</v>
      </c>
      <c r="O3708" s="2" t="s">
        <v>16</v>
      </c>
      <c r="P3708" s="2">
        <v>18</v>
      </c>
      <c r="Q3708" s="2">
        <f t="shared" si="518"/>
        <v>3</v>
      </c>
      <c r="R3708" s="2">
        <v>41.19</v>
      </c>
      <c r="S3708" s="2">
        <f t="shared" si="519"/>
        <v>1</v>
      </c>
      <c r="T3708" s="42">
        <f>DataSet!G4030+DataSet!Q4030+DataSet!S4030</f>
        <v>6</v>
      </c>
      <c r="U3708" s="16" t="str">
        <f t="shared" si="520"/>
        <v>Medium</v>
      </c>
      <c r="V3708" s="4">
        <v>4</v>
      </c>
      <c r="W3708" s="33">
        <f t="shared" si="521"/>
        <v>517.73871698113203</v>
      </c>
      <c r="X3708" s="2" t="s">
        <v>22</v>
      </c>
    </row>
    <row r="3709" spans="1:24" ht="14.25" customHeight="1" x14ac:dyDescent="0.25">
      <c r="A3709" s="2">
        <v>4163</v>
      </c>
      <c r="B3709" s="2">
        <v>36</v>
      </c>
      <c r="C3709" s="2" t="str">
        <f t="shared" si="513"/>
        <v>Early Adults</v>
      </c>
      <c r="D3709" s="2" t="s">
        <v>18</v>
      </c>
      <c r="E3709" s="2" t="s">
        <v>13</v>
      </c>
      <c r="F3709" s="2">
        <v>342.33</v>
      </c>
      <c r="G3709" s="2">
        <f t="shared" si="514"/>
        <v>1</v>
      </c>
      <c r="H3709" s="6">
        <v>48359</v>
      </c>
      <c r="I3709" s="12" t="str">
        <f t="shared" si="515"/>
        <v>2032</v>
      </c>
      <c r="J3709" s="10" t="str">
        <f t="shared" si="516"/>
        <v>May</v>
      </c>
      <c r="K3709" s="12" t="str">
        <f t="shared" si="517"/>
        <v>25</v>
      </c>
      <c r="L3709" s="2" t="s">
        <v>20</v>
      </c>
      <c r="M3709" s="2" t="s">
        <v>15</v>
      </c>
      <c r="N3709" s="2">
        <v>0.6</v>
      </c>
      <c r="O3709" s="2" t="s">
        <v>21</v>
      </c>
      <c r="P3709" s="2">
        <v>17</v>
      </c>
      <c r="Q3709" s="2">
        <f t="shared" si="518"/>
        <v>3</v>
      </c>
      <c r="R3709" s="2">
        <v>20.14</v>
      </c>
      <c r="S3709" s="2">
        <f t="shared" si="519"/>
        <v>1</v>
      </c>
      <c r="T3709" s="42">
        <f>DataSet!G4164+DataSet!Q4164+DataSet!S4164</f>
        <v>7</v>
      </c>
      <c r="U3709" s="16" t="str">
        <f t="shared" si="520"/>
        <v>High</v>
      </c>
      <c r="V3709" s="4">
        <v>4</v>
      </c>
      <c r="W3709" s="33">
        <f t="shared" si="521"/>
        <v>516.89147727272723</v>
      </c>
      <c r="X3709" s="2" t="s">
        <v>17</v>
      </c>
    </row>
    <row r="3710" spans="1:24" ht="14.25" customHeight="1" x14ac:dyDescent="0.25">
      <c r="A3710" s="2">
        <v>4459</v>
      </c>
      <c r="B3710" s="2">
        <v>57</v>
      </c>
      <c r="C3710" s="2" t="str">
        <f t="shared" si="513"/>
        <v>Late Adults</v>
      </c>
      <c r="D3710" s="2" t="s">
        <v>23</v>
      </c>
      <c r="E3710" s="2" t="s">
        <v>27</v>
      </c>
      <c r="F3710" s="2">
        <v>882.16</v>
      </c>
      <c r="G3710" s="2">
        <f t="shared" si="514"/>
        <v>3</v>
      </c>
      <c r="H3710" s="6">
        <v>48655</v>
      </c>
      <c r="I3710" s="12" t="str">
        <f t="shared" si="515"/>
        <v>2033</v>
      </c>
      <c r="J3710" s="10" t="str">
        <f t="shared" si="516"/>
        <v>Mar</v>
      </c>
      <c r="K3710" s="12" t="str">
        <f t="shared" si="517"/>
        <v>17</v>
      </c>
      <c r="L3710" s="2" t="s">
        <v>24</v>
      </c>
      <c r="M3710" s="2" t="s">
        <v>25</v>
      </c>
      <c r="N3710" s="2">
        <v>0.6</v>
      </c>
      <c r="O3710" s="2" t="s">
        <v>16</v>
      </c>
      <c r="P3710" s="2">
        <v>15</v>
      </c>
      <c r="Q3710" s="2">
        <f t="shared" si="518"/>
        <v>2</v>
      </c>
      <c r="R3710" s="2">
        <v>58.81</v>
      </c>
      <c r="S3710" s="2">
        <f t="shared" si="519"/>
        <v>2</v>
      </c>
      <c r="T3710" s="42">
        <f>DataSet!G4460+DataSet!Q4460+DataSet!S4460</f>
        <v>7</v>
      </c>
      <c r="U3710" s="16" t="str">
        <f t="shared" si="520"/>
        <v>High</v>
      </c>
      <c r="V3710" s="4">
        <v>5</v>
      </c>
      <c r="W3710" s="33">
        <f t="shared" si="521"/>
        <v>533.26379166666686</v>
      </c>
      <c r="X3710" s="2" t="s">
        <v>28</v>
      </c>
    </row>
    <row r="3711" spans="1:24" ht="14.25" customHeight="1" x14ac:dyDescent="0.25">
      <c r="A3711" s="2">
        <v>4470</v>
      </c>
      <c r="B3711" s="2">
        <v>22</v>
      </c>
      <c r="C3711" s="2" t="str">
        <f t="shared" si="513"/>
        <v>Young Adults</v>
      </c>
      <c r="D3711" s="2" t="s">
        <v>18</v>
      </c>
      <c r="E3711" s="2" t="s">
        <v>29</v>
      </c>
      <c r="F3711" s="2">
        <v>537.30999999999995</v>
      </c>
      <c r="G3711" s="2">
        <f t="shared" si="514"/>
        <v>2</v>
      </c>
      <c r="H3711" s="6">
        <v>48666</v>
      </c>
      <c r="I3711" s="12" t="str">
        <f t="shared" si="515"/>
        <v>2033</v>
      </c>
      <c r="J3711" s="10" t="str">
        <f t="shared" si="516"/>
        <v>Mar</v>
      </c>
      <c r="K3711" s="12" t="str">
        <f t="shared" si="517"/>
        <v>28</v>
      </c>
      <c r="L3711" s="2" t="s">
        <v>14</v>
      </c>
      <c r="M3711" s="2" t="s">
        <v>15</v>
      </c>
      <c r="N3711" s="2">
        <v>0.6</v>
      </c>
      <c r="O3711" s="2" t="s">
        <v>21</v>
      </c>
      <c r="P3711" s="2">
        <v>1</v>
      </c>
      <c r="Q3711" s="2">
        <f t="shared" si="518"/>
        <v>1</v>
      </c>
      <c r="R3711" s="2">
        <v>537.30999999999995</v>
      </c>
      <c r="S3711" s="2">
        <f t="shared" si="519"/>
        <v>3</v>
      </c>
      <c r="T3711" s="42">
        <f>DataSet!G4471+DataSet!Q4471+DataSet!S4471</f>
        <v>6</v>
      </c>
      <c r="U3711" s="16" t="str">
        <f t="shared" si="520"/>
        <v>Medium</v>
      </c>
      <c r="V3711" s="4">
        <v>5</v>
      </c>
      <c r="W3711" s="33">
        <f t="shared" si="521"/>
        <v>531.80397489539769</v>
      </c>
      <c r="X3711" s="2" t="s">
        <v>17</v>
      </c>
    </row>
    <row r="3712" spans="1:24" ht="14.25" customHeight="1" x14ac:dyDescent="0.25">
      <c r="A3712" s="2">
        <v>4725</v>
      </c>
      <c r="B3712" s="2">
        <v>56</v>
      </c>
      <c r="C3712" s="2" t="str">
        <f t="shared" si="513"/>
        <v>Late Adults</v>
      </c>
      <c r="D3712" s="2" t="s">
        <v>23</v>
      </c>
      <c r="E3712" s="2" t="s">
        <v>27</v>
      </c>
      <c r="F3712" s="2">
        <v>415.6</v>
      </c>
      <c r="G3712" s="2">
        <f t="shared" si="514"/>
        <v>2</v>
      </c>
      <c r="H3712" s="6">
        <v>48921</v>
      </c>
      <c r="I3712" s="12" t="str">
        <f t="shared" si="515"/>
        <v>2033</v>
      </c>
      <c r="J3712" s="10" t="str">
        <f t="shared" si="516"/>
        <v>Dec</v>
      </c>
      <c r="K3712" s="12" t="str">
        <f t="shared" si="517"/>
        <v>08</v>
      </c>
      <c r="L3712" s="2" t="s">
        <v>20</v>
      </c>
      <c r="M3712" s="2" t="s">
        <v>15</v>
      </c>
      <c r="N3712" s="2">
        <v>0.6</v>
      </c>
      <c r="O3712" s="2" t="s">
        <v>16</v>
      </c>
      <c r="P3712" s="2">
        <v>5</v>
      </c>
      <c r="Q3712" s="2">
        <f t="shared" si="518"/>
        <v>1</v>
      </c>
      <c r="R3712" s="2">
        <v>83.12</v>
      </c>
      <c r="S3712" s="2">
        <f t="shared" si="519"/>
        <v>2</v>
      </c>
      <c r="T3712" s="42">
        <f>DataSet!G4726+DataSet!Q4726+DataSet!S4726</f>
        <v>5</v>
      </c>
      <c r="U3712" s="16" t="str">
        <f t="shared" si="520"/>
        <v>Medium</v>
      </c>
      <c r="V3712" s="4">
        <v>2</v>
      </c>
      <c r="W3712" s="33">
        <f t="shared" si="521"/>
        <v>531.43501872659181</v>
      </c>
      <c r="X3712" s="2" t="s">
        <v>22</v>
      </c>
    </row>
    <row r="3713" spans="1:24" ht="14.25" customHeight="1" x14ac:dyDescent="0.25">
      <c r="A3713" s="2">
        <v>4774</v>
      </c>
      <c r="B3713" s="2">
        <v>58</v>
      </c>
      <c r="C3713" s="2" t="str">
        <f t="shared" si="513"/>
        <v>Late Adults</v>
      </c>
      <c r="D3713" s="2" t="s">
        <v>23</v>
      </c>
      <c r="E3713" s="2" t="s">
        <v>19</v>
      </c>
      <c r="F3713" s="2">
        <v>577.20000000000005</v>
      </c>
      <c r="G3713" s="2">
        <f t="shared" si="514"/>
        <v>2</v>
      </c>
      <c r="H3713" s="6">
        <v>48970</v>
      </c>
      <c r="I3713" s="12" t="str">
        <f t="shared" si="515"/>
        <v>2034</v>
      </c>
      <c r="J3713" s="10" t="str">
        <f t="shared" si="516"/>
        <v>Jan</v>
      </c>
      <c r="K3713" s="12" t="str">
        <f t="shared" si="517"/>
        <v>26</v>
      </c>
      <c r="L3713" s="2" t="s">
        <v>14</v>
      </c>
      <c r="M3713" s="2" t="s">
        <v>15</v>
      </c>
      <c r="N3713" s="2">
        <v>0.6</v>
      </c>
      <c r="O3713" s="2" t="s">
        <v>21</v>
      </c>
      <c r="P3713" s="2">
        <v>8</v>
      </c>
      <c r="Q3713" s="2">
        <f t="shared" si="518"/>
        <v>2</v>
      </c>
      <c r="R3713" s="2">
        <v>72.150000000000006</v>
      </c>
      <c r="S3713" s="2">
        <f t="shared" si="519"/>
        <v>2</v>
      </c>
      <c r="T3713" s="42">
        <f>DataSet!G4775+DataSet!Q4775+DataSet!S4775</f>
        <v>4</v>
      </c>
      <c r="U3713" s="16" t="str">
        <f t="shared" si="520"/>
        <v>Low</v>
      </c>
      <c r="V3713" s="4">
        <v>1</v>
      </c>
      <c r="W3713" s="33">
        <f t="shared" si="521"/>
        <v>535.04114285714286</v>
      </c>
      <c r="X3713" s="2" t="s">
        <v>28</v>
      </c>
    </row>
    <row r="3714" spans="1:24" ht="14.25" customHeight="1" x14ac:dyDescent="0.25">
      <c r="A3714" s="2">
        <v>4905</v>
      </c>
      <c r="B3714" s="2">
        <v>64</v>
      </c>
      <c r="C3714" s="2" t="str">
        <f t="shared" ref="C3714:C3777" si="522">IF(AND(B3714&gt;=18, B3714&lt;=29), "Young Adults",
   IF(AND(B3714&gt;=30, B3714&lt;=39), "Early Adults",
      IF(AND(B3714&gt;=40, B3714&lt;=49), "Mid Adults",
         IF(AND(B3714&gt;=50, B3714&lt;=59), "Late Adults",
            IF(AND(B3714&gt;=60, B3714&lt;=69), "Seniors", "Out of Range")
         )
      )
   )
)</f>
        <v>Seniors</v>
      </c>
      <c r="D3714" s="2" t="s">
        <v>18</v>
      </c>
      <c r="E3714" s="2" t="s">
        <v>29</v>
      </c>
      <c r="F3714" s="2">
        <v>665.64</v>
      </c>
      <c r="G3714" s="2">
        <f t="shared" ref="G3714:G3777" si="523">IF(F3714 &lt;= 350, 1, IF(F3714&gt; 350, IF(F3714 &lt;= 650, 2, 3)))</f>
        <v>3</v>
      </c>
      <c r="H3714" s="6">
        <v>49101</v>
      </c>
      <c r="I3714" s="12" t="str">
        <f t="shared" ref="I3714:I3777" si="524">TEXT(H3714, "yyyy")</f>
        <v>2034</v>
      </c>
      <c r="J3714" s="10" t="str">
        <f t="shared" ref="J3714:J3777" si="525">TEXT(H3714, "mmm")</f>
        <v>Jun</v>
      </c>
      <c r="K3714" s="12" t="str">
        <f t="shared" ref="K3714:K3777" si="526">TEXT(H3714, "dd")</f>
        <v>06</v>
      </c>
      <c r="L3714" s="2" t="s">
        <v>30</v>
      </c>
      <c r="M3714" s="2" t="s">
        <v>15</v>
      </c>
      <c r="N3714" s="2">
        <v>0.6</v>
      </c>
      <c r="O3714" s="2" t="s">
        <v>21</v>
      </c>
      <c r="P3714" s="2">
        <v>12</v>
      </c>
      <c r="Q3714" s="2">
        <f t="shared" ref="Q3714:Q3777" si="527">IF(P3714 &lt;= 5, 1, IF(P3714&gt; 5, IF(P3714 &lt;= 15, 2, 3)))</f>
        <v>2</v>
      </c>
      <c r="R3714" s="2">
        <v>55.47</v>
      </c>
      <c r="S3714" s="2">
        <f t="shared" ref="S3714:S3777" si="528">IF(R3714 &lt;= 50, 1, IF(R3714&gt; 50, IF(R3714 &lt;= 150, 2, 3)))</f>
        <v>2</v>
      </c>
      <c r="T3714" s="42">
        <f>DataSet!G4906+DataSet!Q4906+DataSet!S4906</f>
        <v>4</v>
      </c>
      <c r="U3714" s="16" t="str">
        <f t="shared" ref="U3714:U3777" si="529">IF(T3714&lt;=4,"Low",IF(T3714&lt;=6,"Medium","High"))</f>
        <v>Low</v>
      </c>
      <c r="V3714" s="4">
        <v>5</v>
      </c>
      <c r="W3714" s="33">
        <f t="shared" ref="W3714:W3777" si="530">AVERAGEIFS(F3714:F8713, V3714:V8713,V3714 )</f>
        <v>531.7808403361347</v>
      </c>
      <c r="X3714" s="2" t="s">
        <v>17</v>
      </c>
    </row>
    <row r="3715" spans="1:24" ht="14.25" customHeight="1" x14ac:dyDescent="0.25">
      <c r="A3715" s="2">
        <v>152</v>
      </c>
      <c r="B3715" s="2">
        <v>58</v>
      </c>
      <c r="C3715" s="2" t="str">
        <f t="shared" si="522"/>
        <v>Late Adults</v>
      </c>
      <c r="D3715" s="2" t="s">
        <v>23</v>
      </c>
      <c r="E3715" s="2" t="s">
        <v>13</v>
      </c>
      <c r="F3715" s="2">
        <v>897.15</v>
      </c>
      <c r="G3715" s="2">
        <f t="shared" si="523"/>
        <v>3</v>
      </c>
      <c r="H3715" s="6">
        <v>44348</v>
      </c>
      <c r="I3715" s="12" t="str">
        <f t="shared" si="524"/>
        <v>2021</v>
      </c>
      <c r="J3715" s="10" t="str">
        <f t="shared" si="525"/>
        <v>Jun</v>
      </c>
      <c r="K3715" s="12" t="str">
        <f t="shared" si="526"/>
        <v>01</v>
      </c>
      <c r="L3715" s="2" t="s">
        <v>20</v>
      </c>
      <c r="M3715" s="2" t="s">
        <v>25</v>
      </c>
      <c r="N3715" s="2">
        <v>0.59</v>
      </c>
      <c r="O3715" s="2" t="s">
        <v>16</v>
      </c>
      <c r="P3715" s="2">
        <v>1</v>
      </c>
      <c r="Q3715" s="2">
        <f t="shared" si="527"/>
        <v>1</v>
      </c>
      <c r="R3715" s="2">
        <v>897.15</v>
      </c>
      <c r="S3715" s="2">
        <f t="shared" si="528"/>
        <v>3</v>
      </c>
      <c r="T3715" s="42">
        <f>DataSet!G153+DataSet!Q153+DataSet!S153</f>
        <v>4</v>
      </c>
      <c r="U3715" s="16" t="str">
        <f t="shared" si="529"/>
        <v>Low</v>
      </c>
      <c r="V3715" s="4">
        <v>3</v>
      </c>
      <c r="W3715" s="33">
        <f t="shared" si="530"/>
        <v>512.09689530685887</v>
      </c>
      <c r="X3715" s="2" t="s">
        <v>28</v>
      </c>
    </row>
    <row r="3716" spans="1:24" ht="14.25" customHeight="1" x14ac:dyDescent="0.25">
      <c r="A3716" s="2">
        <v>268</v>
      </c>
      <c r="B3716" s="2">
        <v>62</v>
      </c>
      <c r="C3716" s="2" t="str">
        <f t="shared" si="522"/>
        <v>Seniors</v>
      </c>
      <c r="D3716" s="2" t="s">
        <v>26</v>
      </c>
      <c r="E3716" s="2" t="s">
        <v>29</v>
      </c>
      <c r="F3716" s="2">
        <v>876.94</v>
      </c>
      <c r="G3716" s="2">
        <f t="shared" si="523"/>
        <v>3</v>
      </c>
      <c r="H3716" s="6">
        <v>44464</v>
      </c>
      <c r="I3716" s="12" t="str">
        <f t="shared" si="524"/>
        <v>2021</v>
      </c>
      <c r="J3716" s="10" t="str">
        <f t="shared" si="525"/>
        <v>Sep</v>
      </c>
      <c r="K3716" s="12" t="str">
        <f t="shared" si="526"/>
        <v>25</v>
      </c>
      <c r="L3716" s="2" t="s">
        <v>14</v>
      </c>
      <c r="M3716" s="2" t="s">
        <v>25</v>
      </c>
      <c r="N3716" s="2">
        <v>0.59</v>
      </c>
      <c r="O3716" s="2" t="s">
        <v>16</v>
      </c>
      <c r="P3716" s="2">
        <v>10</v>
      </c>
      <c r="Q3716" s="2">
        <f t="shared" si="527"/>
        <v>2</v>
      </c>
      <c r="R3716" s="2">
        <v>87.69</v>
      </c>
      <c r="S3716" s="2">
        <f t="shared" si="528"/>
        <v>2</v>
      </c>
      <c r="T3716" s="42">
        <f>DataSet!G269+DataSet!Q269+DataSet!S269</f>
        <v>5</v>
      </c>
      <c r="U3716" s="16" t="str">
        <f t="shared" si="529"/>
        <v>Medium</v>
      </c>
      <c r="V3716" s="4">
        <v>4</v>
      </c>
      <c r="W3716" s="33">
        <f t="shared" si="530"/>
        <v>517.55520912547524</v>
      </c>
      <c r="X3716" s="2" t="s">
        <v>17</v>
      </c>
    </row>
    <row r="3717" spans="1:24" ht="14.25" customHeight="1" x14ac:dyDescent="0.25">
      <c r="A3717" s="2">
        <v>375</v>
      </c>
      <c r="B3717" s="2">
        <v>43</v>
      </c>
      <c r="C3717" s="2" t="str">
        <f t="shared" si="522"/>
        <v>Mid Adults</v>
      </c>
      <c r="D3717" s="2" t="s">
        <v>23</v>
      </c>
      <c r="E3717" s="2" t="s">
        <v>29</v>
      </c>
      <c r="F3717" s="2">
        <v>701.47</v>
      </c>
      <c r="G3717" s="2">
        <f t="shared" si="523"/>
        <v>3</v>
      </c>
      <c r="H3717" s="6">
        <v>44571</v>
      </c>
      <c r="I3717" s="12" t="str">
        <f t="shared" si="524"/>
        <v>2022</v>
      </c>
      <c r="J3717" s="10" t="str">
        <f t="shared" si="525"/>
        <v>Jan</v>
      </c>
      <c r="K3717" s="12" t="str">
        <f t="shared" si="526"/>
        <v>10</v>
      </c>
      <c r="L3717" s="2" t="s">
        <v>30</v>
      </c>
      <c r="M3717" s="2" t="s">
        <v>15</v>
      </c>
      <c r="N3717" s="2">
        <v>0.59</v>
      </c>
      <c r="O3717" s="2" t="s">
        <v>16</v>
      </c>
      <c r="P3717" s="2">
        <v>1</v>
      </c>
      <c r="Q3717" s="2">
        <f t="shared" si="527"/>
        <v>1</v>
      </c>
      <c r="R3717" s="2">
        <v>701.47</v>
      </c>
      <c r="S3717" s="2">
        <f t="shared" si="528"/>
        <v>3</v>
      </c>
      <c r="T3717" s="42">
        <f>DataSet!G376+DataSet!Q376+DataSet!S376</f>
        <v>6</v>
      </c>
      <c r="U3717" s="16" t="str">
        <f t="shared" si="529"/>
        <v>Medium</v>
      </c>
      <c r="V3717" s="4">
        <v>3</v>
      </c>
      <c r="W3717" s="33">
        <f t="shared" si="530"/>
        <v>510.70177536231853</v>
      </c>
      <c r="X3717" s="2" t="s">
        <v>28</v>
      </c>
    </row>
    <row r="3718" spans="1:24" ht="14.25" customHeight="1" x14ac:dyDescent="0.25">
      <c r="A3718" s="2">
        <v>438</v>
      </c>
      <c r="B3718" s="2">
        <v>43</v>
      </c>
      <c r="C3718" s="2" t="str">
        <f t="shared" si="522"/>
        <v>Mid Adults</v>
      </c>
      <c r="D3718" s="2" t="s">
        <v>23</v>
      </c>
      <c r="E3718" s="2" t="s">
        <v>27</v>
      </c>
      <c r="F3718" s="2">
        <v>392.19</v>
      </c>
      <c r="G3718" s="2">
        <f t="shared" si="523"/>
        <v>2</v>
      </c>
      <c r="H3718" s="6">
        <v>44634</v>
      </c>
      <c r="I3718" s="12" t="str">
        <f t="shared" si="524"/>
        <v>2022</v>
      </c>
      <c r="J3718" s="10" t="str">
        <f t="shared" si="525"/>
        <v>Mar</v>
      </c>
      <c r="K3718" s="12" t="str">
        <f t="shared" si="526"/>
        <v>14</v>
      </c>
      <c r="L3718" s="2" t="s">
        <v>14</v>
      </c>
      <c r="M3718" s="2" t="s">
        <v>15</v>
      </c>
      <c r="N3718" s="2">
        <v>0.59</v>
      </c>
      <c r="O3718" s="2" t="s">
        <v>21</v>
      </c>
      <c r="P3718" s="2">
        <v>15</v>
      </c>
      <c r="Q3718" s="2">
        <f t="shared" si="527"/>
        <v>2</v>
      </c>
      <c r="R3718" s="2">
        <v>26.15</v>
      </c>
      <c r="S3718" s="2">
        <f t="shared" si="528"/>
        <v>1</v>
      </c>
      <c r="T3718" s="42">
        <f>DataSet!G439+DataSet!Q439+DataSet!S439</f>
        <v>5</v>
      </c>
      <c r="U3718" s="16" t="str">
        <f t="shared" si="529"/>
        <v>Medium</v>
      </c>
      <c r="V3718" s="4">
        <v>4</v>
      </c>
      <c r="W3718" s="33">
        <f t="shared" si="530"/>
        <v>516.18351145038173</v>
      </c>
      <c r="X3718" s="2" t="s">
        <v>28</v>
      </c>
    </row>
    <row r="3719" spans="1:24" ht="14.25" customHeight="1" x14ac:dyDescent="0.25">
      <c r="A3719" s="2">
        <v>492</v>
      </c>
      <c r="B3719" s="2">
        <v>45</v>
      </c>
      <c r="C3719" s="2" t="str">
        <f t="shared" si="522"/>
        <v>Mid Adults</v>
      </c>
      <c r="D3719" s="2" t="s">
        <v>23</v>
      </c>
      <c r="E3719" s="2" t="s">
        <v>19</v>
      </c>
      <c r="F3719" s="2">
        <v>633.65</v>
      </c>
      <c r="G3719" s="2">
        <f t="shared" si="523"/>
        <v>2</v>
      </c>
      <c r="H3719" s="6">
        <v>44688</v>
      </c>
      <c r="I3719" s="12" t="str">
        <f t="shared" si="524"/>
        <v>2022</v>
      </c>
      <c r="J3719" s="10" t="str">
        <f t="shared" si="525"/>
        <v>May</v>
      </c>
      <c r="K3719" s="12" t="str">
        <f t="shared" si="526"/>
        <v>07</v>
      </c>
      <c r="L3719" s="2" t="s">
        <v>24</v>
      </c>
      <c r="M3719" s="2" t="s">
        <v>25</v>
      </c>
      <c r="N3719" s="2">
        <v>0.59</v>
      </c>
      <c r="O3719" s="2" t="s">
        <v>16</v>
      </c>
      <c r="P3719" s="2">
        <v>1</v>
      </c>
      <c r="Q3719" s="2">
        <f t="shared" si="527"/>
        <v>1</v>
      </c>
      <c r="R3719" s="2">
        <v>633.65</v>
      </c>
      <c r="S3719" s="2">
        <f t="shared" si="528"/>
        <v>3</v>
      </c>
      <c r="T3719" s="42">
        <f>DataSet!G493+DataSet!Q493+DataSet!S493</f>
        <v>5</v>
      </c>
      <c r="U3719" s="16" t="str">
        <f t="shared" si="529"/>
        <v>Medium</v>
      </c>
      <c r="V3719" s="4">
        <v>4</v>
      </c>
      <c r="W3719" s="33">
        <f t="shared" si="530"/>
        <v>516.65858237547911</v>
      </c>
      <c r="X3719" s="2" t="s">
        <v>28</v>
      </c>
    </row>
    <row r="3720" spans="1:24" ht="14.25" customHeight="1" x14ac:dyDescent="0.25">
      <c r="A3720" s="2">
        <v>649</v>
      </c>
      <c r="B3720" s="2">
        <v>51</v>
      </c>
      <c r="C3720" s="2" t="str">
        <f t="shared" si="522"/>
        <v>Late Adults</v>
      </c>
      <c r="D3720" s="2" t="s">
        <v>26</v>
      </c>
      <c r="E3720" s="2" t="s">
        <v>19</v>
      </c>
      <c r="F3720" s="2">
        <v>274.36</v>
      </c>
      <c r="G3720" s="2">
        <f t="shared" si="523"/>
        <v>1</v>
      </c>
      <c r="H3720" s="6">
        <v>44845</v>
      </c>
      <c r="I3720" s="12" t="str">
        <f t="shared" si="524"/>
        <v>2022</v>
      </c>
      <c r="J3720" s="10" t="str">
        <f t="shared" si="525"/>
        <v>Oct</v>
      </c>
      <c r="K3720" s="12" t="str">
        <f t="shared" si="526"/>
        <v>11</v>
      </c>
      <c r="L3720" s="2" t="s">
        <v>24</v>
      </c>
      <c r="M3720" s="2" t="s">
        <v>25</v>
      </c>
      <c r="N3720" s="2">
        <v>0.59</v>
      </c>
      <c r="O3720" s="2" t="s">
        <v>21</v>
      </c>
      <c r="P3720" s="2">
        <v>9</v>
      </c>
      <c r="Q3720" s="2">
        <f t="shared" si="527"/>
        <v>2</v>
      </c>
      <c r="R3720" s="2">
        <v>30.48</v>
      </c>
      <c r="S3720" s="2">
        <f t="shared" si="528"/>
        <v>1</v>
      </c>
      <c r="T3720" s="42">
        <f>DataSet!G650+DataSet!Q650+DataSet!S650</f>
        <v>7</v>
      </c>
      <c r="U3720" s="16" t="str">
        <f t="shared" si="529"/>
        <v>High</v>
      </c>
      <c r="V3720" s="4">
        <v>5</v>
      </c>
      <c r="W3720" s="33">
        <f t="shared" si="530"/>
        <v>531.21603375527457</v>
      </c>
      <c r="X3720" s="2" t="s">
        <v>28</v>
      </c>
    </row>
    <row r="3721" spans="1:24" ht="14.25" customHeight="1" x14ac:dyDescent="0.25">
      <c r="A3721" s="2">
        <v>713</v>
      </c>
      <c r="B3721" s="2">
        <v>25</v>
      </c>
      <c r="C3721" s="2" t="str">
        <f t="shared" si="522"/>
        <v>Young Adults</v>
      </c>
      <c r="D3721" s="2" t="s">
        <v>26</v>
      </c>
      <c r="E3721" s="2" t="s">
        <v>13</v>
      </c>
      <c r="F3721" s="2">
        <v>723.97</v>
      </c>
      <c r="G3721" s="2">
        <f t="shared" si="523"/>
        <v>3</v>
      </c>
      <c r="H3721" s="6">
        <v>44909</v>
      </c>
      <c r="I3721" s="12" t="str">
        <f t="shared" si="524"/>
        <v>2022</v>
      </c>
      <c r="J3721" s="10" t="str">
        <f t="shared" si="525"/>
        <v>Dec</v>
      </c>
      <c r="K3721" s="12" t="str">
        <f t="shared" si="526"/>
        <v>14</v>
      </c>
      <c r="L3721" s="2" t="s">
        <v>30</v>
      </c>
      <c r="M3721" s="2" t="s">
        <v>15</v>
      </c>
      <c r="N3721" s="2">
        <v>0.59</v>
      </c>
      <c r="O3721" s="2" t="s">
        <v>21</v>
      </c>
      <c r="P3721" s="2">
        <v>16</v>
      </c>
      <c r="Q3721" s="2">
        <f t="shared" si="527"/>
        <v>3</v>
      </c>
      <c r="R3721" s="2">
        <v>45.25</v>
      </c>
      <c r="S3721" s="2">
        <f t="shared" si="528"/>
        <v>1</v>
      </c>
      <c r="T3721" s="42">
        <f>DataSet!G714+DataSet!Q714+DataSet!S714</f>
        <v>6</v>
      </c>
      <c r="U3721" s="16" t="str">
        <f t="shared" si="529"/>
        <v>Medium</v>
      </c>
      <c r="V3721" s="4">
        <v>4</v>
      </c>
      <c r="W3721" s="33">
        <f t="shared" si="530"/>
        <v>516.20861538461543</v>
      </c>
      <c r="X3721" s="2" t="s">
        <v>28</v>
      </c>
    </row>
    <row r="3722" spans="1:24" ht="14.25" customHeight="1" x14ac:dyDescent="0.25">
      <c r="A3722" s="2">
        <v>844</v>
      </c>
      <c r="B3722" s="2">
        <v>37</v>
      </c>
      <c r="C3722" s="2" t="str">
        <f t="shared" si="522"/>
        <v>Early Adults</v>
      </c>
      <c r="D3722" s="2" t="s">
        <v>18</v>
      </c>
      <c r="E3722" s="2" t="s">
        <v>19</v>
      </c>
      <c r="F3722" s="2">
        <v>288.39999999999998</v>
      </c>
      <c r="G3722" s="2">
        <f t="shared" si="523"/>
        <v>1</v>
      </c>
      <c r="H3722" s="6">
        <v>45040</v>
      </c>
      <c r="I3722" s="12" t="str">
        <f t="shared" si="524"/>
        <v>2023</v>
      </c>
      <c r="J3722" s="10" t="str">
        <f t="shared" si="525"/>
        <v>Apr</v>
      </c>
      <c r="K3722" s="12" t="str">
        <f t="shared" si="526"/>
        <v>24</v>
      </c>
      <c r="L3722" s="2" t="s">
        <v>20</v>
      </c>
      <c r="M3722" s="2" t="s">
        <v>25</v>
      </c>
      <c r="N3722" s="2">
        <v>0.59</v>
      </c>
      <c r="O3722" s="2" t="s">
        <v>21</v>
      </c>
      <c r="P3722" s="2">
        <v>16</v>
      </c>
      <c r="Q3722" s="2">
        <f t="shared" si="527"/>
        <v>3</v>
      </c>
      <c r="R3722" s="2">
        <v>18.02</v>
      </c>
      <c r="S3722" s="2">
        <f t="shared" si="528"/>
        <v>1</v>
      </c>
      <c r="T3722" s="42">
        <f>DataSet!G845+DataSet!Q845+DataSet!S845</f>
        <v>6</v>
      </c>
      <c r="U3722" s="16" t="str">
        <f t="shared" si="529"/>
        <v>Medium</v>
      </c>
      <c r="V3722" s="4">
        <v>1</v>
      </c>
      <c r="W3722" s="33">
        <f t="shared" si="530"/>
        <v>534.86836065573766</v>
      </c>
      <c r="X3722" s="2" t="s">
        <v>22</v>
      </c>
    </row>
    <row r="3723" spans="1:24" ht="14.25" customHeight="1" x14ac:dyDescent="0.25">
      <c r="A3723" s="2">
        <v>1238</v>
      </c>
      <c r="B3723" s="2">
        <v>34</v>
      </c>
      <c r="C3723" s="2" t="str">
        <f t="shared" si="522"/>
        <v>Early Adults</v>
      </c>
      <c r="D3723" s="2" t="s">
        <v>18</v>
      </c>
      <c r="E3723" s="2" t="s">
        <v>27</v>
      </c>
      <c r="F3723" s="2">
        <v>68.22</v>
      </c>
      <c r="G3723" s="2">
        <f t="shared" si="523"/>
        <v>1</v>
      </c>
      <c r="H3723" s="6">
        <v>45434</v>
      </c>
      <c r="I3723" s="12" t="str">
        <f t="shared" si="524"/>
        <v>2024</v>
      </c>
      <c r="J3723" s="10" t="str">
        <f t="shared" si="525"/>
        <v>May</v>
      </c>
      <c r="K3723" s="12" t="str">
        <f t="shared" si="526"/>
        <v>22</v>
      </c>
      <c r="L3723" s="2" t="s">
        <v>14</v>
      </c>
      <c r="M3723" s="2" t="s">
        <v>15</v>
      </c>
      <c r="N3723" s="2">
        <v>0.59</v>
      </c>
      <c r="O3723" s="2" t="s">
        <v>16</v>
      </c>
      <c r="P3723" s="2">
        <v>16</v>
      </c>
      <c r="Q3723" s="2">
        <f t="shared" si="527"/>
        <v>3</v>
      </c>
      <c r="R3723" s="2">
        <v>4.26</v>
      </c>
      <c r="S3723" s="2">
        <f t="shared" si="528"/>
        <v>1</v>
      </c>
      <c r="T3723" s="42">
        <f>DataSet!G1239+DataSet!Q1239+DataSet!S1239</f>
        <v>5</v>
      </c>
      <c r="U3723" s="16" t="str">
        <f t="shared" si="529"/>
        <v>Medium</v>
      </c>
      <c r="V3723" s="4">
        <v>3</v>
      </c>
      <c r="W3723" s="33">
        <f t="shared" si="530"/>
        <v>510.00807272727241</v>
      </c>
      <c r="X3723" s="2" t="s">
        <v>22</v>
      </c>
    </row>
    <row r="3724" spans="1:24" ht="14.25" customHeight="1" x14ac:dyDescent="0.25">
      <c r="A3724" s="2">
        <v>1473</v>
      </c>
      <c r="B3724" s="2">
        <v>46</v>
      </c>
      <c r="C3724" s="2" t="str">
        <f t="shared" si="522"/>
        <v>Mid Adults</v>
      </c>
      <c r="D3724" s="2" t="s">
        <v>18</v>
      </c>
      <c r="E3724" s="2" t="s">
        <v>13</v>
      </c>
      <c r="F3724" s="2">
        <v>977.37</v>
      </c>
      <c r="G3724" s="2">
        <f t="shared" si="523"/>
        <v>3</v>
      </c>
      <c r="H3724" s="6">
        <v>45669</v>
      </c>
      <c r="I3724" s="12" t="str">
        <f t="shared" si="524"/>
        <v>2025</v>
      </c>
      <c r="J3724" s="10" t="str">
        <f t="shared" si="525"/>
        <v>Jan</v>
      </c>
      <c r="K3724" s="12" t="str">
        <f t="shared" si="526"/>
        <v>12</v>
      </c>
      <c r="L3724" s="2" t="s">
        <v>24</v>
      </c>
      <c r="M3724" s="2" t="s">
        <v>15</v>
      </c>
      <c r="N3724" s="2">
        <v>0.59</v>
      </c>
      <c r="O3724" s="2" t="s">
        <v>21</v>
      </c>
      <c r="P3724" s="2">
        <v>8</v>
      </c>
      <c r="Q3724" s="2">
        <f t="shared" si="527"/>
        <v>2</v>
      </c>
      <c r="R3724" s="2">
        <v>122.17</v>
      </c>
      <c r="S3724" s="2">
        <f t="shared" si="528"/>
        <v>2</v>
      </c>
      <c r="T3724" s="42">
        <f>DataSet!G1474+DataSet!Q1474+DataSet!S1474</f>
        <v>7</v>
      </c>
      <c r="U3724" s="16" t="str">
        <f t="shared" si="529"/>
        <v>High</v>
      </c>
      <c r="V3724" s="4">
        <v>5</v>
      </c>
      <c r="W3724" s="33">
        <f t="shared" si="530"/>
        <v>532.30440677966135</v>
      </c>
      <c r="X3724" s="2" t="s">
        <v>22</v>
      </c>
    </row>
    <row r="3725" spans="1:24" ht="14.25" customHeight="1" x14ac:dyDescent="0.25">
      <c r="A3725" s="2">
        <v>1543</v>
      </c>
      <c r="B3725" s="2">
        <v>50</v>
      </c>
      <c r="C3725" s="2" t="str">
        <f t="shared" si="522"/>
        <v>Late Adults</v>
      </c>
      <c r="D3725" s="2" t="s">
        <v>26</v>
      </c>
      <c r="E3725" s="2" t="s">
        <v>29</v>
      </c>
      <c r="F3725" s="2">
        <v>476.15</v>
      </c>
      <c r="G3725" s="2">
        <f t="shared" si="523"/>
        <v>2</v>
      </c>
      <c r="H3725" s="6">
        <v>45739</v>
      </c>
      <c r="I3725" s="12" t="str">
        <f t="shared" si="524"/>
        <v>2025</v>
      </c>
      <c r="J3725" s="10" t="str">
        <f t="shared" si="525"/>
        <v>Mar</v>
      </c>
      <c r="K3725" s="12" t="str">
        <f t="shared" si="526"/>
        <v>23</v>
      </c>
      <c r="L3725" s="2" t="s">
        <v>20</v>
      </c>
      <c r="M3725" s="2" t="s">
        <v>15</v>
      </c>
      <c r="N3725" s="2">
        <v>0.59</v>
      </c>
      <c r="O3725" s="2" t="s">
        <v>21</v>
      </c>
      <c r="P3725" s="2">
        <v>4</v>
      </c>
      <c r="Q3725" s="2">
        <f t="shared" si="527"/>
        <v>1</v>
      </c>
      <c r="R3725" s="2">
        <v>119.04</v>
      </c>
      <c r="S3725" s="2">
        <f t="shared" si="528"/>
        <v>2</v>
      </c>
      <c r="T3725" s="42">
        <f>DataSet!G1544+DataSet!Q1544+DataSet!S1544</f>
        <v>4</v>
      </c>
      <c r="U3725" s="16" t="str">
        <f t="shared" si="529"/>
        <v>Low</v>
      </c>
      <c r="V3725" s="4">
        <v>5</v>
      </c>
      <c r="W3725" s="33">
        <f t="shared" si="530"/>
        <v>530.41051063829809</v>
      </c>
      <c r="X3725" s="2" t="s">
        <v>28</v>
      </c>
    </row>
    <row r="3726" spans="1:24" ht="14.25" customHeight="1" x14ac:dyDescent="0.25">
      <c r="A3726" s="2">
        <v>1588</v>
      </c>
      <c r="B3726" s="2">
        <v>68</v>
      </c>
      <c r="C3726" s="2" t="str">
        <f t="shared" si="522"/>
        <v>Seniors</v>
      </c>
      <c r="D3726" s="2" t="s">
        <v>12</v>
      </c>
      <c r="E3726" s="2" t="s">
        <v>29</v>
      </c>
      <c r="F3726" s="2">
        <v>851.55</v>
      </c>
      <c r="G3726" s="2">
        <f t="shared" si="523"/>
        <v>3</v>
      </c>
      <c r="H3726" s="6">
        <v>45784</v>
      </c>
      <c r="I3726" s="12" t="str">
        <f t="shared" si="524"/>
        <v>2025</v>
      </c>
      <c r="J3726" s="10" t="str">
        <f t="shared" si="525"/>
        <v>May</v>
      </c>
      <c r="K3726" s="12" t="str">
        <f t="shared" si="526"/>
        <v>07</v>
      </c>
      <c r="L3726" s="2" t="s">
        <v>14</v>
      </c>
      <c r="M3726" s="2" t="s">
        <v>25</v>
      </c>
      <c r="N3726" s="2">
        <v>0.59</v>
      </c>
      <c r="O3726" s="2" t="s">
        <v>21</v>
      </c>
      <c r="P3726" s="2">
        <v>8</v>
      </c>
      <c r="Q3726" s="2">
        <f t="shared" si="527"/>
        <v>2</v>
      </c>
      <c r="R3726" s="2">
        <v>106.44</v>
      </c>
      <c r="S3726" s="2">
        <f t="shared" si="528"/>
        <v>2</v>
      </c>
      <c r="T3726" s="42">
        <f>DataSet!G1589+DataSet!Q1589+DataSet!S1589</f>
        <v>6</v>
      </c>
      <c r="U3726" s="16" t="str">
        <f t="shared" si="529"/>
        <v>Medium</v>
      </c>
      <c r="V3726" s="4">
        <v>5</v>
      </c>
      <c r="W3726" s="33">
        <f t="shared" si="530"/>
        <v>530.64239316239343</v>
      </c>
      <c r="X3726" s="2" t="s">
        <v>28</v>
      </c>
    </row>
    <row r="3727" spans="1:24" ht="14.25" customHeight="1" x14ac:dyDescent="0.25">
      <c r="A3727" s="2">
        <v>1700</v>
      </c>
      <c r="B3727" s="2">
        <v>42</v>
      </c>
      <c r="C3727" s="2" t="str">
        <f t="shared" si="522"/>
        <v>Mid Adults</v>
      </c>
      <c r="D3727" s="2" t="s">
        <v>26</v>
      </c>
      <c r="E3727" s="2" t="s">
        <v>27</v>
      </c>
      <c r="F3727" s="2">
        <v>910.36</v>
      </c>
      <c r="G3727" s="2">
        <f t="shared" si="523"/>
        <v>3</v>
      </c>
      <c r="H3727" s="6">
        <v>45896</v>
      </c>
      <c r="I3727" s="12" t="str">
        <f t="shared" si="524"/>
        <v>2025</v>
      </c>
      <c r="J3727" s="10" t="str">
        <f t="shared" si="525"/>
        <v>Aug</v>
      </c>
      <c r="K3727" s="12" t="str">
        <f t="shared" si="526"/>
        <v>27</v>
      </c>
      <c r="L3727" s="2" t="s">
        <v>20</v>
      </c>
      <c r="M3727" s="2" t="s">
        <v>15</v>
      </c>
      <c r="N3727" s="2">
        <v>0.59</v>
      </c>
      <c r="O3727" s="2" t="s">
        <v>21</v>
      </c>
      <c r="P3727" s="2">
        <v>13</v>
      </c>
      <c r="Q3727" s="2">
        <f t="shared" si="527"/>
        <v>2</v>
      </c>
      <c r="R3727" s="2">
        <v>70.03</v>
      </c>
      <c r="S3727" s="2">
        <f t="shared" si="528"/>
        <v>2</v>
      </c>
      <c r="T3727" s="42">
        <f>DataSet!G1701+DataSet!Q1701+DataSet!S1701</f>
        <v>4</v>
      </c>
      <c r="U3727" s="16" t="str">
        <f t="shared" si="529"/>
        <v>Low</v>
      </c>
      <c r="V3727" s="4">
        <v>2</v>
      </c>
      <c r="W3727" s="33">
        <f t="shared" si="530"/>
        <v>531.87048872180458</v>
      </c>
      <c r="X3727" s="2" t="s">
        <v>17</v>
      </c>
    </row>
    <row r="3728" spans="1:24" ht="14.25" customHeight="1" x14ac:dyDescent="0.25">
      <c r="A3728" s="2">
        <v>1710</v>
      </c>
      <c r="B3728" s="2">
        <v>48</v>
      </c>
      <c r="C3728" s="2" t="str">
        <f t="shared" si="522"/>
        <v>Mid Adults</v>
      </c>
      <c r="D3728" s="2" t="s">
        <v>23</v>
      </c>
      <c r="E3728" s="2" t="s">
        <v>27</v>
      </c>
      <c r="F3728" s="2">
        <v>365.5</v>
      </c>
      <c r="G3728" s="2">
        <f t="shared" si="523"/>
        <v>2</v>
      </c>
      <c r="H3728" s="6">
        <v>45906</v>
      </c>
      <c r="I3728" s="12" t="str">
        <f t="shared" si="524"/>
        <v>2025</v>
      </c>
      <c r="J3728" s="10" t="str">
        <f t="shared" si="525"/>
        <v>Sep</v>
      </c>
      <c r="K3728" s="12" t="str">
        <f t="shared" si="526"/>
        <v>06</v>
      </c>
      <c r="L3728" s="2" t="s">
        <v>30</v>
      </c>
      <c r="M3728" s="2" t="s">
        <v>25</v>
      </c>
      <c r="N3728" s="2">
        <v>0.59</v>
      </c>
      <c r="O3728" s="2" t="s">
        <v>21</v>
      </c>
      <c r="P3728" s="2">
        <v>12</v>
      </c>
      <c r="Q3728" s="2">
        <f t="shared" si="527"/>
        <v>2</v>
      </c>
      <c r="R3728" s="2">
        <v>30.46</v>
      </c>
      <c r="S3728" s="2">
        <f t="shared" si="528"/>
        <v>1</v>
      </c>
      <c r="T3728" s="42">
        <f>DataSet!G1711+DataSet!Q1711+DataSet!S1711</f>
        <v>7</v>
      </c>
      <c r="U3728" s="16" t="str">
        <f t="shared" si="529"/>
        <v>High</v>
      </c>
      <c r="V3728" s="4">
        <v>3</v>
      </c>
      <c r="W3728" s="33">
        <f t="shared" si="530"/>
        <v>511.62043795620406</v>
      </c>
      <c r="X3728" s="2" t="s">
        <v>22</v>
      </c>
    </row>
    <row r="3729" spans="1:24" ht="14.25" customHeight="1" x14ac:dyDescent="0.25">
      <c r="A3729" s="2">
        <v>1927</v>
      </c>
      <c r="B3729" s="2">
        <v>37</v>
      </c>
      <c r="C3729" s="2" t="str">
        <f t="shared" si="522"/>
        <v>Early Adults</v>
      </c>
      <c r="D3729" s="2" t="s">
        <v>23</v>
      </c>
      <c r="E3729" s="2" t="s">
        <v>27</v>
      </c>
      <c r="F3729" s="2">
        <v>851.69</v>
      </c>
      <c r="G3729" s="2">
        <f t="shared" si="523"/>
        <v>3</v>
      </c>
      <c r="H3729" s="6">
        <v>46123</v>
      </c>
      <c r="I3729" s="12" t="str">
        <f t="shared" si="524"/>
        <v>2026</v>
      </c>
      <c r="J3729" s="10" t="str">
        <f t="shared" si="525"/>
        <v>Apr</v>
      </c>
      <c r="K3729" s="12" t="str">
        <f t="shared" si="526"/>
        <v>11</v>
      </c>
      <c r="L3729" s="2" t="s">
        <v>30</v>
      </c>
      <c r="M3729" s="2" t="s">
        <v>25</v>
      </c>
      <c r="N3729" s="2">
        <v>0.59</v>
      </c>
      <c r="O3729" s="2" t="s">
        <v>21</v>
      </c>
      <c r="P3729" s="2">
        <v>7</v>
      </c>
      <c r="Q3729" s="2">
        <f t="shared" si="527"/>
        <v>2</v>
      </c>
      <c r="R3729" s="2">
        <v>121.67</v>
      </c>
      <c r="S3729" s="2">
        <f t="shared" si="528"/>
        <v>2</v>
      </c>
      <c r="T3729" s="42">
        <f>DataSet!G1928+DataSet!Q1928+DataSet!S1928</f>
        <v>4</v>
      </c>
      <c r="U3729" s="16" t="str">
        <f t="shared" si="529"/>
        <v>Low</v>
      </c>
      <c r="V3729" s="4">
        <v>1</v>
      </c>
      <c r="W3729" s="33">
        <f t="shared" si="530"/>
        <v>535.88263374485587</v>
      </c>
      <c r="X3729" s="2" t="s">
        <v>22</v>
      </c>
    </row>
    <row r="3730" spans="1:24" ht="14.25" customHeight="1" x14ac:dyDescent="0.25">
      <c r="A3730" s="2">
        <v>2047</v>
      </c>
      <c r="B3730" s="2">
        <v>18</v>
      </c>
      <c r="C3730" s="2" t="str">
        <f t="shared" si="522"/>
        <v>Young Adults</v>
      </c>
      <c r="D3730" s="2" t="s">
        <v>26</v>
      </c>
      <c r="E3730" s="2" t="s">
        <v>19</v>
      </c>
      <c r="F3730" s="2">
        <v>647.95000000000005</v>
      </c>
      <c r="G3730" s="2">
        <f t="shared" si="523"/>
        <v>2</v>
      </c>
      <c r="H3730" s="6">
        <v>46243</v>
      </c>
      <c r="I3730" s="12" t="str">
        <f t="shared" si="524"/>
        <v>2026</v>
      </c>
      <c r="J3730" s="10" t="str">
        <f t="shared" si="525"/>
        <v>Aug</v>
      </c>
      <c r="K3730" s="12" t="str">
        <f t="shared" si="526"/>
        <v>09</v>
      </c>
      <c r="L3730" s="2" t="s">
        <v>14</v>
      </c>
      <c r="M3730" s="2" t="s">
        <v>15</v>
      </c>
      <c r="N3730" s="2">
        <v>0.59</v>
      </c>
      <c r="O3730" s="2" t="s">
        <v>16</v>
      </c>
      <c r="P3730" s="2">
        <v>11</v>
      </c>
      <c r="Q3730" s="2">
        <f t="shared" si="527"/>
        <v>2</v>
      </c>
      <c r="R3730" s="2">
        <v>58.9</v>
      </c>
      <c r="S3730" s="2">
        <f t="shared" si="528"/>
        <v>2</v>
      </c>
      <c r="T3730" s="42">
        <f>DataSet!G2048+DataSet!Q2048+DataSet!S2048</f>
        <v>5</v>
      </c>
      <c r="U3730" s="16" t="str">
        <f t="shared" si="529"/>
        <v>Medium</v>
      </c>
      <c r="V3730" s="4">
        <v>3</v>
      </c>
      <c r="W3730" s="33">
        <f t="shared" si="530"/>
        <v>512.15567765567732</v>
      </c>
      <c r="X3730" s="2" t="s">
        <v>28</v>
      </c>
    </row>
    <row r="3731" spans="1:24" ht="14.25" customHeight="1" x14ac:dyDescent="0.25">
      <c r="A3731" s="2">
        <v>2693</v>
      </c>
      <c r="B3731" s="2">
        <v>68</v>
      </c>
      <c r="C3731" s="2" t="str">
        <f t="shared" si="522"/>
        <v>Seniors</v>
      </c>
      <c r="D3731" s="2" t="s">
        <v>23</v>
      </c>
      <c r="E3731" s="2" t="s">
        <v>13</v>
      </c>
      <c r="F3731" s="2">
        <v>211.46</v>
      </c>
      <c r="G3731" s="2">
        <f t="shared" si="523"/>
        <v>1</v>
      </c>
      <c r="H3731" s="6">
        <v>46889</v>
      </c>
      <c r="I3731" s="12" t="str">
        <f t="shared" si="524"/>
        <v>2028</v>
      </c>
      <c r="J3731" s="10" t="str">
        <f t="shared" si="525"/>
        <v>May</v>
      </c>
      <c r="K3731" s="12" t="str">
        <f t="shared" si="526"/>
        <v>16</v>
      </c>
      <c r="L3731" s="2" t="s">
        <v>24</v>
      </c>
      <c r="M3731" s="2" t="s">
        <v>15</v>
      </c>
      <c r="N3731" s="2">
        <v>0.59</v>
      </c>
      <c r="O3731" s="2" t="s">
        <v>21</v>
      </c>
      <c r="P3731" s="2">
        <v>6</v>
      </c>
      <c r="Q3731" s="2">
        <f t="shared" si="527"/>
        <v>2</v>
      </c>
      <c r="R3731" s="2">
        <v>35.24</v>
      </c>
      <c r="S3731" s="2">
        <f t="shared" si="528"/>
        <v>1</v>
      </c>
      <c r="T3731" s="42">
        <f>DataSet!G2694+DataSet!Q2694+DataSet!S2694</f>
        <v>5</v>
      </c>
      <c r="U3731" s="16" t="str">
        <f t="shared" si="529"/>
        <v>Medium</v>
      </c>
      <c r="V3731" s="4">
        <v>1</v>
      </c>
      <c r="W3731" s="33">
        <f t="shared" si="530"/>
        <v>534.57764462809905</v>
      </c>
      <c r="X3731" s="2" t="s">
        <v>17</v>
      </c>
    </row>
    <row r="3732" spans="1:24" ht="14.25" customHeight="1" x14ac:dyDescent="0.25">
      <c r="A3732" s="2">
        <v>2782</v>
      </c>
      <c r="B3732" s="2">
        <v>64</v>
      </c>
      <c r="C3732" s="2" t="str">
        <f t="shared" si="522"/>
        <v>Seniors</v>
      </c>
      <c r="D3732" s="2" t="s">
        <v>18</v>
      </c>
      <c r="E3732" s="2" t="s">
        <v>13</v>
      </c>
      <c r="F3732" s="2">
        <v>861.82</v>
      </c>
      <c r="G3732" s="2">
        <f t="shared" si="523"/>
        <v>3</v>
      </c>
      <c r="H3732" s="6">
        <v>46978</v>
      </c>
      <c r="I3732" s="12" t="str">
        <f t="shared" si="524"/>
        <v>2028</v>
      </c>
      <c r="J3732" s="10" t="str">
        <f t="shared" si="525"/>
        <v>Aug</v>
      </c>
      <c r="K3732" s="12" t="str">
        <f t="shared" si="526"/>
        <v>13</v>
      </c>
      <c r="L3732" s="2" t="s">
        <v>24</v>
      </c>
      <c r="M3732" s="2" t="s">
        <v>15</v>
      </c>
      <c r="N3732" s="2">
        <v>0.59</v>
      </c>
      <c r="O3732" s="2" t="s">
        <v>21</v>
      </c>
      <c r="P3732" s="2">
        <v>5</v>
      </c>
      <c r="Q3732" s="2">
        <f t="shared" si="527"/>
        <v>1</v>
      </c>
      <c r="R3732" s="2">
        <v>172.36</v>
      </c>
      <c r="S3732" s="2">
        <f t="shared" si="528"/>
        <v>3</v>
      </c>
      <c r="T3732" s="42">
        <f>DataSet!G2783+DataSet!Q2783+DataSet!S2783</f>
        <v>7</v>
      </c>
      <c r="U3732" s="16" t="str">
        <f t="shared" si="529"/>
        <v>High</v>
      </c>
      <c r="V3732" s="4">
        <v>1</v>
      </c>
      <c r="W3732" s="33">
        <f t="shared" si="530"/>
        <v>535.91838174273846</v>
      </c>
      <c r="X3732" s="2" t="s">
        <v>22</v>
      </c>
    </row>
    <row r="3733" spans="1:24" ht="14.25" customHeight="1" x14ac:dyDescent="0.25">
      <c r="A3733" s="2">
        <v>3018</v>
      </c>
      <c r="B3733" s="2">
        <v>24</v>
      </c>
      <c r="C3733" s="2" t="str">
        <f t="shared" si="522"/>
        <v>Young Adults</v>
      </c>
      <c r="D3733" s="2" t="s">
        <v>26</v>
      </c>
      <c r="E3733" s="2" t="s">
        <v>13</v>
      </c>
      <c r="F3733" s="2">
        <v>192.31</v>
      </c>
      <c r="G3733" s="2">
        <f t="shared" si="523"/>
        <v>1</v>
      </c>
      <c r="H3733" s="6">
        <v>47214</v>
      </c>
      <c r="I3733" s="12" t="str">
        <f t="shared" si="524"/>
        <v>2029</v>
      </c>
      <c r="J3733" s="10" t="str">
        <f t="shared" si="525"/>
        <v>Apr</v>
      </c>
      <c r="K3733" s="12" t="str">
        <f t="shared" si="526"/>
        <v>06</v>
      </c>
      <c r="L3733" s="2" t="s">
        <v>14</v>
      </c>
      <c r="M3733" s="2" t="s">
        <v>25</v>
      </c>
      <c r="N3733" s="2">
        <v>0.59</v>
      </c>
      <c r="O3733" s="2" t="s">
        <v>21</v>
      </c>
      <c r="P3733" s="2">
        <v>13</v>
      </c>
      <c r="Q3733" s="2">
        <f t="shared" si="527"/>
        <v>2</v>
      </c>
      <c r="R3733" s="2">
        <v>14.79</v>
      </c>
      <c r="S3733" s="2">
        <f t="shared" si="528"/>
        <v>1</v>
      </c>
      <c r="T3733" s="42">
        <f>DataSet!G3019+DataSet!Q3019+DataSet!S3019</f>
        <v>6</v>
      </c>
      <c r="U3733" s="16" t="str">
        <f t="shared" si="529"/>
        <v>Medium</v>
      </c>
      <c r="V3733" s="4">
        <v>1</v>
      </c>
      <c r="W3733" s="33">
        <f t="shared" si="530"/>
        <v>534.56045833333314</v>
      </c>
      <c r="X3733" s="2" t="s">
        <v>17</v>
      </c>
    </row>
    <row r="3734" spans="1:24" ht="14.25" customHeight="1" x14ac:dyDescent="0.25">
      <c r="A3734" s="2">
        <v>3380</v>
      </c>
      <c r="B3734" s="2">
        <v>64</v>
      </c>
      <c r="C3734" s="2" t="str">
        <f t="shared" si="522"/>
        <v>Seniors</v>
      </c>
      <c r="D3734" s="2" t="s">
        <v>23</v>
      </c>
      <c r="E3734" s="2" t="s">
        <v>13</v>
      </c>
      <c r="F3734" s="2">
        <v>719.95</v>
      </c>
      <c r="G3734" s="2">
        <f t="shared" si="523"/>
        <v>3</v>
      </c>
      <c r="H3734" s="6">
        <v>47576</v>
      </c>
      <c r="I3734" s="12" t="str">
        <f t="shared" si="524"/>
        <v>2030</v>
      </c>
      <c r="J3734" s="10" t="str">
        <f t="shared" si="525"/>
        <v>Apr</v>
      </c>
      <c r="K3734" s="12" t="str">
        <f t="shared" si="526"/>
        <v>03</v>
      </c>
      <c r="L3734" s="2" t="s">
        <v>24</v>
      </c>
      <c r="M3734" s="2" t="s">
        <v>25</v>
      </c>
      <c r="N3734" s="2">
        <v>0.59</v>
      </c>
      <c r="O3734" s="2" t="s">
        <v>21</v>
      </c>
      <c r="P3734" s="2">
        <v>18</v>
      </c>
      <c r="Q3734" s="2">
        <f t="shared" si="527"/>
        <v>3</v>
      </c>
      <c r="R3734" s="2">
        <v>40</v>
      </c>
      <c r="S3734" s="2">
        <f t="shared" si="528"/>
        <v>1</v>
      </c>
      <c r="T3734" s="42">
        <f>DataSet!G3381+DataSet!Q3381+DataSet!S3381</f>
        <v>4</v>
      </c>
      <c r="U3734" s="16" t="str">
        <f t="shared" si="529"/>
        <v>Low</v>
      </c>
      <c r="V3734" s="4">
        <v>1</v>
      </c>
      <c r="W3734" s="33">
        <f t="shared" si="530"/>
        <v>535.99246861924678</v>
      </c>
      <c r="X3734" s="2" t="s">
        <v>17</v>
      </c>
    </row>
    <row r="3735" spans="1:24" ht="14.25" customHeight="1" x14ac:dyDescent="0.25">
      <c r="A3735" s="2">
        <v>3494</v>
      </c>
      <c r="B3735" s="2">
        <v>66</v>
      </c>
      <c r="C3735" s="2" t="str">
        <f t="shared" si="522"/>
        <v>Seniors</v>
      </c>
      <c r="D3735" s="2" t="s">
        <v>23</v>
      </c>
      <c r="E3735" s="2" t="s">
        <v>29</v>
      </c>
      <c r="F3735" s="2">
        <v>904.59</v>
      </c>
      <c r="G3735" s="2">
        <f t="shared" si="523"/>
        <v>3</v>
      </c>
      <c r="H3735" s="6">
        <v>47690</v>
      </c>
      <c r="I3735" s="12" t="str">
        <f t="shared" si="524"/>
        <v>2030</v>
      </c>
      <c r="J3735" s="10" t="str">
        <f t="shared" si="525"/>
        <v>Jul</v>
      </c>
      <c r="K3735" s="12" t="str">
        <f t="shared" si="526"/>
        <v>26</v>
      </c>
      <c r="L3735" s="2" t="s">
        <v>20</v>
      </c>
      <c r="M3735" s="2" t="s">
        <v>15</v>
      </c>
      <c r="N3735" s="2">
        <v>0.59</v>
      </c>
      <c r="O3735" s="2" t="s">
        <v>16</v>
      </c>
      <c r="P3735" s="2">
        <v>11</v>
      </c>
      <c r="Q3735" s="2">
        <f t="shared" si="527"/>
        <v>2</v>
      </c>
      <c r="R3735" s="2">
        <v>82.24</v>
      </c>
      <c r="S3735" s="2">
        <f t="shared" si="528"/>
        <v>2</v>
      </c>
      <c r="T3735" s="42">
        <f>DataSet!G3495+DataSet!Q3495+DataSet!S3495</f>
        <v>8</v>
      </c>
      <c r="U3735" s="16" t="str">
        <f t="shared" si="529"/>
        <v>High</v>
      </c>
      <c r="V3735" s="4">
        <v>3</v>
      </c>
      <c r="W3735" s="33">
        <f t="shared" si="530"/>
        <v>511.65643382352914</v>
      </c>
      <c r="X3735" s="2" t="s">
        <v>28</v>
      </c>
    </row>
    <row r="3736" spans="1:24" ht="14.25" customHeight="1" x14ac:dyDescent="0.25">
      <c r="A3736" s="2">
        <v>3540</v>
      </c>
      <c r="B3736" s="2">
        <v>20</v>
      </c>
      <c r="C3736" s="2" t="str">
        <f t="shared" si="522"/>
        <v>Young Adults</v>
      </c>
      <c r="D3736" s="2" t="s">
        <v>18</v>
      </c>
      <c r="E3736" s="2" t="s">
        <v>19</v>
      </c>
      <c r="F3736" s="2">
        <v>742.56</v>
      </c>
      <c r="G3736" s="2">
        <f t="shared" si="523"/>
        <v>3</v>
      </c>
      <c r="H3736" s="6">
        <v>47736</v>
      </c>
      <c r="I3736" s="12" t="str">
        <f t="shared" si="524"/>
        <v>2030</v>
      </c>
      <c r="J3736" s="10" t="str">
        <f t="shared" si="525"/>
        <v>Sep</v>
      </c>
      <c r="K3736" s="12" t="str">
        <f t="shared" si="526"/>
        <v>10</v>
      </c>
      <c r="L3736" s="2" t="s">
        <v>24</v>
      </c>
      <c r="M3736" s="2" t="s">
        <v>15</v>
      </c>
      <c r="N3736" s="2">
        <v>0.59</v>
      </c>
      <c r="O3736" s="2" t="s">
        <v>21</v>
      </c>
      <c r="P3736" s="2">
        <v>7</v>
      </c>
      <c r="Q3736" s="2">
        <f t="shared" si="527"/>
        <v>2</v>
      </c>
      <c r="R3736" s="2">
        <v>106.08</v>
      </c>
      <c r="S3736" s="2">
        <f t="shared" si="528"/>
        <v>2</v>
      </c>
      <c r="T3736" s="42">
        <f>DataSet!G3541+DataSet!Q3541+DataSet!S3541</f>
        <v>4</v>
      </c>
      <c r="U3736" s="16" t="str">
        <f t="shared" si="529"/>
        <v>Low</v>
      </c>
      <c r="V3736" s="4">
        <v>4</v>
      </c>
      <c r="W3736" s="33">
        <f t="shared" si="530"/>
        <v>515.40644787644794</v>
      </c>
      <c r="X3736" s="2" t="s">
        <v>22</v>
      </c>
    </row>
    <row r="3737" spans="1:24" ht="14.25" customHeight="1" x14ac:dyDescent="0.25">
      <c r="A3737" s="2">
        <v>3824</v>
      </c>
      <c r="B3737" s="2">
        <v>47</v>
      </c>
      <c r="C3737" s="2" t="str">
        <f t="shared" si="522"/>
        <v>Mid Adults</v>
      </c>
      <c r="D3737" s="2" t="s">
        <v>12</v>
      </c>
      <c r="E3737" s="2" t="s">
        <v>29</v>
      </c>
      <c r="F3737" s="2">
        <v>160.69999999999999</v>
      </c>
      <c r="G3737" s="2">
        <f t="shared" si="523"/>
        <v>1</v>
      </c>
      <c r="H3737" s="6">
        <v>48020</v>
      </c>
      <c r="I3737" s="12" t="str">
        <f t="shared" si="524"/>
        <v>2031</v>
      </c>
      <c r="J3737" s="10" t="str">
        <f t="shared" si="525"/>
        <v>Jun</v>
      </c>
      <c r="K3737" s="12" t="str">
        <f t="shared" si="526"/>
        <v>21</v>
      </c>
      <c r="L3737" s="2" t="s">
        <v>14</v>
      </c>
      <c r="M3737" s="2" t="s">
        <v>15</v>
      </c>
      <c r="N3737" s="2">
        <v>0.59</v>
      </c>
      <c r="O3737" s="2" t="s">
        <v>21</v>
      </c>
      <c r="P3737" s="2">
        <v>11</v>
      </c>
      <c r="Q3737" s="2">
        <f t="shared" si="527"/>
        <v>2</v>
      </c>
      <c r="R3737" s="2">
        <v>14.61</v>
      </c>
      <c r="S3737" s="2">
        <f t="shared" si="528"/>
        <v>1</v>
      </c>
      <c r="T3737" s="42">
        <f>DataSet!G3825+DataSet!Q3825+DataSet!S3825</f>
        <v>5</v>
      </c>
      <c r="U3737" s="16" t="str">
        <f t="shared" si="529"/>
        <v>Medium</v>
      </c>
      <c r="V3737" s="4">
        <v>5</v>
      </c>
      <c r="W3737" s="33">
        <f t="shared" si="530"/>
        <v>529.26510729613756</v>
      </c>
      <c r="X3737" s="2" t="s">
        <v>28</v>
      </c>
    </row>
    <row r="3738" spans="1:24" ht="14.25" customHeight="1" x14ac:dyDescent="0.25">
      <c r="A3738" s="2">
        <v>3938</v>
      </c>
      <c r="B3738" s="2">
        <v>35</v>
      </c>
      <c r="C3738" s="2" t="str">
        <f t="shared" si="522"/>
        <v>Early Adults</v>
      </c>
      <c r="D3738" s="2" t="s">
        <v>23</v>
      </c>
      <c r="E3738" s="2" t="s">
        <v>27</v>
      </c>
      <c r="F3738" s="2">
        <v>51.39</v>
      </c>
      <c r="G3738" s="2">
        <f t="shared" si="523"/>
        <v>1</v>
      </c>
      <c r="H3738" s="6">
        <v>48134</v>
      </c>
      <c r="I3738" s="12" t="str">
        <f t="shared" si="524"/>
        <v>2031</v>
      </c>
      <c r="J3738" s="10" t="str">
        <f t="shared" si="525"/>
        <v>Oct</v>
      </c>
      <c r="K3738" s="12" t="str">
        <f t="shared" si="526"/>
        <v>13</v>
      </c>
      <c r="L3738" s="2" t="s">
        <v>20</v>
      </c>
      <c r="M3738" s="2" t="s">
        <v>15</v>
      </c>
      <c r="N3738" s="2">
        <v>0.59</v>
      </c>
      <c r="O3738" s="2" t="s">
        <v>16</v>
      </c>
      <c r="P3738" s="2">
        <v>1</v>
      </c>
      <c r="Q3738" s="2">
        <f t="shared" si="527"/>
        <v>1</v>
      </c>
      <c r="R3738" s="2">
        <v>51.39</v>
      </c>
      <c r="S3738" s="2">
        <f t="shared" si="528"/>
        <v>2</v>
      </c>
      <c r="T3738" s="42">
        <f>DataSet!G3939+DataSet!Q3939+DataSet!S3939</f>
        <v>6</v>
      </c>
      <c r="U3738" s="16" t="str">
        <f t="shared" si="529"/>
        <v>Medium</v>
      </c>
      <c r="V3738" s="4">
        <v>4</v>
      </c>
      <c r="W3738" s="33">
        <f t="shared" si="530"/>
        <v>514.52600775193798</v>
      </c>
      <c r="X3738" s="2" t="s">
        <v>28</v>
      </c>
    </row>
    <row r="3739" spans="1:24" ht="14.25" customHeight="1" x14ac:dyDescent="0.25">
      <c r="A3739" s="2">
        <v>4007</v>
      </c>
      <c r="B3739" s="2">
        <v>63</v>
      </c>
      <c r="C3739" s="2" t="str">
        <f t="shared" si="522"/>
        <v>Seniors</v>
      </c>
      <c r="D3739" s="2" t="s">
        <v>12</v>
      </c>
      <c r="E3739" s="2" t="s">
        <v>29</v>
      </c>
      <c r="F3739" s="2">
        <v>561.91</v>
      </c>
      <c r="G3739" s="2">
        <f t="shared" si="523"/>
        <v>2</v>
      </c>
      <c r="H3739" s="6">
        <v>48203</v>
      </c>
      <c r="I3739" s="12" t="str">
        <f t="shared" si="524"/>
        <v>2031</v>
      </c>
      <c r="J3739" s="10" t="str">
        <f t="shared" si="525"/>
        <v>Dec</v>
      </c>
      <c r="K3739" s="12" t="str">
        <f t="shared" si="526"/>
        <v>21</v>
      </c>
      <c r="L3739" s="2" t="s">
        <v>24</v>
      </c>
      <c r="M3739" s="2" t="s">
        <v>25</v>
      </c>
      <c r="N3739" s="2">
        <v>0.59</v>
      </c>
      <c r="O3739" s="2" t="s">
        <v>21</v>
      </c>
      <c r="P3739" s="2">
        <v>11</v>
      </c>
      <c r="Q3739" s="2">
        <f t="shared" si="527"/>
        <v>2</v>
      </c>
      <c r="R3739" s="2">
        <v>51.08</v>
      </c>
      <c r="S3739" s="2">
        <f t="shared" si="528"/>
        <v>2</v>
      </c>
      <c r="T3739" s="42">
        <f>DataSet!G4008+DataSet!Q4008+DataSet!S4008</f>
        <v>7</v>
      </c>
      <c r="U3739" s="16" t="str">
        <f t="shared" si="529"/>
        <v>High</v>
      </c>
      <c r="V3739" s="4">
        <v>3</v>
      </c>
      <c r="W3739" s="33">
        <f t="shared" si="530"/>
        <v>510.2064944649444</v>
      </c>
      <c r="X3739" s="2" t="s">
        <v>28</v>
      </c>
    </row>
    <row r="3740" spans="1:24" ht="14.25" customHeight="1" x14ac:dyDescent="0.25">
      <c r="A3740" s="2">
        <v>4034</v>
      </c>
      <c r="B3740" s="2">
        <v>44</v>
      </c>
      <c r="C3740" s="2" t="str">
        <f t="shared" si="522"/>
        <v>Mid Adults</v>
      </c>
      <c r="D3740" s="2" t="s">
        <v>12</v>
      </c>
      <c r="E3740" s="2" t="s">
        <v>19</v>
      </c>
      <c r="F3740" s="2">
        <v>151.13999999999999</v>
      </c>
      <c r="G3740" s="2">
        <f t="shared" si="523"/>
        <v>1</v>
      </c>
      <c r="H3740" s="6">
        <v>48230</v>
      </c>
      <c r="I3740" s="12" t="str">
        <f t="shared" si="524"/>
        <v>2032</v>
      </c>
      <c r="J3740" s="10" t="str">
        <f t="shared" si="525"/>
        <v>Jan</v>
      </c>
      <c r="K3740" s="12" t="str">
        <f t="shared" si="526"/>
        <v>17</v>
      </c>
      <c r="L3740" s="2" t="s">
        <v>20</v>
      </c>
      <c r="M3740" s="2" t="s">
        <v>15</v>
      </c>
      <c r="N3740" s="2">
        <v>0.59</v>
      </c>
      <c r="O3740" s="2" t="s">
        <v>16</v>
      </c>
      <c r="P3740" s="2">
        <v>12</v>
      </c>
      <c r="Q3740" s="2">
        <f t="shared" si="527"/>
        <v>2</v>
      </c>
      <c r="R3740" s="2">
        <v>12.6</v>
      </c>
      <c r="S3740" s="2">
        <f t="shared" si="528"/>
        <v>1</v>
      </c>
      <c r="T3740" s="42">
        <f>DataSet!G4035+DataSet!Q4035+DataSet!S4035</f>
        <v>5</v>
      </c>
      <c r="U3740" s="16" t="str">
        <f t="shared" si="529"/>
        <v>Medium</v>
      </c>
      <c r="V3740" s="4">
        <v>5</v>
      </c>
      <c r="W3740" s="33">
        <f t="shared" si="530"/>
        <v>530.85375000000022</v>
      </c>
      <c r="X3740" s="2" t="s">
        <v>17</v>
      </c>
    </row>
    <row r="3741" spans="1:24" ht="14.25" customHeight="1" x14ac:dyDescent="0.25">
      <c r="A3741" s="2">
        <v>4385</v>
      </c>
      <c r="B3741" s="2">
        <v>60</v>
      </c>
      <c r="C3741" s="2" t="str">
        <f t="shared" si="522"/>
        <v>Seniors</v>
      </c>
      <c r="D3741" s="2" t="s">
        <v>26</v>
      </c>
      <c r="E3741" s="2" t="s">
        <v>13</v>
      </c>
      <c r="F3741" s="2">
        <v>358.81</v>
      </c>
      <c r="G3741" s="2">
        <f t="shared" si="523"/>
        <v>2</v>
      </c>
      <c r="H3741" s="6">
        <v>48581</v>
      </c>
      <c r="I3741" s="12" t="str">
        <f t="shared" si="524"/>
        <v>2033</v>
      </c>
      <c r="J3741" s="10" t="str">
        <f t="shared" si="525"/>
        <v>Jan</v>
      </c>
      <c r="K3741" s="12" t="str">
        <f t="shared" si="526"/>
        <v>02</v>
      </c>
      <c r="L3741" s="2" t="s">
        <v>20</v>
      </c>
      <c r="M3741" s="2" t="s">
        <v>15</v>
      </c>
      <c r="N3741" s="2">
        <v>0.59</v>
      </c>
      <c r="O3741" s="2" t="s">
        <v>16</v>
      </c>
      <c r="P3741" s="2">
        <v>9</v>
      </c>
      <c r="Q3741" s="2">
        <f t="shared" si="527"/>
        <v>2</v>
      </c>
      <c r="R3741" s="2">
        <v>39.869999999999997</v>
      </c>
      <c r="S3741" s="2">
        <f t="shared" si="528"/>
        <v>1</v>
      </c>
      <c r="T3741" s="42">
        <f>DataSet!G4386+DataSet!Q4386+DataSet!S4386</f>
        <v>4</v>
      </c>
      <c r="U3741" s="16" t="str">
        <f t="shared" si="529"/>
        <v>Low</v>
      </c>
      <c r="V3741" s="4">
        <v>3</v>
      </c>
      <c r="W3741" s="33">
        <f t="shared" si="530"/>
        <v>510.01499999999987</v>
      </c>
      <c r="X3741" s="2" t="s">
        <v>17</v>
      </c>
    </row>
    <row r="3742" spans="1:24" ht="14.25" customHeight="1" x14ac:dyDescent="0.25">
      <c r="A3742" s="2">
        <v>4425</v>
      </c>
      <c r="B3742" s="2">
        <v>59</v>
      </c>
      <c r="C3742" s="2" t="str">
        <f t="shared" si="522"/>
        <v>Late Adults</v>
      </c>
      <c r="D3742" s="2" t="s">
        <v>12</v>
      </c>
      <c r="E3742" s="2" t="s">
        <v>19</v>
      </c>
      <c r="F3742" s="2">
        <v>159.57</v>
      </c>
      <c r="G3742" s="2">
        <f t="shared" si="523"/>
        <v>1</v>
      </c>
      <c r="H3742" s="6">
        <v>48621</v>
      </c>
      <c r="I3742" s="12" t="str">
        <f t="shared" si="524"/>
        <v>2033</v>
      </c>
      <c r="J3742" s="10" t="str">
        <f t="shared" si="525"/>
        <v>Feb</v>
      </c>
      <c r="K3742" s="12" t="str">
        <f t="shared" si="526"/>
        <v>11</v>
      </c>
      <c r="L3742" s="2" t="s">
        <v>20</v>
      </c>
      <c r="M3742" s="2" t="s">
        <v>25</v>
      </c>
      <c r="N3742" s="2">
        <v>0.59</v>
      </c>
      <c r="O3742" s="2" t="s">
        <v>16</v>
      </c>
      <c r="P3742" s="2">
        <v>19</v>
      </c>
      <c r="Q3742" s="2">
        <f t="shared" si="527"/>
        <v>3</v>
      </c>
      <c r="R3742" s="2">
        <v>8.4</v>
      </c>
      <c r="S3742" s="2">
        <f t="shared" si="528"/>
        <v>1</v>
      </c>
      <c r="T3742" s="42">
        <f>DataSet!G4426+DataSet!Q4426+DataSet!S4426</f>
        <v>4</v>
      </c>
      <c r="U3742" s="16" t="str">
        <f t="shared" si="529"/>
        <v>Low</v>
      </c>
      <c r="V3742" s="4">
        <v>5</v>
      </c>
      <c r="W3742" s="33">
        <f t="shared" si="530"/>
        <v>532.49753246753266</v>
      </c>
      <c r="X3742" s="2" t="s">
        <v>17</v>
      </c>
    </row>
    <row r="3743" spans="1:24" ht="14.25" customHeight="1" x14ac:dyDescent="0.25">
      <c r="A3743" s="2">
        <v>4487</v>
      </c>
      <c r="B3743" s="2">
        <v>58</v>
      </c>
      <c r="C3743" s="2" t="str">
        <f t="shared" si="522"/>
        <v>Late Adults</v>
      </c>
      <c r="D3743" s="2" t="s">
        <v>12</v>
      </c>
      <c r="E3743" s="2" t="s">
        <v>13</v>
      </c>
      <c r="F3743" s="2">
        <v>868.51</v>
      </c>
      <c r="G3743" s="2">
        <f t="shared" si="523"/>
        <v>3</v>
      </c>
      <c r="H3743" s="6">
        <v>48683</v>
      </c>
      <c r="I3743" s="12" t="str">
        <f t="shared" si="524"/>
        <v>2033</v>
      </c>
      <c r="J3743" s="10" t="str">
        <f t="shared" si="525"/>
        <v>Apr</v>
      </c>
      <c r="K3743" s="12" t="str">
        <f t="shared" si="526"/>
        <v>14</v>
      </c>
      <c r="L3743" s="2" t="s">
        <v>14</v>
      </c>
      <c r="M3743" s="2" t="s">
        <v>15</v>
      </c>
      <c r="N3743" s="2">
        <v>0.59</v>
      </c>
      <c r="O3743" s="2" t="s">
        <v>16</v>
      </c>
      <c r="P3743" s="2">
        <v>13</v>
      </c>
      <c r="Q3743" s="2">
        <f t="shared" si="527"/>
        <v>2</v>
      </c>
      <c r="R3743" s="2">
        <v>66.81</v>
      </c>
      <c r="S3743" s="2">
        <f t="shared" si="528"/>
        <v>2</v>
      </c>
      <c r="T3743" s="42">
        <f>DataSet!G4488+DataSet!Q4488+DataSet!S4488</f>
        <v>4</v>
      </c>
      <c r="U3743" s="16" t="str">
        <f t="shared" si="529"/>
        <v>Low</v>
      </c>
      <c r="V3743" s="4">
        <v>3</v>
      </c>
      <c r="W3743" s="33">
        <f t="shared" si="530"/>
        <v>510.57710037174706</v>
      </c>
      <c r="X3743" s="2" t="s">
        <v>28</v>
      </c>
    </row>
    <row r="3744" spans="1:24" ht="14.25" customHeight="1" x14ac:dyDescent="0.25">
      <c r="A3744" s="2">
        <v>4653</v>
      </c>
      <c r="B3744" s="2">
        <v>34</v>
      </c>
      <c r="C3744" s="2" t="str">
        <f t="shared" si="522"/>
        <v>Early Adults</v>
      </c>
      <c r="D3744" s="2" t="s">
        <v>23</v>
      </c>
      <c r="E3744" s="2" t="s">
        <v>19</v>
      </c>
      <c r="F3744" s="2">
        <v>290.12</v>
      </c>
      <c r="G3744" s="2">
        <f t="shared" si="523"/>
        <v>1</v>
      </c>
      <c r="H3744" s="6">
        <v>48849</v>
      </c>
      <c r="I3744" s="12" t="str">
        <f t="shared" si="524"/>
        <v>2033</v>
      </c>
      <c r="J3744" s="10" t="str">
        <f t="shared" si="525"/>
        <v>Sep</v>
      </c>
      <c r="K3744" s="12" t="str">
        <f t="shared" si="526"/>
        <v>27</v>
      </c>
      <c r="L3744" s="2" t="s">
        <v>20</v>
      </c>
      <c r="M3744" s="2" t="s">
        <v>15</v>
      </c>
      <c r="N3744" s="2">
        <v>0.59</v>
      </c>
      <c r="O3744" s="2" t="s">
        <v>16</v>
      </c>
      <c r="P3744" s="2">
        <v>1</v>
      </c>
      <c r="Q3744" s="2">
        <f t="shared" si="527"/>
        <v>1</v>
      </c>
      <c r="R3744" s="2">
        <v>290.12</v>
      </c>
      <c r="S3744" s="2">
        <f t="shared" si="528"/>
        <v>3</v>
      </c>
      <c r="T3744" s="42">
        <f>DataSet!G4654+DataSet!Q4654+DataSet!S4654</f>
        <v>7</v>
      </c>
      <c r="U3744" s="16" t="str">
        <f t="shared" si="529"/>
        <v>High</v>
      </c>
      <c r="V3744" s="4">
        <v>2</v>
      </c>
      <c r="W3744" s="33">
        <f t="shared" si="530"/>
        <v>530.4422264150943</v>
      </c>
      <c r="X3744" s="2" t="s">
        <v>22</v>
      </c>
    </row>
    <row r="3745" spans="1:24" ht="14.25" customHeight="1" x14ac:dyDescent="0.25">
      <c r="A3745" s="2">
        <v>4944</v>
      </c>
      <c r="B3745" s="2">
        <v>56</v>
      </c>
      <c r="C3745" s="2" t="str">
        <f t="shared" si="522"/>
        <v>Late Adults</v>
      </c>
      <c r="D3745" s="2" t="s">
        <v>23</v>
      </c>
      <c r="E3745" s="2" t="s">
        <v>13</v>
      </c>
      <c r="F3745" s="2">
        <v>319.52999999999997</v>
      </c>
      <c r="G3745" s="2">
        <f t="shared" si="523"/>
        <v>1</v>
      </c>
      <c r="H3745" s="6">
        <v>49140</v>
      </c>
      <c r="I3745" s="12" t="str">
        <f t="shared" si="524"/>
        <v>2034</v>
      </c>
      <c r="J3745" s="10" t="str">
        <f t="shared" si="525"/>
        <v>Jul</v>
      </c>
      <c r="K3745" s="12" t="str">
        <f t="shared" si="526"/>
        <v>15</v>
      </c>
      <c r="L3745" s="2" t="s">
        <v>24</v>
      </c>
      <c r="M3745" s="2" t="s">
        <v>15</v>
      </c>
      <c r="N3745" s="2">
        <v>0.59</v>
      </c>
      <c r="O3745" s="2" t="s">
        <v>16</v>
      </c>
      <c r="P3745" s="2">
        <v>12</v>
      </c>
      <c r="Q3745" s="2">
        <f t="shared" si="527"/>
        <v>2</v>
      </c>
      <c r="R3745" s="2">
        <v>26.63</v>
      </c>
      <c r="S3745" s="2">
        <f t="shared" si="528"/>
        <v>1</v>
      </c>
      <c r="T3745" s="42">
        <f>DataSet!G4945+DataSet!Q4945+DataSet!S4945</f>
        <v>4</v>
      </c>
      <c r="U3745" s="16" t="str">
        <f t="shared" si="529"/>
        <v>Low</v>
      </c>
      <c r="V3745" s="4">
        <v>3</v>
      </c>
      <c r="W3745" s="33">
        <f t="shared" si="530"/>
        <v>509.24152985074619</v>
      </c>
      <c r="X3745" s="2" t="s">
        <v>17</v>
      </c>
    </row>
    <row r="3746" spans="1:24" ht="14.25" customHeight="1" x14ac:dyDescent="0.25">
      <c r="A3746" s="2">
        <v>4997</v>
      </c>
      <c r="B3746" s="2">
        <v>66</v>
      </c>
      <c r="C3746" s="2" t="str">
        <f t="shared" si="522"/>
        <v>Seniors</v>
      </c>
      <c r="D3746" s="2" t="s">
        <v>18</v>
      </c>
      <c r="E3746" s="2" t="s">
        <v>29</v>
      </c>
      <c r="F3746" s="2">
        <v>799.27</v>
      </c>
      <c r="G3746" s="2">
        <f t="shared" si="523"/>
        <v>3</v>
      </c>
      <c r="H3746" s="6">
        <v>49193</v>
      </c>
      <c r="I3746" s="12" t="str">
        <f t="shared" si="524"/>
        <v>2034</v>
      </c>
      <c r="J3746" s="10" t="str">
        <f t="shared" si="525"/>
        <v>Sep</v>
      </c>
      <c r="K3746" s="12" t="str">
        <f t="shared" si="526"/>
        <v>06</v>
      </c>
      <c r="L3746" s="2" t="s">
        <v>30</v>
      </c>
      <c r="M3746" s="2" t="s">
        <v>15</v>
      </c>
      <c r="N3746" s="2">
        <v>0.59</v>
      </c>
      <c r="O3746" s="2" t="s">
        <v>21</v>
      </c>
      <c r="P3746" s="2">
        <v>10</v>
      </c>
      <c r="Q3746" s="2">
        <f t="shared" si="527"/>
        <v>2</v>
      </c>
      <c r="R3746" s="2">
        <v>79.930000000000007</v>
      </c>
      <c r="S3746" s="2">
        <f t="shared" si="528"/>
        <v>2</v>
      </c>
      <c r="T3746" s="42">
        <f>DataSet!G4998+DataSet!Q4998+DataSet!S4998</f>
        <v>4</v>
      </c>
      <c r="U3746" s="16" t="str">
        <f t="shared" si="529"/>
        <v>Low</v>
      </c>
      <c r="V3746" s="4">
        <v>3</v>
      </c>
      <c r="W3746" s="33">
        <f t="shared" si="530"/>
        <v>509.95205992509347</v>
      </c>
      <c r="X3746" s="2" t="s">
        <v>22</v>
      </c>
    </row>
    <row r="3747" spans="1:24" ht="14.25" customHeight="1" x14ac:dyDescent="0.25">
      <c r="A3747" s="2">
        <v>5000</v>
      </c>
      <c r="B3747" s="2">
        <v>28</v>
      </c>
      <c r="C3747" s="2" t="str">
        <f t="shared" si="522"/>
        <v>Young Adults</v>
      </c>
      <c r="D3747" s="2" t="s">
        <v>26</v>
      </c>
      <c r="E3747" s="2" t="s">
        <v>27</v>
      </c>
      <c r="F3747" s="2">
        <v>768.85</v>
      </c>
      <c r="G3747" s="2">
        <f t="shared" si="523"/>
        <v>3</v>
      </c>
      <c r="H3747" s="6">
        <v>49196</v>
      </c>
      <c r="I3747" s="12" t="str">
        <f t="shared" si="524"/>
        <v>2034</v>
      </c>
      <c r="J3747" s="10" t="str">
        <f t="shared" si="525"/>
        <v>Sep</v>
      </c>
      <c r="K3747" s="12" t="str">
        <f t="shared" si="526"/>
        <v>09</v>
      </c>
      <c r="L3747" s="2" t="s">
        <v>14</v>
      </c>
      <c r="M3747" s="2" t="s">
        <v>25</v>
      </c>
      <c r="N3747" s="2">
        <v>0.59</v>
      </c>
      <c r="O3747" s="2" t="s">
        <v>21</v>
      </c>
      <c r="P3747" s="2">
        <v>6</v>
      </c>
      <c r="Q3747" s="2">
        <f t="shared" si="527"/>
        <v>2</v>
      </c>
      <c r="R3747" s="2">
        <v>128.13999999999999</v>
      </c>
      <c r="S3747" s="2">
        <f t="shared" si="528"/>
        <v>2</v>
      </c>
      <c r="T3747" s="42">
        <f>DataSet!G5001+DataSet!Q5001+DataSet!S5001</f>
        <v>6</v>
      </c>
      <c r="U3747" s="16" t="str">
        <f t="shared" si="529"/>
        <v>Medium</v>
      </c>
      <c r="V3747" s="4">
        <v>4</v>
      </c>
      <c r="W3747" s="33">
        <f t="shared" si="530"/>
        <v>516.32809338521406</v>
      </c>
      <c r="X3747" s="2" t="s">
        <v>28</v>
      </c>
    </row>
    <row r="3748" spans="1:24" ht="14.25" customHeight="1" x14ac:dyDescent="0.25">
      <c r="A3748" s="2">
        <v>25</v>
      </c>
      <c r="B3748" s="2">
        <v>43</v>
      </c>
      <c r="C3748" s="2" t="str">
        <f t="shared" si="522"/>
        <v>Mid Adults</v>
      </c>
      <c r="D3748" s="2" t="s">
        <v>26</v>
      </c>
      <c r="E3748" s="2" t="s">
        <v>29</v>
      </c>
      <c r="F3748" s="2">
        <v>949.03</v>
      </c>
      <c r="G3748" s="2">
        <f t="shared" si="523"/>
        <v>3</v>
      </c>
      <c r="H3748" s="6">
        <v>44221</v>
      </c>
      <c r="I3748" s="12" t="str">
        <f t="shared" si="524"/>
        <v>2021</v>
      </c>
      <c r="J3748" s="10" t="str">
        <f t="shared" si="525"/>
        <v>Jan</v>
      </c>
      <c r="K3748" s="12" t="str">
        <f t="shared" si="526"/>
        <v>25</v>
      </c>
      <c r="L3748" s="2" t="s">
        <v>20</v>
      </c>
      <c r="M3748" s="2" t="s">
        <v>25</v>
      </c>
      <c r="N3748" s="2">
        <v>0.57999999999999996</v>
      </c>
      <c r="O3748" s="2" t="s">
        <v>16</v>
      </c>
      <c r="P3748" s="2">
        <v>7</v>
      </c>
      <c r="Q3748" s="2">
        <f t="shared" si="527"/>
        <v>2</v>
      </c>
      <c r="R3748" s="2">
        <v>135.58000000000001</v>
      </c>
      <c r="S3748" s="2">
        <f t="shared" si="528"/>
        <v>2</v>
      </c>
      <c r="T3748" s="42">
        <f>DataSet!G26+DataSet!Q26+DataSet!S26</f>
        <v>6</v>
      </c>
      <c r="U3748" s="16" t="str">
        <f t="shared" si="529"/>
        <v>Medium</v>
      </c>
      <c r="V3748" s="4">
        <v>3</v>
      </c>
      <c r="W3748" s="33">
        <f t="shared" si="530"/>
        <v>508.86439849624048</v>
      </c>
      <c r="X3748" s="2" t="s">
        <v>17</v>
      </c>
    </row>
    <row r="3749" spans="1:24" ht="14.25" customHeight="1" x14ac:dyDescent="0.25">
      <c r="A3749" s="2">
        <v>42</v>
      </c>
      <c r="B3749" s="2">
        <v>47</v>
      </c>
      <c r="C3749" s="2" t="str">
        <f t="shared" si="522"/>
        <v>Mid Adults</v>
      </c>
      <c r="D3749" s="2" t="s">
        <v>23</v>
      </c>
      <c r="E3749" s="2" t="s">
        <v>27</v>
      </c>
      <c r="F3749" s="2">
        <v>541.23</v>
      </c>
      <c r="G3749" s="2">
        <f t="shared" si="523"/>
        <v>2</v>
      </c>
      <c r="H3749" s="6">
        <v>44238</v>
      </c>
      <c r="I3749" s="12" t="str">
        <f t="shared" si="524"/>
        <v>2021</v>
      </c>
      <c r="J3749" s="10" t="str">
        <f t="shared" si="525"/>
        <v>Feb</v>
      </c>
      <c r="K3749" s="12" t="str">
        <f t="shared" si="526"/>
        <v>11</v>
      </c>
      <c r="L3749" s="2" t="s">
        <v>14</v>
      </c>
      <c r="M3749" s="2" t="s">
        <v>25</v>
      </c>
      <c r="N3749" s="2">
        <v>0.57999999999999996</v>
      </c>
      <c r="O3749" s="2" t="s">
        <v>16</v>
      </c>
      <c r="P3749" s="2">
        <v>2</v>
      </c>
      <c r="Q3749" s="2">
        <f t="shared" si="527"/>
        <v>1</v>
      </c>
      <c r="R3749" s="2">
        <v>270.62</v>
      </c>
      <c r="S3749" s="2">
        <f t="shared" si="528"/>
        <v>3</v>
      </c>
      <c r="T3749" s="42">
        <f>DataSet!G43+DataSet!Q43+DataSet!S43</f>
        <v>7</v>
      </c>
      <c r="U3749" s="16" t="str">
        <f t="shared" si="529"/>
        <v>High</v>
      </c>
      <c r="V3749" s="4">
        <v>1</v>
      </c>
      <c r="W3749" s="33">
        <f t="shared" si="530"/>
        <v>535.21953781512593</v>
      </c>
      <c r="X3749" s="2" t="s">
        <v>22</v>
      </c>
    </row>
    <row r="3750" spans="1:24" ht="14.25" customHeight="1" x14ac:dyDescent="0.25">
      <c r="A3750" s="2">
        <v>498</v>
      </c>
      <c r="B3750" s="2">
        <v>45</v>
      </c>
      <c r="C3750" s="2" t="str">
        <f t="shared" si="522"/>
        <v>Mid Adults</v>
      </c>
      <c r="D3750" s="2" t="s">
        <v>23</v>
      </c>
      <c r="E3750" s="2" t="s">
        <v>29</v>
      </c>
      <c r="F3750" s="2">
        <v>236.3</v>
      </c>
      <c r="G3750" s="2">
        <f t="shared" si="523"/>
        <v>1</v>
      </c>
      <c r="H3750" s="6">
        <v>44694</v>
      </c>
      <c r="I3750" s="12" t="str">
        <f t="shared" si="524"/>
        <v>2022</v>
      </c>
      <c r="J3750" s="10" t="str">
        <f t="shared" si="525"/>
        <v>May</v>
      </c>
      <c r="K3750" s="12" t="str">
        <f t="shared" si="526"/>
        <v>13</v>
      </c>
      <c r="L3750" s="2" t="s">
        <v>20</v>
      </c>
      <c r="M3750" s="2" t="s">
        <v>15</v>
      </c>
      <c r="N3750" s="2">
        <v>0.57999999999999996</v>
      </c>
      <c r="O3750" s="2" t="s">
        <v>16</v>
      </c>
      <c r="P3750" s="2">
        <v>4</v>
      </c>
      <c r="Q3750" s="2">
        <f t="shared" si="527"/>
        <v>1</v>
      </c>
      <c r="R3750" s="2">
        <v>59.08</v>
      </c>
      <c r="S3750" s="2">
        <f t="shared" si="528"/>
        <v>2</v>
      </c>
      <c r="T3750" s="42">
        <f>DataSet!G499+DataSet!Q499+DataSet!S499</f>
        <v>6</v>
      </c>
      <c r="U3750" s="16" t="str">
        <f t="shared" si="529"/>
        <v>Medium</v>
      </c>
      <c r="V3750" s="4">
        <v>5</v>
      </c>
      <c r="W3750" s="33">
        <f t="shared" si="530"/>
        <v>534.11895652173928</v>
      </c>
      <c r="X3750" s="2" t="s">
        <v>17</v>
      </c>
    </row>
    <row r="3751" spans="1:24" ht="14.25" customHeight="1" x14ac:dyDescent="0.25">
      <c r="A3751" s="2">
        <v>755</v>
      </c>
      <c r="B3751" s="2">
        <v>41</v>
      </c>
      <c r="C3751" s="2" t="str">
        <f t="shared" si="522"/>
        <v>Mid Adults</v>
      </c>
      <c r="D3751" s="2" t="s">
        <v>12</v>
      </c>
      <c r="E3751" s="2" t="s">
        <v>13</v>
      </c>
      <c r="F3751" s="2">
        <v>327.07</v>
      </c>
      <c r="G3751" s="2">
        <f t="shared" si="523"/>
        <v>1</v>
      </c>
      <c r="H3751" s="6">
        <v>44951</v>
      </c>
      <c r="I3751" s="12" t="str">
        <f t="shared" si="524"/>
        <v>2023</v>
      </c>
      <c r="J3751" s="10" t="str">
        <f t="shared" si="525"/>
        <v>Jan</v>
      </c>
      <c r="K3751" s="12" t="str">
        <f t="shared" si="526"/>
        <v>25</v>
      </c>
      <c r="L3751" s="2" t="s">
        <v>30</v>
      </c>
      <c r="M3751" s="2" t="s">
        <v>15</v>
      </c>
      <c r="N3751" s="2">
        <v>0.57999999999999996</v>
      </c>
      <c r="O3751" s="2" t="s">
        <v>16</v>
      </c>
      <c r="P3751" s="2">
        <v>9</v>
      </c>
      <c r="Q3751" s="2">
        <f t="shared" si="527"/>
        <v>2</v>
      </c>
      <c r="R3751" s="2">
        <v>36.340000000000003</v>
      </c>
      <c r="S3751" s="2">
        <f t="shared" si="528"/>
        <v>1</v>
      </c>
      <c r="T3751" s="42">
        <f>DataSet!G756+DataSet!Q756+DataSet!S756</f>
        <v>4</v>
      </c>
      <c r="U3751" s="16" t="str">
        <f t="shared" si="529"/>
        <v>Low</v>
      </c>
      <c r="V3751" s="4">
        <v>1</v>
      </c>
      <c r="W3751" s="33">
        <f t="shared" si="530"/>
        <v>535.19417721518971</v>
      </c>
      <c r="X3751" s="2" t="s">
        <v>28</v>
      </c>
    </row>
    <row r="3752" spans="1:24" ht="14.25" customHeight="1" x14ac:dyDescent="0.25">
      <c r="A3752" s="2">
        <v>1290</v>
      </c>
      <c r="B3752" s="2">
        <v>35</v>
      </c>
      <c r="C3752" s="2" t="str">
        <f t="shared" si="522"/>
        <v>Early Adults</v>
      </c>
      <c r="D3752" s="2" t="s">
        <v>26</v>
      </c>
      <c r="E3752" s="2" t="s">
        <v>19</v>
      </c>
      <c r="F3752" s="2">
        <v>113.94</v>
      </c>
      <c r="G3752" s="2">
        <f t="shared" si="523"/>
        <v>1</v>
      </c>
      <c r="H3752" s="6">
        <v>45486</v>
      </c>
      <c r="I3752" s="12" t="str">
        <f t="shared" si="524"/>
        <v>2024</v>
      </c>
      <c r="J3752" s="10" t="str">
        <f t="shared" si="525"/>
        <v>Jul</v>
      </c>
      <c r="K3752" s="12" t="str">
        <f t="shared" si="526"/>
        <v>13</v>
      </c>
      <c r="L3752" s="2" t="s">
        <v>20</v>
      </c>
      <c r="M3752" s="2" t="s">
        <v>15</v>
      </c>
      <c r="N3752" s="2">
        <v>0.57999999999999996</v>
      </c>
      <c r="O3752" s="2" t="s">
        <v>21</v>
      </c>
      <c r="P3752" s="2">
        <v>10</v>
      </c>
      <c r="Q3752" s="2">
        <f t="shared" si="527"/>
        <v>2</v>
      </c>
      <c r="R3752" s="2">
        <v>11.39</v>
      </c>
      <c r="S3752" s="2">
        <f t="shared" si="528"/>
        <v>1</v>
      </c>
      <c r="T3752" s="42">
        <f>DataSet!G1291+DataSet!Q1291+DataSet!S1291</f>
        <v>4</v>
      </c>
      <c r="U3752" s="16" t="str">
        <f t="shared" si="529"/>
        <v>Low</v>
      </c>
      <c r="V3752" s="4">
        <v>1</v>
      </c>
      <c r="W3752" s="33">
        <f t="shared" si="530"/>
        <v>536.07605932203376</v>
      </c>
      <c r="X3752" s="2" t="s">
        <v>22</v>
      </c>
    </row>
    <row r="3753" spans="1:24" ht="14.25" customHeight="1" x14ac:dyDescent="0.25">
      <c r="A3753" s="2">
        <v>1511</v>
      </c>
      <c r="B3753" s="2">
        <v>22</v>
      </c>
      <c r="C3753" s="2" t="str">
        <f t="shared" si="522"/>
        <v>Young Adults</v>
      </c>
      <c r="D3753" s="2" t="s">
        <v>26</v>
      </c>
      <c r="E3753" s="2" t="s">
        <v>19</v>
      </c>
      <c r="F3753" s="2">
        <v>597.04</v>
      </c>
      <c r="G3753" s="2">
        <f t="shared" si="523"/>
        <v>2</v>
      </c>
      <c r="H3753" s="6">
        <v>45707</v>
      </c>
      <c r="I3753" s="12" t="str">
        <f t="shared" si="524"/>
        <v>2025</v>
      </c>
      <c r="J3753" s="10" t="str">
        <f t="shared" si="525"/>
        <v>Feb</v>
      </c>
      <c r="K3753" s="12" t="str">
        <f t="shared" si="526"/>
        <v>19</v>
      </c>
      <c r="L3753" s="2" t="s">
        <v>20</v>
      </c>
      <c r="M3753" s="2" t="s">
        <v>25</v>
      </c>
      <c r="N3753" s="2">
        <v>0.57999999999999996</v>
      </c>
      <c r="O3753" s="2" t="s">
        <v>16</v>
      </c>
      <c r="P3753" s="2">
        <v>18</v>
      </c>
      <c r="Q3753" s="2">
        <f t="shared" si="527"/>
        <v>3</v>
      </c>
      <c r="R3753" s="2">
        <v>33.17</v>
      </c>
      <c r="S3753" s="2">
        <f t="shared" si="528"/>
        <v>1</v>
      </c>
      <c r="T3753" s="42">
        <f>DataSet!G1512+DataSet!Q1512+DataSet!S1512</f>
        <v>6</v>
      </c>
      <c r="U3753" s="16" t="str">
        <f t="shared" si="529"/>
        <v>Medium</v>
      </c>
      <c r="V3753" s="4">
        <v>5</v>
      </c>
      <c r="W3753" s="33">
        <f t="shared" si="530"/>
        <v>535.41947598253296</v>
      </c>
      <c r="X3753" s="2" t="s">
        <v>22</v>
      </c>
    </row>
    <row r="3754" spans="1:24" ht="14.25" customHeight="1" x14ac:dyDescent="0.25">
      <c r="A3754" s="2">
        <v>1643</v>
      </c>
      <c r="B3754" s="2">
        <v>42</v>
      </c>
      <c r="C3754" s="2" t="str">
        <f t="shared" si="522"/>
        <v>Mid Adults</v>
      </c>
      <c r="D3754" s="2" t="s">
        <v>18</v>
      </c>
      <c r="E3754" s="2" t="s">
        <v>27</v>
      </c>
      <c r="F3754" s="2">
        <v>596.96</v>
      </c>
      <c r="G3754" s="2">
        <f t="shared" si="523"/>
        <v>2</v>
      </c>
      <c r="H3754" s="6">
        <v>45839</v>
      </c>
      <c r="I3754" s="12" t="str">
        <f t="shared" si="524"/>
        <v>2025</v>
      </c>
      <c r="J3754" s="10" t="str">
        <f t="shared" si="525"/>
        <v>Jul</v>
      </c>
      <c r="K3754" s="12" t="str">
        <f t="shared" si="526"/>
        <v>01</v>
      </c>
      <c r="L3754" s="2" t="s">
        <v>14</v>
      </c>
      <c r="M3754" s="2" t="s">
        <v>15</v>
      </c>
      <c r="N3754" s="2">
        <v>0.57999999999999996</v>
      </c>
      <c r="O3754" s="2" t="s">
        <v>21</v>
      </c>
      <c r="P3754" s="2">
        <v>1</v>
      </c>
      <c r="Q3754" s="2">
        <f t="shared" si="527"/>
        <v>1</v>
      </c>
      <c r="R3754" s="2">
        <v>596.96</v>
      </c>
      <c r="S3754" s="2">
        <f t="shared" si="528"/>
        <v>3</v>
      </c>
      <c r="T3754" s="42">
        <f>DataSet!G1644+DataSet!Q1644+DataSet!S1644</f>
        <v>6</v>
      </c>
      <c r="U3754" s="16" t="str">
        <f t="shared" si="529"/>
        <v>Medium</v>
      </c>
      <c r="V3754" s="4">
        <v>1</v>
      </c>
      <c r="W3754" s="33">
        <f t="shared" si="530"/>
        <v>537.87238297872329</v>
      </c>
      <c r="X3754" s="2" t="s">
        <v>28</v>
      </c>
    </row>
    <row r="3755" spans="1:24" ht="14.25" customHeight="1" x14ac:dyDescent="0.25">
      <c r="A3755" s="2">
        <v>2458</v>
      </c>
      <c r="B3755" s="2">
        <v>69</v>
      </c>
      <c r="C3755" s="2" t="str">
        <f t="shared" si="522"/>
        <v>Seniors</v>
      </c>
      <c r="D3755" s="2" t="s">
        <v>26</v>
      </c>
      <c r="E3755" s="2" t="s">
        <v>27</v>
      </c>
      <c r="F3755" s="2">
        <v>456.16</v>
      </c>
      <c r="G3755" s="2">
        <f t="shared" si="523"/>
        <v>2</v>
      </c>
      <c r="H3755" s="6">
        <v>46654</v>
      </c>
      <c r="I3755" s="12" t="str">
        <f t="shared" si="524"/>
        <v>2027</v>
      </c>
      <c r="J3755" s="10" t="str">
        <f t="shared" si="525"/>
        <v>Sep</v>
      </c>
      <c r="K3755" s="12" t="str">
        <f t="shared" si="526"/>
        <v>24</v>
      </c>
      <c r="L3755" s="2" t="s">
        <v>24</v>
      </c>
      <c r="M3755" s="2" t="s">
        <v>25</v>
      </c>
      <c r="N3755" s="2">
        <v>0.57999999999999996</v>
      </c>
      <c r="O3755" s="2" t="s">
        <v>21</v>
      </c>
      <c r="P3755" s="2">
        <v>6</v>
      </c>
      <c r="Q3755" s="2">
        <f t="shared" si="527"/>
        <v>2</v>
      </c>
      <c r="R3755" s="2">
        <v>76.03</v>
      </c>
      <c r="S3755" s="2">
        <f t="shared" si="528"/>
        <v>2</v>
      </c>
      <c r="T3755" s="42">
        <f>DataSet!G2459+DataSet!Q2459+DataSet!S2459</f>
        <v>6</v>
      </c>
      <c r="U3755" s="16" t="str">
        <f t="shared" si="529"/>
        <v>Medium</v>
      </c>
      <c r="V3755" s="4">
        <v>3</v>
      </c>
      <c r="W3755" s="33">
        <f t="shared" si="530"/>
        <v>507.20339622641495</v>
      </c>
      <c r="X3755" s="2" t="s">
        <v>22</v>
      </c>
    </row>
    <row r="3756" spans="1:24" ht="14.25" customHeight="1" x14ac:dyDescent="0.25">
      <c r="A3756" s="2">
        <v>2490</v>
      </c>
      <c r="B3756" s="2">
        <v>68</v>
      </c>
      <c r="C3756" s="2" t="str">
        <f t="shared" si="522"/>
        <v>Seniors</v>
      </c>
      <c r="D3756" s="2" t="s">
        <v>12</v>
      </c>
      <c r="E3756" s="2" t="s">
        <v>27</v>
      </c>
      <c r="F3756" s="2">
        <v>400.44</v>
      </c>
      <c r="G3756" s="2">
        <f t="shared" si="523"/>
        <v>2</v>
      </c>
      <c r="H3756" s="6">
        <v>46686</v>
      </c>
      <c r="I3756" s="12" t="str">
        <f t="shared" si="524"/>
        <v>2027</v>
      </c>
      <c r="J3756" s="10" t="str">
        <f t="shared" si="525"/>
        <v>Oct</v>
      </c>
      <c r="K3756" s="12" t="str">
        <f t="shared" si="526"/>
        <v>26</v>
      </c>
      <c r="L3756" s="2" t="s">
        <v>14</v>
      </c>
      <c r="M3756" s="2" t="s">
        <v>15</v>
      </c>
      <c r="N3756" s="2">
        <v>0.57999999999999996</v>
      </c>
      <c r="O3756" s="2" t="s">
        <v>16</v>
      </c>
      <c r="P3756" s="2">
        <v>19</v>
      </c>
      <c r="Q3756" s="2">
        <f t="shared" si="527"/>
        <v>3</v>
      </c>
      <c r="R3756" s="2">
        <v>21.08</v>
      </c>
      <c r="S3756" s="2">
        <f t="shared" si="528"/>
        <v>1</v>
      </c>
      <c r="T3756" s="42">
        <f>DataSet!G2491+DataSet!Q2491+DataSet!S2491</f>
        <v>4</v>
      </c>
      <c r="U3756" s="16" t="str">
        <f t="shared" si="529"/>
        <v>Low</v>
      </c>
      <c r="V3756" s="4">
        <v>3</v>
      </c>
      <c r="W3756" s="33">
        <f t="shared" si="530"/>
        <v>507.39674242424229</v>
      </c>
      <c r="X3756" s="2" t="s">
        <v>28</v>
      </c>
    </row>
    <row r="3757" spans="1:24" ht="14.25" customHeight="1" x14ac:dyDescent="0.25">
      <c r="A3757" s="2">
        <v>2539</v>
      </c>
      <c r="B3757" s="2">
        <v>25</v>
      </c>
      <c r="C3757" s="2" t="str">
        <f t="shared" si="522"/>
        <v>Young Adults</v>
      </c>
      <c r="D3757" s="2" t="s">
        <v>23</v>
      </c>
      <c r="E3757" s="2" t="s">
        <v>27</v>
      </c>
      <c r="F3757" s="2">
        <v>488.47</v>
      </c>
      <c r="G3757" s="2">
        <f t="shared" si="523"/>
        <v>2</v>
      </c>
      <c r="H3757" s="6">
        <v>46735</v>
      </c>
      <c r="I3757" s="12" t="str">
        <f t="shared" si="524"/>
        <v>2027</v>
      </c>
      <c r="J3757" s="10" t="str">
        <f t="shared" si="525"/>
        <v>Dec</v>
      </c>
      <c r="K3757" s="12" t="str">
        <f t="shared" si="526"/>
        <v>14</v>
      </c>
      <c r="L3757" s="2" t="s">
        <v>30</v>
      </c>
      <c r="M3757" s="2" t="s">
        <v>15</v>
      </c>
      <c r="N3757" s="2">
        <v>0.57999999999999996</v>
      </c>
      <c r="O3757" s="2" t="s">
        <v>21</v>
      </c>
      <c r="P3757" s="2">
        <v>8</v>
      </c>
      <c r="Q3757" s="2">
        <f t="shared" si="527"/>
        <v>2</v>
      </c>
      <c r="R3757" s="2">
        <v>61.06</v>
      </c>
      <c r="S3757" s="2">
        <f t="shared" si="528"/>
        <v>2</v>
      </c>
      <c r="T3757" s="42">
        <f>DataSet!G2540+DataSet!Q2540+DataSet!S2540</f>
        <v>4</v>
      </c>
      <c r="U3757" s="16" t="str">
        <f t="shared" si="529"/>
        <v>Low</v>
      </c>
      <c r="V3757" s="4">
        <v>3</v>
      </c>
      <c r="W3757" s="33">
        <f t="shared" si="530"/>
        <v>507.80342205323188</v>
      </c>
      <c r="X3757" s="2" t="s">
        <v>28</v>
      </c>
    </row>
    <row r="3758" spans="1:24" ht="14.25" customHeight="1" x14ac:dyDescent="0.25">
      <c r="A3758" s="2">
        <v>2772</v>
      </c>
      <c r="B3758" s="2">
        <v>55</v>
      </c>
      <c r="C3758" s="2" t="str">
        <f t="shared" si="522"/>
        <v>Late Adults</v>
      </c>
      <c r="D3758" s="2" t="s">
        <v>12</v>
      </c>
      <c r="E3758" s="2" t="s">
        <v>29</v>
      </c>
      <c r="F3758" s="2">
        <v>901.36</v>
      </c>
      <c r="G3758" s="2">
        <f t="shared" si="523"/>
        <v>3</v>
      </c>
      <c r="H3758" s="6">
        <v>46968</v>
      </c>
      <c r="I3758" s="12" t="str">
        <f t="shared" si="524"/>
        <v>2028</v>
      </c>
      <c r="J3758" s="10" t="str">
        <f t="shared" si="525"/>
        <v>Aug</v>
      </c>
      <c r="K3758" s="12" t="str">
        <f t="shared" si="526"/>
        <v>03</v>
      </c>
      <c r="L3758" s="2" t="s">
        <v>14</v>
      </c>
      <c r="M3758" s="2" t="s">
        <v>25</v>
      </c>
      <c r="N3758" s="2">
        <v>0.57999999999999996</v>
      </c>
      <c r="O3758" s="2" t="s">
        <v>21</v>
      </c>
      <c r="P3758" s="2">
        <v>6</v>
      </c>
      <c r="Q3758" s="2">
        <f t="shared" si="527"/>
        <v>2</v>
      </c>
      <c r="R3758" s="2">
        <v>150.22999999999999</v>
      </c>
      <c r="S3758" s="2">
        <f t="shared" si="528"/>
        <v>3</v>
      </c>
      <c r="T3758" s="42">
        <f>DataSet!G2773+DataSet!Q2773+DataSet!S2773</f>
        <v>7</v>
      </c>
      <c r="U3758" s="16" t="str">
        <f t="shared" si="529"/>
        <v>High</v>
      </c>
      <c r="V3758" s="4">
        <v>5</v>
      </c>
      <c r="W3758" s="33">
        <f t="shared" si="530"/>
        <v>535.14921052631598</v>
      </c>
      <c r="X3758" s="2" t="s">
        <v>17</v>
      </c>
    </row>
    <row r="3759" spans="1:24" ht="14.25" customHeight="1" x14ac:dyDescent="0.25">
      <c r="A3759" s="2">
        <v>2884</v>
      </c>
      <c r="B3759" s="2">
        <v>64</v>
      </c>
      <c r="C3759" s="2" t="str">
        <f t="shared" si="522"/>
        <v>Seniors</v>
      </c>
      <c r="D3759" s="2" t="s">
        <v>23</v>
      </c>
      <c r="E3759" s="2" t="s">
        <v>19</v>
      </c>
      <c r="F3759" s="2">
        <v>548.38</v>
      </c>
      <c r="G3759" s="2">
        <f t="shared" si="523"/>
        <v>2</v>
      </c>
      <c r="H3759" s="6">
        <v>47080</v>
      </c>
      <c r="I3759" s="12" t="str">
        <f t="shared" si="524"/>
        <v>2028</v>
      </c>
      <c r="J3759" s="10" t="str">
        <f t="shared" si="525"/>
        <v>Nov</v>
      </c>
      <c r="K3759" s="12" t="str">
        <f t="shared" si="526"/>
        <v>23</v>
      </c>
      <c r="L3759" s="2" t="s">
        <v>30</v>
      </c>
      <c r="M3759" s="2" t="s">
        <v>15</v>
      </c>
      <c r="N3759" s="2">
        <v>0.57999999999999996</v>
      </c>
      <c r="O3759" s="2" t="s">
        <v>21</v>
      </c>
      <c r="P3759" s="2">
        <v>12</v>
      </c>
      <c r="Q3759" s="2">
        <f t="shared" si="527"/>
        <v>2</v>
      </c>
      <c r="R3759" s="2">
        <v>45.7</v>
      </c>
      <c r="S3759" s="2">
        <f t="shared" si="528"/>
        <v>1</v>
      </c>
      <c r="T3759" s="42">
        <f>DataSet!G2885+DataSet!Q2885+DataSet!S2885</f>
        <v>6</v>
      </c>
      <c r="U3759" s="16" t="str">
        <f t="shared" si="529"/>
        <v>Medium</v>
      </c>
      <c r="V3759" s="4">
        <v>5</v>
      </c>
      <c r="W3759" s="33">
        <f t="shared" si="530"/>
        <v>533.535947136564</v>
      </c>
      <c r="X3759" s="2" t="s">
        <v>17</v>
      </c>
    </row>
    <row r="3760" spans="1:24" ht="14.25" customHeight="1" x14ac:dyDescent="0.25">
      <c r="A3760" s="2">
        <v>2936</v>
      </c>
      <c r="B3760" s="2">
        <v>44</v>
      </c>
      <c r="C3760" s="2" t="str">
        <f t="shared" si="522"/>
        <v>Mid Adults</v>
      </c>
      <c r="D3760" s="2" t="s">
        <v>12</v>
      </c>
      <c r="E3760" s="2" t="s">
        <v>27</v>
      </c>
      <c r="F3760" s="2">
        <v>722.54</v>
      </c>
      <c r="G3760" s="2">
        <f t="shared" si="523"/>
        <v>3</v>
      </c>
      <c r="H3760" s="6">
        <v>47132</v>
      </c>
      <c r="I3760" s="12" t="str">
        <f t="shared" si="524"/>
        <v>2029</v>
      </c>
      <c r="J3760" s="10" t="str">
        <f t="shared" si="525"/>
        <v>Jan</v>
      </c>
      <c r="K3760" s="12" t="str">
        <f t="shared" si="526"/>
        <v>14</v>
      </c>
      <c r="L3760" s="2" t="s">
        <v>14</v>
      </c>
      <c r="M3760" s="2" t="s">
        <v>25</v>
      </c>
      <c r="N3760" s="2">
        <v>0.57999999999999996</v>
      </c>
      <c r="O3760" s="2" t="s">
        <v>21</v>
      </c>
      <c r="P3760" s="2">
        <v>16</v>
      </c>
      <c r="Q3760" s="2">
        <f t="shared" si="527"/>
        <v>3</v>
      </c>
      <c r="R3760" s="2">
        <v>45.16</v>
      </c>
      <c r="S3760" s="2">
        <f t="shared" si="528"/>
        <v>1</v>
      </c>
      <c r="T3760" s="42">
        <f>DataSet!G2937+DataSet!Q2937+DataSet!S2937</f>
        <v>5</v>
      </c>
      <c r="U3760" s="16" t="str">
        <f t="shared" si="529"/>
        <v>Medium</v>
      </c>
      <c r="V3760" s="4">
        <v>2</v>
      </c>
      <c r="W3760" s="33">
        <f t="shared" si="530"/>
        <v>531.35253787878787</v>
      </c>
      <c r="X3760" s="2" t="s">
        <v>28</v>
      </c>
    </row>
    <row r="3761" spans="1:24" ht="14.25" customHeight="1" x14ac:dyDescent="0.25">
      <c r="A3761" s="2">
        <v>3124</v>
      </c>
      <c r="B3761" s="2">
        <v>57</v>
      </c>
      <c r="C3761" s="2" t="str">
        <f t="shared" si="522"/>
        <v>Late Adults</v>
      </c>
      <c r="D3761" s="2" t="s">
        <v>26</v>
      </c>
      <c r="E3761" s="2" t="s">
        <v>13</v>
      </c>
      <c r="F3761" s="2">
        <v>640.84</v>
      </c>
      <c r="G3761" s="2">
        <f t="shared" si="523"/>
        <v>2</v>
      </c>
      <c r="H3761" s="6">
        <v>47320</v>
      </c>
      <c r="I3761" s="12" t="str">
        <f t="shared" si="524"/>
        <v>2029</v>
      </c>
      <c r="J3761" s="10" t="str">
        <f t="shared" si="525"/>
        <v>Jul</v>
      </c>
      <c r="K3761" s="12" t="str">
        <f t="shared" si="526"/>
        <v>21</v>
      </c>
      <c r="L3761" s="2" t="s">
        <v>30</v>
      </c>
      <c r="M3761" s="2" t="s">
        <v>25</v>
      </c>
      <c r="N3761" s="2">
        <v>0.57999999999999996</v>
      </c>
      <c r="O3761" s="2" t="s">
        <v>16</v>
      </c>
      <c r="P3761" s="2">
        <v>16</v>
      </c>
      <c r="Q3761" s="2">
        <f t="shared" si="527"/>
        <v>3</v>
      </c>
      <c r="R3761" s="2">
        <v>40.049999999999997</v>
      </c>
      <c r="S3761" s="2">
        <f t="shared" si="528"/>
        <v>1</v>
      </c>
      <c r="T3761" s="42">
        <f>DataSet!G3125+DataSet!Q3125+DataSet!S3125</f>
        <v>7</v>
      </c>
      <c r="U3761" s="16" t="str">
        <f t="shared" si="529"/>
        <v>High</v>
      </c>
      <c r="V3761" s="4">
        <v>3</v>
      </c>
      <c r="W3761" s="33">
        <f t="shared" si="530"/>
        <v>507.8772137404581</v>
      </c>
      <c r="X3761" s="2" t="s">
        <v>17</v>
      </c>
    </row>
    <row r="3762" spans="1:24" ht="14.25" customHeight="1" x14ac:dyDescent="0.25">
      <c r="A3762" s="2">
        <v>3146</v>
      </c>
      <c r="B3762" s="2">
        <v>65</v>
      </c>
      <c r="C3762" s="2" t="str">
        <f t="shared" si="522"/>
        <v>Seniors</v>
      </c>
      <c r="D3762" s="2" t="s">
        <v>12</v>
      </c>
      <c r="E3762" s="2" t="s">
        <v>27</v>
      </c>
      <c r="F3762" s="2">
        <v>840.62</v>
      </c>
      <c r="G3762" s="2">
        <f t="shared" si="523"/>
        <v>3</v>
      </c>
      <c r="H3762" s="6">
        <v>47342</v>
      </c>
      <c r="I3762" s="12" t="str">
        <f t="shared" si="524"/>
        <v>2029</v>
      </c>
      <c r="J3762" s="10" t="str">
        <f t="shared" si="525"/>
        <v>Aug</v>
      </c>
      <c r="K3762" s="12" t="str">
        <f t="shared" si="526"/>
        <v>12</v>
      </c>
      <c r="L3762" s="2" t="s">
        <v>20</v>
      </c>
      <c r="M3762" s="2" t="s">
        <v>25</v>
      </c>
      <c r="N3762" s="2">
        <v>0.57999999999999996</v>
      </c>
      <c r="O3762" s="2" t="s">
        <v>16</v>
      </c>
      <c r="P3762" s="2">
        <v>14</v>
      </c>
      <c r="Q3762" s="2">
        <f t="shared" si="527"/>
        <v>2</v>
      </c>
      <c r="R3762" s="2">
        <v>60.04</v>
      </c>
      <c r="S3762" s="2">
        <f t="shared" si="528"/>
        <v>2</v>
      </c>
      <c r="T3762" s="42">
        <f>DataSet!G3147+DataSet!Q3147+DataSet!S3147</f>
        <v>7</v>
      </c>
      <c r="U3762" s="16" t="str">
        <f t="shared" si="529"/>
        <v>High</v>
      </c>
      <c r="V3762" s="4">
        <v>3</v>
      </c>
      <c r="W3762" s="33">
        <f t="shared" si="530"/>
        <v>507.36777777777775</v>
      </c>
      <c r="X3762" s="2" t="s">
        <v>28</v>
      </c>
    </row>
    <row r="3763" spans="1:24" ht="14.25" customHeight="1" x14ac:dyDescent="0.25">
      <c r="A3763" s="2">
        <v>3275</v>
      </c>
      <c r="B3763" s="2">
        <v>57</v>
      </c>
      <c r="C3763" s="2" t="str">
        <f t="shared" si="522"/>
        <v>Late Adults</v>
      </c>
      <c r="D3763" s="2" t="s">
        <v>18</v>
      </c>
      <c r="E3763" s="2" t="s">
        <v>29</v>
      </c>
      <c r="F3763" s="2">
        <v>96.81</v>
      </c>
      <c r="G3763" s="2">
        <f t="shared" si="523"/>
        <v>1</v>
      </c>
      <c r="H3763" s="6">
        <v>47471</v>
      </c>
      <c r="I3763" s="12" t="str">
        <f t="shared" si="524"/>
        <v>2029</v>
      </c>
      <c r="J3763" s="10" t="str">
        <f t="shared" si="525"/>
        <v>Dec</v>
      </c>
      <c r="K3763" s="12" t="str">
        <f t="shared" si="526"/>
        <v>19</v>
      </c>
      <c r="L3763" s="2" t="s">
        <v>24</v>
      </c>
      <c r="M3763" s="2" t="s">
        <v>25</v>
      </c>
      <c r="N3763" s="2">
        <v>0.57999999999999996</v>
      </c>
      <c r="O3763" s="2" t="s">
        <v>21</v>
      </c>
      <c r="P3763" s="2">
        <v>12</v>
      </c>
      <c r="Q3763" s="2">
        <f t="shared" si="527"/>
        <v>2</v>
      </c>
      <c r="R3763" s="2">
        <v>8.07</v>
      </c>
      <c r="S3763" s="2">
        <f t="shared" si="528"/>
        <v>1</v>
      </c>
      <c r="T3763" s="42">
        <f>DataSet!G3276+DataSet!Q3276+DataSet!S3276</f>
        <v>5</v>
      </c>
      <c r="U3763" s="16" t="str">
        <f t="shared" si="529"/>
        <v>Medium</v>
      </c>
      <c r="V3763" s="4">
        <v>4</v>
      </c>
      <c r="W3763" s="33">
        <f t="shared" si="530"/>
        <v>515.3416796875</v>
      </c>
      <c r="X3763" s="2" t="s">
        <v>17</v>
      </c>
    </row>
    <row r="3764" spans="1:24" ht="14.25" customHeight="1" x14ac:dyDescent="0.25">
      <c r="A3764" s="2">
        <v>3293</v>
      </c>
      <c r="B3764" s="2">
        <v>54</v>
      </c>
      <c r="C3764" s="2" t="str">
        <f t="shared" si="522"/>
        <v>Late Adults</v>
      </c>
      <c r="D3764" s="2" t="s">
        <v>12</v>
      </c>
      <c r="E3764" s="2" t="s">
        <v>29</v>
      </c>
      <c r="F3764" s="2">
        <v>959.3</v>
      </c>
      <c r="G3764" s="2">
        <f t="shared" si="523"/>
        <v>3</v>
      </c>
      <c r="H3764" s="6">
        <v>47489</v>
      </c>
      <c r="I3764" s="12" t="str">
        <f t="shared" si="524"/>
        <v>2030</v>
      </c>
      <c r="J3764" s="10" t="str">
        <f t="shared" si="525"/>
        <v>Jan</v>
      </c>
      <c r="K3764" s="12" t="str">
        <f t="shared" si="526"/>
        <v>06</v>
      </c>
      <c r="L3764" s="2" t="s">
        <v>30</v>
      </c>
      <c r="M3764" s="2" t="s">
        <v>25</v>
      </c>
      <c r="N3764" s="2">
        <v>0.57999999999999996</v>
      </c>
      <c r="O3764" s="2" t="s">
        <v>16</v>
      </c>
      <c r="P3764" s="2">
        <v>2</v>
      </c>
      <c r="Q3764" s="2">
        <f t="shared" si="527"/>
        <v>1</v>
      </c>
      <c r="R3764" s="2">
        <v>479.65</v>
      </c>
      <c r="S3764" s="2">
        <f t="shared" si="528"/>
        <v>3</v>
      </c>
      <c r="T3764" s="42">
        <f>DataSet!G3294+DataSet!Q3294+DataSet!S3294</f>
        <v>7</v>
      </c>
      <c r="U3764" s="16" t="str">
        <f t="shared" si="529"/>
        <v>High</v>
      </c>
      <c r="V3764" s="4">
        <v>1</v>
      </c>
      <c r="W3764" s="33">
        <f t="shared" si="530"/>
        <v>537.61987179487164</v>
      </c>
      <c r="X3764" s="2" t="s">
        <v>22</v>
      </c>
    </row>
    <row r="3765" spans="1:24" ht="14.25" customHeight="1" x14ac:dyDescent="0.25">
      <c r="A3765" s="2">
        <v>3731</v>
      </c>
      <c r="B3765" s="2">
        <v>55</v>
      </c>
      <c r="C3765" s="2" t="str">
        <f t="shared" si="522"/>
        <v>Late Adults</v>
      </c>
      <c r="D3765" s="2" t="s">
        <v>26</v>
      </c>
      <c r="E3765" s="2" t="s">
        <v>29</v>
      </c>
      <c r="F3765" s="2">
        <v>288.02</v>
      </c>
      <c r="G3765" s="2">
        <f t="shared" si="523"/>
        <v>1</v>
      </c>
      <c r="H3765" s="6">
        <v>47927</v>
      </c>
      <c r="I3765" s="12" t="str">
        <f t="shared" si="524"/>
        <v>2031</v>
      </c>
      <c r="J3765" s="10" t="str">
        <f t="shared" si="525"/>
        <v>Mar</v>
      </c>
      <c r="K3765" s="12" t="str">
        <f t="shared" si="526"/>
        <v>20</v>
      </c>
      <c r="L3765" s="2" t="s">
        <v>14</v>
      </c>
      <c r="M3765" s="2" t="s">
        <v>15</v>
      </c>
      <c r="N3765" s="2">
        <v>0.57999999999999996</v>
      </c>
      <c r="O3765" s="2" t="s">
        <v>16</v>
      </c>
      <c r="P3765" s="2">
        <v>14</v>
      </c>
      <c r="Q3765" s="2">
        <f t="shared" si="527"/>
        <v>2</v>
      </c>
      <c r="R3765" s="2">
        <v>20.57</v>
      </c>
      <c r="S3765" s="2">
        <f t="shared" si="528"/>
        <v>1</v>
      </c>
      <c r="T3765" s="42">
        <f>DataSet!G3732+DataSet!Q3732+DataSet!S3732</f>
        <v>7</v>
      </c>
      <c r="U3765" s="16" t="str">
        <f t="shared" si="529"/>
        <v>High</v>
      </c>
      <c r="V3765" s="4">
        <v>2</v>
      </c>
      <c r="W3765" s="33">
        <f t="shared" si="530"/>
        <v>530.62558935361221</v>
      </c>
      <c r="X3765" s="2" t="s">
        <v>17</v>
      </c>
    </row>
    <row r="3766" spans="1:24" ht="14.25" customHeight="1" x14ac:dyDescent="0.25">
      <c r="A3766" s="2">
        <v>4599</v>
      </c>
      <c r="B3766" s="2">
        <v>42</v>
      </c>
      <c r="C3766" s="2" t="str">
        <f t="shared" si="522"/>
        <v>Mid Adults</v>
      </c>
      <c r="D3766" s="2" t="s">
        <v>12</v>
      </c>
      <c r="E3766" s="2" t="s">
        <v>29</v>
      </c>
      <c r="F3766" s="2">
        <v>479.23</v>
      </c>
      <c r="G3766" s="2">
        <f t="shared" si="523"/>
        <v>2</v>
      </c>
      <c r="H3766" s="6">
        <v>48795</v>
      </c>
      <c r="I3766" s="12" t="str">
        <f t="shared" si="524"/>
        <v>2033</v>
      </c>
      <c r="J3766" s="10" t="str">
        <f t="shared" si="525"/>
        <v>Aug</v>
      </c>
      <c r="K3766" s="12" t="str">
        <f t="shared" si="526"/>
        <v>04</v>
      </c>
      <c r="L3766" s="2" t="s">
        <v>20</v>
      </c>
      <c r="M3766" s="2" t="s">
        <v>25</v>
      </c>
      <c r="N3766" s="2">
        <v>0.57999999999999996</v>
      </c>
      <c r="O3766" s="2" t="s">
        <v>16</v>
      </c>
      <c r="P3766" s="2">
        <v>1</v>
      </c>
      <c r="Q3766" s="2">
        <f t="shared" si="527"/>
        <v>1</v>
      </c>
      <c r="R3766" s="2">
        <v>479.23</v>
      </c>
      <c r="S3766" s="2">
        <f t="shared" si="528"/>
        <v>3</v>
      </c>
      <c r="T3766" s="42">
        <f>DataSet!G4600+DataSet!Q4600+DataSet!S4600</f>
        <v>6</v>
      </c>
      <c r="U3766" s="16" t="str">
        <f t="shared" si="529"/>
        <v>Medium</v>
      </c>
      <c r="V3766" s="4">
        <v>2</v>
      </c>
      <c r="W3766" s="33">
        <f t="shared" si="530"/>
        <v>531.55156488549608</v>
      </c>
      <c r="X3766" s="2" t="s">
        <v>22</v>
      </c>
    </row>
    <row r="3767" spans="1:24" ht="14.25" customHeight="1" x14ac:dyDescent="0.25">
      <c r="A3767" s="2">
        <v>4874</v>
      </c>
      <c r="B3767" s="2">
        <v>69</v>
      </c>
      <c r="C3767" s="2" t="str">
        <f t="shared" si="522"/>
        <v>Seniors</v>
      </c>
      <c r="D3767" s="2" t="s">
        <v>26</v>
      </c>
      <c r="E3767" s="2" t="s">
        <v>13</v>
      </c>
      <c r="F3767" s="2">
        <v>511.02</v>
      </c>
      <c r="G3767" s="2">
        <f t="shared" si="523"/>
        <v>2</v>
      </c>
      <c r="H3767" s="6">
        <v>49070</v>
      </c>
      <c r="I3767" s="12" t="str">
        <f t="shared" si="524"/>
        <v>2034</v>
      </c>
      <c r="J3767" s="10" t="str">
        <f t="shared" si="525"/>
        <v>May</v>
      </c>
      <c r="K3767" s="12" t="str">
        <f t="shared" si="526"/>
        <v>06</v>
      </c>
      <c r="L3767" s="2" t="s">
        <v>14</v>
      </c>
      <c r="M3767" s="2" t="s">
        <v>25</v>
      </c>
      <c r="N3767" s="2">
        <v>0.57999999999999996</v>
      </c>
      <c r="O3767" s="2" t="s">
        <v>16</v>
      </c>
      <c r="P3767" s="2">
        <v>8</v>
      </c>
      <c r="Q3767" s="2">
        <f t="shared" si="527"/>
        <v>2</v>
      </c>
      <c r="R3767" s="2">
        <v>63.88</v>
      </c>
      <c r="S3767" s="2">
        <f t="shared" si="528"/>
        <v>2</v>
      </c>
      <c r="T3767" s="42">
        <f>DataSet!G4875+DataSet!Q4875+DataSet!S4875</f>
        <v>7</v>
      </c>
      <c r="U3767" s="16" t="str">
        <f t="shared" si="529"/>
        <v>High</v>
      </c>
      <c r="V3767" s="4">
        <v>1</v>
      </c>
      <c r="W3767" s="33">
        <f t="shared" si="530"/>
        <v>535.81008583690982</v>
      </c>
      <c r="X3767" s="2" t="s">
        <v>28</v>
      </c>
    </row>
    <row r="3768" spans="1:24" ht="14.25" customHeight="1" x14ac:dyDescent="0.25">
      <c r="A3768" s="2">
        <v>143</v>
      </c>
      <c r="B3768" s="2">
        <v>68</v>
      </c>
      <c r="C3768" s="2" t="str">
        <f t="shared" si="522"/>
        <v>Seniors</v>
      </c>
      <c r="D3768" s="2" t="s">
        <v>18</v>
      </c>
      <c r="E3768" s="2" t="s">
        <v>19</v>
      </c>
      <c r="F3768" s="2">
        <v>298.73</v>
      </c>
      <c r="G3768" s="2">
        <f t="shared" si="523"/>
        <v>1</v>
      </c>
      <c r="H3768" s="6">
        <v>44339</v>
      </c>
      <c r="I3768" s="12" t="str">
        <f t="shared" si="524"/>
        <v>2021</v>
      </c>
      <c r="J3768" s="10" t="str">
        <f t="shared" si="525"/>
        <v>May</v>
      </c>
      <c r="K3768" s="12" t="str">
        <f t="shared" si="526"/>
        <v>23</v>
      </c>
      <c r="L3768" s="2" t="s">
        <v>24</v>
      </c>
      <c r="M3768" s="2" t="s">
        <v>25</v>
      </c>
      <c r="N3768" s="2">
        <v>0.56999999999999995</v>
      </c>
      <c r="O3768" s="2" t="s">
        <v>21</v>
      </c>
      <c r="P3768" s="2">
        <v>14</v>
      </c>
      <c r="Q3768" s="2">
        <f t="shared" si="527"/>
        <v>2</v>
      </c>
      <c r="R3768" s="2">
        <v>21.34</v>
      </c>
      <c r="S3768" s="2">
        <f t="shared" si="528"/>
        <v>1</v>
      </c>
      <c r="T3768" s="42">
        <f>DataSet!G144+DataSet!Q144+DataSet!S144</f>
        <v>7</v>
      </c>
      <c r="U3768" s="16" t="str">
        <f t="shared" si="529"/>
        <v>High</v>
      </c>
      <c r="V3768" s="4">
        <v>2</v>
      </c>
      <c r="W3768" s="33">
        <f t="shared" si="530"/>
        <v>531.75203065134087</v>
      </c>
      <c r="X3768" s="2" t="s">
        <v>17</v>
      </c>
    </row>
    <row r="3769" spans="1:24" ht="14.25" customHeight="1" x14ac:dyDescent="0.25">
      <c r="A3769" s="2">
        <v>164</v>
      </c>
      <c r="B3769" s="2">
        <v>58</v>
      </c>
      <c r="C3769" s="2" t="str">
        <f t="shared" si="522"/>
        <v>Late Adults</v>
      </c>
      <c r="D3769" s="2" t="s">
        <v>18</v>
      </c>
      <c r="E3769" s="2" t="s">
        <v>29</v>
      </c>
      <c r="F3769" s="2">
        <v>307.61</v>
      </c>
      <c r="G3769" s="2">
        <f t="shared" si="523"/>
        <v>1</v>
      </c>
      <c r="H3769" s="6">
        <v>44360</v>
      </c>
      <c r="I3769" s="12" t="str">
        <f t="shared" si="524"/>
        <v>2021</v>
      </c>
      <c r="J3769" s="10" t="str">
        <f t="shared" si="525"/>
        <v>Jun</v>
      </c>
      <c r="K3769" s="12" t="str">
        <f t="shared" si="526"/>
        <v>13</v>
      </c>
      <c r="L3769" s="2" t="s">
        <v>20</v>
      </c>
      <c r="M3769" s="2" t="s">
        <v>25</v>
      </c>
      <c r="N3769" s="2">
        <v>0.56999999999999995</v>
      </c>
      <c r="O3769" s="2" t="s">
        <v>21</v>
      </c>
      <c r="P3769" s="2">
        <v>17</v>
      </c>
      <c r="Q3769" s="2">
        <f t="shared" si="527"/>
        <v>3</v>
      </c>
      <c r="R3769" s="2">
        <v>18.09</v>
      </c>
      <c r="S3769" s="2">
        <f t="shared" si="528"/>
        <v>1</v>
      </c>
      <c r="T3769" s="42">
        <f>DataSet!G165+DataSet!Q165+DataSet!S165</f>
        <v>4</v>
      </c>
      <c r="U3769" s="16" t="str">
        <f t="shared" si="529"/>
        <v>Low</v>
      </c>
      <c r="V3769" s="4">
        <v>2</v>
      </c>
      <c r="W3769" s="33">
        <f t="shared" si="530"/>
        <v>532.64826923076919</v>
      </c>
      <c r="X3769" s="2" t="s">
        <v>28</v>
      </c>
    </row>
    <row r="3770" spans="1:24" ht="14.25" customHeight="1" x14ac:dyDescent="0.25">
      <c r="A3770" s="2">
        <v>376</v>
      </c>
      <c r="B3770" s="2">
        <v>50</v>
      </c>
      <c r="C3770" s="2" t="str">
        <f t="shared" si="522"/>
        <v>Late Adults</v>
      </c>
      <c r="D3770" s="2" t="s">
        <v>23</v>
      </c>
      <c r="E3770" s="2" t="s">
        <v>27</v>
      </c>
      <c r="F3770" s="2">
        <v>839.43</v>
      </c>
      <c r="G3770" s="2">
        <f t="shared" si="523"/>
        <v>3</v>
      </c>
      <c r="H3770" s="6">
        <v>44572</v>
      </c>
      <c r="I3770" s="12" t="str">
        <f t="shared" si="524"/>
        <v>2022</v>
      </c>
      <c r="J3770" s="10" t="str">
        <f t="shared" si="525"/>
        <v>Jan</v>
      </c>
      <c r="K3770" s="12" t="str">
        <f t="shared" si="526"/>
        <v>11</v>
      </c>
      <c r="L3770" s="2" t="s">
        <v>30</v>
      </c>
      <c r="M3770" s="2" t="s">
        <v>25</v>
      </c>
      <c r="N3770" s="2">
        <v>0.56999999999999995</v>
      </c>
      <c r="O3770" s="2" t="s">
        <v>21</v>
      </c>
      <c r="P3770" s="2">
        <v>6</v>
      </c>
      <c r="Q3770" s="2">
        <f t="shared" si="527"/>
        <v>2</v>
      </c>
      <c r="R3770" s="2">
        <v>139.9</v>
      </c>
      <c r="S3770" s="2">
        <f t="shared" si="528"/>
        <v>2</v>
      </c>
      <c r="T3770" s="42">
        <f>DataSet!G377+DataSet!Q377+DataSet!S377</f>
        <v>6</v>
      </c>
      <c r="U3770" s="16" t="str">
        <f t="shared" si="529"/>
        <v>Medium</v>
      </c>
      <c r="V3770" s="4">
        <v>2</v>
      </c>
      <c r="W3770" s="33">
        <f t="shared" si="530"/>
        <v>533.51714285714286</v>
      </c>
      <c r="X3770" s="2" t="s">
        <v>28</v>
      </c>
    </row>
    <row r="3771" spans="1:24" ht="14.25" customHeight="1" x14ac:dyDescent="0.25">
      <c r="A3771" s="2">
        <v>411</v>
      </c>
      <c r="B3771" s="2">
        <v>48</v>
      </c>
      <c r="C3771" s="2" t="str">
        <f t="shared" si="522"/>
        <v>Mid Adults</v>
      </c>
      <c r="D3771" s="2" t="s">
        <v>23</v>
      </c>
      <c r="E3771" s="2" t="s">
        <v>19</v>
      </c>
      <c r="F3771" s="2">
        <v>93.3</v>
      </c>
      <c r="G3771" s="2">
        <f t="shared" si="523"/>
        <v>1</v>
      </c>
      <c r="H3771" s="6">
        <v>44607</v>
      </c>
      <c r="I3771" s="12" t="str">
        <f t="shared" si="524"/>
        <v>2022</v>
      </c>
      <c r="J3771" s="10" t="str">
        <f t="shared" si="525"/>
        <v>Feb</v>
      </c>
      <c r="K3771" s="12" t="str">
        <f t="shared" si="526"/>
        <v>15</v>
      </c>
      <c r="L3771" s="2" t="s">
        <v>20</v>
      </c>
      <c r="M3771" s="2" t="s">
        <v>15</v>
      </c>
      <c r="N3771" s="2">
        <v>0.56999999999999995</v>
      </c>
      <c r="O3771" s="2" t="s">
        <v>21</v>
      </c>
      <c r="P3771" s="2">
        <v>11</v>
      </c>
      <c r="Q3771" s="2">
        <f t="shared" si="527"/>
        <v>2</v>
      </c>
      <c r="R3771" s="2">
        <v>8.48</v>
      </c>
      <c r="S3771" s="2">
        <f t="shared" si="528"/>
        <v>1</v>
      </c>
      <c r="T3771" s="42">
        <f>DataSet!G412+DataSet!Q412+DataSet!S412</f>
        <v>5</v>
      </c>
      <c r="U3771" s="16" t="str">
        <f t="shared" si="529"/>
        <v>Medium</v>
      </c>
      <c r="V3771" s="4">
        <v>3</v>
      </c>
      <c r="W3771" s="33">
        <f t="shared" si="530"/>
        <v>506.08603846153858</v>
      </c>
      <c r="X3771" s="2" t="s">
        <v>17</v>
      </c>
    </row>
    <row r="3772" spans="1:24" ht="14.25" customHeight="1" x14ac:dyDescent="0.25">
      <c r="A3772" s="2">
        <v>477</v>
      </c>
      <c r="B3772" s="2">
        <v>38</v>
      </c>
      <c r="C3772" s="2" t="str">
        <f t="shared" si="522"/>
        <v>Early Adults</v>
      </c>
      <c r="D3772" s="2" t="s">
        <v>18</v>
      </c>
      <c r="E3772" s="2" t="s">
        <v>27</v>
      </c>
      <c r="F3772" s="2">
        <v>567.82000000000005</v>
      </c>
      <c r="G3772" s="2">
        <f t="shared" si="523"/>
        <v>2</v>
      </c>
      <c r="H3772" s="6">
        <v>44673</v>
      </c>
      <c r="I3772" s="12" t="str">
        <f t="shared" si="524"/>
        <v>2022</v>
      </c>
      <c r="J3772" s="10" t="str">
        <f t="shared" si="525"/>
        <v>Apr</v>
      </c>
      <c r="K3772" s="12" t="str">
        <f t="shared" si="526"/>
        <v>22</v>
      </c>
      <c r="L3772" s="2" t="s">
        <v>24</v>
      </c>
      <c r="M3772" s="2" t="s">
        <v>25</v>
      </c>
      <c r="N3772" s="2">
        <v>0.56999999999999995</v>
      </c>
      <c r="O3772" s="2" t="s">
        <v>16</v>
      </c>
      <c r="P3772" s="2">
        <v>17</v>
      </c>
      <c r="Q3772" s="2">
        <f t="shared" si="527"/>
        <v>3</v>
      </c>
      <c r="R3772" s="2">
        <v>33.4</v>
      </c>
      <c r="S3772" s="2">
        <f t="shared" si="528"/>
        <v>1</v>
      </c>
      <c r="T3772" s="42">
        <f>DataSet!G478+DataSet!Q478+DataSet!S478</f>
        <v>5</v>
      </c>
      <c r="U3772" s="16" t="str">
        <f t="shared" si="529"/>
        <v>Medium</v>
      </c>
      <c r="V3772" s="4">
        <v>5</v>
      </c>
      <c r="W3772" s="33">
        <f t="shared" si="530"/>
        <v>533.47026548672568</v>
      </c>
      <c r="X3772" s="2" t="s">
        <v>22</v>
      </c>
    </row>
    <row r="3773" spans="1:24" ht="14.25" customHeight="1" x14ac:dyDescent="0.25">
      <c r="A3773" s="2">
        <v>508</v>
      </c>
      <c r="B3773" s="2">
        <v>61</v>
      </c>
      <c r="C3773" s="2" t="str">
        <f t="shared" si="522"/>
        <v>Seniors</v>
      </c>
      <c r="D3773" s="2" t="s">
        <v>26</v>
      </c>
      <c r="E3773" s="2" t="s">
        <v>19</v>
      </c>
      <c r="F3773" s="2">
        <v>806.22</v>
      </c>
      <c r="G3773" s="2">
        <f t="shared" si="523"/>
        <v>3</v>
      </c>
      <c r="H3773" s="6">
        <v>44704</v>
      </c>
      <c r="I3773" s="12" t="str">
        <f t="shared" si="524"/>
        <v>2022</v>
      </c>
      <c r="J3773" s="10" t="str">
        <f t="shared" si="525"/>
        <v>May</v>
      </c>
      <c r="K3773" s="12" t="str">
        <f t="shared" si="526"/>
        <v>23</v>
      </c>
      <c r="L3773" s="2" t="s">
        <v>24</v>
      </c>
      <c r="M3773" s="2" t="s">
        <v>15</v>
      </c>
      <c r="N3773" s="2">
        <v>0.56999999999999995</v>
      </c>
      <c r="O3773" s="2" t="s">
        <v>16</v>
      </c>
      <c r="P3773" s="2">
        <v>17</v>
      </c>
      <c r="Q3773" s="2">
        <f t="shared" si="527"/>
        <v>3</v>
      </c>
      <c r="R3773" s="2">
        <v>47.42</v>
      </c>
      <c r="S3773" s="2">
        <f t="shared" si="528"/>
        <v>1</v>
      </c>
      <c r="T3773" s="42">
        <f>DataSet!G509+DataSet!Q509+DataSet!S509</f>
        <v>6</v>
      </c>
      <c r="U3773" s="16" t="str">
        <f t="shared" si="529"/>
        <v>Medium</v>
      </c>
      <c r="V3773" s="4">
        <v>3</v>
      </c>
      <c r="W3773" s="33">
        <f t="shared" si="530"/>
        <v>507.67980694980696</v>
      </c>
      <c r="X3773" s="2" t="s">
        <v>17</v>
      </c>
    </row>
    <row r="3774" spans="1:24" ht="14.25" customHeight="1" x14ac:dyDescent="0.25">
      <c r="A3774" s="2">
        <v>690</v>
      </c>
      <c r="B3774" s="2">
        <v>49</v>
      </c>
      <c r="C3774" s="2" t="str">
        <f t="shared" si="522"/>
        <v>Mid Adults</v>
      </c>
      <c r="D3774" s="2" t="s">
        <v>23</v>
      </c>
      <c r="E3774" s="2" t="s">
        <v>27</v>
      </c>
      <c r="F3774" s="2">
        <v>587.23</v>
      </c>
      <c r="G3774" s="2">
        <f t="shared" si="523"/>
        <v>2</v>
      </c>
      <c r="H3774" s="6">
        <v>44886</v>
      </c>
      <c r="I3774" s="12" t="str">
        <f t="shared" si="524"/>
        <v>2022</v>
      </c>
      <c r="J3774" s="10" t="str">
        <f t="shared" si="525"/>
        <v>Nov</v>
      </c>
      <c r="K3774" s="12" t="str">
        <f t="shared" si="526"/>
        <v>21</v>
      </c>
      <c r="L3774" s="2" t="s">
        <v>24</v>
      </c>
      <c r="M3774" s="2" t="s">
        <v>25</v>
      </c>
      <c r="N3774" s="2">
        <v>0.56999999999999995</v>
      </c>
      <c r="O3774" s="2" t="s">
        <v>16</v>
      </c>
      <c r="P3774" s="2">
        <v>8</v>
      </c>
      <c r="Q3774" s="2">
        <f t="shared" si="527"/>
        <v>2</v>
      </c>
      <c r="R3774" s="2">
        <v>73.400000000000006</v>
      </c>
      <c r="S3774" s="2">
        <f t="shared" si="528"/>
        <v>2</v>
      </c>
      <c r="T3774" s="42">
        <f>DataSet!G691+DataSet!Q691+DataSet!S691</f>
        <v>3</v>
      </c>
      <c r="U3774" s="16" t="str">
        <f t="shared" si="529"/>
        <v>Low</v>
      </c>
      <c r="V3774" s="4">
        <v>3</v>
      </c>
      <c r="W3774" s="33">
        <f t="shared" si="530"/>
        <v>506.52267441860477</v>
      </c>
      <c r="X3774" s="2" t="s">
        <v>17</v>
      </c>
    </row>
    <row r="3775" spans="1:24" ht="14.25" customHeight="1" x14ac:dyDescent="0.25">
      <c r="A3775" s="2">
        <v>787</v>
      </c>
      <c r="B3775" s="2">
        <v>19</v>
      </c>
      <c r="C3775" s="2" t="str">
        <f t="shared" si="522"/>
        <v>Young Adults</v>
      </c>
      <c r="D3775" s="2" t="s">
        <v>18</v>
      </c>
      <c r="E3775" s="2" t="s">
        <v>13</v>
      </c>
      <c r="F3775" s="2">
        <v>246.07</v>
      </c>
      <c r="G3775" s="2">
        <f t="shared" si="523"/>
        <v>1</v>
      </c>
      <c r="H3775" s="6">
        <v>44983</v>
      </c>
      <c r="I3775" s="12" t="str">
        <f t="shared" si="524"/>
        <v>2023</v>
      </c>
      <c r="J3775" s="10" t="str">
        <f t="shared" si="525"/>
        <v>Feb</v>
      </c>
      <c r="K3775" s="12" t="str">
        <f t="shared" si="526"/>
        <v>26</v>
      </c>
      <c r="L3775" s="2" t="s">
        <v>24</v>
      </c>
      <c r="M3775" s="2" t="s">
        <v>25</v>
      </c>
      <c r="N3775" s="2">
        <v>0.56999999999999995</v>
      </c>
      <c r="O3775" s="2" t="s">
        <v>16</v>
      </c>
      <c r="P3775" s="2">
        <v>12</v>
      </c>
      <c r="Q3775" s="2">
        <f t="shared" si="527"/>
        <v>2</v>
      </c>
      <c r="R3775" s="2">
        <v>20.51</v>
      </c>
      <c r="S3775" s="2">
        <f t="shared" si="528"/>
        <v>1</v>
      </c>
      <c r="T3775" s="42">
        <f>DataSet!G788+DataSet!Q788+DataSet!S788</f>
        <v>6</v>
      </c>
      <c r="U3775" s="16" t="str">
        <f t="shared" si="529"/>
        <v>Medium</v>
      </c>
      <c r="V3775" s="4">
        <v>1</v>
      </c>
      <c r="W3775" s="33">
        <f t="shared" si="530"/>
        <v>535.91693965517231</v>
      </c>
      <c r="X3775" s="2" t="s">
        <v>17</v>
      </c>
    </row>
    <row r="3776" spans="1:24" ht="14.25" customHeight="1" x14ac:dyDescent="0.25">
      <c r="A3776" s="2">
        <v>878</v>
      </c>
      <c r="B3776" s="2">
        <v>47</v>
      </c>
      <c r="C3776" s="2" t="str">
        <f t="shared" si="522"/>
        <v>Mid Adults</v>
      </c>
      <c r="D3776" s="2" t="s">
        <v>26</v>
      </c>
      <c r="E3776" s="2" t="s">
        <v>19</v>
      </c>
      <c r="F3776" s="2">
        <v>133.24</v>
      </c>
      <c r="G3776" s="2">
        <f t="shared" si="523"/>
        <v>1</v>
      </c>
      <c r="H3776" s="6">
        <v>45074</v>
      </c>
      <c r="I3776" s="12" t="str">
        <f t="shared" si="524"/>
        <v>2023</v>
      </c>
      <c r="J3776" s="10" t="str">
        <f t="shared" si="525"/>
        <v>May</v>
      </c>
      <c r="K3776" s="12" t="str">
        <f t="shared" si="526"/>
        <v>28</v>
      </c>
      <c r="L3776" s="2" t="s">
        <v>14</v>
      </c>
      <c r="M3776" s="2" t="s">
        <v>25</v>
      </c>
      <c r="N3776" s="2">
        <v>0.56999999999999995</v>
      </c>
      <c r="O3776" s="2" t="s">
        <v>16</v>
      </c>
      <c r="P3776" s="2">
        <v>14</v>
      </c>
      <c r="Q3776" s="2">
        <f t="shared" si="527"/>
        <v>2</v>
      </c>
      <c r="R3776" s="2">
        <v>9.52</v>
      </c>
      <c r="S3776" s="2">
        <f t="shared" si="528"/>
        <v>1</v>
      </c>
      <c r="T3776" s="42">
        <f>DataSet!G879+DataSet!Q879+DataSet!S879</f>
        <v>5</v>
      </c>
      <c r="U3776" s="16" t="str">
        <f t="shared" si="529"/>
        <v>Medium</v>
      </c>
      <c r="V3776" s="4">
        <v>3</v>
      </c>
      <c r="W3776" s="33">
        <f t="shared" si="530"/>
        <v>506.20863813229585</v>
      </c>
      <c r="X3776" s="2" t="s">
        <v>22</v>
      </c>
    </row>
    <row r="3777" spans="1:24" ht="14.25" customHeight="1" x14ac:dyDescent="0.25">
      <c r="A3777" s="2">
        <v>898</v>
      </c>
      <c r="B3777" s="2">
        <v>39</v>
      </c>
      <c r="C3777" s="2" t="str">
        <f t="shared" si="522"/>
        <v>Early Adults</v>
      </c>
      <c r="D3777" s="2" t="s">
        <v>26</v>
      </c>
      <c r="E3777" s="2" t="s">
        <v>27</v>
      </c>
      <c r="F3777" s="2">
        <v>994.36</v>
      </c>
      <c r="G3777" s="2">
        <f t="shared" si="523"/>
        <v>3</v>
      </c>
      <c r="H3777" s="6">
        <v>45094</v>
      </c>
      <c r="I3777" s="12" t="str">
        <f t="shared" si="524"/>
        <v>2023</v>
      </c>
      <c r="J3777" s="10" t="str">
        <f t="shared" si="525"/>
        <v>Jun</v>
      </c>
      <c r="K3777" s="12" t="str">
        <f t="shared" si="526"/>
        <v>17</v>
      </c>
      <c r="L3777" s="2" t="s">
        <v>24</v>
      </c>
      <c r="M3777" s="2" t="s">
        <v>15</v>
      </c>
      <c r="N3777" s="2">
        <v>0.56999999999999995</v>
      </c>
      <c r="O3777" s="2" t="s">
        <v>21</v>
      </c>
      <c r="P3777" s="2">
        <v>7</v>
      </c>
      <c r="Q3777" s="2">
        <f t="shared" si="527"/>
        <v>2</v>
      </c>
      <c r="R3777" s="2">
        <v>142.05000000000001</v>
      </c>
      <c r="S3777" s="2">
        <f t="shared" si="528"/>
        <v>2</v>
      </c>
      <c r="T3777" s="42">
        <f>DataSet!G899+DataSet!Q899+DataSet!S899</f>
        <v>4</v>
      </c>
      <c r="U3777" s="16" t="str">
        <f t="shared" si="529"/>
        <v>Low</v>
      </c>
      <c r="V3777" s="4">
        <v>1</v>
      </c>
      <c r="W3777" s="33">
        <f t="shared" si="530"/>
        <v>537.17168831168817</v>
      </c>
      <c r="X3777" s="2" t="s">
        <v>22</v>
      </c>
    </row>
    <row r="3778" spans="1:24" ht="14.25" customHeight="1" x14ac:dyDescent="0.25">
      <c r="A3778" s="2">
        <v>969</v>
      </c>
      <c r="B3778" s="2">
        <v>34</v>
      </c>
      <c r="C3778" s="2" t="str">
        <f t="shared" ref="C3778:C3841" si="531">IF(AND(B3778&gt;=18, B3778&lt;=29), "Young Adults",
   IF(AND(B3778&gt;=30, B3778&lt;=39), "Early Adults",
      IF(AND(B3778&gt;=40, B3778&lt;=49), "Mid Adults",
         IF(AND(B3778&gt;=50, B3778&lt;=59), "Late Adults",
            IF(AND(B3778&gt;=60, B3778&lt;=69), "Seniors", "Out of Range")
         )
      )
   )
)</f>
        <v>Early Adults</v>
      </c>
      <c r="D3778" s="2" t="s">
        <v>23</v>
      </c>
      <c r="E3778" s="2" t="s">
        <v>13</v>
      </c>
      <c r="F3778" s="2">
        <v>479.4</v>
      </c>
      <c r="G3778" s="2">
        <f t="shared" ref="G3778:G3841" si="532">IF(F3778 &lt;= 350, 1, IF(F3778&gt; 350, IF(F3778 &lt;= 650, 2, 3)))</f>
        <v>2</v>
      </c>
      <c r="H3778" s="6">
        <v>45165</v>
      </c>
      <c r="I3778" s="12" t="str">
        <f t="shared" ref="I3778:I3841" si="533">TEXT(H3778, "yyyy")</f>
        <v>2023</v>
      </c>
      <c r="J3778" s="10" t="str">
        <f t="shared" ref="J3778:J3841" si="534">TEXT(H3778, "mmm")</f>
        <v>Aug</v>
      </c>
      <c r="K3778" s="12" t="str">
        <f t="shared" ref="K3778:K3841" si="535">TEXT(H3778, "dd")</f>
        <v>27</v>
      </c>
      <c r="L3778" s="2" t="s">
        <v>24</v>
      </c>
      <c r="M3778" s="2" t="s">
        <v>25</v>
      </c>
      <c r="N3778" s="2">
        <v>0.56999999999999995</v>
      </c>
      <c r="O3778" s="2" t="s">
        <v>21</v>
      </c>
      <c r="P3778" s="2">
        <v>5</v>
      </c>
      <c r="Q3778" s="2">
        <f t="shared" ref="Q3778:Q3841" si="536">IF(P3778 &lt;= 5, 1, IF(P3778&gt; 5, IF(P3778 &lt;= 15, 2, 3)))</f>
        <v>1</v>
      </c>
      <c r="R3778" s="2">
        <v>95.88</v>
      </c>
      <c r="S3778" s="2">
        <f t="shared" ref="S3778:S3841" si="537">IF(R3778 &lt;= 50, 1, IF(R3778&gt; 50, IF(R3778 &lt;= 150, 2, 3)))</f>
        <v>2</v>
      </c>
      <c r="T3778" s="42">
        <f>DataSet!G970+DataSet!Q970+DataSet!S970</f>
        <v>7</v>
      </c>
      <c r="U3778" s="16" t="str">
        <f t="shared" ref="U3778:U3841" si="538">IF(T3778&lt;=4,"Low",IF(T3778&lt;=6,"Medium","High"))</f>
        <v>High</v>
      </c>
      <c r="V3778" s="4">
        <v>4</v>
      </c>
      <c r="W3778" s="33">
        <f t="shared" ref="W3778:W3841" si="539">AVERAGEIFS(F3778:F8777, V3778:V8777,V3778 )</f>
        <v>516.98298039215683</v>
      </c>
      <c r="X3778" s="2" t="s">
        <v>17</v>
      </c>
    </row>
    <row r="3779" spans="1:24" ht="14.25" customHeight="1" x14ac:dyDescent="0.25">
      <c r="A3779" s="2">
        <v>1308</v>
      </c>
      <c r="B3779" s="2">
        <v>59</v>
      </c>
      <c r="C3779" s="2" t="str">
        <f t="shared" si="531"/>
        <v>Late Adults</v>
      </c>
      <c r="D3779" s="2" t="s">
        <v>18</v>
      </c>
      <c r="E3779" s="2" t="s">
        <v>13</v>
      </c>
      <c r="F3779" s="2">
        <v>770.34</v>
      </c>
      <c r="G3779" s="2">
        <f t="shared" si="532"/>
        <v>3</v>
      </c>
      <c r="H3779" s="6">
        <v>45504</v>
      </c>
      <c r="I3779" s="12" t="str">
        <f t="shared" si="533"/>
        <v>2024</v>
      </c>
      <c r="J3779" s="10" t="str">
        <f t="shared" si="534"/>
        <v>Jul</v>
      </c>
      <c r="K3779" s="12" t="str">
        <f t="shared" si="535"/>
        <v>31</v>
      </c>
      <c r="L3779" s="2" t="s">
        <v>20</v>
      </c>
      <c r="M3779" s="2" t="s">
        <v>15</v>
      </c>
      <c r="N3779" s="2">
        <v>0.56999999999999995</v>
      </c>
      <c r="O3779" s="2" t="s">
        <v>21</v>
      </c>
      <c r="P3779" s="2">
        <v>12</v>
      </c>
      <c r="Q3779" s="2">
        <f t="shared" si="536"/>
        <v>2</v>
      </c>
      <c r="R3779" s="2">
        <v>64.2</v>
      </c>
      <c r="S3779" s="2">
        <f t="shared" si="537"/>
        <v>2</v>
      </c>
      <c r="T3779" s="42">
        <f>DataSet!G1309+DataSet!Q1309+DataSet!S1309</f>
        <v>4</v>
      </c>
      <c r="U3779" s="16" t="str">
        <f t="shared" si="538"/>
        <v>Low</v>
      </c>
      <c r="V3779" s="4">
        <v>3</v>
      </c>
      <c r="W3779" s="33">
        <f t="shared" si="539"/>
        <v>507.66554687500013</v>
      </c>
      <c r="X3779" s="2" t="s">
        <v>28</v>
      </c>
    </row>
    <row r="3780" spans="1:24" ht="14.25" customHeight="1" x14ac:dyDescent="0.25">
      <c r="A3780" s="2">
        <v>1320</v>
      </c>
      <c r="B3780" s="2">
        <v>56</v>
      </c>
      <c r="C3780" s="2" t="str">
        <f t="shared" si="531"/>
        <v>Late Adults</v>
      </c>
      <c r="D3780" s="2" t="s">
        <v>18</v>
      </c>
      <c r="E3780" s="2" t="s">
        <v>27</v>
      </c>
      <c r="F3780" s="2">
        <v>788.02</v>
      </c>
      <c r="G3780" s="2">
        <f t="shared" si="532"/>
        <v>3</v>
      </c>
      <c r="H3780" s="6">
        <v>45516</v>
      </c>
      <c r="I3780" s="12" t="str">
        <f t="shared" si="533"/>
        <v>2024</v>
      </c>
      <c r="J3780" s="10" t="str">
        <f t="shared" si="534"/>
        <v>Aug</v>
      </c>
      <c r="K3780" s="12" t="str">
        <f t="shared" si="535"/>
        <v>12</v>
      </c>
      <c r="L3780" s="2" t="s">
        <v>24</v>
      </c>
      <c r="M3780" s="2" t="s">
        <v>25</v>
      </c>
      <c r="N3780" s="2">
        <v>0.56999999999999995</v>
      </c>
      <c r="O3780" s="2" t="s">
        <v>16</v>
      </c>
      <c r="P3780" s="2">
        <v>1</v>
      </c>
      <c r="Q3780" s="2">
        <f t="shared" si="536"/>
        <v>1</v>
      </c>
      <c r="R3780" s="2">
        <v>788.02</v>
      </c>
      <c r="S3780" s="2">
        <f t="shared" si="537"/>
        <v>3</v>
      </c>
      <c r="T3780" s="42">
        <f>DataSet!G1321+DataSet!Q1321+DataSet!S1321</f>
        <v>8</v>
      </c>
      <c r="U3780" s="16" t="str">
        <f t="shared" si="538"/>
        <v>High</v>
      </c>
      <c r="V3780" s="4">
        <v>1</v>
      </c>
      <c r="W3780" s="33">
        <f t="shared" si="539"/>
        <v>535.18391304347813</v>
      </c>
      <c r="X3780" s="2" t="s">
        <v>28</v>
      </c>
    </row>
    <row r="3781" spans="1:24" ht="14.25" customHeight="1" x14ac:dyDescent="0.25">
      <c r="A3781" s="2">
        <v>1719</v>
      </c>
      <c r="B3781" s="2">
        <v>46</v>
      </c>
      <c r="C3781" s="2" t="str">
        <f t="shared" si="531"/>
        <v>Mid Adults</v>
      </c>
      <c r="D3781" s="2" t="s">
        <v>12</v>
      </c>
      <c r="E3781" s="2" t="s">
        <v>29</v>
      </c>
      <c r="F3781" s="2">
        <v>785.35</v>
      </c>
      <c r="G3781" s="2">
        <f t="shared" si="532"/>
        <v>3</v>
      </c>
      <c r="H3781" s="6">
        <v>45915</v>
      </c>
      <c r="I3781" s="12" t="str">
        <f t="shared" si="533"/>
        <v>2025</v>
      </c>
      <c r="J3781" s="10" t="str">
        <f t="shared" si="534"/>
        <v>Sep</v>
      </c>
      <c r="K3781" s="12" t="str">
        <f t="shared" si="535"/>
        <v>15</v>
      </c>
      <c r="L3781" s="2" t="s">
        <v>24</v>
      </c>
      <c r="M3781" s="2" t="s">
        <v>25</v>
      </c>
      <c r="N3781" s="2">
        <v>0.56999999999999995</v>
      </c>
      <c r="O3781" s="2" t="s">
        <v>16</v>
      </c>
      <c r="P3781" s="2">
        <v>8</v>
      </c>
      <c r="Q3781" s="2">
        <f t="shared" si="536"/>
        <v>2</v>
      </c>
      <c r="R3781" s="2">
        <v>98.17</v>
      </c>
      <c r="S3781" s="2">
        <f t="shared" si="537"/>
        <v>2</v>
      </c>
      <c r="T3781" s="42">
        <f>DataSet!G1720+DataSet!Q1720+DataSet!S1720</f>
        <v>6</v>
      </c>
      <c r="U3781" s="16" t="str">
        <f t="shared" si="538"/>
        <v>Medium</v>
      </c>
      <c r="V3781" s="4">
        <v>4</v>
      </c>
      <c r="W3781" s="33">
        <f t="shared" si="539"/>
        <v>517.13094488188983</v>
      </c>
      <c r="X3781" s="2" t="s">
        <v>28</v>
      </c>
    </row>
    <row r="3782" spans="1:24" ht="14.25" customHeight="1" x14ac:dyDescent="0.25">
      <c r="A3782" s="2">
        <v>1729</v>
      </c>
      <c r="B3782" s="2">
        <v>33</v>
      </c>
      <c r="C3782" s="2" t="str">
        <f t="shared" si="531"/>
        <v>Early Adults</v>
      </c>
      <c r="D3782" s="2" t="s">
        <v>12</v>
      </c>
      <c r="E3782" s="2" t="s">
        <v>29</v>
      </c>
      <c r="F3782" s="2">
        <v>554.19000000000005</v>
      </c>
      <c r="G3782" s="2">
        <f t="shared" si="532"/>
        <v>2</v>
      </c>
      <c r="H3782" s="6">
        <v>45925</v>
      </c>
      <c r="I3782" s="12" t="str">
        <f t="shared" si="533"/>
        <v>2025</v>
      </c>
      <c r="J3782" s="10" t="str">
        <f t="shared" si="534"/>
        <v>Sep</v>
      </c>
      <c r="K3782" s="12" t="str">
        <f t="shared" si="535"/>
        <v>25</v>
      </c>
      <c r="L3782" s="2" t="s">
        <v>20</v>
      </c>
      <c r="M3782" s="2" t="s">
        <v>25</v>
      </c>
      <c r="N3782" s="2">
        <v>0.56999999999999995</v>
      </c>
      <c r="O3782" s="2" t="s">
        <v>21</v>
      </c>
      <c r="P3782" s="2">
        <v>6</v>
      </c>
      <c r="Q3782" s="2">
        <f t="shared" si="536"/>
        <v>2</v>
      </c>
      <c r="R3782" s="2">
        <v>92.36</v>
      </c>
      <c r="S3782" s="2">
        <f t="shared" si="537"/>
        <v>2</v>
      </c>
      <c r="T3782" s="42">
        <f>DataSet!G1730+DataSet!Q1730+DataSet!S1730</f>
        <v>7</v>
      </c>
      <c r="U3782" s="16" t="str">
        <f t="shared" si="538"/>
        <v>High</v>
      </c>
      <c r="V3782" s="4">
        <v>5</v>
      </c>
      <c r="W3782" s="33">
        <f t="shared" si="539"/>
        <v>533.31760000000008</v>
      </c>
      <c r="X3782" s="2" t="s">
        <v>22</v>
      </c>
    </row>
    <row r="3783" spans="1:24" ht="14.25" customHeight="1" x14ac:dyDescent="0.25">
      <c r="A3783" s="2">
        <v>1908</v>
      </c>
      <c r="B3783" s="2">
        <v>51</v>
      </c>
      <c r="C3783" s="2" t="str">
        <f t="shared" si="531"/>
        <v>Late Adults</v>
      </c>
      <c r="D3783" s="2" t="s">
        <v>26</v>
      </c>
      <c r="E3783" s="2" t="s">
        <v>13</v>
      </c>
      <c r="F3783" s="2">
        <v>563.16999999999996</v>
      </c>
      <c r="G3783" s="2">
        <f t="shared" si="532"/>
        <v>2</v>
      </c>
      <c r="H3783" s="6">
        <v>46104</v>
      </c>
      <c r="I3783" s="12" t="str">
        <f t="shared" si="533"/>
        <v>2026</v>
      </c>
      <c r="J3783" s="10" t="str">
        <f t="shared" si="534"/>
        <v>Mar</v>
      </c>
      <c r="K3783" s="12" t="str">
        <f t="shared" si="535"/>
        <v>23</v>
      </c>
      <c r="L3783" s="2" t="s">
        <v>24</v>
      </c>
      <c r="M3783" s="2" t="s">
        <v>15</v>
      </c>
      <c r="N3783" s="2">
        <v>0.56999999999999995</v>
      </c>
      <c r="O3783" s="2" t="s">
        <v>16</v>
      </c>
      <c r="P3783" s="2">
        <v>12</v>
      </c>
      <c r="Q3783" s="2">
        <f t="shared" si="536"/>
        <v>2</v>
      </c>
      <c r="R3783" s="2">
        <v>46.93</v>
      </c>
      <c r="S3783" s="2">
        <f t="shared" si="537"/>
        <v>1</v>
      </c>
      <c r="T3783" s="42">
        <f>DataSet!G1909+DataSet!Q1909+DataSet!S1909</f>
        <v>5</v>
      </c>
      <c r="U3783" s="16" t="str">
        <f t="shared" si="538"/>
        <v>Medium</v>
      </c>
      <c r="V3783" s="4">
        <v>5</v>
      </c>
      <c r="W3783" s="33">
        <f t="shared" si="539"/>
        <v>533.22441964285724</v>
      </c>
      <c r="X3783" s="2" t="s">
        <v>17</v>
      </c>
    </row>
    <row r="3784" spans="1:24" ht="14.25" customHeight="1" x14ac:dyDescent="0.25">
      <c r="A3784" s="2">
        <v>2145</v>
      </c>
      <c r="B3784" s="2">
        <v>31</v>
      </c>
      <c r="C3784" s="2" t="str">
        <f t="shared" si="531"/>
        <v>Early Adults</v>
      </c>
      <c r="D3784" s="2" t="s">
        <v>26</v>
      </c>
      <c r="E3784" s="2" t="s">
        <v>19</v>
      </c>
      <c r="F3784" s="2">
        <v>791.11</v>
      </c>
      <c r="G3784" s="2">
        <f t="shared" si="532"/>
        <v>3</v>
      </c>
      <c r="H3784" s="6">
        <v>46341</v>
      </c>
      <c r="I3784" s="12" t="str">
        <f t="shared" si="533"/>
        <v>2026</v>
      </c>
      <c r="J3784" s="10" t="str">
        <f t="shared" si="534"/>
        <v>Nov</v>
      </c>
      <c r="K3784" s="12" t="str">
        <f t="shared" si="535"/>
        <v>15</v>
      </c>
      <c r="L3784" s="2" t="s">
        <v>30</v>
      </c>
      <c r="M3784" s="2" t="s">
        <v>15</v>
      </c>
      <c r="N3784" s="2">
        <v>0.56999999999999995</v>
      </c>
      <c r="O3784" s="2" t="s">
        <v>16</v>
      </c>
      <c r="P3784" s="2">
        <v>5</v>
      </c>
      <c r="Q3784" s="2">
        <f t="shared" si="536"/>
        <v>1</v>
      </c>
      <c r="R3784" s="2">
        <v>158.22</v>
      </c>
      <c r="S3784" s="2">
        <f t="shared" si="537"/>
        <v>3</v>
      </c>
      <c r="T3784" s="42">
        <f>DataSet!G2146+DataSet!Q2146+DataSet!S2146</f>
        <v>6</v>
      </c>
      <c r="U3784" s="16" t="str">
        <f t="shared" si="538"/>
        <v>Medium</v>
      </c>
      <c r="V3784" s="4">
        <v>2</v>
      </c>
      <c r="W3784" s="33">
        <f t="shared" si="539"/>
        <v>532.33143410852722</v>
      </c>
      <c r="X3784" s="2" t="s">
        <v>22</v>
      </c>
    </row>
    <row r="3785" spans="1:24" ht="14.25" customHeight="1" x14ac:dyDescent="0.25">
      <c r="A3785" s="2">
        <v>2361</v>
      </c>
      <c r="B3785" s="2">
        <v>31</v>
      </c>
      <c r="C3785" s="2" t="str">
        <f t="shared" si="531"/>
        <v>Early Adults</v>
      </c>
      <c r="D3785" s="2" t="s">
        <v>26</v>
      </c>
      <c r="E3785" s="2" t="s">
        <v>29</v>
      </c>
      <c r="F3785" s="2">
        <v>966.01</v>
      </c>
      <c r="G3785" s="2">
        <f t="shared" si="532"/>
        <v>3</v>
      </c>
      <c r="H3785" s="6">
        <v>46557</v>
      </c>
      <c r="I3785" s="12" t="str">
        <f t="shared" si="533"/>
        <v>2027</v>
      </c>
      <c r="J3785" s="10" t="str">
        <f t="shared" si="534"/>
        <v>Jun</v>
      </c>
      <c r="K3785" s="12" t="str">
        <f t="shared" si="535"/>
        <v>19</v>
      </c>
      <c r="L3785" s="2" t="s">
        <v>20</v>
      </c>
      <c r="M3785" s="2" t="s">
        <v>15</v>
      </c>
      <c r="N3785" s="2">
        <v>0.56999999999999995</v>
      </c>
      <c r="O3785" s="2" t="s">
        <v>16</v>
      </c>
      <c r="P3785" s="2">
        <v>13</v>
      </c>
      <c r="Q3785" s="2">
        <f t="shared" si="536"/>
        <v>2</v>
      </c>
      <c r="R3785" s="2">
        <v>74.31</v>
      </c>
      <c r="S3785" s="2">
        <f t="shared" si="537"/>
        <v>2</v>
      </c>
      <c r="T3785" s="42">
        <f>DataSet!G2362+DataSet!Q2362+DataSet!S2362</f>
        <v>5</v>
      </c>
      <c r="U3785" s="16" t="str">
        <f t="shared" si="538"/>
        <v>Medium</v>
      </c>
      <c r="V3785" s="4">
        <v>2</v>
      </c>
      <c r="W3785" s="33">
        <f t="shared" si="539"/>
        <v>531.32451361867697</v>
      </c>
      <c r="X3785" s="2" t="s">
        <v>22</v>
      </c>
    </row>
    <row r="3786" spans="1:24" ht="14.25" customHeight="1" x14ac:dyDescent="0.25">
      <c r="A3786" s="2">
        <v>2663</v>
      </c>
      <c r="B3786" s="2">
        <v>30</v>
      </c>
      <c r="C3786" s="2" t="str">
        <f t="shared" si="531"/>
        <v>Early Adults</v>
      </c>
      <c r="D3786" s="2" t="s">
        <v>18</v>
      </c>
      <c r="E3786" s="2" t="s">
        <v>19</v>
      </c>
      <c r="F3786" s="2">
        <v>709.21</v>
      </c>
      <c r="G3786" s="2">
        <f t="shared" si="532"/>
        <v>3</v>
      </c>
      <c r="H3786" s="6">
        <v>46859</v>
      </c>
      <c r="I3786" s="12" t="str">
        <f t="shared" si="533"/>
        <v>2028</v>
      </c>
      <c r="J3786" s="10" t="str">
        <f t="shared" si="534"/>
        <v>Apr</v>
      </c>
      <c r="K3786" s="12" t="str">
        <f t="shared" si="535"/>
        <v>16</v>
      </c>
      <c r="L3786" s="2" t="s">
        <v>30</v>
      </c>
      <c r="M3786" s="2" t="s">
        <v>15</v>
      </c>
      <c r="N3786" s="2">
        <v>0.56999999999999995</v>
      </c>
      <c r="O3786" s="2" t="s">
        <v>21</v>
      </c>
      <c r="P3786" s="2">
        <v>8</v>
      </c>
      <c r="Q3786" s="2">
        <f t="shared" si="536"/>
        <v>2</v>
      </c>
      <c r="R3786" s="2">
        <v>88.65</v>
      </c>
      <c r="S3786" s="2">
        <f t="shared" si="537"/>
        <v>2</v>
      </c>
      <c r="T3786" s="42">
        <f>DataSet!G2664+DataSet!Q2664+DataSet!S2664</f>
        <v>7</v>
      </c>
      <c r="U3786" s="16" t="str">
        <f t="shared" si="538"/>
        <v>High</v>
      </c>
      <c r="V3786" s="4">
        <v>4</v>
      </c>
      <c r="W3786" s="33">
        <f t="shared" si="539"/>
        <v>516.07079051383391</v>
      </c>
      <c r="X3786" s="2" t="s">
        <v>28</v>
      </c>
    </row>
    <row r="3787" spans="1:24" ht="14.25" customHeight="1" x14ac:dyDescent="0.25">
      <c r="A3787" s="2">
        <v>3005</v>
      </c>
      <c r="B3787" s="2">
        <v>42</v>
      </c>
      <c r="C3787" s="2" t="str">
        <f t="shared" si="531"/>
        <v>Mid Adults</v>
      </c>
      <c r="D3787" s="2" t="s">
        <v>23</v>
      </c>
      <c r="E3787" s="2" t="s">
        <v>13</v>
      </c>
      <c r="F3787" s="2">
        <v>774.42</v>
      </c>
      <c r="G3787" s="2">
        <f t="shared" si="532"/>
        <v>3</v>
      </c>
      <c r="H3787" s="6">
        <v>47201</v>
      </c>
      <c r="I3787" s="12" t="str">
        <f t="shared" si="533"/>
        <v>2029</v>
      </c>
      <c r="J3787" s="10" t="str">
        <f t="shared" si="534"/>
        <v>Mar</v>
      </c>
      <c r="K3787" s="12" t="str">
        <f t="shared" si="535"/>
        <v>24</v>
      </c>
      <c r="L3787" s="2" t="s">
        <v>24</v>
      </c>
      <c r="M3787" s="2" t="s">
        <v>25</v>
      </c>
      <c r="N3787" s="2">
        <v>0.56999999999999995</v>
      </c>
      <c r="O3787" s="2" t="s">
        <v>16</v>
      </c>
      <c r="P3787" s="2">
        <v>14</v>
      </c>
      <c r="Q3787" s="2">
        <f t="shared" si="536"/>
        <v>2</v>
      </c>
      <c r="R3787" s="2">
        <v>55.32</v>
      </c>
      <c r="S3787" s="2">
        <f t="shared" si="537"/>
        <v>2</v>
      </c>
      <c r="T3787" s="42">
        <f>DataSet!G3006+DataSet!Q3006+DataSet!S3006</f>
        <v>6</v>
      </c>
      <c r="U3787" s="16" t="str">
        <f t="shared" si="538"/>
        <v>Medium</v>
      </c>
      <c r="V3787" s="4">
        <v>4</v>
      </c>
      <c r="W3787" s="33">
        <f t="shared" si="539"/>
        <v>515.30436507936497</v>
      </c>
      <c r="X3787" s="2" t="s">
        <v>28</v>
      </c>
    </row>
    <row r="3788" spans="1:24" ht="14.25" customHeight="1" x14ac:dyDescent="0.25">
      <c r="A3788" s="2">
        <v>3176</v>
      </c>
      <c r="B3788" s="2">
        <v>34</v>
      </c>
      <c r="C3788" s="2" t="str">
        <f t="shared" si="531"/>
        <v>Early Adults</v>
      </c>
      <c r="D3788" s="2" t="s">
        <v>12</v>
      </c>
      <c r="E3788" s="2" t="s">
        <v>27</v>
      </c>
      <c r="F3788" s="2">
        <v>973.18</v>
      </c>
      <c r="G3788" s="2">
        <f t="shared" si="532"/>
        <v>3</v>
      </c>
      <c r="H3788" s="6">
        <v>47372</v>
      </c>
      <c r="I3788" s="12" t="str">
        <f t="shared" si="533"/>
        <v>2029</v>
      </c>
      <c r="J3788" s="10" t="str">
        <f t="shared" si="534"/>
        <v>Sep</v>
      </c>
      <c r="K3788" s="12" t="str">
        <f t="shared" si="535"/>
        <v>11</v>
      </c>
      <c r="L3788" s="2" t="s">
        <v>14</v>
      </c>
      <c r="M3788" s="2" t="s">
        <v>15</v>
      </c>
      <c r="N3788" s="2">
        <v>0.56999999999999995</v>
      </c>
      <c r="O3788" s="2" t="s">
        <v>21</v>
      </c>
      <c r="P3788" s="2">
        <v>13</v>
      </c>
      <c r="Q3788" s="2">
        <f t="shared" si="536"/>
        <v>2</v>
      </c>
      <c r="R3788" s="2">
        <v>74.86</v>
      </c>
      <c r="S3788" s="2">
        <f t="shared" si="537"/>
        <v>2</v>
      </c>
      <c r="T3788" s="42">
        <f>DataSet!G3177+DataSet!Q3177+DataSet!S3177</f>
        <v>7</v>
      </c>
      <c r="U3788" s="16" t="str">
        <f t="shared" si="538"/>
        <v>High</v>
      </c>
      <c r="V3788" s="4">
        <v>5</v>
      </c>
      <c r="W3788" s="33">
        <f t="shared" si="539"/>
        <v>533.09013452914803</v>
      </c>
      <c r="X3788" s="2" t="s">
        <v>28</v>
      </c>
    </row>
    <row r="3789" spans="1:24" ht="14.25" customHeight="1" x14ac:dyDescent="0.25">
      <c r="A3789" s="2">
        <v>3483</v>
      </c>
      <c r="B3789" s="2">
        <v>67</v>
      </c>
      <c r="C3789" s="2" t="str">
        <f t="shared" si="531"/>
        <v>Seniors</v>
      </c>
      <c r="D3789" s="2" t="s">
        <v>26</v>
      </c>
      <c r="E3789" s="2" t="s">
        <v>29</v>
      </c>
      <c r="F3789" s="2">
        <v>70.72</v>
      </c>
      <c r="G3789" s="2">
        <f t="shared" si="532"/>
        <v>1</v>
      </c>
      <c r="H3789" s="6">
        <v>47679</v>
      </c>
      <c r="I3789" s="12" t="str">
        <f t="shared" si="533"/>
        <v>2030</v>
      </c>
      <c r="J3789" s="10" t="str">
        <f t="shared" si="534"/>
        <v>Jul</v>
      </c>
      <c r="K3789" s="12" t="str">
        <f t="shared" si="535"/>
        <v>15</v>
      </c>
      <c r="L3789" s="2" t="s">
        <v>24</v>
      </c>
      <c r="M3789" s="2" t="s">
        <v>25</v>
      </c>
      <c r="N3789" s="2">
        <v>0.56999999999999995</v>
      </c>
      <c r="O3789" s="2" t="s">
        <v>16</v>
      </c>
      <c r="P3789" s="2">
        <v>5</v>
      </c>
      <c r="Q3789" s="2">
        <f t="shared" si="536"/>
        <v>1</v>
      </c>
      <c r="R3789" s="2">
        <v>14.14</v>
      </c>
      <c r="S3789" s="2">
        <f t="shared" si="537"/>
        <v>1</v>
      </c>
      <c r="T3789" s="42">
        <f>DataSet!G3484+DataSet!Q3484+DataSet!S3484</f>
        <v>4</v>
      </c>
      <c r="U3789" s="16" t="str">
        <f t="shared" si="538"/>
        <v>Low</v>
      </c>
      <c r="V3789" s="4">
        <v>2</v>
      </c>
      <c r="W3789" s="33">
        <f t="shared" si="539"/>
        <v>529.62652343749994</v>
      </c>
      <c r="X3789" s="2" t="s">
        <v>17</v>
      </c>
    </row>
    <row r="3790" spans="1:24" ht="14.25" customHeight="1" x14ac:dyDescent="0.25">
      <c r="A3790" s="2">
        <v>3610</v>
      </c>
      <c r="B3790" s="2">
        <v>19</v>
      </c>
      <c r="C3790" s="2" t="str">
        <f t="shared" si="531"/>
        <v>Young Adults</v>
      </c>
      <c r="D3790" s="2" t="s">
        <v>23</v>
      </c>
      <c r="E3790" s="2" t="s">
        <v>27</v>
      </c>
      <c r="F3790" s="2">
        <v>554.24</v>
      </c>
      <c r="G3790" s="2">
        <f t="shared" si="532"/>
        <v>2</v>
      </c>
      <c r="H3790" s="6">
        <v>47806</v>
      </c>
      <c r="I3790" s="12" t="str">
        <f t="shared" si="533"/>
        <v>2030</v>
      </c>
      <c r="J3790" s="10" t="str">
        <f t="shared" si="534"/>
        <v>Nov</v>
      </c>
      <c r="K3790" s="12" t="str">
        <f t="shared" si="535"/>
        <v>19</v>
      </c>
      <c r="L3790" s="2" t="s">
        <v>24</v>
      </c>
      <c r="M3790" s="2" t="s">
        <v>15</v>
      </c>
      <c r="N3790" s="2">
        <v>0.56999999999999995</v>
      </c>
      <c r="O3790" s="2" t="s">
        <v>21</v>
      </c>
      <c r="P3790" s="2">
        <v>7</v>
      </c>
      <c r="Q3790" s="2">
        <f t="shared" si="536"/>
        <v>2</v>
      </c>
      <c r="R3790" s="2">
        <v>79.180000000000007</v>
      </c>
      <c r="S3790" s="2">
        <f t="shared" si="537"/>
        <v>2</v>
      </c>
      <c r="T3790" s="42">
        <f>DataSet!G3611+DataSet!Q3611+DataSet!S3611</f>
        <v>4</v>
      </c>
      <c r="U3790" s="16" t="str">
        <f t="shared" si="538"/>
        <v>Low</v>
      </c>
      <c r="V3790" s="4">
        <v>1</v>
      </c>
      <c r="W3790" s="33">
        <f t="shared" si="539"/>
        <v>534.07982532751089</v>
      </c>
      <c r="X3790" s="2" t="s">
        <v>28</v>
      </c>
    </row>
    <row r="3791" spans="1:24" ht="14.25" customHeight="1" x14ac:dyDescent="0.25">
      <c r="A3791" s="2">
        <v>3770</v>
      </c>
      <c r="B3791" s="2">
        <v>65</v>
      </c>
      <c r="C3791" s="2" t="str">
        <f t="shared" si="531"/>
        <v>Seniors</v>
      </c>
      <c r="D3791" s="2" t="s">
        <v>12</v>
      </c>
      <c r="E3791" s="2" t="s">
        <v>29</v>
      </c>
      <c r="F3791" s="2">
        <v>420.28</v>
      </c>
      <c r="G3791" s="2">
        <f t="shared" si="532"/>
        <v>2</v>
      </c>
      <c r="H3791" s="6">
        <v>47966</v>
      </c>
      <c r="I3791" s="12" t="str">
        <f t="shared" si="533"/>
        <v>2031</v>
      </c>
      <c r="J3791" s="10" t="str">
        <f t="shared" si="534"/>
        <v>Apr</v>
      </c>
      <c r="K3791" s="12" t="str">
        <f t="shared" si="535"/>
        <v>28</v>
      </c>
      <c r="L3791" s="2" t="s">
        <v>24</v>
      </c>
      <c r="M3791" s="2" t="s">
        <v>15</v>
      </c>
      <c r="N3791" s="2">
        <v>0.56999999999999995</v>
      </c>
      <c r="O3791" s="2" t="s">
        <v>16</v>
      </c>
      <c r="P3791" s="2">
        <v>11</v>
      </c>
      <c r="Q3791" s="2">
        <f t="shared" si="536"/>
        <v>2</v>
      </c>
      <c r="R3791" s="2">
        <v>38.21</v>
      </c>
      <c r="S3791" s="2">
        <f t="shared" si="537"/>
        <v>1</v>
      </c>
      <c r="T3791" s="42">
        <f>DataSet!G3771+DataSet!Q3771+DataSet!S3771</f>
        <v>4</v>
      </c>
      <c r="U3791" s="16" t="str">
        <f t="shared" si="538"/>
        <v>Low</v>
      </c>
      <c r="V3791" s="4">
        <v>5</v>
      </c>
      <c r="W3791" s="33">
        <f t="shared" si="539"/>
        <v>531.10774774774779</v>
      </c>
      <c r="X3791" s="2" t="s">
        <v>22</v>
      </c>
    </row>
    <row r="3792" spans="1:24" ht="14.25" customHeight="1" x14ac:dyDescent="0.25">
      <c r="A3792" s="2">
        <v>4479</v>
      </c>
      <c r="B3792" s="2">
        <v>42</v>
      </c>
      <c r="C3792" s="2" t="str">
        <f t="shared" si="531"/>
        <v>Mid Adults</v>
      </c>
      <c r="D3792" s="2" t="s">
        <v>12</v>
      </c>
      <c r="E3792" s="2" t="s">
        <v>29</v>
      </c>
      <c r="F3792" s="2">
        <v>821.25</v>
      </c>
      <c r="G3792" s="2">
        <f t="shared" si="532"/>
        <v>3</v>
      </c>
      <c r="H3792" s="6">
        <v>48675</v>
      </c>
      <c r="I3792" s="12" t="str">
        <f t="shared" si="533"/>
        <v>2033</v>
      </c>
      <c r="J3792" s="10" t="str">
        <f t="shared" si="534"/>
        <v>Apr</v>
      </c>
      <c r="K3792" s="12" t="str">
        <f t="shared" si="535"/>
        <v>06</v>
      </c>
      <c r="L3792" s="2" t="s">
        <v>20</v>
      </c>
      <c r="M3792" s="2" t="s">
        <v>15</v>
      </c>
      <c r="N3792" s="2">
        <v>0.56999999999999995</v>
      </c>
      <c r="O3792" s="2" t="s">
        <v>21</v>
      </c>
      <c r="P3792" s="2">
        <v>2</v>
      </c>
      <c r="Q3792" s="2">
        <f t="shared" si="536"/>
        <v>1</v>
      </c>
      <c r="R3792" s="2">
        <v>410.62</v>
      </c>
      <c r="S3792" s="2">
        <f t="shared" si="537"/>
        <v>3</v>
      </c>
      <c r="T3792" s="42">
        <f>DataSet!G4480+DataSet!Q4480+DataSet!S4480</f>
        <v>7</v>
      </c>
      <c r="U3792" s="16" t="str">
        <f t="shared" si="538"/>
        <v>High</v>
      </c>
      <c r="V3792" s="4">
        <v>2</v>
      </c>
      <c r="W3792" s="33">
        <f t="shared" si="539"/>
        <v>531.42615686274507</v>
      </c>
      <c r="X3792" s="2" t="s">
        <v>17</v>
      </c>
    </row>
    <row r="3793" spans="1:24" ht="14.25" customHeight="1" x14ac:dyDescent="0.25">
      <c r="A3793" s="2">
        <v>4502</v>
      </c>
      <c r="B3793" s="2">
        <v>63</v>
      </c>
      <c r="C3793" s="2" t="str">
        <f t="shared" si="531"/>
        <v>Seniors</v>
      </c>
      <c r="D3793" s="2" t="s">
        <v>26</v>
      </c>
      <c r="E3793" s="2" t="s">
        <v>19</v>
      </c>
      <c r="F3793" s="2">
        <v>849.23</v>
      </c>
      <c r="G3793" s="2">
        <f t="shared" si="532"/>
        <v>3</v>
      </c>
      <c r="H3793" s="6">
        <v>48698</v>
      </c>
      <c r="I3793" s="12" t="str">
        <f t="shared" si="533"/>
        <v>2033</v>
      </c>
      <c r="J3793" s="10" t="str">
        <f t="shared" si="534"/>
        <v>Apr</v>
      </c>
      <c r="K3793" s="12" t="str">
        <f t="shared" si="535"/>
        <v>29</v>
      </c>
      <c r="L3793" s="2" t="s">
        <v>20</v>
      </c>
      <c r="M3793" s="2" t="s">
        <v>15</v>
      </c>
      <c r="N3793" s="2">
        <v>0.56999999999999995</v>
      </c>
      <c r="O3793" s="2" t="s">
        <v>21</v>
      </c>
      <c r="P3793" s="2">
        <v>12</v>
      </c>
      <c r="Q3793" s="2">
        <f t="shared" si="536"/>
        <v>2</v>
      </c>
      <c r="R3793" s="2">
        <v>70.77</v>
      </c>
      <c r="S3793" s="2">
        <f t="shared" si="537"/>
        <v>2</v>
      </c>
      <c r="T3793" s="42">
        <f>DataSet!G4503+DataSet!Q4503+DataSet!S4503</f>
        <v>7</v>
      </c>
      <c r="U3793" s="16" t="str">
        <f t="shared" si="538"/>
        <v>High</v>
      </c>
      <c r="V3793" s="4">
        <v>5</v>
      </c>
      <c r="W3793" s="33">
        <f t="shared" si="539"/>
        <v>531.60923076923075</v>
      </c>
      <c r="X3793" s="2" t="s">
        <v>17</v>
      </c>
    </row>
    <row r="3794" spans="1:24" ht="14.25" customHeight="1" x14ac:dyDescent="0.25">
      <c r="A3794" s="2">
        <v>4600</v>
      </c>
      <c r="B3794" s="2">
        <v>50</v>
      </c>
      <c r="C3794" s="2" t="str">
        <f t="shared" si="531"/>
        <v>Late Adults</v>
      </c>
      <c r="D3794" s="2" t="s">
        <v>26</v>
      </c>
      <c r="E3794" s="2" t="s">
        <v>13</v>
      </c>
      <c r="F3794" s="2">
        <v>883.65</v>
      </c>
      <c r="G3794" s="2">
        <f t="shared" si="532"/>
        <v>3</v>
      </c>
      <c r="H3794" s="6">
        <v>48796</v>
      </c>
      <c r="I3794" s="12" t="str">
        <f t="shared" si="533"/>
        <v>2033</v>
      </c>
      <c r="J3794" s="10" t="str">
        <f t="shared" si="534"/>
        <v>Aug</v>
      </c>
      <c r="K3794" s="12" t="str">
        <f t="shared" si="535"/>
        <v>05</v>
      </c>
      <c r="L3794" s="2" t="s">
        <v>30</v>
      </c>
      <c r="M3794" s="2" t="s">
        <v>15</v>
      </c>
      <c r="N3794" s="2">
        <v>0.56999999999999995</v>
      </c>
      <c r="O3794" s="2" t="s">
        <v>16</v>
      </c>
      <c r="P3794" s="2">
        <v>5</v>
      </c>
      <c r="Q3794" s="2">
        <f t="shared" si="536"/>
        <v>1</v>
      </c>
      <c r="R3794" s="2">
        <v>176.73</v>
      </c>
      <c r="S3794" s="2">
        <f t="shared" si="537"/>
        <v>3</v>
      </c>
      <c r="T3794" s="42">
        <f>DataSet!G4601+DataSet!Q4601+DataSet!S4601</f>
        <v>4</v>
      </c>
      <c r="U3794" s="16" t="str">
        <f t="shared" si="538"/>
        <v>Low</v>
      </c>
      <c r="V3794" s="4">
        <v>2</v>
      </c>
      <c r="W3794" s="33">
        <f t="shared" si="539"/>
        <v>530.28511811023611</v>
      </c>
      <c r="X3794" s="2" t="s">
        <v>28</v>
      </c>
    </row>
    <row r="3795" spans="1:24" ht="14.25" customHeight="1" x14ac:dyDescent="0.25">
      <c r="A3795" s="2">
        <v>4651</v>
      </c>
      <c r="B3795" s="2">
        <v>40</v>
      </c>
      <c r="C3795" s="2" t="str">
        <f t="shared" si="531"/>
        <v>Mid Adults</v>
      </c>
      <c r="D3795" s="2" t="s">
        <v>12</v>
      </c>
      <c r="E3795" s="2" t="s">
        <v>27</v>
      </c>
      <c r="F3795" s="2">
        <v>679.25</v>
      </c>
      <c r="G3795" s="2">
        <f t="shared" si="532"/>
        <v>3</v>
      </c>
      <c r="H3795" s="6">
        <v>48847</v>
      </c>
      <c r="I3795" s="12" t="str">
        <f t="shared" si="533"/>
        <v>2033</v>
      </c>
      <c r="J3795" s="10" t="str">
        <f t="shared" si="534"/>
        <v>Sep</v>
      </c>
      <c r="K3795" s="12" t="str">
        <f t="shared" si="535"/>
        <v>25</v>
      </c>
      <c r="L3795" s="2" t="s">
        <v>24</v>
      </c>
      <c r="M3795" s="2" t="s">
        <v>25</v>
      </c>
      <c r="N3795" s="2">
        <v>0.56999999999999995</v>
      </c>
      <c r="O3795" s="2" t="s">
        <v>16</v>
      </c>
      <c r="P3795" s="2">
        <v>6</v>
      </c>
      <c r="Q3795" s="2">
        <f t="shared" si="536"/>
        <v>2</v>
      </c>
      <c r="R3795" s="2">
        <v>113.21</v>
      </c>
      <c r="S3795" s="2">
        <f t="shared" si="537"/>
        <v>2</v>
      </c>
      <c r="T3795" s="42">
        <f>DataSet!G4652+DataSet!Q4652+DataSet!S4652</f>
        <v>6</v>
      </c>
      <c r="U3795" s="16" t="str">
        <f t="shared" si="538"/>
        <v>Medium</v>
      </c>
      <c r="V3795" s="4">
        <v>4</v>
      </c>
      <c r="W3795" s="33">
        <f t="shared" si="539"/>
        <v>514.27203187250984</v>
      </c>
      <c r="X3795" s="2" t="s">
        <v>17</v>
      </c>
    </row>
    <row r="3796" spans="1:24" ht="14.25" customHeight="1" x14ac:dyDescent="0.25">
      <c r="A3796" s="2">
        <v>4723</v>
      </c>
      <c r="B3796" s="2">
        <v>57</v>
      </c>
      <c r="C3796" s="2" t="str">
        <f t="shared" si="531"/>
        <v>Late Adults</v>
      </c>
      <c r="D3796" s="2" t="s">
        <v>26</v>
      </c>
      <c r="E3796" s="2" t="s">
        <v>19</v>
      </c>
      <c r="F3796" s="2">
        <v>128.69999999999999</v>
      </c>
      <c r="G3796" s="2">
        <f t="shared" si="532"/>
        <v>1</v>
      </c>
      <c r="H3796" s="6">
        <v>48919</v>
      </c>
      <c r="I3796" s="12" t="str">
        <f t="shared" si="533"/>
        <v>2033</v>
      </c>
      <c r="J3796" s="10" t="str">
        <f t="shared" si="534"/>
        <v>Dec</v>
      </c>
      <c r="K3796" s="12" t="str">
        <f t="shared" si="535"/>
        <v>06</v>
      </c>
      <c r="L3796" s="2" t="s">
        <v>30</v>
      </c>
      <c r="M3796" s="2" t="s">
        <v>25</v>
      </c>
      <c r="N3796" s="2">
        <v>0.56999999999999995</v>
      </c>
      <c r="O3796" s="2" t="s">
        <v>21</v>
      </c>
      <c r="P3796" s="2">
        <v>2</v>
      </c>
      <c r="Q3796" s="2">
        <f t="shared" si="536"/>
        <v>1</v>
      </c>
      <c r="R3796" s="2">
        <v>64.349999999999994</v>
      </c>
      <c r="S3796" s="2">
        <f t="shared" si="537"/>
        <v>2</v>
      </c>
      <c r="T3796" s="42">
        <f>DataSet!G4724+DataSet!Q4724+DataSet!S4724</f>
        <v>4</v>
      </c>
      <c r="U3796" s="16" t="str">
        <f t="shared" si="538"/>
        <v>Low</v>
      </c>
      <c r="V3796" s="4">
        <v>1</v>
      </c>
      <c r="W3796" s="33">
        <f t="shared" si="539"/>
        <v>533.99140350877178</v>
      </c>
      <c r="X3796" s="2" t="s">
        <v>22</v>
      </c>
    </row>
    <row r="3797" spans="1:24" ht="14.25" customHeight="1" x14ac:dyDescent="0.25">
      <c r="A3797" s="2">
        <v>4816</v>
      </c>
      <c r="B3797" s="2">
        <v>37</v>
      </c>
      <c r="C3797" s="2" t="str">
        <f t="shared" si="531"/>
        <v>Early Adults</v>
      </c>
      <c r="D3797" s="2" t="s">
        <v>26</v>
      </c>
      <c r="E3797" s="2" t="s">
        <v>13</v>
      </c>
      <c r="F3797" s="2">
        <v>242.8</v>
      </c>
      <c r="G3797" s="2">
        <f t="shared" si="532"/>
        <v>1</v>
      </c>
      <c r="H3797" s="6">
        <v>49012</v>
      </c>
      <c r="I3797" s="12" t="str">
        <f t="shared" si="533"/>
        <v>2034</v>
      </c>
      <c r="J3797" s="10" t="str">
        <f t="shared" si="534"/>
        <v>Mar</v>
      </c>
      <c r="K3797" s="12" t="str">
        <f t="shared" si="535"/>
        <v>09</v>
      </c>
      <c r="L3797" s="2" t="s">
        <v>20</v>
      </c>
      <c r="M3797" s="2" t="s">
        <v>25</v>
      </c>
      <c r="N3797" s="2">
        <v>0.56999999999999995</v>
      </c>
      <c r="O3797" s="2" t="s">
        <v>21</v>
      </c>
      <c r="P3797" s="2">
        <v>14</v>
      </c>
      <c r="Q3797" s="2">
        <f t="shared" si="536"/>
        <v>2</v>
      </c>
      <c r="R3797" s="2">
        <v>17.34</v>
      </c>
      <c r="S3797" s="2">
        <f t="shared" si="537"/>
        <v>1</v>
      </c>
      <c r="T3797" s="42">
        <f>DataSet!G4817+DataSet!Q4817+DataSet!S4817</f>
        <v>5</v>
      </c>
      <c r="U3797" s="16" t="str">
        <f t="shared" si="538"/>
        <v>Medium</v>
      </c>
      <c r="V3797" s="4">
        <v>3</v>
      </c>
      <c r="W3797" s="33">
        <f t="shared" si="539"/>
        <v>506.63545098039231</v>
      </c>
      <c r="X3797" s="2" t="s">
        <v>17</v>
      </c>
    </row>
    <row r="3798" spans="1:24" ht="14.25" customHeight="1" x14ac:dyDescent="0.25">
      <c r="A3798" s="2">
        <v>310</v>
      </c>
      <c r="B3798" s="2">
        <v>36</v>
      </c>
      <c r="C3798" s="2" t="str">
        <f t="shared" si="531"/>
        <v>Early Adults</v>
      </c>
      <c r="D3798" s="2" t="s">
        <v>12</v>
      </c>
      <c r="E3798" s="2" t="s">
        <v>27</v>
      </c>
      <c r="F3798" s="2">
        <v>965.15</v>
      </c>
      <c r="G3798" s="2">
        <f t="shared" si="532"/>
        <v>3</v>
      </c>
      <c r="H3798" s="6">
        <v>44506</v>
      </c>
      <c r="I3798" s="12" t="str">
        <f t="shared" si="533"/>
        <v>2021</v>
      </c>
      <c r="J3798" s="10" t="str">
        <f t="shared" si="534"/>
        <v>Nov</v>
      </c>
      <c r="K3798" s="12" t="str">
        <f t="shared" si="535"/>
        <v>06</v>
      </c>
      <c r="L3798" s="2" t="s">
        <v>20</v>
      </c>
      <c r="M3798" s="2" t="s">
        <v>15</v>
      </c>
      <c r="N3798" s="2">
        <v>0.56000000000000005</v>
      </c>
      <c r="O3798" s="2" t="s">
        <v>16</v>
      </c>
      <c r="P3798" s="2">
        <v>8</v>
      </c>
      <c r="Q3798" s="2">
        <f t="shared" si="536"/>
        <v>2</v>
      </c>
      <c r="R3798" s="2">
        <v>120.64</v>
      </c>
      <c r="S3798" s="2">
        <f t="shared" si="537"/>
        <v>2</v>
      </c>
      <c r="T3798" s="42">
        <f>DataSet!G311+DataSet!Q311+DataSet!S311</f>
        <v>5</v>
      </c>
      <c r="U3798" s="16" t="str">
        <f t="shared" si="538"/>
        <v>Medium</v>
      </c>
      <c r="V3798" s="4">
        <v>4</v>
      </c>
      <c r="W3798" s="33">
        <f t="shared" si="539"/>
        <v>513.61211999999989</v>
      </c>
      <c r="X3798" s="2" t="s">
        <v>28</v>
      </c>
    </row>
    <row r="3799" spans="1:24" ht="14.25" customHeight="1" x14ac:dyDescent="0.25">
      <c r="A3799" s="2">
        <v>392</v>
      </c>
      <c r="B3799" s="2">
        <v>26</v>
      </c>
      <c r="C3799" s="2" t="str">
        <f t="shared" si="531"/>
        <v>Young Adults</v>
      </c>
      <c r="D3799" s="2" t="s">
        <v>12</v>
      </c>
      <c r="E3799" s="2" t="s">
        <v>13</v>
      </c>
      <c r="F3799" s="2">
        <v>873.2</v>
      </c>
      <c r="G3799" s="2">
        <f t="shared" si="532"/>
        <v>3</v>
      </c>
      <c r="H3799" s="6">
        <v>44588</v>
      </c>
      <c r="I3799" s="12" t="str">
        <f t="shared" si="533"/>
        <v>2022</v>
      </c>
      <c r="J3799" s="10" t="str">
        <f t="shared" si="534"/>
        <v>Jan</v>
      </c>
      <c r="K3799" s="12" t="str">
        <f t="shared" si="535"/>
        <v>27</v>
      </c>
      <c r="L3799" s="2" t="s">
        <v>30</v>
      </c>
      <c r="M3799" s="2" t="s">
        <v>25</v>
      </c>
      <c r="N3799" s="2">
        <v>0.56000000000000005</v>
      </c>
      <c r="O3799" s="2" t="s">
        <v>21</v>
      </c>
      <c r="P3799" s="2">
        <v>13</v>
      </c>
      <c r="Q3799" s="2">
        <f t="shared" si="536"/>
        <v>2</v>
      </c>
      <c r="R3799" s="2">
        <v>67.17</v>
      </c>
      <c r="S3799" s="2">
        <f t="shared" si="537"/>
        <v>2</v>
      </c>
      <c r="T3799" s="42">
        <f>DataSet!G393+DataSet!Q393+DataSet!S393</f>
        <v>5</v>
      </c>
      <c r="U3799" s="16" t="str">
        <f t="shared" si="538"/>
        <v>Medium</v>
      </c>
      <c r="V3799" s="4">
        <v>1</v>
      </c>
      <c r="W3799" s="33">
        <f t="shared" si="539"/>
        <v>535.77682819383256</v>
      </c>
      <c r="X3799" s="2" t="s">
        <v>22</v>
      </c>
    </row>
    <row r="3800" spans="1:24" ht="14.25" customHeight="1" x14ac:dyDescent="0.25">
      <c r="A3800" s="2">
        <v>566</v>
      </c>
      <c r="B3800" s="2">
        <v>56</v>
      </c>
      <c r="C3800" s="2" t="str">
        <f t="shared" si="531"/>
        <v>Late Adults</v>
      </c>
      <c r="D3800" s="2" t="s">
        <v>23</v>
      </c>
      <c r="E3800" s="2" t="s">
        <v>19</v>
      </c>
      <c r="F3800" s="2">
        <v>430.98</v>
      </c>
      <c r="G3800" s="2">
        <f t="shared" si="532"/>
        <v>2</v>
      </c>
      <c r="H3800" s="6">
        <v>44762</v>
      </c>
      <c r="I3800" s="12" t="str">
        <f t="shared" si="533"/>
        <v>2022</v>
      </c>
      <c r="J3800" s="10" t="str">
        <f t="shared" si="534"/>
        <v>Jul</v>
      </c>
      <c r="K3800" s="12" t="str">
        <f t="shared" si="535"/>
        <v>20</v>
      </c>
      <c r="L3800" s="2" t="s">
        <v>24</v>
      </c>
      <c r="M3800" s="2" t="s">
        <v>25</v>
      </c>
      <c r="N3800" s="2">
        <v>0.56000000000000005</v>
      </c>
      <c r="O3800" s="2" t="s">
        <v>16</v>
      </c>
      <c r="P3800" s="2">
        <v>18</v>
      </c>
      <c r="Q3800" s="2">
        <f t="shared" si="536"/>
        <v>3</v>
      </c>
      <c r="R3800" s="2">
        <v>23.94</v>
      </c>
      <c r="S3800" s="2">
        <f t="shared" si="537"/>
        <v>1</v>
      </c>
      <c r="T3800" s="42">
        <f>DataSet!G567+DataSet!Q567+DataSet!S567</f>
        <v>7</v>
      </c>
      <c r="U3800" s="16" t="str">
        <f t="shared" si="538"/>
        <v>High</v>
      </c>
      <c r="V3800" s="4">
        <v>4</v>
      </c>
      <c r="W3800" s="33">
        <f t="shared" si="539"/>
        <v>511.79871485943772</v>
      </c>
      <c r="X3800" s="2" t="s">
        <v>17</v>
      </c>
    </row>
    <row r="3801" spans="1:24" ht="14.25" customHeight="1" x14ac:dyDescent="0.25">
      <c r="A3801" s="2">
        <v>580</v>
      </c>
      <c r="B3801" s="2">
        <v>62</v>
      </c>
      <c r="C3801" s="2" t="str">
        <f t="shared" si="531"/>
        <v>Seniors</v>
      </c>
      <c r="D3801" s="2" t="s">
        <v>18</v>
      </c>
      <c r="E3801" s="2" t="s">
        <v>27</v>
      </c>
      <c r="F3801" s="2">
        <v>280.27</v>
      </c>
      <c r="G3801" s="2">
        <f t="shared" si="532"/>
        <v>1</v>
      </c>
      <c r="H3801" s="6">
        <v>44776</v>
      </c>
      <c r="I3801" s="12" t="str">
        <f t="shared" si="533"/>
        <v>2022</v>
      </c>
      <c r="J3801" s="10" t="str">
        <f t="shared" si="534"/>
        <v>Aug</v>
      </c>
      <c r="K3801" s="12" t="str">
        <f t="shared" si="535"/>
        <v>03</v>
      </c>
      <c r="L3801" s="2" t="s">
        <v>30</v>
      </c>
      <c r="M3801" s="2" t="s">
        <v>25</v>
      </c>
      <c r="N3801" s="2">
        <v>0.56000000000000005</v>
      </c>
      <c r="O3801" s="2" t="s">
        <v>16</v>
      </c>
      <c r="P3801" s="2">
        <v>1</v>
      </c>
      <c r="Q3801" s="2">
        <f t="shared" si="536"/>
        <v>1</v>
      </c>
      <c r="R3801" s="2">
        <v>280.27</v>
      </c>
      <c r="S3801" s="2">
        <f t="shared" si="537"/>
        <v>3</v>
      </c>
      <c r="T3801" s="42">
        <f>DataSet!G581+DataSet!Q581+DataSet!S581</f>
        <v>6</v>
      </c>
      <c r="U3801" s="16" t="str">
        <f t="shared" si="538"/>
        <v>Medium</v>
      </c>
      <c r="V3801" s="4">
        <v>3</v>
      </c>
      <c r="W3801" s="33">
        <f t="shared" si="539"/>
        <v>507.6741732283466</v>
      </c>
      <c r="X3801" s="2" t="s">
        <v>28</v>
      </c>
    </row>
    <row r="3802" spans="1:24" ht="14.25" customHeight="1" x14ac:dyDescent="0.25">
      <c r="A3802" s="2">
        <v>910</v>
      </c>
      <c r="B3802" s="2">
        <v>49</v>
      </c>
      <c r="C3802" s="2" t="str">
        <f t="shared" si="531"/>
        <v>Mid Adults</v>
      </c>
      <c r="D3802" s="2" t="s">
        <v>12</v>
      </c>
      <c r="E3802" s="2" t="s">
        <v>13</v>
      </c>
      <c r="F3802" s="2">
        <v>688.7</v>
      </c>
      <c r="G3802" s="2">
        <f t="shared" si="532"/>
        <v>3</v>
      </c>
      <c r="H3802" s="6">
        <v>45106</v>
      </c>
      <c r="I3802" s="12" t="str">
        <f t="shared" si="533"/>
        <v>2023</v>
      </c>
      <c r="J3802" s="10" t="str">
        <f t="shared" si="534"/>
        <v>Jun</v>
      </c>
      <c r="K3802" s="12" t="str">
        <f t="shared" si="535"/>
        <v>29</v>
      </c>
      <c r="L3802" s="2" t="s">
        <v>24</v>
      </c>
      <c r="M3802" s="2" t="s">
        <v>15</v>
      </c>
      <c r="N3802" s="2">
        <v>0.56000000000000005</v>
      </c>
      <c r="O3802" s="2" t="s">
        <v>21</v>
      </c>
      <c r="P3802" s="2">
        <v>5</v>
      </c>
      <c r="Q3802" s="2">
        <f t="shared" si="536"/>
        <v>1</v>
      </c>
      <c r="R3802" s="2">
        <v>137.74</v>
      </c>
      <c r="S3802" s="2">
        <f t="shared" si="537"/>
        <v>2</v>
      </c>
      <c r="T3802" s="42">
        <f>DataSet!G911+DataSet!Q911+DataSet!S911</f>
        <v>3</v>
      </c>
      <c r="U3802" s="16" t="str">
        <f t="shared" si="538"/>
        <v>Low</v>
      </c>
      <c r="V3802" s="4">
        <v>2</v>
      </c>
      <c r="W3802" s="33">
        <f t="shared" si="539"/>
        <v>528.88841897233181</v>
      </c>
      <c r="X3802" s="2" t="s">
        <v>28</v>
      </c>
    </row>
    <row r="3803" spans="1:24" ht="14.25" customHeight="1" x14ac:dyDescent="0.25">
      <c r="A3803" s="2">
        <v>1113</v>
      </c>
      <c r="B3803" s="2">
        <v>65</v>
      </c>
      <c r="C3803" s="2" t="str">
        <f t="shared" si="531"/>
        <v>Seniors</v>
      </c>
      <c r="D3803" s="2" t="s">
        <v>26</v>
      </c>
      <c r="E3803" s="2" t="s">
        <v>19</v>
      </c>
      <c r="F3803" s="2">
        <v>89.19</v>
      </c>
      <c r="G3803" s="2">
        <f t="shared" si="532"/>
        <v>1</v>
      </c>
      <c r="H3803" s="6">
        <v>45309</v>
      </c>
      <c r="I3803" s="12" t="str">
        <f t="shared" si="533"/>
        <v>2024</v>
      </c>
      <c r="J3803" s="10" t="str">
        <f t="shared" si="534"/>
        <v>Jan</v>
      </c>
      <c r="K3803" s="12" t="str">
        <f t="shared" si="535"/>
        <v>18</v>
      </c>
      <c r="L3803" s="2" t="s">
        <v>14</v>
      </c>
      <c r="M3803" s="2" t="s">
        <v>15</v>
      </c>
      <c r="N3803" s="2">
        <v>0.56000000000000005</v>
      </c>
      <c r="O3803" s="2" t="s">
        <v>16</v>
      </c>
      <c r="P3803" s="2">
        <v>1</v>
      </c>
      <c r="Q3803" s="2">
        <f t="shared" si="536"/>
        <v>1</v>
      </c>
      <c r="R3803" s="2">
        <v>89.19</v>
      </c>
      <c r="S3803" s="2">
        <f t="shared" si="537"/>
        <v>2</v>
      </c>
      <c r="T3803" s="42">
        <f>DataSet!G1114+DataSet!Q1114+DataSet!S1114</f>
        <v>4</v>
      </c>
      <c r="U3803" s="16" t="str">
        <f t="shared" si="538"/>
        <v>Low</v>
      </c>
      <c r="V3803" s="4">
        <v>2</v>
      </c>
      <c r="W3803" s="33">
        <f t="shared" si="539"/>
        <v>528.25424603174588</v>
      </c>
      <c r="X3803" s="2" t="s">
        <v>17</v>
      </c>
    </row>
    <row r="3804" spans="1:24" ht="14.25" customHeight="1" x14ac:dyDescent="0.25">
      <c r="A3804" s="2">
        <v>1277</v>
      </c>
      <c r="B3804" s="2">
        <v>36</v>
      </c>
      <c r="C3804" s="2" t="str">
        <f t="shared" si="531"/>
        <v>Early Adults</v>
      </c>
      <c r="D3804" s="2" t="s">
        <v>12</v>
      </c>
      <c r="E3804" s="2" t="s">
        <v>27</v>
      </c>
      <c r="F3804" s="2">
        <v>392.52</v>
      </c>
      <c r="G3804" s="2">
        <f t="shared" si="532"/>
        <v>2</v>
      </c>
      <c r="H3804" s="6">
        <v>45473</v>
      </c>
      <c r="I3804" s="12" t="str">
        <f t="shared" si="533"/>
        <v>2024</v>
      </c>
      <c r="J3804" s="10" t="str">
        <f t="shared" si="534"/>
        <v>Jun</v>
      </c>
      <c r="K3804" s="12" t="str">
        <f t="shared" si="535"/>
        <v>30</v>
      </c>
      <c r="L3804" s="2" t="s">
        <v>20</v>
      </c>
      <c r="M3804" s="2" t="s">
        <v>25</v>
      </c>
      <c r="N3804" s="2">
        <v>0.56000000000000005</v>
      </c>
      <c r="O3804" s="2" t="s">
        <v>21</v>
      </c>
      <c r="P3804" s="2">
        <v>1</v>
      </c>
      <c r="Q3804" s="2">
        <f t="shared" si="536"/>
        <v>1</v>
      </c>
      <c r="R3804" s="2">
        <v>392.52</v>
      </c>
      <c r="S3804" s="2">
        <f t="shared" si="537"/>
        <v>3</v>
      </c>
      <c r="T3804" s="42">
        <f>DataSet!G1278+DataSet!Q1278+DataSet!S1278</f>
        <v>4</v>
      </c>
      <c r="U3804" s="16" t="str">
        <f t="shared" si="538"/>
        <v>Low</v>
      </c>
      <c r="V3804" s="4">
        <v>4</v>
      </c>
      <c r="W3804" s="33">
        <f t="shared" si="539"/>
        <v>512.12459677419349</v>
      </c>
      <c r="X3804" s="2" t="s">
        <v>28</v>
      </c>
    </row>
    <row r="3805" spans="1:24" ht="14.25" customHeight="1" x14ac:dyDescent="0.25">
      <c r="A3805" s="2">
        <v>1425</v>
      </c>
      <c r="B3805" s="2">
        <v>32</v>
      </c>
      <c r="C3805" s="2" t="str">
        <f t="shared" si="531"/>
        <v>Early Adults</v>
      </c>
      <c r="D3805" s="2" t="s">
        <v>18</v>
      </c>
      <c r="E3805" s="2" t="s">
        <v>19</v>
      </c>
      <c r="F3805" s="2">
        <v>529.42999999999995</v>
      </c>
      <c r="G3805" s="2">
        <f t="shared" si="532"/>
        <v>2</v>
      </c>
      <c r="H3805" s="6">
        <v>45621</v>
      </c>
      <c r="I3805" s="12" t="str">
        <f t="shared" si="533"/>
        <v>2024</v>
      </c>
      <c r="J3805" s="10" t="str">
        <f t="shared" si="534"/>
        <v>Nov</v>
      </c>
      <c r="K3805" s="12" t="str">
        <f t="shared" si="535"/>
        <v>25</v>
      </c>
      <c r="L3805" s="2" t="s">
        <v>30</v>
      </c>
      <c r="M3805" s="2" t="s">
        <v>25</v>
      </c>
      <c r="N3805" s="2">
        <v>0.56000000000000005</v>
      </c>
      <c r="O3805" s="2" t="s">
        <v>16</v>
      </c>
      <c r="P3805" s="2">
        <v>7</v>
      </c>
      <c r="Q3805" s="2">
        <f t="shared" si="536"/>
        <v>2</v>
      </c>
      <c r="R3805" s="2">
        <v>75.63</v>
      </c>
      <c r="S3805" s="2">
        <f t="shared" si="537"/>
        <v>2</v>
      </c>
      <c r="T3805" s="42">
        <f>DataSet!G1426+DataSet!Q1426+DataSet!S1426</f>
        <v>7</v>
      </c>
      <c r="U3805" s="16" t="str">
        <f t="shared" si="538"/>
        <v>High</v>
      </c>
      <c r="V3805" s="4">
        <v>2</v>
      </c>
      <c r="W3805" s="33">
        <f t="shared" si="539"/>
        <v>530.00350597609543</v>
      </c>
      <c r="X3805" s="2" t="s">
        <v>17</v>
      </c>
    </row>
    <row r="3806" spans="1:24" ht="14.25" customHeight="1" x14ac:dyDescent="0.25">
      <c r="A3806" s="2">
        <v>1555</v>
      </c>
      <c r="B3806" s="2">
        <v>41</v>
      </c>
      <c r="C3806" s="2" t="str">
        <f t="shared" si="531"/>
        <v>Mid Adults</v>
      </c>
      <c r="D3806" s="2" t="s">
        <v>23</v>
      </c>
      <c r="E3806" s="2" t="s">
        <v>13</v>
      </c>
      <c r="F3806" s="2">
        <v>498.04</v>
      </c>
      <c r="G3806" s="2">
        <f t="shared" si="532"/>
        <v>2</v>
      </c>
      <c r="H3806" s="6">
        <v>45751</v>
      </c>
      <c r="I3806" s="12" t="str">
        <f t="shared" si="533"/>
        <v>2025</v>
      </c>
      <c r="J3806" s="10" t="str">
        <f t="shared" si="534"/>
        <v>Apr</v>
      </c>
      <c r="K3806" s="12" t="str">
        <f t="shared" si="535"/>
        <v>04</v>
      </c>
      <c r="L3806" s="2" t="s">
        <v>30</v>
      </c>
      <c r="M3806" s="2" t="s">
        <v>15</v>
      </c>
      <c r="N3806" s="2">
        <v>0.56000000000000005</v>
      </c>
      <c r="O3806" s="2" t="s">
        <v>21</v>
      </c>
      <c r="P3806" s="2">
        <v>16</v>
      </c>
      <c r="Q3806" s="2">
        <f t="shared" si="536"/>
        <v>3</v>
      </c>
      <c r="R3806" s="2">
        <v>31.13</v>
      </c>
      <c r="S3806" s="2">
        <f t="shared" si="537"/>
        <v>1</v>
      </c>
      <c r="T3806" s="42">
        <f>DataSet!G1556+DataSet!Q1556+DataSet!S1556</f>
        <v>8</v>
      </c>
      <c r="U3806" s="16" t="str">
        <f t="shared" si="538"/>
        <v>High</v>
      </c>
      <c r="V3806" s="4">
        <v>5</v>
      </c>
      <c r="W3806" s="33">
        <f t="shared" si="539"/>
        <v>530.16550000000007</v>
      </c>
      <c r="X3806" s="2" t="s">
        <v>28</v>
      </c>
    </row>
    <row r="3807" spans="1:24" ht="14.25" customHeight="1" x14ac:dyDescent="0.25">
      <c r="A3807" s="2">
        <v>1889</v>
      </c>
      <c r="B3807" s="2">
        <v>46</v>
      </c>
      <c r="C3807" s="2" t="str">
        <f t="shared" si="531"/>
        <v>Mid Adults</v>
      </c>
      <c r="D3807" s="2" t="s">
        <v>26</v>
      </c>
      <c r="E3807" s="2" t="s">
        <v>19</v>
      </c>
      <c r="F3807" s="2">
        <v>314.06</v>
      </c>
      <c r="G3807" s="2">
        <f t="shared" si="532"/>
        <v>1</v>
      </c>
      <c r="H3807" s="6">
        <v>46085</v>
      </c>
      <c r="I3807" s="12" t="str">
        <f t="shared" si="533"/>
        <v>2026</v>
      </c>
      <c r="J3807" s="10" t="str">
        <f t="shared" si="534"/>
        <v>Mar</v>
      </c>
      <c r="K3807" s="12" t="str">
        <f t="shared" si="535"/>
        <v>04</v>
      </c>
      <c r="L3807" s="2" t="s">
        <v>14</v>
      </c>
      <c r="M3807" s="2" t="s">
        <v>15</v>
      </c>
      <c r="N3807" s="2">
        <v>0.56000000000000005</v>
      </c>
      <c r="O3807" s="2" t="s">
        <v>21</v>
      </c>
      <c r="P3807" s="2">
        <v>13</v>
      </c>
      <c r="Q3807" s="2">
        <f t="shared" si="536"/>
        <v>2</v>
      </c>
      <c r="R3807" s="2">
        <v>24.16</v>
      </c>
      <c r="S3807" s="2">
        <f t="shared" si="537"/>
        <v>1</v>
      </c>
      <c r="T3807" s="42">
        <f>DataSet!G1890+DataSet!Q1890+DataSet!S1890</f>
        <v>4</v>
      </c>
      <c r="U3807" s="16" t="str">
        <f t="shared" si="538"/>
        <v>Low</v>
      </c>
      <c r="V3807" s="4">
        <v>1</v>
      </c>
      <c r="W3807" s="33">
        <f t="shared" si="539"/>
        <v>534.28380530973436</v>
      </c>
      <c r="X3807" s="2" t="s">
        <v>17</v>
      </c>
    </row>
    <row r="3808" spans="1:24" ht="14.25" customHeight="1" x14ac:dyDescent="0.25">
      <c r="A3808" s="2">
        <v>2199</v>
      </c>
      <c r="B3808" s="2">
        <v>65</v>
      </c>
      <c r="C3808" s="2" t="str">
        <f t="shared" si="531"/>
        <v>Seniors</v>
      </c>
      <c r="D3808" s="2" t="s">
        <v>18</v>
      </c>
      <c r="E3808" s="2" t="s">
        <v>27</v>
      </c>
      <c r="F3808" s="2">
        <v>412.76</v>
      </c>
      <c r="G3808" s="2">
        <f t="shared" si="532"/>
        <v>2</v>
      </c>
      <c r="H3808" s="6">
        <v>46395</v>
      </c>
      <c r="I3808" s="12" t="str">
        <f t="shared" si="533"/>
        <v>2027</v>
      </c>
      <c r="J3808" s="10" t="str">
        <f t="shared" si="534"/>
        <v>Jan</v>
      </c>
      <c r="K3808" s="12" t="str">
        <f t="shared" si="535"/>
        <v>08</v>
      </c>
      <c r="L3808" s="2" t="s">
        <v>24</v>
      </c>
      <c r="M3808" s="2" t="s">
        <v>25</v>
      </c>
      <c r="N3808" s="2">
        <v>0.56000000000000005</v>
      </c>
      <c r="O3808" s="2" t="s">
        <v>21</v>
      </c>
      <c r="P3808" s="2">
        <v>12</v>
      </c>
      <c r="Q3808" s="2">
        <f t="shared" si="536"/>
        <v>2</v>
      </c>
      <c r="R3808" s="2">
        <v>34.4</v>
      </c>
      <c r="S3808" s="2">
        <f t="shared" si="537"/>
        <v>1</v>
      </c>
      <c r="T3808" s="42">
        <f>DataSet!G2200+DataSet!Q2200+DataSet!S2200</f>
        <v>4</v>
      </c>
      <c r="U3808" s="16" t="str">
        <f t="shared" si="538"/>
        <v>Low</v>
      </c>
      <c r="V3808" s="4">
        <v>5</v>
      </c>
      <c r="W3808" s="33">
        <f t="shared" si="539"/>
        <v>530.31219178082188</v>
      </c>
      <c r="X3808" s="2" t="s">
        <v>22</v>
      </c>
    </row>
    <row r="3809" spans="1:24" ht="14.25" customHeight="1" x14ac:dyDescent="0.25">
      <c r="A3809" s="2">
        <v>2209</v>
      </c>
      <c r="B3809" s="2">
        <v>47</v>
      </c>
      <c r="C3809" s="2" t="str">
        <f t="shared" si="531"/>
        <v>Mid Adults</v>
      </c>
      <c r="D3809" s="2" t="s">
        <v>23</v>
      </c>
      <c r="E3809" s="2" t="s">
        <v>29</v>
      </c>
      <c r="F3809" s="2">
        <v>222.66</v>
      </c>
      <c r="G3809" s="2">
        <f t="shared" si="532"/>
        <v>1</v>
      </c>
      <c r="H3809" s="6">
        <v>46405</v>
      </c>
      <c r="I3809" s="12" t="str">
        <f t="shared" si="533"/>
        <v>2027</v>
      </c>
      <c r="J3809" s="10" t="str">
        <f t="shared" si="534"/>
        <v>Jan</v>
      </c>
      <c r="K3809" s="12" t="str">
        <f t="shared" si="535"/>
        <v>18</v>
      </c>
      <c r="L3809" s="2" t="s">
        <v>20</v>
      </c>
      <c r="M3809" s="2" t="s">
        <v>25</v>
      </c>
      <c r="N3809" s="2">
        <v>0.56000000000000005</v>
      </c>
      <c r="O3809" s="2" t="s">
        <v>16</v>
      </c>
      <c r="P3809" s="2">
        <v>16</v>
      </c>
      <c r="Q3809" s="2">
        <f t="shared" si="536"/>
        <v>3</v>
      </c>
      <c r="R3809" s="2">
        <v>13.92</v>
      </c>
      <c r="S3809" s="2">
        <f t="shared" si="537"/>
        <v>1</v>
      </c>
      <c r="T3809" s="42">
        <f>DataSet!G2210+DataSet!Q2210+DataSet!S2210</f>
        <v>5</v>
      </c>
      <c r="U3809" s="16" t="str">
        <f t="shared" si="538"/>
        <v>Medium</v>
      </c>
      <c r="V3809" s="4">
        <v>5</v>
      </c>
      <c r="W3809" s="33">
        <f t="shared" si="539"/>
        <v>530.85142201834867</v>
      </c>
      <c r="X3809" s="2" t="s">
        <v>17</v>
      </c>
    </row>
    <row r="3810" spans="1:24" ht="14.25" customHeight="1" x14ac:dyDescent="0.25">
      <c r="A3810" s="2">
        <v>2355</v>
      </c>
      <c r="B3810" s="2">
        <v>59</v>
      </c>
      <c r="C3810" s="2" t="str">
        <f t="shared" si="531"/>
        <v>Late Adults</v>
      </c>
      <c r="D3810" s="2" t="s">
        <v>23</v>
      </c>
      <c r="E3810" s="2" t="s">
        <v>29</v>
      </c>
      <c r="F3810" s="2">
        <v>286.37</v>
      </c>
      <c r="G3810" s="2">
        <f t="shared" si="532"/>
        <v>1</v>
      </c>
      <c r="H3810" s="6">
        <v>46551</v>
      </c>
      <c r="I3810" s="12" t="str">
        <f t="shared" si="533"/>
        <v>2027</v>
      </c>
      <c r="J3810" s="10" t="str">
        <f t="shared" si="534"/>
        <v>Jun</v>
      </c>
      <c r="K3810" s="12" t="str">
        <f t="shared" si="535"/>
        <v>13</v>
      </c>
      <c r="L3810" s="2" t="s">
        <v>20</v>
      </c>
      <c r="M3810" s="2" t="s">
        <v>25</v>
      </c>
      <c r="N3810" s="2">
        <v>0.56000000000000005</v>
      </c>
      <c r="O3810" s="2" t="s">
        <v>21</v>
      </c>
      <c r="P3810" s="2">
        <v>2</v>
      </c>
      <c r="Q3810" s="2">
        <f t="shared" si="536"/>
        <v>1</v>
      </c>
      <c r="R3810" s="2">
        <v>143.18</v>
      </c>
      <c r="S3810" s="2">
        <f t="shared" si="537"/>
        <v>2</v>
      </c>
      <c r="T3810" s="42">
        <f>DataSet!G2356+DataSet!Q2356+DataSet!S2356</f>
        <v>5</v>
      </c>
      <c r="U3810" s="16" t="str">
        <f t="shared" si="538"/>
        <v>Medium</v>
      </c>
      <c r="V3810" s="4">
        <v>1</v>
      </c>
      <c r="W3810" s="33">
        <f t="shared" si="539"/>
        <v>535.26257777777766</v>
      </c>
      <c r="X3810" s="2" t="s">
        <v>17</v>
      </c>
    </row>
    <row r="3811" spans="1:24" ht="14.25" customHeight="1" x14ac:dyDescent="0.25">
      <c r="A3811" s="2">
        <v>2695</v>
      </c>
      <c r="B3811" s="2">
        <v>18</v>
      </c>
      <c r="C3811" s="2" t="str">
        <f t="shared" si="531"/>
        <v>Young Adults</v>
      </c>
      <c r="D3811" s="2" t="s">
        <v>26</v>
      </c>
      <c r="E3811" s="2" t="s">
        <v>27</v>
      </c>
      <c r="F3811" s="2">
        <v>802.43</v>
      </c>
      <c r="G3811" s="2">
        <f t="shared" si="532"/>
        <v>3</v>
      </c>
      <c r="H3811" s="6">
        <v>46891</v>
      </c>
      <c r="I3811" s="12" t="str">
        <f t="shared" si="533"/>
        <v>2028</v>
      </c>
      <c r="J3811" s="10" t="str">
        <f t="shared" si="534"/>
        <v>May</v>
      </c>
      <c r="K3811" s="12" t="str">
        <f t="shared" si="535"/>
        <v>18</v>
      </c>
      <c r="L3811" s="2" t="s">
        <v>20</v>
      </c>
      <c r="M3811" s="2" t="s">
        <v>25</v>
      </c>
      <c r="N3811" s="2">
        <v>0.56000000000000005</v>
      </c>
      <c r="O3811" s="2" t="s">
        <v>21</v>
      </c>
      <c r="P3811" s="2">
        <v>18</v>
      </c>
      <c r="Q3811" s="2">
        <f t="shared" si="536"/>
        <v>3</v>
      </c>
      <c r="R3811" s="2">
        <v>44.58</v>
      </c>
      <c r="S3811" s="2">
        <f t="shared" si="537"/>
        <v>1</v>
      </c>
      <c r="T3811" s="42">
        <f>DataSet!G2696+DataSet!Q2696+DataSet!S2696</f>
        <v>5</v>
      </c>
      <c r="U3811" s="16" t="str">
        <f t="shared" si="538"/>
        <v>Medium</v>
      </c>
      <c r="V3811" s="4">
        <v>3</v>
      </c>
      <c r="W3811" s="33">
        <f t="shared" si="539"/>
        <v>508.57300395256937</v>
      </c>
      <c r="X3811" s="2" t="s">
        <v>28</v>
      </c>
    </row>
    <row r="3812" spans="1:24" ht="14.25" customHeight="1" x14ac:dyDescent="0.25">
      <c r="A3812" s="2">
        <v>2714</v>
      </c>
      <c r="B3812" s="2">
        <v>34</v>
      </c>
      <c r="C3812" s="2" t="str">
        <f t="shared" si="531"/>
        <v>Early Adults</v>
      </c>
      <c r="D3812" s="2" t="s">
        <v>23</v>
      </c>
      <c r="E3812" s="2" t="s">
        <v>29</v>
      </c>
      <c r="F3812" s="2">
        <v>312.68</v>
      </c>
      <c r="G3812" s="2">
        <f t="shared" si="532"/>
        <v>1</v>
      </c>
      <c r="H3812" s="6">
        <v>46910</v>
      </c>
      <c r="I3812" s="12" t="str">
        <f t="shared" si="533"/>
        <v>2028</v>
      </c>
      <c r="J3812" s="10" t="str">
        <f t="shared" si="534"/>
        <v>Jun</v>
      </c>
      <c r="K3812" s="12" t="str">
        <f t="shared" si="535"/>
        <v>06</v>
      </c>
      <c r="L3812" s="2" t="s">
        <v>20</v>
      </c>
      <c r="M3812" s="2" t="s">
        <v>15</v>
      </c>
      <c r="N3812" s="2">
        <v>0.56000000000000005</v>
      </c>
      <c r="O3812" s="2" t="s">
        <v>16</v>
      </c>
      <c r="P3812" s="2">
        <v>17</v>
      </c>
      <c r="Q3812" s="2">
        <f t="shared" si="536"/>
        <v>3</v>
      </c>
      <c r="R3812" s="2">
        <v>18.39</v>
      </c>
      <c r="S3812" s="2">
        <f t="shared" si="537"/>
        <v>1</v>
      </c>
      <c r="T3812" s="42">
        <f>DataSet!G2715+DataSet!Q2715+DataSet!S2715</f>
        <v>6</v>
      </c>
      <c r="U3812" s="16" t="str">
        <f t="shared" si="538"/>
        <v>Medium</v>
      </c>
      <c r="V3812" s="4">
        <v>4</v>
      </c>
      <c r="W3812" s="33">
        <f t="shared" si="539"/>
        <v>512.60882591093105</v>
      </c>
      <c r="X3812" s="2" t="s">
        <v>22</v>
      </c>
    </row>
    <row r="3813" spans="1:24" ht="14.25" customHeight="1" x14ac:dyDescent="0.25">
      <c r="A3813" s="2">
        <v>2771</v>
      </c>
      <c r="B3813" s="2">
        <v>48</v>
      </c>
      <c r="C3813" s="2" t="str">
        <f t="shared" si="531"/>
        <v>Mid Adults</v>
      </c>
      <c r="D3813" s="2" t="s">
        <v>12</v>
      </c>
      <c r="E3813" s="2" t="s">
        <v>19</v>
      </c>
      <c r="F3813" s="2">
        <v>954.42</v>
      </c>
      <c r="G3813" s="2">
        <f t="shared" si="532"/>
        <v>3</v>
      </c>
      <c r="H3813" s="6">
        <v>46967</v>
      </c>
      <c r="I3813" s="12" t="str">
        <f t="shared" si="533"/>
        <v>2028</v>
      </c>
      <c r="J3813" s="10" t="str">
        <f t="shared" si="534"/>
        <v>Aug</v>
      </c>
      <c r="K3813" s="12" t="str">
        <f t="shared" si="535"/>
        <v>02</v>
      </c>
      <c r="L3813" s="2" t="s">
        <v>24</v>
      </c>
      <c r="M3813" s="2" t="s">
        <v>25</v>
      </c>
      <c r="N3813" s="2">
        <v>0.56000000000000005</v>
      </c>
      <c r="O3813" s="2" t="s">
        <v>16</v>
      </c>
      <c r="P3813" s="2">
        <v>14</v>
      </c>
      <c r="Q3813" s="2">
        <f t="shared" si="536"/>
        <v>2</v>
      </c>
      <c r="R3813" s="2">
        <v>68.17</v>
      </c>
      <c r="S3813" s="2">
        <f t="shared" si="537"/>
        <v>2</v>
      </c>
      <c r="T3813" s="42">
        <f>DataSet!G2772+DataSet!Q2772+DataSet!S2772</f>
        <v>6</v>
      </c>
      <c r="U3813" s="16" t="str">
        <f t="shared" si="538"/>
        <v>Medium</v>
      </c>
      <c r="V3813" s="4">
        <v>1</v>
      </c>
      <c r="W3813" s="33">
        <f t="shared" si="539"/>
        <v>536.37370535714274</v>
      </c>
      <c r="X3813" s="2" t="s">
        <v>22</v>
      </c>
    </row>
    <row r="3814" spans="1:24" ht="14.25" customHeight="1" x14ac:dyDescent="0.25">
      <c r="A3814" s="2">
        <v>3473</v>
      </c>
      <c r="B3814" s="2">
        <v>54</v>
      </c>
      <c r="C3814" s="2" t="str">
        <f t="shared" si="531"/>
        <v>Late Adults</v>
      </c>
      <c r="D3814" s="2" t="s">
        <v>26</v>
      </c>
      <c r="E3814" s="2" t="s">
        <v>13</v>
      </c>
      <c r="F3814" s="2">
        <v>738.72</v>
      </c>
      <c r="G3814" s="2">
        <f t="shared" si="532"/>
        <v>3</v>
      </c>
      <c r="H3814" s="6">
        <v>47669</v>
      </c>
      <c r="I3814" s="12" t="str">
        <f t="shared" si="533"/>
        <v>2030</v>
      </c>
      <c r="J3814" s="10" t="str">
        <f t="shared" si="534"/>
        <v>Jul</v>
      </c>
      <c r="K3814" s="12" t="str">
        <f t="shared" si="535"/>
        <v>05</v>
      </c>
      <c r="L3814" s="2" t="s">
        <v>30</v>
      </c>
      <c r="M3814" s="2" t="s">
        <v>25</v>
      </c>
      <c r="N3814" s="2">
        <v>0.56000000000000005</v>
      </c>
      <c r="O3814" s="2" t="s">
        <v>16</v>
      </c>
      <c r="P3814" s="2">
        <v>4</v>
      </c>
      <c r="Q3814" s="2">
        <f t="shared" si="536"/>
        <v>1</v>
      </c>
      <c r="R3814" s="2">
        <v>184.68</v>
      </c>
      <c r="S3814" s="2">
        <f t="shared" si="537"/>
        <v>3</v>
      </c>
      <c r="T3814" s="42">
        <f>DataSet!G3474+DataSet!Q3474+DataSet!S3474</f>
        <v>5</v>
      </c>
      <c r="U3814" s="16" t="str">
        <f t="shared" si="538"/>
        <v>Medium</v>
      </c>
      <c r="V3814" s="4">
        <v>2</v>
      </c>
      <c r="W3814" s="33">
        <f t="shared" si="539"/>
        <v>530.00579999999979</v>
      </c>
      <c r="X3814" s="2" t="s">
        <v>17</v>
      </c>
    </row>
    <row r="3815" spans="1:24" ht="14.25" customHeight="1" x14ac:dyDescent="0.25">
      <c r="A3815" s="2">
        <v>3703</v>
      </c>
      <c r="B3815" s="2">
        <v>61</v>
      </c>
      <c r="C3815" s="2" t="str">
        <f t="shared" si="531"/>
        <v>Seniors</v>
      </c>
      <c r="D3815" s="2" t="s">
        <v>26</v>
      </c>
      <c r="E3815" s="2" t="s">
        <v>29</v>
      </c>
      <c r="F3815" s="2">
        <v>273.72000000000003</v>
      </c>
      <c r="G3815" s="2">
        <f t="shared" si="532"/>
        <v>1</v>
      </c>
      <c r="H3815" s="6">
        <v>47899</v>
      </c>
      <c r="I3815" s="12" t="str">
        <f t="shared" si="533"/>
        <v>2031</v>
      </c>
      <c r="J3815" s="10" t="str">
        <f t="shared" si="534"/>
        <v>Feb</v>
      </c>
      <c r="K3815" s="12" t="str">
        <f t="shared" si="535"/>
        <v>20</v>
      </c>
      <c r="L3815" s="2" t="s">
        <v>14</v>
      </c>
      <c r="M3815" s="2" t="s">
        <v>25</v>
      </c>
      <c r="N3815" s="2">
        <v>0.56000000000000005</v>
      </c>
      <c r="O3815" s="2" t="s">
        <v>16</v>
      </c>
      <c r="P3815" s="2">
        <v>10</v>
      </c>
      <c r="Q3815" s="2">
        <f t="shared" si="536"/>
        <v>2</v>
      </c>
      <c r="R3815" s="2">
        <v>27.37</v>
      </c>
      <c r="S3815" s="2">
        <f t="shared" si="537"/>
        <v>1</v>
      </c>
      <c r="T3815" s="42">
        <f>DataSet!G3704+DataSet!Q3704+DataSet!S3704</f>
        <v>7</v>
      </c>
      <c r="U3815" s="16" t="str">
        <f t="shared" si="538"/>
        <v>High</v>
      </c>
      <c r="V3815" s="4">
        <v>3</v>
      </c>
      <c r="W3815" s="33">
        <f t="shared" si="539"/>
        <v>507.40690476190491</v>
      </c>
      <c r="X3815" s="2" t="s">
        <v>28</v>
      </c>
    </row>
    <row r="3816" spans="1:24" ht="14.25" customHeight="1" x14ac:dyDescent="0.25">
      <c r="A3816" s="2">
        <v>3842</v>
      </c>
      <c r="B3816" s="2">
        <v>37</v>
      </c>
      <c r="C3816" s="2" t="str">
        <f t="shared" si="531"/>
        <v>Early Adults</v>
      </c>
      <c r="D3816" s="2" t="s">
        <v>12</v>
      </c>
      <c r="E3816" s="2" t="s">
        <v>27</v>
      </c>
      <c r="F3816" s="2">
        <v>499.42</v>
      </c>
      <c r="G3816" s="2">
        <f t="shared" si="532"/>
        <v>2</v>
      </c>
      <c r="H3816" s="6">
        <v>48038</v>
      </c>
      <c r="I3816" s="12" t="str">
        <f t="shared" si="533"/>
        <v>2031</v>
      </c>
      <c r="J3816" s="10" t="str">
        <f t="shared" si="534"/>
        <v>Jul</v>
      </c>
      <c r="K3816" s="12" t="str">
        <f t="shared" si="535"/>
        <v>09</v>
      </c>
      <c r="L3816" s="2" t="s">
        <v>14</v>
      </c>
      <c r="M3816" s="2" t="s">
        <v>15</v>
      </c>
      <c r="N3816" s="2">
        <v>0.56000000000000005</v>
      </c>
      <c r="O3816" s="2" t="s">
        <v>21</v>
      </c>
      <c r="P3816" s="2">
        <v>8</v>
      </c>
      <c r="Q3816" s="2">
        <f t="shared" si="536"/>
        <v>2</v>
      </c>
      <c r="R3816" s="2">
        <v>62.43</v>
      </c>
      <c r="S3816" s="2">
        <f t="shared" si="537"/>
        <v>2</v>
      </c>
      <c r="T3816" s="42">
        <f>DataSet!G3843+DataSet!Q3843+DataSet!S3843</f>
        <v>7</v>
      </c>
      <c r="U3816" s="16" t="str">
        <f t="shared" si="538"/>
        <v>High</v>
      </c>
      <c r="V3816" s="4">
        <v>2</v>
      </c>
      <c r="W3816" s="33">
        <f t="shared" si="539"/>
        <v>529.16759036144572</v>
      </c>
      <c r="X3816" s="2" t="s">
        <v>22</v>
      </c>
    </row>
    <row r="3817" spans="1:24" ht="14.25" customHeight="1" x14ac:dyDescent="0.25">
      <c r="A3817" s="2">
        <v>3878</v>
      </c>
      <c r="B3817" s="2">
        <v>24</v>
      </c>
      <c r="C3817" s="2" t="str">
        <f t="shared" si="531"/>
        <v>Young Adults</v>
      </c>
      <c r="D3817" s="2" t="s">
        <v>18</v>
      </c>
      <c r="E3817" s="2" t="s">
        <v>13</v>
      </c>
      <c r="F3817" s="2">
        <v>247.15</v>
      </c>
      <c r="G3817" s="2">
        <f t="shared" si="532"/>
        <v>1</v>
      </c>
      <c r="H3817" s="6">
        <v>48074</v>
      </c>
      <c r="I3817" s="12" t="str">
        <f t="shared" si="533"/>
        <v>2031</v>
      </c>
      <c r="J3817" s="10" t="str">
        <f t="shared" si="534"/>
        <v>Aug</v>
      </c>
      <c r="K3817" s="12" t="str">
        <f t="shared" si="535"/>
        <v>14</v>
      </c>
      <c r="L3817" s="2" t="s">
        <v>24</v>
      </c>
      <c r="M3817" s="2" t="s">
        <v>15</v>
      </c>
      <c r="N3817" s="2">
        <v>0.56000000000000005</v>
      </c>
      <c r="O3817" s="2" t="s">
        <v>21</v>
      </c>
      <c r="P3817" s="2">
        <v>16</v>
      </c>
      <c r="Q3817" s="2">
        <f t="shared" si="536"/>
        <v>3</v>
      </c>
      <c r="R3817" s="2">
        <v>15.45</v>
      </c>
      <c r="S3817" s="2">
        <f t="shared" si="537"/>
        <v>1</v>
      </c>
      <c r="T3817" s="42">
        <f>DataSet!G3879+DataSet!Q3879+DataSet!S3879</f>
        <v>7</v>
      </c>
      <c r="U3817" s="16" t="str">
        <f t="shared" si="538"/>
        <v>High</v>
      </c>
      <c r="V3817" s="4">
        <v>3</v>
      </c>
      <c r="W3817" s="33">
        <f t="shared" si="539"/>
        <v>508.33792828685273</v>
      </c>
      <c r="X3817" s="2" t="s">
        <v>22</v>
      </c>
    </row>
    <row r="3818" spans="1:24" ht="14.25" customHeight="1" x14ac:dyDescent="0.25">
      <c r="A3818" s="2">
        <v>4047</v>
      </c>
      <c r="B3818" s="2">
        <v>62</v>
      </c>
      <c r="C3818" s="2" t="str">
        <f t="shared" si="531"/>
        <v>Seniors</v>
      </c>
      <c r="D3818" s="2" t="s">
        <v>12</v>
      </c>
      <c r="E3818" s="2" t="s">
        <v>29</v>
      </c>
      <c r="F3818" s="2">
        <v>279.27999999999997</v>
      </c>
      <c r="G3818" s="2">
        <f t="shared" si="532"/>
        <v>1</v>
      </c>
      <c r="H3818" s="6">
        <v>48243</v>
      </c>
      <c r="I3818" s="12" t="str">
        <f t="shared" si="533"/>
        <v>2032</v>
      </c>
      <c r="J3818" s="10" t="str">
        <f t="shared" si="534"/>
        <v>Jan</v>
      </c>
      <c r="K3818" s="12" t="str">
        <f t="shared" si="535"/>
        <v>30</v>
      </c>
      <c r="L3818" s="2" t="s">
        <v>30</v>
      </c>
      <c r="M3818" s="2" t="s">
        <v>25</v>
      </c>
      <c r="N3818" s="2">
        <v>0.56000000000000005</v>
      </c>
      <c r="O3818" s="2" t="s">
        <v>16</v>
      </c>
      <c r="P3818" s="2">
        <v>11</v>
      </c>
      <c r="Q3818" s="2">
        <f t="shared" si="536"/>
        <v>2</v>
      </c>
      <c r="R3818" s="2">
        <v>25.39</v>
      </c>
      <c r="S3818" s="2">
        <f t="shared" si="537"/>
        <v>1</v>
      </c>
      <c r="T3818" s="42">
        <f>DataSet!G4048+DataSet!Q4048+DataSet!S4048</f>
        <v>5</v>
      </c>
      <c r="U3818" s="16" t="str">
        <f t="shared" si="538"/>
        <v>Medium</v>
      </c>
      <c r="V3818" s="4">
        <v>4</v>
      </c>
      <c r="W3818" s="33">
        <f t="shared" si="539"/>
        <v>513.42154471544711</v>
      </c>
      <c r="X3818" s="2" t="s">
        <v>17</v>
      </c>
    </row>
    <row r="3819" spans="1:24" ht="14.25" customHeight="1" x14ac:dyDescent="0.25">
      <c r="A3819" s="2">
        <v>4127</v>
      </c>
      <c r="B3819" s="2">
        <v>44</v>
      </c>
      <c r="C3819" s="2" t="str">
        <f t="shared" si="531"/>
        <v>Mid Adults</v>
      </c>
      <c r="D3819" s="2" t="s">
        <v>23</v>
      </c>
      <c r="E3819" s="2" t="s">
        <v>29</v>
      </c>
      <c r="F3819" s="2">
        <v>255.61</v>
      </c>
      <c r="G3819" s="2">
        <f t="shared" si="532"/>
        <v>1</v>
      </c>
      <c r="H3819" s="6">
        <v>48323</v>
      </c>
      <c r="I3819" s="12" t="str">
        <f t="shared" si="533"/>
        <v>2032</v>
      </c>
      <c r="J3819" s="10" t="str">
        <f t="shared" si="534"/>
        <v>Apr</v>
      </c>
      <c r="K3819" s="12" t="str">
        <f t="shared" si="535"/>
        <v>19</v>
      </c>
      <c r="L3819" s="2" t="s">
        <v>20</v>
      </c>
      <c r="M3819" s="2" t="s">
        <v>15</v>
      </c>
      <c r="N3819" s="2">
        <v>0.56000000000000005</v>
      </c>
      <c r="O3819" s="2" t="s">
        <v>16</v>
      </c>
      <c r="P3819" s="2">
        <v>4</v>
      </c>
      <c r="Q3819" s="2">
        <f t="shared" si="536"/>
        <v>1</v>
      </c>
      <c r="R3819" s="2">
        <v>63.9</v>
      </c>
      <c r="S3819" s="2">
        <f t="shared" si="537"/>
        <v>2</v>
      </c>
      <c r="T3819" s="42">
        <f>DataSet!G4128+DataSet!Q4128+DataSet!S4128</f>
        <v>6</v>
      </c>
      <c r="U3819" s="16" t="str">
        <f t="shared" si="538"/>
        <v>Medium</v>
      </c>
      <c r="V3819" s="4">
        <v>2</v>
      </c>
      <c r="W3819" s="33">
        <f t="shared" si="539"/>
        <v>529.28754032258053</v>
      </c>
      <c r="X3819" s="2" t="s">
        <v>22</v>
      </c>
    </row>
    <row r="3820" spans="1:24" ht="14.25" customHeight="1" x14ac:dyDescent="0.25">
      <c r="A3820" s="2">
        <v>4606</v>
      </c>
      <c r="B3820" s="2">
        <v>52</v>
      </c>
      <c r="C3820" s="2" t="str">
        <f t="shared" si="531"/>
        <v>Late Adults</v>
      </c>
      <c r="D3820" s="2" t="s">
        <v>12</v>
      </c>
      <c r="E3820" s="2" t="s">
        <v>27</v>
      </c>
      <c r="F3820" s="2">
        <v>525.36</v>
      </c>
      <c r="G3820" s="2">
        <f t="shared" si="532"/>
        <v>2</v>
      </c>
      <c r="H3820" s="6">
        <v>48802</v>
      </c>
      <c r="I3820" s="12" t="str">
        <f t="shared" si="533"/>
        <v>2033</v>
      </c>
      <c r="J3820" s="10" t="str">
        <f t="shared" si="534"/>
        <v>Aug</v>
      </c>
      <c r="K3820" s="12" t="str">
        <f t="shared" si="535"/>
        <v>11</v>
      </c>
      <c r="L3820" s="2" t="s">
        <v>30</v>
      </c>
      <c r="M3820" s="2" t="s">
        <v>15</v>
      </c>
      <c r="N3820" s="2">
        <v>0.56000000000000005</v>
      </c>
      <c r="O3820" s="2" t="s">
        <v>21</v>
      </c>
      <c r="P3820" s="2">
        <v>5</v>
      </c>
      <c r="Q3820" s="2">
        <f t="shared" si="536"/>
        <v>1</v>
      </c>
      <c r="R3820" s="2">
        <v>105.07</v>
      </c>
      <c r="S3820" s="2">
        <f t="shared" si="537"/>
        <v>2</v>
      </c>
      <c r="T3820" s="42">
        <f>DataSet!G4607+DataSet!Q4607+DataSet!S4607</f>
        <v>6</v>
      </c>
      <c r="U3820" s="16" t="str">
        <f t="shared" si="538"/>
        <v>Medium</v>
      </c>
      <c r="V3820" s="4">
        <v>1</v>
      </c>
      <c r="W3820" s="33">
        <f t="shared" si="539"/>
        <v>534.49905829596401</v>
      </c>
      <c r="X3820" s="2" t="s">
        <v>28</v>
      </c>
    </row>
    <row r="3821" spans="1:24" ht="14.25" customHeight="1" x14ac:dyDescent="0.25">
      <c r="A3821" s="2">
        <v>4934</v>
      </c>
      <c r="B3821" s="2">
        <v>56</v>
      </c>
      <c r="C3821" s="2" t="str">
        <f t="shared" si="531"/>
        <v>Late Adults</v>
      </c>
      <c r="D3821" s="2" t="s">
        <v>18</v>
      </c>
      <c r="E3821" s="2" t="s">
        <v>27</v>
      </c>
      <c r="F3821" s="2">
        <v>142.43</v>
      </c>
      <c r="G3821" s="2">
        <f t="shared" si="532"/>
        <v>1</v>
      </c>
      <c r="H3821" s="6">
        <v>49130</v>
      </c>
      <c r="I3821" s="12" t="str">
        <f t="shared" si="533"/>
        <v>2034</v>
      </c>
      <c r="J3821" s="10" t="str">
        <f t="shared" si="534"/>
        <v>Jul</v>
      </c>
      <c r="K3821" s="12" t="str">
        <f t="shared" si="535"/>
        <v>05</v>
      </c>
      <c r="L3821" s="2" t="s">
        <v>30</v>
      </c>
      <c r="M3821" s="2" t="s">
        <v>25</v>
      </c>
      <c r="N3821" s="2">
        <v>0.56000000000000005</v>
      </c>
      <c r="O3821" s="2" t="s">
        <v>16</v>
      </c>
      <c r="P3821" s="2">
        <v>6</v>
      </c>
      <c r="Q3821" s="2">
        <f t="shared" si="536"/>
        <v>2</v>
      </c>
      <c r="R3821" s="2">
        <v>23.74</v>
      </c>
      <c r="S3821" s="2">
        <f t="shared" si="537"/>
        <v>1</v>
      </c>
      <c r="T3821" s="42">
        <f>DataSet!G4935+DataSet!Q4935+DataSet!S4935</f>
        <v>8</v>
      </c>
      <c r="U3821" s="16" t="str">
        <f t="shared" si="538"/>
        <v>High</v>
      </c>
      <c r="V3821" s="4">
        <v>3</v>
      </c>
      <c r="W3821" s="33">
        <f t="shared" si="539"/>
        <v>509.38268000000011</v>
      </c>
      <c r="X3821" s="2" t="s">
        <v>28</v>
      </c>
    </row>
    <row r="3822" spans="1:24" ht="14.25" customHeight="1" x14ac:dyDescent="0.25">
      <c r="A3822" s="2">
        <v>4983</v>
      </c>
      <c r="B3822" s="2">
        <v>56</v>
      </c>
      <c r="C3822" s="2" t="str">
        <f t="shared" si="531"/>
        <v>Late Adults</v>
      </c>
      <c r="D3822" s="2" t="s">
        <v>18</v>
      </c>
      <c r="E3822" s="2" t="s">
        <v>27</v>
      </c>
      <c r="F3822" s="2">
        <v>104.54</v>
      </c>
      <c r="G3822" s="2">
        <f t="shared" si="532"/>
        <v>1</v>
      </c>
      <c r="H3822" s="6">
        <v>49179</v>
      </c>
      <c r="I3822" s="12" t="str">
        <f t="shared" si="533"/>
        <v>2034</v>
      </c>
      <c r="J3822" s="10" t="str">
        <f t="shared" si="534"/>
        <v>Aug</v>
      </c>
      <c r="K3822" s="12" t="str">
        <f t="shared" si="535"/>
        <v>23</v>
      </c>
      <c r="L3822" s="2" t="s">
        <v>14</v>
      </c>
      <c r="M3822" s="2" t="s">
        <v>25</v>
      </c>
      <c r="N3822" s="2">
        <v>0.56000000000000005</v>
      </c>
      <c r="O3822" s="2" t="s">
        <v>16</v>
      </c>
      <c r="P3822" s="2">
        <v>19</v>
      </c>
      <c r="Q3822" s="2">
        <f t="shared" si="536"/>
        <v>3</v>
      </c>
      <c r="R3822" s="2">
        <v>5.5</v>
      </c>
      <c r="S3822" s="2">
        <f t="shared" si="537"/>
        <v>1</v>
      </c>
      <c r="T3822" s="42">
        <f>DataSet!G4984+DataSet!Q4984+DataSet!S4984</f>
        <v>4</v>
      </c>
      <c r="U3822" s="16" t="str">
        <f t="shared" si="538"/>
        <v>Low</v>
      </c>
      <c r="V3822" s="4">
        <v>4</v>
      </c>
      <c r="W3822" s="33">
        <f t="shared" si="539"/>
        <v>514.37722448979582</v>
      </c>
      <c r="X3822" s="2" t="s">
        <v>22</v>
      </c>
    </row>
    <row r="3823" spans="1:24" ht="14.25" customHeight="1" x14ac:dyDescent="0.25">
      <c r="A3823" s="2">
        <v>94</v>
      </c>
      <c r="B3823" s="2">
        <v>54</v>
      </c>
      <c r="C3823" s="2" t="str">
        <f t="shared" si="531"/>
        <v>Late Adults</v>
      </c>
      <c r="D3823" s="2" t="s">
        <v>26</v>
      </c>
      <c r="E3823" s="2" t="s">
        <v>13</v>
      </c>
      <c r="F3823" s="2">
        <v>572.87</v>
      </c>
      <c r="G3823" s="2">
        <f t="shared" si="532"/>
        <v>2</v>
      </c>
      <c r="H3823" s="6">
        <v>44290</v>
      </c>
      <c r="I3823" s="12" t="str">
        <f t="shared" si="533"/>
        <v>2021</v>
      </c>
      <c r="J3823" s="10" t="str">
        <f t="shared" si="534"/>
        <v>Apr</v>
      </c>
      <c r="K3823" s="12" t="str">
        <f t="shared" si="535"/>
        <v>04</v>
      </c>
      <c r="L3823" s="2" t="s">
        <v>20</v>
      </c>
      <c r="M3823" s="2" t="s">
        <v>15</v>
      </c>
      <c r="N3823" s="2">
        <v>0.55000000000000004</v>
      </c>
      <c r="O3823" s="2" t="s">
        <v>21</v>
      </c>
      <c r="P3823" s="2">
        <v>3</v>
      </c>
      <c r="Q3823" s="2">
        <f t="shared" si="536"/>
        <v>1</v>
      </c>
      <c r="R3823" s="2">
        <v>190.96</v>
      </c>
      <c r="S3823" s="2">
        <f t="shared" si="537"/>
        <v>3</v>
      </c>
      <c r="T3823" s="42">
        <f>DataSet!G95+DataSet!Q95+DataSet!S95</f>
        <v>6</v>
      </c>
      <c r="U3823" s="16" t="str">
        <f t="shared" si="538"/>
        <v>Medium</v>
      </c>
      <c r="V3823" s="4">
        <v>2</v>
      </c>
      <c r="W3823" s="33">
        <f t="shared" si="539"/>
        <v>530.3955465587045</v>
      </c>
      <c r="X3823" s="2" t="s">
        <v>28</v>
      </c>
    </row>
    <row r="3824" spans="1:24" ht="14.25" customHeight="1" x14ac:dyDescent="0.25">
      <c r="A3824" s="2">
        <v>390</v>
      </c>
      <c r="B3824" s="2">
        <v>23</v>
      </c>
      <c r="C3824" s="2" t="str">
        <f t="shared" si="531"/>
        <v>Young Adults</v>
      </c>
      <c r="D3824" s="2" t="s">
        <v>23</v>
      </c>
      <c r="E3824" s="2" t="s">
        <v>19</v>
      </c>
      <c r="F3824" s="2">
        <v>110.5</v>
      </c>
      <c r="G3824" s="2">
        <f t="shared" si="532"/>
        <v>1</v>
      </c>
      <c r="H3824" s="6">
        <v>44586</v>
      </c>
      <c r="I3824" s="12" t="str">
        <f t="shared" si="533"/>
        <v>2022</v>
      </c>
      <c r="J3824" s="10" t="str">
        <f t="shared" si="534"/>
        <v>Jan</v>
      </c>
      <c r="K3824" s="12" t="str">
        <f t="shared" si="535"/>
        <v>25</v>
      </c>
      <c r="L3824" s="2" t="s">
        <v>30</v>
      </c>
      <c r="M3824" s="2" t="s">
        <v>15</v>
      </c>
      <c r="N3824" s="2">
        <v>0.55000000000000004</v>
      </c>
      <c r="O3824" s="2" t="s">
        <v>21</v>
      </c>
      <c r="P3824" s="2">
        <v>18</v>
      </c>
      <c r="Q3824" s="2">
        <f t="shared" si="536"/>
        <v>3</v>
      </c>
      <c r="R3824" s="2">
        <v>6.14</v>
      </c>
      <c r="S3824" s="2">
        <f t="shared" si="537"/>
        <v>1</v>
      </c>
      <c r="T3824" s="42">
        <f>DataSet!G391+DataSet!Q391+DataSet!S391</f>
        <v>6</v>
      </c>
      <c r="U3824" s="16" t="str">
        <f t="shared" si="538"/>
        <v>Medium</v>
      </c>
      <c r="V3824" s="4">
        <v>3</v>
      </c>
      <c r="W3824" s="33">
        <f t="shared" si="539"/>
        <v>510.85638554216882</v>
      </c>
      <c r="X3824" s="2" t="s">
        <v>28</v>
      </c>
    </row>
    <row r="3825" spans="1:24" ht="14.25" customHeight="1" x14ac:dyDescent="0.25">
      <c r="A3825" s="2">
        <v>752</v>
      </c>
      <c r="B3825" s="2">
        <v>50</v>
      </c>
      <c r="C3825" s="2" t="str">
        <f t="shared" si="531"/>
        <v>Late Adults</v>
      </c>
      <c r="D3825" s="2" t="s">
        <v>18</v>
      </c>
      <c r="E3825" s="2" t="s">
        <v>29</v>
      </c>
      <c r="F3825" s="2">
        <v>56.9</v>
      </c>
      <c r="G3825" s="2">
        <f t="shared" si="532"/>
        <v>1</v>
      </c>
      <c r="H3825" s="6">
        <v>44948</v>
      </c>
      <c r="I3825" s="12" t="str">
        <f t="shared" si="533"/>
        <v>2023</v>
      </c>
      <c r="J3825" s="10" t="str">
        <f t="shared" si="534"/>
        <v>Jan</v>
      </c>
      <c r="K3825" s="12" t="str">
        <f t="shared" si="535"/>
        <v>22</v>
      </c>
      <c r="L3825" s="2" t="s">
        <v>24</v>
      </c>
      <c r="M3825" s="2" t="s">
        <v>25</v>
      </c>
      <c r="N3825" s="2">
        <v>0.55000000000000004</v>
      </c>
      <c r="O3825" s="2" t="s">
        <v>16</v>
      </c>
      <c r="P3825" s="2">
        <v>16</v>
      </c>
      <c r="Q3825" s="2">
        <f t="shared" si="536"/>
        <v>3</v>
      </c>
      <c r="R3825" s="2">
        <v>3.56</v>
      </c>
      <c r="S3825" s="2">
        <f t="shared" si="537"/>
        <v>1</v>
      </c>
      <c r="T3825" s="42">
        <f>DataSet!G753+DataSet!Q753+DataSet!S753</f>
        <v>7</v>
      </c>
      <c r="U3825" s="16" t="str">
        <f t="shared" si="538"/>
        <v>High</v>
      </c>
      <c r="V3825" s="4">
        <v>5</v>
      </c>
      <c r="W3825" s="33">
        <f t="shared" si="539"/>
        <v>532.27165898617511</v>
      </c>
      <c r="X3825" s="2" t="s">
        <v>28</v>
      </c>
    </row>
    <row r="3826" spans="1:24" ht="14.25" customHeight="1" x14ac:dyDescent="0.25">
      <c r="A3826" s="2">
        <v>960</v>
      </c>
      <c r="B3826" s="2">
        <v>54</v>
      </c>
      <c r="C3826" s="2" t="str">
        <f t="shared" si="531"/>
        <v>Late Adults</v>
      </c>
      <c r="D3826" s="2" t="s">
        <v>18</v>
      </c>
      <c r="E3826" s="2" t="s">
        <v>27</v>
      </c>
      <c r="F3826" s="2">
        <v>863.03</v>
      </c>
      <c r="G3826" s="2">
        <f t="shared" si="532"/>
        <v>3</v>
      </c>
      <c r="H3826" s="6">
        <v>45156</v>
      </c>
      <c r="I3826" s="12" t="str">
        <f t="shared" si="533"/>
        <v>2023</v>
      </c>
      <c r="J3826" s="10" t="str">
        <f t="shared" si="534"/>
        <v>Aug</v>
      </c>
      <c r="K3826" s="12" t="str">
        <f t="shared" si="535"/>
        <v>18</v>
      </c>
      <c r="L3826" s="2" t="s">
        <v>20</v>
      </c>
      <c r="M3826" s="2" t="s">
        <v>25</v>
      </c>
      <c r="N3826" s="2">
        <v>0.55000000000000004</v>
      </c>
      <c r="O3826" s="2" t="s">
        <v>21</v>
      </c>
      <c r="P3826" s="2">
        <v>2</v>
      </c>
      <c r="Q3826" s="2">
        <f t="shared" si="536"/>
        <v>1</v>
      </c>
      <c r="R3826" s="2">
        <v>431.52</v>
      </c>
      <c r="S3826" s="2">
        <f t="shared" si="537"/>
        <v>3</v>
      </c>
      <c r="T3826" s="42">
        <f>DataSet!G961+DataSet!Q961+DataSet!S961</f>
        <v>4</v>
      </c>
      <c r="U3826" s="16" t="str">
        <f t="shared" si="538"/>
        <v>Low</v>
      </c>
      <c r="V3826" s="4">
        <v>3</v>
      </c>
      <c r="W3826" s="33">
        <f t="shared" si="539"/>
        <v>512.4707258064517</v>
      </c>
      <c r="X3826" s="2" t="s">
        <v>17</v>
      </c>
    </row>
    <row r="3827" spans="1:24" ht="14.25" customHeight="1" x14ac:dyDescent="0.25">
      <c r="A3827" s="2">
        <v>1572</v>
      </c>
      <c r="B3827" s="2">
        <v>51</v>
      </c>
      <c r="C3827" s="2" t="str">
        <f t="shared" si="531"/>
        <v>Late Adults</v>
      </c>
      <c r="D3827" s="2" t="s">
        <v>23</v>
      </c>
      <c r="E3827" s="2" t="s">
        <v>27</v>
      </c>
      <c r="F3827" s="2">
        <v>384.58</v>
      </c>
      <c r="G3827" s="2">
        <f t="shared" si="532"/>
        <v>2</v>
      </c>
      <c r="H3827" s="6">
        <v>45768</v>
      </c>
      <c r="I3827" s="12" t="str">
        <f t="shared" si="533"/>
        <v>2025</v>
      </c>
      <c r="J3827" s="10" t="str">
        <f t="shared" si="534"/>
        <v>Apr</v>
      </c>
      <c r="K3827" s="12" t="str">
        <f t="shared" si="535"/>
        <v>21</v>
      </c>
      <c r="L3827" s="2" t="s">
        <v>20</v>
      </c>
      <c r="M3827" s="2" t="s">
        <v>25</v>
      </c>
      <c r="N3827" s="2">
        <v>0.55000000000000004</v>
      </c>
      <c r="O3827" s="2" t="s">
        <v>16</v>
      </c>
      <c r="P3827" s="2">
        <v>15</v>
      </c>
      <c r="Q3827" s="2">
        <f t="shared" si="536"/>
        <v>2</v>
      </c>
      <c r="R3827" s="2">
        <v>25.64</v>
      </c>
      <c r="S3827" s="2">
        <f t="shared" si="537"/>
        <v>1</v>
      </c>
      <c r="T3827" s="42">
        <f>DataSet!G1573+DataSet!Q1573+DataSet!S1573</f>
        <v>5</v>
      </c>
      <c r="U3827" s="16" t="str">
        <f t="shared" si="538"/>
        <v>Medium</v>
      </c>
      <c r="V3827" s="4">
        <v>4</v>
      </c>
      <c r="W3827" s="33">
        <f t="shared" si="539"/>
        <v>516.05688524590164</v>
      </c>
      <c r="X3827" s="2" t="s">
        <v>17</v>
      </c>
    </row>
    <row r="3828" spans="1:24" ht="14.25" customHeight="1" x14ac:dyDescent="0.25">
      <c r="A3828" s="2">
        <v>1771</v>
      </c>
      <c r="B3828" s="2">
        <v>63</v>
      </c>
      <c r="C3828" s="2" t="str">
        <f t="shared" si="531"/>
        <v>Seniors</v>
      </c>
      <c r="D3828" s="2" t="s">
        <v>26</v>
      </c>
      <c r="E3828" s="2" t="s">
        <v>13</v>
      </c>
      <c r="F3828" s="2">
        <v>277.47000000000003</v>
      </c>
      <c r="G3828" s="2">
        <f t="shared" si="532"/>
        <v>1</v>
      </c>
      <c r="H3828" s="6">
        <v>45967</v>
      </c>
      <c r="I3828" s="12" t="str">
        <f t="shared" si="533"/>
        <v>2025</v>
      </c>
      <c r="J3828" s="10" t="str">
        <f t="shared" si="534"/>
        <v>Nov</v>
      </c>
      <c r="K3828" s="12" t="str">
        <f t="shared" si="535"/>
        <v>06</v>
      </c>
      <c r="L3828" s="2" t="s">
        <v>30</v>
      </c>
      <c r="M3828" s="2" t="s">
        <v>15</v>
      </c>
      <c r="N3828" s="2">
        <v>0.55000000000000004</v>
      </c>
      <c r="O3828" s="2" t="s">
        <v>21</v>
      </c>
      <c r="P3828" s="2">
        <v>7</v>
      </c>
      <c r="Q3828" s="2">
        <f t="shared" si="536"/>
        <v>2</v>
      </c>
      <c r="R3828" s="2">
        <v>39.64</v>
      </c>
      <c r="S3828" s="2">
        <f t="shared" si="537"/>
        <v>1</v>
      </c>
      <c r="T3828" s="42">
        <f>DataSet!G1772+DataSet!Q1772+DataSet!S1772</f>
        <v>6</v>
      </c>
      <c r="U3828" s="16" t="str">
        <f t="shared" si="538"/>
        <v>Medium</v>
      </c>
      <c r="V3828" s="4">
        <v>5</v>
      </c>
      <c r="W3828" s="33">
        <f t="shared" si="539"/>
        <v>534.47245370370376</v>
      </c>
      <c r="X3828" s="2" t="s">
        <v>28</v>
      </c>
    </row>
    <row r="3829" spans="1:24" ht="14.25" customHeight="1" x14ac:dyDescent="0.25">
      <c r="A3829" s="2">
        <v>2036</v>
      </c>
      <c r="B3829" s="2">
        <v>66</v>
      </c>
      <c r="C3829" s="2" t="str">
        <f t="shared" si="531"/>
        <v>Seniors</v>
      </c>
      <c r="D3829" s="2" t="s">
        <v>26</v>
      </c>
      <c r="E3829" s="2" t="s">
        <v>29</v>
      </c>
      <c r="F3829" s="2">
        <v>285.68</v>
      </c>
      <c r="G3829" s="2">
        <f t="shared" si="532"/>
        <v>1</v>
      </c>
      <c r="H3829" s="6">
        <v>46232</v>
      </c>
      <c r="I3829" s="12" t="str">
        <f t="shared" si="533"/>
        <v>2026</v>
      </c>
      <c r="J3829" s="10" t="str">
        <f t="shared" si="534"/>
        <v>Jul</v>
      </c>
      <c r="K3829" s="12" t="str">
        <f t="shared" si="535"/>
        <v>29</v>
      </c>
      <c r="L3829" s="2" t="s">
        <v>14</v>
      </c>
      <c r="M3829" s="2" t="s">
        <v>25</v>
      </c>
      <c r="N3829" s="2">
        <v>0.55000000000000004</v>
      </c>
      <c r="O3829" s="2" t="s">
        <v>16</v>
      </c>
      <c r="P3829" s="2">
        <v>3</v>
      </c>
      <c r="Q3829" s="2">
        <f t="shared" si="536"/>
        <v>1</v>
      </c>
      <c r="R3829" s="2">
        <v>95.23</v>
      </c>
      <c r="S3829" s="2">
        <f t="shared" si="537"/>
        <v>2</v>
      </c>
      <c r="T3829" s="42">
        <f>DataSet!G2037+DataSet!Q2037+DataSet!S2037</f>
        <v>7</v>
      </c>
      <c r="U3829" s="16" t="str">
        <f t="shared" si="538"/>
        <v>High</v>
      </c>
      <c r="V3829" s="4">
        <v>1</v>
      </c>
      <c r="W3829" s="33">
        <f t="shared" si="539"/>
        <v>534.54022522522507</v>
      </c>
      <c r="X3829" s="2" t="s">
        <v>22</v>
      </c>
    </row>
    <row r="3830" spans="1:24" ht="14.25" customHeight="1" x14ac:dyDescent="0.25">
      <c r="A3830" s="2">
        <v>2054</v>
      </c>
      <c r="B3830" s="2">
        <v>34</v>
      </c>
      <c r="C3830" s="2" t="str">
        <f t="shared" si="531"/>
        <v>Early Adults</v>
      </c>
      <c r="D3830" s="2" t="s">
        <v>18</v>
      </c>
      <c r="E3830" s="2" t="s">
        <v>13</v>
      </c>
      <c r="F3830" s="2">
        <v>226.95</v>
      </c>
      <c r="G3830" s="2">
        <f t="shared" si="532"/>
        <v>1</v>
      </c>
      <c r="H3830" s="6">
        <v>46250</v>
      </c>
      <c r="I3830" s="12" t="str">
        <f t="shared" si="533"/>
        <v>2026</v>
      </c>
      <c r="J3830" s="10" t="str">
        <f t="shared" si="534"/>
        <v>Aug</v>
      </c>
      <c r="K3830" s="12" t="str">
        <f t="shared" si="535"/>
        <v>16</v>
      </c>
      <c r="L3830" s="2" t="s">
        <v>24</v>
      </c>
      <c r="M3830" s="2" t="s">
        <v>25</v>
      </c>
      <c r="N3830" s="2">
        <v>0.55000000000000004</v>
      </c>
      <c r="O3830" s="2" t="s">
        <v>16</v>
      </c>
      <c r="P3830" s="2">
        <v>8</v>
      </c>
      <c r="Q3830" s="2">
        <f t="shared" si="536"/>
        <v>2</v>
      </c>
      <c r="R3830" s="2">
        <v>28.37</v>
      </c>
      <c r="S3830" s="2">
        <f t="shared" si="537"/>
        <v>1</v>
      </c>
      <c r="T3830" s="42">
        <f>DataSet!G2055+DataSet!Q2055+DataSet!S2055</f>
        <v>5</v>
      </c>
      <c r="U3830" s="16" t="str">
        <f t="shared" si="538"/>
        <v>Medium</v>
      </c>
      <c r="V3830" s="4">
        <v>2</v>
      </c>
      <c r="W3830" s="33">
        <f t="shared" si="539"/>
        <v>530.2228861788617</v>
      </c>
      <c r="X3830" s="2" t="s">
        <v>17</v>
      </c>
    </row>
    <row r="3831" spans="1:24" ht="14.25" customHeight="1" x14ac:dyDescent="0.25">
      <c r="A3831" s="2">
        <v>2195</v>
      </c>
      <c r="B3831" s="2">
        <v>41</v>
      </c>
      <c r="C3831" s="2" t="str">
        <f t="shared" si="531"/>
        <v>Mid Adults</v>
      </c>
      <c r="D3831" s="2" t="s">
        <v>18</v>
      </c>
      <c r="E3831" s="2" t="s">
        <v>19</v>
      </c>
      <c r="F3831" s="2">
        <v>981.17</v>
      </c>
      <c r="G3831" s="2">
        <f t="shared" si="532"/>
        <v>3</v>
      </c>
      <c r="H3831" s="6">
        <v>46391</v>
      </c>
      <c r="I3831" s="12" t="str">
        <f t="shared" si="533"/>
        <v>2027</v>
      </c>
      <c r="J3831" s="10" t="str">
        <f t="shared" si="534"/>
        <v>Jan</v>
      </c>
      <c r="K3831" s="12" t="str">
        <f t="shared" si="535"/>
        <v>04</v>
      </c>
      <c r="L3831" s="2" t="s">
        <v>30</v>
      </c>
      <c r="M3831" s="2" t="s">
        <v>15</v>
      </c>
      <c r="N3831" s="2">
        <v>0.55000000000000004</v>
      </c>
      <c r="O3831" s="2" t="s">
        <v>16</v>
      </c>
      <c r="P3831" s="2">
        <v>9</v>
      </c>
      <c r="Q3831" s="2">
        <f t="shared" si="536"/>
        <v>2</v>
      </c>
      <c r="R3831" s="2">
        <v>109.02</v>
      </c>
      <c r="S3831" s="2">
        <f t="shared" si="537"/>
        <v>2</v>
      </c>
      <c r="T3831" s="42">
        <f>DataSet!G2196+DataSet!Q2196+DataSet!S2196</f>
        <v>7</v>
      </c>
      <c r="U3831" s="16" t="str">
        <f t="shared" si="538"/>
        <v>High</v>
      </c>
      <c r="V3831" s="4">
        <v>4</v>
      </c>
      <c r="W3831" s="33">
        <f t="shared" si="539"/>
        <v>516.59794238683128</v>
      </c>
      <c r="X3831" s="2" t="s">
        <v>17</v>
      </c>
    </row>
    <row r="3832" spans="1:24" ht="14.25" customHeight="1" x14ac:dyDescent="0.25">
      <c r="A3832" s="2">
        <v>2672</v>
      </c>
      <c r="B3832" s="2">
        <v>22</v>
      </c>
      <c r="C3832" s="2" t="str">
        <f t="shared" si="531"/>
        <v>Young Adults</v>
      </c>
      <c r="D3832" s="2" t="s">
        <v>18</v>
      </c>
      <c r="E3832" s="2" t="s">
        <v>19</v>
      </c>
      <c r="F3832" s="2">
        <v>300.68</v>
      </c>
      <c r="G3832" s="2">
        <f t="shared" si="532"/>
        <v>1</v>
      </c>
      <c r="H3832" s="6">
        <v>46868</v>
      </c>
      <c r="I3832" s="12" t="str">
        <f t="shared" si="533"/>
        <v>2028</v>
      </c>
      <c r="J3832" s="10" t="str">
        <f t="shared" si="534"/>
        <v>Apr</v>
      </c>
      <c r="K3832" s="12" t="str">
        <f t="shared" si="535"/>
        <v>25</v>
      </c>
      <c r="L3832" s="2" t="s">
        <v>24</v>
      </c>
      <c r="M3832" s="2" t="s">
        <v>25</v>
      </c>
      <c r="N3832" s="2">
        <v>0.55000000000000004</v>
      </c>
      <c r="O3832" s="2" t="s">
        <v>16</v>
      </c>
      <c r="P3832" s="2">
        <v>5</v>
      </c>
      <c r="Q3832" s="2">
        <f t="shared" si="536"/>
        <v>1</v>
      </c>
      <c r="R3832" s="2">
        <v>60.14</v>
      </c>
      <c r="S3832" s="2">
        <f t="shared" si="537"/>
        <v>2</v>
      </c>
      <c r="T3832" s="42">
        <f>DataSet!G2673+DataSet!Q2673+DataSet!S2673</f>
        <v>5</v>
      </c>
      <c r="U3832" s="16" t="str">
        <f t="shared" si="538"/>
        <v>Medium</v>
      </c>
      <c r="V3832" s="4">
        <v>3</v>
      </c>
      <c r="W3832" s="33">
        <f t="shared" si="539"/>
        <v>511.05145748987877</v>
      </c>
      <c r="X3832" s="2" t="s">
        <v>22</v>
      </c>
    </row>
    <row r="3833" spans="1:24" ht="14.25" customHeight="1" x14ac:dyDescent="0.25">
      <c r="A3833" s="2">
        <v>3142</v>
      </c>
      <c r="B3833" s="2">
        <v>29</v>
      </c>
      <c r="C3833" s="2" t="str">
        <f t="shared" si="531"/>
        <v>Young Adults</v>
      </c>
      <c r="D3833" s="2" t="s">
        <v>26</v>
      </c>
      <c r="E3833" s="2" t="s">
        <v>27</v>
      </c>
      <c r="F3833" s="2">
        <v>915.67</v>
      </c>
      <c r="G3833" s="2">
        <f t="shared" si="532"/>
        <v>3</v>
      </c>
      <c r="H3833" s="6">
        <v>47338</v>
      </c>
      <c r="I3833" s="12" t="str">
        <f t="shared" si="533"/>
        <v>2029</v>
      </c>
      <c r="J3833" s="10" t="str">
        <f t="shared" si="534"/>
        <v>Aug</v>
      </c>
      <c r="K3833" s="12" t="str">
        <f t="shared" si="535"/>
        <v>08</v>
      </c>
      <c r="L3833" s="2" t="s">
        <v>30</v>
      </c>
      <c r="M3833" s="2" t="s">
        <v>25</v>
      </c>
      <c r="N3833" s="2">
        <v>0.55000000000000004</v>
      </c>
      <c r="O3833" s="2" t="s">
        <v>21</v>
      </c>
      <c r="P3833" s="2">
        <v>1</v>
      </c>
      <c r="Q3833" s="2">
        <f t="shared" si="536"/>
        <v>1</v>
      </c>
      <c r="R3833" s="2">
        <v>915.67</v>
      </c>
      <c r="S3833" s="2">
        <f t="shared" si="537"/>
        <v>3</v>
      </c>
      <c r="T3833" s="42">
        <f>DataSet!G3143+DataSet!Q3143+DataSet!S3143</f>
        <v>5</v>
      </c>
      <c r="U3833" s="16" t="str">
        <f t="shared" si="538"/>
        <v>Medium</v>
      </c>
      <c r="V3833" s="4">
        <v>2</v>
      </c>
      <c r="W3833" s="33">
        <f t="shared" si="539"/>
        <v>531.4607346938775</v>
      </c>
      <c r="X3833" s="2" t="s">
        <v>22</v>
      </c>
    </row>
    <row r="3834" spans="1:24" ht="14.25" customHeight="1" x14ac:dyDescent="0.25">
      <c r="A3834" s="2">
        <v>3219</v>
      </c>
      <c r="B3834" s="2">
        <v>46</v>
      </c>
      <c r="C3834" s="2" t="str">
        <f t="shared" si="531"/>
        <v>Mid Adults</v>
      </c>
      <c r="D3834" s="2" t="s">
        <v>23</v>
      </c>
      <c r="E3834" s="2" t="s">
        <v>29</v>
      </c>
      <c r="F3834" s="2">
        <v>368.72</v>
      </c>
      <c r="G3834" s="2">
        <f t="shared" si="532"/>
        <v>2</v>
      </c>
      <c r="H3834" s="6">
        <v>47415</v>
      </c>
      <c r="I3834" s="12" t="str">
        <f t="shared" si="533"/>
        <v>2029</v>
      </c>
      <c r="J3834" s="10" t="str">
        <f t="shared" si="534"/>
        <v>Oct</v>
      </c>
      <c r="K3834" s="12" t="str">
        <f t="shared" si="535"/>
        <v>24</v>
      </c>
      <c r="L3834" s="2" t="s">
        <v>30</v>
      </c>
      <c r="M3834" s="2" t="s">
        <v>15</v>
      </c>
      <c r="N3834" s="2">
        <v>0.55000000000000004</v>
      </c>
      <c r="O3834" s="2" t="s">
        <v>16</v>
      </c>
      <c r="P3834" s="2">
        <v>18</v>
      </c>
      <c r="Q3834" s="2">
        <f t="shared" si="536"/>
        <v>3</v>
      </c>
      <c r="R3834" s="2">
        <v>20.48</v>
      </c>
      <c r="S3834" s="2">
        <f t="shared" si="537"/>
        <v>1</v>
      </c>
      <c r="T3834" s="42">
        <f>DataSet!G3220+DataSet!Q3220+DataSet!S3220</f>
        <v>5</v>
      </c>
      <c r="U3834" s="16" t="str">
        <f t="shared" si="538"/>
        <v>Medium</v>
      </c>
      <c r="V3834" s="4">
        <v>1</v>
      </c>
      <c r="W3834" s="33">
        <f t="shared" si="539"/>
        <v>535.66628959275999</v>
      </c>
      <c r="X3834" s="2" t="s">
        <v>28</v>
      </c>
    </row>
    <row r="3835" spans="1:24" ht="14.25" customHeight="1" x14ac:dyDescent="0.25">
      <c r="A3835" s="2">
        <v>3281</v>
      </c>
      <c r="B3835" s="2">
        <v>61</v>
      </c>
      <c r="C3835" s="2" t="str">
        <f t="shared" si="531"/>
        <v>Seniors</v>
      </c>
      <c r="D3835" s="2" t="s">
        <v>26</v>
      </c>
      <c r="E3835" s="2" t="s">
        <v>13</v>
      </c>
      <c r="F3835" s="2">
        <v>188.5</v>
      </c>
      <c r="G3835" s="2">
        <f t="shared" si="532"/>
        <v>1</v>
      </c>
      <c r="H3835" s="6">
        <v>47477</v>
      </c>
      <c r="I3835" s="12" t="str">
        <f t="shared" si="533"/>
        <v>2029</v>
      </c>
      <c r="J3835" s="10" t="str">
        <f t="shared" si="534"/>
        <v>Dec</v>
      </c>
      <c r="K3835" s="12" t="str">
        <f t="shared" si="535"/>
        <v>25</v>
      </c>
      <c r="L3835" s="2" t="s">
        <v>30</v>
      </c>
      <c r="M3835" s="2" t="s">
        <v>25</v>
      </c>
      <c r="N3835" s="2">
        <v>0.55000000000000004</v>
      </c>
      <c r="O3835" s="2" t="s">
        <v>21</v>
      </c>
      <c r="P3835" s="2">
        <v>3</v>
      </c>
      <c r="Q3835" s="2">
        <f t="shared" si="536"/>
        <v>1</v>
      </c>
      <c r="R3835" s="2">
        <v>62.83</v>
      </c>
      <c r="S3835" s="2">
        <f t="shared" si="537"/>
        <v>2</v>
      </c>
      <c r="T3835" s="42">
        <f>DataSet!G3282+DataSet!Q3282+DataSet!S3282</f>
        <v>7</v>
      </c>
      <c r="U3835" s="16" t="str">
        <f t="shared" si="538"/>
        <v>High</v>
      </c>
      <c r="V3835" s="4">
        <v>4</v>
      </c>
      <c r="W3835" s="33">
        <f t="shared" si="539"/>
        <v>514.67822314049579</v>
      </c>
      <c r="X3835" s="2" t="s">
        <v>17</v>
      </c>
    </row>
    <row r="3836" spans="1:24" ht="14.25" customHeight="1" x14ac:dyDescent="0.25">
      <c r="A3836" s="2">
        <v>3600</v>
      </c>
      <c r="B3836" s="2">
        <v>23</v>
      </c>
      <c r="C3836" s="2" t="str">
        <f t="shared" si="531"/>
        <v>Young Adults</v>
      </c>
      <c r="D3836" s="2" t="s">
        <v>12</v>
      </c>
      <c r="E3836" s="2" t="s">
        <v>19</v>
      </c>
      <c r="F3836" s="2">
        <v>208.75</v>
      </c>
      <c r="G3836" s="2">
        <f t="shared" si="532"/>
        <v>1</v>
      </c>
      <c r="H3836" s="6">
        <v>47796</v>
      </c>
      <c r="I3836" s="12" t="str">
        <f t="shared" si="533"/>
        <v>2030</v>
      </c>
      <c r="J3836" s="10" t="str">
        <f t="shared" si="534"/>
        <v>Nov</v>
      </c>
      <c r="K3836" s="12" t="str">
        <f t="shared" si="535"/>
        <v>09</v>
      </c>
      <c r="L3836" s="2" t="s">
        <v>30</v>
      </c>
      <c r="M3836" s="2" t="s">
        <v>25</v>
      </c>
      <c r="N3836" s="2">
        <v>0.55000000000000004</v>
      </c>
      <c r="O3836" s="2" t="s">
        <v>16</v>
      </c>
      <c r="P3836" s="2">
        <v>3</v>
      </c>
      <c r="Q3836" s="2">
        <f t="shared" si="536"/>
        <v>1</v>
      </c>
      <c r="R3836" s="2">
        <v>69.58</v>
      </c>
      <c r="S3836" s="2">
        <f t="shared" si="537"/>
        <v>2</v>
      </c>
      <c r="T3836" s="42">
        <f>DataSet!G3601+DataSet!Q3601+DataSet!S3601</f>
        <v>6</v>
      </c>
      <c r="U3836" s="16" t="str">
        <f t="shared" si="538"/>
        <v>Medium</v>
      </c>
      <c r="V3836" s="4">
        <v>2</v>
      </c>
      <c r="W3836" s="33">
        <f t="shared" si="539"/>
        <v>529.88610655737705</v>
      </c>
      <c r="X3836" s="2" t="s">
        <v>28</v>
      </c>
    </row>
    <row r="3837" spans="1:24" ht="14.25" customHeight="1" x14ac:dyDescent="0.25">
      <c r="A3837" s="2">
        <v>3861</v>
      </c>
      <c r="B3837" s="2">
        <v>42</v>
      </c>
      <c r="C3837" s="2" t="str">
        <f t="shared" si="531"/>
        <v>Mid Adults</v>
      </c>
      <c r="D3837" s="2" t="s">
        <v>18</v>
      </c>
      <c r="E3837" s="2" t="s">
        <v>19</v>
      </c>
      <c r="F3837" s="2">
        <v>887.3</v>
      </c>
      <c r="G3837" s="2">
        <f t="shared" si="532"/>
        <v>3</v>
      </c>
      <c r="H3837" s="6">
        <v>48057</v>
      </c>
      <c r="I3837" s="12" t="str">
        <f t="shared" si="533"/>
        <v>2031</v>
      </c>
      <c r="J3837" s="10" t="str">
        <f t="shared" si="534"/>
        <v>Jul</v>
      </c>
      <c r="K3837" s="12" t="str">
        <f t="shared" si="535"/>
        <v>28</v>
      </c>
      <c r="L3837" s="2" t="s">
        <v>20</v>
      </c>
      <c r="M3837" s="2" t="s">
        <v>15</v>
      </c>
      <c r="N3837" s="2">
        <v>0.55000000000000004</v>
      </c>
      <c r="O3837" s="2" t="s">
        <v>16</v>
      </c>
      <c r="P3837" s="2">
        <v>4</v>
      </c>
      <c r="Q3837" s="2">
        <f t="shared" si="536"/>
        <v>1</v>
      </c>
      <c r="R3837" s="2">
        <v>221.82</v>
      </c>
      <c r="S3837" s="2">
        <f t="shared" si="537"/>
        <v>3</v>
      </c>
      <c r="T3837" s="42">
        <f>DataSet!G3862+DataSet!Q3862+DataSet!S3862</f>
        <v>6</v>
      </c>
      <c r="U3837" s="16" t="str">
        <f t="shared" si="538"/>
        <v>Medium</v>
      </c>
      <c r="V3837" s="4">
        <v>2</v>
      </c>
      <c r="W3837" s="33">
        <f t="shared" si="539"/>
        <v>531.20765432098767</v>
      </c>
      <c r="X3837" s="2" t="s">
        <v>28</v>
      </c>
    </row>
    <row r="3838" spans="1:24" ht="14.25" customHeight="1" x14ac:dyDescent="0.25">
      <c r="A3838" s="2">
        <v>3965</v>
      </c>
      <c r="B3838" s="2">
        <v>57</v>
      </c>
      <c r="C3838" s="2" t="str">
        <f t="shared" si="531"/>
        <v>Late Adults</v>
      </c>
      <c r="D3838" s="2" t="s">
        <v>26</v>
      </c>
      <c r="E3838" s="2" t="s">
        <v>19</v>
      </c>
      <c r="F3838" s="2">
        <v>434.77</v>
      </c>
      <c r="G3838" s="2">
        <f t="shared" si="532"/>
        <v>2</v>
      </c>
      <c r="H3838" s="6">
        <v>48161</v>
      </c>
      <c r="I3838" s="12" t="str">
        <f t="shared" si="533"/>
        <v>2031</v>
      </c>
      <c r="J3838" s="10" t="str">
        <f t="shared" si="534"/>
        <v>Nov</v>
      </c>
      <c r="K3838" s="12" t="str">
        <f t="shared" si="535"/>
        <v>09</v>
      </c>
      <c r="L3838" s="2" t="s">
        <v>30</v>
      </c>
      <c r="M3838" s="2" t="s">
        <v>25</v>
      </c>
      <c r="N3838" s="2">
        <v>0.55000000000000004</v>
      </c>
      <c r="O3838" s="2" t="s">
        <v>16</v>
      </c>
      <c r="P3838" s="2">
        <v>17</v>
      </c>
      <c r="Q3838" s="2">
        <f t="shared" si="536"/>
        <v>3</v>
      </c>
      <c r="R3838" s="2">
        <v>25.57</v>
      </c>
      <c r="S3838" s="2">
        <f t="shared" si="537"/>
        <v>1</v>
      </c>
      <c r="T3838" s="42">
        <f>DataSet!G3966+DataSet!Q3966+DataSet!S3966</f>
        <v>5</v>
      </c>
      <c r="U3838" s="16" t="str">
        <f t="shared" si="538"/>
        <v>Medium</v>
      </c>
      <c r="V3838" s="4">
        <v>3</v>
      </c>
      <c r="W3838" s="33">
        <f t="shared" si="539"/>
        <v>511.90662601626036</v>
      </c>
      <c r="X3838" s="2" t="s">
        <v>28</v>
      </c>
    </row>
    <row r="3839" spans="1:24" ht="14.25" customHeight="1" x14ac:dyDescent="0.25">
      <c r="A3839" s="2">
        <v>4132</v>
      </c>
      <c r="B3839" s="2">
        <v>25</v>
      </c>
      <c r="C3839" s="2" t="str">
        <f t="shared" si="531"/>
        <v>Young Adults</v>
      </c>
      <c r="D3839" s="2" t="s">
        <v>18</v>
      </c>
      <c r="E3839" s="2" t="s">
        <v>19</v>
      </c>
      <c r="F3839" s="2">
        <v>996.23</v>
      </c>
      <c r="G3839" s="2">
        <f t="shared" si="532"/>
        <v>3</v>
      </c>
      <c r="H3839" s="6">
        <v>48328</v>
      </c>
      <c r="I3839" s="12" t="str">
        <f t="shared" si="533"/>
        <v>2032</v>
      </c>
      <c r="J3839" s="10" t="str">
        <f t="shared" si="534"/>
        <v>Apr</v>
      </c>
      <c r="K3839" s="12" t="str">
        <f t="shared" si="535"/>
        <v>24</v>
      </c>
      <c r="L3839" s="2" t="s">
        <v>20</v>
      </c>
      <c r="M3839" s="2" t="s">
        <v>15</v>
      </c>
      <c r="N3839" s="2">
        <v>0.55000000000000004</v>
      </c>
      <c r="O3839" s="2" t="s">
        <v>16</v>
      </c>
      <c r="P3839" s="2">
        <v>2</v>
      </c>
      <c r="Q3839" s="2">
        <f t="shared" si="536"/>
        <v>1</v>
      </c>
      <c r="R3839" s="2">
        <v>498.12</v>
      </c>
      <c r="S3839" s="2">
        <f t="shared" si="537"/>
        <v>3</v>
      </c>
      <c r="T3839" s="42">
        <f>DataSet!G4133+DataSet!Q4133+DataSet!S4133</f>
        <v>6</v>
      </c>
      <c r="U3839" s="16" t="str">
        <f t="shared" si="538"/>
        <v>Medium</v>
      </c>
      <c r="V3839" s="4">
        <v>1</v>
      </c>
      <c r="W3839" s="33">
        <f t="shared" si="539"/>
        <v>536.42513636363628</v>
      </c>
      <c r="X3839" s="2" t="s">
        <v>22</v>
      </c>
    </row>
    <row r="3840" spans="1:24" ht="14.25" customHeight="1" x14ac:dyDescent="0.25">
      <c r="A3840" s="2">
        <v>4194</v>
      </c>
      <c r="B3840" s="2">
        <v>62</v>
      </c>
      <c r="C3840" s="2" t="str">
        <f t="shared" si="531"/>
        <v>Seniors</v>
      </c>
      <c r="D3840" s="2" t="s">
        <v>26</v>
      </c>
      <c r="E3840" s="2" t="s">
        <v>29</v>
      </c>
      <c r="F3840" s="2">
        <v>424.51</v>
      </c>
      <c r="G3840" s="2">
        <f t="shared" si="532"/>
        <v>2</v>
      </c>
      <c r="H3840" s="6">
        <v>48390</v>
      </c>
      <c r="I3840" s="12" t="str">
        <f t="shared" si="533"/>
        <v>2032</v>
      </c>
      <c r="J3840" s="10" t="str">
        <f t="shared" si="534"/>
        <v>Jun</v>
      </c>
      <c r="K3840" s="12" t="str">
        <f t="shared" si="535"/>
        <v>25</v>
      </c>
      <c r="L3840" s="2" t="s">
        <v>30</v>
      </c>
      <c r="M3840" s="2" t="s">
        <v>25</v>
      </c>
      <c r="N3840" s="2">
        <v>0.55000000000000004</v>
      </c>
      <c r="O3840" s="2" t="s">
        <v>21</v>
      </c>
      <c r="P3840" s="2">
        <v>10</v>
      </c>
      <c r="Q3840" s="2">
        <f t="shared" si="536"/>
        <v>2</v>
      </c>
      <c r="R3840" s="2">
        <v>42.45</v>
      </c>
      <c r="S3840" s="2">
        <f t="shared" si="537"/>
        <v>1</v>
      </c>
      <c r="T3840" s="42">
        <f>DataSet!G4195+DataSet!Q4195+DataSet!S4195</f>
        <v>6</v>
      </c>
      <c r="U3840" s="16" t="str">
        <f t="shared" si="538"/>
        <v>Medium</v>
      </c>
      <c r="V3840" s="4">
        <v>4</v>
      </c>
      <c r="W3840" s="33">
        <f t="shared" si="539"/>
        <v>516.0316597510373</v>
      </c>
      <c r="X3840" s="2" t="s">
        <v>17</v>
      </c>
    </row>
    <row r="3841" spans="1:24" ht="14.25" customHeight="1" x14ac:dyDescent="0.25">
      <c r="A3841" s="2">
        <v>4404</v>
      </c>
      <c r="B3841" s="2">
        <v>62</v>
      </c>
      <c r="C3841" s="2" t="str">
        <f t="shared" si="531"/>
        <v>Seniors</v>
      </c>
      <c r="D3841" s="2" t="s">
        <v>23</v>
      </c>
      <c r="E3841" s="2" t="s">
        <v>29</v>
      </c>
      <c r="F3841" s="2">
        <v>397.7</v>
      </c>
      <c r="G3841" s="2">
        <f t="shared" si="532"/>
        <v>2</v>
      </c>
      <c r="H3841" s="6">
        <v>48600</v>
      </c>
      <c r="I3841" s="12" t="str">
        <f t="shared" si="533"/>
        <v>2033</v>
      </c>
      <c r="J3841" s="10" t="str">
        <f t="shared" si="534"/>
        <v>Jan</v>
      </c>
      <c r="K3841" s="12" t="str">
        <f t="shared" si="535"/>
        <v>21</v>
      </c>
      <c r="L3841" s="2" t="s">
        <v>24</v>
      </c>
      <c r="M3841" s="2" t="s">
        <v>15</v>
      </c>
      <c r="N3841" s="2">
        <v>0.55000000000000004</v>
      </c>
      <c r="O3841" s="2" t="s">
        <v>21</v>
      </c>
      <c r="P3841" s="2">
        <v>16</v>
      </c>
      <c r="Q3841" s="2">
        <f t="shared" si="536"/>
        <v>3</v>
      </c>
      <c r="R3841" s="2">
        <v>24.86</v>
      </c>
      <c r="S3841" s="2">
        <f t="shared" si="537"/>
        <v>1</v>
      </c>
      <c r="T3841" s="42">
        <f>DataSet!G4405+DataSet!Q4405+DataSet!S4405</f>
        <v>4</v>
      </c>
      <c r="U3841" s="16" t="str">
        <f t="shared" si="538"/>
        <v>Low</v>
      </c>
      <c r="V3841" s="4">
        <v>4</v>
      </c>
      <c r="W3841" s="33">
        <f t="shared" si="539"/>
        <v>516.4129999999999</v>
      </c>
      <c r="X3841" s="2" t="s">
        <v>22</v>
      </c>
    </row>
    <row r="3842" spans="1:24" ht="14.25" customHeight="1" x14ac:dyDescent="0.25">
      <c r="A3842" s="2">
        <v>4547</v>
      </c>
      <c r="B3842" s="2">
        <v>22</v>
      </c>
      <c r="C3842" s="2" t="str">
        <f t="shared" ref="C3842:C3905" si="540">IF(AND(B3842&gt;=18, B3842&lt;=29), "Young Adults",
   IF(AND(B3842&gt;=30, B3842&lt;=39), "Early Adults",
      IF(AND(B3842&gt;=40, B3842&lt;=49), "Mid Adults",
         IF(AND(B3842&gt;=50, B3842&lt;=59), "Late Adults",
            IF(AND(B3842&gt;=60, B3842&lt;=69), "Seniors", "Out of Range")
         )
      )
   )
)</f>
        <v>Young Adults</v>
      </c>
      <c r="D3842" s="2" t="s">
        <v>26</v>
      </c>
      <c r="E3842" s="2" t="s">
        <v>27</v>
      </c>
      <c r="F3842" s="2">
        <v>851.89</v>
      </c>
      <c r="G3842" s="2">
        <f t="shared" ref="G3842:G3905" si="541">IF(F3842 &lt;= 350, 1, IF(F3842&gt; 350, IF(F3842 &lt;= 650, 2, 3)))</f>
        <v>3</v>
      </c>
      <c r="H3842" s="6">
        <v>48743</v>
      </c>
      <c r="I3842" s="12" t="str">
        <f t="shared" ref="I3842:I3905" si="542">TEXT(H3842, "yyyy")</f>
        <v>2033</v>
      </c>
      <c r="J3842" s="10" t="str">
        <f t="shared" ref="J3842:J3905" si="543">TEXT(H3842, "mmm")</f>
        <v>Jun</v>
      </c>
      <c r="K3842" s="12" t="str">
        <f t="shared" ref="K3842:K3905" si="544">TEXT(H3842, "dd")</f>
        <v>13</v>
      </c>
      <c r="L3842" s="2" t="s">
        <v>24</v>
      </c>
      <c r="M3842" s="2" t="s">
        <v>25</v>
      </c>
      <c r="N3842" s="2">
        <v>0.55000000000000004</v>
      </c>
      <c r="O3842" s="2" t="s">
        <v>21</v>
      </c>
      <c r="P3842" s="2">
        <v>1</v>
      </c>
      <c r="Q3842" s="2">
        <f t="shared" ref="Q3842:Q3905" si="545">IF(P3842 &lt;= 5, 1, IF(P3842&gt; 5, IF(P3842 &lt;= 15, 2, 3)))</f>
        <v>1</v>
      </c>
      <c r="R3842" s="2">
        <v>851.89</v>
      </c>
      <c r="S3842" s="2">
        <f t="shared" ref="S3842:S3905" si="546">IF(R3842 &lt;= 50, 1, IF(R3842&gt; 50, IF(R3842 &lt;= 150, 2, 3)))</f>
        <v>3</v>
      </c>
      <c r="T3842" s="42">
        <f>DataSet!G4548+DataSet!Q4548+DataSet!S4548</f>
        <v>7</v>
      </c>
      <c r="U3842" s="16" t="str">
        <f t="shared" ref="U3842:U3905" si="547">IF(T3842&lt;=4,"Low",IF(T3842&lt;=6,"Medium","High"))</f>
        <v>High</v>
      </c>
      <c r="V3842" s="4">
        <v>1</v>
      </c>
      <c r="W3842" s="33">
        <f t="shared" ref="W3842:W3905" si="548">AVERAGEIFS(F3842:F8841, V3842:V8841,V3842 )</f>
        <v>534.32557077625563</v>
      </c>
      <c r="X3842" s="2" t="s">
        <v>28</v>
      </c>
    </row>
    <row r="3843" spans="1:24" ht="14.25" customHeight="1" x14ac:dyDescent="0.25">
      <c r="A3843" s="2">
        <v>4680</v>
      </c>
      <c r="B3843" s="2">
        <v>31</v>
      </c>
      <c r="C3843" s="2" t="str">
        <f t="shared" si="540"/>
        <v>Early Adults</v>
      </c>
      <c r="D3843" s="2" t="s">
        <v>18</v>
      </c>
      <c r="E3843" s="2" t="s">
        <v>13</v>
      </c>
      <c r="F3843" s="2">
        <v>816.46</v>
      </c>
      <c r="G3843" s="2">
        <f t="shared" si="541"/>
        <v>3</v>
      </c>
      <c r="H3843" s="6">
        <v>48876</v>
      </c>
      <c r="I3843" s="12" t="str">
        <f t="shared" si="542"/>
        <v>2033</v>
      </c>
      <c r="J3843" s="10" t="str">
        <f t="shared" si="543"/>
        <v>Oct</v>
      </c>
      <c r="K3843" s="12" t="str">
        <f t="shared" si="544"/>
        <v>24</v>
      </c>
      <c r="L3843" s="2" t="s">
        <v>20</v>
      </c>
      <c r="M3843" s="2" t="s">
        <v>15</v>
      </c>
      <c r="N3843" s="2">
        <v>0.55000000000000004</v>
      </c>
      <c r="O3843" s="2" t="s">
        <v>16</v>
      </c>
      <c r="P3843" s="2">
        <v>12</v>
      </c>
      <c r="Q3843" s="2">
        <f t="shared" si="545"/>
        <v>2</v>
      </c>
      <c r="R3843" s="2">
        <v>68.040000000000006</v>
      </c>
      <c r="S3843" s="2">
        <f t="shared" si="546"/>
        <v>2</v>
      </c>
      <c r="T3843" s="42">
        <f>DataSet!G4681+DataSet!Q4681+DataSet!S4681</f>
        <v>4</v>
      </c>
      <c r="U3843" s="16" t="str">
        <f t="shared" si="547"/>
        <v>Low</v>
      </c>
      <c r="V3843" s="4">
        <v>4</v>
      </c>
      <c r="W3843" s="33">
        <f t="shared" si="548"/>
        <v>516.90970711297064</v>
      </c>
      <c r="X3843" s="2" t="s">
        <v>17</v>
      </c>
    </row>
    <row r="3844" spans="1:24" ht="14.25" customHeight="1" x14ac:dyDescent="0.25">
      <c r="A3844" s="2">
        <v>31</v>
      </c>
      <c r="B3844" s="2">
        <v>34</v>
      </c>
      <c r="C3844" s="2" t="str">
        <f t="shared" si="540"/>
        <v>Early Adults</v>
      </c>
      <c r="D3844" s="2" t="s">
        <v>18</v>
      </c>
      <c r="E3844" s="2" t="s">
        <v>27</v>
      </c>
      <c r="F3844" s="2">
        <v>485.75</v>
      </c>
      <c r="G3844" s="2">
        <f t="shared" si="541"/>
        <v>2</v>
      </c>
      <c r="H3844" s="6">
        <v>44227</v>
      </c>
      <c r="I3844" s="12" t="str">
        <f t="shared" si="542"/>
        <v>2021</v>
      </c>
      <c r="J3844" s="10" t="str">
        <f t="shared" si="543"/>
        <v>Jan</v>
      </c>
      <c r="K3844" s="12" t="str">
        <f t="shared" si="544"/>
        <v>31</v>
      </c>
      <c r="L3844" s="2" t="s">
        <v>20</v>
      </c>
      <c r="M3844" s="2" t="s">
        <v>25</v>
      </c>
      <c r="N3844" s="2">
        <v>0.54</v>
      </c>
      <c r="O3844" s="2" t="s">
        <v>16</v>
      </c>
      <c r="P3844" s="2">
        <v>11</v>
      </c>
      <c r="Q3844" s="2">
        <f t="shared" si="545"/>
        <v>2</v>
      </c>
      <c r="R3844" s="2">
        <v>44.16</v>
      </c>
      <c r="S3844" s="2">
        <f t="shared" si="546"/>
        <v>1</v>
      </c>
      <c r="T3844" s="42">
        <f>DataSet!G32+DataSet!Q32+DataSet!S32</f>
        <v>5</v>
      </c>
      <c r="U3844" s="16" t="str">
        <f t="shared" si="547"/>
        <v>Medium</v>
      </c>
      <c r="V3844" s="4">
        <v>1</v>
      </c>
      <c r="W3844" s="33">
        <f t="shared" si="548"/>
        <v>532.86885321100897</v>
      </c>
      <c r="X3844" s="2" t="s">
        <v>22</v>
      </c>
    </row>
    <row r="3845" spans="1:24" ht="14.25" customHeight="1" x14ac:dyDescent="0.25">
      <c r="A3845" s="2">
        <v>406</v>
      </c>
      <c r="B3845" s="2">
        <v>53</v>
      </c>
      <c r="C3845" s="2" t="str">
        <f t="shared" si="540"/>
        <v>Late Adults</v>
      </c>
      <c r="D3845" s="2" t="s">
        <v>26</v>
      </c>
      <c r="E3845" s="2" t="s">
        <v>13</v>
      </c>
      <c r="F3845" s="2">
        <v>292.33999999999997</v>
      </c>
      <c r="G3845" s="2">
        <f t="shared" si="541"/>
        <v>1</v>
      </c>
      <c r="H3845" s="6">
        <v>44602</v>
      </c>
      <c r="I3845" s="12" t="str">
        <f t="shared" si="542"/>
        <v>2022</v>
      </c>
      <c r="J3845" s="10" t="str">
        <f t="shared" si="543"/>
        <v>Feb</v>
      </c>
      <c r="K3845" s="12" t="str">
        <f t="shared" si="544"/>
        <v>10</v>
      </c>
      <c r="L3845" s="2" t="s">
        <v>20</v>
      </c>
      <c r="M3845" s="2" t="s">
        <v>25</v>
      </c>
      <c r="N3845" s="2">
        <v>0.54</v>
      </c>
      <c r="O3845" s="2" t="s">
        <v>21</v>
      </c>
      <c r="P3845" s="2">
        <v>8</v>
      </c>
      <c r="Q3845" s="2">
        <f t="shared" si="545"/>
        <v>2</v>
      </c>
      <c r="R3845" s="2">
        <v>36.54</v>
      </c>
      <c r="S3845" s="2">
        <f t="shared" si="546"/>
        <v>1</v>
      </c>
      <c r="T3845" s="42">
        <f>DataSet!G407+DataSet!Q407+DataSet!S407</f>
        <v>4</v>
      </c>
      <c r="U3845" s="16" t="str">
        <f t="shared" si="547"/>
        <v>Low</v>
      </c>
      <c r="V3845" s="4">
        <v>5</v>
      </c>
      <c r="W3845" s="33">
        <f t="shared" si="548"/>
        <v>535.66781395348835</v>
      </c>
      <c r="X3845" s="2" t="s">
        <v>22</v>
      </c>
    </row>
    <row r="3846" spans="1:24" ht="14.25" customHeight="1" x14ac:dyDescent="0.25">
      <c r="A3846" s="2">
        <v>527</v>
      </c>
      <c r="B3846" s="2">
        <v>44</v>
      </c>
      <c r="C3846" s="2" t="str">
        <f t="shared" si="540"/>
        <v>Mid Adults</v>
      </c>
      <c r="D3846" s="2" t="s">
        <v>23</v>
      </c>
      <c r="E3846" s="2" t="s">
        <v>27</v>
      </c>
      <c r="F3846" s="2">
        <v>765.61</v>
      </c>
      <c r="G3846" s="2">
        <f t="shared" si="541"/>
        <v>3</v>
      </c>
      <c r="H3846" s="6">
        <v>44723</v>
      </c>
      <c r="I3846" s="12" t="str">
        <f t="shared" si="542"/>
        <v>2022</v>
      </c>
      <c r="J3846" s="10" t="str">
        <f t="shared" si="543"/>
        <v>Jun</v>
      </c>
      <c r="K3846" s="12" t="str">
        <f t="shared" si="544"/>
        <v>11</v>
      </c>
      <c r="L3846" s="2" t="s">
        <v>20</v>
      </c>
      <c r="M3846" s="2" t="s">
        <v>25</v>
      </c>
      <c r="N3846" s="2">
        <v>0.54</v>
      </c>
      <c r="O3846" s="2" t="s">
        <v>16</v>
      </c>
      <c r="P3846" s="2">
        <v>9</v>
      </c>
      <c r="Q3846" s="2">
        <f t="shared" si="545"/>
        <v>2</v>
      </c>
      <c r="R3846" s="2">
        <v>85.07</v>
      </c>
      <c r="S3846" s="2">
        <f t="shared" si="546"/>
        <v>2</v>
      </c>
      <c r="T3846" s="42">
        <f>DataSet!G528+DataSet!Q528+DataSet!S528</f>
        <v>8</v>
      </c>
      <c r="U3846" s="16" t="str">
        <f t="shared" si="547"/>
        <v>High</v>
      </c>
      <c r="V3846" s="4">
        <v>2</v>
      </c>
      <c r="W3846" s="33">
        <f t="shared" si="548"/>
        <v>529.73619834710735</v>
      </c>
      <c r="X3846" s="2" t="s">
        <v>17</v>
      </c>
    </row>
    <row r="3847" spans="1:24" ht="14.25" customHeight="1" x14ac:dyDescent="0.25">
      <c r="A3847" s="2">
        <v>556</v>
      </c>
      <c r="B3847" s="2">
        <v>25</v>
      </c>
      <c r="C3847" s="2" t="str">
        <f t="shared" si="540"/>
        <v>Young Adults</v>
      </c>
      <c r="D3847" s="2" t="s">
        <v>18</v>
      </c>
      <c r="E3847" s="2" t="s">
        <v>13</v>
      </c>
      <c r="F3847" s="2">
        <v>304.75</v>
      </c>
      <c r="G3847" s="2">
        <f t="shared" si="541"/>
        <v>1</v>
      </c>
      <c r="H3847" s="6">
        <v>44752</v>
      </c>
      <c r="I3847" s="12" t="str">
        <f t="shared" si="542"/>
        <v>2022</v>
      </c>
      <c r="J3847" s="10" t="str">
        <f t="shared" si="543"/>
        <v>Jul</v>
      </c>
      <c r="K3847" s="12" t="str">
        <f t="shared" si="544"/>
        <v>10</v>
      </c>
      <c r="L3847" s="2" t="s">
        <v>14</v>
      </c>
      <c r="M3847" s="2" t="s">
        <v>15</v>
      </c>
      <c r="N3847" s="2">
        <v>0.54</v>
      </c>
      <c r="O3847" s="2" t="s">
        <v>16</v>
      </c>
      <c r="P3847" s="2">
        <v>6</v>
      </c>
      <c r="Q3847" s="2">
        <f t="shared" si="545"/>
        <v>2</v>
      </c>
      <c r="R3847" s="2">
        <v>50.79</v>
      </c>
      <c r="S3847" s="2">
        <f t="shared" si="546"/>
        <v>2</v>
      </c>
      <c r="T3847" s="42">
        <f>DataSet!G557+DataSet!Q557+DataSet!S557</f>
        <v>7</v>
      </c>
      <c r="U3847" s="16" t="str">
        <f t="shared" si="547"/>
        <v>High</v>
      </c>
      <c r="V3847" s="4">
        <v>1</v>
      </c>
      <c r="W3847" s="33">
        <f t="shared" si="548"/>
        <v>533.0859907834099</v>
      </c>
      <c r="X3847" s="2" t="s">
        <v>28</v>
      </c>
    </row>
    <row r="3848" spans="1:24" ht="14.25" customHeight="1" x14ac:dyDescent="0.25">
      <c r="A3848" s="2">
        <v>672</v>
      </c>
      <c r="B3848" s="2">
        <v>42</v>
      </c>
      <c r="C3848" s="2" t="str">
        <f t="shared" si="540"/>
        <v>Mid Adults</v>
      </c>
      <c r="D3848" s="2" t="s">
        <v>23</v>
      </c>
      <c r="E3848" s="2" t="s">
        <v>13</v>
      </c>
      <c r="F3848" s="2">
        <v>386.77</v>
      </c>
      <c r="G3848" s="2">
        <f t="shared" si="541"/>
        <v>2</v>
      </c>
      <c r="H3848" s="6">
        <v>44868</v>
      </c>
      <c r="I3848" s="12" t="str">
        <f t="shared" si="542"/>
        <v>2022</v>
      </c>
      <c r="J3848" s="10" t="str">
        <f t="shared" si="543"/>
        <v>Nov</v>
      </c>
      <c r="K3848" s="12" t="str">
        <f t="shared" si="544"/>
        <v>03</v>
      </c>
      <c r="L3848" s="2" t="s">
        <v>20</v>
      </c>
      <c r="M3848" s="2" t="s">
        <v>25</v>
      </c>
      <c r="N3848" s="2">
        <v>0.54</v>
      </c>
      <c r="O3848" s="2" t="s">
        <v>21</v>
      </c>
      <c r="P3848" s="2">
        <v>3</v>
      </c>
      <c r="Q3848" s="2">
        <f t="shared" si="545"/>
        <v>1</v>
      </c>
      <c r="R3848" s="2">
        <v>128.91999999999999</v>
      </c>
      <c r="S3848" s="2">
        <f t="shared" si="546"/>
        <v>2</v>
      </c>
      <c r="T3848" s="42">
        <f>DataSet!G673+DataSet!Q673+DataSet!S673</f>
        <v>7</v>
      </c>
      <c r="U3848" s="16" t="str">
        <f t="shared" si="547"/>
        <v>High</v>
      </c>
      <c r="V3848" s="4">
        <v>4</v>
      </c>
      <c r="W3848" s="33">
        <f t="shared" si="548"/>
        <v>515.65109243697475</v>
      </c>
      <c r="X3848" s="2" t="s">
        <v>22</v>
      </c>
    </row>
    <row r="3849" spans="1:24" ht="14.25" customHeight="1" x14ac:dyDescent="0.25">
      <c r="A3849" s="2">
        <v>678</v>
      </c>
      <c r="B3849" s="2">
        <v>24</v>
      </c>
      <c r="C3849" s="2" t="str">
        <f t="shared" si="540"/>
        <v>Young Adults</v>
      </c>
      <c r="D3849" s="2" t="s">
        <v>12</v>
      </c>
      <c r="E3849" s="2" t="s">
        <v>29</v>
      </c>
      <c r="F3849" s="2">
        <v>99.48</v>
      </c>
      <c r="G3849" s="2">
        <f t="shared" si="541"/>
        <v>1</v>
      </c>
      <c r="H3849" s="6">
        <v>44874</v>
      </c>
      <c r="I3849" s="12" t="str">
        <f t="shared" si="542"/>
        <v>2022</v>
      </c>
      <c r="J3849" s="10" t="str">
        <f t="shared" si="543"/>
        <v>Nov</v>
      </c>
      <c r="K3849" s="12" t="str">
        <f t="shared" si="544"/>
        <v>09</v>
      </c>
      <c r="L3849" s="2" t="s">
        <v>24</v>
      </c>
      <c r="M3849" s="2" t="s">
        <v>15</v>
      </c>
      <c r="N3849" s="2">
        <v>0.54</v>
      </c>
      <c r="O3849" s="2" t="s">
        <v>16</v>
      </c>
      <c r="P3849" s="2">
        <v>9</v>
      </c>
      <c r="Q3849" s="2">
        <f t="shared" si="545"/>
        <v>2</v>
      </c>
      <c r="R3849" s="2">
        <v>11.05</v>
      </c>
      <c r="S3849" s="2">
        <f t="shared" si="546"/>
        <v>1</v>
      </c>
      <c r="T3849" s="42">
        <f>DataSet!G679+DataSet!Q679+DataSet!S679</f>
        <v>6</v>
      </c>
      <c r="U3849" s="16" t="str">
        <f t="shared" si="547"/>
        <v>Medium</v>
      </c>
      <c r="V3849" s="4">
        <v>5</v>
      </c>
      <c r="W3849" s="33">
        <f t="shared" si="548"/>
        <v>536.80485981308402</v>
      </c>
      <c r="X3849" s="2" t="s">
        <v>17</v>
      </c>
    </row>
    <row r="3850" spans="1:24" ht="14.25" customHeight="1" x14ac:dyDescent="0.25">
      <c r="A3850" s="2">
        <v>1237</v>
      </c>
      <c r="B3850" s="2">
        <v>59</v>
      </c>
      <c r="C3850" s="2" t="str">
        <f t="shared" si="540"/>
        <v>Late Adults</v>
      </c>
      <c r="D3850" s="2" t="s">
        <v>26</v>
      </c>
      <c r="E3850" s="2" t="s">
        <v>19</v>
      </c>
      <c r="F3850" s="2">
        <v>872.79</v>
      </c>
      <c r="G3850" s="2">
        <f t="shared" si="541"/>
        <v>3</v>
      </c>
      <c r="H3850" s="6">
        <v>45433</v>
      </c>
      <c r="I3850" s="12" t="str">
        <f t="shared" si="542"/>
        <v>2024</v>
      </c>
      <c r="J3850" s="10" t="str">
        <f t="shared" si="543"/>
        <v>May</v>
      </c>
      <c r="K3850" s="12" t="str">
        <f t="shared" si="544"/>
        <v>21</v>
      </c>
      <c r="L3850" s="2" t="s">
        <v>20</v>
      </c>
      <c r="M3850" s="2" t="s">
        <v>25</v>
      </c>
      <c r="N3850" s="2">
        <v>0.54</v>
      </c>
      <c r="O3850" s="2" t="s">
        <v>21</v>
      </c>
      <c r="P3850" s="2">
        <v>19</v>
      </c>
      <c r="Q3850" s="2">
        <f t="shared" si="545"/>
        <v>3</v>
      </c>
      <c r="R3850" s="2">
        <v>45.94</v>
      </c>
      <c r="S3850" s="2">
        <f t="shared" si="546"/>
        <v>1</v>
      </c>
      <c r="T3850" s="42">
        <f>DataSet!G1238+DataSet!Q1238+DataSet!S1238</f>
        <v>7</v>
      </c>
      <c r="U3850" s="16" t="str">
        <f t="shared" si="547"/>
        <v>High</v>
      </c>
      <c r="V3850" s="4">
        <v>2</v>
      </c>
      <c r="W3850" s="33">
        <f t="shared" si="548"/>
        <v>528.75746887966795</v>
      </c>
      <c r="X3850" s="2" t="s">
        <v>17</v>
      </c>
    </row>
    <row r="3851" spans="1:24" ht="14.25" customHeight="1" x14ac:dyDescent="0.25">
      <c r="A3851" s="2">
        <v>1585</v>
      </c>
      <c r="B3851" s="2">
        <v>54</v>
      </c>
      <c r="C3851" s="2" t="str">
        <f t="shared" si="540"/>
        <v>Late Adults</v>
      </c>
      <c r="D3851" s="2" t="s">
        <v>26</v>
      </c>
      <c r="E3851" s="2" t="s">
        <v>27</v>
      </c>
      <c r="F3851" s="2">
        <v>871.35</v>
      </c>
      <c r="G3851" s="2">
        <f t="shared" si="541"/>
        <v>3</v>
      </c>
      <c r="H3851" s="6">
        <v>45781</v>
      </c>
      <c r="I3851" s="12" t="str">
        <f t="shared" si="542"/>
        <v>2025</v>
      </c>
      <c r="J3851" s="10" t="str">
        <f t="shared" si="543"/>
        <v>May</v>
      </c>
      <c r="K3851" s="12" t="str">
        <f t="shared" si="544"/>
        <v>04</v>
      </c>
      <c r="L3851" s="2" t="s">
        <v>24</v>
      </c>
      <c r="M3851" s="2" t="s">
        <v>25</v>
      </c>
      <c r="N3851" s="2">
        <v>0.54</v>
      </c>
      <c r="O3851" s="2" t="s">
        <v>21</v>
      </c>
      <c r="P3851" s="2">
        <v>13</v>
      </c>
      <c r="Q3851" s="2">
        <f t="shared" si="545"/>
        <v>2</v>
      </c>
      <c r="R3851" s="2">
        <v>67.03</v>
      </c>
      <c r="S3851" s="2">
        <f t="shared" si="546"/>
        <v>2</v>
      </c>
      <c r="T3851" s="42">
        <f>DataSet!G1586+DataSet!Q1586+DataSet!S1586</f>
        <v>7</v>
      </c>
      <c r="U3851" s="16" t="str">
        <f t="shared" si="547"/>
        <v>High</v>
      </c>
      <c r="V3851" s="4">
        <v>5</v>
      </c>
      <c r="W3851" s="33">
        <f t="shared" si="548"/>
        <v>538.85802816901401</v>
      </c>
      <c r="X3851" s="2" t="s">
        <v>17</v>
      </c>
    </row>
    <row r="3852" spans="1:24" ht="14.25" customHeight="1" x14ac:dyDescent="0.25">
      <c r="A3852" s="2">
        <v>1780</v>
      </c>
      <c r="B3852" s="2">
        <v>42</v>
      </c>
      <c r="C3852" s="2" t="str">
        <f t="shared" si="540"/>
        <v>Mid Adults</v>
      </c>
      <c r="D3852" s="2" t="s">
        <v>26</v>
      </c>
      <c r="E3852" s="2" t="s">
        <v>19</v>
      </c>
      <c r="F3852" s="2">
        <v>778.73</v>
      </c>
      <c r="G3852" s="2">
        <f t="shared" si="541"/>
        <v>3</v>
      </c>
      <c r="H3852" s="6">
        <v>45976</v>
      </c>
      <c r="I3852" s="12" t="str">
        <f t="shared" si="542"/>
        <v>2025</v>
      </c>
      <c r="J3852" s="10" t="str">
        <f t="shared" si="543"/>
        <v>Nov</v>
      </c>
      <c r="K3852" s="12" t="str">
        <f t="shared" si="544"/>
        <v>15</v>
      </c>
      <c r="L3852" s="2" t="s">
        <v>30</v>
      </c>
      <c r="M3852" s="2" t="s">
        <v>15</v>
      </c>
      <c r="N3852" s="2">
        <v>0.54</v>
      </c>
      <c r="O3852" s="2" t="s">
        <v>16</v>
      </c>
      <c r="P3852" s="2">
        <v>5</v>
      </c>
      <c r="Q3852" s="2">
        <f t="shared" si="545"/>
        <v>1</v>
      </c>
      <c r="R3852" s="2">
        <v>155.75</v>
      </c>
      <c r="S3852" s="2">
        <f t="shared" si="546"/>
        <v>3</v>
      </c>
      <c r="T3852" s="42">
        <f>DataSet!G1781+DataSet!Q1781+DataSet!S1781</f>
        <v>5</v>
      </c>
      <c r="U3852" s="16" t="str">
        <f t="shared" si="547"/>
        <v>Medium</v>
      </c>
      <c r="V3852" s="4">
        <v>4</v>
      </c>
      <c r="W3852" s="33">
        <f t="shared" si="548"/>
        <v>516.19489451476784</v>
      </c>
      <c r="X3852" s="2" t="s">
        <v>22</v>
      </c>
    </row>
    <row r="3853" spans="1:24" ht="14.25" customHeight="1" x14ac:dyDescent="0.25">
      <c r="A3853" s="2">
        <v>1904</v>
      </c>
      <c r="B3853" s="2">
        <v>27</v>
      </c>
      <c r="C3853" s="2" t="str">
        <f t="shared" si="540"/>
        <v>Young Adults</v>
      </c>
      <c r="D3853" s="2" t="s">
        <v>26</v>
      </c>
      <c r="E3853" s="2" t="s">
        <v>29</v>
      </c>
      <c r="F3853" s="2">
        <v>603.88</v>
      </c>
      <c r="G3853" s="2">
        <f t="shared" si="541"/>
        <v>2</v>
      </c>
      <c r="H3853" s="6">
        <v>46100</v>
      </c>
      <c r="I3853" s="12" t="str">
        <f t="shared" si="542"/>
        <v>2026</v>
      </c>
      <c r="J3853" s="10" t="str">
        <f t="shared" si="543"/>
        <v>Mar</v>
      </c>
      <c r="K3853" s="12" t="str">
        <f t="shared" si="544"/>
        <v>19</v>
      </c>
      <c r="L3853" s="2" t="s">
        <v>20</v>
      </c>
      <c r="M3853" s="2" t="s">
        <v>15</v>
      </c>
      <c r="N3853" s="2">
        <v>0.54</v>
      </c>
      <c r="O3853" s="2" t="s">
        <v>21</v>
      </c>
      <c r="P3853" s="2">
        <v>10</v>
      </c>
      <c r="Q3853" s="2">
        <f t="shared" si="545"/>
        <v>2</v>
      </c>
      <c r="R3853" s="2">
        <v>60.39</v>
      </c>
      <c r="S3853" s="2">
        <f t="shared" si="546"/>
        <v>2</v>
      </c>
      <c r="T3853" s="42">
        <f>DataSet!G1905+DataSet!Q1905+DataSet!S1905</f>
        <v>6</v>
      </c>
      <c r="U3853" s="16" t="str">
        <f t="shared" si="547"/>
        <v>Medium</v>
      </c>
      <c r="V3853" s="4">
        <v>3</v>
      </c>
      <c r="W3853" s="33">
        <f t="shared" si="548"/>
        <v>512.22146938775518</v>
      </c>
      <c r="X3853" s="2" t="s">
        <v>22</v>
      </c>
    </row>
    <row r="3854" spans="1:24" ht="14.25" customHeight="1" x14ac:dyDescent="0.25">
      <c r="A3854" s="2">
        <v>1938</v>
      </c>
      <c r="B3854" s="2">
        <v>68</v>
      </c>
      <c r="C3854" s="2" t="str">
        <f t="shared" si="540"/>
        <v>Seniors</v>
      </c>
      <c r="D3854" s="2" t="s">
        <v>12</v>
      </c>
      <c r="E3854" s="2" t="s">
        <v>29</v>
      </c>
      <c r="F3854" s="2">
        <v>964.99</v>
      </c>
      <c r="G3854" s="2">
        <f t="shared" si="541"/>
        <v>3</v>
      </c>
      <c r="H3854" s="6">
        <v>46134</v>
      </c>
      <c r="I3854" s="12" t="str">
        <f t="shared" si="542"/>
        <v>2026</v>
      </c>
      <c r="J3854" s="10" t="str">
        <f t="shared" si="543"/>
        <v>Apr</v>
      </c>
      <c r="K3854" s="12" t="str">
        <f t="shared" si="544"/>
        <v>22</v>
      </c>
      <c r="L3854" s="2" t="s">
        <v>14</v>
      </c>
      <c r="M3854" s="2" t="s">
        <v>15</v>
      </c>
      <c r="N3854" s="2">
        <v>0.54</v>
      </c>
      <c r="O3854" s="2" t="s">
        <v>16</v>
      </c>
      <c r="P3854" s="2">
        <v>17</v>
      </c>
      <c r="Q3854" s="2">
        <f t="shared" si="545"/>
        <v>3</v>
      </c>
      <c r="R3854" s="2">
        <v>56.76</v>
      </c>
      <c r="S3854" s="2">
        <f t="shared" si="546"/>
        <v>2</v>
      </c>
      <c r="T3854" s="42">
        <f>DataSet!G1939+DataSet!Q1939+DataSet!S1939</f>
        <v>4</v>
      </c>
      <c r="U3854" s="16" t="str">
        <f t="shared" si="547"/>
        <v>Low</v>
      </c>
      <c r="V3854" s="4">
        <v>1</v>
      </c>
      <c r="W3854" s="33">
        <f t="shared" si="548"/>
        <v>534.14310185185172</v>
      </c>
      <c r="X3854" s="2" t="s">
        <v>22</v>
      </c>
    </row>
    <row r="3855" spans="1:24" ht="14.25" customHeight="1" x14ac:dyDescent="0.25">
      <c r="A3855" s="2">
        <v>1987</v>
      </c>
      <c r="B3855" s="2">
        <v>25</v>
      </c>
      <c r="C3855" s="2" t="str">
        <f t="shared" si="540"/>
        <v>Young Adults</v>
      </c>
      <c r="D3855" s="2" t="s">
        <v>18</v>
      </c>
      <c r="E3855" s="2" t="s">
        <v>19</v>
      </c>
      <c r="F3855" s="2">
        <v>143.93</v>
      </c>
      <c r="G3855" s="2">
        <f t="shared" si="541"/>
        <v>1</v>
      </c>
      <c r="H3855" s="6">
        <v>46183</v>
      </c>
      <c r="I3855" s="12" t="str">
        <f t="shared" si="542"/>
        <v>2026</v>
      </c>
      <c r="J3855" s="10" t="str">
        <f t="shared" si="543"/>
        <v>Jun</v>
      </c>
      <c r="K3855" s="12" t="str">
        <f t="shared" si="544"/>
        <v>10</v>
      </c>
      <c r="L3855" s="2" t="s">
        <v>14</v>
      </c>
      <c r="M3855" s="2" t="s">
        <v>25</v>
      </c>
      <c r="N3855" s="2">
        <v>0.54</v>
      </c>
      <c r="O3855" s="2" t="s">
        <v>21</v>
      </c>
      <c r="P3855" s="2">
        <v>19</v>
      </c>
      <c r="Q3855" s="2">
        <f t="shared" si="545"/>
        <v>3</v>
      </c>
      <c r="R3855" s="2">
        <v>7.58</v>
      </c>
      <c r="S3855" s="2">
        <f t="shared" si="546"/>
        <v>1</v>
      </c>
      <c r="T3855" s="42">
        <f>DataSet!G1988+DataSet!Q1988+DataSet!S1988</f>
        <v>5</v>
      </c>
      <c r="U3855" s="16" t="str">
        <f t="shared" si="547"/>
        <v>Medium</v>
      </c>
      <c r="V3855" s="4">
        <v>3</v>
      </c>
      <c r="W3855" s="33">
        <f t="shared" si="548"/>
        <v>511.84581967213131</v>
      </c>
      <c r="X3855" s="2" t="s">
        <v>22</v>
      </c>
    </row>
    <row r="3856" spans="1:24" ht="14.25" customHeight="1" x14ac:dyDescent="0.25">
      <c r="A3856" s="2">
        <v>2350</v>
      </c>
      <c r="B3856" s="2">
        <v>35</v>
      </c>
      <c r="C3856" s="2" t="str">
        <f t="shared" si="540"/>
        <v>Early Adults</v>
      </c>
      <c r="D3856" s="2" t="s">
        <v>12</v>
      </c>
      <c r="E3856" s="2" t="s">
        <v>27</v>
      </c>
      <c r="F3856" s="2">
        <v>407.45</v>
      </c>
      <c r="G3856" s="2">
        <f t="shared" si="541"/>
        <v>2</v>
      </c>
      <c r="H3856" s="6">
        <v>46546</v>
      </c>
      <c r="I3856" s="12" t="str">
        <f t="shared" si="542"/>
        <v>2027</v>
      </c>
      <c r="J3856" s="10" t="str">
        <f t="shared" si="543"/>
        <v>Jun</v>
      </c>
      <c r="K3856" s="12" t="str">
        <f t="shared" si="544"/>
        <v>08</v>
      </c>
      <c r="L3856" s="2" t="s">
        <v>30</v>
      </c>
      <c r="M3856" s="2" t="s">
        <v>15</v>
      </c>
      <c r="N3856" s="2">
        <v>0.54</v>
      </c>
      <c r="O3856" s="2" t="s">
        <v>21</v>
      </c>
      <c r="P3856" s="2">
        <v>12</v>
      </c>
      <c r="Q3856" s="2">
        <f t="shared" si="545"/>
        <v>2</v>
      </c>
      <c r="R3856" s="2">
        <v>33.950000000000003</v>
      </c>
      <c r="S3856" s="2">
        <f t="shared" si="546"/>
        <v>1</v>
      </c>
      <c r="T3856" s="42">
        <f>DataSet!G2351+DataSet!Q2351+DataSet!S2351</f>
        <v>4</v>
      </c>
      <c r="U3856" s="16" t="str">
        <f t="shared" si="547"/>
        <v>Low</v>
      </c>
      <c r="V3856" s="4">
        <v>3</v>
      </c>
      <c r="W3856" s="33">
        <f t="shared" si="548"/>
        <v>513.35987654321002</v>
      </c>
      <c r="X3856" s="2" t="s">
        <v>22</v>
      </c>
    </row>
    <row r="3857" spans="1:24" ht="14.25" customHeight="1" x14ac:dyDescent="0.25">
      <c r="A3857" s="2">
        <v>2446</v>
      </c>
      <c r="B3857" s="2">
        <v>45</v>
      </c>
      <c r="C3857" s="2" t="str">
        <f t="shared" si="540"/>
        <v>Mid Adults</v>
      </c>
      <c r="D3857" s="2" t="s">
        <v>12</v>
      </c>
      <c r="E3857" s="2" t="s">
        <v>13</v>
      </c>
      <c r="F3857" s="2">
        <v>744.51</v>
      </c>
      <c r="G3857" s="2">
        <f t="shared" si="541"/>
        <v>3</v>
      </c>
      <c r="H3857" s="6">
        <v>46642</v>
      </c>
      <c r="I3857" s="12" t="str">
        <f t="shared" si="542"/>
        <v>2027</v>
      </c>
      <c r="J3857" s="10" t="str">
        <f t="shared" si="543"/>
        <v>Sep</v>
      </c>
      <c r="K3857" s="12" t="str">
        <f t="shared" si="544"/>
        <v>12</v>
      </c>
      <c r="L3857" s="2" t="s">
        <v>30</v>
      </c>
      <c r="M3857" s="2" t="s">
        <v>25</v>
      </c>
      <c r="N3857" s="2">
        <v>0.54</v>
      </c>
      <c r="O3857" s="2" t="s">
        <v>16</v>
      </c>
      <c r="P3857" s="2">
        <v>10</v>
      </c>
      <c r="Q3857" s="2">
        <f t="shared" si="545"/>
        <v>2</v>
      </c>
      <c r="R3857" s="2">
        <v>74.45</v>
      </c>
      <c r="S3857" s="2">
        <f t="shared" si="546"/>
        <v>2</v>
      </c>
      <c r="T3857" s="42">
        <f>DataSet!G2447+DataSet!Q2447+DataSet!S2447</f>
        <v>6</v>
      </c>
      <c r="U3857" s="16" t="str">
        <f t="shared" si="547"/>
        <v>Medium</v>
      </c>
      <c r="V3857" s="4">
        <v>3</v>
      </c>
      <c r="W3857" s="33">
        <f t="shared" si="548"/>
        <v>513.79752066115714</v>
      </c>
      <c r="X3857" s="2" t="s">
        <v>28</v>
      </c>
    </row>
    <row r="3858" spans="1:24" ht="14.25" customHeight="1" x14ac:dyDescent="0.25">
      <c r="A3858" s="2">
        <v>2544</v>
      </c>
      <c r="B3858" s="2">
        <v>65</v>
      </c>
      <c r="C3858" s="2" t="str">
        <f t="shared" si="540"/>
        <v>Seniors</v>
      </c>
      <c r="D3858" s="2" t="s">
        <v>26</v>
      </c>
      <c r="E3858" s="2" t="s">
        <v>19</v>
      </c>
      <c r="F3858" s="2">
        <v>772.59</v>
      </c>
      <c r="G3858" s="2">
        <f t="shared" si="541"/>
        <v>3</v>
      </c>
      <c r="H3858" s="6">
        <v>46740</v>
      </c>
      <c r="I3858" s="12" t="str">
        <f t="shared" si="542"/>
        <v>2027</v>
      </c>
      <c r="J3858" s="10" t="str">
        <f t="shared" si="543"/>
        <v>Dec</v>
      </c>
      <c r="K3858" s="12" t="str">
        <f t="shared" si="544"/>
        <v>19</v>
      </c>
      <c r="L3858" s="2" t="s">
        <v>30</v>
      </c>
      <c r="M3858" s="2" t="s">
        <v>15</v>
      </c>
      <c r="N3858" s="2">
        <v>0.54</v>
      </c>
      <c r="O3858" s="2" t="s">
        <v>16</v>
      </c>
      <c r="P3858" s="2">
        <v>16</v>
      </c>
      <c r="Q3858" s="2">
        <f t="shared" si="545"/>
        <v>3</v>
      </c>
      <c r="R3858" s="2">
        <v>48.29</v>
      </c>
      <c r="S3858" s="2">
        <f t="shared" si="546"/>
        <v>1</v>
      </c>
      <c r="T3858" s="42">
        <f>DataSet!G2545+DataSet!Q2545+DataSet!S2545</f>
        <v>5</v>
      </c>
      <c r="U3858" s="16" t="str">
        <f t="shared" si="547"/>
        <v>Medium</v>
      </c>
      <c r="V3858" s="4">
        <v>5</v>
      </c>
      <c r="W3858" s="33">
        <f t="shared" si="548"/>
        <v>537.28966981132066</v>
      </c>
      <c r="X3858" s="2" t="s">
        <v>28</v>
      </c>
    </row>
    <row r="3859" spans="1:24" ht="14.25" customHeight="1" x14ac:dyDescent="0.25">
      <c r="A3859" s="2">
        <v>2563</v>
      </c>
      <c r="B3859" s="2">
        <v>37</v>
      </c>
      <c r="C3859" s="2" t="str">
        <f t="shared" si="540"/>
        <v>Early Adults</v>
      </c>
      <c r="D3859" s="2" t="s">
        <v>26</v>
      </c>
      <c r="E3859" s="2" t="s">
        <v>29</v>
      </c>
      <c r="F3859" s="2">
        <v>276.7</v>
      </c>
      <c r="G3859" s="2">
        <f t="shared" si="541"/>
        <v>1</v>
      </c>
      <c r="H3859" s="6">
        <v>46759</v>
      </c>
      <c r="I3859" s="12" t="str">
        <f t="shared" si="542"/>
        <v>2028</v>
      </c>
      <c r="J3859" s="10" t="str">
        <f t="shared" si="543"/>
        <v>Jan</v>
      </c>
      <c r="K3859" s="12" t="str">
        <f t="shared" si="544"/>
        <v>07</v>
      </c>
      <c r="L3859" s="2" t="s">
        <v>30</v>
      </c>
      <c r="M3859" s="2" t="s">
        <v>15</v>
      </c>
      <c r="N3859" s="2">
        <v>0.54</v>
      </c>
      <c r="O3859" s="2" t="s">
        <v>21</v>
      </c>
      <c r="P3859" s="2">
        <v>15</v>
      </c>
      <c r="Q3859" s="2">
        <f t="shared" si="545"/>
        <v>2</v>
      </c>
      <c r="R3859" s="2">
        <v>18.45</v>
      </c>
      <c r="S3859" s="2">
        <f t="shared" si="546"/>
        <v>1</v>
      </c>
      <c r="T3859" s="42">
        <f>DataSet!G2564+DataSet!Q2564+DataSet!S2564</f>
        <v>4</v>
      </c>
      <c r="U3859" s="16" t="str">
        <f t="shared" si="547"/>
        <v>Low</v>
      </c>
      <c r="V3859" s="4">
        <v>3</v>
      </c>
      <c r="W3859" s="33">
        <f t="shared" si="548"/>
        <v>512.84020746887984</v>
      </c>
      <c r="X3859" s="2" t="s">
        <v>28</v>
      </c>
    </row>
    <row r="3860" spans="1:24" ht="14.25" customHeight="1" x14ac:dyDescent="0.25">
      <c r="A3860" s="2">
        <v>2620</v>
      </c>
      <c r="B3860" s="2">
        <v>21</v>
      </c>
      <c r="C3860" s="2" t="str">
        <f t="shared" si="540"/>
        <v>Young Adults</v>
      </c>
      <c r="D3860" s="2" t="s">
        <v>12</v>
      </c>
      <c r="E3860" s="2" t="s">
        <v>29</v>
      </c>
      <c r="F3860" s="2">
        <v>519.26</v>
      </c>
      <c r="G3860" s="2">
        <f t="shared" si="541"/>
        <v>2</v>
      </c>
      <c r="H3860" s="6">
        <v>46816</v>
      </c>
      <c r="I3860" s="12" t="str">
        <f t="shared" si="542"/>
        <v>2028</v>
      </c>
      <c r="J3860" s="10" t="str">
        <f t="shared" si="543"/>
        <v>Mar</v>
      </c>
      <c r="K3860" s="12" t="str">
        <f t="shared" si="544"/>
        <v>04</v>
      </c>
      <c r="L3860" s="2" t="s">
        <v>30</v>
      </c>
      <c r="M3860" s="2" t="s">
        <v>15</v>
      </c>
      <c r="N3860" s="2">
        <v>0.54</v>
      </c>
      <c r="O3860" s="2" t="s">
        <v>21</v>
      </c>
      <c r="P3860" s="2">
        <v>9</v>
      </c>
      <c r="Q3860" s="2">
        <f t="shared" si="545"/>
        <v>2</v>
      </c>
      <c r="R3860" s="2">
        <v>57.7</v>
      </c>
      <c r="S3860" s="2">
        <f t="shared" si="546"/>
        <v>2</v>
      </c>
      <c r="T3860" s="42">
        <f>DataSet!G2621+DataSet!Q2621+DataSet!S2621</f>
        <v>7</v>
      </c>
      <c r="U3860" s="16" t="str">
        <f t="shared" si="547"/>
        <v>High</v>
      </c>
      <c r="V3860" s="4">
        <v>2</v>
      </c>
      <c r="W3860" s="33">
        <f t="shared" si="548"/>
        <v>527.32399999999996</v>
      </c>
      <c r="X3860" s="2" t="s">
        <v>28</v>
      </c>
    </row>
    <row r="3861" spans="1:24" ht="14.25" customHeight="1" x14ac:dyDescent="0.25">
      <c r="A3861" s="2">
        <v>2812</v>
      </c>
      <c r="B3861" s="2">
        <v>59</v>
      </c>
      <c r="C3861" s="2" t="str">
        <f t="shared" si="540"/>
        <v>Late Adults</v>
      </c>
      <c r="D3861" s="2" t="s">
        <v>12</v>
      </c>
      <c r="E3861" s="2" t="s">
        <v>27</v>
      </c>
      <c r="F3861" s="2">
        <v>686.63</v>
      </c>
      <c r="G3861" s="2">
        <f t="shared" si="541"/>
        <v>3</v>
      </c>
      <c r="H3861" s="6">
        <v>47008</v>
      </c>
      <c r="I3861" s="12" t="str">
        <f t="shared" si="542"/>
        <v>2028</v>
      </c>
      <c r="J3861" s="10" t="str">
        <f t="shared" si="543"/>
        <v>Sep</v>
      </c>
      <c r="K3861" s="12" t="str">
        <f t="shared" si="544"/>
        <v>12</v>
      </c>
      <c r="L3861" s="2" t="s">
        <v>24</v>
      </c>
      <c r="M3861" s="2" t="s">
        <v>15</v>
      </c>
      <c r="N3861" s="2">
        <v>0.54</v>
      </c>
      <c r="O3861" s="2" t="s">
        <v>21</v>
      </c>
      <c r="P3861" s="2">
        <v>9</v>
      </c>
      <c r="Q3861" s="2">
        <f t="shared" si="545"/>
        <v>2</v>
      </c>
      <c r="R3861" s="2">
        <v>76.290000000000006</v>
      </c>
      <c r="S3861" s="2">
        <f t="shared" si="546"/>
        <v>2</v>
      </c>
      <c r="T3861" s="42">
        <f>DataSet!G2813+DataSet!Q2813+DataSet!S2813</f>
        <v>5</v>
      </c>
      <c r="U3861" s="16" t="str">
        <f t="shared" si="547"/>
        <v>Medium</v>
      </c>
      <c r="V3861" s="4">
        <v>2</v>
      </c>
      <c r="W3861" s="33">
        <f t="shared" si="548"/>
        <v>527.35774058577397</v>
      </c>
      <c r="X3861" s="2" t="s">
        <v>22</v>
      </c>
    </row>
    <row r="3862" spans="1:24" ht="14.25" customHeight="1" x14ac:dyDescent="0.25">
      <c r="A3862" s="2">
        <v>3184</v>
      </c>
      <c r="B3862" s="2">
        <v>33</v>
      </c>
      <c r="C3862" s="2" t="str">
        <f t="shared" si="540"/>
        <v>Early Adults</v>
      </c>
      <c r="D3862" s="2" t="s">
        <v>12</v>
      </c>
      <c r="E3862" s="2" t="s">
        <v>29</v>
      </c>
      <c r="F3862" s="2">
        <v>556.14</v>
      </c>
      <c r="G3862" s="2">
        <f t="shared" si="541"/>
        <v>2</v>
      </c>
      <c r="H3862" s="6">
        <v>47380</v>
      </c>
      <c r="I3862" s="12" t="str">
        <f t="shared" si="542"/>
        <v>2029</v>
      </c>
      <c r="J3862" s="10" t="str">
        <f t="shared" si="543"/>
        <v>Sep</v>
      </c>
      <c r="K3862" s="12" t="str">
        <f t="shared" si="544"/>
        <v>19</v>
      </c>
      <c r="L3862" s="2" t="s">
        <v>30</v>
      </c>
      <c r="M3862" s="2" t="s">
        <v>25</v>
      </c>
      <c r="N3862" s="2">
        <v>0.54</v>
      </c>
      <c r="O3862" s="2" t="s">
        <v>16</v>
      </c>
      <c r="P3862" s="2">
        <v>3</v>
      </c>
      <c r="Q3862" s="2">
        <f t="shared" si="545"/>
        <v>1</v>
      </c>
      <c r="R3862" s="2">
        <v>185.38</v>
      </c>
      <c r="S3862" s="2">
        <f t="shared" si="546"/>
        <v>3</v>
      </c>
      <c r="T3862" s="42">
        <f>DataSet!G3185+DataSet!Q3185+DataSet!S3185</f>
        <v>4</v>
      </c>
      <c r="U3862" s="16" t="str">
        <f t="shared" si="547"/>
        <v>Low</v>
      </c>
      <c r="V3862" s="4">
        <v>2</v>
      </c>
      <c r="W3862" s="33">
        <f t="shared" si="548"/>
        <v>526.68852941176453</v>
      </c>
      <c r="X3862" s="2" t="s">
        <v>22</v>
      </c>
    </row>
    <row r="3863" spans="1:24" ht="14.25" customHeight="1" x14ac:dyDescent="0.25">
      <c r="A3863" s="2">
        <v>3203</v>
      </c>
      <c r="B3863" s="2">
        <v>65</v>
      </c>
      <c r="C3863" s="2" t="str">
        <f t="shared" si="540"/>
        <v>Seniors</v>
      </c>
      <c r="D3863" s="2" t="s">
        <v>12</v>
      </c>
      <c r="E3863" s="2" t="s">
        <v>13</v>
      </c>
      <c r="F3863" s="2">
        <v>705.27</v>
      </c>
      <c r="G3863" s="2">
        <f t="shared" si="541"/>
        <v>3</v>
      </c>
      <c r="H3863" s="6">
        <v>47399</v>
      </c>
      <c r="I3863" s="12" t="str">
        <f t="shared" si="542"/>
        <v>2029</v>
      </c>
      <c r="J3863" s="10" t="str">
        <f t="shared" si="543"/>
        <v>Oct</v>
      </c>
      <c r="K3863" s="12" t="str">
        <f t="shared" si="544"/>
        <v>08</v>
      </c>
      <c r="L3863" s="2" t="s">
        <v>20</v>
      </c>
      <c r="M3863" s="2" t="s">
        <v>15</v>
      </c>
      <c r="N3863" s="2">
        <v>0.54</v>
      </c>
      <c r="O3863" s="2" t="s">
        <v>21</v>
      </c>
      <c r="P3863" s="2">
        <v>5</v>
      </c>
      <c r="Q3863" s="2">
        <f t="shared" si="545"/>
        <v>1</v>
      </c>
      <c r="R3863" s="2">
        <v>141.05000000000001</v>
      </c>
      <c r="S3863" s="2">
        <f t="shared" si="546"/>
        <v>2</v>
      </c>
      <c r="T3863" s="42">
        <f>DataSet!G3204+DataSet!Q3204+DataSet!S3204</f>
        <v>4</v>
      </c>
      <c r="U3863" s="16" t="str">
        <f t="shared" si="547"/>
        <v>Low</v>
      </c>
      <c r="V3863" s="4">
        <v>2</v>
      </c>
      <c r="W3863" s="33">
        <f t="shared" si="548"/>
        <v>526.56426160337548</v>
      </c>
      <c r="X3863" s="2" t="s">
        <v>28</v>
      </c>
    </row>
    <row r="3864" spans="1:24" ht="14.25" customHeight="1" x14ac:dyDescent="0.25">
      <c r="A3864" s="2">
        <v>3341</v>
      </c>
      <c r="B3864" s="2">
        <v>57</v>
      </c>
      <c r="C3864" s="2" t="str">
        <f t="shared" si="540"/>
        <v>Late Adults</v>
      </c>
      <c r="D3864" s="2" t="s">
        <v>26</v>
      </c>
      <c r="E3864" s="2" t="s">
        <v>29</v>
      </c>
      <c r="F3864" s="2">
        <v>820.14</v>
      </c>
      <c r="G3864" s="2">
        <f t="shared" si="541"/>
        <v>3</v>
      </c>
      <c r="H3864" s="6">
        <v>47537</v>
      </c>
      <c r="I3864" s="12" t="str">
        <f t="shared" si="542"/>
        <v>2030</v>
      </c>
      <c r="J3864" s="10" t="str">
        <f t="shared" si="543"/>
        <v>Feb</v>
      </c>
      <c r="K3864" s="12" t="str">
        <f t="shared" si="544"/>
        <v>23</v>
      </c>
      <c r="L3864" s="2" t="s">
        <v>14</v>
      </c>
      <c r="M3864" s="2" t="s">
        <v>15</v>
      </c>
      <c r="N3864" s="2">
        <v>0.54</v>
      </c>
      <c r="O3864" s="2" t="s">
        <v>16</v>
      </c>
      <c r="P3864" s="2">
        <v>14</v>
      </c>
      <c r="Q3864" s="2">
        <f t="shared" si="545"/>
        <v>2</v>
      </c>
      <c r="R3864" s="2">
        <v>58.58</v>
      </c>
      <c r="S3864" s="2">
        <f t="shared" si="546"/>
        <v>2</v>
      </c>
      <c r="T3864" s="42">
        <f>DataSet!G3342+DataSet!Q3342+DataSet!S3342</f>
        <v>6</v>
      </c>
      <c r="U3864" s="16" t="str">
        <f t="shared" si="547"/>
        <v>Medium</v>
      </c>
      <c r="V3864" s="4">
        <v>2</v>
      </c>
      <c r="W3864" s="33">
        <f t="shared" si="548"/>
        <v>525.80703389830501</v>
      </c>
      <c r="X3864" s="2" t="s">
        <v>17</v>
      </c>
    </row>
    <row r="3865" spans="1:24" ht="14.25" customHeight="1" x14ac:dyDescent="0.25">
      <c r="A3865" s="2">
        <v>3717</v>
      </c>
      <c r="B3865" s="2">
        <v>66</v>
      </c>
      <c r="C3865" s="2" t="str">
        <f t="shared" si="540"/>
        <v>Seniors</v>
      </c>
      <c r="D3865" s="2" t="s">
        <v>12</v>
      </c>
      <c r="E3865" s="2" t="s">
        <v>13</v>
      </c>
      <c r="F3865" s="2">
        <v>790.2</v>
      </c>
      <c r="G3865" s="2">
        <f t="shared" si="541"/>
        <v>3</v>
      </c>
      <c r="H3865" s="6">
        <v>47913</v>
      </c>
      <c r="I3865" s="12" t="str">
        <f t="shared" si="542"/>
        <v>2031</v>
      </c>
      <c r="J3865" s="10" t="str">
        <f t="shared" si="543"/>
        <v>Mar</v>
      </c>
      <c r="K3865" s="12" t="str">
        <f t="shared" si="544"/>
        <v>06</v>
      </c>
      <c r="L3865" s="2" t="s">
        <v>30</v>
      </c>
      <c r="M3865" s="2" t="s">
        <v>15</v>
      </c>
      <c r="N3865" s="2">
        <v>0.54</v>
      </c>
      <c r="O3865" s="2" t="s">
        <v>21</v>
      </c>
      <c r="P3865" s="2">
        <v>3</v>
      </c>
      <c r="Q3865" s="2">
        <f t="shared" si="545"/>
        <v>1</v>
      </c>
      <c r="R3865" s="2">
        <v>263.39999999999998</v>
      </c>
      <c r="S3865" s="2">
        <f t="shared" si="546"/>
        <v>3</v>
      </c>
      <c r="T3865" s="42">
        <f>DataSet!G3718+DataSet!Q3718+DataSet!S3718</f>
        <v>5</v>
      </c>
      <c r="U3865" s="16" t="str">
        <f t="shared" si="547"/>
        <v>Medium</v>
      </c>
      <c r="V3865" s="4">
        <v>5</v>
      </c>
      <c r="W3865" s="33">
        <f t="shared" si="548"/>
        <v>536.17450236966818</v>
      </c>
      <c r="X3865" s="2" t="s">
        <v>17</v>
      </c>
    </row>
    <row r="3866" spans="1:24" ht="14.25" customHeight="1" x14ac:dyDescent="0.25">
      <c r="A3866" s="2">
        <v>3774</v>
      </c>
      <c r="B3866" s="2">
        <v>32</v>
      </c>
      <c r="C3866" s="2" t="str">
        <f t="shared" si="540"/>
        <v>Early Adults</v>
      </c>
      <c r="D3866" s="2" t="s">
        <v>23</v>
      </c>
      <c r="E3866" s="2" t="s">
        <v>27</v>
      </c>
      <c r="F3866" s="2">
        <v>806.63</v>
      </c>
      <c r="G3866" s="2">
        <f t="shared" si="541"/>
        <v>3</v>
      </c>
      <c r="H3866" s="6">
        <v>47970</v>
      </c>
      <c r="I3866" s="12" t="str">
        <f t="shared" si="542"/>
        <v>2031</v>
      </c>
      <c r="J3866" s="10" t="str">
        <f t="shared" si="543"/>
        <v>May</v>
      </c>
      <c r="K3866" s="12" t="str">
        <f t="shared" si="544"/>
        <v>02</v>
      </c>
      <c r="L3866" s="2" t="s">
        <v>30</v>
      </c>
      <c r="M3866" s="2" t="s">
        <v>15</v>
      </c>
      <c r="N3866" s="2">
        <v>0.54</v>
      </c>
      <c r="O3866" s="2" t="s">
        <v>16</v>
      </c>
      <c r="P3866" s="2">
        <v>14</v>
      </c>
      <c r="Q3866" s="2">
        <f t="shared" si="545"/>
        <v>2</v>
      </c>
      <c r="R3866" s="2">
        <v>57.62</v>
      </c>
      <c r="S3866" s="2">
        <f t="shared" si="546"/>
        <v>2</v>
      </c>
      <c r="T3866" s="42">
        <f>DataSet!G3775+DataSet!Q3775+DataSet!S3775</f>
        <v>4</v>
      </c>
      <c r="U3866" s="16" t="str">
        <f t="shared" si="547"/>
        <v>Low</v>
      </c>
      <c r="V3866" s="4">
        <v>1</v>
      </c>
      <c r="W3866" s="33">
        <f t="shared" si="548"/>
        <v>532.13916279069758</v>
      </c>
      <c r="X3866" s="2" t="s">
        <v>28</v>
      </c>
    </row>
    <row r="3867" spans="1:24" ht="14.25" customHeight="1" x14ac:dyDescent="0.25">
      <c r="A3867" s="2">
        <v>4280</v>
      </c>
      <c r="B3867" s="2">
        <v>50</v>
      </c>
      <c r="C3867" s="2" t="str">
        <f t="shared" si="540"/>
        <v>Late Adults</v>
      </c>
      <c r="D3867" s="2" t="s">
        <v>12</v>
      </c>
      <c r="E3867" s="2" t="s">
        <v>29</v>
      </c>
      <c r="F3867" s="2">
        <v>305.02</v>
      </c>
      <c r="G3867" s="2">
        <f t="shared" si="541"/>
        <v>1</v>
      </c>
      <c r="H3867" s="6">
        <v>48476</v>
      </c>
      <c r="I3867" s="12" t="str">
        <f t="shared" si="542"/>
        <v>2032</v>
      </c>
      <c r="J3867" s="10" t="str">
        <f t="shared" si="543"/>
        <v>Sep</v>
      </c>
      <c r="K3867" s="12" t="str">
        <f t="shared" si="544"/>
        <v>19</v>
      </c>
      <c r="L3867" s="2" t="s">
        <v>14</v>
      </c>
      <c r="M3867" s="2" t="s">
        <v>25</v>
      </c>
      <c r="N3867" s="2">
        <v>0.54</v>
      </c>
      <c r="O3867" s="2" t="s">
        <v>16</v>
      </c>
      <c r="P3867" s="2">
        <v>6</v>
      </c>
      <c r="Q3867" s="2">
        <f t="shared" si="545"/>
        <v>2</v>
      </c>
      <c r="R3867" s="2">
        <v>50.84</v>
      </c>
      <c r="S3867" s="2">
        <f t="shared" si="546"/>
        <v>2</v>
      </c>
      <c r="T3867" s="42">
        <f>DataSet!G4281+DataSet!Q4281+DataSet!S4281</f>
        <v>7</v>
      </c>
      <c r="U3867" s="16" t="str">
        <f t="shared" si="547"/>
        <v>High</v>
      </c>
      <c r="V3867" s="4">
        <v>1</v>
      </c>
      <c r="W3867" s="33">
        <f t="shared" si="548"/>
        <v>530.85649532710272</v>
      </c>
      <c r="X3867" s="2" t="s">
        <v>22</v>
      </c>
    </row>
    <row r="3868" spans="1:24" ht="14.25" customHeight="1" x14ac:dyDescent="0.25">
      <c r="A3868" s="2">
        <v>4372</v>
      </c>
      <c r="B3868" s="2">
        <v>23</v>
      </c>
      <c r="C3868" s="2" t="str">
        <f t="shared" si="540"/>
        <v>Young Adults</v>
      </c>
      <c r="D3868" s="2" t="s">
        <v>26</v>
      </c>
      <c r="E3868" s="2" t="s">
        <v>19</v>
      </c>
      <c r="F3868" s="2">
        <v>250.67</v>
      </c>
      <c r="G3868" s="2">
        <f t="shared" si="541"/>
        <v>1</v>
      </c>
      <c r="H3868" s="6">
        <v>48568</v>
      </c>
      <c r="I3868" s="12" t="str">
        <f t="shared" si="542"/>
        <v>2032</v>
      </c>
      <c r="J3868" s="10" t="str">
        <f t="shared" si="543"/>
        <v>Dec</v>
      </c>
      <c r="K3868" s="12" t="str">
        <f t="shared" si="544"/>
        <v>20</v>
      </c>
      <c r="L3868" s="2" t="s">
        <v>24</v>
      </c>
      <c r="M3868" s="2" t="s">
        <v>25</v>
      </c>
      <c r="N3868" s="2">
        <v>0.54</v>
      </c>
      <c r="O3868" s="2" t="s">
        <v>21</v>
      </c>
      <c r="P3868" s="2">
        <v>19</v>
      </c>
      <c r="Q3868" s="2">
        <f t="shared" si="545"/>
        <v>3</v>
      </c>
      <c r="R3868" s="2">
        <v>13.19</v>
      </c>
      <c r="S3868" s="2">
        <f t="shared" si="546"/>
        <v>1</v>
      </c>
      <c r="T3868" s="42">
        <f>DataSet!G4373+DataSet!Q4373+DataSet!S4373</f>
        <v>5</v>
      </c>
      <c r="U3868" s="16" t="str">
        <f t="shared" si="547"/>
        <v>Medium</v>
      </c>
      <c r="V3868" s="4">
        <v>1</v>
      </c>
      <c r="W3868" s="33">
        <f t="shared" si="548"/>
        <v>531.91676056338019</v>
      </c>
      <c r="X3868" s="2" t="s">
        <v>28</v>
      </c>
    </row>
    <row r="3869" spans="1:24" ht="14.25" customHeight="1" x14ac:dyDescent="0.25">
      <c r="A3869" s="2">
        <v>4988</v>
      </c>
      <c r="B3869" s="2">
        <v>47</v>
      </c>
      <c r="C3869" s="2" t="str">
        <f t="shared" si="540"/>
        <v>Mid Adults</v>
      </c>
      <c r="D3869" s="2" t="s">
        <v>26</v>
      </c>
      <c r="E3869" s="2" t="s">
        <v>27</v>
      </c>
      <c r="F3869" s="2">
        <v>870.16</v>
      </c>
      <c r="G3869" s="2">
        <f t="shared" si="541"/>
        <v>3</v>
      </c>
      <c r="H3869" s="6">
        <v>49184</v>
      </c>
      <c r="I3869" s="12" t="str">
        <f t="shared" si="542"/>
        <v>2034</v>
      </c>
      <c r="J3869" s="10" t="str">
        <f t="shared" si="543"/>
        <v>Aug</v>
      </c>
      <c r="K3869" s="12" t="str">
        <f t="shared" si="544"/>
        <v>28</v>
      </c>
      <c r="L3869" s="2" t="s">
        <v>30</v>
      </c>
      <c r="M3869" s="2" t="s">
        <v>25</v>
      </c>
      <c r="N3869" s="2">
        <v>0.54</v>
      </c>
      <c r="O3869" s="2" t="s">
        <v>21</v>
      </c>
      <c r="P3869" s="2">
        <v>14</v>
      </c>
      <c r="Q3869" s="2">
        <f t="shared" si="545"/>
        <v>2</v>
      </c>
      <c r="R3869" s="2">
        <v>62.15</v>
      </c>
      <c r="S3869" s="2">
        <f t="shared" si="546"/>
        <v>2</v>
      </c>
      <c r="T3869" s="42">
        <f>DataSet!G4989+DataSet!Q4989+DataSet!S4989</f>
        <v>4</v>
      </c>
      <c r="U3869" s="16" t="str">
        <f t="shared" si="547"/>
        <v>Low</v>
      </c>
      <c r="V3869" s="4">
        <v>3</v>
      </c>
      <c r="W3869" s="33">
        <f t="shared" si="548"/>
        <v>513.82412500000021</v>
      </c>
      <c r="X3869" s="2" t="s">
        <v>17</v>
      </c>
    </row>
    <row r="3870" spans="1:24" ht="14.25" customHeight="1" x14ac:dyDescent="0.25">
      <c r="A3870" s="2">
        <v>4</v>
      </c>
      <c r="B3870" s="2">
        <v>21</v>
      </c>
      <c r="C3870" s="2" t="str">
        <f t="shared" si="540"/>
        <v>Young Adults</v>
      </c>
      <c r="D3870" s="2" t="s">
        <v>23</v>
      </c>
      <c r="E3870" s="2" t="s">
        <v>19</v>
      </c>
      <c r="F3870" s="2">
        <v>727.71</v>
      </c>
      <c r="G3870" s="2">
        <f t="shared" si="541"/>
        <v>3</v>
      </c>
      <c r="H3870" s="6">
        <v>44200</v>
      </c>
      <c r="I3870" s="12" t="str">
        <f t="shared" si="542"/>
        <v>2021</v>
      </c>
      <c r="J3870" s="10" t="str">
        <f t="shared" si="543"/>
        <v>Jan</v>
      </c>
      <c r="K3870" s="12" t="str">
        <f t="shared" si="544"/>
        <v>04</v>
      </c>
      <c r="L3870" s="2" t="s">
        <v>20</v>
      </c>
      <c r="M3870" s="2" t="s">
        <v>15</v>
      </c>
      <c r="N3870" s="2">
        <v>0.53</v>
      </c>
      <c r="O3870" s="2" t="s">
        <v>21</v>
      </c>
      <c r="P3870" s="2">
        <v>8</v>
      </c>
      <c r="Q3870" s="2">
        <f t="shared" si="545"/>
        <v>2</v>
      </c>
      <c r="R3870" s="2">
        <v>90.96</v>
      </c>
      <c r="S3870" s="2">
        <f t="shared" si="546"/>
        <v>2</v>
      </c>
      <c r="T3870" s="42">
        <f>DataSet!G5+DataSet!Q5+DataSet!S5</f>
        <v>7</v>
      </c>
      <c r="U3870" s="16" t="str">
        <f t="shared" si="547"/>
        <v>High</v>
      </c>
      <c r="V3870" s="4">
        <v>2</v>
      </c>
      <c r="W3870" s="33">
        <f t="shared" si="548"/>
        <v>524.55455319148916</v>
      </c>
      <c r="X3870" s="2" t="s">
        <v>17</v>
      </c>
    </row>
    <row r="3871" spans="1:24" ht="14.25" customHeight="1" x14ac:dyDescent="0.25">
      <c r="A3871" s="2">
        <v>96</v>
      </c>
      <c r="B3871" s="2">
        <v>32</v>
      </c>
      <c r="C3871" s="2" t="str">
        <f t="shared" si="540"/>
        <v>Early Adults</v>
      </c>
      <c r="D3871" s="2" t="s">
        <v>18</v>
      </c>
      <c r="E3871" s="2" t="s">
        <v>27</v>
      </c>
      <c r="F3871" s="2">
        <v>571.5</v>
      </c>
      <c r="G3871" s="2">
        <f t="shared" si="541"/>
        <v>2</v>
      </c>
      <c r="H3871" s="6">
        <v>44292</v>
      </c>
      <c r="I3871" s="12" t="str">
        <f t="shared" si="542"/>
        <v>2021</v>
      </c>
      <c r="J3871" s="10" t="str">
        <f t="shared" si="543"/>
        <v>Apr</v>
      </c>
      <c r="K3871" s="12" t="str">
        <f t="shared" si="544"/>
        <v>06</v>
      </c>
      <c r="L3871" s="2" t="s">
        <v>14</v>
      </c>
      <c r="M3871" s="2" t="s">
        <v>15</v>
      </c>
      <c r="N3871" s="2">
        <v>0.53</v>
      </c>
      <c r="O3871" s="2" t="s">
        <v>21</v>
      </c>
      <c r="P3871" s="2">
        <v>4</v>
      </c>
      <c r="Q3871" s="2">
        <f t="shared" si="545"/>
        <v>1</v>
      </c>
      <c r="R3871" s="2">
        <v>142.88</v>
      </c>
      <c r="S3871" s="2">
        <f t="shared" si="546"/>
        <v>2</v>
      </c>
      <c r="T3871" s="42">
        <f>DataSet!G97+DataSet!Q97+DataSet!S97</f>
        <v>4</v>
      </c>
      <c r="U3871" s="16" t="str">
        <f t="shared" si="547"/>
        <v>Low</v>
      </c>
      <c r="V3871" s="4">
        <v>1</v>
      </c>
      <c r="W3871" s="33">
        <f t="shared" si="548"/>
        <v>533.24339622641503</v>
      </c>
      <c r="X3871" s="2" t="s">
        <v>28</v>
      </c>
    </row>
    <row r="3872" spans="1:24" ht="14.25" customHeight="1" x14ac:dyDescent="0.25">
      <c r="A3872" s="2">
        <v>182</v>
      </c>
      <c r="B3872" s="2">
        <v>21</v>
      </c>
      <c r="C3872" s="2" t="str">
        <f t="shared" si="540"/>
        <v>Young Adults</v>
      </c>
      <c r="D3872" s="2" t="s">
        <v>23</v>
      </c>
      <c r="E3872" s="2" t="s">
        <v>27</v>
      </c>
      <c r="F3872" s="2">
        <v>549.12</v>
      </c>
      <c r="G3872" s="2">
        <f t="shared" si="541"/>
        <v>2</v>
      </c>
      <c r="H3872" s="6">
        <v>44378</v>
      </c>
      <c r="I3872" s="12" t="str">
        <f t="shared" si="542"/>
        <v>2021</v>
      </c>
      <c r="J3872" s="10" t="str">
        <f t="shared" si="543"/>
        <v>Jul</v>
      </c>
      <c r="K3872" s="12" t="str">
        <f t="shared" si="544"/>
        <v>01</v>
      </c>
      <c r="L3872" s="2" t="s">
        <v>14</v>
      </c>
      <c r="M3872" s="2" t="s">
        <v>25</v>
      </c>
      <c r="N3872" s="2">
        <v>0.53</v>
      </c>
      <c r="O3872" s="2" t="s">
        <v>16</v>
      </c>
      <c r="P3872" s="2">
        <v>5</v>
      </c>
      <c r="Q3872" s="2">
        <f t="shared" si="545"/>
        <v>1</v>
      </c>
      <c r="R3872" s="2">
        <v>109.82</v>
      </c>
      <c r="S3872" s="2">
        <f t="shared" si="546"/>
        <v>2</v>
      </c>
      <c r="T3872" s="42">
        <f>DataSet!G183+DataSet!Q183+DataSet!S183</f>
        <v>7</v>
      </c>
      <c r="U3872" s="16" t="str">
        <f t="shared" si="547"/>
        <v>High</v>
      </c>
      <c r="V3872" s="4">
        <v>3</v>
      </c>
      <c r="W3872" s="33">
        <f t="shared" si="548"/>
        <v>512.33317991631816</v>
      </c>
      <c r="X3872" s="2" t="s">
        <v>22</v>
      </c>
    </row>
    <row r="3873" spans="1:24" ht="14.25" customHeight="1" x14ac:dyDescent="0.25">
      <c r="A3873" s="2">
        <v>229</v>
      </c>
      <c r="B3873" s="2">
        <v>21</v>
      </c>
      <c r="C3873" s="2" t="str">
        <f t="shared" si="540"/>
        <v>Young Adults</v>
      </c>
      <c r="D3873" s="2" t="s">
        <v>12</v>
      </c>
      <c r="E3873" s="2" t="s">
        <v>27</v>
      </c>
      <c r="F3873" s="2">
        <v>603.80999999999995</v>
      </c>
      <c r="G3873" s="2">
        <f t="shared" si="541"/>
        <v>2</v>
      </c>
      <c r="H3873" s="6">
        <v>44425</v>
      </c>
      <c r="I3873" s="12" t="str">
        <f t="shared" si="542"/>
        <v>2021</v>
      </c>
      <c r="J3873" s="10" t="str">
        <f t="shared" si="543"/>
        <v>Aug</v>
      </c>
      <c r="K3873" s="12" t="str">
        <f t="shared" si="544"/>
        <v>17</v>
      </c>
      <c r="L3873" s="2" t="s">
        <v>24</v>
      </c>
      <c r="M3873" s="2" t="s">
        <v>15</v>
      </c>
      <c r="N3873" s="2">
        <v>0.53</v>
      </c>
      <c r="O3873" s="2" t="s">
        <v>16</v>
      </c>
      <c r="P3873" s="2">
        <v>11</v>
      </c>
      <c r="Q3873" s="2">
        <f t="shared" si="545"/>
        <v>2</v>
      </c>
      <c r="R3873" s="2">
        <v>54.89</v>
      </c>
      <c r="S3873" s="2">
        <f t="shared" si="546"/>
        <v>2</v>
      </c>
      <c r="T3873" s="42">
        <f>DataSet!G230+DataSet!Q230+DataSet!S230</f>
        <v>7</v>
      </c>
      <c r="U3873" s="16" t="str">
        <f t="shared" si="547"/>
        <v>High</v>
      </c>
      <c r="V3873" s="4">
        <v>1</v>
      </c>
      <c r="W3873" s="33">
        <f t="shared" si="548"/>
        <v>533.06208530805679</v>
      </c>
      <c r="X3873" s="2" t="s">
        <v>17</v>
      </c>
    </row>
    <row r="3874" spans="1:24" ht="14.25" customHeight="1" x14ac:dyDescent="0.25">
      <c r="A3874" s="2">
        <v>346</v>
      </c>
      <c r="B3874" s="2">
        <v>46</v>
      </c>
      <c r="C3874" s="2" t="str">
        <f t="shared" si="540"/>
        <v>Mid Adults</v>
      </c>
      <c r="D3874" s="2" t="s">
        <v>12</v>
      </c>
      <c r="E3874" s="2" t="s">
        <v>13</v>
      </c>
      <c r="F3874" s="2">
        <v>950.54</v>
      </c>
      <c r="G3874" s="2">
        <f t="shared" si="541"/>
        <v>3</v>
      </c>
      <c r="H3874" s="6">
        <v>44542</v>
      </c>
      <c r="I3874" s="12" t="str">
        <f t="shared" si="542"/>
        <v>2021</v>
      </c>
      <c r="J3874" s="10" t="str">
        <f t="shared" si="543"/>
        <v>Dec</v>
      </c>
      <c r="K3874" s="12" t="str">
        <f t="shared" si="544"/>
        <v>12</v>
      </c>
      <c r="L3874" s="2" t="s">
        <v>24</v>
      </c>
      <c r="M3874" s="2" t="s">
        <v>25</v>
      </c>
      <c r="N3874" s="2">
        <v>0.53</v>
      </c>
      <c r="O3874" s="2" t="s">
        <v>16</v>
      </c>
      <c r="P3874" s="2">
        <v>2</v>
      </c>
      <c r="Q3874" s="2">
        <f t="shared" si="545"/>
        <v>1</v>
      </c>
      <c r="R3874" s="2">
        <v>475.27</v>
      </c>
      <c r="S3874" s="2">
        <f t="shared" si="546"/>
        <v>3</v>
      </c>
      <c r="T3874" s="42">
        <f>DataSet!G347+DataSet!Q347+DataSet!S347</f>
        <v>7</v>
      </c>
      <c r="U3874" s="16" t="str">
        <f t="shared" si="547"/>
        <v>High</v>
      </c>
      <c r="V3874" s="4">
        <v>3</v>
      </c>
      <c r="W3874" s="33">
        <f t="shared" si="548"/>
        <v>512.17861344537835</v>
      </c>
      <c r="X3874" s="2" t="s">
        <v>22</v>
      </c>
    </row>
    <row r="3875" spans="1:24" ht="14.25" customHeight="1" x14ac:dyDescent="0.25">
      <c r="A3875" s="2">
        <v>639</v>
      </c>
      <c r="B3875" s="2">
        <v>32</v>
      </c>
      <c r="C3875" s="2" t="str">
        <f t="shared" si="540"/>
        <v>Early Adults</v>
      </c>
      <c r="D3875" s="2" t="s">
        <v>12</v>
      </c>
      <c r="E3875" s="2" t="s">
        <v>29</v>
      </c>
      <c r="F3875" s="2">
        <v>659.21</v>
      </c>
      <c r="G3875" s="2">
        <f t="shared" si="541"/>
        <v>3</v>
      </c>
      <c r="H3875" s="6">
        <v>44835</v>
      </c>
      <c r="I3875" s="12" t="str">
        <f t="shared" si="542"/>
        <v>2022</v>
      </c>
      <c r="J3875" s="10" t="str">
        <f t="shared" si="543"/>
        <v>Oct</v>
      </c>
      <c r="K3875" s="12" t="str">
        <f t="shared" si="544"/>
        <v>01</v>
      </c>
      <c r="L3875" s="2" t="s">
        <v>14</v>
      </c>
      <c r="M3875" s="2" t="s">
        <v>25</v>
      </c>
      <c r="N3875" s="2">
        <v>0.53</v>
      </c>
      <c r="O3875" s="2" t="s">
        <v>16</v>
      </c>
      <c r="P3875" s="2">
        <v>11</v>
      </c>
      <c r="Q3875" s="2">
        <f t="shared" si="545"/>
        <v>2</v>
      </c>
      <c r="R3875" s="2">
        <v>59.93</v>
      </c>
      <c r="S3875" s="2">
        <f t="shared" si="546"/>
        <v>2</v>
      </c>
      <c r="T3875" s="42">
        <f>DataSet!G640+DataSet!Q640+DataSet!S640</f>
        <v>6</v>
      </c>
      <c r="U3875" s="16" t="str">
        <f t="shared" si="547"/>
        <v>Medium</v>
      </c>
      <c r="V3875" s="4">
        <v>4</v>
      </c>
      <c r="W3875" s="33">
        <f t="shared" si="548"/>
        <v>515.08245762711852</v>
      </c>
      <c r="X3875" s="2" t="s">
        <v>28</v>
      </c>
    </row>
    <row r="3876" spans="1:24" ht="14.25" customHeight="1" x14ac:dyDescent="0.25">
      <c r="A3876" s="2">
        <v>673</v>
      </c>
      <c r="B3876" s="2">
        <v>24</v>
      </c>
      <c r="C3876" s="2" t="str">
        <f t="shared" si="540"/>
        <v>Young Adults</v>
      </c>
      <c r="D3876" s="2" t="s">
        <v>12</v>
      </c>
      <c r="E3876" s="2" t="s">
        <v>19</v>
      </c>
      <c r="F3876" s="2">
        <v>487.24</v>
      </c>
      <c r="G3876" s="2">
        <f t="shared" si="541"/>
        <v>2</v>
      </c>
      <c r="H3876" s="6">
        <v>44869</v>
      </c>
      <c r="I3876" s="12" t="str">
        <f t="shared" si="542"/>
        <v>2022</v>
      </c>
      <c r="J3876" s="10" t="str">
        <f t="shared" si="543"/>
        <v>Nov</v>
      </c>
      <c r="K3876" s="12" t="str">
        <f t="shared" si="544"/>
        <v>04</v>
      </c>
      <c r="L3876" s="2" t="s">
        <v>24</v>
      </c>
      <c r="M3876" s="2" t="s">
        <v>25</v>
      </c>
      <c r="N3876" s="2">
        <v>0.53</v>
      </c>
      <c r="O3876" s="2" t="s">
        <v>16</v>
      </c>
      <c r="P3876" s="2">
        <v>3</v>
      </c>
      <c r="Q3876" s="2">
        <f t="shared" si="545"/>
        <v>1</v>
      </c>
      <c r="R3876" s="2">
        <v>162.41</v>
      </c>
      <c r="S3876" s="2">
        <f t="shared" si="546"/>
        <v>3</v>
      </c>
      <c r="T3876" s="42">
        <f>DataSet!G674+DataSet!Q674+DataSet!S674</f>
        <v>7</v>
      </c>
      <c r="U3876" s="16" t="str">
        <f t="shared" si="547"/>
        <v>High</v>
      </c>
      <c r="V3876" s="4">
        <v>5</v>
      </c>
      <c r="W3876" s="33">
        <f t="shared" si="548"/>
        <v>534.964857142857</v>
      </c>
      <c r="X3876" s="2" t="s">
        <v>17</v>
      </c>
    </row>
    <row r="3877" spans="1:24" ht="14.25" customHeight="1" x14ac:dyDescent="0.25">
      <c r="A3877" s="2">
        <v>743</v>
      </c>
      <c r="B3877" s="2">
        <v>25</v>
      </c>
      <c r="C3877" s="2" t="str">
        <f t="shared" si="540"/>
        <v>Young Adults</v>
      </c>
      <c r="D3877" s="2" t="s">
        <v>23</v>
      </c>
      <c r="E3877" s="2" t="s">
        <v>19</v>
      </c>
      <c r="F3877" s="2">
        <v>737.78</v>
      </c>
      <c r="G3877" s="2">
        <f t="shared" si="541"/>
        <v>3</v>
      </c>
      <c r="H3877" s="6">
        <v>44939</v>
      </c>
      <c r="I3877" s="12" t="str">
        <f t="shared" si="542"/>
        <v>2023</v>
      </c>
      <c r="J3877" s="10" t="str">
        <f t="shared" si="543"/>
        <v>Jan</v>
      </c>
      <c r="K3877" s="12" t="str">
        <f t="shared" si="544"/>
        <v>13</v>
      </c>
      <c r="L3877" s="2" t="s">
        <v>14</v>
      </c>
      <c r="M3877" s="2" t="s">
        <v>25</v>
      </c>
      <c r="N3877" s="2">
        <v>0.53</v>
      </c>
      <c r="O3877" s="2" t="s">
        <v>21</v>
      </c>
      <c r="P3877" s="2">
        <v>18</v>
      </c>
      <c r="Q3877" s="2">
        <f t="shared" si="545"/>
        <v>3</v>
      </c>
      <c r="R3877" s="2">
        <v>40.99</v>
      </c>
      <c r="S3877" s="2">
        <f t="shared" si="546"/>
        <v>1</v>
      </c>
      <c r="T3877" s="42">
        <f>DataSet!G744+DataSet!Q744+DataSet!S744</f>
        <v>7</v>
      </c>
      <c r="U3877" s="16" t="str">
        <f t="shared" si="547"/>
        <v>High</v>
      </c>
      <c r="V3877" s="4">
        <v>1</v>
      </c>
      <c r="W3877" s="33">
        <f t="shared" si="548"/>
        <v>532.72519047619039</v>
      </c>
      <c r="X3877" s="2" t="s">
        <v>17</v>
      </c>
    </row>
    <row r="3878" spans="1:24" ht="14.25" customHeight="1" x14ac:dyDescent="0.25">
      <c r="A3878" s="2">
        <v>759</v>
      </c>
      <c r="B3878" s="2">
        <v>61</v>
      </c>
      <c r="C3878" s="2" t="str">
        <f t="shared" si="540"/>
        <v>Seniors</v>
      </c>
      <c r="D3878" s="2" t="s">
        <v>18</v>
      </c>
      <c r="E3878" s="2" t="s">
        <v>13</v>
      </c>
      <c r="F3878" s="2">
        <v>278.33</v>
      </c>
      <c r="G3878" s="2">
        <f t="shared" si="541"/>
        <v>1</v>
      </c>
      <c r="H3878" s="6">
        <v>44955</v>
      </c>
      <c r="I3878" s="12" t="str">
        <f t="shared" si="542"/>
        <v>2023</v>
      </c>
      <c r="J3878" s="10" t="str">
        <f t="shared" si="543"/>
        <v>Jan</v>
      </c>
      <c r="K3878" s="12" t="str">
        <f t="shared" si="544"/>
        <v>29</v>
      </c>
      <c r="L3878" s="2" t="s">
        <v>20</v>
      </c>
      <c r="M3878" s="2" t="s">
        <v>15</v>
      </c>
      <c r="N3878" s="2">
        <v>0.53</v>
      </c>
      <c r="O3878" s="2" t="s">
        <v>16</v>
      </c>
      <c r="P3878" s="2">
        <v>12</v>
      </c>
      <c r="Q3878" s="2">
        <f t="shared" si="545"/>
        <v>2</v>
      </c>
      <c r="R3878" s="2">
        <v>23.19</v>
      </c>
      <c r="S3878" s="2">
        <f t="shared" si="546"/>
        <v>1</v>
      </c>
      <c r="T3878" s="42">
        <f>DataSet!G760+DataSet!Q760+DataSet!S760</f>
        <v>3</v>
      </c>
      <c r="U3878" s="16" t="str">
        <f t="shared" si="547"/>
        <v>Low</v>
      </c>
      <c r="V3878" s="4">
        <v>5</v>
      </c>
      <c r="W3878" s="33">
        <f t="shared" si="548"/>
        <v>535.1932057416268</v>
      </c>
      <c r="X3878" s="2" t="s">
        <v>17</v>
      </c>
    </row>
    <row r="3879" spans="1:24" ht="14.25" customHeight="1" x14ac:dyDescent="0.25">
      <c r="A3879" s="2">
        <v>988</v>
      </c>
      <c r="B3879" s="2">
        <v>31</v>
      </c>
      <c r="C3879" s="2" t="str">
        <f t="shared" si="540"/>
        <v>Early Adults</v>
      </c>
      <c r="D3879" s="2" t="s">
        <v>23</v>
      </c>
      <c r="E3879" s="2" t="s">
        <v>19</v>
      </c>
      <c r="F3879" s="2">
        <v>829.51</v>
      </c>
      <c r="G3879" s="2">
        <f t="shared" si="541"/>
        <v>3</v>
      </c>
      <c r="H3879" s="6">
        <v>45184</v>
      </c>
      <c r="I3879" s="12" t="str">
        <f t="shared" si="542"/>
        <v>2023</v>
      </c>
      <c r="J3879" s="10" t="str">
        <f t="shared" si="543"/>
        <v>Sep</v>
      </c>
      <c r="K3879" s="12" t="str">
        <f t="shared" si="544"/>
        <v>15</v>
      </c>
      <c r="L3879" s="2" t="s">
        <v>24</v>
      </c>
      <c r="M3879" s="2" t="s">
        <v>25</v>
      </c>
      <c r="N3879" s="2">
        <v>0.53</v>
      </c>
      <c r="O3879" s="2" t="s">
        <v>16</v>
      </c>
      <c r="P3879" s="2">
        <v>8</v>
      </c>
      <c r="Q3879" s="2">
        <f t="shared" si="545"/>
        <v>2</v>
      </c>
      <c r="R3879" s="2">
        <v>103.69</v>
      </c>
      <c r="S3879" s="2">
        <f t="shared" si="546"/>
        <v>2</v>
      </c>
      <c r="T3879" s="42">
        <f>DataSet!G989+DataSet!Q989+DataSet!S989</f>
        <v>7</v>
      </c>
      <c r="U3879" s="16" t="str">
        <f t="shared" si="547"/>
        <v>High</v>
      </c>
      <c r="V3879" s="4">
        <v>5</v>
      </c>
      <c r="W3879" s="33">
        <f t="shared" si="548"/>
        <v>536.42812500000002</v>
      </c>
      <c r="X3879" s="2" t="s">
        <v>17</v>
      </c>
    </row>
    <row r="3880" spans="1:24" ht="14.25" customHeight="1" x14ac:dyDescent="0.25">
      <c r="A3880" s="2">
        <v>1221</v>
      </c>
      <c r="B3880" s="2">
        <v>68</v>
      </c>
      <c r="C3880" s="2" t="str">
        <f t="shared" si="540"/>
        <v>Seniors</v>
      </c>
      <c r="D3880" s="2" t="s">
        <v>18</v>
      </c>
      <c r="E3880" s="2" t="s">
        <v>13</v>
      </c>
      <c r="F3880" s="2">
        <v>682.05</v>
      </c>
      <c r="G3880" s="2">
        <f t="shared" si="541"/>
        <v>3</v>
      </c>
      <c r="H3880" s="6">
        <v>45417</v>
      </c>
      <c r="I3880" s="12" t="str">
        <f t="shared" si="542"/>
        <v>2024</v>
      </c>
      <c r="J3880" s="10" t="str">
        <f t="shared" si="543"/>
        <v>May</v>
      </c>
      <c r="K3880" s="12" t="str">
        <f t="shared" si="544"/>
        <v>05</v>
      </c>
      <c r="L3880" s="2" t="s">
        <v>30</v>
      </c>
      <c r="M3880" s="2" t="s">
        <v>25</v>
      </c>
      <c r="N3880" s="2">
        <v>0.53</v>
      </c>
      <c r="O3880" s="2" t="s">
        <v>16</v>
      </c>
      <c r="P3880" s="2">
        <v>1</v>
      </c>
      <c r="Q3880" s="2">
        <f t="shared" si="545"/>
        <v>1</v>
      </c>
      <c r="R3880" s="2">
        <v>682.05</v>
      </c>
      <c r="S3880" s="2">
        <f t="shared" si="546"/>
        <v>3</v>
      </c>
      <c r="T3880" s="42">
        <f>DataSet!G1222+DataSet!Q1222+DataSet!S1222</f>
        <v>5</v>
      </c>
      <c r="U3880" s="16" t="str">
        <f t="shared" si="547"/>
        <v>Medium</v>
      </c>
      <c r="V3880" s="4">
        <v>3</v>
      </c>
      <c r="W3880" s="33">
        <f t="shared" si="548"/>
        <v>510.32898734177235</v>
      </c>
      <c r="X3880" s="2" t="s">
        <v>28</v>
      </c>
    </row>
    <row r="3881" spans="1:24" ht="14.25" customHeight="1" x14ac:dyDescent="0.25">
      <c r="A3881" s="2">
        <v>1269</v>
      </c>
      <c r="B3881" s="2">
        <v>62</v>
      </c>
      <c r="C3881" s="2" t="str">
        <f t="shared" si="540"/>
        <v>Seniors</v>
      </c>
      <c r="D3881" s="2" t="s">
        <v>26</v>
      </c>
      <c r="E3881" s="2" t="s">
        <v>13</v>
      </c>
      <c r="F3881" s="2">
        <v>263.61</v>
      </c>
      <c r="G3881" s="2">
        <f t="shared" si="541"/>
        <v>1</v>
      </c>
      <c r="H3881" s="6">
        <v>45465</v>
      </c>
      <c r="I3881" s="12" t="str">
        <f t="shared" si="542"/>
        <v>2024</v>
      </c>
      <c r="J3881" s="10" t="str">
        <f t="shared" si="543"/>
        <v>Jun</v>
      </c>
      <c r="K3881" s="12" t="str">
        <f t="shared" si="544"/>
        <v>22</v>
      </c>
      <c r="L3881" s="2" t="s">
        <v>14</v>
      </c>
      <c r="M3881" s="2" t="s">
        <v>25</v>
      </c>
      <c r="N3881" s="2">
        <v>0.53</v>
      </c>
      <c r="O3881" s="2" t="s">
        <v>16</v>
      </c>
      <c r="P3881" s="2">
        <v>18</v>
      </c>
      <c r="Q3881" s="2">
        <f t="shared" si="545"/>
        <v>3</v>
      </c>
      <c r="R3881" s="2">
        <v>14.65</v>
      </c>
      <c r="S3881" s="2">
        <f t="shared" si="546"/>
        <v>1</v>
      </c>
      <c r="T3881" s="42">
        <f>DataSet!G1270+DataSet!Q1270+DataSet!S1270</f>
        <v>6</v>
      </c>
      <c r="U3881" s="16" t="str">
        <f t="shared" si="547"/>
        <v>Medium</v>
      </c>
      <c r="V3881" s="4">
        <v>3</v>
      </c>
      <c r="W3881" s="33">
        <f t="shared" si="548"/>
        <v>509.60135593220355</v>
      </c>
      <c r="X3881" s="2" t="s">
        <v>17</v>
      </c>
    </row>
    <row r="3882" spans="1:24" ht="14.25" customHeight="1" x14ac:dyDescent="0.25">
      <c r="A3882" s="2">
        <v>1274</v>
      </c>
      <c r="B3882" s="2">
        <v>47</v>
      </c>
      <c r="C3882" s="2" t="str">
        <f t="shared" si="540"/>
        <v>Mid Adults</v>
      </c>
      <c r="D3882" s="2" t="s">
        <v>18</v>
      </c>
      <c r="E3882" s="2" t="s">
        <v>29</v>
      </c>
      <c r="F3882" s="2">
        <v>501.43</v>
      </c>
      <c r="G3882" s="2">
        <f t="shared" si="541"/>
        <v>2</v>
      </c>
      <c r="H3882" s="6">
        <v>45470</v>
      </c>
      <c r="I3882" s="12" t="str">
        <f t="shared" si="542"/>
        <v>2024</v>
      </c>
      <c r="J3882" s="10" t="str">
        <f t="shared" si="543"/>
        <v>Jun</v>
      </c>
      <c r="K3882" s="12" t="str">
        <f t="shared" si="544"/>
        <v>27</v>
      </c>
      <c r="L3882" s="2" t="s">
        <v>14</v>
      </c>
      <c r="M3882" s="2" t="s">
        <v>15</v>
      </c>
      <c r="N3882" s="2">
        <v>0.53</v>
      </c>
      <c r="O3882" s="2" t="s">
        <v>21</v>
      </c>
      <c r="P3882" s="2">
        <v>14</v>
      </c>
      <c r="Q3882" s="2">
        <f t="shared" si="545"/>
        <v>2</v>
      </c>
      <c r="R3882" s="2">
        <v>35.82</v>
      </c>
      <c r="S3882" s="2">
        <f t="shared" si="546"/>
        <v>1</v>
      </c>
      <c r="T3882" s="42">
        <f>DataSet!G1275+DataSet!Q1275+DataSet!S1275</f>
        <v>5</v>
      </c>
      <c r="U3882" s="16" t="str">
        <f t="shared" si="547"/>
        <v>Medium</v>
      </c>
      <c r="V3882" s="4">
        <v>1</v>
      </c>
      <c r="W3882" s="33">
        <f t="shared" si="548"/>
        <v>531.74406698564576</v>
      </c>
      <c r="X3882" s="2" t="s">
        <v>28</v>
      </c>
    </row>
    <row r="3883" spans="1:24" ht="14.25" customHeight="1" x14ac:dyDescent="0.25">
      <c r="A3883" s="2">
        <v>1452</v>
      </c>
      <c r="B3883" s="2">
        <v>20</v>
      </c>
      <c r="C3883" s="2" t="str">
        <f t="shared" si="540"/>
        <v>Young Adults</v>
      </c>
      <c r="D3883" s="2" t="s">
        <v>18</v>
      </c>
      <c r="E3883" s="2" t="s">
        <v>29</v>
      </c>
      <c r="F3883" s="2">
        <v>320.25</v>
      </c>
      <c r="G3883" s="2">
        <f t="shared" si="541"/>
        <v>1</v>
      </c>
      <c r="H3883" s="6">
        <v>45648</v>
      </c>
      <c r="I3883" s="12" t="str">
        <f t="shared" si="542"/>
        <v>2024</v>
      </c>
      <c r="J3883" s="10" t="str">
        <f t="shared" si="543"/>
        <v>Dec</v>
      </c>
      <c r="K3883" s="12" t="str">
        <f t="shared" si="544"/>
        <v>22</v>
      </c>
      <c r="L3883" s="2" t="s">
        <v>14</v>
      </c>
      <c r="M3883" s="2" t="s">
        <v>15</v>
      </c>
      <c r="N3883" s="2">
        <v>0.53</v>
      </c>
      <c r="O3883" s="2" t="s">
        <v>16</v>
      </c>
      <c r="P3883" s="2">
        <v>18</v>
      </c>
      <c r="Q3883" s="2">
        <f t="shared" si="545"/>
        <v>3</v>
      </c>
      <c r="R3883" s="2">
        <v>17.79</v>
      </c>
      <c r="S3883" s="2">
        <f t="shared" si="546"/>
        <v>1</v>
      </c>
      <c r="T3883" s="42">
        <f>DataSet!G1453+DataSet!Q1453+DataSet!S1453</f>
        <v>7</v>
      </c>
      <c r="U3883" s="16" t="str">
        <f t="shared" si="547"/>
        <v>High</v>
      </c>
      <c r="V3883" s="4">
        <v>5</v>
      </c>
      <c r="W3883" s="33">
        <f t="shared" si="548"/>
        <v>535.01227053140099</v>
      </c>
      <c r="X3883" s="2" t="s">
        <v>28</v>
      </c>
    </row>
    <row r="3884" spans="1:24" ht="14.25" customHeight="1" x14ac:dyDescent="0.25">
      <c r="A3884" s="2">
        <v>1841</v>
      </c>
      <c r="B3884" s="2">
        <v>66</v>
      </c>
      <c r="C3884" s="2" t="str">
        <f t="shared" si="540"/>
        <v>Seniors</v>
      </c>
      <c r="D3884" s="2" t="s">
        <v>26</v>
      </c>
      <c r="E3884" s="2" t="s">
        <v>29</v>
      </c>
      <c r="F3884" s="2">
        <v>247.1</v>
      </c>
      <c r="G3884" s="2">
        <f t="shared" si="541"/>
        <v>1</v>
      </c>
      <c r="H3884" s="6">
        <v>46037</v>
      </c>
      <c r="I3884" s="12" t="str">
        <f t="shared" si="542"/>
        <v>2026</v>
      </c>
      <c r="J3884" s="10" t="str">
        <f t="shared" si="543"/>
        <v>Jan</v>
      </c>
      <c r="K3884" s="12" t="str">
        <f t="shared" si="544"/>
        <v>15</v>
      </c>
      <c r="L3884" s="2" t="s">
        <v>24</v>
      </c>
      <c r="M3884" s="2" t="s">
        <v>25</v>
      </c>
      <c r="N3884" s="2">
        <v>0.53</v>
      </c>
      <c r="O3884" s="2" t="s">
        <v>21</v>
      </c>
      <c r="P3884" s="2">
        <v>4</v>
      </c>
      <c r="Q3884" s="2">
        <f t="shared" si="545"/>
        <v>1</v>
      </c>
      <c r="R3884" s="2">
        <v>61.78</v>
      </c>
      <c r="S3884" s="2">
        <f t="shared" si="546"/>
        <v>2</v>
      </c>
      <c r="T3884" s="42">
        <f>DataSet!G1842+DataSet!Q1842+DataSet!S1842</f>
        <v>4</v>
      </c>
      <c r="U3884" s="16" t="str">
        <f t="shared" si="547"/>
        <v>Low</v>
      </c>
      <c r="V3884" s="4">
        <v>2</v>
      </c>
      <c r="W3884" s="33">
        <f t="shared" si="548"/>
        <v>523.6863675213674</v>
      </c>
      <c r="X3884" s="2" t="s">
        <v>17</v>
      </c>
    </row>
    <row r="3885" spans="1:24" ht="14.25" customHeight="1" x14ac:dyDescent="0.25">
      <c r="A3885" s="2">
        <v>1935</v>
      </c>
      <c r="B3885" s="2">
        <v>26</v>
      </c>
      <c r="C3885" s="2" t="str">
        <f t="shared" si="540"/>
        <v>Young Adults</v>
      </c>
      <c r="D3885" s="2" t="s">
        <v>12</v>
      </c>
      <c r="E3885" s="2" t="s">
        <v>27</v>
      </c>
      <c r="F3885" s="2">
        <v>162.06</v>
      </c>
      <c r="G3885" s="2">
        <f t="shared" si="541"/>
        <v>1</v>
      </c>
      <c r="H3885" s="6">
        <v>46131</v>
      </c>
      <c r="I3885" s="12" t="str">
        <f t="shared" si="542"/>
        <v>2026</v>
      </c>
      <c r="J3885" s="10" t="str">
        <f t="shared" si="543"/>
        <v>Apr</v>
      </c>
      <c r="K3885" s="12" t="str">
        <f t="shared" si="544"/>
        <v>19</v>
      </c>
      <c r="L3885" s="2" t="s">
        <v>14</v>
      </c>
      <c r="M3885" s="2" t="s">
        <v>25</v>
      </c>
      <c r="N3885" s="2">
        <v>0.53</v>
      </c>
      <c r="O3885" s="2" t="s">
        <v>16</v>
      </c>
      <c r="P3885" s="2">
        <v>1</v>
      </c>
      <c r="Q3885" s="2">
        <f t="shared" si="545"/>
        <v>1</v>
      </c>
      <c r="R3885" s="2">
        <v>162.06</v>
      </c>
      <c r="S3885" s="2">
        <f t="shared" si="546"/>
        <v>3</v>
      </c>
      <c r="T3885" s="42">
        <f>DataSet!G1936+DataSet!Q1936+DataSet!S1936</f>
        <v>5</v>
      </c>
      <c r="U3885" s="16" t="str">
        <f t="shared" si="547"/>
        <v>Medium</v>
      </c>
      <c r="V3885" s="4">
        <v>1</v>
      </c>
      <c r="W3885" s="33">
        <f t="shared" si="548"/>
        <v>531.88980769230761</v>
      </c>
      <c r="X3885" s="2" t="s">
        <v>28</v>
      </c>
    </row>
    <row r="3886" spans="1:24" ht="14.25" customHeight="1" x14ac:dyDescent="0.25">
      <c r="A3886" s="2">
        <v>1979</v>
      </c>
      <c r="B3886" s="2">
        <v>30</v>
      </c>
      <c r="C3886" s="2" t="str">
        <f t="shared" si="540"/>
        <v>Early Adults</v>
      </c>
      <c r="D3886" s="2" t="s">
        <v>12</v>
      </c>
      <c r="E3886" s="2" t="s">
        <v>19</v>
      </c>
      <c r="F3886" s="2">
        <v>645.87</v>
      </c>
      <c r="G3886" s="2">
        <f t="shared" si="541"/>
        <v>2</v>
      </c>
      <c r="H3886" s="6">
        <v>46175</v>
      </c>
      <c r="I3886" s="12" t="str">
        <f t="shared" si="542"/>
        <v>2026</v>
      </c>
      <c r="J3886" s="10" t="str">
        <f t="shared" si="543"/>
        <v>Jun</v>
      </c>
      <c r="K3886" s="12" t="str">
        <f t="shared" si="544"/>
        <v>02</v>
      </c>
      <c r="L3886" s="2" t="s">
        <v>20</v>
      </c>
      <c r="M3886" s="2" t="s">
        <v>15</v>
      </c>
      <c r="N3886" s="2">
        <v>0.53</v>
      </c>
      <c r="O3886" s="2" t="s">
        <v>16</v>
      </c>
      <c r="P3886" s="2">
        <v>14</v>
      </c>
      <c r="Q3886" s="2">
        <f t="shared" si="545"/>
        <v>2</v>
      </c>
      <c r="R3886" s="2">
        <v>46.13</v>
      </c>
      <c r="S3886" s="2">
        <f t="shared" si="546"/>
        <v>1</v>
      </c>
      <c r="T3886" s="42">
        <f>DataSet!G1980+DataSet!Q1980+DataSet!S1980</f>
        <v>6</v>
      </c>
      <c r="U3886" s="16" t="str">
        <f t="shared" si="547"/>
        <v>Medium</v>
      </c>
      <c r="V3886" s="4">
        <v>5</v>
      </c>
      <c r="W3886" s="33">
        <f t="shared" si="548"/>
        <v>536.05480582524274</v>
      </c>
      <c r="X3886" s="2" t="s">
        <v>22</v>
      </c>
    </row>
    <row r="3887" spans="1:24" ht="14.25" customHeight="1" x14ac:dyDescent="0.25">
      <c r="A3887" s="2">
        <v>2165</v>
      </c>
      <c r="B3887" s="2">
        <v>67</v>
      </c>
      <c r="C3887" s="2" t="str">
        <f t="shared" si="540"/>
        <v>Seniors</v>
      </c>
      <c r="D3887" s="2" t="s">
        <v>26</v>
      </c>
      <c r="E3887" s="2" t="s">
        <v>27</v>
      </c>
      <c r="F3887" s="2">
        <v>86.58</v>
      </c>
      <c r="G3887" s="2">
        <f t="shared" si="541"/>
        <v>1</v>
      </c>
      <c r="H3887" s="6">
        <v>46361</v>
      </c>
      <c r="I3887" s="12" t="str">
        <f t="shared" si="542"/>
        <v>2026</v>
      </c>
      <c r="J3887" s="10" t="str">
        <f t="shared" si="543"/>
        <v>Dec</v>
      </c>
      <c r="K3887" s="12" t="str">
        <f t="shared" si="544"/>
        <v>05</v>
      </c>
      <c r="L3887" s="2" t="s">
        <v>20</v>
      </c>
      <c r="M3887" s="2" t="s">
        <v>15</v>
      </c>
      <c r="N3887" s="2">
        <v>0.53</v>
      </c>
      <c r="O3887" s="2" t="s">
        <v>16</v>
      </c>
      <c r="P3887" s="2">
        <v>7</v>
      </c>
      <c r="Q3887" s="2">
        <f t="shared" si="545"/>
        <v>2</v>
      </c>
      <c r="R3887" s="2">
        <v>12.37</v>
      </c>
      <c r="S3887" s="2">
        <f t="shared" si="546"/>
        <v>1</v>
      </c>
      <c r="T3887" s="42">
        <f>DataSet!G2166+DataSet!Q2166+DataSet!S2166</f>
        <v>7</v>
      </c>
      <c r="U3887" s="16" t="str">
        <f t="shared" si="547"/>
        <v>High</v>
      </c>
      <c r="V3887" s="4">
        <v>3</v>
      </c>
      <c r="W3887" s="33">
        <f t="shared" si="548"/>
        <v>510.64812765957464</v>
      </c>
      <c r="X3887" s="2" t="s">
        <v>17</v>
      </c>
    </row>
    <row r="3888" spans="1:24" ht="14.25" customHeight="1" x14ac:dyDescent="0.25">
      <c r="A3888" s="2">
        <v>2279</v>
      </c>
      <c r="B3888" s="2">
        <v>55</v>
      </c>
      <c r="C3888" s="2" t="str">
        <f t="shared" si="540"/>
        <v>Late Adults</v>
      </c>
      <c r="D3888" s="2" t="s">
        <v>26</v>
      </c>
      <c r="E3888" s="2" t="s">
        <v>19</v>
      </c>
      <c r="F3888" s="2">
        <v>107.8</v>
      </c>
      <c r="G3888" s="2">
        <f t="shared" si="541"/>
        <v>1</v>
      </c>
      <c r="H3888" s="6">
        <v>46475</v>
      </c>
      <c r="I3888" s="12" t="str">
        <f t="shared" si="542"/>
        <v>2027</v>
      </c>
      <c r="J3888" s="10" t="str">
        <f t="shared" si="543"/>
        <v>Mar</v>
      </c>
      <c r="K3888" s="12" t="str">
        <f t="shared" si="544"/>
        <v>29</v>
      </c>
      <c r="L3888" s="2" t="s">
        <v>20</v>
      </c>
      <c r="M3888" s="2" t="s">
        <v>15</v>
      </c>
      <c r="N3888" s="2">
        <v>0.53</v>
      </c>
      <c r="O3888" s="2" t="s">
        <v>16</v>
      </c>
      <c r="P3888" s="2">
        <v>14</v>
      </c>
      <c r="Q3888" s="2">
        <f t="shared" si="545"/>
        <v>2</v>
      </c>
      <c r="R3888" s="2">
        <v>7.7</v>
      </c>
      <c r="S3888" s="2">
        <f t="shared" si="546"/>
        <v>1</v>
      </c>
      <c r="T3888" s="42">
        <f>DataSet!G2280+DataSet!Q2280+DataSet!S2280</f>
        <v>5</v>
      </c>
      <c r="U3888" s="16" t="str">
        <f t="shared" si="547"/>
        <v>Medium</v>
      </c>
      <c r="V3888" s="4">
        <v>2</v>
      </c>
      <c r="W3888" s="33">
        <f t="shared" si="548"/>
        <v>524.87343347639467</v>
      </c>
      <c r="X3888" s="2" t="s">
        <v>22</v>
      </c>
    </row>
    <row r="3889" spans="1:24" ht="14.25" customHeight="1" x14ac:dyDescent="0.25">
      <c r="A3889" s="2">
        <v>2368</v>
      </c>
      <c r="B3889" s="2">
        <v>58</v>
      </c>
      <c r="C3889" s="2" t="str">
        <f t="shared" si="540"/>
        <v>Late Adults</v>
      </c>
      <c r="D3889" s="2" t="s">
        <v>26</v>
      </c>
      <c r="E3889" s="2" t="s">
        <v>29</v>
      </c>
      <c r="F3889" s="2">
        <v>266.12</v>
      </c>
      <c r="G3889" s="2">
        <f t="shared" si="541"/>
        <v>1</v>
      </c>
      <c r="H3889" s="6">
        <v>46564</v>
      </c>
      <c r="I3889" s="12" t="str">
        <f t="shared" si="542"/>
        <v>2027</v>
      </c>
      <c r="J3889" s="10" t="str">
        <f t="shared" si="543"/>
        <v>Jun</v>
      </c>
      <c r="K3889" s="12" t="str">
        <f t="shared" si="544"/>
        <v>26</v>
      </c>
      <c r="L3889" s="2" t="s">
        <v>20</v>
      </c>
      <c r="M3889" s="2" t="s">
        <v>15</v>
      </c>
      <c r="N3889" s="2">
        <v>0.53</v>
      </c>
      <c r="O3889" s="2" t="s">
        <v>21</v>
      </c>
      <c r="P3889" s="2">
        <v>19</v>
      </c>
      <c r="Q3889" s="2">
        <f t="shared" si="545"/>
        <v>3</v>
      </c>
      <c r="R3889" s="2">
        <v>14.01</v>
      </c>
      <c r="S3889" s="2">
        <f t="shared" si="546"/>
        <v>1</v>
      </c>
      <c r="T3889" s="42">
        <f>DataSet!G2369+DataSet!Q2369+DataSet!S2369</f>
        <v>4</v>
      </c>
      <c r="U3889" s="16" t="str">
        <f t="shared" si="547"/>
        <v>Low</v>
      </c>
      <c r="V3889" s="4">
        <v>5</v>
      </c>
      <c r="W3889" s="33">
        <f t="shared" si="548"/>
        <v>535.51912195121952</v>
      </c>
      <c r="X3889" s="2" t="s">
        <v>28</v>
      </c>
    </row>
    <row r="3890" spans="1:24" ht="14.25" customHeight="1" x14ac:dyDescent="0.25">
      <c r="A3890" s="2">
        <v>2581</v>
      </c>
      <c r="B3890" s="2">
        <v>38</v>
      </c>
      <c r="C3890" s="2" t="str">
        <f t="shared" si="540"/>
        <v>Early Adults</v>
      </c>
      <c r="D3890" s="2" t="s">
        <v>12</v>
      </c>
      <c r="E3890" s="2" t="s">
        <v>13</v>
      </c>
      <c r="F3890" s="2">
        <v>838.17</v>
      </c>
      <c r="G3890" s="2">
        <f t="shared" si="541"/>
        <v>3</v>
      </c>
      <c r="H3890" s="6">
        <v>46777</v>
      </c>
      <c r="I3890" s="12" t="str">
        <f t="shared" si="542"/>
        <v>2028</v>
      </c>
      <c r="J3890" s="10" t="str">
        <f t="shared" si="543"/>
        <v>Jan</v>
      </c>
      <c r="K3890" s="12" t="str">
        <f t="shared" si="544"/>
        <v>25</v>
      </c>
      <c r="L3890" s="2" t="s">
        <v>24</v>
      </c>
      <c r="M3890" s="2" t="s">
        <v>15</v>
      </c>
      <c r="N3890" s="2">
        <v>0.53</v>
      </c>
      <c r="O3890" s="2" t="s">
        <v>21</v>
      </c>
      <c r="P3890" s="2">
        <v>4</v>
      </c>
      <c r="Q3890" s="2">
        <f t="shared" si="545"/>
        <v>1</v>
      </c>
      <c r="R3890" s="2">
        <v>209.54</v>
      </c>
      <c r="S3890" s="2">
        <f t="shared" si="546"/>
        <v>3</v>
      </c>
      <c r="T3890" s="42">
        <f>DataSet!G2582+DataSet!Q2582+DataSet!S2582</f>
        <v>4</v>
      </c>
      <c r="U3890" s="16" t="str">
        <f t="shared" si="547"/>
        <v>Low</v>
      </c>
      <c r="V3890" s="4">
        <v>4</v>
      </c>
      <c r="W3890" s="33">
        <f t="shared" si="548"/>
        <v>514.46914893616997</v>
      </c>
      <c r="X3890" s="2" t="s">
        <v>17</v>
      </c>
    </row>
    <row r="3891" spans="1:24" ht="14.25" customHeight="1" x14ac:dyDescent="0.25">
      <c r="A3891" s="2">
        <v>2808</v>
      </c>
      <c r="B3891" s="2">
        <v>44</v>
      </c>
      <c r="C3891" s="2" t="str">
        <f t="shared" si="540"/>
        <v>Mid Adults</v>
      </c>
      <c r="D3891" s="2" t="s">
        <v>12</v>
      </c>
      <c r="E3891" s="2" t="s">
        <v>29</v>
      </c>
      <c r="F3891" s="2">
        <v>864.86</v>
      </c>
      <c r="G3891" s="2">
        <f t="shared" si="541"/>
        <v>3</v>
      </c>
      <c r="H3891" s="6">
        <v>47004</v>
      </c>
      <c r="I3891" s="12" t="str">
        <f t="shared" si="542"/>
        <v>2028</v>
      </c>
      <c r="J3891" s="10" t="str">
        <f t="shared" si="543"/>
        <v>Sep</v>
      </c>
      <c r="K3891" s="12" t="str">
        <f t="shared" si="544"/>
        <v>08</v>
      </c>
      <c r="L3891" s="2" t="s">
        <v>24</v>
      </c>
      <c r="M3891" s="2" t="s">
        <v>15</v>
      </c>
      <c r="N3891" s="2">
        <v>0.53</v>
      </c>
      <c r="O3891" s="2" t="s">
        <v>21</v>
      </c>
      <c r="P3891" s="2">
        <v>18</v>
      </c>
      <c r="Q3891" s="2">
        <f t="shared" si="545"/>
        <v>3</v>
      </c>
      <c r="R3891" s="2">
        <v>48.05</v>
      </c>
      <c r="S3891" s="2">
        <f t="shared" si="546"/>
        <v>1</v>
      </c>
      <c r="T3891" s="42">
        <f>DataSet!G2809+DataSet!Q2809+DataSet!S2809</f>
        <v>7</v>
      </c>
      <c r="U3891" s="16" t="str">
        <f t="shared" si="547"/>
        <v>High</v>
      </c>
      <c r="V3891" s="4">
        <v>3</v>
      </c>
      <c r="W3891" s="33">
        <f t="shared" si="548"/>
        <v>512.46038461538478</v>
      </c>
      <c r="X3891" s="2" t="s">
        <v>17</v>
      </c>
    </row>
    <row r="3892" spans="1:24" ht="14.25" customHeight="1" x14ac:dyDescent="0.25">
      <c r="A3892" s="2">
        <v>2898</v>
      </c>
      <c r="B3892" s="2">
        <v>62</v>
      </c>
      <c r="C3892" s="2" t="str">
        <f t="shared" si="540"/>
        <v>Seniors</v>
      </c>
      <c r="D3892" s="2" t="s">
        <v>23</v>
      </c>
      <c r="E3892" s="2" t="s">
        <v>13</v>
      </c>
      <c r="F3892" s="2">
        <v>50.09</v>
      </c>
      <c r="G3892" s="2">
        <f t="shared" si="541"/>
        <v>1</v>
      </c>
      <c r="H3892" s="6">
        <v>47094</v>
      </c>
      <c r="I3892" s="12" t="str">
        <f t="shared" si="542"/>
        <v>2028</v>
      </c>
      <c r="J3892" s="10" t="str">
        <f t="shared" si="543"/>
        <v>Dec</v>
      </c>
      <c r="K3892" s="12" t="str">
        <f t="shared" si="544"/>
        <v>07</v>
      </c>
      <c r="L3892" s="2" t="s">
        <v>24</v>
      </c>
      <c r="M3892" s="2" t="s">
        <v>15</v>
      </c>
      <c r="N3892" s="2">
        <v>0.53</v>
      </c>
      <c r="O3892" s="2" t="s">
        <v>16</v>
      </c>
      <c r="P3892" s="2">
        <v>12</v>
      </c>
      <c r="Q3892" s="2">
        <f t="shared" si="545"/>
        <v>2</v>
      </c>
      <c r="R3892" s="2">
        <v>4.17</v>
      </c>
      <c r="S3892" s="2">
        <f t="shared" si="546"/>
        <v>1</v>
      </c>
      <c r="T3892" s="42">
        <f>DataSet!G2899+DataSet!Q2899+DataSet!S2899</f>
        <v>4</v>
      </c>
      <c r="U3892" s="16" t="str">
        <f t="shared" si="547"/>
        <v>Low</v>
      </c>
      <c r="V3892" s="4">
        <v>3</v>
      </c>
      <c r="W3892" s="33">
        <f t="shared" si="548"/>
        <v>510.94793991416333</v>
      </c>
      <c r="X3892" s="2" t="s">
        <v>22</v>
      </c>
    </row>
    <row r="3893" spans="1:24" ht="14.25" customHeight="1" x14ac:dyDescent="0.25">
      <c r="A3893" s="2">
        <v>3168</v>
      </c>
      <c r="B3893" s="2">
        <v>45</v>
      </c>
      <c r="C3893" s="2" t="str">
        <f t="shared" si="540"/>
        <v>Mid Adults</v>
      </c>
      <c r="D3893" s="2" t="s">
        <v>26</v>
      </c>
      <c r="E3893" s="2" t="s">
        <v>19</v>
      </c>
      <c r="F3893" s="2">
        <v>193.45</v>
      </c>
      <c r="G3893" s="2">
        <f t="shared" si="541"/>
        <v>1</v>
      </c>
      <c r="H3893" s="6">
        <v>47364</v>
      </c>
      <c r="I3893" s="12" t="str">
        <f t="shared" si="542"/>
        <v>2029</v>
      </c>
      <c r="J3893" s="10" t="str">
        <f t="shared" si="543"/>
        <v>Sep</v>
      </c>
      <c r="K3893" s="12" t="str">
        <f t="shared" si="544"/>
        <v>03</v>
      </c>
      <c r="L3893" s="2" t="s">
        <v>24</v>
      </c>
      <c r="M3893" s="2" t="s">
        <v>15</v>
      </c>
      <c r="N3893" s="2">
        <v>0.53</v>
      </c>
      <c r="O3893" s="2" t="s">
        <v>16</v>
      </c>
      <c r="P3893" s="2">
        <v>10</v>
      </c>
      <c r="Q3893" s="2">
        <f t="shared" si="545"/>
        <v>2</v>
      </c>
      <c r="R3893" s="2">
        <v>19.34</v>
      </c>
      <c r="S3893" s="2">
        <f t="shared" si="546"/>
        <v>1</v>
      </c>
      <c r="T3893" s="42">
        <f>DataSet!G3169+DataSet!Q3169+DataSet!S3169</f>
        <v>4</v>
      </c>
      <c r="U3893" s="16" t="str">
        <f t="shared" si="547"/>
        <v>Low</v>
      </c>
      <c r="V3893" s="4">
        <v>2</v>
      </c>
      <c r="W3893" s="33">
        <f t="shared" si="548"/>
        <v>526.67116379310335</v>
      </c>
      <c r="X3893" s="2" t="s">
        <v>17</v>
      </c>
    </row>
    <row r="3894" spans="1:24" ht="14.25" customHeight="1" x14ac:dyDescent="0.25">
      <c r="A3894" s="2">
        <v>3213</v>
      </c>
      <c r="B3894" s="2">
        <v>38</v>
      </c>
      <c r="C3894" s="2" t="str">
        <f t="shared" si="540"/>
        <v>Early Adults</v>
      </c>
      <c r="D3894" s="2" t="s">
        <v>26</v>
      </c>
      <c r="E3894" s="2" t="s">
        <v>27</v>
      </c>
      <c r="F3894" s="2">
        <v>243.42</v>
      </c>
      <c r="G3894" s="2">
        <f t="shared" si="541"/>
        <v>1</v>
      </c>
      <c r="H3894" s="6">
        <v>47409</v>
      </c>
      <c r="I3894" s="12" t="str">
        <f t="shared" si="542"/>
        <v>2029</v>
      </c>
      <c r="J3894" s="10" t="str">
        <f t="shared" si="543"/>
        <v>Oct</v>
      </c>
      <c r="K3894" s="12" t="str">
        <f t="shared" si="544"/>
        <v>18</v>
      </c>
      <c r="L3894" s="2" t="s">
        <v>30</v>
      </c>
      <c r="M3894" s="2" t="s">
        <v>25</v>
      </c>
      <c r="N3894" s="2">
        <v>0.53</v>
      </c>
      <c r="O3894" s="2" t="s">
        <v>21</v>
      </c>
      <c r="P3894" s="2">
        <v>4</v>
      </c>
      <c r="Q3894" s="2">
        <f t="shared" si="545"/>
        <v>1</v>
      </c>
      <c r="R3894" s="2">
        <v>60.86</v>
      </c>
      <c r="S3894" s="2">
        <f t="shared" si="546"/>
        <v>2</v>
      </c>
      <c r="T3894" s="42">
        <f>DataSet!G3214+DataSet!Q3214+DataSet!S3214</f>
        <v>7</v>
      </c>
      <c r="U3894" s="16" t="str">
        <f t="shared" si="547"/>
        <v>High</v>
      </c>
      <c r="V3894" s="4">
        <v>4</v>
      </c>
      <c r="W3894" s="33">
        <f t="shared" si="548"/>
        <v>513.0858119658119</v>
      </c>
      <c r="X3894" s="2" t="s">
        <v>28</v>
      </c>
    </row>
    <row r="3895" spans="1:24" ht="14.25" customHeight="1" x14ac:dyDescent="0.25">
      <c r="A3895" s="2">
        <v>3484</v>
      </c>
      <c r="B3895" s="2">
        <v>53</v>
      </c>
      <c r="C3895" s="2" t="str">
        <f t="shared" si="540"/>
        <v>Late Adults</v>
      </c>
      <c r="D3895" s="2" t="s">
        <v>12</v>
      </c>
      <c r="E3895" s="2" t="s">
        <v>19</v>
      </c>
      <c r="F3895" s="2">
        <v>843.35</v>
      </c>
      <c r="G3895" s="2">
        <f t="shared" si="541"/>
        <v>3</v>
      </c>
      <c r="H3895" s="6">
        <v>47680</v>
      </c>
      <c r="I3895" s="12" t="str">
        <f t="shared" si="542"/>
        <v>2030</v>
      </c>
      <c r="J3895" s="10" t="str">
        <f t="shared" si="543"/>
        <v>Jul</v>
      </c>
      <c r="K3895" s="12" t="str">
        <f t="shared" si="544"/>
        <v>16</v>
      </c>
      <c r="L3895" s="2" t="s">
        <v>14</v>
      </c>
      <c r="M3895" s="2" t="s">
        <v>25</v>
      </c>
      <c r="N3895" s="2">
        <v>0.53</v>
      </c>
      <c r="O3895" s="2" t="s">
        <v>21</v>
      </c>
      <c r="P3895" s="2">
        <v>7</v>
      </c>
      <c r="Q3895" s="2">
        <f t="shared" si="545"/>
        <v>2</v>
      </c>
      <c r="R3895" s="2">
        <v>120.48</v>
      </c>
      <c r="S3895" s="2">
        <f t="shared" si="546"/>
        <v>2</v>
      </c>
      <c r="T3895" s="42">
        <f>DataSet!G3485+DataSet!Q3485+DataSet!S3485</f>
        <v>5</v>
      </c>
      <c r="U3895" s="16" t="str">
        <f t="shared" si="547"/>
        <v>Medium</v>
      </c>
      <c r="V3895" s="4">
        <v>3</v>
      </c>
      <c r="W3895" s="33">
        <f t="shared" si="548"/>
        <v>512.93439655172438</v>
      </c>
      <c r="X3895" s="2" t="s">
        <v>28</v>
      </c>
    </row>
    <row r="3896" spans="1:24" ht="14.25" customHeight="1" x14ac:dyDescent="0.25">
      <c r="A3896" s="2">
        <v>3486</v>
      </c>
      <c r="B3896" s="2">
        <v>29</v>
      </c>
      <c r="C3896" s="2" t="str">
        <f t="shared" si="540"/>
        <v>Young Adults</v>
      </c>
      <c r="D3896" s="2" t="s">
        <v>18</v>
      </c>
      <c r="E3896" s="2" t="s">
        <v>29</v>
      </c>
      <c r="F3896" s="2">
        <v>655.64</v>
      </c>
      <c r="G3896" s="2">
        <f t="shared" si="541"/>
        <v>3</v>
      </c>
      <c r="H3896" s="6">
        <v>47682</v>
      </c>
      <c r="I3896" s="12" t="str">
        <f t="shared" si="542"/>
        <v>2030</v>
      </c>
      <c r="J3896" s="10" t="str">
        <f t="shared" si="543"/>
        <v>Jul</v>
      </c>
      <c r="K3896" s="12" t="str">
        <f t="shared" si="544"/>
        <v>18</v>
      </c>
      <c r="L3896" s="2" t="s">
        <v>24</v>
      </c>
      <c r="M3896" s="2" t="s">
        <v>25</v>
      </c>
      <c r="N3896" s="2">
        <v>0.53</v>
      </c>
      <c r="O3896" s="2" t="s">
        <v>16</v>
      </c>
      <c r="P3896" s="2">
        <v>9</v>
      </c>
      <c r="Q3896" s="2">
        <f t="shared" si="545"/>
        <v>2</v>
      </c>
      <c r="R3896" s="2">
        <v>72.849999999999994</v>
      </c>
      <c r="S3896" s="2">
        <f t="shared" si="546"/>
        <v>2</v>
      </c>
      <c r="T3896" s="42">
        <f>DataSet!G3487+DataSet!Q3487+DataSet!S3487</f>
        <v>6</v>
      </c>
      <c r="U3896" s="16" t="str">
        <f t="shared" si="547"/>
        <v>Medium</v>
      </c>
      <c r="V3896" s="4">
        <v>3</v>
      </c>
      <c r="W3896" s="33">
        <f t="shared" si="548"/>
        <v>511.50402597402621</v>
      </c>
      <c r="X3896" s="2" t="s">
        <v>22</v>
      </c>
    </row>
    <row r="3897" spans="1:24" ht="14.25" customHeight="1" x14ac:dyDescent="0.25">
      <c r="A3897" s="2">
        <v>3508</v>
      </c>
      <c r="B3897" s="2">
        <v>31</v>
      </c>
      <c r="C3897" s="2" t="str">
        <f t="shared" si="540"/>
        <v>Early Adults</v>
      </c>
      <c r="D3897" s="2" t="s">
        <v>26</v>
      </c>
      <c r="E3897" s="2" t="s">
        <v>13</v>
      </c>
      <c r="F3897" s="2">
        <v>300.98</v>
      </c>
      <c r="G3897" s="2">
        <f t="shared" si="541"/>
        <v>1</v>
      </c>
      <c r="H3897" s="6">
        <v>47704</v>
      </c>
      <c r="I3897" s="12" t="str">
        <f t="shared" si="542"/>
        <v>2030</v>
      </c>
      <c r="J3897" s="10" t="str">
        <f t="shared" si="543"/>
        <v>Aug</v>
      </c>
      <c r="K3897" s="12" t="str">
        <f t="shared" si="544"/>
        <v>09</v>
      </c>
      <c r="L3897" s="2" t="s">
        <v>24</v>
      </c>
      <c r="M3897" s="2" t="s">
        <v>15</v>
      </c>
      <c r="N3897" s="2">
        <v>0.53</v>
      </c>
      <c r="O3897" s="2" t="s">
        <v>16</v>
      </c>
      <c r="P3897" s="2">
        <v>15</v>
      </c>
      <c r="Q3897" s="2">
        <f t="shared" si="545"/>
        <v>2</v>
      </c>
      <c r="R3897" s="2">
        <v>20.07</v>
      </c>
      <c r="S3897" s="2">
        <f t="shared" si="546"/>
        <v>1</v>
      </c>
      <c r="T3897" s="42">
        <f>DataSet!G3509+DataSet!Q3509+DataSet!S3509</f>
        <v>7</v>
      </c>
      <c r="U3897" s="16" t="str">
        <f t="shared" si="547"/>
        <v>High</v>
      </c>
      <c r="V3897" s="4">
        <v>3</v>
      </c>
      <c r="W3897" s="33">
        <f t="shared" si="548"/>
        <v>510.87734782608715</v>
      </c>
      <c r="X3897" s="2" t="s">
        <v>22</v>
      </c>
    </row>
    <row r="3898" spans="1:24" ht="14.25" customHeight="1" x14ac:dyDescent="0.25">
      <c r="A3898" s="2">
        <v>3611</v>
      </c>
      <c r="B3898" s="2">
        <v>50</v>
      </c>
      <c r="C3898" s="2" t="str">
        <f t="shared" si="540"/>
        <v>Late Adults</v>
      </c>
      <c r="D3898" s="2" t="s">
        <v>23</v>
      </c>
      <c r="E3898" s="2" t="s">
        <v>27</v>
      </c>
      <c r="F3898" s="2">
        <v>198.53</v>
      </c>
      <c r="G3898" s="2">
        <f t="shared" si="541"/>
        <v>1</v>
      </c>
      <c r="H3898" s="6">
        <v>47807</v>
      </c>
      <c r="I3898" s="12" t="str">
        <f t="shared" si="542"/>
        <v>2030</v>
      </c>
      <c r="J3898" s="10" t="str">
        <f t="shared" si="543"/>
        <v>Nov</v>
      </c>
      <c r="K3898" s="12" t="str">
        <f t="shared" si="544"/>
        <v>20</v>
      </c>
      <c r="L3898" s="2" t="s">
        <v>14</v>
      </c>
      <c r="M3898" s="2" t="s">
        <v>15</v>
      </c>
      <c r="N3898" s="2">
        <v>0.53</v>
      </c>
      <c r="O3898" s="2" t="s">
        <v>21</v>
      </c>
      <c r="P3898" s="2">
        <v>13</v>
      </c>
      <c r="Q3898" s="2">
        <f t="shared" si="545"/>
        <v>2</v>
      </c>
      <c r="R3898" s="2">
        <v>15.27</v>
      </c>
      <c r="S3898" s="2">
        <f t="shared" si="546"/>
        <v>1</v>
      </c>
      <c r="T3898" s="42">
        <f>DataSet!G3612+DataSet!Q3612+DataSet!S3612</f>
        <v>7</v>
      </c>
      <c r="U3898" s="16" t="str">
        <f t="shared" si="547"/>
        <v>High</v>
      </c>
      <c r="V3898" s="4">
        <v>5</v>
      </c>
      <c r="W3898" s="33">
        <f t="shared" si="548"/>
        <v>536.83970588235286</v>
      </c>
      <c r="X3898" s="2" t="s">
        <v>22</v>
      </c>
    </row>
    <row r="3899" spans="1:24" ht="14.25" customHeight="1" x14ac:dyDescent="0.25">
      <c r="A3899" s="2">
        <v>3645</v>
      </c>
      <c r="B3899" s="2">
        <v>65</v>
      </c>
      <c r="C3899" s="2" t="str">
        <f t="shared" si="540"/>
        <v>Seniors</v>
      </c>
      <c r="D3899" s="2" t="s">
        <v>12</v>
      </c>
      <c r="E3899" s="2" t="s">
        <v>13</v>
      </c>
      <c r="F3899" s="2">
        <v>996.47</v>
      </c>
      <c r="G3899" s="2">
        <f t="shared" si="541"/>
        <v>3</v>
      </c>
      <c r="H3899" s="6">
        <v>47841</v>
      </c>
      <c r="I3899" s="12" t="str">
        <f t="shared" si="542"/>
        <v>2030</v>
      </c>
      <c r="J3899" s="10" t="str">
        <f t="shared" si="543"/>
        <v>Dec</v>
      </c>
      <c r="K3899" s="12" t="str">
        <f t="shared" si="544"/>
        <v>24</v>
      </c>
      <c r="L3899" s="2" t="s">
        <v>30</v>
      </c>
      <c r="M3899" s="2" t="s">
        <v>25</v>
      </c>
      <c r="N3899" s="2">
        <v>0.53</v>
      </c>
      <c r="O3899" s="2" t="s">
        <v>21</v>
      </c>
      <c r="P3899" s="2">
        <v>4</v>
      </c>
      <c r="Q3899" s="2">
        <f t="shared" si="545"/>
        <v>1</v>
      </c>
      <c r="R3899" s="2">
        <v>249.12</v>
      </c>
      <c r="S3899" s="2">
        <f t="shared" si="546"/>
        <v>3</v>
      </c>
      <c r="T3899" s="42">
        <f>DataSet!G3646+DataSet!Q3646+DataSet!S3646</f>
        <v>4</v>
      </c>
      <c r="U3899" s="16" t="str">
        <f t="shared" si="547"/>
        <v>Low</v>
      </c>
      <c r="V3899" s="4">
        <v>3</v>
      </c>
      <c r="W3899" s="33">
        <f t="shared" si="548"/>
        <v>511.79393013100463</v>
      </c>
      <c r="X3899" s="2" t="s">
        <v>22</v>
      </c>
    </row>
    <row r="3900" spans="1:24" ht="14.25" customHeight="1" x14ac:dyDescent="0.25">
      <c r="A3900" s="2">
        <v>3864</v>
      </c>
      <c r="B3900" s="2">
        <v>25</v>
      </c>
      <c r="C3900" s="2" t="str">
        <f t="shared" si="540"/>
        <v>Young Adults</v>
      </c>
      <c r="D3900" s="2" t="s">
        <v>12</v>
      </c>
      <c r="E3900" s="2" t="s">
        <v>29</v>
      </c>
      <c r="F3900" s="2">
        <v>847.38</v>
      </c>
      <c r="G3900" s="2">
        <f t="shared" si="541"/>
        <v>3</v>
      </c>
      <c r="H3900" s="6">
        <v>48060</v>
      </c>
      <c r="I3900" s="12" t="str">
        <f t="shared" si="542"/>
        <v>2031</v>
      </c>
      <c r="J3900" s="10" t="str">
        <f t="shared" si="543"/>
        <v>Jul</v>
      </c>
      <c r="K3900" s="12" t="str">
        <f t="shared" si="544"/>
        <v>31</v>
      </c>
      <c r="L3900" s="2" t="s">
        <v>20</v>
      </c>
      <c r="M3900" s="2" t="s">
        <v>25</v>
      </c>
      <c r="N3900" s="2">
        <v>0.53</v>
      </c>
      <c r="O3900" s="2" t="s">
        <v>16</v>
      </c>
      <c r="P3900" s="2">
        <v>4</v>
      </c>
      <c r="Q3900" s="2">
        <f t="shared" si="545"/>
        <v>1</v>
      </c>
      <c r="R3900" s="2">
        <v>211.84</v>
      </c>
      <c r="S3900" s="2">
        <f t="shared" si="546"/>
        <v>3</v>
      </c>
      <c r="T3900" s="42">
        <f>DataSet!G3865+DataSet!Q3865+DataSet!S3865</f>
        <v>7</v>
      </c>
      <c r="U3900" s="16" t="str">
        <f t="shared" si="547"/>
        <v>High</v>
      </c>
      <c r="V3900" s="4">
        <v>1</v>
      </c>
      <c r="W3900" s="33">
        <f t="shared" si="548"/>
        <v>533.67642512077282</v>
      </c>
      <c r="X3900" s="2" t="s">
        <v>22</v>
      </c>
    </row>
    <row r="3901" spans="1:24" ht="14.25" customHeight="1" x14ac:dyDescent="0.25">
      <c r="A3901" s="2">
        <v>4083</v>
      </c>
      <c r="B3901" s="2">
        <v>24</v>
      </c>
      <c r="C3901" s="2" t="str">
        <f t="shared" si="540"/>
        <v>Young Adults</v>
      </c>
      <c r="D3901" s="2" t="s">
        <v>23</v>
      </c>
      <c r="E3901" s="2" t="s">
        <v>13</v>
      </c>
      <c r="F3901" s="2">
        <v>501.7</v>
      </c>
      <c r="G3901" s="2">
        <f t="shared" si="541"/>
        <v>2</v>
      </c>
      <c r="H3901" s="6">
        <v>48279</v>
      </c>
      <c r="I3901" s="12" t="str">
        <f t="shared" si="542"/>
        <v>2032</v>
      </c>
      <c r="J3901" s="10" t="str">
        <f t="shared" si="543"/>
        <v>Mar</v>
      </c>
      <c r="K3901" s="12" t="str">
        <f t="shared" si="544"/>
        <v>06</v>
      </c>
      <c r="L3901" s="2" t="s">
        <v>14</v>
      </c>
      <c r="M3901" s="2" t="s">
        <v>15</v>
      </c>
      <c r="N3901" s="2">
        <v>0.53</v>
      </c>
      <c r="O3901" s="2" t="s">
        <v>16</v>
      </c>
      <c r="P3901" s="2">
        <v>3</v>
      </c>
      <c r="Q3901" s="2">
        <f t="shared" si="545"/>
        <v>1</v>
      </c>
      <c r="R3901" s="2">
        <v>167.23</v>
      </c>
      <c r="S3901" s="2">
        <f t="shared" si="546"/>
        <v>3</v>
      </c>
      <c r="T3901" s="42">
        <f>DataSet!G4084+DataSet!Q4084+DataSet!S4084</f>
        <v>4</v>
      </c>
      <c r="U3901" s="16" t="str">
        <f t="shared" si="547"/>
        <v>Low</v>
      </c>
      <c r="V3901" s="4">
        <v>2</v>
      </c>
      <c r="W3901" s="33">
        <f t="shared" si="548"/>
        <v>528.11367965367947</v>
      </c>
      <c r="X3901" s="2" t="s">
        <v>22</v>
      </c>
    </row>
    <row r="3902" spans="1:24" ht="14.25" customHeight="1" x14ac:dyDescent="0.25">
      <c r="A3902" s="2">
        <v>4261</v>
      </c>
      <c r="B3902" s="2">
        <v>47</v>
      </c>
      <c r="C3902" s="2" t="str">
        <f t="shared" si="540"/>
        <v>Mid Adults</v>
      </c>
      <c r="D3902" s="2" t="s">
        <v>18</v>
      </c>
      <c r="E3902" s="2" t="s">
        <v>13</v>
      </c>
      <c r="F3902" s="2">
        <v>984.18</v>
      </c>
      <c r="G3902" s="2">
        <f t="shared" si="541"/>
        <v>3</v>
      </c>
      <c r="H3902" s="6">
        <v>48457</v>
      </c>
      <c r="I3902" s="12" t="str">
        <f t="shared" si="542"/>
        <v>2032</v>
      </c>
      <c r="J3902" s="10" t="str">
        <f t="shared" si="543"/>
        <v>Aug</v>
      </c>
      <c r="K3902" s="12" t="str">
        <f t="shared" si="544"/>
        <v>31</v>
      </c>
      <c r="L3902" s="2" t="s">
        <v>20</v>
      </c>
      <c r="M3902" s="2" t="s">
        <v>25</v>
      </c>
      <c r="N3902" s="2">
        <v>0.53</v>
      </c>
      <c r="O3902" s="2" t="s">
        <v>21</v>
      </c>
      <c r="P3902" s="2">
        <v>15</v>
      </c>
      <c r="Q3902" s="2">
        <f t="shared" si="545"/>
        <v>2</v>
      </c>
      <c r="R3902" s="2">
        <v>65.61</v>
      </c>
      <c r="S3902" s="2">
        <f t="shared" si="546"/>
        <v>2</v>
      </c>
      <c r="T3902" s="42">
        <f>DataSet!G4262+DataSet!Q4262+DataSet!S4262</f>
        <v>7</v>
      </c>
      <c r="U3902" s="16" t="str">
        <f t="shared" si="547"/>
        <v>High</v>
      </c>
      <c r="V3902" s="4">
        <v>4</v>
      </c>
      <c r="W3902" s="33">
        <f t="shared" si="548"/>
        <v>514.24317596566516</v>
      </c>
      <c r="X3902" s="2" t="s">
        <v>28</v>
      </c>
    </row>
    <row r="3903" spans="1:24" ht="14.25" customHeight="1" x14ac:dyDescent="0.25">
      <c r="A3903" s="2">
        <v>4503</v>
      </c>
      <c r="B3903" s="2">
        <v>58</v>
      </c>
      <c r="C3903" s="2" t="str">
        <f t="shared" si="540"/>
        <v>Late Adults</v>
      </c>
      <c r="D3903" s="2" t="s">
        <v>26</v>
      </c>
      <c r="E3903" s="2" t="s">
        <v>29</v>
      </c>
      <c r="F3903" s="2">
        <v>836.23</v>
      </c>
      <c r="G3903" s="2">
        <f t="shared" si="541"/>
        <v>3</v>
      </c>
      <c r="H3903" s="6">
        <v>48699</v>
      </c>
      <c r="I3903" s="12" t="str">
        <f t="shared" si="542"/>
        <v>2033</v>
      </c>
      <c r="J3903" s="10" t="str">
        <f t="shared" si="543"/>
        <v>Apr</v>
      </c>
      <c r="K3903" s="12" t="str">
        <f t="shared" si="544"/>
        <v>30</v>
      </c>
      <c r="L3903" s="2" t="s">
        <v>14</v>
      </c>
      <c r="M3903" s="2" t="s">
        <v>25</v>
      </c>
      <c r="N3903" s="2">
        <v>0.53</v>
      </c>
      <c r="O3903" s="2" t="s">
        <v>21</v>
      </c>
      <c r="P3903" s="2">
        <v>16</v>
      </c>
      <c r="Q3903" s="2">
        <f t="shared" si="545"/>
        <v>3</v>
      </c>
      <c r="R3903" s="2">
        <v>52.26</v>
      </c>
      <c r="S3903" s="2">
        <f t="shared" si="546"/>
        <v>2</v>
      </c>
      <c r="T3903" s="42">
        <f>DataSet!G4504+DataSet!Q4504+DataSet!S4504</f>
        <v>5</v>
      </c>
      <c r="U3903" s="16" t="str">
        <f t="shared" si="547"/>
        <v>Medium</v>
      </c>
      <c r="V3903" s="4">
        <v>1</v>
      </c>
      <c r="W3903" s="33">
        <f t="shared" si="548"/>
        <v>532.15359223300959</v>
      </c>
      <c r="X3903" s="2" t="s">
        <v>22</v>
      </c>
    </row>
    <row r="3904" spans="1:24" ht="14.25" customHeight="1" x14ac:dyDescent="0.25">
      <c r="A3904" s="2">
        <v>4629</v>
      </c>
      <c r="B3904" s="2">
        <v>18</v>
      </c>
      <c r="C3904" s="2" t="str">
        <f t="shared" si="540"/>
        <v>Young Adults</v>
      </c>
      <c r="D3904" s="2" t="s">
        <v>23</v>
      </c>
      <c r="E3904" s="2" t="s">
        <v>29</v>
      </c>
      <c r="F3904" s="2">
        <v>461.3</v>
      </c>
      <c r="G3904" s="2">
        <f t="shared" si="541"/>
        <v>2</v>
      </c>
      <c r="H3904" s="6">
        <v>48825</v>
      </c>
      <c r="I3904" s="12" t="str">
        <f t="shared" si="542"/>
        <v>2033</v>
      </c>
      <c r="J3904" s="10" t="str">
        <f t="shared" si="543"/>
        <v>Sep</v>
      </c>
      <c r="K3904" s="12" t="str">
        <f t="shared" si="544"/>
        <v>03</v>
      </c>
      <c r="L3904" s="2" t="s">
        <v>20</v>
      </c>
      <c r="M3904" s="2" t="s">
        <v>15</v>
      </c>
      <c r="N3904" s="2">
        <v>0.53</v>
      </c>
      <c r="O3904" s="2" t="s">
        <v>16</v>
      </c>
      <c r="P3904" s="2">
        <v>17</v>
      </c>
      <c r="Q3904" s="2">
        <f t="shared" si="545"/>
        <v>3</v>
      </c>
      <c r="R3904" s="2">
        <v>27.14</v>
      </c>
      <c r="S3904" s="2">
        <f t="shared" si="546"/>
        <v>1</v>
      </c>
      <c r="T3904" s="42">
        <f>DataSet!G4630+DataSet!Q4630+DataSet!S4630</f>
        <v>8</v>
      </c>
      <c r="U3904" s="16" t="str">
        <f t="shared" si="547"/>
        <v>High</v>
      </c>
      <c r="V3904" s="4">
        <v>1</v>
      </c>
      <c r="W3904" s="33">
        <f t="shared" si="548"/>
        <v>530.67029268292663</v>
      </c>
      <c r="X3904" s="2" t="s">
        <v>22</v>
      </c>
    </row>
    <row r="3905" spans="1:24" ht="14.25" customHeight="1" x14ac:dyDescent="0.25">
      <c r="A3905" s="2">
        <v>4762</v>
      </c>
      <c r="B3905" s="2">
        <v>49</v>
      </c>
      <c r="C3905" s="2" t="str">
        <f t="shared" si="540"/>
        <v>Mid Adults</v>
      </c>
      <c r="D3905" s="2" t="s">
        <v>18</v>
      </c>
      <c r="E3905" s="2" t="s">
        <v>19</v>
      </c>
      <c r="F3905" s="2">
        <v>526.45000000000005</v>
      </c>
      <c r="G3905" s="2">
        <f t="shared" si="541"/>
        <v>2</v>
      </c>
      <c r="H3905" s="6">
        <v>48958</v>
      </c>
      <c r="I3905" s="12" t="str">
        <f t="shared" si="542"/>
        <v>2034</v>
      </c>
      <c r="J3905" s="10" t="str">
        <f t="shared" si="543"/>
        <v>Jan</v>
      </c>
      <c r="K3905" s="12" t="str">
        <f t="shared" si="544"/>
        <v>14</v>
      </c>
      <c r="L3905" s="2" t="s">
        <v>20</v>
      </c>
      <c r="M3905" s="2" t="s">
        <v>15</v>
      </c>
      <c r="N3905" s="2">
        <v>0.53</v>
      </c>
      <c r="O3905" s="2" t="s">
        <v>16</v>
      </c>
      <c r="P3905" s="2">
        <v>10</v>
      </c>
      <c r="Q3905" s="2">
        <f t="shared" si="545"/>
        <v>2</v>
      </c>
      <c r="R3905" s="2">
        <v>52.64</v>
      </c>
      <c r="S3905" s="2">
        <f t="shared" si="546"/>
        <v>2</v>
      </c>
      <c r="T3905" s="42">
        <f>DataSet!G4763+DataSet!Q4763+DataSet!S4763</f>
        <v>4</v>
      </c>
      <c r="U3905" s="16" t="str">
        <f t="shared" si="547"/>
        <v>Low</v>
      </c>
      <c r="V3905" s="4">
        <v>5</v>
      </c>
      <c r="W3905" s="33">
        <f t="shared" si="548"/>
        <v>538.50625615763545</v>
      </c>
      <c r="X3905" s="2" t="s">
        <v>22</v>
      </c>
    </row>
    <row r="3906" spans="1:24" ht="14.25" customHeight="1" x14ac:dyDescent="0.25">
      <c r="A3906" s="2">
        <v>4956</v>
      </c>
      <c r="B3906" s="2">
        <v>57</v>
      </c>
      <c r="C3906" s="2" t="str">
        <f t="shared" ref="C3906:C3969" si="549">IF(AND(B3906&gt;=18, B3906&lt;=29), "Young Adults",
   IF(AND(B3906&gt;=30, B3906&lt;=39), "Early Adults",
      IF(AND(B3906&gt;=40, B3906&lt;=49), "Mid Adults",
         IF(AND(B3906&gt;=50, B3906&lt;=59), "Late Adults",
            IF(AND(B3906&gt;=60, B3906&lt;=69), "Seniors", "Out of Range")
         )
      )
   )
)</f>
        <v>Late Adults</v>
      </c>
      <c r="D3906" s="2" t="s">
        <v>23</v>
      </c>
      <c r="E3906" s="2" t="s">
        <v>13</v>
      </c>
      <c r="F3906" s="2">
        <v>891.44</v>
      </c>
      <c r="G3906" s="2">
        <f t="shared" ref="G3906:G3969" si="550">IF(F3906 &lt;= 350, 1, IF(F3906&gt; 350, IF(F3906 &lt;= 650, 2, 3)))</f>
        <v>3</v>
      </c>
      <c r="H3906" s="6">
        <v>49152</v>
      </c>
      <c r="I3906" s="12" t="str">
        <f t="shared" ref="I3906:I3969" si="551">TEXT(H3906, "yyyy")</f>
        <v>2034</v>
      </c>
      <c r="J3906" s="10" t="str">
        <f t="shared" ref="J3906:J3969" si="552">TEXT(H3906, "mmm")</f>
        <v>Jul</v>
      </c>
      <c r="K3906" s="12" t="str">
        <f t="shared" ref="K3906:K3969" si="553">TEXT(H3906, "dd")</f>
        <v>27</v>
      </c>
      <c r="L3906" s="2" t="s">
        <v>14</v>
      </c>
      <c r="M3906" s="2" t="s">
        <v>15</v>
      </c>
      <c r="N3906" s="2">
        <v>0.53</v>
      </c>
      <c r="O3906" s="2" t="s">
        <v>16</v>
      </c>
      <c r="P3906" s="2">
        <v>19</v>
      </c>
      <c r="Q3906" s="2">
        <f t="shared" ref="Q3906:Q3969" si="554">IF(P3906 &lt;= 5, 1, IF(P3906&gt; 5, IF(P3906 &lt;= 15, 2, 3)))</f>
        <v>3</v>
      </c>
      <c r="R3906" s="2">
        <v>46.92</v>
      </c>
      <c r="S3906" s="2">
        <f t="shared" ref="S3906:S3969" si="555">IF(R3906 &lt;= 50, 1, IF(R3906&gt; 50, IF(R3906 &lt;= 150, 2, 3)))</f>
        <v>1</v>
      </c>
      <c r="T3906" s="42">
        <f>DataSet!G4957+DataSet!Q4957+DataSet!S4957</f>
        <v>6</v>
      </c>
      <c r="U3906" s="16" t="str">
        <f t="shared" ref="U3906:U3969" si="556">IF(T3906&lt;=4,"Low",IF(T3906&lt;=6,"Medium","High"))</f>
        <v>Medium</v>
      </c>
      <c r="V3906" s="4">
        <v>3</v>
      </c>
      <c r="W3906" s="33">
        <f t="shared" ref="W3906:W3969" si="557">AVERAGEIFS(F3906:F8905, V3906:V8905,V3906 )</f>
        <v>509.66815789473708</v>
      </c>
      <c r="X3906" s="2" t="s">
        <v>22</v>
      </c>
    </row>
    <row r="3907" spans="1:24" ht="14.25" customHeight="1" x14ac:dyDescent="0.25">
      <c r="A3907" s="2">
        <v>146</v>
      </c>
      <c r="B3907" s="2">
        <v>59</v>
      </c>
      <c r="C3907" s="2" t="str">
        <f t="shared" si="549"/>
        <v>Late Adults</v>
      </c>
      <c r="D3907" s="2" t="s">
        <v>23</v>
      </c>
      <c r="E3907" s="2" t="s">
        <v>27</v>
      </c>
      <c r="F3907" s="2">
        <v>687.88</v>
      </c>
      <c r="G3907" s="2">
        <f t="shared" si="550"/>
        <v>3</v>
      </c>
      <c r="H3907" s="6">
        <v>44342</v>
      </c>
      <c r="I3907" s="12" t="str">
        <f t="shared" si="551"/>
        <v>2021</v>
      </c>
      <c r="J3907" s="10" t="str">
        <f t="shared" si="552"/>
        <v>May</v>
      </c>
      <c r="K3907" s="12" t="str">
        <f t="shared" si="553"/>
        <v>26</v>
      </c>
      <c r="L3907" s="2" t="s">
        <v>24</v>
      </c>
      <c r="M3907" s="2" t="s">
        <v>15</v>
      </c>
      <c r="N3907" s="2">
        <v>0.52</v>
      </c>
      <c r="O3907" s="2" t="s">
        <v>16</v>
      </c>
      <c r="P3907" s="2">
        <v>5</v>
      </c>
      <c r="Q3907" s="2">
        <f t="shared" si="554"/>
        <v>1</v>
      </c>
      <c r="R3907" s="2">
        <v>137.58000000000001</v>
      </c>
      <c r="S3907" s="2">
        <f t="shared" si="555"/>
        <v>2</v>
      </c>
      <c r="T3907" s="42">
        <f>DataSet!G147+DataSet!Q147+DataSet!S147</f>
        <v>6</v>
      </c>
      <c r="U3907" s="16" t="str">
        <f t="shared" si="556"/>
        <v>Medium</v>
      </c>
      <c r="V3907" s="4">
        <v>2</v>
      </c>
      <c r="W3907" s="33">
        <f t="shared" si="557"/>
        <v>528.22852173913031</v>
      </c>
      <c r="X3907" s="2" t="s">
        <v>22</v>
      </c>
    </row>
    <row r="3908" spans="1:24" ht="14.25" customHeight="1" x14ac:dyDescent="0.25">
      <c r="A3908" s="2">
        <v>149</v>
      </c>
      <c r="B3908" s="2">
        <v>28</v>
      </c>
      <c r="C3908" s="2" t="str">
        <f t="shared" si="549"/>
        <v>Young Adults</v>
      </c>
      <c r="D3908" s="2" t="s">
        <v>23</v>
      </c>
      <c r="E3908" s="2" t="s">
        <v>29</v>
      </c>
      <c r="F3908" s="2">
        <v>572.30999999999995</v>
      </c>
      <c r="G3908" s="2">
        <f t="shared" si="550"/>
        <v>2</v>
      </c>
      <c r="H3908" s="6">
        <v>44345</v>
      </c>
      <c r="I3908" s="12" t="str">
        <f t="shared" si="551"/>
        <v>2021</v>
      </c>
      <c r="J3908" s="10" t="str">
        <f t="shared" si="552"/>
        <v>May</v>
      </c>
      <c r="K3908" s="12" t="str">
        <f t="shared" si="553"/>
        <v>29</v>
      </c>
      <c r="L3908" s="2" t="s">
        <v>30</v>
      </c>
      <c r="M3908" s="2" t="s">
        <v>15</v>
      </c>
      <c r="N3908" s="2">
        <v>0.52</v>
      </c>
      <c r="O3908" s="2" t="s">
        <v>21</v>
      </c>
      <c r="P3908" s="2">
        <v>13</v>
      </c>
      <c r="Q3908" s="2">
        <f t="shared" si="554"/>
        <v>2</v>
      </c>
      <c r="R3908" s="2">
        <v>44.02</v>
      </c>
      <c r="S3908" s="2">
        <f t="shared" si="555"/>
        <v>1</v>
      </c>
      <c r="T3908" s="42">
        <f>DataSet!G150+DataSet!Q150+DataSet!S150</f>
        <v>5</v>
      </c>
      <c r="U3908" s="16" t="str">
        <f t="shared" si="556"/>
        <v>Medium</v>
      </c>
      <c r="V3908" s="4">
        <v>4</v>
      </c>
      <c r="W3908" s="33">
        <f t="shared" si="557"/>
        <v>512.2175862068965</v>
      </c>
      <c r="X3908" s="2" t="s">
        <v>17</v>
      </c>
    </row>
    <row r="3909" spans="1:24" ht="14.25" customHeight="1" x14ac:dyDescent="0.25">
      <c r="A3909" s="2">
        <v>461</v>
      </c>
      <c r="B3909" s="2">
        <v>55</v>
      </c>
      <c r="C3909" s="2" t="str">
        <f t="shared" si="549"/>
        <v>Late Adults</v>
      </c>
      <c r="D3909" s="2" t="s">
        <v>12</v>
      </c>
      <c r="E3909" s="2" t="s">
        <v>29</v>
      </c>
      <c r="F3909" s="2">
        <v>591.96</v>
      </c>
      <c r="G3909" s="2">
        <f t="shared" si="550"/>
        <v>2</v>
      </c>
      <c r="H3909" s="6">
        <v>44657</v>
      </c>
      <c r="I3909" s="12" t="str">
        <f t="shared" si="551"/>
        <v>2022</v>
      </c>
      <c r="J3909" s="10" t="str">
        <f t="shared" si="552"/>
        <v>Apr</v>
      </c>
      <c r="K3909" s="12" t="str">
        <f t="shared" si="553"/>
        <v>06</v>
      </c>
      <c r="L3909" s="2" t="s">
        <v>24</v>
      </c>
      <c r="M3909" s="2" t="s">
        <v>25</v>
      </c>
      <c r="N3909" s="2">
        <v>0.52</v>
      </c>
      <c r="O3909" s="2" t="s">
        <v>16</v>
      </c>
      <c r="P3909" s="2">
        <v>5</v>
      </c>
      <c r="Q3909" s="2">
        <f t="shared" si="554"/>
        <v>1</v>
      </c>
      <c r="R3909" s="2">
        <v>118.39</v>
      </c>
      <c r="S3909" s="2">
        <f t="shared" si="555"/>
        <v>2</v>
      </c>
      <c r="T3909" s="42">
        <f>DataSet!G462+DataSet!Q462+DataSet!S462</f>
        <v>6</v>
      </c>
      <c r="U3909" s="16" t="str">
        <f t="shared" si="556"/>
        <v>Medium</v>
      </c>
      <c r="V3909" s="4">
        <v>2</v>
      </c>
      <c r="W3909" s="33">
        <f t="shared" si="557"/>
        <v>527.5313537117903</v>
      </c>
      <c r="X3909" s="2" t="s">
        <v>28</v>
      </c>
    </row>
    <row r="3910" spans="1:24" ht="14.25" customHeight="1" x14ac:dyDescent="0.25">
      <c r="A3910" s="2">
        <v>531</v>
      </c>
      <c r="B3910" s="2">
        <v>27</v>
      </c>
      <c r="C3910" s="2" t="str">
        <f t="shared" si="549"/>
        <v>Young Adults</v>
      </c>
      <c r="D3910" s="2" t="s">
        <v>18</v>
      </c>
      <c r="E3910" s="2" t="s">
        <v>19</v>
      </c>
      <c r="F3910" s="2">
        <v>685.9</v>
      </c>
      <c r="G3910" s="2">
        <f t="shared" si="550"/>
        <v>3</v>
      </c>
      <c r="H3910" s="6">
        <v>44727</v>
      </c>
      <c r="I3910" s="12" t="str">
        <f t="shared" si="551"/>
        <v>2022</v>
      </c>
      <c r="J3910" s="10" t="str">
        <f t="shared" si="552"/>
        <v>Jun</v>
      </c>
      <c r="K3910" s="12" t="str">
        <f t="shared" si="553"/>
        <v>15</v>
      </c>
      <c r="L3910" s="2" t="s">
        <v>24</v>
      </c>
      <c r="M3910" s="2" t="s">
        <v>15</v>
      </c>
      <c r="N3910" s="2">
        <v>0.52</v>
      </c>
      <c r="O3910" s="2" t="s">
        <v>21</v>
      </c>
      <c r="P3910" s="2">
        <v>14</v>
      </c>
      <c r="Q3910" s="2">
        <f t="shared" si="554"/>
        <v>2</v>
      </c>
      <c r="R3910" s="2">
        <v>48.99</v>
      </c>
      <c r="S3910" s="2">
        <f t="shared" si="555"/>
        <v>1</v>
      </c>
      <c r="T3910" s="42">
        <f>DataSet!G532+DataSet!Q532+DataSet!S532</f>
        <v>7</v>
      </c>
      <c r="U3910" s="16" t="str">
        <f t="shared" si="556"/>
        <v>High</v>
      </c>
      <c r="V3910" s="4">
        <v>5</v>
      </c>
      <c r="W3910" s="33">
        <f t="shared" si="557"/>
        <v>538.56594059405938</v>
      </c>
      <c r="X3910" s="2" t="s">
        <v>17</v>
      </c>
    </row>
    <row r="3911" spans="1:24" ht="14.25" customHeight="1" x14ac:dyDescent="0.25">
      <c r="A3911" s="2">
        <v>611</v>
      </c>
      <c r="B3911" s="2">
        <v>44</v>
      </c>
      <c r="C3911" s="2" t="str">
        <f t="shared" si="549"/>
        <v>Mid Adults</v>
      </c>
      <c r="D3911" s="2" t="s">
        <v>26</v>
      </c>
      <c r="E3911" s="2" t="s">
        <v>19</v>
      </c>
      <c r="F3911" s="2">
        <v>707.95</v>
      </c>
      <c r="G3911" s="2">
        <f t="shared" si="550"/>
        <v>3</v>
      </c>
      <c r="H3911" s="6">
        <v>44807</v>
      </c>
      <c r="I3911" s="12" t="str">
        <f t="shared" si="551"/>
        <v>2022</v>
      </c>
      <c r="J3911" s="10" t="str">
        <f t="shared" si="552"/>
        <v>Sep</v>
      </c>
      <c r="K3911" s="12" t="str">
        <f t="shared" si="553"/>
        <v>03</v>
      </c>
      <c r="L3911" s="2" t="s">
        <v>14</v>
      </c>
      <c r="M3911" s="2" t="s">
        <v>25</v>
      </c>
      <c r="N3911" s="2">
        <v>0.52</v>
      </c>
      <c r="O3911" s="2" t="s">
        <v>21</v>
      </c>
      <c r="P3911" s="2">
        <v>12</v>
      </c>
      <c r="Q3911" s="2">
        <f t="shared" si="554"/>
        <v>2</v>
      </c>
      <c r="R3911" s="2">
        <v>59</v>
      </c>
      <c r="S3911" s="2">
        <f t="shared" si="555"/>
        <v>2</v>
      </c>
      <c r="T3911" s="42">
        <f>DataSet!G612+DataSet!Q612+DataSet!S612</f>
        <v>5</v>
      </c>
      <c r="U3911" s="16" t="str">
        <f t="shared" si="556"/>
        <v>Medium</v>
      </c>
      <c r="V3911" s="4">
        <v>2</v>
      </c>
      <c r="W3911" s="33">
        <f t="shared" si="557"/>
        <v>527.24877192982444</v>
      </c>
      <c r="X3911" s="2" t="s">
        <v>28</v>
      </c>
    </row>
    <row r="3912" spans="1:24" ht="14.25" customHeight="1" x14ac:dyDescent="0.25">
      <c r="A3912" s="2">
        <v>843</v>
      </c>
      <c r="B3912" s="2">
        <v>24</v>
      </c>
      <c r="C3912" s="2" t="str">
        <f t="shared" si="549"/>
        <v>Young Adults</v>
      </c>
      <c r="D3912" s="2" t="s">
        <v>12</v>
      </c>
      <c r="E3912" s="2" t="s">
        <v>13</v>
      </c>
      <c r="F3912" s="2">
        <v>539.5</v>
      </c>
      <c r="G3912" s="2">
        <f t="shared" si="550"/>
        <v>2</v>
      </c>
      <c r="H3912" s="6">
        <v>45039</v>
      </c>
      <c r="I3912" s="12" t="str">
        <f t="shared" si="551"/>
        <v>2023</v>
      </c>
      <c r="J3912" s="10" t="str">
        <f t="shared" si="552"/>
        <v>Apr</v>
      </c>
      <c r="K3912" s="12" t="str">
        <f t="shared" si="553"/>
        <v>23</v>
      </c>
      <c r="L3912" s="2" t="s">
        <v>24</v>
      </c>
      <c r="M3912" s="2" t="s">
        <v>25</v>
      </c>
      <c r="N3912" s="2">
        <v>0.52</v>
      </c>
      <c r="O3912" s="2" t="s">
        <v>21</v>
      </c>
      <c r="P3912" s="2">
        <v>12</v>
      </c>
      <c r="Q3912" s="2">
        <f t="shared" si="554"/>
        <v>2</v>
      </c>
      <c r="R3912" s="2">
        <v>44.96</v>
      </c>
      <c r="S3912" s="2">
        <f t="shared" si="555"/>
        <v>1</v>
      </c>
      <c r="T3912" s="42">
        <f>DataSet!G844+DataSet!Q844+DataSet!S844</f>
        <v>6</v>
      </c>
      <c r="U3912" s="16" t="str">
        <f t="shared" si="556"/>
        <v>Medium</v>
      </c>
      <c r="V3912" s="4">
        <v>2</v>
      </c>
      <c r="W3912" s="33">
        <f t="shared" si="557"/>
        <v>526.45273127753296</v>
      </c>
      <c r="X3912" s="2" t="s">
        <v>22</v>
      </c>
    </row>
    <row r="3913" spans="1:24" ht="14.25" customHeight="1" x14ac:dyDescent="0.25">
      <c r="A3913" s="2">
        <v>1021</v>
      </c>
      <c r="B3913" s="2">
        <v>47</v>
      </c>
      <c r="C3913" s="2" t="str">
        <f t="shared" si="549"/>
        <v>Mid Adults</v>
      </c>
      <c r="D3913" s="2" t="s">
        <v>26</v>
      </c>
      <c r="E3913" s="2" t="s">
        <v>29</v>
      </c>
      <c r="F3913" s="2">
        <v>569.74</v>
      </c>
      <c r="G3913" s="2">
        <f t="shared" si="550"/>
        <v>2</v>
      </c>
      <c r="H3913" s="6">
        <v>45217</v>
      </c>
      <c r="I3913" s="12" t="str">
        <f t="shared" si="551"/>
        <v>2023</v>
      </c>
      <c r="J3913" s="10" t="str">
        <f t="shared" si="552"/>
        <v>Oct</v>
      </c>
      <c r="K3913" s="12" t="str">
        <f t="shared" si="553"/>
        <v>18</v>
      </c>
      <c r="L3913" s="2" t="s">
        <v>14</v>
      </c>
      <c r="M3913" s="2" t="s">
        <v>25</v>
      </c>
      <c r="N3913" s="2">
        <v>0.52</v>
      </c>
      <c r="O3913" s="2" t="s">
        <v>16</v>
      </c>
      <c r="P3913" s="2">
        <v>12</v>
      </c>
      <c r="Q3913" s="2">
        <f t="shared" si="554"/>
        <v>2</v>
      </c>
      <c r="R3913" s="2">
        <v>47.48</v>
      </c>
      <c r="S3913" s="2">
        <f t="shared" si="555"/>
        <v>1</v>
      </c>
      <c r="T3913" s="42">
        <f>DataSet!G1022+DataSet!Q1022+DataSet!S1022</f>
        <v>7</v>
      </c>
      <c r="U3913" s="16" t="str">
        <f t="shared" si="556"/>
        <v>High</v>
      </c>
      <c r="V3913" s="4">
        <v>4</v>
      </c>
      <c r="W3913" s="33">
        <f t="shared" si="557"/>
        <v>511.95744588744577</v>
      </c>
      <c r="X3913" s="2" t="s">
        <v>17</v>
      </c>
    </row>
    <row r="3914" spans="1:24" ht="14.25" customHeight="1" x14ac:dyDescent="0.25">
      <c r="A3914" s="2">
        <v>1231</v>
      </c>
      <c r="B3914" s="2">
        <v>37</v>
      </c>
      <c r="C3914" s="2" t="str">
        <f t="shared" si="549"/>
        <v>Early Adults</v>
      </c>
      <c r="D3914" s="2" t="s">
        <v>26</v>
      </c>
      <c r="E3914" s="2" t="s">
        <v>29</v>
      </c>
      <c r="F3914" s="2">
        <v>902.81</v>
      </c>
      <c r="G3914" s="2">
        <f t="shared" si="550"/>
        <v>3</v>
      </c>
      <c r="H3914" s="6">
        <v>45427</v>
      </c>
      <c r="I3914" s="12" t="str">
        <f t="shared" si="551"/>
        <v>2024</v>
      </c>
      <c r="J3914" s="10" t="str">
        <f t="shared" si="552"/>
        <v>May</v>
      </c>
      <c r="K3914" s="12" t="str">
        <f t="shared" si="553"/>
        <v>15</v>
      </c>
      <c r="L3914" s="2" t="s">
        <v>20</v>
      </c>
      <c r="M3914" s="2" t="s">
        <v>15</v>
      </c>
      <c r="N3914" s="2">
        <v>0.52</v>
      </c>
      <c r="O3914" s="2" t="s">
        <v>21</v>
      </c>
      <c r="P3914" s="2">
        <v>7</v>
      </c>
      <c r="Q3914" s="2">
        <f t="shared" si="554"/>
        <v>2</v>
      </c>
      <c r="R3914" s="2">
        <v>128.97</v>
      </c>
      <c r="S3914" s="2">
        <f t="shared" si="555"/>
        <v>2</v>
      </c>
      <c r="T3914" s="42">
        <f>DataSet!G1232+DataSet!Q1232+DataSet!S1232</f>
        <v>6</v>
      </c>
      <c r="U3914" s="16" t="str">
        <f t="shared" si="556"/>
        <v>Medium</v>
      </c>
      <c r="V3914" s="4">
        <v>3</v>
      </c>
      <c r="W3914" s="33">
        <f t="shared" si="557"/>
        <v>507.98634361233496</v>
      </c>
      <c r="X3914" s="2" t="s">
        <v>28</v>
      </c>
    </row>
    <row r="3915" spans="1:24" ht="14.25" customHeight="1" x14ac:dyDescent="0.25">
      <c r="A3915" s="2">
        <v>1272</v>
      </c>
      <c r="B3915" s="2">
        <v>29</v>
      </c>
      <c r="C3915" s="2" t="str">
        <f t="shared" si="549"/>
        <v>Young Adults</v>
      </c>
      <c r="D3915" s="2" t="s">
        <v>23</v>
      </c>
      <c r="E3915" s="2" t="s">
        <v>19</v>
      </c>
      <c r="F3915" s="2">
        <v>122.33</v>
      </c>
      <c r="G3915" s="2">
        <f t="shared" si="550"/>
        <v>1</v>
      </c>
      <c r="H3915" s="6">
        <v>45468</v>
      </c>
      <c r="I3915" s="12" t="str">
        <f t="shared" si="551"/>
        <v>2024</v>
      </c>
      <c r="J3915" s="10" t="str">
        <f t="shared" si="552"/>
        <v>Jun</v>
      </c>
      <c r="K3915" s="12" t="str">
        <f t="shared" si="553"/>
        <v>25</v>
      </c>
      <c r="L3915" s="2" t="s">
        <v>24</v>
      </c>
      <c r="M3915" s="2" t="s">
        <v>15</v>
      </c>
      <c r="N3915" s="2">
        <v>0.52</v>
      </c>
      <c r="O3915" s="2" t="s">
        <v>16</v>
      </c>
      <c r="P3915" s="2">
        <v>5</v>
      </c>
      <c r="Q3915" s="2">
        <f t="shared" si="554"/>
        <v>1</v>
      </c>
      <c r="R3915" s="2">
        <v>24.47</v>
      </c>
      <c r="S3915" s="2">
        <f t="shared" si="555"/>
        <v>1</v>
      </c>
      <c r="T3915" s="42">
        <f>DataSet!G1273+DataSet!Q1273+DataSet!S1273</f>
        <v>4</v>
      </c>
      <c r="U3915" s="16" t="str">
        <f t="shared" si="556"/>
        <v>Low</v>
      </c>
      <c r="V3915" s="4">
        <v>2</v>
      </c>
      <c r="W3915" s="33">
        <f t="shared" si="557"/>
        <v>526.39499999999987</v>
      </c>
      <c r="X3915" s="2" t="s">
        <v>22</v>
      </c>
    </row>
    <row r="3916" spans="1:24" ht="14.25" customHeight="1" x14ac:dyDescent="0.25">
      <c r="A3916" s="2">
        <v>1344</v>
      </c>
      <c r="B3916" s="2">
        <v>27</v>
      </c>
      <c r="C3916" s="2" t="str">
        <f t="shared" si="549"/>
        <v>Young Adults</v>
      </c>
      <c r="D3916" s="2" t="s">
        <v>18</v>
      </c>
      <c r="E3916" s="2" t="s">
        <v>13</v>
      </c>
      <c r="F3916" s="2">
        <v>522.99</v>
      </c>
      <c r="G3916" s="2">
        <f t="shared" si="550"/>
        <v>2</v>
      </c>
      <c r="H3916" s="6">
        <v>45540</v>
      </c>
      <c r="I3916" s="12" t="str">
        <f t="shared" si="551"/>
        <v>2024</v>
      </c>
      <c r="J3916" s="10" t="str">
        <f t="shared" si="552"/>
        <v>Sep</v>
      </c>
      <c r="K3916" s="12" t="str">
        <f t="shared" si="553"/>
        <v>05</v>
      </c>
      <c r="L3916" s="2" t="s">
        <v>30</v>
      </c>
      <c r="M3916" s="2" t="s">
        <v>15</v>
      </c>
      <c r="N3916" s="2">
        <v>0.52</v>
      </c>
      <c r="O3916" s="2" t="s">
        <v>16</v>
      </c>
      <c r="P3916" s="2">
        <v>17</v>
      </c>
      <c r="Q3916" s="2">
        <f t="shared" si="554"/>
        <v>3</v>
      </c>
      <c r="R3916" s="2">
        <v>30.76</v>
      </c>
      <c r="S3916" s="2">
        <f t="shared" si="555"/>
        <v>1</v>
      </c>
      <c r="T3916" s="42">
        <f>DataSet!G1345+DataSet!Q1345+DataSet!S1345</f>
        <v>4</v>
      </c>
      <c r="U3916" s="16" t="str">
        <f t="shared" si="556"/>
        <v>Low</v>
      </c>
      <c r="V3916" s="4">
        <v>4</v>
      </c>
      <c r="W3916" s="33">
        <f t="shared" si="557"/>
        <v>511.70621739130428</v>
      </c>
      <c r="X3916" s="2" t="s">
        <v>28</v>
      </c>
    </row>
    <row r="3917" spans="1:24" ht="14.25" customHeight="1" x14ac:dyDescent="0.25">
      <c r="A3917" s="2">
        <v>1586</v>
      </c>
      <c r="B3917" s="2">
        <v>31</v>
      </c>
      <c r="C3917" s="2" t="str">
        <f t="shared" si="549"/>
        <v>Early Adults</v>
      </c>
      <c r="D3917" s="2" t="s">
        <v>23</v>
      </c>
      <c r="E3917" s="2" t="s">
        <v>29</v>
      </c>
      <c r="F3917" s="2">
        <v>941.99</v>
      </c>
      <c r="G3917" s="2">
        <f t="shared" si="550"/>
        <v>3</v>
      </c>
      <c r="H3917" s="6">
        <v>45782</v>
      </c>
      <c r="I3917" s="12" t="str">
        <f t="shared" si="551"/>
        <v>2025</v>
      </c>
      <c r="J3917" s="10" t="str">
        <f t="shared" si="552"/>
        <v>May</v>
      </c>
      <c r="K3917" s="12" t="str">
        <f t="shared" si="553"/>
        <v>05</v>
      </c>
      <c r="L3917" s="2" t="s">
        <v>20</v>
      </c>
      <c r="M3917" s="2" t="s">
        <v>25</v>
      </c>
      <c r="N3917" s="2">
        <v>0.52</v>
      </c>
      <c r="O3917" s="2" t="s">
        <v>16</v>
      </c>
      <c r="P3917" s="2">
        <v>19</v>
      </c>
      <c r="Q3917" s="2">
        <f t="shared" si="554"/>
        <v>3</v>
      </c>
      <c r="R3917" s="2">
        <v>49.58</v>
      </c>
      <c r="S3917" s="2">
        <f t="shared" si="555"/>
        <v>1</v>
      </c>
      <c r="T3917" s="42">
        <f>DataSet!G1587+DataSet!Q1587+DataSet!S1587</f>
        <v>4</v>
      </c>
      <c r="U3917" s="16" t="str">
        <f t="shared" si="556"/>
        <v>Low</v>
      </c>
      <c r="V3917" s="4">
        <v>5</v>
      </c>
      <c r="W3917" s="33">
        <f t="shared" si="557"/>
        <v>537.83293532338314</v>
      </c>
      <c r="X3917" s="2" t="s">
        <v>17</v>
      </c>
    </row>
    <row r="3918" spans="1:24" ht="14.25" customHeight="1" x14ac:dyDescent="0.25">
      <c r="A3918" s="2">
        <v>1670</v>
      </c>
      <c r="B3918" s="2">
        <v>54</v>
      </c>
      <c r="C3918" s="2" t="str">
        <f t="shared" si="549"/>
        <v>Late Adults</v>
      </c>
      <c r="D3918" s="2" t="s">
        <v>23</v>
      </c>
      <c r="E3918" s="2" t="s">
        <v>29</v>
      </c>
      <c r="F3918" s="2">
        <v>956.7</v>
      </c>
      <c r="G3918" s="2">
        <f t="shared" si="550"/>
        <v>3</v>
      </c>
      <c r="H3918" s="6">
        <v>45866</v>
      </c>
      <c r="I3918" s="12" t="str">
        <f t="shared" si="551"/>
        <v>2025</v>
      </c>
      <c r="J3918" s="10" t="str">
        <f t="shared" si="552"/>
        <v>Jul</v>
      </c>
      <c r="K3918" s="12" t="str">
        <f t="shared" si="553"/>
        <v>28</v>
      </c>
      <c r="L3918" s="2" t="s">
        <v>20</v>
      </c>
      <c r="M3918" s="2" t="s">
        <v>15</v>
      </c>
      <c r="N3918" s="2">
        <v>0.52</v>
      </c>
      <c r="O3918" s="2" t="s">
        <v>21</v>
      </c>
      <c r="P3918" s="2">
        <v>3</v>
      </c>
      <c r="Q3918" s="2">
        <f t="shared" si="554"/>
        <v>1</v>
      </c>
      <c r="R3918" s="2">
        <v>318.89999999999998</v>
      </c>
      <c r="S3918" s="2">
        <f t="shared" si="555"/>
        <v>3</v>
      </c>
      <c r="T3918" s="42">
        <f>DataSet!G1671+DataSet!Q1671+DataSet!S1671</f>
        <v>5</v>
      </c>
      <c r="U3918" s="16" t="str">
        <f t="shared" si="556"/>
        <v>Medium</v>
      </c>
      <c r="V3918" s="4">
        <v>4</v>
      </c>
      <c r="W3918" s="33">
        <f t="shared" si="557"/>
        <v>511.65694323144095</v>
      </c>
      <c r="X3918" s="2" t="s">
        <v>17</v>
      </c>
    </row>
    <row r="3919" spans="1:24" ht="14.25" customHeight="1" x14ac:dyDescent="0.25">
      <c r="A3919" s="2">
        <v>1776</v>
      </c>
      <c r="B3919" s="2">
        <v>63</v>
      </c>
      <c r="C3919" s="2" t="str">
        <f t="shared" si="549"/>
        <v>Seniors</v>
      </c>
      <c r="D3919" s="2" t="s">
        <v>23</v>
      </c>
      <c r="E3919" s="2" t="s">
        <v>27</v>
      </c>
      <c r="F3919" s="2">
        <v>137.01</v>
      </c>
      <c r="G3919" s="2">
        <f t="shared" si="550"/>
        <v>1</v>
      </c>
      <c r="H3919" s="6">
        <v>45972</v>
      </c>
      <c r="I3919" s="12" t="str">
        <f t="shared" si="551"/>
        <v>2025</v>
      </c>
      <c r="J3919" s="10" t="str">
        <f t="shared" si="552"/>
        <v>Nov</v>
      </c>
      <c r="K3919" s="12" t="str">
        <f t="shared" si="553"/>
        <v>11</v>
      </c>
      <c r="L3919" s="2" t="s">
        <v>30</v>
      </c>
      <c r="M3919" s="2" t="s">
        <v>15</v>
      </c>
      <c r="N3919" s="2">
        <v>0.52</v>
      </c>
      <c r="O3919" s="2" t="s">
        <v>16</v>
      </c>
      <c r="P3919" s="2">
        <v>13</v>
      </c>
      <c r="Q3919" s="2">
        <f t="shared" si="554"/>
        <v>2</v>
      </c>
      <c r="R3919" s="2">
        <v>10.54</v>
      </c>
      <c r="S3919" s="2">
        <f t="shared" si="555"/>
        <v>1</v>
      </c>
      <c r="T3919" s="42">
        <f>DataSet!G1777+DataSet!Q1777+DataSet!S1777</f>
        <v>5</v>
      </c>
      <c r="U3919" s="16" t="str">
        <f t="shared" si="556"/>
        <v>Medium</v>
      </c>
      <c r="V3919" s="4">
        <v>5</v>
      </c>
      <c r="W3919" s="33">
        <f t="shared" si="557"/>
        <v>535.81215000000009</v>
      </c>
      <c r="X3919" s="2" t="s">
        <v>28</v>
      </c>
    </row>
    <row r="3920" spans="1:24" ht="14.25" customHeight="1" x14ac:dyDescent="0.25">
      <c r="A3920" s="2">
        <v>1984</v>
      </c>
      <c r="B3920" s="2">
        <v>37</v>
      </c>
      <c r="C3920" s="2" t="str">
        <f t="shared" si="549"/>
        <v>Early Adults</v>
      </c>
      <c r="D3920" s="2" t="s">
        <v>26</v>
      </c>
      <c r="E3920" s="2" t="s">
        <v>13</v>
      </c>
      <c r="F3920" s="2">
        <v>628.13</v>
      </c>
      <c r="G3920" s="2">
        <f t="shared" si="550"/>
        <v>2</v>
      </c>
      <c r="H3920" s="6">
        <v>46180</v>
      </c>
      <c r="I3920" s="12" t="str">
        <f t="shared" si="551"/>
        <v>2026</v>
      </c>
      <c r="J3920" s="10" t="str">
        <f t="shared" si="552"/>
        <v>Jun</v>
      </c>
      <c r="K3920" s="12" t="str">
        <f t="shared" si="553"/>
        <v>07</v>
      </c>
      <c r="L3920" s="2" t="s">
        <v>24</v>
      </c>
      <c r="M3920" s="2" t="s">
        <v>15</v>
      </c>
      <c r="N3920" s="2">
        <v>0.52</v>
      </c>
      <c r="O3920" s="2" t="s">
        <v>21</v>
      </c>
      <c r="P3920" s="2">
        <v>7</v>
      </c>
      <c r="Q3920" s="2">
        <f t="shared" si="554"/>
        <v>2</v>
      </c>
      <c r="R3920" s="2">
        <v>89.73</v>
      </c>
      <c r="S3920" s="2">
        <f t="shared" si="555"/>
        <v>2</v>
      </c>
      <c r="T3920" s="42">
        <f>DataSet!G1985+DataSet!Q1985+DataSet!S1985</f>
        <v>6</v>
      </c>
      <c r="U3920" s="16" t="str">
        <f t="shared" si="556"/>
        <v>Medium</v>
      </c>
      <c r="V3920" s="4">
        <v>2</v>
      </c>
      <c r="W3920" s="33">
        <f t="shared" si="557"/>
        <v>528.19084444444434</v>
      </c>
      <c r="X3920" s="2" t="s">
        <v>28</v>
      </c>
    </row>
    <row r="3921" spans="1:24" ht="14.25" customHeight="1" x14ac:dyDescent="0.25">
      <c r="A3921" s="2">
        <v>2033</v>
      </c>
      <c r="B3921" s="2">
        <v>30</v>
      </c>
      <c r="C3921" s="2" t="str">
        <f t="shared" si="549"/>
        <v>Early Adults</v>
      </c>
      <c r="D3921" s="2" t="s">
        <v>26</v>
      </c>
      <c r="E3921" s="2" t="s">
        <v>29</v>
      </c>
      <c r="F3921" s="2">
        <v>294.26</v>
      </c>
      <c r="G3921" s="2">
        <f t="shared" si="550"/>
        <v>1</v>
      </c>
      <c r="H3921" s="6">
        <v>46229</v>
      </c>
      <c r="I3921" s="12" t="str">
        <f t="shared" si="551"/>
        <v>2026</v>
      </c>
      <c r="J3921" s="10" t="str">
        <f t="shared" si="552"/>
        <v>Jul</v>
      </c>
      <c r="K3921" s="12" t="str">
        <f t="shared" si="553"/>
        <v>26</v>
      </c>
      <c r="L3921" s="2" t="s">
        <v>20</v>
      </c>
      <c r="M3921" s="2" t="s">
        <v>25</v>
      </c>
      <c r="N3921" s="2">
        <v>0.52</v>
      </c>
      <c r="O3921" s="2" t="s">
        <v>21</v>
      </c>
      <c r="P3921" s="2">
        <v>7</v>
      </c>
      <c r="Q3921" s="2">
        <f t="shared" si="554"/>
        <v>2</v>
      </c>
      <c r="R3921" s="2">
        <v>42.04</v>
      </c>
      <c r="S3921" s="2">
        <f t="shared" si="555"/>
        <v>1</v>
      </c>
      <c r="T3921" s="42">
        <f>DataSet!G2034+DataSet!Q2034+DataSet!S2034</f>
        <v>4</v>
      </c>
      <c r="U3921" s="16" t="str">
        <f t="shared" si="556"/>
        <v>Low</v>
      </c>
      <c r="V3921" s="4">
        <v>3</v>
      </c>
      <c r="W3921" s="33">
        <f t="shared" si="557"/>
        <v>506.23933628318599</v>
      </c>
      <c r="X3921" s="2" t="s">
        <v>22</v>
      </c>
    </row>
    <row r="3922" spans="1:24" ht="14.25" customHeight="1" x14ac:dyDescent="0.25">
      <c r="A3922" s="2">
        <v>2468</v>
      </c>
      <c r="B3922" s="2">
        <v>55</v>
      </c>
      <c r="C3922" s="2" t="str">
        <f t="shared" si="549"/>
        <v>Late Adults</v>
      </c>
      <c r="D3922" s="2" t="s">
        <v>26</v>
      </c>
      <c r="E3922" s="2" t="s">
        <v>19</v>
      </c>
      <c r="F3922" s="2">
        <v>236.89</v>
      </c>
      <c r="G3922" s="2">
        <f t="shared" si="550"/>
        <v>1</v>
      </c>
      <c r="H3922" s="6">
        <v>46664</v>
      </c>
      <c r="I3922" s="12" t="str">
        <f t="shared" si="551"/>
        <v>2027</v>
      </c>
      <c r="J3922" s="10" t="str">
        <f t="shared" si="552"/>
        <v>Oct</v>
      </c>
      <c r="K3922" s="12" t="str">
        <f t="shared" si="553"/>
        <v>04</v>
      </c>
      <c r="L3922" s="2" t="s">
        <v>14</v>
      </c>
      <c r="M3922" s="2" t="s">
        <v>15</v>
      </c>
      <c r="N3922" s="2">
        <v>0.52</v>
      </c>
      <c r="O3922" s="2" t="s">
        <v>16</v>
      </c>
      <c r="P3922" s="2">
        <v>4</v>
      </c>
      <c r="Q3922" s="2">
        <f t="shared" si="554"/>
        <v>1</v>
      </c>
      <c r="R3922" s="2">
        <v>59.22</v>
      </c>
      <c r="S3922" s="2">
        <f t="shared" si="555"/>
        <v>2</v>
      </c>
      <c r="T3922" s="42">
        <f>DataSet!G2469+DataSet!Q2469+DataSet!S2469</f>
        <v>6</v>
      </c>
      <c r="U3922" s="16" t="str">
        <f t="shared" si="556"/>
        <v>Medium</v>
      </c>
      <c r="V3922" s="4">
        <v>1</v>
      </c>
      <c r="W3922" s="33">
        <f t="shared" si="557"/>
        <v>531.01034313725472</v>
      </c>
      <c r="X3922" s="2" t="s">
        <v>17</v>
      </c>
    </row>
    <row r="3923" spans="1:24" ht="14.25" customHeight="1" x14ac:dyDescent="0.25">
      <c r="A3923" s="2">
        <v>2685</v>
      </c>
      <c r="B3923" s="2">
        <v>61</v>
      </c>
      <c r="C3923" s="2" t="str">
        <f t="shared" si="549"/>
        <v>Seniors</v>
      </c>
      <c r="D3923" s="2" t="s">
        <v>26</v>
      </c>
      <c r="E3923" s="2" t="s">
        <v>29</v>
      </c>
      <c r="F3923" s="2">
        <v>593.30999999999995</v>
      </c>
      <c r="G3923" s="2">
        <f t="shared" si="550"/>
        <v>2</v>
      </c>
      <c r="H3923" s="6">
        <v>46881</v>
      </c>
      <c r="I3923" s="12" t="str">
        <f t="shared" si="551"/>
        <v>2028</v>
      </c>
      <c r="J3923" s="10" t="str">
        <f t="shared" si="552"/>
        <v>May</v>
      </c>
      <c r="K3923" s="12" t="str">
        <f t="shared" si="553"/>
        <v>08</v>
      </c>
      <c r="L3923" s="2" t="s">
        <v>20</v>
      </c>
      <c r="M3923" s="2" t="s">
        <v>25</v>
      </c>
      <c r="N3923" s="2">
        <v>0.52</v>
      </c>
      <c r="O3923" s="2" t="s">
        <v>21</v>
      </c>
      <c r="P3923" s="2">
        <v>10</v>
      </c>
      <c r="Q3923" s="2">
        <f t="shared" si="554"/>
        <v>2</v>
      </c>
      <c r="R3923" s="2">
        <v>59.33</v>
      </c>
      <c r="S3923" s="2">
        <f t="shared" si="555"/>
        <v>2</v>
      </c>
      <c r="T3923" s="42">
        <f>DataSet!G2686+DataSet!Q2686+DataSet!S2686</f>
        <v>4</v>
      </c>
      <c r="U3923" s="16" t="str">
        <f t="shared" si="556"/>
        <v>Low</v>
      </c>
      <c r="V3923" s="4">
        <v>1</v>
      </c>
      <c r="W3923" s="33">
        <f t="shared" si="557"/>
        <v>532.45921182265988</v>
      </c>
      <c r="X3923" s="2" t="s">
        <v>28</v>
      </c>
    </row>
    <row r="3924" spans="1:24" ht="14.25" customHeight="1" x14ac:dyDescent="0.25">
      <c r="A3924" s="2">
        <v>2798</v>
      </c>
      <c r="B3924" s="2">
        <v>38</v>
      </c>
      <c r="C3924" s="2" t="str">
        <f t="shared" si="549"/>
        <v>Early Adults</v>
      </c>
      <c r="D3924" s="2" t="s">
        <v>26</v>
      </c>
      <c r="E3924" s="2" t="s">
        <v>19</v>
      </c>
      <c r="F3924" s="2">
        <v>891.03</v>
      </c>
      <c r="G3924" s="2">
        <f t="shared" si="550"/>
        <v>3</v>
      </c>
      <c r="H3924" s="6">
        <v>46994</v>
      </c>
      <c r="I3924" s="12" t="str">
        <f t="shared" si="551"/>
        <v>2028</v>
      </c>
      <c r="J3924" s="10" t="str">
        <f t="shared" si="552"/>
        <v>Aug</v>
      </c>
      <c r="K3924" s="12" t="str">
        <f t="shared" si="553"/>
        <v>29</v>
      </c>
      <c r="L3924" s="2" t="s">
        <v>20</v>
      </c>
      <c r="M3924" s="2" t="s">
        <v>15</v>
      </c>
      <c r="N3924" s="2">
        <v>0.52</v>
      </c>
      <c r="O3924" s="2" t="s">
        <v>21</v>
      </c>
      <c r="P3924" s="2">
        <v>17</v>
      </c>
      <c r="Q3924" s="2">
        <f t="shared" si="554"/>
        <v>3</v>
      </c>
      <c r="R3924" s="2">
        <v>52.41</v>
      </c>
      <c r="S3924" s="2">
        <f t="shared" si="555"/>
        <v>2</v>
      </c>
      <c r="T3924" s="42">
        <f>DataSet!G2799+DataSet!Q2799+DataSet!S2799</f>
        <v>5</v>
      </c>
      <c r="U3924" s="16" t="str">
        <f t="shared" si="556"/>
        <v>Medium</v>
      </c>
      <c r="V3924" s="4">
        <v>1</v>
      </c>
      <c r="W3924" s="33">
        <f t="shared" si="557"/>
        <v>532.15797029702946</v>
      </c>
      <c r="X3924" s="2" t="s">
        <v>28</v>
      </c>
    </row>
    <row r="3925" spans="1:24" ht="14.25" customHeight="1" x14ac:dyDescent="0.25">
      <c r="A3925" s="2">
        <v>2801</v>
      </c>
      <c r="B3925" s="2">
        <v>57</v>
      </c>
      <c r="C3925" s="2" t="str">
        <f t="shared" si="549"/>
        <v>Late Adults</v>
      </c>
      <c r="D3925" s="2" t="s">
        <v>18</v>
      </c>
      <c r="E3925" s="2" t="s">
        <v>19</v>
      </c>
      <c r="F3925" s="2">
        <v>857.44</v>
      </c>
      <c r="G3925" s="2">
        <f t="shared" si="550"/>
        <v>3</v>
      </c>
      <c r="H3925" s="6">
        <v>46997</v>
      </c>
      <c r="I3925" s="12" t="str">
        <f t="shared" si="551"/>
        <v>2028</v>
      </c>
      <c r="J3925" s="10" t="str">
        <f t="shared" si="552"/>
        <v>Sep</v>
      </c>
      <c r="K3925" s="12" t="str">
        <f t="shared" si="553"/>
        <v>01</v>
      </c>
      <c r="L3925" s="2" t="s">
        <v>14</v>
      </c>
      <c r="M3925" s="2" t="s">
        <v>25</v>
      </c>
      <c r="N3925" s="2">
        <v>0.52</v>
      </c>
      <c r="O3925" s="2" t="s">
        <v>16</v>
      </c>
      <c r="P3925" s="2">
        <v>2</v>
      </c>
      <c r="Q3925" s="2">
        <f t="shared" si="554"/>
        <v>1</v>
      </c>
      <c r="R3925" s="2">
        <v>428.72</v>
      </c>
      <c r="S3925" s="2">
        <f t="shared" si="555"/>
        <v>3</v>
      </c>
      <c r="T3925" s="42">
        <f>DataSet!G2802+DataSet!Q2802+DataSet!S2802</f>
        <v>6</v>
      </c>
      <c r="U3925" s="16" t="str">
        <f t="shared" si="556"/>
        <v>Medium</v>
      </c>
      <c r="V3925" s="4">
        <v>2</v>
      </c>
      <c r="W3925" s="33">
        <f t="shared" si="557"/>
        <v>527.74468749999994</v>
      </c>
      <c r="X3925" s="2" t="s">
        <v>22</v>
      </c>
    </row>
    <row r="3926" spans="1:24" ht="14.25" customHeight="1" x14ac:dyDescent="0.25">
      <c r="A3926" s="2">
        <v>2883</v>
      </c>
      <c r="B3926" s="2">
        <v>27</v>
      </c>
      <c r="C3926" s="2" t="str">
        <f t="shared" si="549"/>
        <v>Young Adults</v>
      </c>
      <c r="D3926" s="2" t="s">
        <v>26</v>
      </c>
      <c r="E3926" s="2" t="s">
        <v>19</v>
      </c>
      <c r="F3926" s="2">
        <v>910.9</v>
      </c>
      <c r="G3926" s="2">
        <f t="shared" si="550"/>
        <v>3</v>
      </c>
      <c r="H3926" s="6">
        <v>47079</v>
      </c>
      <c r="I3926" s="12" t="str">
        <f t="shared" si="551"/>
        <v>2028</v>
      </c>
      <c r="J3926" s="10" t="str">
        <f t="shared" si="552"/>
        <v>Nov</v>
      </c>
      <c r="K3926" s="12" t="str">
        <f t="shared" si="553"/>
        <v>22</v>
      </c>
      <c r="L3926" s="2" t="s">
        <v>14</v>
      </c>
      <c r="M3926" s="2" t="s">
        <v>15</v>
      </c>
      <c r="N3926" s="2">
        <v>0.52</v>
      </c>
      <c r="O3926" s="2" t="s">
        <v>16</v>
      </c>
      <c r="P3926" s="2">
        <v>15</v>
      </c>
      <c r="Q3926" s="2">
        <f t="shared" si="554"/>
        <v>2</v>
      </c>
      <c r="R3926" s="2">
        <v>60.73</v>
      </c>
      <c r="S3926" s="2">
        <f t="shared" si="555"/>
        <v>2</v>
      </c>
      <c r="T3926" s="42">
        <f>DataSet!G2884+DataSet!Q2884+DataSet!S2884</f>
        <v>7</v>
      </c>
      <c r="U3926" s="16" t="str">
        <f t="shared" si="556"/>
        <v>High</v>
      </c>
      <c r="V3926" s="4">
        <v>3</v>
      </c>
      <c r="W3926" s="33">
        <f t="shared" si="557"/>
        <v>507.18146666666689</v>
      </c>
      <c r="X3926" s="2" t="s">
        <v>28</v>
      </c>
    </row>
    <row r="3927" spans="1:24" ht="14.25" customHeight="1" x14ac:dyDescent="0.25">
      <c r="A3927" s="2">
        <v>3079</v>
      </c>
      <c r="B3927" s="2">
        <v>34</v>
      </c>
      <c r="C3927" s="2" t="str">
        <f t="shared" si="549"/>
        <v>Early Adults</v>
      </c>
      <c r="D3927" s="2" t="s">
        <v>23</v>
      </c>
      <c r="E3927" s="2" t="s">
        <v>19</v>
      </c>
      <c r="F3927" s="2">
        <v>335.97</v>
      </c>
      <c r="G3927" s="2">
        <f t="shared" si="550"/>
        <v>1</v>
      </c>
      <c r="H3927" s="6">
        <v>47275</v>
      </c>
      <c r="I3927" s="12" t="str">
        <f t="shared" si="551"/>
        <v>2029</v>
      </c>
      <c r="J3927" s="10" t="str">
        <f t="shared" si="552"/>
        <v>Jun</v>
      </c>
      <c r="K3927" s="12" t="str">
        <f t="shared" si="553"/>
        <v>06</v>
      </c>
      <c r="L3927" s="2" t="s">
        <v>14</v>
      </c>
      <c r="M3927" s="2" t="s">
        <v>15</v>
      </c>
      <c r="N3927" s="2">
        <v>0.52</v>
      </c>
      <c r="O3927" s="2" t="s">
        <v>21</v>
      </c>
      <c r="P3927" s="2">
        <v>3</v>
      </c>
      <c r="Q3927" s="2">
        <f t="shared" si="554"/>
        <v>1</v>
      </c>
      <c r="R3927" s="2">
        <v>111.99</v>
      </c>
      <c r="S3927" s="2">
        <f t="shared" si="555"/>
        <v>2</v>
      </c>
      <c r="T3927" s="42">
        <f>DataSet!G3080+DataSet!Q3080+DataSet!S3080</f>
        <v>5</v>
      </c>
      <c r="U3927" s="16" t="str">
        <f t="shared" si="556"/>
        <v>Medium</v>
      </c>
      <c r="V3927" s="4">
        <v>1</v>
      </c>
      <c r="W3927" s="33">
        <f t="shared" si="557"/>
        <v>530.37253731343264</v>
      </c>
      <c r="X3927" s="2" t="s">
        <v>28</v>
      </c>
    </row>
    <row r="3928" spans="1:24" ht="14.25" customHeight="1" x14ac:dyDescent="0.25">
      <c r="A3928" s="2">
        <v>3695</v>
      </c>
      <c r="B3928" s="2">
        <v>60</v>
      </c>
      <c r="C3928" s="2" t="str">
        <f t="shared" si="549"/>
        <v>Seniors</v>
      </c>
      <c r="D3928" s="2" t="s">
        <v>18</v>
      </c>
      <c r="E3928" s="2" t="s">
        <v>13</v>
      </c>
      <c r="F3928" s="2">
        <v>584.21</v>
      </c>
      <c r="G3928" s="2">
        <f t="shared" si="550"/>
        <v>2</v>
      </c>
      <c r="H3928" s="6">
        <v>47891</v>
      </c>
      <c r="I3928" s="12" t="str">
        <f t="shared" si="551"/>
        <v>2031</v>
      </c>
      <c r="J3928" s="10" t="str">
        <f t="shared" si="552"/>
        <v>Feb</v>
      </c>
      <c r="K3928" s="12" t="str">
        <f t="shared" si="553"/>
        <v>12</v>
      </c>
      <c r="L3928" s="2" t="s">
        <v>20</v>
      </c>
      <c r="M3928" s="2" t="s">
        <v>15</v>
      </c>
      <c r="N3928" s="2">
        <v>0.52</v>
      </c>
      <c r="O3928" s="2" t="s">
        <v>16</v>
      </c>
      <c r="P3928" s="2">
        <v>11</v>
      </c>
      <c r="Q3928" s="2">
        <f t="shared" si="554"/>
        <v>2</v>
      </c>
      <c r="R3928" s="2">
        <v>53.11</v>
      </c>
      <c r="S3928" s="2">
        <f t="shared" si="555"/>
        <v>2</v>
      </c>
      <c r="T3928" s="42">
        <f>DataSet!G3696+DataSet!Q3696+DataSet!S3696</f>
        <v>7</v>
      </c>
      <c r="U3928" s="16" t="str">
        <f t="shared" si="556"/>
        <v>High</v>
      </c>
      <c r="V3928" s="4">
        <v>3</v>
      </c>
      <c r="W3928" s="33">
        <f t="shared" si="557"/>
        <v>505.3791517857145</v>
      </c>
      <c r="X3928" s="2" t="s">
        <v>17</v>
      </c>
    </row>
    <row r="3929" spans="1:24" ht="14.25" customHeight="1" x14ac:dyDescent="0.25">
      <c r="A3929" s="2">
        <v>3806</v>
      </c>
      <c r="B3929" s="2">
        <v>61</v>
      </c>
      <c r="C3929" s="2" t="str">
        <f t="shared" si="549"/>
        <v>Seniors</v>
      </c>
      <c r="D3929" s="2" t="s">
        <v>26</v>
      </c>
      <c r="E3929" s="2" t="s">
        <v>19</v>
      </c>
      <c r="F3929" s="2">
        <v>70.77</v>
      </c>
      <c r="G3929" s="2">
        <f t="shared" si="550"/>
        <v>1</v>
      </c>
      <c r="H3929" s="6">
        <v>48002</v>
      </c>
      <c r="I3929" s="12" t="str">
        <f t="shared" si="551"/>
        <v>2031</v>
      </c>
      <c r="J3929" s="10" t="str">
        <f t="shared" si="552"/>
        <v>Jun</v>
      </c>
      <c r="K3929" s="12" t="str">
        <f t="shared" si="553"/>
        <v>03</v>
      </c>
      <c r="L3929" s="2" t="s">
        <v>30</v>
      </c>
      <c r="M3929" s="2" t="s">
        <v>15</v>
      </c>
      <c r="N3929" s="2">
        <v>0.52</v>
      </c>
      <c r="O3929" s="2" t="s">
        <v>16</v>
      </c>
      <c r="P3929" s="2">
        <v>1</v>
      </c>
      <c r="Q3929" s="2">
        <f t="shared" si="554"/>
        <v>1</v>
      </c>
      <c r="R3929" s="2">
        <v>70.77</v>
      </c>
      <c r="S3929" s="2">
        <f t="shared" si="555"/>
        <v>2</v>
      </c>
      <c r="T3929" s="42">
        <f>DataSet!G3807+DataSet!Q3807+DataSet!S3807</f>
        <v>4</v>
      </c>
      <c r="U3929" s="16" t="str">
        <f t="shared" si="556"/>
        <v>Low</v>
      </c>
      <c r="V3929" s="4">
        <v>2</v>
      </c>
      <c r="W3929" s="33">
        <f t="shared" si="557"/>
        <v>526.26623318385646</v>
      </c>
      <c r="X3929" s="2" t="s">
        <v>17</v>
      </c>
    </row>
    <row r="3930" spans="1:24" ht="14.25" customHeight="1" x14ac:dyDescent="0.25">
      <c r="A3930" s="2">
        <v>4323</v>
      </c>
      <c r="B3930" s="2">
        <v>66</v>
      </c>
      <c r="C3930" s="2" t="str">
        <f t="shared" si="549"/>
        <v>Seniors</v>
      </c>
      <c r="D3930" s="2" t="s">
        <v>26</v>
      </c>
      <c r="E3930" s="2" t="s">
        <v>13</v>
      </c>
      <c r="F3930" s="2">
        <v>294.43</v>
      </c>
      <c r="G3930" s="2">
        <f t="shared" si="550"/>
        <v>1</v>
      </c>
      <c r="H3930" s="6">
        <v>48519</v>
      </c>
      <c r="I3930" s="12" t="str">
        <f t="shared" si="551"/>
        <v>2032</v>
      </c>
      <c r="J3930" s="10" t="str">
        <f t="shared" si="552"/>
        <v>Nov</v>
      </c>
      <c r="K3930" s="12" t="str">
        <f t="shared" si="553"/>
        <v>01</v>
      </c>
      <c r="L3930" s="2" t="s">
        <v>20</v>
      </c>
      <c r="M3930" s="2" t="s">
        <v>25</v>
      </c>
      <c r="N3930" s="2">
        <v>0.52</v>
      </c>
      <c r="O3930" s="2" t="s">
        <v>16</v>
      </c>
      <c r="P3930" s="2">
        <v>1</v>
      </c>
      <c r="Q3930" s="2">
        <f t="shared" si="554"/>
        <v>1</v>
      </c>
      <c r="R3930" s="2">
        <v>294.43</v>
      </c>
      <c r="S3930" s="2">
        <f t="shared" si="555"/>
        <v>3</v>
      </c>
      <c r="T3930" s="42">
        <f>DataSet!G4324+DataSet!Q4324+DataSet!S4324</f>
        <v>5</v>
      </c>
      <c r="U3930" s="16" t="str">
        <f t="shared" si="556"/>
        <v>Medium</v>
      </c>
      <c r="V3930" s="4">
        <v>5</v>
      </c>
      <c r="W3930" s="33">
        <f t="shared" si="557"/>
        <v>537.81618090452264</v>
      </c>
      <c r="X3930" s="2" t="s">
        <v>28</v>
      </c>
    </row>
    <row r="3931" spans="1:24" ht="14.25" customHeight="1" x14ac:dyDescent="0.25">
      <c r="A3931" s="2">
        <v>4483</v>
      </c>
      <c r="B3931" s="2">
        <v>33</v>
      </c>
      <c r="C3931" s="2" t="str">
        <f t="shared" si="549"/>
        <v>Early Adults</v>
      </c>
      <c r="D3931" s="2" t="s">
        <v>18</v>
      </c>
      <c r="E3931" s="2" t="s">
        <v>13</v>
      </c>
      <c r="F3931" s="2">
        <v>853.3</v>
      </c>
      <c r="G3931" s="2">
        <f t="shared" si="550"/>
        <v>3</v>
      </c>
      <c r="H3931" s="6">
        <v>48679</v>
      </c>
      <c r="I3931" s="12" t="str">
        <f t="shared" si="551"/>
        <v>2033</v>
      </c>
      <c r="J3931" s="10" t="str">
        <f t="shared" si="552"/>
        <v>Apr</v>
      </c>
      <c r="K3931" s="12" t="str">
        <f t="shared" si="553"/>
        <v>10</v>
      </c>
      <c r="L3931" s="2" t="s">
        <v>20</v>
      </c>
      <c r="M3931" s="2" t="s">
        <v>25</v>
      </c>
      <c r="N3931" s="2">
        <v>0.52</v>
      </c>
      <c r="O3931" s="2" t="s">
        <v>21</v>
      </c>
      <c r="P3931" s="2">
        <v>8</v>
      </c>
      <c r="Q3931" s="2">
        <f t="shared" si="554"/>
        <v>2</v>
      </c>
      <c r="R3931" s="2">
        <v>106.66</v>
      </c>
      <c r="S3931" s="2">
        <f t="shared" si="555"/>
        <v>2</v>
      </c>
      <c r="T3931" s="42">
        <f>DataSet!G4484+DataSet!Q4484+DataSet!S4484</f>
        <v>7</v>
      </c>
      <c r="U3931" s="16" t="str">
        <f t="shared" si="556"/>
        <v>High</v>
      </c>
      <c r="V3931" s="4">
        <v>1</v>
      </c>
      <c r="W3931" s="33">
        <f t="shared" si="557"/>
        <v>531.3445499999998</v>
      </c>
      <c r="X3931" s="2" t="s">
        <v>28</v>
      </c>
    </row>
    <row r="3932" spans="1:24" ht="14.25" customHeight="1" x14ac:dyDescent="0.25">
      <c r="A3932" s="2">
        <v>4500</v>
      </c>
      <c r="B3932" s="2">
        <v>31</v>
      </c>
      <c r="C3932" s="2" t="str">
        <f t="shared" si="549"/>
        <v>Early Adults</v>
      </c>
      <c r="D3932" s="2" t="s">
        <v>26</v>
      </c>
      <c r="E3932" s="2" t="s">
        <v>13</v>
      </c>
      <c r="F3932" s="2">
        <v>115.2</v>
      </c>
      <c r="G3932" s="2">
        <f t="shared" si="550"/>
        <v>1</v>
      </c>
      <c r="H3932" s="6">
        <v>48696</v>
      </c>
      <c r="I3932" s="12" t="str">
        <f t="shared" si="551"/>
        <v>2033</v>
      </c>
      <c r="J3932" s="10" t="str">
        <f t="shared" si="552"/>
        <v>Apr</v>
      </c>
      <c r="K3932" s="12" t="str">
        <f t="shared" si="553"/>
        <v>27</v>
      </c>
      <c r="L3932" s="2" t="s">
        <v>24</v>
      </c>
      <c r="M3932" s="2" t="s">
        <v>15</v>
      </c>
      <c r="N3932" s="2">
        <v>0.52</v>
      </c>
      <c r="O3932" s="2" t="s">
        <v>21</v>
      </c>
      <c r="P3932" s="2">
        <v>12</v>
      </c>
      <c r="Q3932" s="2">
        <f t="shared" si="554"/>
        <v>2</v>
      </c>
      <c r="R3932" s="2">
        <v>9.6</v>
      </c>
      <c r="S3932" s="2">
        <f t="shared" si="555"/>
        <v>1</v>
      </c>
      <c r="T3932" s="42">
        <f>DataSet!G4501+DataSet!Q4501+DataSet!S4501</f>
        <v>7</v>
      </c>
      <c r="U3932" s="16" t="str">
        <f t="shared" si="556"/>
        <v>High</v>
      </c>
      <c r="V3932" s="4">
        <v>3</v>
      </c>
      <c r="W3932" s="33">
        <f t="shared" si="557"/>
        <v>505.02565022421544</v>
      </c>
      <c r="X3932" s="2" t="s">
        <v>22</v>
      </c>
    </row>
    <row r="3933" spans="1:24" ht="14.25" customHeight="1" x14ac:dyDescent="0.25">
      <c r="A3933" s="2">
        <v>4595</v>
      </c>
      <c r="B3933" s="2">
        <v>36</v>
      </c>
      <c r="C3933" s="2" t="str">
        <f t="shared" si="549"/>
        <v>Early Adults</v>
      </c>
      <c r="D3933" s="2" t="s">
        <v>12</v>
      </c>
      <c r="E3933" s="2" t="s">
        <v>29</v>
      </c>
      <c r="F3933" s="2">
        <v>437.26</v>
      </c>
      <c r="G3933" s="2">
        <f t="shared" si="550"/>
        <v>2</v>
      </c>
      <c r="H3933" s="6">
        <v>48791</v>
      </c>
      <c r="I3933" s="12" t="str">
        <f t="shared" si="551"/>
        <v>2033</v>
      </c>
      <c r="J3933" s="10" t="str">
        <f t="shared" si="552"/>
        <v>Jul</v>
      </c>
      <c r="K3933" s="12" t="str">
        <f t="shared" si="553"/>
        <v>31</v>
      </c>
      <c r="L3933" s="2" t="s">
        <v>20</v>
      </c>
      <c r="M3933" s="2" t="s">
        <v>15</v>
      </c>
      <c r="N3933" s="2">
        <v>0.52</v>
      </c>
      <c r="O3933" s="2" t="s">
        <v>21</v>
      </c>
      <c r="P3933" s="2">
        <v>6</v>
      </c>
      <c r="Q3933" s="2">
        <f t="shared" si="554"/>
        <v>2</v>
      </c>
      <c r="R3933" s="2">
        <v>72.88</v>
      </c>
      <c r="S3933" s="2">
        <f t="shared" si="555"/>
        <v>2</v>
      </c>
      <c r="T3933" s="42">
        <f>DataSet!G4596+DataSet!Q4596+DataSet!S4596</f>
        <v>7</v>
      </c>
      <c r="U3933" s="16" t="str">
        <f t="shared" si="556"/>
        <v>High</v>
      </c>
      <c r="V3933" s="4">
        <v>3</v>
      </c>
      <c r="W3933" s="33">
        <f t="shared" si="557"/>
        <v>506.78162162162181</v>
      </c>
      <c r="X3933" s="2" t="s">
        <v>28</v>
      </c>
    </row>
    <row r="3934" spans="1:24" ht="14.25" customHeight="1" x14ac:dyDescent="0.25">
      <c r="A3934" s="2">
        <v>4924</v>
      </c>
      <c r="B3934" s="2">
        <v>68</v>
      </c>
      <c r="C3934" s="2" t="str">
        <f t="shared" si="549"/>
        <v>Seniors</v>
      </c>
      <c r="D3934" s="2" t="s">
        <v>12</v>
      </c>
      <c r="E3934" s="2" t="s">
        <v>13</v>
      </c>
      <c r="F3934" s="2">
        <v>133.16</v>
      </c>
      <c r="G3934" s="2">
        <f t="shared" si="550"/>
        <v>1</v>
      </c>
      <c r="H3934" s="6">
        <v>49120</v>
      </c>
      <c r="I3934" s="12" t="str">
        <f t="shared" si="551"/>
        <v>2034</v>
      </c>
      <c r="J3934" s="10" t="str">
        <f t="shared" si="552"/>
        <v>Jun</v>
      </c>
      <c r="K3934" s="12" t="str">
        <f t="shared" si="553"/>
        <v>25</v>
      </c>
      <c r="L3934" s="2" t="s">
        <v>30</v>
      </c>
      <c r="M3934" s="2" t="s">
        <v>25</v>
      </c>
      <c r="N3934" s="2">
        <v>0.52</v>
      </c>
      <c r="O3934" s="2" t="s">
        <v>21</v>
      </c>
      <c r="P3934" s="2">
        <v>2</v>
      </c>
      <c r="Q3934" s="2">
        <f t="shared" si="554"/>
        <v>1</v>
      </c>
      <c r="R3934" s="2">
        <v>66.58</v>
      </c>
      <c r="S3934" s="2">
        <f t="shared" si="555"/>
        <v>2</v>
      </c>
      <c r="T3934" s="42">
        <f>DataSet!G4925+DataSet!Q4925+DataSet!S4925</f>
        <v>7</v>
      </c>
      <c r="U3934" s="16" t="str">
        <f t="shared" si="556"/>
        <v>High</v>
      </c>
      <c r="V3934" s="4">
        <v>5</v>
      </c>
      <c r="W3934" s="33">
        <f t="shared" si="557"/>
        <v>539.04540404040404</v>
      </c>
      <c r="X3934" s="2" t="s">
        <v>22</v>
      </c>
    </row>
    <row r="3935" spans="1:24" ht="14.25" customHeight="1" x14ac:dyDescent="0.25">
      <c r="A3935" s="2">
        <v>850</v>
      </c>
      <c r="B3935" s="2">
        <v>61</v>
      </c>
      <c r="C3935" s="2" t="str">
        <f t="shared" si="549"/>
        <v>Seniors</v>
      </c>
      <c r="D3935" s="2" t="s">
        <v>12</v>
      </c>
      <c r="E3935" s="2" t="s">
        <v>19</v>
      </c>
      <c r="F3935" s="2">
        <v>980.14</v>
      </c>
      <c r="G3935" s="2">
        <f t="shared" si="550"/>
        <v>3</v>
      </c>
      <c r="H3935" s="6">
        <v>45046</v>
      </c>
      <c r="I3935" s="12" t="str">
        <f t="shared" si="551"/>
        <v>2023</v>
      </c>
      <c r="J3935" s="10" t="str">
        <f t="shared" si="552"/>
        <v>Apr</v>
      </c>
      <c r="K3935" s="12" t="str">
        <f t="shared" si="553"/>
        <v>30</v>
      </c>
      <c r="L3935" s="2" t="s">
        <v>30</v>
      </c>
      <c r="M3935" s="2" t="s">
        <v>25</v>
      </c>
      <c r="N3935" s="2">
        <v>0.51</v>
      </c>
      <c r="O3935" s="2" t="s">
        <v>16</v>
      </c>
      <c r="P3935" s="2">
        <v>9</v>
      </c>
      <c r="Q3935" s="2">
        <f t="shared" si="554"/>
        <v>2</v>
      </c>
      <c r="R3935" s="2">
        <v>108.9</v>
      </c>
      <c r="S3935" s="2">
        <f t="shared" si="555"/>
        <v>2</v>
      </c>
      <c r="T3935" s="42">
        <f>DataSet!G851+DataSet!Q851+DataSet!S851</f>
        <v>6</v>
      </c>
      <c r="U3935" s="16" t="str">
        <f t="shared" si="556"/>
        <v>Medium</v>
      </c>
      <c r="V3935" s="4">
        <v>4</v>
      </c>
      <c r="W3935" s="33">
        <f t="shared" si="557"/>
        <v>509.70499999999987</v>
      </c>
      <c r="X3935" s="2" t="s">
        <v>17</v>
      </c>
    </row>
    <row r="3936" spans="1:24" ht="14.25" customHeight="1" x14ac:dyDescent="0.25">
      <c r="A3936" s="2">
        <v>903</v>
      </c>
      <c r="B3936" s="2">
        <v>44</v>
      </c>
      <c r="C3936" s="2" t="str">
        <f t="shared" si="549"/>
        <v>Mid Adults</v>
      </c>
      <c r="D3936" s="2" t="s">
        <v>18</v>
      </c>
      <c r="E3936" s="2" t="s">
        <v>19</v>
      </c>
      <c r="F3936" s="2">
        <v>377.45</v>
      </c>
      <c r="G3936" s="2">
        <f t="shared" si="550"/>
        <v>2</v>
      </c>
      <c r="H3936" s="6">
        <v>45099</v>
      </c>
      <c r="I3936" s="12" t="str">
        <f t="shared" si="551"/>
        <v>2023</v>
      </c>
      <c r="J3936" s="10" t="str">
        <f t="shared" si="552"/>
        <v>Jun</v>
      </c>
      <c r="K3936" s="12" t="str">
        <f t="shared" si="553"/>
        <v>22</v>
      </c>
      <c r="L3936" s="2" t="s">
        <v>14</v>
      </c>
      <c r="M3936" s="2" t="s">
        <v>15</v>
      </c>
      <c r="N3936" s="2">
        <v>0.51</v>
      </c>
      <c r="O3936" s="2" t="s">
        <v>16</v>
      </c>
      <c r="P3936" s="2">
        <v>10</v>
      </c>
      <c r="Q3936" s="2">
        <f t="shared" si="554"/>
        <v>2</v>
      </c>
      <c r="R3936" s="2">
        <v>37.74</v>
      </c>
      <c r="S3936" s="2">
        <f t="shared" si="555"/>
        <v>1</v>
      </c>
      <c r="T3936" s="42">
        <f>DataSet!G904+DataSet!Q904+DataSet!S904</f>
        <v>4</v>
      </c>
      <c r="U3936" s="16" t="str">
        <f t="shared" si="556"/>
        <v>Low</v>
      </c>
      <c r="V3936" s="4">
        <v>2</v>
      </c>
      <c r="W3936" s="33">
        <f t="shared" si="557"/>
        <v>528.31801801801794</v>
      </c>
      <c r="X3936" s="2" t="s">
        <v>28</v>
      </c>
    </row>
    <row r="3937" spans="1:24" ht="14.25" customHeight="1" x14ac:dyDescent="0.25">
      <c r="A3937" s="2">
        <v>932</v>
      </c>
      <c r="B3937" s="2">
        <v>67</v>
      </c>
      <c r="C3937" s="2" t="str">
        <f t="shared" si="549"/>
        <v>Seniors</v>
      </c>
      <c r="D3937" s="2" t="s">
        <v>23</v>
      </c>
      <c r="E3937" s="2" t="s">
        <v>19</v>
      </c>
      <c r="F3937" s="2">
        <v>771.15</v>
      </c>
      <c r="G3937" s="2">
        <f t="shared" si="550"/>
        <v>3</v>
      </c>
      <c r="H3937" s="6">
        <v>45128</v>
      </c>
      <c r="I3937" s="12" t="str">
        <f t="shared" si="551"/>
        <v>2023</v>
      </c>
      <c r="J3937" s="10" t="str">
        <f t="shared" si="552"/>
        <v>Jul</v>
      </c>
      <c r="K3937" s="12" t="str">
        <f t="shared" si="553"/>
        <v>21</v>
      </c>
      <c r="L3937" s="2" t="s">
        <v>20</v>
      </c>
      <c r="M3937" s="2" t="s">
        <v>15</v>
      </c>
      <c r="N3937" s="2">
        <v>0.51</v>
      </c>
      <c r="O3937" s="2" t="s">
        <v>21</v>
      </c>
      <c r="P3937" s="2">
        <v>17</v>
      </c>
      <c r="Q3937" s="2">
        <f t="shared" si="554"/>
        <v>3</v>
      </c>
      <c r="R3937" s="2">
        <v>45.36</v>
      </c>
      <c r="S3937" s="2">
        <f t="shared" si="555"/>
        <v>1</v>
      </c>
      <c r="T3937" s="42">
        <f>DataSet!G933+DataSet!Q933+DataSet!S933</f>
        <v>7</v>
      </c>
      <c r="U3937" s="16" t="str">
        <f t="shared" si="556"/>
        <v>High</v>
      </c>
      <c r="V3937" s="4">
        <v>4</v>
      </c>
      <c r="W3937" s="33">
        <f t="shared" si="557"/>
        <v>507.63259911894266</v>
      </c>
      <c r="X3937" s="2" t="s">
        <v>17</v>
      </c>
    </row>
    <row r="3938" spans="1:24" ht="14.25" customHeight="1" x14ac:dyDescent="0.25">
      <c r="A3938" s="2">
        <v>1149</v>
      </c>
      <c r="B3938" s="2">
        <v>56</v>
      </c>
      <c r="C3938" s="2" t="str">
        <f t="shared" si="549"/>
        <v>Late Adults</v>
      </c>
      <c r="D3938" s="2" t="s">
        <v>26</v>
      </c>
      <c r="E3938" s="2" t="s">
        <v>13</v>
      </c>
      <c r="F3938" s="2">
        <v>143.44</v>
      </c>
      <c r="G3938" s="2">
        <f t="shared" si="550"/>
        <v>1</v>
      </c>
      <c r="H3938" s="6">
        <v>45345</v>
      </c>
      <c r="I3938" s="12" t="str">
        <f t="shared" si="551"/>
        <v>2024</v>
      </c>
      <c r="J3938" s="10" t="str">
        <f t="shared" si="552"/>
        <v>Feb</v>
      </c>
      <c r="K3938" s="12" t="str">
        <f t="shared" si="553"/>
        <v>23</v>
      </c>
      <c r="L3938" s="2" t="s">
        <v>30</v>
      </c>
      <c r="M3938" s="2" t="s">
        <v>15</v>
      </c>
      <c r="N3938" s="2">
        <v>0.51</v>
      </c>
      <c r="O3938" s="2" t="s">
        <v>21</v>
      </c>
      <c r="P3938" s="2">
        <v>9</v>
      </c>
      <c r="Q3938" s="2">
        <f t="shared" si="554"/>
        <v>2</v>
      </c>
      <c r="R3938" s="2">
        <v>15.94</v>
      </c>
      <c r="S3938" s="2">
        <f t="shared" si="555"/>
        <v>1</v>
      </c>
      <c r="T3938" s="42">
        <f>DataSet!G1150+DataSet!Q1150+DataSet!S1150</f>
        <v>5</v>
      </c>
      <c r="U3938" s="16" t="str">
        <f t="shared" si="556"/>
        <v>Medium</v>
      </c>
      <c r="V3938" s="4">
        <v>3</v>
      </c>
      <c r="W3938" s="33">
        <f t="shared" si="557"/>
        <v>507.09619909502288</v>
      </c>
      <c r="X3938" s="2" t="s">
        <v>17</v>
      </c>
    </row>
    <row r="3939" spans="1:24" ht="14.25" customHeight="1" x14ac:dyDescent="0.25">
      <c r="A3939" s="2">
        <v>1264</v>
      </c>
      <c r="B3939" s="2">
        <v>38</v>
      </c>
      <c r="C3939" s="2" t="str">
        <f t="shared" si="549"/>
        <v>Early Adults</v>
      </c>
      <c r="D3939" s="2" t="s">
        <v>23</v>
      </c>
      <c r="E3939" s="2" t="s">
        <v>27</v>
      </c>
      <c r="F3939" s="2">
        <v>632.08000000000004</v>
      </c>
      <c r="G3939" s="2">
        <f t="shared" si="550"/>
        <v>2</v>
      </c>
      <c r="H3939" s="6">
        <v>45460</v>
      </c>
      <c r="I3939" s="12" t="str">
        <f t="shared" si="551"/>
        <v>2024</v>
      </c>
      <c r="J3939" s="10" t="str">
        <f t="shared" si="552"/>
        <v>Jun</v>
      </c>
      <c r="K3939" s="12" t="str">
        <f t="shared" si="553"/>
        <v>17</v>
      </c>
      <c r="L3939" s="2" t="s">
        <v>20</v>
      </c>
      <c r="M3939" s="2" t="s">
        <v>25</v>
      </c>
      <c r="N3939" s="2">
        <v>0.51</v>
      </c>
      <c r="O3939" s="2" t="s">
        <v>21</v>
      </c>
      <c r="P3939" s="2">
        <v>16</v>
      </c>
      <c r="Q3939" s="2">
        <f t="shared" si="554"/>
        <v>3</v>
      </c>
      <c r="R3939" s="2">
        <v>39.51</v>
      </c>
      <c r="S3939" s="2">
        <f t="shared" si="555"/>
        <v>1</v>
      </c>
      <c r="T3939" s="42">
        <f>DataSet!G1265+DataSet!Q1265+DataSet!S1265</f>
        <v>6</v>
      </c>
      <c r="U3939" s="16" t="str">
        <f t="shared" si="556"/>
        <v>Medium</v>
      </c>
      <c r="V3939" s="4">
        <v>2</v>
      </c>
      <c r="W3939" s="33">
        <f t="shared" si="557"/>
        <v>529.00067873303169</v>
      </c>
      <c r="X3939" s="2" t="s">
        <v>17</v>
      </c>
    </row>
    <row r="3940" spans="1:24" ht="14.25" customHeight="1" x14ac:dyDescent="0.25">
      <c r="A3940" s="2">
        <v>1310</v>
      </c>
      <c r="B3940" s="2">
        <v>45</v>
      </c>
      <c r="C3940" s="2" t="str">
        <f t="shared" si="549"/>
        <v>Mid Adults</v>
      </c>
      <c r="D3940" s="2" t="s">
        <v>23</v>
      </c>
      <c r="E3940" s="2" t="s">
        <v>19</v>
      </c>
      <c r="F3940" s="2">
        <v>574.53</v>
      </c>
      <c r="G3940" s="2">
        <f t="shared" si="550"/>
        <v>2</v>
      </c>
      <c r="H3940" s="6">
        <v>45506</v>
      </c>
      <c r="I3940" s="12" t="str">
        <f t="shared" si="551"/>
        <v>2024</v>
      </c>
      <c r="J3940" s="10" t="str">
        <f t="shared" si="552"/>
        <v>Aug</v>
      </c>
      <c r="K3940" s="12" t="str">
        <f t="shared" si="553"/>
        <v>02</v>
      </c>
      <c r="L3940" s="2" t="s">
        <v>24</v>
      </c>
      <c r="M3940" s="2" t="s">
        <v>25</v>
      </c>
      <c r="N3940" s="2">
        <v>0.51</v>
      </c>
      <c r="O3940" s="2" t="s">
        <v>21</v>
      </c>
      <c r="P3940" s="2">
        <v>17</v>
      </c>
      <c r="Q3940" s="2">
        <f t="shared" si="554"/>
        <v>3</v>
      </c>
      <c r="R3940" s="2">
        <v>33.799999999999997</v>
      </c>
      <c r="S3940" s="2">
        <f t="shared" si="555"/>
        <v>1</v>
      </c>
      <c r="T3940" s="42">
        <f>DataSet!G1311+DataSet!Q1311+DataSet!S1311</f>
        <v>7</v>
      </c>
      <c r="U3940" s="16" t="str">
        <f t="shared" si="556"/>
        <v>High</v>
      </c>
      <c r="V3940" s="4">
        <v>5</v>
      </c>
      <c r="W3940" s="33">
        <f t="shared" si="557"/>
        <v>541.10573604060926</v>
      </c>
      <c r="X3940" s="2" t="s">
        <v>28</v>
      </c>
    </row>
    <row r="3941" spans="1:24" ht="14.25" customHeight="1" x14ac:dyDescent="0.25">
      <c r="A3941" s="2">
        <v>1738</v>
      </c>
      <c r="B3941" s="2">
        <v>25</v>
      </c>
      <c r="C3941" s="2" t="str">
        <f t="shared" si="549"/>
        <v>Young Adults</v>
      </c>
      <c r="D3941" s="2" t="s">
        <v>26</v>
      </c>
      <c r="E3941" s="2" t="s">
        <v>29</v>
      </c>
      <c r="F3941" s="2">
        <v>53.16</v>
      </c>
      <c r="G3941" s="2">
        <f t="shared" si="550"/>
        <v>1</v>
      </c>
      <c r="H3941" s="6">
        <v>45934</v>
      </c>
      <c r="I3941" s="12" t="str">
        <f t="shared" si="551"/>
        <v>2025</v>
      </c>
      <c r="J3941" s="10" t="str">
        <f t="shared" si="552"/>
        <v>Oct</v>
      </c>
      <c r="K3941" s="12" t="str">
        <f t="shared" si="553"/>
        <v>04</v>
      </c>
      <c r="L3941" s="2" t="s">
        <v>14</v>
      </c>
      <c r="M3941" s="2" t="s">
        <v>15</v>
      </c>
      <c r="N3941" s="2">
        <v>0.51</v>
      </c>
      <c r="O3941" s="2" t="s">
        <v>21</v>
      </c>
      <c r="P3941" s="2">
        <v>4</v>
      </c>
      <c r="Q3941" s="2">
        <f t="shared" si="554"/>
        <v>1</v>
      </c>
      <c r="R3941" s="2">
        <v>13.29</v>
      </c>
      <c r="S3941" s="2">
        <f t="shared" si="555"/>
        <v>1</v>
      </c>
      <c r="T3941" s="42">
        <f>DataSet!G1739+DataSet!Q1739+DataSet!S1739</f>
        <v>6</v>
      </c>
      <c r="U3941" s="16" t="str">
        <f t="shared" si="556"/>
        <v>Medium</v>
      </c>
      <c r="V3941" s="4">
        <v>4</v>
      </c>
      <c r="W3941" s="33">
        <f t="shared" si="557"/>
        <v>506.46659292035389</v>
      </c>
      <c r="X3941" s="2" t="s">
        <v>17</v>
      </c>
    </row>
    <row r="3942" spans="1:24" ht="14.25" customHeight="1" x14ac:dyDescent="0.25">
      <c r="A3942" s="2">
        <v>2246</v>
      </c>
      <c r="B3942" s="2">
        <v>42</v>
      </c>
      <c r="C3942" s="2" t="str">
        <f t="shared" si="549"/>
        <v>Mid Adults</v>
      </c>
      <c r="D3942" s="2" t="s">
        <v>12</v>
      </c>
      <c r="E3942" s="2" t="s">
        <v>19</v>
      </c>
      <c r="F3942" s="2">
        <v>407.05</v>
      </c>
      <c r="G3942" s="2">
        <f t="shared" si="550"/>
        <v>2</v>
      </c>
      <c r="H3942" s="6">
        <v>46442</v>
      </c>
      <c r="I3942" s="12" t="str">
        <f t="shared" si="551"/>
        <v>2027</v>
      </c>
      <c r="J3942" s="10" t="str">
        <f t="shared" si="552"/>
        <v>Feb</v>
      </c>
      <c r="K3942" s="12" t="str">
        <f t="shared" si="553"/>
        <v>24</v>
      </c>
      <c r="L3942" s="2" t="s">
        <v>14</v>
      </c>
      <c r="M3942" s="2" t="s">
        <v>15</v>
      </c>
      <c r="N3942" s="2">
        <v>0.51</v>
      </c>
      <c r="O3942" s="2" t="s">
        <v>21</v>
      </c>
      <c r="P3942" s="2">
        <v>10</v>
      </c>
      <c r="Q3942" s="2">
        <f t="shared" si="554"/>
        <v>2</v>
      </c>
      <c r="R3942" s="2">
        <v>40.700000000000003</v>
      </c>
      <c r="S3942" s="2">
        <f t="shared" si="555"/>
        <v>1</v>
      </c>
      <c r="T3942" s="42">
        <f>DataSet!G2247+DataSet!Q2247+DataSet!S2247</f>
        <v>6</v>
      </c>
      <c r="U3942" s="16" t="str">
        <f t="shared" si="556"/>
        <v>Medium</v>
      </c>
      <c r="V3942" s="4">
        <v>3</v>
      </c>
      <c r="W3942" s="33">
        <f t="shared" si="557"/>
        <v>508.74918181818214</v>
      </c>
      <c r="X3942" s="2" t="s">
        <v>17</v>
      </c>
    </row>
    <row r="3943" spans="1:24" ht="14.25" customHeight="1" x14ac:dyDescent="0.25">
      <c r="A3943" s="2">
        <v>2347</v>
      </c>
      <c r="B3943" s="2">
        <v>39</v>
      </c>
      <c r="C3943" s="2" t="str">
        <f t="shared" si="549"/>
        <v>Early Adults</v>
      </c>
      <c r="D3943" s="2" t="s">
        <v>23</v>
      </c>
      <c r="E3943" s="2" t="s">
        <v>27</v>
      </c>
      <c r="F3943" s="2">
        <v>261.63</v>
      </c>
      <c r="G3943" s="2">
        <f t="shared" si="550"/>
        <v>1</v>
      </c>
      <c r="H3943" s="6">
        <v>46543</v>
      </c>
      <c r="I3943" s="12" t="str">
        <f t="shared" si="551"/>
        <v>2027</v>
      </c>
      <c r="J3943" s="10" t="str">
        <f t="shared" si="552"/>
        <v>Jun</v>
      </c>
      <c r="K3943" s="12" t="str">
        <f t="shared" si="553"/>
        <v>05</v>
      </c>
      <c r="L3943" s="2" t="s">
        <v>30</v>
      </c>
      <c r="M3943" s="2" t="s">
        <v>25</v>
      </c>
      <c r="N3943" s="2">
        <v>0.51</v>
      </c>
      <c r="O3943" s="2" t="s">
        <v>16</v>
      </c>
      <c r="P3943" s="2">
        <v>16</v>
      </c>
      <c r="Q3943" s="2">
        <f t="shared" si="554"/>
        <v>3</v>
      </c>
      <c r="R3943" s="2">
        <v>16.350000000000001</v>
      </c>
      <c r="S3943" s="2">
        <f t="shared" si="555"/>
        <v>1</v>
      </c>
      <c r="T3943" s="42">
        <f>DataSet!G2348+DataSet!Q2348+DataSet!S2348</f>
        <v>6</v>
      </c>
      <c r="U3943" s="16" t="str">
        <f t="shared" si="556"/>
        <v>Medium</v>
      </c>
      <c r="V3943" s="4">
        <v>1</v>
      </c>
      <c r="W3943" s="33">
        <f t="shared" si="557"/>
        <v>529.72668341708527</v>
      </c>
      <c r="X3943" s="2" t="s">
        <v>28</v>
      </c>
    </row>
    <row r="3944" spans="1:24" ht="14.25" customHeight="1" x14ac:dyDescent="0.25">
      <c r="A3944" s="2">
        <v>2365</v>
      </c>
      <c r="B3944" s="2">
        <v>29</v>
      </c>
      <c r="C3944" s="2" t="str">
        <f t="shared" si="549"/>
        <v>Young Adults</v>
      </c>
      <c r="D3944" s="2" t="s">
        <v>12</v>
      </c>
      <c r="E3944" s="2" t="s">
        <v>13</v>
      </c>
      <c r="F3944" s="2">
        <v>251.82</v>
      </c>
      <c r="G3944" s="2">
        <f t="shared" si="550"/>
        <v>1</v>
      </c>
      <c r="H3944" s="6">
        <v>46561</v>
      </c>
      <c r="I3944" s="12" t="str">
        <f t="shared" si="551"/>
        <v>2027</v>
      </c>
      <c r="J3944" s="10" t="str">
        <f t="shared" si="552"/>
        <v>Jun</v>
      </c>
      <c r="K3944" s="12" t="str">
        <f t="shared" si="553"/>
        <v>23</v>
      </c>
      <c r="L3944" s="2" t="s">
        <v>24</v>
      </c>
      <c r="M3944" s="2" t="s">
        <v>25</v>
      </c>
      <c r="N3944" s="2">
        <v>0.51</v>
      </c>
      <c r="O3944" s="2" t="s">
        <v>16</v>
      </c>
      <c r="P3944" s="2">
        <v>12</v>
      </c>
      <c r="Q3944" s="2">
        <f t="shared" si="554"/>
        <v>2</v>
      </c>
      <c r="R3944" s="2">
        <v>20.98</v>
      </c>
      <c r="S3944" s="2">
        <f t="shared" si="555"/>
        <v>1</v>
      </c>
      <c r="T3944" s="42">
        <f>DataSet!G2366+DataSet!Q2366+DataSet!S2366</f>
        <v>6</v>
      </c>
      <c r="U3944" s="16" t="str">
        <f t="shared" si="556"/>
        <v>Medium</v>
      </c>
      <c r="V3944" s="4">
        <v>3</v>
      </c>
      <c r="W3944" s="33">
        <f t="shared" si="557"/>
        <v>509.21356164383587</v>
      </c>
      <c r="X3944" s="2" t="s">
        <v>22</v>
      </c>
    </row>
    <row r="3945" spans="1:24" ht="14.25" customHeight="1" x14ac:dyDescent="0.25">
      <c r="A3945" s="2">
        <v>2413</v>
      </c>
      <c r="B3945" s="2">
        <v>23</v>
      </c>
      <c r="C3945" s="2" t="str">
        <f t="shared" si="549"/>
        <v>Young Adults</v>
      </c>
      <c r="D3945" s="2" t="s">
        <v>23</v>
      </c>
      <c r="E3945" s="2" t="s">
        <v>27</v>
      </c>
      <c r="F3945" s="2">
        <v>394.3</v>
      </c>
      <c r="G3945" s="2">
        <f t="shared" si="550"/>
        <v>2</v>
      </c>
      <c r="H3945" s="6">
        <v>46609</v>
      </c>
      <c r="I3945" s="12" t="str">
        <f t="shared" si="551"/>
        <v>2027</v>
      </c>
      <c r="J3945" s="10" t="str">
        <f t="shared" si="552"/>
        <v>Aug</v>
      </c>
      <c r="K3945" s="12" t="str">
        <f t="shared" si="553"/>
        <v>10</v>
      </c>
      <c r="L3945" s="2" t="s">
        <v>30</v>
      </c>
      <c r="M3945" s="2" t="s">
        <v>25</v>
      </c>
      <c r="N3945" s="2">
        <v>0.51</v>
      </c>
      <c r="O3945" s="2" t="s">
        <v>16</v>
      </c>
      <c r="P3945" s="2">
        <v>17</v>
      </c>
      <c r="Q3945" s="2">
        <f t="shared" si="554"/>
        <v>3</v>
      </c>
      <c r="R3945" s="2">
        <v>23.19</v>
      </c>
      <c r="S3945" s="2">
        <f t="shared" si="555"/>
        <v>1</v>
      </c>
      <c r="T3945" s="42">
        <f>DataSet!G2414+DataSet!Q2414+DataSet!S2414</f>
        <v>7</v>
      </c>
      <c r="U3945" s="16" t="str">
        <f t="shared" si="556"/>
        <v>High</v>
      </c>
      <c r="V3945" s="4">
        <v>5</v>
      </c>
      <c r="W3945" s="33">
        <f t="shared" si="557"/>
        <v>540.93520408163272</v>
      </c>
      <c r="X3945" s="2" t="s">
        <v>17</v>
      </c>
    </row>
    <row r="3946" spans="1:24" ht="14.25" customHeight="1" x14ac:dyDescent="0.25">
      <c r="A3946" s="2">
        <v>2552</v>
      </c>
      <c r="B3946" s="2">
        <v>29</v>
      </c>
      <c r="C3946" s="2" t="str">
        <f t="shared" si="549"/>
        <v>Young Adults</v>
      </c>
      <c r="D3946" s="2" t="s">
        <v>26</v>
      </c>
      <c r="E3946" s="2" t="s">
        <v>29</v>
      </c>
      <c r="F3946" s="2">
        <v>578.6</v>
      </c>
      <c r="G3946" s="2">
        <f t="shared" si="550"/>
        <v>2</v>
      </c>
      <c r="H3946" s="6">
        <v>46748</v>
      </c>
      <c r="I3946" s="12" t="str">
        <f t="shared" si="551"/>
        <v>2027</v>
      </c>
      <c r="J3946" s="10" t="str">
        <f t="shared" si="552"/>
        <v>Dec</v>
      </c>
      <c r="K3946" s="12" t="str">
        <f t="shared" si="553"/>
        <v>27</v>
      </c>
      <c r="L3946" s="2" t="s">
        <v>20</v>
      </c>
      <c r="M3946" s="2" t="s">
        <v>15</v>
      </c>
      <c r="N3946" s="2">
        <v>0.51</v>
      </c>
      <c r="O3946" s="2" t="s">
        <v>16</v>
      </c>
      <c r="P3946" s="2">
        <v>19</v>
      </c>
      <c r="Q3946" s="2">
        <f t="shared" si="554"/>
        <v>3</v>
      </c>
      <c r="R3946" s="2">
        <v>30.45</v>
      </c>
      <c r="S3946" s="2">
        <f t="shared" si="555"/>
        <v>1</v>
      </c>
      <c r="T3946" s="42">
        <f>DataSet!G2553+DataSet!Q2553+DataSet!S2553</f>
        <v>6</v>
      </c>
      <c r="U3946" s="16" t="str">
        <f t="shared" si="556"/>
        <v>Medium</v>
      </c>
      <c r="V3946" s="4">
        <v>3</v>
      </c>
      <c r="W3946" s="33">
        <f t="shared" si="557"/>
        <v>510.39426605504622</v>
      </c>
      <c r="X3946" s="2" t="s">
        <v>28</v>
      </c>
    </row>
    <row r="3947" spans="1:24" ht="14.25" customHeight="1" x14ac:dyDescent="0.25">
      <c r="A3947" s="2">
        <v>2585</v>
      </c>
      <c r="B3947" s="2">
        <v>28</v>
      </c>
      <c r="C3947" s="2" t="str">
        <f t="shared" si="549"/>
        <v>Young Adults</v>
      </c>
      <c r="D3947" s="2" t="s">
        <v>12</v>
      </c>
      <c r="E3947" s="2" t="s">
        <v>27</v>
      </c>
      <c r="F3947" s="2">
        <v>914.31</v>
      </c>
      <c r="G3947" s="2">
        <f t="shared" si="550"/>
        <v>3</v>
      </c>
      <c r="H3947" s="6">
        <v>46781</v>
      </c>
      <c r="I3947" s="12" t="str">
        <f t="shared" si="551"/>
        <v>2028</v>
      </c>
      <c r="J3947" s="10" t="str">
        <f t="shared" si="552"/>
        <v>Jan</v>
      </c>
      <c r="K3947" s="12" t="str">
        <f t="shared" si="553"/>
        <v>29</v>
      </c>
      <c r="L3947" s="2" t="s">
        <v>24</v>
      </c>
      <c r="M3947" s="2" t="s">
        <v>15</v>
      </c>
      <c r="N3947" s="2">
        <v>0.51</v>
      </c>
      <c r="O3947" s="2" t="s">
        <v>16</v>
      </c>
      <c r="P3947" s="2">
        <v>13</v>
      </c>
      <c r="Q3947" s="2">
        <f t="shared" si="554"/>
        <v>2</v>
      </c>
      <c r="R3947" s="2">
        <v>70.33</v>
      </c>
      <c r="S3947" s="2">
        <f t="shared" si="555"/>
        <v>2</v>
      </c>
      <c r="T3947" s="42">
        <f>DataSet!G2586+DataSet!Q2586+DataSet!S2586</f>
        <v>6</v>
      </c>
      <c r="U3947" s="16" t="str">
        <f t="shared" si="556"/>
        <v>Medium</v>
      </c>
      <c r="V3947" s="4">
        <v>2</v>
      </c>
      <c r="W3947" s="33">
        <f t="shared" si="557"/>
        <v>528.53213636363637</v>
      </c>
      <c r="X3947" s="2" t="s">
        <v>22</v>
      </c>
    </row>
    <row r="3948" spans="1:24" ht="14.25" customHeight="1" x14ac:dyDescent="0.25">
      <c r="A3948" s="2">
        <v>2994</v>
      </c>
      <c r="B3948" s="2">
        <v>37</v>
      </c>
      <c r="C3948" s="2" t="str">
        <f t="shared" si="549"/>
        <v>Early Adults</v>
      </c>
      <c r="D3948" s="2" t="s">
        <v>12</v>
      </c>
      <c r="E3948" s="2" t="s">
        <v>27</v>
      </c>
      <c r="F3948" s="2">
        <v>285.31</v>
      </c>
      <c r="G3948" s="2">
        <f t="shared" si="550"/>
        <v>1</v>
      </c>
      <c r="H3948" s="6">
        <v>47190</v>
      </c>
      <c r="I3948" s="12" t="str">
        <f t="shared" si="551"/>
        <v>2029</v>
      </c>
      <c r="J3948" s="10" t="str">
        <f t="shared" si="552"/>
        <v>Mar</v>
      </c>
      <c r="K3948" s="12" t="str">
        <f t="shared" si="553"/>
        <v>13</v>
      </c>
      <c r="L3948" s="2" t="s">
        <v>30</v>
      </c>
      <c r="M3948" s="2" t="s">
        <v>15</v>
      </c>
      <c r="N3948" s="2">
        <v>0.51</v>
      </c>
      <c r="O3948" s="2" t="s">
        <v>16</v>
      </c>
      <c r="P3948" s="2">
        <v>16</v>
      </c>
      <c r="Q3948" s="2">
        <f t="shared" si="554"/>
        <v>3</v>
      </c>
      <c r="R3948" s="2">
        <v>17.829999999999998</v>
      </c>
      <c r="S3948" s="2">
        <f t="shared" si="555"/>
        <v>1</v>
      </c>
      <c r="T3948" s="42">
        <f>DataSet!G2995+DataSet!Q2995+DataSet!S2995</f>
        <v>7</v>
      </c>
      <c r="U3948" s="16" t="str">
        <f t="shared" si="556"/>
        <v>High</v>
      </c>
      <c r="V3948" s="4">
        <v>3</v>
      </c>
      <c r="W3948" s="33">
        <f t="shared" si="557"/>
        <v>510.079953917051</v>
      </c>
      <c r="X3948" s="2" t="s">
        <v>28</v>
      </c>
    </row>
    <row r="3949" spans="1:24" ht="14.25" customHeight="1" x14ac:dyDescent="0.25">
      <c r="A3949" s="2">
        <v>3331</v>
      </c>
      <c r="B3949" s="2">
        <v>53</v>
      </c>
      <c r="C3949" s="2" t="str">
        <f t="shared" si="549"/>
        <v>Late Adults</v>
      </c>
      <c r="D3949" s="2" t="s">
        <v>23</v>
      </c>
      <c r="E3949" s="2" t="s">
        <v>27</v>
      </c>
      <c r="F3949" s="2">
        <v>201.17</v>
      </c>
      <c r="G3949" s="2">
        <f t="shared" si="550"/>
        <v>1</v>
      </c>
      <c r="H3949" s="6">
        <v>47527</v>
      </c>
      <c r="I3949" s="12" t="str">
        <f t="shared" si="551"/>
        <v>2030</v>
      </c>
      <c r="J3949" s="10" t="str">
        <f t="shared" si="552"/>
        <v>Feb</v>
      </c>
      <c r="K3949" s="12" t="str">
        <f t="shared" si="553"/>
        <v>13</v>
      </c>
      <c r="L3949" s="2" t="s">
        <v>20</v>
      </c>
      <c r="M3949" s="2" t="s">
        <v>25</v>
      </c>
      <c r="N3949" s="2">
        <v>0.51</v>
      </c>
      <c r="O3949" s="2" t="s">
        <v>16</v>
      </c>
      <c r="P3949" s="2">
        <v>10</v>
      </c>
      <c r="Q3949" s="2">
        <f t="shared" si="554"/>
        <v>2</v>
      </c>
      <c r="R3949" s="2">
        <v>20.12</v>
      </c>
      <c r="S3949" s="2">
        <f t="shared" si="555"/>
        <v>1</v>
      </c>
      <c r="T3949" s="42">
        <f>DataSet!G3332+DataSet!Q3332+DataSet!S3332</f>
        <v>5</v>
      </c>
      <c r="U3949" s="16" t="str">
        <f t="shared" si="556"/>
        <v>Medium</v>
      </c>
      <c r="V3949" s="4">
        <v>2</v>
      </c>
      <c r="W3949" s="33">
        <f t="shared" si="557"/>
        <v>526.77059360730584</v>
      </c>
      <c r="X3949" s="2" t="s">
        <v>28</v>
      </c>
    </row>
    <row r="3950" spans="1:24" ht="14.25" customHeight="1" x14ac:dyDescent="0.25">
      <c r="A3950" s="2">
        <v>3651</v>
      </c>
      <c r="B3950" s="2">
        <v>39</v>
      </c>
      <c r="C3950" s="2" t="str">
        <f t="shared" si="549"/>
        <v>Early Adults</v>
      </c>
      <c r="D3950" s="2" t="s">
        <v>26</v>
      </c>
      <c r="E3950" s="2" t="s">
        <v>13</v>
      </c>
      <c r="F3950" s="2">
        <v>803.93</v>
      </c>
      <c r="G3950" s="2">
        <f t="shared" si="550"/>
        <v>3</v>
      </c>
      <c r="H3950" s="6">
        <v>47847</v>
      </c>
      <c r="I3950" s="12" t="str">
        <f t="shared" si="551"/>
        <v>2030</v>
      </c>
      <c r="J3950" s="10" t="str">
        <f t="shared" si="552"/>
        <v>Dec</v>
      </c>
      <c r="K3950" s="12" t="str">
        <f t="shared" si="553"/>
        <v>30</v>
      </c>
      <c r="L3950" s="2" t="s">
        <v>20</v>
      </c>
      <c r="M3950" s="2" t="s">
        <v>25</v>
      </c>
      <c r="N3950" s="2">
        <v>0.51</v>
      </c>
      <c r="O3950" s="2" t="s">
        <v>16</v>
      </c>
      <c r="P3950" s="2">
        <v>14</v>
      </c>
      <c r="Q3950" s="2">
        <f t="shared" si="554"/>
        <v>2</v>
      </c>
      <c r="R3950" s="2">
        <v>57.42</v>
      </c>
      <c r="S3950" s="2">
        <f t="shared" si="555"/>
        <v>2</v>
      </c>
      <c r="T3950" s="42">
        <f>DataSet!G3652+DataSet!Q3652+DataSet!S3652</f>
        <v>7</v>
      </c>
      <c r="U3950" s="16" t="str">
        <f t="shared" si="556"/>
        <v>High</v>
      </c>
      <c r="V3950" s="4">
        <v>5</v>
      </c>
      <c r="W3950" s="33">
        <f t="shared" si="557"/>
        <v>541.68717948717949</v>
      </c>
      <c r="X3950" s="2" t="s">
        <v>28</v>
      </c>
    </row>
    <row r="3951" spans="1:24" ht="14.25" customHeight="1" x14ac:dyDescent="0.25">
      <c r="A3951" s="2">
        <v>3781</v>
      </c>
      <c r="B3951" s="2">
        <v>47</v>
      </c>
      <c r="C3951" s="2" t="str">
        <f t="shared" si="549"/>
        <v>Mid Adults</v>
      </c>
      <c r="D3951" s="2" t="s">
        <v>12</v>
      </c>
      <c r="E3951" s="2" t="s">
        <v>19</v>
      </c>
      <c r="F3951" s="2">
        <v>451.1</v>
      </c>
      <c r="G3951" s="2">
        <f t="shared" si="550"/>
        <v>2</v>
      </c>
      <c r="H3951" s="6">
        <v>47977</v>
      </c>
      <c r="I3951" s="12" t="str">
        <f t="shared" si="551"/>
        <v>2031</v>
      </c>
      <c r="J3951" s="10" t="str">
        <f t="shared" si="552"/>
        <v>May</v>
      </c>
      <c r="K3951" s="12" t="str">
        <f t="shared" si="553"/>
        <v>09</v>
      </c>
      <c r="L3951" s="2" t="s">
        <v>20</v>
      </c>
      <c r="M3951" s="2" t="s">
        <v>25</v>
      </c>
      <c r="N3951" s="2">
        <v>0.51</v>
      </c>
      <c r="O3951" s="2" t="s">
        <v>16</v>
      </c>
      <c r="P3951" s="2">
        <v>13</v>
      </c>
      <c r="Q3951" s="2">
        <f t="shared" si="554"/>
        <v>2</v>
      </c>
      <c r="R3951" s="2">
        <v>34.700000000000003</v>
      </c>
      <c r="S3951" s="2">
        <f t="shared" si="555"/>
        <v>1</v>
      </c>
      <c r="T3951" s="42">
        <f>DataSet!G3782+DataSet!Q3782+DataSet!S3782</f>
        <v>6</v>
      </c>
      <c r="U3951" s="16" t="str">
        <f t="shared" si="556"/>
        <v>Medium</v>
      </c>
      <c r="V3951" s="4">
        <v>5</v>
      </c>
      <c r="W3951" s="33">
        <f t="shared" si="557"/>
        <v>540.335412371134</v>
      </c>
      <c r="X3951" s="2" t="s">
        <v>17</v>
      </c>
    </row>
    <row r="3952" spans="1:24" ht="14.25" customHeight="1" x14ac:dyDescent="0.25">
      <c r="A3952" s="2">
        <v>3858</v>
      </c>
      <c r="B3952" s="2">
        <v>24</v>
      </c>
      <c r="C3952" s="2" t="str">
        <f t="shared" si="549"/>
        <v>Young Adults</v>
      </c>
      <c r="D3952" s="2" t="s">
        <v>26</v>
      </c>
      <c r="E3952" s="2" t="s">
        <v>29</v>
      </c>
      <c r="F3952" s="2">
        <v>778.55</v>
      </c>
      <c r="G3952" s="2">
        <f t="shared" si="550"/>
        <v>3</v>
      </c>
      <c r="H3952" s="6">
        <v>48054</v>
      </c>
      <c r="I3952" s="12" t="str">
        <f t="shared" si="551"/>
        <v>2031</v>
      </c>
      <c r="J3952" s="10" t="str">
        <f t="shared" si="552"/>
        <v>Jul</v>
      </c>
      <c r="K3952" s="12" t="str">
        <f t="shared" si="553"/>
        <v>25</v>
      </c>
      <c r="L3952" s="2" t="s">
        <v>30</v>
      </c>
      <c r="M3952" s="2" t="s">
        <v>15</v>
      </c>
      <c r="N3952" s="2">
        <v>0.51</v>
      </c>
      <c r="O3952" s="2" t="s">
        <v>21</v>
      </c>
      <c r="P3952" s="2">
        <v>2</v>
      </c>
      <c r="Q3952" s="2">
        <f t="shared" si="554"/>
        <v>1</v>
      </c>
      <c r="R3952" s="2">
        <v>389.28</v>
      </c>
      <c r="S3952" s="2">
        <f t="shared" si="555"/>
        <v>3</v>
      </c>
      <c r="T3952" s="42">
        <f>DataSet!G3859+DataSet!Q3859+DataSet!S3859</f>
        <v>4</v>
      </c>
      <c r="U3952" s="16" t="str">
        <f t="shared" si="556"/>
        <v>Low</v>
      </c>
      <c r="V3952" s="4">
        <v>2</v>
      </c>
      <c r="W3952" s="33">
        <f t="shared" si="557"/>
        <v>528.26417431192647</v>
      </c>
      <c r="X3952" s="2" t="s">
        <v>22</v>
      </c>
    </row>
    <row r="3953" spans="1:24" ht="14.25" customHeight="1" x14ac:dyDescent="0.25">
      <c r="A3953" s="2">
        <v>4153</v>
      </c>
      <c r="B3953" s="2">
        <v>47</v>
      </c>
      <c r="C3953" s="2" t="str">
        <f t="shared" si="549"/>
        <v>Mid Adults</v>
      </c>
      <c r="D3953" s="2" t="s">
        <v>23</v>
      </c>
      <c r="E3953" s="2" t="s">
        <v>29</v>
      </c>
      <c r="F3953" s="2">
        <v>387.45</v>
      </c>
      <c r="G3953" s="2">
        <f t="shared" si="550"/>
        <v>2</v>
      </c>
      <c r="H3953" s="6">
        <v>48349</v>
      </c>
      <c r="I3953" s="12" t="str">
        <f t="shared" si="551"/>
        <v>2032</v>
      </c>
      <c r="J3953" s="10" t="str">
        <f t="shared" si="552"/>
        <v>May</v>
      </c>
      <c r="K3953" s="12" t="str">
        <f t="shared" si="553"/>
        <v>15</v>
      </c>
      <c r="L3953" s="2" t="s">
        <v>20</v>
      </c>
      <c r="M3953" s="2" t="s">
        <v>15</v>
      </c>
      <c r="N3953" s="2">
        <v>0.51</v>
      </c>
      <c r="O3953" s="2" t="s">
        <v>21</v>
      </c>
      <c r="P3953" s="2">
        <v>4</v>
      </c>
      <c r="Q3953" s="2">
        <f t="shared" si="554"/>
        <v>1</v>
      </c>
      <c r="R3953" s="2">
        <v>96.86</v>
      </c>
      <c r="S3953" s="2">
        <f t="shared" si="555"/>
        <v>2</v>
      </c>
      <c r="T3953" s="42">
        <f>DataSet!G4154+DataSet!Q4154+DataSet!S4154</f>
        <v>4</v>
      </c>
      <c r="U3953" s="16" t="str">
        <f t="shared" si="556"/>
        <v>Low</v>
      </c>
      <c r="V3953" s="4">
        <v>4</v>
      </c>
      <c r="W3953" s="33">
        <f t="shared" si="557"/>
        <v>508.4812888888888</v>
      </c>
      <c r="X3953" s="2" t="s">
        <v>22</v>
      </c>
    </row>
    <row r="3954" spans="1:24" ht="14.25" customHeight="1" x14ac:dyDescent="0.25">
      <c r="A3954" s="2">
        <v>4612</v>
      </c>
      <c r="B3954" s="2">
        <v>29</v>
      </c>
      <c r="C3954" s="2" t="str">
        <f t="shared" si="549"/>
        <v>Young Adults</v>
      </c>
      <c r="D3954" s="2" t="s">
        <v>26</v>
      </c>
      <c r="E3954" s="2" t="s">
        <v>19</v>
      </c>
      <c r="F3954" s="2">
        <v>84.39</v>
      </c>
      <c r="G3954" s="2">
        <f t="shared" si="550"/>
        <v>1</v>
      </c>
      <c r="H3954" s="6">
        <v>48808</v>
      </c>
      <c r="I3954" s="12" t="str">
        <f t="shared" si="551"/>
        <v>2033</v>
      </c>
      <c r="J3954" s="10" t="str">
        <f t="shared" si="552"/>
        <v>Aug</v>
      </c>
      <c r="K3954" s="12" t="str">
        <f t="shared" si="553"/>
        <v>17</v>
      </c>
      <c r="L3954" s="2" t="s">
        <v>24</v>
      </c>
      <c r="M3954" s="2" t="s">
        <v>25</v>
      </c>
      <c r="N3954" s="2">
        <v>0.51</v>
      </c>
      <c r="O3954" s="2" t="s">
        <v>21</v>
      </c>
      <c r="P3954" s="2">
        <v>18</v>
      </c>
      <c r="Q3954" s="2">
        <f t="shared" si="554"/>
        <v>3</v>
      </c>
      <c r="R3954" s="2">
        <v>4.6900000000000004</v>
      </c>
      <c r="S3954" s="2">
        <f t="shared" si="555"/>
        <v>1</v>
      </c>
      <c r="T3954" s="42">
        <f>DataSet!G4613+DataSet!Q4613+DataSet!S4613</f>
        <v>4</v>
      </c>
      <c r="U3954" s="16" t="str">
        <f t="shared" si="556"/>
        <v>Low</v>
      </c>
      <c r="V3954" s="4">
        <v>3</v>
      </c>
      <c r="W3954" s="33">
        <f t="shared" si="557"/>
        <v>511.12055555555588</v>
      </c>
      <c r="X3954" s="2" t="s">
        <v>28</v>
      </c>
    </row>
    <row r="3955" spans="1:24" ht="14.25" customHeight="1" x14ac:dyDescent="0.25">
      <c r="A3955" s="2">
        <v>4649</v>
      </c>
      <c r="B3955" s="2">
        <v>43</v>
      </c>
      <c r="C3955" s="2" t="str">
        <f t="shared" si="549"/>
        <v>Mid Adults</v>
      </c>
      <c r="D3955" s="2" t="s">
        <v>18</v>
      </c>
      <c r="E3955" s="2" t="s">
        <v>29</v>
      </c>
      <c r="F3955" s="2">
        <v>720.67</v>
      </c>
      <c r="G3955" s="2">
        <f t="shared" si="550"/>
        <v>3</v>
      </c>
      <c r="H3955" s="6">
        <v>48845</v>
      </c>
      <c r="I3955" s="12" t="str">
        <f t="shared" si="551"/>
        <v>2033</v>
      </c>
      <c r="J3955" s="10" t="str">
        <f t="shared" si="552"/>
        <v>Sep</v>
      </c>
      <c r="K3955" s="12" t="str">
        <f t="shared" si="553"/>
        <v>23</v>
      </c>
      <c r="L3955" s="2" t="s">
        <v>30</v>
      </c>
      <c r="M3955" s="2" t="s">
        <v>25</v>
      </c>
      <c r="N3955" s="2">
        <v>0.51</v>
      </c>
      <c r="O3955" s="2" t="s">
        <v>21</v>
      </c>
      <c r="P3955" s="2">
        <v>2</v>
      </c>
      <c r="Q3955" s="2">
        <f t="shared" si="554"/>
        <v>1</v>
      </c>
      <c r="R3955" s="2">
        <v>360.34</v>
      </c>
      <c r="S3955" s="2">
        <f t="shared" si="555"/>
        <v>3</v>
      </c>
      <c r="T3955" s="42">
        <f>DataSet!G4650+DataSet!Q4650+DataSet!S4650</f>
        <v>7</v>
      </c>
      <c r="U3955" s="16" t="str">
        <f t="shared" si="556"/>
        <v>High</v>
      </c>
      <c r="V3955" s="4">
        <v>2</v>
      </c>
      <c r="W3955" s="33">
        <f t="shared" si="557"/>
        <v>527.1107834101382</v>
      </c>
      <c r="X3955" s="2" t="s">
        <v>22</v>
      </c>
    </row>
    <row r="3956" spans="1:24" ht="14.25" customHeight="1" x14ac:dyDescent="0.25">
      <c r="A3956" s="2">
        <v>4698</v>
      </c>
      <c r="B3956" s="2">
        <v>40</v>
      </c>
      <c r="C3956" s="2" t="str">
        <f t="shared" si="549"/>
        <v>Mid Adults</v>
      </c>
      <c r="D3956" s="2" t="s">
        <v>12</v>
      </c>
      <c r="E3956" s="2" t="s">
        <v>19</v>
      </c>
      <c r="F3956" s="2">
        <v>580.48</v>
      </c>
      <c r="G3956" s="2">
        <f t="shared" si="550"/>
        <v>2</v>
      </c>
      <c r="H3956" s="6">
        <v>48894</v>
      </c>
      <c r="I3956" s="12" t="str">
        <f t="shared" si="551"/>
        <v>2033</v>
      </c>
      <c r="J3956" s="10" t="str">
        <f t="shared" si="552"/>
        <v>Nov</v>
      </c>
      <c r="K3956" s="12" t="str">
        <f t="shared" si="553"/>
        <v>11</v>
      </c>
      <c r="L3956" s="2" t="s">
        <v>14</v>
      </c>
      <c r="M3956" s="2" t="s">
        <v>25</v>
      </c>
      <c r="N3956" s="2">
        <v>0.51</v>
      </c>
      <c r="O3956" s="2" t="s">
        <v>16</v>
      </c>
      <c r="P3956" s="2">
        <v>13</v>
      </c>
      <c r="Q3956" s="2">
        <f t="shared" si="554"/>
        <v>2</v>
      </c>
      <c r="R3956" s="2">
        <v>44.65</v>
      </c>
      <c r="S3956" s="2">
        <f t="shared" si="555"/>
        <v>1</v>
      </c>
      <c r="T3956" s="42">
        <f>DataSet!G4699+DataSet!Q4699+DataSet!S4699</f>
        <v>4</v>
      </c>
      <c r="U3956" s="16" t="str">
        <f t="shared" si="556"/>
        <v>Low</v>
      </c>
      <c r="V3956" s="4">
        <v>4</v>
      </c>
      <c r="W3956" s="33">
        <f t="shared" si="557"/>
        <v>509.02160714285714</v>
      </c>
      <c r="X3956" s="2" t="s">
        <v>28</v>
      </c>
    </row>
    <row r="3957" spans="1:24" ht="14.25" customHeight="1" x14ac:dyDescent="0.25">
      <c r="A3957" s="2">
        <v>4820</v>
      </c>
      <c r="B3957" s="2">
        <v>48</v>
      </c>
      <c r="C3957" s="2" t="str">
        <f t="shared" si="549"/>
        <v>Mid Adults</v>
      </c>
      <c r="D3957" s="2" t="s">
        <v>26</v>
      </c>
      <c r="E3957" s="2" t="s">
        <v>27</v>
      </c>
      <c r="F3957" s="2">
        <v>632.75</v>
      </c>
      <c r="G3957" s="2">
        <f t="shared" si="550"/>
        <v>2</v>
      </c>
      <c r="H3957" s="6">
        <v>49016</v>
      </c>
      <c r="I3957" s="12" t="str">
        <f t="shared" si="551"/>
        <v>2034</v>
      </c>
      <c r="J3957" s="10" t="str">
        <f t="shared" si="552"/>
        <v>Mar</v>
      </c>
      <c r="K3957" s="12" t="str">
        <f t="shared" si="553"/>
        <v>13</v>
      </c>
      <c r="L3957" s="2" t="s">
        <v>24</v>
      </c>
      <c r="M3957" s="2" t="s">
        <v>25</v>
      </c>
      <c r="N3957" s="2">
        <v>0.51</v>
      </c>
      <c r="O3957" s="2" t="s">
        <v>16</v>
      </c>
      <c r="P3957" s="2">
        <v>6</v>
      </c>
      <c r="Q3957" s="2">
        <f t="shared" si="554"/>
        <v>2</v>
      </c>
      <c r="R3957" s="2">
        <v>105.46</v>
      </c>
      <c r="S3957" s="2">
        <f t="shared" si="555"/>
        <v>2</v>
      </c>
      <c r="T3957" s="42">
        <f>DataSet!G4821+DataSet!Q4821+DataSet!S4821</f>
        <v>7</v>
      </c>
      <c r="U3957" s="16" t="str">
        <f t="shared" si="556"/>
        <v>High</v>
      </c>
      <c r="V3957" s="4">
        <v>2</v>
      </c>
      <c r="W3957" s="33">
        <f t="shared" si="557"/>
        <v>526.21467592592592</v>
      </c>
      <c r="X3957" s="2" t="s">
        <v>22</v>
      </c>
    </row>
    <row r="3958" spans="1:24" ht="14.25" customHeight="1" x14ac:dyDescent="0.25">
      <c r="A3958" s="2">
        <v>345</v>
      </c>
      <c r="B3958" s="2">
        <v>27</v>
      </c>
      <c r="C3958" s="2" t="str">
        <f t="shared" si="549"/>
        <v>Young Adults</v>
      </c>
      <c r="D3958" s="2" t="s">
        <v>26</v>
      </c>
      <c r="E3958" s="2" t="s">
        <v>29</v>
      </c>
      <c r="F3958" s="2">
        <v>427.11</v>
      </c>
      <c r="G3958" s="2">
        <f t="shared" si="550"/>
        <v>2</v>
      </c>
      <c r="H3958" s="6">
        <v>44541</v>
      </c>
      <c r="I3958" s="12" t="str">
        <f t="shared" si="551"/>
        <v>2021</v>
      </c>
      <c r="J3958" s="10" t="str">
        <f t="shared" si="552"/>
        <v>Dec</v>
      </c>
      <c r="K3958" s="12" t="str">
        <f t="shared" si="553"/>
        <v>11</v>
      </c>
      <c r="L3958" s="2" t="s">
        <v>30</v>
      </c>
      <c r="M3958" s="2" t="s">
        <v>15</v>
      </c>
      <c r="N3958" s="2">
        <v>0.5</v>
      </c>
      <c r="O3958" s="2" t="s">
        <v>16</v>
      </c>
      <c r="P3958" s="2">
        <v>5</v>
      </c>
      <c r="Q3958" s="2">
        <f t="shared" si="554"/>
        <v>1</v>
      </c>
      <c r="R3958" s="2">
        <v>85.42</v>
      </c>
      <c r="S3958" s="2">
        <f t="shared" si="555"/>
        <v>2</v>
      </c>
      <c r="T3958" s="42">
        <f>DataSet!G346+DataSet!Q346+DataSet!S346</f>
        <v>6</v>
      </c>
      <c r="U3958" s="16" t="str">
        <f t="shared" si="556"/>
        <v>Medium</v>
      </c>
      <c r="V3958" s="4">
        <v>4</v>
      </c>
      <c r="W3958" s="33">
        <f t="shared" si="557"/>
        <v>508.70116591928246</v>
      </c>
      <c r="X3958" s="2" t="s">
        <v>17</v>
      </c>
    </row>
    <row r="3959" spans="1:24" ht="14.25" customHeight="1" x14ac:dyDescent="0.25">
      <c r="A3959" s="2">
        <v>489</v>
      </c>
      <c r="B3959" s="2">
        <v>63</v>
      </c>
      <c r="C3959" s="2" t="str">
        <f t="shared" si="549"/>
        <v>Seniors</v>
      </c>
      <c r="D3959" s="2" t="s">
        <v>12</v>
      </c>
      <c r="E3959" s="2" t="s">
        <v>27</v>
      </c>
      <c r="F3959" s="2">
        <v>724.39</v>
      </c>
      <c r="G3959" s="2">
        <f t="shared" si="550"/>
        <v>3</v>
      </c>
      <c r="H3959" s="6">
        <v>44685</v>
      </c>
      <c r="I3959" s="12" t="str">
        <f t="shared" si="551"/>
        <v>2022</v>
      </c>
      <c r="J3959" s="10" t="str">
        <f t="shared" si="552"/>
        <v>May</v>
      </c>
      <c r="K3959" s="12" t="str">
        <f t="shared" si="553"/>
        <v>04</v>
      </c>
      <c r="L3959" s="2" t="s">
        <v>30</v>
      </c>
      <c r="M3959" s="2" t="s">
        <v>25</v>
      </c>
      <c r="N3959" s="2">
        <v>0.5</v>
      </c>
      <c r="O3959" s="2" t="s">
        <v>16</v>
      </c>
      <c r="P3959" s="2">
        <v>7</v>
      </c>
      <c r="Q3959" s="2">
        <f t="shared" si="554"/>
        <v>2</v>
      </c>
      <c r="R3959" s="2">
        <v>103.48</v>
      </c>
      <c r="S3959" s="2">
        <f t="shared" si="555"/>
        <v>2</v>
      </c>
      <c r="T3959" s="42">
        <f>DataSet!G490+DataSet!Q490+DataSet!S490</f>
        <v>4</v>
      </c>
      <c r="U3959" s="16" t="str">
        <f t="shared" si="556"/>
        <v>Low</v>
      </c>
      <c r="V3959" s="4">
        <v>1</v>
      </c>
      <c r="W3959" s="33">
        <f t="shared" si="557"/>
        <v>531.08070707070692</v>
      </c>
      <c r="X3959" s="2" t="s">
        <v>22</v>
      </c>
    </row>
    <row r="3960" spans="1:24" ht="14.25" customHeight="1" x14ac:dyDescent="0.25">
      <c r="A3960" s="2">
        <v>712</v>
      </c>
      <c r="B3960" s="2">
        <v>26</v>
      </c>
      <c r="C3960" s="2" t="str">
        <f t="shared" si="549"/>
        <v>Young Adults</v>
      </c>
      <c r="D3960" s="2" t="s">
        <v>18</v>
      </c>
      <c r="E3960" s="2" t="s">
        <v>29</v>
      </c>
      <c r="F3960" s="2">
        <v>190.86</v>
      </c>
      <c r="G3960" s="2">
        <f t="shared" si="550"/>
        <v>1</v>
      </c>
      <c r="H3960" s="6">
        <v>44908</v>
      </c>
      <c r="I3960" s="12" t="str">
        <f t="shared" si="551"/>
        <v>2022</v>
      </c>
      <c r="J3960" s="10" t="str">
        <f t="shared" si="552"/>
        <v>Dec</v>
      </c>
      <c r="K3960" s="12" t="str">
        <f t="shared" si="553"/>
        <v>13</v>
      </c>
      <c r="L3960" s="2" t="s">
        <v>30</v>
      </c>
      <c r="M3960" s="2" t="s">
        <v>25</v>
      </c>
      <c r="N3960" s="2">
        <v>0.5</v>
      </c>
      <c r="O3960" s="2" t="s">
        <v>16</v>
      </c>
      <c r="P3960" s="2">
        <v>12</v>
      </c>
      <c r="Q3960" s="2">
        <f t="shared" si="554"/>
        <v>2</v>
      </c>
      <c r="R3960" s="2">
        <v>15.9</v>
      </c>
      <c r="S3960" s="2">
        <f t="shared" si="555"/>
        <v>1</v>
      </c>
      <c r="T3960" s="42">
        <f>DataSet!G713+DataSet!Q713+DataSet!S713</f>
        <v>5</v>
      </c>
      <c r="U3960" s="16" t="str">
        <f t="shared" si="556"/>
        <v>Medium</v>
      </c>
      <c r="V3960" s="4">
        <v>4</v>
      </c>
      <c r="W3960" s="33">
        <f t="shared" si="557"/>
        <v>509.06869369369372</v>
      </c>
      <c r="X3960" s="2" t="s">
        <v>22</v>
      </c>
    </row>
    <row r="3961" spans="1:24" ht="14.25" customHeight="1" x14ac:dyDescent="0.25">
      <c r="A3961" s="2">
        <v>845</v>
      </c>
      <c r="B3961" s="2">
        <v>52</v>
      </c>
      <c r="C3961" s="2" t="str">
        <f t="shared" si="549"/>
        <v>Late Adults</v>
      </c>
      <c r="D3961" s="2" t="s">
        <v>18</v>
      </c>
      <c r="E3961" s="2" t="s">
        <v>27</v>
      </c>
      <c r="F3961" s="2">
        <v>550.19000000000005</v>
      </c>
      <c r="G3961" s="2">
        <f t="shared" si="550"/>
        <v>2</v>
      </c>
      <c r="H3961" s="6">
        <v>45041</v>
      </c>
      <c r="I3961" s="12" t="str">
        <f t="shared" si="551"/>
        <v>2023</v>
      </c>
      <c r="J3961" s="10" t="str">
        <f t="shared" si="552"/>
        <v>Apr</v>
      </c>
      <c r="K3961" s="12" t="str">
        <f t="shared" si="553"/>
        <v>25</v>
      </c>
      <c r="L3961" s="2" t="s">
        <v>14</v>
      </c>
      <c r="M3961" s="2" t="s">
        <v>15</v>
      </c>
      <c r="N3961" s="2">
        <v>0.5</v>
      </c>
      <c r="O3961" s="2" t="s">
        <v>16</v>
      </c>
      <c r="P3961" s="2">
        <v>9</v>
      </c>
      <c r="Q3961" s="2">
        <f t="shared" si="554"/>
        <v>2</v>
      </c>
      <c r="R3961" s="2">
        <v>61.13</v>
      </c>
      <c r="S3961" s="2">
        <f t="shared" si="555"/>
        <v>2</v>
      </c>
      <c r="T3961" s="42">
        <f>DataSet!G846+DataSet!Q846+DataSet!S846</f>
        <v>7</v>
      </c>
      <c r="U3961" s="16" t="str">
        <f t="shared" si="556"/>
        <v>High</v>
      </c>
      <c r="V3961" s="4">
        <v>4</v>
      </c>
      <c r="W3961" s="33">
        <f t="shared" si="557"/>
        <v>510.50855203619909</v>
      </c>
      <c r="X3961" s="2" t="s">
        <v>28</v>
      </c>
    </row>
    <row r="3962" spans="1:24" ht="14.25" customHeight="1" x14ac:dyDescent="0.25">
      <c r="A3962" s="2">
        <v>1509</v>
      </c>
      <c r="B3962" s="2">
        <v>65</v>
      </c>
      <c r="C3962" s="2" t="str">
        <f t="shared" si="549"/>
        <v>Seniors</v>
      </c>
      <c r="D3962" s="2" t="s">
        <v>12</v>
      </c>
      <c r="E3962" s="2" t="s">
        <v>27</v>
      </c>
      <c r="F3962" s="2">
        <v>314.22000000000003</v>
      </c>
      <c r="G3962" s="2">
        <f t="shared" si="550"/>
        <v>1</v>
      </c>
      <c r="H3962" s="6">
        <v>45705</v>
      </c>
      <c r="I3962" s="12" t="str">
        <f t="shared" si="551"/>
        <v>2025</v>
      </c>
      <c r="J3962" s="10" t="str">
        <f t="shared" si="552"/>
        <v>Feb</v>
      </c>
      <c r="K3962" s="12" t="str">
        <f t="shared" si="553"/>
        <v>17</v>
      </c>
      <c r="L3962" s="2" t="s">
        <v>14</v>
      </c>
      <c r="M3962" s="2" t="s">
        <v>15</v>
      </c>
      <c r="N3962" s="2">
        <v>0.5</v>
      </c>
      <c r="O3962" s="2" t="s">
        <v>21</v>
      </c>
      <c r="P3962" s="2">
        <v>19</v>
      </c>
      <c r="Q3962" s="2">
        <f t="shared" si="554"/>
        <v>3</v>
      </c>
      <c r="R3962" s="2">
        <v>16.54</v>
      </c>
      <c r="S3962" s="2">
        <f t="shared" si="555"/>
        <v>1</v>
      </c>
      <c r="T3962" s="42">
        <f>DataSet!G1510+DataSet!Q1510+DataSet!S1510</f>
        <v>4</v>
      </c>
      <c r="U3962" s="16" t="str">
        <f t="shared" si="556"/>
        <v>Low</v>
      </c>
      <c r="V3962" s="4">
        <v>1</v>
      </c>
      <c r="W3962" s="33">
        <f t="shared" si="557"/>
        <v>530.09944162436534</v>
      </c>
      <c r="X3962" s="2" t="s">
        <v>28</v>
      </c>
    </row>
    <row r="3963" spans="1:24" ht="14.25" customHeight="1" x14ac:dyDescent="0.25">
      <c r="A3963" s="2">
        <v>1951</v>
      </c>
      <c r="B3963" s="2">
        <v>60</v>
      </c>
      <c r="C3963" s="2" t="str">
        <f t="shared" si="549"/>
        <v>Seniors</v>
      </c>
      <c r="D3963" s="2" t="s">
        <v>18</v>
      </c>
      <c r="E3963" s="2" t="s">
        <v>29</v>
      </c>
      <c r="F3963" s="2">
        <v>592.54</v>
      </c>
      <c r="G3963" s="2">
        <f t="shared" si="550"/>
        <v>2</v>
      </c>
      <c r="H3963" s="6">
        <v>46147</v>
      </c>
      <c r="I3963" s="12" t="str">
        <f t="shared" si="551"/>
        <v>2026</v>
      </c>
      <c r="J3963" s="10" t="str">
        <f t="shared" si="552"/>
        <v>May</v>
      </c>
      <c r="K3963" s="12" t="str">
        <f t="shared" si="553"/>
        <v>05</v>
      </c>
      <c r="L3963" s="2" t="s">
        <v>14</v>
      </c>
      <c r="M3963" s="2" t="s">
        <v>15</v>
      </c>
      <c r="N3963" s="2">
        <v>0.5</v>
      </c>
      <c r="O3963" s="2" t="s">
        <v>21</v>
      </c>
      <c r="P3963" s="2">
        <v>15</v>
      </c>
      <c r="Q3963" s="2">
        <f t="shared" si="554"/>
        <v>2</v>
      </c>
      <c r="R3963" s="2">
        <v>39.5</v>
      </c>
      <c r="S3963" s="2">
        <f t="shared" si="555"/>
        <v>1</v>
      </c>
      <c r="T3963" s="42">
        <f>DataSet!G1952+DataSet!Q1952+DataSet!S1952</f>
        <v>6</v>
      </c>
      <c r="U3963" s="16" t="str">
        <f t="shared" si="556"/>
        <v>Medium</v>
      </c>
      <c r="V3963" s="4">
        <v>4</v>
      </c>
      <c r="W3963" s="33">
        <f t="shared" si="557"/>
        <v>510.3281818181818</v>
      </c>
      <c r="X3963" s="2" t="s">
        <v>22</v>
      </c>
    </row>
    <row r="3964" spans="1:24" ht="14.25" customHeight="1" x14ac:dyDescent="0.25">
      <c r="A3964" s="2">
        <v>2103</v>
      </c>
      <c r="B3964" s="2">
        <v>33</v>
      </c>
      <c r="C3964" s="2" t="str">
        <f t="shared" si="549"/>
        <v>Early Adults</v>
      </c>
      <c r="D3964" s="2" t="s">
        <v>12</v>
      </c>
      <c r="E3964" s="2" t="s">
        <v>29</v>
      </c>
      <c r="F3964" s="2">
        <v>467.58</v>
      </c>
      <c r="G3964" s="2">
        <f t="shared" si="550"/>
        <v>2</v>
      </c>
      <c r="H3964" s="6">
        <v>46299</v>
      </c>
      <c r="I3964" s="12" t="str">
        <f t="shared" si="551"/>
        <v>2026</v>
      </c>
      <c r="J3964" s="10" t="str">
        <f t="shared" si="552"/>
        <v>Oct</v>
      </c>
      <c r="K3964" s="12" t="str">
        <f t="shared" si="553"/>
        <v>04</v>
      </c>
      <c r="L3964" s="2" t="s">
        <v>14</v>
      </c>
      <c r="M3964" s="2" t="s">
        <v>15</v>
      </c>
      <c r="N3964" s="2">
        <v>0.5</v>
      </c>
      <c r="O3964" s="2" t="s">
        <v>21</v>
      </c>
      <c r="P3964" s="2">
        <v>1</v>
      </c>
      <c r="Q3964" s="2">
        <f t="shared" si="554"/>
        <v>1</v>
      </c>
      <c r="R3964" s="2">
        <v>467.58</v>
      </c>
      <c r="S3964" s="2">
        <f t="shared" si="555"/>
        <v>3</v>
      </c>
      <c r="T3964" s="42">
        <f>DataSet!G2104+DataSet!Q2104+DataSet!S2104</f>
        <v>5</v>
      </c>
      <c r="U3964" s="16" t="str">
        <f t="shared" si="556"/>
        <v>Medium</v>
      </c>
      <c r="V3964" s="4">
        <v>3</v>
      </c>
      <c r="W3964" s="33">
        <f t="shared" si="557"/>
        <v>513.10534883720959</v>
      </c>
      <c r="X3964" s="2" t="s">
        <v>17</v>
      </c>
    </row>
    <row r="3965" spans="1:24" ht="14.25" customHeight="1" x14ac:dyDescent="0.25">
      <c r="A3965" s="2">
        <v>2647</v>
      </c>
      <c r="B3965" s="2">
        <v>52</v>
      </c>
      <c r="C3965" s="2" t="str">
        <f t="shared" si="549"/>
        <v>Late Adults</v>
      </c>
      <c r="D3965" s="2" t="s">
        <v>23</v>
      </c>
      <c r="E3965" s="2" t="s">
        <v>19</v>
      </c>
      <c r="F3965" s="2">
        <v>570.87</v>
      </c>
      <c r="G3965" s="2">
        <f t="shared" si="550"/>
        <v>2</v>
      </c>
      <c r="H3965" s="6">
        <v>46843</v>
      </c>
      <c r="I3965" s="12" t="str">
        <f t="shared" si="551"/>
        <v>2028</v>
      </c>
      <c r="J3965" s="10" t="str">
        <f t="shared" si="552"/>
        <v>Mar</v>
      </c>
      <c r="K3965" s="12" t="str">
        <f t="shared" si="553"/>
        <v>31</v>
      </c>
      <c r="L3965" s="2" t="s">
        <v>20</v>
      </c>
      <c r="M3965" s="2" t="s">
        <v>25</v>
      </c>
      <c r="N3965" s="2">
        <v>0.5</v>
      </c>
      <c r="O3965" s="2" t="s">
        <v>21</v>
      </c>
      <c r="P3965" s="2">
        <v>19</v>
      </c>
      <c r="Q3965" s="2">
        <f t="shared" si="554"/>
        <v>3</v>
      </c>
      <c r="R3965" s="2">
        <v>30.05</v>
      </c>
      <c r="S3965" s="2">
        <f t="shared" si="555"/>
        <v>1</v>
      </c>
      <c r="T3965" s="42">
        <f>DataSet!G2648+DataSet!Q2648+DataSet!S2648</f>
        <v>5</v>
      </c>
      <c r="U3965" s="16" t="str">
        <f t="shared" si="556"/>
        <v>Medium</v>
      </c>
      <c r="V3965" s="4">
        <v>4</v>
      </c>
      <c r="W3965" s="33">
        <f t="shared" si="557"/>
        <v>509.95278538812778</v>
      </c>
      <c r="X3965" s="2" t="s">
        <v>17</v>
      </c>
    </row>
    <row r="3966" spans="1:24" ht="14.25" customHeight="1" x14ac:dyDescent="0.25">
      <c r="A3966" s="2">
        <v>2712</v>
      </c>
      <c r="B3966" s="2">
        <v>36</v>
      </c>
      <c r="C3966" s="2" t="str">
        <f t="shared" si="549"/>
        <v>Early Adults</v>
      </c>
      <c r="D3966" s="2" t="s">
        <v>18</v>
      </c>
      <c r="E3966" s="2" t="s">
        <v>27</v>
      </c>
      <c r="F3966" s="2">
        <v>390.65</v>
      </c>
      <c r="G3966" s="2">
        <f t="shared" si="550"/>
        <v>2</v>
      </c>
      <c r="H3966" s="6">
        <v>46908</v>
      </c>
      <c r="I3966" s="12" t="str">
        <f t="shared" si="551"/>
        <v>2028</v>
      </c>
      <c r="J3966" s="10" t="str">
        <f t="shared" si="552"/>
        <v>Jun</v>
      </c>
      <c r="K3966" s="12" t="str">
        <f t="shared" si="553"/>
        <v>04</v>
      </c>
      <c r="L3966" s="2" t="s">
        <v>14</v>
      </c>
      <c r="M3966" s="2" t="s">
        <v>25</v>
      </c>
      <c r="N3966" s="2">
        <v>0.5</v>
      </c>
      <c r="O3966" s="2" t="s">
        <v>16</v>
      </c>
      <c r="P3966" s="2">
        <v>11</v>
      </c>
      <c r="Q3966" s="2">
        <f t="shared" si="554"/>
        <v>2</v>
      </c>
      <c r="R3966" s="2">
        <v>35.51</v>
      </c>
      <c r="S3966" s="2">
        <f t="shared" si="555"/>
        <v>1</v>
      </c>
      <c r="T3966" s="42">
        <f>DataSet!G2713+DataSet!Q2713+DataSet!S2713</f>
        <v>6</v>
      </c>
      <c r="U3966" s="16" t="str">
        <f t="shared" si="556"/>
        <v>Medium</v>
      </c>
      <c r="V3966" s="4">
        <v>2</v>
      </c>
      <c r="W3966" s="33">
        <f t="shared" si="557"/>
        <v>525.71916279069774</v>
      </c>
      <c r="X3966" s="2" t="s">
        <v>28</v>
      </c>
    </row>
    <row r="3967" spans="1:24" ht="14.25" customHeight="1" x14ac:dyDescent="0.25">
      <c r="A3967" s="2">
        <v>2964</v>
      </c>
      <c r="B3967" s="2">
        <v>27</v>
      </c>
      <c r="C3967" s="2" t="str">
        <f t="shared" si="549"/>
        <v>Young Adults</v>
      </c>
      <c r="D3967" s="2" t="s">
        <v>18</v>
      </c>
      <c r="E3967" s="2" t="s">
        <v>27</v>
      </c>
      <c r="F3967" s="2">
        <v>550.04999999999995</v>
      </c>
      <c r="G3967" s="2">
        <f t="shared" si="550"/>
        <v>2</v>
      </c>
      <c r="H3967" s="6">
        <v>47160</v>
      </c>
      <c r="I3967" s="12" t="str">
        <f t="shared" si="551"/>
        <v>2029</v>
      </c>
      <c r="J3967" s="10" t="str">
        <f t="shared" si="552"/>
        <v>Feb</v>
      </c>
      <c r="K3967" s="12" t="str">
        <f t="shared" si="553"/>
        <v>11</v>
      </c>
      <c r="L3967" s="2" t="s">
        <v>24</v>
      </c>
      <c r="M3967" s="2" t="s">
        <v>15</v>
      </c>
      <c r="N3967" s="2">
        <v>0.5</v>
      </c>
      <c r="O3967" s="2" t="s">
        <v>21</v>
      </c>
      <c r="P3967" s="2">
        <v>8</v>
      </c>
      <c r="Q3967" s="2">
        <f t="shared" si="554"/>
        <v>2</v>
      </c>
      <c r="R3967" s="2">
        <v>68.760000000000005</v>
      </c>
      <c r="S3967" s="2">
        <f t="shared" si="555"/>
        <v>2</v>
      </c>
      <c r="T3967" s="42">
        <f>DataSet!G2965+DataSet!Q2965+DataSet!S2965</f>
        <v>6</v>
      </c>
      <c r="U3967" s="16" t="str">
        <f t="shared" si="556"/>
        <v>Medium</v>
      </c>
      <c r="V3967" s="4">
        <v>4</v>
      </c>
      <c r="W3967" s="33">
        <f t="shared" si="557"/>
        <v>509.6733486238532</v>
      </c>
      <c r="X3967" s="2" t="s">
        <v>17</v>
      </c>
    </row>
    <row r="3968" spans="1:24" ht="14.25" customHeight="1" x14ac:dyDescent="0.25">
      <c r="A3968" s="2">
        <v>3132</v>
      </c>
      <c r="B3968" s="2">
        <v>45</v>
      </c>
      <c r="C3968" s="2" t="str">
        <f t="shared" si="549"/>
        <v>Mid Adults</v>
      </c>
      <c r="D3968" s="2" t="s">
        <v>18</v>
      </c>
      <c r="E3968" s="2" t="s">
        <v>19</v>
      </c>
      <c r="F3968" s="2">
        <v>587.12</v>
      </c>
      <c r="G3968" s="2">
        <f t="shared" si="550"/>
        <v>2</v>
      </c>
      <c r="H3968" s="6">
        <v>47328</v>
      </c>
      <c r="I3968" s="12" t="str">
        <f t="shared" si="551"/>
        <v>2029</v>
      </c>
      <c r="J3968" s="10" t="str">
        <f t="shared" si="552"/>
        <v>Jul</v>
      </c>
      <c r="K3968" s="12" t="str">
        <f t="shared" si="553"/>
        <v>29</v>
      </c>
      <c r="L3968" s="2" t="s">
        <v>14</v>
      </c>
      <c r="M3968" s="2" t="s">
        <v>15</v>
      </c>
      <c r="N3968" s="2">
        <v>0.5</v>
      </c>
      <c r="O3968" s="2" t="s">
        <v>21</v>
      </c>
      <c r="P3968" s="2">
        <v>2</v>
      </c>
      <c r="Q3968" s="2">
        <f t="shared" si="554"/>
        <v>1</v>
      </c>
      <c r="R3968" s="2">
        <v>293.56</v>
      </c>
      <c r="S3968" s="2">
        <f t="shared" si="555"/>
        <v>3</v>
      </c>
      <c r="T3968" s="42">
        <f>DataSet!G3133+DataSet!Q3133+DataSet!S3133</f>
        <v>6</v>
      </c>
      <c r="U3968" s="16" t="str">
        <f t="shared" si="556"/>
        <v>Medium</v>
      </c>
      <c r="V3968" s="4">
        <v>3</v>
      </c>
      <c r="W3968" s="33">
        <f t="shared" si="557"/>
        <v>513.3180841121499</v>
      </c>
      <c r="X3968" s="2" t="s">
        <v>17</v>
      </c>
    </row>
    <row r="3969" spans="1:24" ht="14.25" customHeight="1" x14ac:dyDescent="0.25">
      <c r="A3969" s="2">
        <v>3137</v>
      </c>
      <c r="B3969" s="2">
        <v>18</v>
      </c>
      <c r="C3969" s="2" t="str">
        <f t="shared" si="549"/>
        <v>Young Adults</v>
      </c>
      <c r="D3969" s="2" t="s">
        <v>12</v>
      </c>
      <c r="E3969" s="2" t="s">
        <v>19</v>
      </c>
      <c r="F3969" s="2">
        <v>231.6</v>
      </c>
      <c r="G3969" s="2">
        <f t="shared" si="550"/>
        <v>1</v>
      </c>
      <c r="H3969" s="6">
        <v>47333</v>
      </c>
      <c r="I3969" s="12" t="str">
        <f t="shared" si="551"/>
        <v>2029</v>
      </c>
      <c r="J3969" s="10" t="str">
        <f t="shared" si="552"/>
        <v>Aug</v>
      </c>
      <c r="K3969" s="12" t="str">
        <f t="shared" si="553"/>
        <v>03</v>
      </c>
      <c r="L3969" s="2" t="s">
        <v>14</v>
      </c>
      <c r="M3969" s="2" t="s">
        <v>25</v>
      </c>
      <c r="N3969" s="2">
        <v>0.5</v>
      </c>
      <c r="O3969" s="2" t="s">
        <v>21</v>
      </c>
      <c r="P3969" s="2">
        <v>4</v>
      </c>
      <c r="Q3969" s="2">
        <f t="shared" si="554"/>
        <v>1</v>
      </c>
      <c r="R3969" s="2">
        <v>57.9</v>
      </c>
      <c r="S3969" s="2">
        <f t="shared" si="555"/>
        <v>2</v>
      </c>
      <c r="T3969" s="42">
        <f>DataSet!G3138+DataSet!Q3138+DataSet!S3138</f>
        <v>4</v>
      </c>
      <c r="U3969" s="16" t="str">
        <f t="shared" si="556"/>
        <v>Low</v>
      </c>
      <c r="V3969" s="4">
        <v>1</v>
      </c>
      <c r="W3969" s="33">
        <f t="shared" si="557"/>
        <v>531.20086734693859</v>
      </c>
      <c r="X3969" s="2" t="s">
        <v>17</v>
      </c>
    </row>
    <row r="3970" spans="1:24" ht="14.25" customHeight="1" x14ac:dyDescent="0.25">
      <c r="A3970" s="2">
        <v>3329</v>
      </c>
      <c r="B3970" s="2">
        <v>69</v>
      </c>
      <c r="C3970" s="2" t="str">
        <f t="shared" ref="C3970:C4033" si="558">IF(AND(B3970&gt;=18, B3970&lt;=29), "Young Adults",
   IF(AND(B3970&gt;=30, B3970&lt;=39), "Early Adults",
      IF(AND(B3970&gt;=40, B3970&lt;=49), "Mid Adults",
         IF(AND(B3970&gt;=50, B3970&lt;=59), "Late Adults",
            IF(AND(B3970&gt;=60, B3970&lt;=69), "Seniors", "Out of Range")
         )
      )
   )
)</f>
        <v>Seniors</v>
      </c>
      <c r="D3970" s="2" t="s">
        <v>18</v>
      </c>
      <c r="E3970" s="2" t="s">
        <v>13</v>
      </c>
      <c r="F3970" s="2">
        <v>527.04999999999995</v>
      </c>
      <c r="G3970" s="2">
        <f t="shared" ref="G3970:G4033" si="559">IF(F3970 &lt;= 350, 1, IF(F3970&gt; 350, IF(F3970 &lt;= 650, 2, 3)))</f>
        <v>2</v>
      </c>
      <c r="H3970" s="6">
        <v>47525</v>
      </c>
      <c r="I3970" s="12" t="str">
        <f t="shared" ref="I3970:I4033" si="560">TEXT(H3970, "yyyy")</f>
        <v>2030</v>
      </c>
      <c r="J3970" s="10" t="str">
        <f t="shared" ref="J3970:J4033" si="561">TEXT(H3970, "mmm")</f>
        <v>Feb</v>
      </c>
      <c r="K3970" s="12" t="str">
        <f t="shared" ref="K3970:K4033" si="562">TEXT(H3970, "dd")</f>
        <v>11</v>
      </c>
      <c r="L3970" s="2" t="s">
        <v>24</v>
      </c>
      <c r="M3970" s="2" t="s">
        <v>25</v>
      </c>
      <c r="N3970" s="2">
        <v>0.5</v>
      </c>
      <c r="O3970" s="2" t="s">
        <v>21</v>
      </c>
      <c r="P3970" s="2">
        <v>13</v>
      </c>
      <c r="Q3970" s="2">
        <f t="shared" ref="Q3970:Q4033" si="563">IF(P3970 &lt;= 5, 1, IF(P3970&gt; 5, IF(P3970 &lt;= 15, 2, 3)))</f>
        <v>2</v>
      </c>
      <c r="R3970" s="2">
        <v>40.54</v>
      </c>
      <c r="S3970" s="2">
        <f t="shared" ref="S3970:S4033" si="564">IF(R3970 &lt;= 50, 1, IF(R3970&gt; 50, IF(R3970 &lt;= 150, 2, 3)))</f>
        <v>1</v>
      </c>
      <c r="T3970" s="42">
        <f>DataSet!G3330+DataSet!Q3330+DataSet!S3330</f>
        <v>6</v>
      </c>
      <c r="U3970" s="16" t="str">
        <f t="shared" ref="U3970:U4033" si="565">IF(T3970&lt;=4,"Low",IF(T3970&lt;=6,"Medium","High"))</f>
        <v>Medium</v>
      </c>
      <c r="V3970" s="4">
        <v>5</v>
      </c>
      <c r="W3970" s="33">
        <f t="shared" ref="W3970:W4033" si="566">AVERAGEIFS(F3970:F8969, V3970:V8969,V3970 )</f>
        <v>540.79777202072523</v>
      </c>
      <c r="X3970" s="2" t="s">
        <v>22</v>
      </c>
    </row>
    <row r="3971" spans="1:24" ht="14.25" customHeight="1" x14ac:dyDescent="0.25">
      <c r="A3971" s="2">
        <v>3428</v>
      </c>
      <c r="B3971" s="2">
        <v>61</v>
      </c>
      <c r="C3971" s="2" t="str">
        <f t="shared" si="558"/>
        <v>Seniors</v>
      </c>
      <c r="D3971" s="2" t="s">
        <v>26</v>
      </c>
      <c r="E3971" s="2" t="s">
        <v>27</v>
      </c>
      <c r="F3971" s="2">
        <v>488.16</v>
      </c>
      <c r="G3971" s="2">
        <f t="shared" si="559"/>
        <v>2</v>
      </c>
      <c r="H3971" s="6">
        <v>47624</v>
      </c>
      <c r="I3971" s="12" t="str">
        <f t="shared" si="560"/>
        <v>2030</v>
      </c>
      <c r="J3971" s="10" t="str">
        <f t="shared" si="561"/>
        <v>May</v>
      </c>
      <c r="K3971" s="12" t="str">
        <f t="shared" si="562"/>
        <v>21</v>
      </c>
      <c r="L3971" s="2" t="s">
        <v>30</v>
      </c>
      <c r="M3971" s="2" t="s">
        <v>25</v>
      </c>
      <c r="N3971" s="2">
        <v>0.5</v>
      </c>
      <c r="O3971" s="2" t="s">
        <v>21</v>
      </c>
      <c r="P3971" s="2">
        <v>1</v>
      </c>
      <c r="Q3971" s="2">
        <f t="shared" si="563"/>
        <v>1</v>
      </c>
      <c r="R3971" s="2">
        <v>488.16</v>
      </c>
      <c r="S3971" s="2">
        <f t="shared" si="564"/>
        <v>3</v>
      </c>
      <c r="T3971" s="42">
        <f>DataSet!G3429+DataSet!Q3429+DataSet!S3429</f>
        <v>4</v>
      </c>
      <c r="U3971" s="16" t="str">
        <f t="shared" si="565"/>
        <v>Low</v>
      </c>
      <c r="V3971" s="4">
        <v>3</v>
      </c>
      <c r="W3971" s="33">
        <f t="shared" si="566"/>
        <v>512.97159624413189</v>
      </c>
      <c r="X3971" s="2" t="s">
        <v>28</v>
      </c>
    </row>
    <row r="3972" spans="1:24" ht="14.25" customHeight="1" x14ac:dyDescent="0.25">
      <c r="A3972" s="2">
        <v>3534</v>
      </c>
      <c r="B3972" s="2">
        <v>39</v>
      </c>
      <c r="C3972" s="2" t="str">
        <f t="shared" si="558"/>
        <v>Early Adults</v>
      </c>
      <c r="D3972" s="2" t="s">
        <v>23</v>
      </c>
      <c r="E3972" s="2" t="s">
        <v>13</v>
      </c>
      <c r="F3972" s="2">
        <v>478.31</v>
      </c>
      <c r="G3972" s="2">
        <f t="shared" si="559"/>
        <v>2</v>
      </c>
      <c r="H3972" s="6">
        <v>47730</v>
      </c>
      <c r="I3972" s="12" t="str">
        <f t="shared" si="560"/>
        <v>2030</v>
      </c>
      <c r="J3972" s="10" t="str">
        <f t="shared" si="561"/>
        <v>Sep</v>
      </c>
      <c r="K3972" s="12" t="str">
        <f t="shared" si="562"/>
        <v>04</v>
      </c>
      <c r="L3972" s="2" t="s">
        <v>30</v>
      </c>
      <c r="M3972" s="2" t="s">
        <v>25</v>
      </c>
      <c r="N3972" s="2">
        <v>0.5</v>
      </c>
      <c r="O3972" s="2" t="s">
        <v>21</v>
      </c>
      <c r="P3972" s="2">
        <v>7</v>
      </c>
      <c r="Q3972" s="2">
        <f t="shared" si="563"/>
        <v>2</v>
      </c>
      <c r="R3972" s="2">
        <v>68.33</v>
      </c>
      <c r="S3972" s="2">
        <f t="shared" si="564"/>
        <v>2</v>
      </c>
      <c r="T3972" s="42">
        <f>DataSet!G3535+DataSet!Q3535+DataSet!S3535</f>
        <v>6</v>
      </c>
      <c r="U3972" s="16" t="str">
        <f t="shared" si="565"/>
        <v>Medium</v>
      </c>
      <c r="V3972" s="4">
        <v>1</v>
      </c>
      <c r="W3972" s="33">
        <f t="shared" si="566"/>
        <v>532.73728205128191</v>
      </c>
      <c r="X3972" s="2" t="s">
        <v>22</v>
      </c>
    </row>
    <row r="3973" spans="1:24" ht="14.25" customHeight="1" x14ac:dyDescent="0.25">
      <c r="A3973" s="2">
        <v>3892</v>
      </c>
      <c r="B3973" s="2">
        <v>67</v>
      </c>
      <c r="C3973" s="2" t="str">
        <f t="shared" si="558"/>
        <v>Seniors</v>
      </c>
      <c r="D3973" s="2" t="s">
        <v>12</v>
      </c>
      <c r="E3973" s="2" t="s">
        <v>13</v>
      </c>
      <c r="F3973" s="2">
        <v>780.9</v>
      </c>
      <c r="G3973" s="2">
        <f t="shared" si="559"/>
        <v>3</v>
      </c>
      <c r="H3973" s="6">
        <v>48088</v>
      </c>
      <c r="I3973" s="12" t="str">
        <f t="shared" si="560"/>
        <v>2031</v>
      </c>
      <c r="J3973" s="10" t="str">
        <f t="shared" si="561"/>
        <v>Aug</v>
      </c>
      <c r="K3973" s="12" t="str">
        <f t="shared" si="562"/>
        <v>28</v>
      </c>
      <c r="L3973" s="2" t="s">
        <v>24</v>
      </c>
      <c r="M3973" s="2" t="s">
        <v>15</v>
      </c>
      <c r="N3973" s="2">
        <v>0.5</v>
      </c>
      <c r="O3973" s="2" t="s">
        <v>16</v>
      </c>
      <c r="P3973" s="2">
        <v>13</v>
      </c>
      <c r="Q3973" s="2">
        <f t="shared" si="563"/>
        <v>2</v>
      </c>
      <c r="R3973" s="2">
        <v>60.07</v>
      </c>
      <c r="S3973" s="2">
        <f t="shared" si="564"/>
        <v>2</v>
      </c>
      <c r="T3973" s="42">
        <f>DataSet!G3893+DataSet!Q3893+DataSet!S3893</f>
        <v>4</v>
      </c>
      <c r="U3973" s="16" t="str">
        <f t="shared" si="565"/>
        <v>Low</v>
      </c>
      <c r="V3973" s="4">
        <v>1</v>
      </c>
      <c r="W3973" s="33">
        <f t="shared" si="566"/>
        <v>533.01783505154629</v>
      </c>
      <c r="X3973" s="2" t="s">
        <v>28</v>
      </c>
    </row>
    <row r="3974" spans="1:24" ht="14.25" customHeight="1" x14ac:dyDescent="0.25">
      <c r="A3974" s="2">
        <v>4018</v>
      </c>
      <c r="B3974" s="2">
        <v>19</v>
      </c>
      <c r="C3974" s="2" t="str">
        <f t="shared" si="558"/>
        <v>Young Adults</v>
      </c>
      <c r="D3974" s="2" t="s">
        <v>18</v>
      </c>
      <c r="E3974" s="2" t="s">
        <v>29</v>
      </c>
      <c r="F3974" s="2">
        <v>968.24</v>
      </c>
      <c r="G3974" s="2">
        <f t="shared" si="559"/>
        <v>3</v>
      </c>
      <c r="H3974" s="6">
        <v>48214</v>
      </c>
      <c r="I3974" s="12" t="str">
        <f t="shared" si="560"/>
        <v>2032</v>
      </c>
      <c r="J3974" s="10" t="str">
        <f t="shared" si="561"/>
        <v>Jan</v>
      </c>
      <c r="K3974" s="12" t="str">
        <f t="shared" si="562"/>
        <v>01</v>
      </c>
      <c r="L3974" s="2" t="s">
        <v>14</v>
      </c>
      <c r="M3974" s="2" t="s">
        <v>15</v>
      </c>
      <c r="N3974" s="2">
        <v>0.5</v>
      </c>
      <c r="O3974" s="2" t="s">
        <v>16</v>
      </c>
      <c r="P3974" s="2">
        <v>7</v>
      </c>
      <c r="Q3974" s="2">
        <f t="shared" si="563"/>
        <v>2</v>
      </c>
      <c r="R3974" s="2">
        <v>138.32</v>
      </c>
      <c r="S3974" s="2">
        <f t="shared" si="564"/>
        <v>2</v>
      </c>
      <c r="T3974" s="42">
        <f>DataSet!G4019+DataSet!Q4019+DataSet!S4019</f>
        <v>7</v>
      </c>
      <c r="U3974" s="16" t="str">
        <f t="shared" si="565"/>
        <v>High</v>
      </c>
      <c r="V3974" s="4">
        <v>2</v>
      </c>
      <c r="W3974" s="33">
        <f t="shared" si="566"/>
        <v>526.35032710280382</v>
      </c>
      <c r="X3974" s="2" t="s">
        <v>22</v>
      </c>
    </row>
    <row r="3975" spans="1:24" ht="14.25" customHeight="1" x14ac:dyDescent="0.25">
      <c r="A3975" s="2">
        <v>4186</v>
      </c>
      <c r="B3975" s="2">
        <v>67</v>
      </c>
      <c r="C3975" s="2" t="str">
        <f t="shared" si="558"/>
        <v>Seniors</v>
      </c>
      <c r="D3975" s="2" t="s">
        <v>12</v>
      </c>
      <c r="E3975" s="2" t="s">
        <v>13</v>
      </c>
      <c r="F3975" s="2">
        <v>615.74</v>
      </c>
      <c r="G3975" s="2">
        <f t="shared" si="559"/>
        <v>2</v>
      </c>
      <c r="H3975" s="6">
        <v>48382</v>
      </c>
      <c r="I3975" s="12" t="str">
        <f t="shared" si="560"/>
        <v>2032</v>
      </c>
      <c r="J3975" s="10" t="str">
        <f t="shared" si="561"/>
        <v>Jun</v>
      </c>
      <c r="K3975" s="12" t="str">
        <f t="shared" si="562"/>
        <v>17</v>
      </c>
      <c r="L3975" s="2" t="s">
        <v>24</v>
      </c>
      <c r="M3975" s="2" t="s">
        <v>15</v>
      </c>
      <c r="N3975" s="2">
        <v>0.5</v>
      </c>
      <c r="O3975" s="2" t="s">
        <v>21</v>
      </c>
      <c r="P3975" s="2">
        <v>1</v>
      </c>
      <c r="Q3975" s="2">
        <f t="shared" si="563"/>
        <v>1</v>
      </c>
      <c r="R3975" s="2">
        <v>615.74</v>
      </c>
      <c r="S3975" s="2">
        <f t="shared" si="564"/>
        <v>3</v>
      </c>
      <c r="T3975" s="42">
        <f>DataSet!G4187+DataSet!Q4187+DataSet!S4187</f>
        <v>6</v>
      </c>
      <c r="U3975" s="16" t="str">
        <f t="shared" si="565"/>
        <v>Medium</v>
      </c>
      <c r="V3975" s="4">
        <v>2</v>
      </c>
      <c r="W3975" s="33">
        <f t="shared" si="566"/>
        <v>524.27572769953053</v>
      </c>
      <c r="X3975" s="2" t="s">
        <v>22</v>
      </c>
    </row>
    <row r="3976" spans="1:24" ht="14.25" customHeight="1" x14ac:dyDescent="0.25">
      <c r="A3976" s="2">
        <v>4233</v>
      </c>
      <c r="B3976" s="2">
        <v>65</v>
      </c>
      <c r="C3976" s="2" t="str">
        <f t="shared" si="558"/>
        <v>Seniors</v>
      </c>
      <c r="D3976" s="2" t="s">
        <v>23</v>
      </c>
      <c r="E3976" s="2" t="s">
        <v>29</v>
      </c>
      <c r="F3976" s="2">
        <v>212.06</v>
      </c>
      <c r="G3976" s="2">
        <f t="shared" si="559"/>
        <v>1</v>
      </c>
      <c r="H3976" s="6">
        <v>48429</v>
      </c>
      <c r="I3976" s="12" t="str">
        <f t="shared" si="560"/>
        <v>2032</v>
      </c>
      <c r="J3976" s="10" t="str">
        <f t="shared" si="561"/>
        <v>Aug</v>
      </c>
      <c r="K3976" s="12" t="str">
        <f t="shared" si="562"/>
        <v>03</v>
      </c>
      <c r="L3976" s="2" t="s">
        <v>24</v>
      </c>
      <c r="M3976" s="2" t="s">
        <v>15</v>
      </c>
      <c r="N3976" s="2">
        <v>0.5</v>
      </c>
      <c r="O3976" s="2" t="s">
        <v>21</v>
      </c>
      <c r="P3976" s="2">
        <v>18</v>
      </c>
      <c r="Q3976" s="2">
        <f t="shared" si="563"/>
        <v>3</v>
      </c>
      <c r="R3976" s="2">
        <v>11.78</v>
      </c>
      <c r="S3976" s="2">
        <f t="shared" si="564"/>
        <v>1</v>
      </c>
      <c r="T3976" s="42">
        <f>DataSet!G4234+DataSet!Q4234+DataSet!S4234</f>
        <v>6</v>
      </c>
      <c r="U3976" s="16" t="str">
        <f t="shared" si="565"/>
        <v>Medium</v>
      </c>
      <c r="V3976" s="4">
        <v>1</v>
      </c>
      <c r="W3976" s="33">
        <f t="shared" si="566"/>
        <v>531.73347150259053</v>
      </c>
      <c r="X3976" s="2" t="s">
        <v>22</v>
      </c>
    </row>
    <row r="3977" spans="1:24" ht="14.25" customHeight="1" x14ac:dyDescent="0.25">
      <c r="A3977" s="2">
        <v>4525</v>
      </c>
      <c r="B3977" s="2">
        <v>67</v>
      </c>
      <c r="C3977" s="2" t="str">
        <f t="shared" si="558"/>
        <v>Seniors</v>
      </c>
      <c r="D3977" s="2" t="s">
        <v>12</v>
      </c>
      <c r="E3977" s="2" t="s">
        <v>19</v>
      </c>
      <c r="F3977" s="2">
        <v>754.22</v>
      </c>
      <c r="G3977" s="2">
        <f t="shared" si="559"/>
        <v>3</v>
      </c>
      <c r="H3977" s="6">
        <v>48721</v>
      </c>
      <c r="I3977" s="12" t="str">
        <f t="shared" si="560"/>
        <v>2033</v>
      </c>
      <c r="J3977" s="10" t="str">
        <f t="shared" si="561"/>
        <v>May</v>
      </c>
      <c r="K3977" s="12" t="str">
        <f t="shared" si="562"/>
        <v>22</v>
      </c>
      <c r="L3977" s="2" t="s">
        <v>14</v>
      </c>
      <c r="M3977" s="2" t="s">
        <v>15</v>
      </c>
      <c r="N3977" s="2">
        <v>0.5</v>
      </c>
      <c r="O3977" s="2" t="s">
        <v>16</v>
      </c>
      <c r="P3977" s="2">
        <v>18</v>
      </c>
      <c r="Q3977" s="2">
        <f t="shared" si="563"/>
        <v>3</v>
      </c>
      <c r="R3977" s="2">
        <v>41.9</v>
      </c>
      <c r="S3977" s="2">
        <f t="shared" si="564"/>
        <v>1</v>
      </c>
      <c r="T3977" s="42">
        <f>DataSet!G4526+DataSet!Q4526+DataSet!S4526</f>
        <v>7</v>
      </c>
      <c r="U3977" s="16" t="str">
        <f t="shared" si="565"/>
        <v>High</v>
      </c>
      <c r="V3977" s="4">
        <v>5</v>
      </c>
      <c r="W3977" s="33">
        <f t="shared" si="566"/>
        <v>540.86937499999988</v>
      </c>
      <c r="X3977" s="2" t="s">
        <v>28</v>
      </c>
    </row>
    <row r="3978" spans="1:24" ht="14.25" customHeight="1" x14ac:dyDescent="0.25">
      <c r="A3978" s="2">
        <v>4589</v>
      </c>
      <c r="B3978" s="2">
        <v>32</v>
      </c>
      <c r="C3978" s="2" t="str">
        <f t="shared" si="558"/>
        <v>Early Adults</v>
      </c>
      <c r="D3978" s="2" t="s">
        <v>12</v>
      </c>
      <c r="E3978" s="2" t="s">
        <v>19</v>
      </c>
      <c r="F3978" s="2">
        <v>616.28</v>
      </c>
      <c r="G3978" s="2">
        <f t="shared" si="559"/>
        <v>2</v>
      </c>
      <c r="H3978" s="6">
        <v>48785</v>
      </c>
      <c r="I3978" s="12" t="str">
        <f t="shared" si="560"/>
        <v>2033</v>
      </c>
      <c r="J3978" s="10" t="str">
        <f t="shared" si="561"/>
        <v>Jul</v>
      </c>
      <c r="K3978" s="12" t="str">
        <f t="shared" si="562"/>
        <v>25</v>
      </c>
      <c r="L3978" s="2" t="s">
        <v>24</v>
      </c>
      <c r="M3978" s="2" t="s">
        <v>25</v>
      </c>
      <c r="N3978" s="2">
        <v>0.5</v>
      </c>
      <c r="O3978" s="2" t="s">
        <v>21</v>
      </c>
      <c r="P3978" s="2">
        <v>1</v>
      </c>
      <c r="Q3978" s="2">
        <f t="shared" si="563"/>
        <v>1</v>
      </c>
      <c r="R3978" s="2">
        <v>616.28</v>
      </c>
      <c r="S3978" s="2">
        <f t="shared" si="564"/>
        <v>3</v>
      </c>
      <c r="T3978" s="42">
        <f>DataSet!G4590+DataSet!Q4590+DataSet!S4590</f>
        <v>3</v>
      </c>
      <c r="U3978" s="16" t="str">
        <f t="shared" si="565"/>
        <v>Low</v>
      </c>
      <c r="V3978" s="4">
        <v>4</v>
      </c>
      <c r="W3978" s="33">
        <f t="shared" si="566"/>
        <v>509.4872811059908</v>
      </c>
      <c r="X3978" s="2" t="s">
        <v>28</v>
      </c>
    </row>
    <row r="3979" spans="1:24" ht="14.25" customHeight="1" x14ac:dyDescent="0.25">
      <c r="A3979" s="2">
        <v>4592</v>
      </c>
      <c r="B3979" s="2">
        <v>42</v>
      </c>
      <c r="C3979" s="2" t="str">
        <f t="shared" si="558"/>
        <v>Mid Adults</v>
      </c>
      <c r="D3979" s="2" t="s">
        <v>12</v>
      </c>
      <c r="E3979" s="2" t="s">
        <v>27</v>
      </c>
      <c r="F3979" s="2">
        <v>465.28</v>
      </c>
      <c r="G3979" s="2">
        <f t="shared" si="559"/>
        <v>2</v>
      </c>
      <c r="H3979" s="6">
        <v>48788</v>
      </c>
      <c r="I3979" s="12" t="str">
        <f t="shared" si="560"/>
        <v>2033</v>
      </c>
      <c r="J3979" s="10" t="str">
        <f t="shared" si="561"/>
        <v>Jul</v>
      </c>
      <c r="K3979" s="12" t="str">
        <f t="shared" si="562"/>
        <v>28</v>
      </c>
      <c r="L3979" s="2" t="s">
        <v>24</v>
      </c>
      <c r="M3979" s="2" t="s">
        <v>15</v>
      </c>
      <c r="N3979" s="2">
        <v>0.5</v>
      </c>
      <c r="O3979" s="2" t="s">
        <v>21</v>
      </c>
      <c r="P3979" s="2">
        <v>17</v>
      </c>
      <c r="Q3979" s="2">
        <f t="shared" si="563"/>
        <v>3</v>
      </c>
      <c r="R3979" s="2">
        <v>27.37</v>
      </c>
      <c r="S3979" s="2">
        <f t="shared" si="564"/>
        <v>1</v>
      </c>
      <c r="T3979" s="42">
        <f>DataSet!G4593+DataSet!Q4593+DataSet!S4593</f>
        <v>4</v>
      </c>
      <c r="U3979" s="16" t="str">
        <f t="shared" si="565"/>
        <v>Low</v>
      </c>
      <c r="V3979" s="4">
        <v>3</v>
      </c>
      <c r="W3979" s="33">
        <f t="shared" si="566"/>
        <v>513.08863207547211</v>
      </c>
      <c r="X3979" s="2" t="s">
        <v>22</v>
      </c>
    </row>
    <row r="3980" spans="1:24" ht="14.25" customHeight="1" x14ac:dyDescent="0.25">
      <c r="A3980" s="2">
        <v>4603</v>
      </c>
      <c r="B3980" s="2">
        <v>54</v>
      </c>
      <c r="C3980" s="2" t="str">
        <f t="shared" si="558"/>
        <v>Late Adults</v>
      </c>
      <c r="D3980" s="2" t="s">
        <v>23</v>
      </c>
      <c r="E3980" s="2" t="s">
        <v>13</v>
      </c>
      <c r="F3980" s="2">
        <v>181.48</v>
      </c>
      <c r="G3980" s="2">
        <f t="shared" si="559"/>
        <v>1</v>
      </c>
      <c r="H3980" s="6">
        <v>48799</v>
      </c>
      <c r="I3980" s="12" t="str">
        <f t="shared" si="560"/>
        <v>2033</v>
      </c>
      <c r="J3980" s="10" t="str">
        <f t="shared" si="561"/>
        <v>Aug</v>
      </c>
      <c r="K3980" s="12" t="str">
        <f t="shared" si="562"/>
        <v>08</v>
      </c>
      <c r="L3980" s="2" t="s">
        <v>14</v>
      </c>
      <c r="M3980" s="2" t="s">
        <v>25</v>
      </c>
      <c r="N3980" s="2">
        <v>0.5</v>
      </c>
      <c r="O3980" s="2" t="s">
        <v>21</v>
      </c>
      <c r="P3980" s="2">
        <v>8</v>
      </c>
      <c r="Q3980" s="2">
        <f t="shared" si="563"/>
        <v>2</v>
      </c>
      <c r="R3980" s="2">
        <v>22.68</v>
      </c>
      <c r="S3980" s="2">
        <f t="shared" si="564"/>
        <v>1</v>
      </c>
      <c r="T3980" s="42">
        <f>DataSet!G4604+DataSet!Q4604+DataSet!S4604</f>
        <v>6</v>
      </c>
      <c r="U3980" s="16" t="str">
        <f t="shared" si="565"/>
        <v>Medium</v>
      </c>
      <c r="V3980" s="4">
        <v>5</v>
      </c>
      <c r="W3980" s="33">
        <f t="shared" si="566"/>
        <v>539.75235602094233</v>
      </c>
      <c r="X3980" s="2" t="s">
        <v>17</v>
      </c>
    </row>
    <row r="3981" spans="1:24" ht="14.25" customHeight="1" x14ac:dyDescent="0.25">
      <c r="A3981" s="2">
        <v>4787</v>
      </c>
      <c r="B3981" s="2">
        <v>19</v>
      </c>
      <c r="C3981" s="2" t="str">
        <f t="shared" si="558"/>
        <v>Young Adults</v>
      </c>
      <c r="D3981" s="2" t="s">
        <v>26</v>
      </c>
      <c r="E3981" s="2" t="s">
        <v>19</v>
      </c>
      <c r="F3981" s="2">
        <v>932.19</v>
      </c>
      <c r="G3981" s="2">
        <f t="shared" si="559"/>
        <v>3</v>
      </c>
      <c r="H3981" s="6">
        <v>48983</v>
      </c>
      <c r="I3981" s="12" t="str">
        <f t="shared" si="560"/>
        <v>2034</v>
      </c>
      <c r="J3981" s="10" t="str">
        <f t="shared" si="561"/>
        <v>Feb</v>
      </c>
      <c r="K3981" s="12" t="str">
        <f t="shared" si="562"/>
        <v>08</v>
      </c>
      <c r="L3981" s="2" t="s">
        <v>14</v>
      </c>
      <c r="M3981" s="2" t="s">
        <v>15</v>
      </c>
      <c r="N3981" s="2">
        <v>0.5</v>
      </c>
      <c r="O3981" s="2" t="s">
        <v>16</v>
      </c>
      <c r="P3981" s="2">
        <v>16</v>
      </c>
      <c r="Q3981" s="2">
        <f t="shared" si="563"/>
        <v>3</v>
      </c>
      <c r="R3981" s="2">
        <v>58.26</v>
      </c>
      <c r="S3981" s="2">
        <f t="shared" si="564"/>
        <v>2</v>
      </c>
      <c r="T3981" s="42">
        <f>DataSet!G4788+DataSet!Q4788+DataSet!S4788</f>
        <v>4</v>
      </c>
      <c r="U3981" s="16" t="str">
        <f t="shared" si="565"/>
        <v>Low</v>
      </c>
      <c r="V3981" s="4">
        <v>2</v>
      </c>
      <c r="W3981" s="33">
        <f t="shared" si="566"/>
        <v>523.84429245283025</v>
      </c>
      <c r="X3981" s="2" t="s">
        <v>28</v>
      </c>
    </row>
    <row r="3982" spans="1:24" ht="14.25" customHeight="1" x14ac:dyDescent="0.25">
      <c r="A3982" s="2">
        <v>4821</v>
      </c>
      <c r="B3982" s="2">
        <v>38</v>
      </c>
      <c r="C3982" s="2" t="str">
        <f t="shared" si="558"/>
        <v>Early Adults</v>
      </c>
      <c r="D3982" s="2" t="s">
        <v>26</v>
      </c>
      <c r="E3982" s="2" t="s">
        <v>19</v>
      </c>
      <c r="F3982" s="2">
        <v>434.87</v>
      </c>
      <c r="G3982" s="2">
        <f t="shared" si="559"/>
        <v>2</v>
      </c>
      <c r="H3982" s="6">
        <v>49017</v>
      </c>
      <c r="I3982" s="12" t="str">
        <f t="shared" si="560"/>
        <v>2034</v>
      </c>
      <c r="J3982" s="10" t="str">
        <f t="shared" si="561"/>
        <v>Mar</v>
      </c>
      <c r="K3982" s="12" t="str">
        <f t="shared" si="562"/>
        <v>14</v>
      </c>
      <c r="L3982" s="2" t="s">
        <v>24</v>
      </c>
      <c r="M3982" s="2" t="s">
        <v>15</v>
      </c>
      <c r="N3982" s="2">
        <v>0.5</v>
      </c>
      <c r="O3982" s="2" t="s">
        <v>21</v>
      </c>
      <c r="P3982" s="2">
        <v>7</v>
      </c>
      <c r="Q3982" s="2">
        <f t="shared" si="563"/>
        <v>2</v>
      </c>
      <c r="R3982" s="2">
        <v>62.12</v>
      </c>
      <c r="S3982" s="2">
        <f t="shared" si="564"/>
        <v>2</v>
      </c>
      <c r="T3982" s="42">
        <f>DataSet!G4822+DataSet!Q4822+DataSet!S4822</f>
        <v>4</v>
      </c>
      <c r="U3982" s="16" t="str">
        <f t="shared" si="565"/>
        <v>Low</v>
      </c>
      <c r="V3982" s="4">
        <v>4</v>
      </c>
      <c r="W3982" s="33">
        <f t="shared" si="566"/>
        <v>508.99287037037027</v>
      </c>
      <c r="X3982" s="2" t="s">
        <v>28</v>
      </c>
    </row>
    <row r="3983" spans="1:24" ht="14.25" customHeight="1" x14ac:dyDescent="0.25">
      <c r="A3983" s="2">
        <v>4889</v>
      </c>
      <c r="B3983" s="2">
        <v>18</v>
      </c>
      <c r="C3983" s="2" t="str">
        <f t="shared" si="558"/>
        <v>Young Adults</v>
      </c>
      <c r="D3983" s="2" t="s">
        <v>26</v>
      </c>
      <c r="E3983" s="2" t="s">
        <v>29</v>
      </c>
      <c r="F3983" s="2">
        <v>797.36</v>
      </c>
      <c r="G3983" s="2">
        <f t="shared" si="559"/>
        <v>3</v>
      </c>
      <c r="H3983" s="6">
        <v>49085</v>
      </c>
      <c r="I3983" s="12" t="str">
        <f t="shared" si="560"/>
        <v>2034</v>
      </c>
      <c r="J3983" s="10" t="str">
        <f t="shared" si="561"/>
        <v>May</v>
      </c>
      <c r="K3983" s="12" t="str">
        <f t="shared" si="562"/>
        <v>21</v>
      </c>
      <c r="L3983" s="2" t="s">
        <v>20</v>
      </c>
      <c r="M3983" s="2" t="s">
        <v>15</v>
      </c>
      <c r="N3983" s="2">
        <v>0.5</v>
      </c>
      <c r="O3983" s="2" t="s">
        <v>21</v>
      </c>
      <c r="P3983" s="2">
        <v>15</v>
      </c>
      <c r="Q3983" s="2">
        <f t="shared" si="563"/>
        <v>2</v>
      </c>
      <c r="R3983" s="2">
        <v>53.16</v>
      </c>
      <c r="S3983" s="2">
        <f t="shared" si="564"/>
        <v>2</v>
      </c>
      <c r="T3983" s="42">
        <f>DataSet!G4890+DataSet!Q4890+DataSet!S4890</f>
        <v>7</v>
      </c>
      <c r="U3983" s="16" t="str">
        <f t="shared" si="565"/>
        <v>High</v>
      </c>
      <c r="V3983" s="4">
        <v>3</v>
      </c>
      <c r="W3983" s="33">
        <f t="shared" si="566"/>
        <v>513.31521327014252</v>
      </c>
      <c r="X3983" s="2" t="s">
        <v>28</v>
      </c>
    </row>
    <row r="3984" spans="1:24" ht="14.25" customHeight="1" x14ac:dyDescent="0.25">
      <c r="A3984" s="2">
        <v>4981</v>
      </c>
      <c r="B3984" s="2">
        <v>42</v>
      </c>
      <c r="C3984" s="2" t="str">
        <f t="shared" si="558"/>
        <v>Mid Adults</v>
      </c>
      <c r="D3984" s="2" t="s">
        <v>18</v>
      </c>
      <c r="E3984" s="2" t="s">
        <v>13</v>
      </c>
      <c r="F3984" s="2">
        <v>851.72</v>
      </c>
      <c r="G3984" s="2">
        <f t="shared" si="559"/>
        <v>3</v>
      </c>
      <c r="H3984" s="6">
        <v>49177</v>
      </c>
      <c r="I3984" s="12" t="str">
        <f t="shared" si="560"/>
        <v>2034</v>
      </c>
      <c r="J3984" s="10" t="str">
        <f t="shared" si="561"/>
        <v>Aug</v>
      </c>
      <c r="K3984" s="12" t="str">
        <f t="shared" si="562"/>
        <v>21</v>
      </c>
      <c r="L3984" s="2" t="s">
        <v>14</v>
      </c>
      <c r="M3984" s="2" t="s">
        <v>25</v>
      </c>
      <c r="N3984" s="2">
        <v>0.5</v>
      </c>
      <c r="O3984" s="2" t="s">
        <v>16</v>
      </c>
      <c r="P3984" s="2">
        <v>16</v>
      </c>
      <c r="Q3984" s="2">
        <f t="shared" si="563"/>
        <v>3</v>
      </c>
      <c r="R3984" s="2">
        <v>53.23</v>
      </c>
      <c r="S3984" s="2">
        <f t="shared" si="564"/>
        <v>2</v>
      </c>
      <c r="T3984" s="42">
        <f>DataSet!G4982+DataSet!Q4982+DataSet!S4982</f>
        <v>5</v>
      </c>
      <c r="U3984" s="16" t="str">
        <f t="shared" si="565"/>
        <v>Medium</v>
      </c>
      <c r="V3984" s="4">
        <v>5</v>
      </c>
      <c r="W3984" s="33">
        <f t="shared" si="566"/>
        <v>541.63799999999981</v>
      </c>
      <c r="X3984" s="2" t="s">
        <v>17</v>
      </c>
    </row>
    <row r="3985" spans="1:24" ht="14.25" customHeight="1" x14ac:dyDescent="0.25">
      <c r="A3985" s="2">
        <v>439</v>
      </c>
      <c r="B3985" s="2">
        <v>26</v>
      </c>
      <c r="C3985" s="2" t="str">
        <f t="shared" si="558"/>
        <v>Young Adults</v>
      </c>
      <c r="D3985" s="2" t="s">
        <v>18</v>
      </c>
      <c r="E3985" s="2" t="s">
        <v>29</v>
      </c>
      <c r="F3985" s="2">
        <v>164.48</v>
      </c>
      <c r="G3985" s="2">
        <f t="shared" si="559"/>
        <v>1</v>
      </c>
      <c r="H3985" s="6">
        <v>44635</v>
      </c>
      <c r="I3985" s="12" t="str">
        <f t="shared" si="560"/>
        <v>2022</v>
      </c>
      <c r="J3985" s="10" t="str">
        <f t="shared" si="561"/>
        <v>Mar</v>
      </c>
      <c r="K3985" s="12" t="str">
        <f t="shared" si="562"/>
        <v>15</v>
      </c>
      <c r="L3985" s="2" t="s">
        <v>14</v>
      </c>
      <c r="M3985" s="2" t="s">
        <v>15</v>
      </c>
      <c r="N3985" s="2">
        <v>0.49</v>
      </c>
      <c r="O3985" s="2" t="s">
        <v>16</v>
      </c>
      <c r="P3985" s="2">
        <v>15</v>
      </c>
      <c r="Q3985" s="2">
        <f t="shared" si="563"/>
        <v>2</v>
      </c>
      <c r="R3985" s="2">
        <v>10.97</v>
      </c>
      <c r="S3985" s="2">
        <f t="shared" si="564"/>
        <v>1</v>
      </c>
      <c r="T3985" s="42">
        <f>DataSet!G440+DataSet!Q440+DataSet!S440</f>
        <v>4</v>
      </c>
      <c r="U3985" s="16" t="str">
        <f t="shared" si="565"/>
        <v>Low</v>
      </c>
      <c r="V3985" s="4">
        <v>4</v>
      </c>
      <c r="W3985" s="33">
        <f t="shared" si="566"/>
        <v>509.33762790697665</v>
      </c>
      <c r="X3985" s="2" t="s">
        <v>22</v>
      </c>
    </row>
    <row r="3986" spans="1:24" ht="14.25" customHeight="1" x14ac:dyDescent="0.25">
      <c r="A3986" s="2">
        <v>506</v>
      </c>
      <c r="B3986" s="2">
        <v>52</v>
      </c>
      <c r="C3986" s="2" t="str">
        <f t="shared" si="558"/>
        <v>Late Adults</v>
      </c>
      <c r="D3986" s="2" t="s">
        <v>26</v>
      </c>
      <c r="E3986" s="2" t="s">
        <v>19</v>
      </c>
      <c r="F3986" s="2">
        <v>211.82</v>
      </c>
      <c r="G3986" s="2">
        <f t="shared" si="559"/>
        <v>1</v>
      </c>
      <c r="H3986" s="6">
        <v>44702</v>
      </c>
      <c r="I3986" s="12" t="str">
        <f t="shared" si="560"/>
        <v>2022</v>
      </c>
      <c r="J3986" s="10" t="str">
        <f t="shared" si="561"/>
        <v>May</v>
      </c>
      <c r="K3986" s="12" t="str">
        <f t="shared" si="562"/>
        <v>21</v>
      </c>
      <c r="L3986" s="2" t="s">
        <v>30</v>
      </c>
      <c r="M3986" s="2" t="s">
        <v>25</v>
      </c>
      <c r="N3986" s="2">
        <v>0.49</v>
      </c>
      <c r="O3986" s="2" t="s">
        <v>16</v>
      </c>
      <c r="P3986" s="2">
        <v>5</v>
      </c>
      <c r="Q3986" s="2">
        <f t="shared" si="563"/>
        <v>1</v>
      </c>
      <c r="R3986" s="2">
        <v>42.36</v>
      </c>
      <c r="S3986" s="2">
        <f t="shared" si="564"/>
        <v>1</v>
      </c>
      <c r="T3986" s="42">
        <f>DataSet!G507+DataSet!Q507+DataSet!S507</f>
        <v>7</v>
      </c>
      <c r="U3986" s="16" t="str">
        <f t="shared" si="565"/>
        <v>High</v>
      </c>
      <c r="V3986" s="4">
        <v>5</v>
      </c>
      <c r="W3986" s="33">
        <f t="shared" si="566"/>
        <v>539.99735449735431</v>
      </c>
      <c r="X3986" s="2" t="s">
        <v>17</v>
      </c>
    </row>
    <row r="3987" spans="1:24" ht="14.25" customHeight="1" x14ac:dyDescent="0.25">
      <c r="A3987" s="2">
        <v>535</v>
      </c>
      <c r="B3987" s="2">
        <v>48</v>
      </c>
      <c r="C3987" s="2" t="str">
        <f t="shared" si="558"/>
        <v>Mid Adults</v>
      </c>
      <c r="D3987" s="2" t="s">
        <v>12</v>
      </c>
      <c r="E3987" s="2" t="s">
        <v>19</v>
      </c>
      <c r="F3987" s="2">
        <v>800.79</v>
      </c>
      <c r="G3987" s="2">
        <f t="shared" si="559"/>
        <v>3</v>
      </c>
      <c r="H3987" s="6">
        <v>44731</v>
      </c>
      <c r="I3987" s="12" t="str">
        <f t="shared" si="560"/>
        <v>2022</v>
      </c>
      <c r="J3987" s="10" t="str">
        <f t="shared" si="561"/>
        <v>Jun</v>
      </c>
      <c r="K3987" s="12" t="str">
        <f t="shared" si="562"/>
        <v>19</v>
      </c>
      <c r="L3987" s="2" t="s">
        <v>14</v>
      </c>
      <c r="M3987" s="2" t="s">
        <v>25</v>
      </c>
      <c r="N3987" s="2">
        <v>0.49</v>
      </c>
      <c r="O3987" s="2" t="s">
        <v>16</v>
      </c>
      <c r="P3987" s="2">
        <v>19</v>
      </c>
      <c r="Q3987" s="2">
        <f t="shared" si="563"/>
        <v>3</v>
      </c>
      <c r="R3987" s="2">
        <v>42.15</v>
      </c>
      <c r="S3987" s="2">
        <f t="shared" si="564"/>
        <v>1</v>
      </c>
      <c r="T3987" s="42">
        <f>DataSet!G536+DataSet!Q536+DataSet!S536</f>
        <v>8</v>
      </c>
      <c r="U3987" s="16" t="str">
        <f t="shared" si="565"/>
        <v>High</v>
      </c>
      <c r="V3987" s="4">
        <v>2</v>
      </c>
      <c r="W3987" s="33">
        <f t="shared" si="566"/>
        <v>521.90900473933652</v>
      </c>
      <c r="X3987" s="2" t="s">
        <v>17</v>
      </c>
    </row>
    <row r="3988" spans="1:24" ht="14.25" customHeight="1" x14ac:dyDescent="0.25">
      <c r="A3988" s="2">
        <v>637</v>
      </c>
      <c r="B3988" s="2">
        <v>68</v>
      </c>
      <c r="C3988" s="2" t="str">
        <f t="shared" si="558"/>
        <v>Seniors</v>
      </c>
      <c r="D3988" s="2" t="s">
        <v>18</v>
      </c>
      <c r="E3988" s="2" t="s">
        <v>29</v>
      </c>
      <c r="F3988" s="2">
        <v>568.04</v>
      </c>
      <c r="G3988" s="2">
        <f t="shared" si="559"/>
        <v>2</v>
      </c>
      <c r="H3988" s="6">
        <v>44833</v>
      </c>
      <c r="I3988" s="12" t="str">
        <f t="shared" si="560"/>
        <v>2022</v>
      </c>
      <c r="J3988" s="10" t="str">
        <f t="shared" si="561"/>
        <v>Sep</v>
      </c>
      <c r="K3988" s="12" t="str">
        <f t="shared" si="562"/>
        <v>29</v>
      </c>
      <c r="L3988" s="2" t="s">
        <v>30</v>
      </c>
      <c r="M3988" s="2" t="s">
        <v>15</v>
      </c>
      <c r="N3988" s="2">
        <v>0.49</v>
      </c>
      <c r="O3988" s="2" t="s">
        <v>16</v>
      </c>
      <c r="P3988" s="2">
        <v>8</v>
      </c>
      <c r="Q3988" s="2">
        <f t="shared" si="563"/>
        <v>2</v>
      </c>
      <c r="R3988" s="2">
        <v>71</v>
      </c>
      <c r="S3988" s="2">
        <f t="shared" si="564"/>
        <v>2</v>
      </c>
      <c r="T3988" s="42">
        <f>DataSet!G638+DataSet!Q638+DataSet!S638</f>
        <v>5</v>
      </c>
      <c r="U3988" s="16" t="str">
        <f t="shared" si="565"/>
        <v>Medium</v>
      </c>
      <c r="V3988" s="4">
        <v>1</v>
      </c>
      <c r="W3988" s="33">
        <f t="shared" si="566"/>
        <v>533.39843749999989</v>
      </c>
      <c r="X3988" s="2" t="s">
        <v>28</v>
      </c>
    </row>
    <row r="3989" spans="1:24" ht="14.25" customHeight="1" x14ac:dyDescent="0.25">
      <c r="A3989" s="2">
        <v>822</v>
      </c>
      <c r="B3989" s="2">
        <v>48</v>
      </c>
      <c r="C3989" s="2" t="str">
        <f t="shared" si="558"/>
        <v>Mid Adults</v>
      </c>
      <c r="D3989" s="2" t="s">
        <v>23</v>
      </c>
      <c r="E3989" s="2" t="s">
        <v>27</v>
      </c>
      <c r="F3989" s="2">
        <v>677.11</v>
      </c>
      <c r="G3989" s="2">
        <f t="shared" si="559"/>
        <v>3</v>
      </c>
      <c r="H3989" s="6">
        <v>45018</v>
      </c>
      <c r="I3989" s="12" t="str">
        <f t="shared" si="560"/>
        <v>2023</v>
      </c>
      <c r="J3989" s="10" t="str">
        <f t="shared" si="561"/>
        <v>Apr</v>
      </c>
      <c r="K3989" s="12" t="str">
        <f t="shared" si="562"/>
        <v>02</v>
      </c>
      <c r="L3989" s="2" t="s">
        <v>24</v>
      </c>
      <c r="M3989" s="2" t="s">
        <v>25</v>
      </c>
      <c r="N3989" s="2">
        <v>0.49</v>
      </c>
      <c r="O3989" s="2" t="s">
        <v>21</v>
      </c>
      <c r="P3989" s="2">
        <v>16</v>
      </c>
      <c r="Q3989" s="2">
        <f t="shared" si="563"/>
        <v>3</v>
      </c>
      <c r="R3989" s="2">
        <v>42.32</v>
      </c>
      <c r="S3989" s="2">
        <f t="shared" si="564"/>
        <v>1</v>
      </c>
      <c r="T3989" s="42">
        <f>DataSet!G823+DataSet!Q823+DataSet!S823</f>
        <v>7</v>
      </c>
      <c r="U3989" s="16" t="str">
        <f t="shared" si="565"/>
        <v>High</v>
      </c>
      <c r="V3989" s="4">
        <v>3</v>
      </c>
      <c r="W3989" s="33">
        <f t="shared" si="566"/>
        <v>511.96261904761946</v>
      </c>
      <c r="X3989" s="2" t="s">
        <v>22</v>
      </c>
    </row>
    <row r="3990" spans="1:24" ht="14.25" customHeight="1" x14ac:dyDescent="0.25">
      <c r="A3990" s="2">
        <v>1102</v>
      </c>
      <c r="B3990" s="2">
        <v>65</v>
      </c>
      <c r="C3990" s="2" t="str">
        <f t="shared" si="558"/>
        <v>Seniors</v>
      </c>
      <c r="D3990" s="2" t="s">
        <v>23</v>
      </c>
      <c r="E3990" s="2" t="s">
        <v>29</v>
      </c>
      <c r="F3990" s="2">
        <v>916.62</v>
      </c>
      <c r="G3990" s="2">
        <f t="shared" si="559"/>
        <v>3</v>
      </c>
      <c r="H3990" s="6">
        <v>45298</v>
      </c>
      <c r="I3990" s="12" t="str">
        <f t="shared" si="560"/>
        <v>2024</v>
      </c>
      <c r="J3990" s="10" t="str">
        <f t="shared" si="561"/>
        <v>Jan</v>
      </c>
      <c r="K3990" s="12" t="str">
        <f t="shared" si="562"/>
        <v>07</v>
      </c>
      <c r="L3990" s="2" t="s">
        <v>24</v>
      </c>
      <c r="M3990" s="2" t="s">
        <v>25</v>
      </c>
      <c r="N3990" s="2">
        <v>0.49</v>
      </c>
      <c r="O3990" s="2" t="s">
        <v>16</v>
      </c>
      <c r="P3990" s="2">
        <v>17</v>
      </c>
      <c r="Q3990" s="2">
        <f t="shared" si="563"/>
        <v>3</v>
      </c>
      <c r="R3990" s="2">
        <v>53.92</v>
      </c>
      <c r="S3990" s="2">
        <f t="shared" si="564"/>
        <v>2</v>
      </c>
      <c r="T3990" s="42">
        <f>DataSet!G1103+DataSet!Q1103+DataSet!S1103</f>
        <v>8</v>
      </c>
      <c r="U3990" s="16" t="str">
        <f t="shared" si="565"/>
        <v>High</v>
      </c>
      <c r="V3990" s="4">
        <v>1</v>
      </c>
      <c r="W3990" s="33">
        <f t="shared" si="566"/>
        <v>533.21706806282714</v>
      </c>
      <c r="X3990" s="2" t="s">
        <v>22</v>
      </c>
    </row>
    <row r="3991" spans="1:24" ht="14.25" customHeight="1" x14ac:dyDescent="0.25">
      <c r="A3991" s="2">
        <v>1533</v>
      </c>
      <c r="B3991" s="2">
        <v>57</v>
      </c>
      <c r="C3991" s="2" t="str">
        <f t="shared" si="558"/>
        <v>Late Adults</v>
      </c>
      <c r="D3991" s="2" t="s">
        <v>23</v>
      </c>
      <c r="E3991" s="2" t="s">
        <v>19</v>
      </c>
      <c r="F3991" s="2">
        <v>991.88</v>
      </c>
      <c r="G3991" s="2">
        <f t="shared" si="559"/>
        <v>3</v>
      </c>
      <c r="H3991" s="6">
        <v>45729</v>
      </c>
      <c r="I3991" s="12" t="str">
        <f t="shared" si="560"/>
        <v>2025</v>
      </c>
      <c r="J3991" s="10" t="str">
        <f t="shared" si="561"/>
        <v>Mar</v>
      </c>
      <c r="K3991" s="12" t="str">
        <f t="shared" si="562"/>
        <v>13</v>
      </c>
      <c r="L3991" s="2" t="s">
        <v>14</v>
      </c>
      <c r="M3991" s="2" t="s">
        <v>25</v>
      </c>
      <c r="N3991" s="2">
        <v>0.49</v>
      </c>
      <c r="O3991" s="2" t="s">
        <v>16</v>
      </c>
      <c r="P3991" s="2">
        <v>4</v>
      </c>
      <c r="Q3991" s="2">
        <f t="shared" si="563"/>
        <v>1</v>
      </c>
      <c r="R3991" s="2">
        <v>247.97</v>
      </c>
      <c r="S3991" s="2">
        <f t="shared" si="564"/>
        <v>3</v>
      </c>
      <c r="T3991" s="42">
        <f>DataSet!G1534+DataSet!Q1534+DataSet!S1534</f>
        <v>6</v>
      </c>
      <c r="U3991" s="16" t="str">
        <f t="shared" si="565"/>
        <v>Medium</v>
      </c>
      <c r="V3991" s="4">
        <v>1</v>
      </c>
      <c r="W3991" s="33">
        <f t="shared" si="566"/>
        <v>531.19915789473669</v>
      </c>
      <c r="X3991" s="2" t="s">
        <v>28</v>
      </c>
    </row>
    <row r="3992" spans="1:24" ht="14.25" customHeight="1" x14ac:dyDescent="0.25">
      <c r="A3992" s="2">
        <v>1600</v>
      </c>
      <c r="B3992" s="2">
        <v>21</v>
      </c>
      <c r="C3992" s="2" t="str">
        <f t="shared" si="558"/>
        <v>Young Adults</v>
      </c>
      <c r="D3992" s="2" t="s">
        <v>18</v>
      </c>
      <c r="E3992" s="2" t="s">
        <v>27</v>
      </c>
      <c r="F3992" s="2">
        <v>150.47</v>
      </c>
      <c r="G3992" s="2">
        <f t="shared" si="559"/>
        <v>1</v>
      </c>
      <c r="H3992" s="6">
        <v>45796</v>
      </c>
      <c r="I3992" s="12" t="str">
        <f t="shared" si="560"/>
        <v>2025</v>
      </c>
      <c r="J3992" s="10" t="str">
        <f t="shared" si="561"/>
        <v>May</v>
      </c>
      <c r="K3992" s="12" t="str">
        <f t="shared" si="562"/>
        <v>19</v>
      </c>
      <c r="L3992" s="2" t="s">
        <v>30</v>
      </c>
      <c r="M3992" s="2" t="s">
        <v>15</v>
      </c>
      <c r="N3992" s="2">
        <v>0.49</v>
      </c>
      <c r="O3992" s="2" t="s">
        <v>16</v>
      </c>
      <c r="P3992" s="2">
        <v>14</v>
      </c>
      <c r="Q3992" s="2">
        <f t="shared" si="563"/>
        <v>2</v>
      </c>
      <c r="R3992" s="2">
        <v>10.75</v>
      </c>
      <c r="S3992" s="2">
        <f t="shared" si="564"/>
        <v>1</v>
      </c>
      <c r="T3992" s="42">
        <f>DataSet!G1601+DataSet!Q1601+DataSet!S1601</f>
        <v>6</v>
      </c>
      <c r="U3992" s="16" t="str">
        <f t="shared" si="565"/>
        <v>Medium</v>
      </c>
      <c r="V3992" s="4">
        <v>3</v>
      </c>
      <c r="W3992" s="33">
        <f t="shared" si="566"/>
        <v>511.17244019138792</v>
      </c>
      <c r="X3992" s="2" t="s">
        <v>17</v>
      </c>
    </row>
    <row r="3993" spans="1:24" ht="14.25" customHeight="1" x14ac:dyDescent="0.25">
      <c r="A3993" s="2">
        <v>1943</v>
      </c>
      <c r="B3993" s="2">
        <v>42</v>
      </c>
      <c r="C3993" s="2" t="str">
        <f t="shared" si="558"/>
        <v>Mid Adults</v>
      </c>
      <c r="D3993" s="2" t="s">
        <v>18</v>
      </c>
      <c r="E3993" s="2" t="s">
        <v>19</v>
      </c>
      <c r="F3993" s="2">
        <v>676.76</v>
      </c>
      <c r="G3993" s="2">
        <f t="shared" si="559"/>
        <v>3</v>
      </c>
      <c r="H3993" s="6">
        <v>46139</v>
      </c>
      <c r="I3993" s="12" t="str">
        <f t="shared" si="560"/>
        <v>2026</v>
      </c>
      <c r="J3993" s="10" t="str">
        <f t="shared" si="561"/>
        <v>Apr</v>
      </c>
      <c r="K3993" s="12" t="str">
        <f t="shared" si="562"/>
        <v>27</v>
      </c>
      <c r="L3993" s="2" t="s">
        <v>30</v>
      </c>
      <c r="M3993" s="2" t="s">
        <v>25</v>
      </c>
      <c r="N3993" s="2">
        <v>0.49</v>
      </c>
      <c r="O3993" s="2" t="s">
        <v>21</v>
      </c>
      <c r="P3993" s="2">
        <v>15</v>
      </c>
      <c r="Q3993" s="2">
        <f t="shared" si="563"/>
        <v>2</v>
      </c>
      <c r="R3993" s="2">
        <v>45.12</v>
      </c>
      <c r="S3993" s="2">
        <f t="shared" si="564"/>
        <v>1</v>
      </c>
      <c r="T3993" s="42">
        <f>DataSet!G1944+DataSet!Q1944+DataSet!S1944</f>
        <v>5</v>
      </c>
      <c r="U3993" s="16" t="str">
        <f t="shared" si="565"/>
        <v>Medium</v>
      </c>
      <c r="V3993" s="4">
        <v>4</v>
      </c>
      <c r="W3993" s="33">
        <f t="shared" si="566"/>
        <v>510.94911214953265</v>
      </c>
      <c r="X3993" s="2" t="s">
        <v>17</v>
      </c>
    </row>
    <row r="3994" spans="1:24" ht="14.25" customHeight="1" x14ac:dyDescent="0.25">
      <c r="A3994" s="2">
        <v>2124</v>
      </c>
      <c r="B3994" s="2">
        <v>54</v>
      </c>
      <c r="C3994" s="2" t="str">
        <f t="shared" si="558"/>
        <v>Late Adults</v>
      </c>
      <c r="D3994" s="2" t="s">
        <v>26</v>
      </c>
      <c r="E3994" s="2" t="s">
        <v>29</v>
      </c>
      <c r="F3994" s="2">
        <v>724.46</v>
      </c>
      <c r="G3994" s="2">
        <f t="shared" si="559"/>
        <v>3</v>
      </c>
      <c r="H3994" s="6">
        <v>46320</v>
      </c>
      <c r="I3994" s="12" t="str">
        <f t="shared" si="560"/>
        <v>2026</v>
      </c>
      <c r="J3994" s="10" t="str">
        <f t="shared" si="561"/>
        <v>Oct</v>
      </c>
      <c r="K3994" s="12" t="str">
        <f t="shared" si="562"/>
        <v>25</v>
      </c>
      <c r="L3994" s="2" t="s">
        <v>24</v>
      </c>
      <c r="M3994" s="2" t="s">
        <v>15</v>
      </c>
      <c r="N3994" s="2">
        <v>0.49</v>
      </c>
      <c r="O3994" s="2" t="s">
        <v>16</v>
      </c>
      <c r="P3994" s="2">
        <v>19</v>
      </c>
      <c r="Q3994" s="2">
        <f t="shared" si="563"/>
        <v>3</v>
      </c>
      <c r="R3994" s="2">
        <v>38.130000000000003</v>
      </c>
      <c r="S3994" s="2">
        <f t="shared" si="564"/>
        <v>1</v>
      </c>
      <c r="T3994" s="42">
        <f>DataSet!G2125+DataSet!Q2125+DataSet!S2125</f>
        <v>6</v>
      </c>
      <c r="U3994" s="16" t="str">
        <f t="shared" si="565"/>
        <v>Medium</v>
      </c>
      <c r="V3994" s="4">
        <v>2</v>
      </c>
      <c r="W3994" s="33">
        <f t="shared" si="566"/>
        <v>520.58100000000002</v>
      </c>
      <c r="X3994" s="2" t="s">
        <v>22</v>
      </c>
    </row>
    <row r="3995" spans="1:24" ht="14.25" customHeight="1" x14ac:dyDescent="0.25">
      <c r="A3995" s="2">
        <v>2286</v>
      </c>
      <c r="B3995" s="2">
        <v>51</v>
      </c>
      <c r="C3995" s="2" t="str">
        <f t="shared" si="558"/>
        <v>Late Adults</v>
      </c>
      <c r="D3995" s="2" t="s">
        <v>18</v>
      </c>
      <c r="E3995" s="2" t="s">
        <v>27</v>
      </c>
      <c r="F3995" s="2">
        <v>322.43</v>
      </c>
      <c r="G3995" s="2">
        <f t="shared" si="559"/>
        <v>1</v>
      </c>
      <c r="H3995" s="6">
        <v>46482</v>
      </c>
      <c r="I3995" s="12" t="str">
        <f t="shared" si="560"/>
        <v>2027</v>
      </c>
      <c r="J3995" s="10" t="str">
        <f t="shared" si="561"/>
        <v>Apr</v>
      </c>
      <c r="K3995" s="12" t="str">
        <f t="shared" si="562"/>
        <v>05</v>
      </c>
      <c r="L3995" s="2" t="s">
        <v>14</v>
      </c>
      <c r="M3995" s="2" t="s">
        <v>15</v>
      </c>
      <c r="N3995" s="2">
        <v>0.49</v>
      </c>
      <c r="O3995" s="2" t="s">
        <v>16</v>
      </c>
      <c r="P3995" s="2">
        <v>17</v>
      </c>
      <c r="Q3995" s="2">
        <f t="shared" si="563"/>
        <v>3</v>
      </c>
      <c r="R3995" s="2">
        <v>18.97</v>
      </c>
      <c r="S3995" s="2">
        <f t="shared" si="564"/>
        <v>1</v>
      </c>
      <c r="T3995" s="42">
        <f>DataSet!G2287+DataSet!Q2287+DataSet!S2287</f>
        <v>5</v>
      </c>
      <c r="U3995" s="16" t="str">
        <f t="shared" si="565"/>
        <v>Medium</v>
      </c>
      <c r="V3995" s="4">
        <v>2</v>
      </c>
      <c r="W3995" s="33">
        <f t="shared" si="566"/>
        <v>519.60550239234453</v>
      </c>
      <c r="X3995" s="2" t="s">
        <v>17</v>
      </c>
    </row>
    <row r="3996" spans="1:24" ht="14.25" customHeight="1" x14ac:dyDescent="0.25">
      <c r="A3996" s="2">
        <v>2306</v>
      </c>
      <c r="B3996" s="2">
        <v>38</v>
      </c>
      <c r="C3996" s="2" t="str">
        <f t="shared" si="558"/>
        <v>Early Adults</v>
      </c>
      <c r="D3996" s="2" t="s">
        <v>23</v>
      </c>
      <c r="E3996" s="2" t="s">
        <v>19</v>
      </c>
      <c r="F3996" s="2">
        <v>921.33</v>
      </c>
      <c r="G3996" s="2">
        <f t="shared" si="559"/>
        <v>3</v>
      </c>
      <c r="H3996" s="6">
        <v>46502</v>
      </c>
      <c r="I3996" s="12" t="str">
        <f t="shared" si="560"/>
        <v>2027</v>
      </c>
      <c r="J3996" s="10" t="str">
        <f t="shared" si="561"/>
        <v>Apr</v>
      </c>
      <c r="K3996" s="12" t="str">
        <f t="shared" si="562"/>
        <v>25</v>
      </c>
      <c r="L3996" s="2" t="s">
        <v>30</v>
      </c>
      <c r="M3996" s="2" t="s">
        <v>25</v>
      </c>
      <c r="N3996" s="2">
        <v>0.49</v>
      </c>
      <c r="O3996" s="2" t="s">
        <v>21</v>
      </c>
      <c r="P3996" s="2">
        <v>2</v>
      </c>
      <c r="Q3996" s="2">
        <f t="shared" si="563"/>
        <v>1</v>
      </c>
      <c r="R3996" s="2">
        <v>460.66</v>
      </c>
      <c r="S3996" s="2">
        <f t="shared" si="564"/>
        <v>3</v>
      </c>
      <c r="T3996" s="42">
        <f>DataSet!G2307+DataSet!Q2307+DataSet!S2307</f>
        <v>5</v>
      </c>
      <c r="U3996" s="16" t="str">
        <f t="shared" si="565"/>
        <v>Medium</v>
      </c>
      <c r="V3996" s="4">
        <v>3</v>
      </c>
      <c r="W3996" s="33">
        <f t="shared" si="566"/>
        <v>512.90658653846197</v>
      </c>
      <c r="X3996" s="2" t="s">
        <v>17</v>
      </c>
    </row>
    <row r="3997" spans="1:24" ht="14.25" customHeight="1" x14ac:dyDescent="0.25">
      <c r="A3997" s="2">
        <v>2315</v>
      </c>
      <c r="B3997" s="2">
        <v>25</v>
      </c>
      <c r="C3997" s="2" t="str">
        <f t="shared" si="558"/>
        <v>Young Adults</v>
      </c>
      <c r="D3997" s="2" t="s">
        <v>12</v>
      </c>
      <c r="E3997" s="2" t="s">
        <v>13</v>
      </c>
      <c r="F3997" s="2">
        <v>446.44</v>
      </c>
      <c r="G3997" s="2">
        <f t="shared" si="559"/>
        <v>2</v>
      </c>
      <c r="H3997" s="6">
        <v>46511</v>
      </c>
      <c r="I3997" s="12" t="str">
        <f t="shared" si="560"/>
        <v>2027</v>
      </c>
      <c r="J3997" s="10" t="str">
        <f t="shared" si="561"/>
        <v>May</v>
      </c>
      <c r="K3997" s="12" t="str">
        <f t="shared" si="562"/>
        <v>04</v>
      </c>
      <c r="L3997" s="2" t="s">
        <v>14</v>
      </c>
      <c r="M3997" s="2" t="s">
        <v>25</v>
      </c>
      <c r="N3997" s="2">
        <v>0.49</v>
      </c>
      <c r="O3997" s="2" t="s">
        <v>16</v>
      </c>
      <c r="P3997" s="2">
        <v>7</v>
      </c>
      <c r="Q3997" s="2">
        <f t="shared" si="563"/>
        <v>2</v>
      </c>
      <c r="R3997" s="2">
        <v>63.78</v>
      </c>
      <c r="S3997" s="2">
        <f t="shared" si="564"/>
        <v>2</v>
      </c>
      <c r="T3997" s="42">
        <f>DataSet!G2316+DataSet!Q2316+DataSet!S2316</f>
        <v>4</v>
      </c>
      <c r="U3997" s="16" t="str">
        <f t="shared" si="565"/>
        <v>Low</v>
      </c>
      <c r="V3997" s="4">
        <v>2</v>
      </c>
      <c r="W3997" s="33">
        <f t="shared" si="566"/>
        <v>520.55346153846165</v>
      </c>
      <c r="X3997" s="2" t="s">
        <v>17</v>
      </c>
    </row>
    <row r="3998" spans="1:24" ht="14.25" customHeight="1" x14ac:dyDescent="0.25">
      <c r="A3998" s="2">
        <v>2379</v>
      </c>
      <c r="B3998" s="2">
        <v>62</v>
      </c>
      <c r="C3998" s="2" t="str">
        <f t="shared" si="558"/>
        <v>Seniors</v>
      </c>
      <c r="D3998" s="2" t="s">
        <v>12</v>
      </c>
      <c r="E3998" s="2" t="s">
        <v>27</v>
      </c>
      <c r="F3998" s="2">
        <v>484.58</v>
      </c>
      <c r="G3998" s="2">
        <f t="shared" si="559"/>
        <v>2</v>
      </c>
      <c r="H3998" s="6">
        <v>46575</v>
      </c>
      <c r="I3998" s="12" t="str">
        <f t="shared" si="560"/>
        <v>2027</v>
      </c>
      <c r="J3998" s="10" t="str">
        <f t="shared" si="561"/>
        <v>Jul</v>
      </c>
      <c r="K3998" s="12" t="str">
        <f t="shared" si="562"/>
        <v>07</v>
      </c>
      <c r="L3998" s="2" t="s">
        <v>24</v>
      </c>
      <c r="M3998" s="2" t="s">
        <v>25</v>
      </c>
      <c r="N3998" s="2">
        <v>0.49</v>
      </c>
      <c r="O3998" s="2" t="s">
        <v>16</v>
      </c>
      <c r="P3998" s="2">
        <v>14</v>
      </c>
      <c r="Q3998" s="2">
        <f t="shared" si="563"/>
        <v>2</v>
      </c>
      <c r="R3998" s="2">
        <v>34.61</v>
      </c>
      <c r="S3998" s="2">
        <f t="shared" si="564"/>
        <v>1</v>
      </c>
      <c r="T3998" s="42">
        <f>DataSet!G2380+DataSet!Q2380+DataSet!S2380</f>
        <v>3</v>
      </c>
      <c r="U3998" s="16" t="str">
        <f t="shared" si="565"/>
        <v>Low</v>
      </c>
      <c r="V3998" s="4">
        <v>5</v>
      </c>
      <c r="W3998" s="33">
        <f t="shared" si="566"/>
        <v>541.74297872340424</v>
      </c>
      <c r="X3998" s="2" t="s">
        <v>17</v>
      </c>
    </row>
    <row r="3999" spans="1:24" ht="14.25" customHeight="1" x14ac:dyDescent="0.25">
      <c r="A3999" s="2">
        <v>2417</v>
      </c>
      <c r="B3999" s="2">
        <v>55</v>
      </c>
      <c r="C3999" s="2" t="str">
        <f t="shared" si="558"/>
        <v>Late Adults</v>
      </c>
      <c r="D3999" s="2" t="s">
        <v>12</v>
      </c>
      <c r="E3999" s="2" t="s">
        <v>13</v>
      </c>
      <c r="F3999" s="2">
        <v>961.05</v>
      </c>
      <c r="G3999" s="2">
        <f t="shared" si="559"/>
        <v>3</v>
      </c>
      <c r="H3999" s="6">
        <v>46613</v>
      </c>
      <c r="I3999" s="12" t="str">
        <f t="shared" si="560"/>
        <v>2027</v>
      </c>
      <c r="J3999" s="10" t="str">
        <f t="shared" si="561"/>
        <v>Aug</v>
      </c>
      <c r="K3999" s="12" t="str">
        <f t="shared" si="562"/>
        <v>14</v>
      </c>
      <c r="L3999" s="2" t="s">
        <v>14</v>
      </c>
      <c r="M3999" s="2" t="s">
        <v>15</v>
      </c>
      <c r="N3999" s="2">
        <v>0.49</v>
      </c>
      <c r="O3999" s="2" t="s">
        <v>21</v>
      </c>
      <c r="P3999" s="2">
        <v>18</v>
      </c>
      <c r="Q3999" s="2">
        <f t="shared" si="563"/>
        <v>3</v>
      </c>
      <c r="R3999" s="2">
        <v>53.39</v>
      </c>
      <c r="S3999" s="2">
        <f t="shared" si="564"/>
        <v>2</v>
      </c>
      <c r="T3999" s="42">
        <f>DataSet!G2418+DataSet!Q2418+DataSet!S2418</f>
        <v>5</v>
      </c>
      <c r="U3999" s="16" t="str">
        <f t="shared" si="565"/>
        <v>Medium</v>
      </c>
      <c r="V3999" s="4">
        <v>5</v>
      </c>
      <c r="W3999" s="33">
        <f t="shared" si="566"/>
        <v>542.04866310160412</v>
      </c>
      <c r="X3999" s="2" t="s">
        <v>17</v>
      </c>
    </row>
    <row r="4000" spans="1:24" ht="14.25" customHeight="1" x14ac:dyDescent="0.25">
      <c r="A4000" s="2">
        <v>2575</v>
      </c>
      <c r="B4000" s="2">
        <v>24</v>
      </c>
      <c r="C4000" s="2" t="str">
        <f t="shared" si="558"/>
        <v>Young Adults</v>
      </c>
      <c r="D4000" s="2" t="s">
        <v>26</v>
      </c>
      <c r="E4000" s="2" t="s">
        <v>29</v>
      </c>
      <c r="F4000" s="2">
        <v>888.21</v>
      </c>
      <c r="G4000" s="2">
        <f t="shared" si="559"/>
        <v>3</v>
      </c>
      <c r="H4000" s="6">
        <v>46771</v>
      </c>
      <c r="I4000" s="12" t="str">
        <f t="shared" si="560"/>
        <v>2028</v>
      </c>
      <c r="J4000" s="10" t="str">
        <f t="shared" si="561"/>
        <v>Jan</v>
      </c>
      <c r="K4000" s="12" t="str">
        <f t="shared" si="562"/>
        <v>19</v>
      </c>
      <c r="L4000" s="2" t="s">
        <v>30</v>
      </c>
      <c r="M4000" s="2" t="s">
        <v>25</v>
      </c>
      <c r="N4000" s="2">
        <v>0.49</v>
      </c>
      <c r="O4000" s="2" t="s">
        <v>21</v>
      </c>
      <c r="P4000" s="2">
        <v>1</v>
      </c>
      <c r="Q4000" s="2">
        <f t="shared" si="563"/>
        <v>1</v>
      </c>
      <c r="R4000" s="2">
        <v>888.21</v>
      </c>
      <c r="S4000" s="2">
        <f t="shared" si="564"/>
        <v>3</v>
      </c>
      <c r="T4000" s="42">
        <f>DataSet!G2576+DataSet!Q2576+DataSet!S2576</f>
        <v>4</v>
      </c>
      <c r="U4000" s="16" t="str">
        <f t="shared" si="565"/>
        <v>Low</v>
      </c>
      <c r="V4000" s="4">
        <v>3</v>
      </c>
      <c r="W4000" s="33">
        <f t="shared" si="566"/>
        <v>510.93352657004874</v>
      </c>
      <c r="X4000" s="2" t="s">
        <v>22</v>
      </c>
    </row>
    <row r="4001" spans="1:24" ht="14.25" customHeight="1" x14ac:dyDescent="0.25">
      <c r="A4001" s="2">
        <v>2600</v>
      </c>
      <c r="B4001" s="2">
        <v>69</v>
      </c>
      <c r="C4001" s="2" t="str">
        <f t="shared" si="558"/>
        <v>Seniors</v>
      </c>
      <c r="D4001" s="2" t="s">
        <v>26</v>
      </c>
      <c r="E4001" s="2" t="s">
        <v>19</v>
      </c>
      <c r="F4001" s="2">
        <v>680.07</v>
      </c>
      <c r="G4001" s="2">
        <f t="shared" si="559"/>
        <v>3</v>
      </c>
      <c r="H4001" s="6">
        <v>46796</v>
      </c>
      <c r="I4001" s="12" t="str">
        <f t="shared" si="560"/>
        <v>2028</v>
      </c>
      <c r="J4001" s="10" t="str">
        <f t="shared" si="561"/>
        <v>Feb</v>
      </c>
      <c r="K4001" s="12" t="str">
        <f t="shared" si="562"/>
        <v>13</v>
      </c>
      <c r="L4001" s="2" t="s">
        <v>24</v>
      </c>
      <c r="M4001" s="2" t="s">
        <v>25</v>
      </c>
      <c r="N4001" s="2">
        <v>0.49</v>
      </c>
      <c r="O4001" s="2" t="s">
        <v>21</v>
      </c>
      <c r="P4001" s="2">
        <v>15</v>
      </c>
      <c r="Q4001" s="2">
        <f t="shared" si="563"/>
        <v>2</v>
      </c>
      <c r="R4001" s="2">
        <v>45.34</v>
      </c>
      <c r="S4001" s="2">
        <f t="shared" si="564"/>
        <v>1</v>
      </c>
      <c r="T4001" s="42">
        <f>DataSet!G2601+DataSet!Q2601+DataSet!S2601</f>
        <v>5</v>
      </c>
      <c r="U4001" s="16" t="str">
        <f t="shared" si="565"/>
        <v>Medium</v>
      </c>
      <c r="V4001" s="4">
        <v>1</v>
      </c>
      <c r="W4001" s="33">
        <f t="shared" si="566"/>
        <v>528.76169312169304</v>
      </c>
      <c r="X4001" s="2" t="s">
        <v>22</v>
      </c>
    </row>
    <row r="4002" spans="1:24" ht="14.25" customHeight="1" x14ac:dyDescent="0.25">
      <c r="A4002" s="2">
        <v>2682</v>
      </c>
      <c r="B4002" s="2">
        <v>30</v>
      </c>
      <c r="C4002" s="2" t="str">
        <f t="shared" si="558"/>
        <v>Early Adults</v>
      </c>
      <c r="D4002" s="2" t="s">
        <v>12</v>
      </c>
      <c r="E4002" s="2" t="s">
        <v>19</v>
      </c>
      <c r="F4002" s="2">
        <v>272.89</v>
      </c>
      <c r="G4002" s="2">
        <f t="shared" si="559"/>
        <v>1</v>
      </c>
      <c r="H4002" s="6">
        <v>46878</v>
      </c>
      <c r="I4002" s="12" t="str">
        <f t="shared" si="560"/>
        <v>2028</v>
      </c>
      <c r="J4002" s="10" t="str">
        <f t="shared" si="561"/>
        <v>May</v>
      </c>
      <c r="K4002" s="12" t="str">
        <f t="shared" si="562"/>
        <v>05</v>
      </c>
      <c r="L4002" s="2" t="s">
        <v>20</v>
      </c>
      <c r="M4002" s="2" t="s">
        <v>25</v>
      </c>
      <c r="N4002" s="2">
        <v>0.49</v>
      </c>
      <c r="O4002" s="2" t="s">
        <v>16</v>
      </c>
      <c r="P4002" s="2">
        <v>12</v>
      </c>
      <c r="Q4002" s="2">
        <f t="shared" si="563"/>
        <v>2</v>
      </c>
      <c r="R4002" s="2">
        <v>22.74</v>
      </c>
      <c r="S4002" s="2">
        <f t="shared" si="564"/>
        <v>1</v>
      </c>
      <c r="T4002" s="42">
        <f>DataSet!G2683+DataSet!Q2683+DataSet!S2683</f>
        <v>6</v>
      </c>
      <c r="U4002" s="16" t="str">
        <f t="shared" si="565"/>
        <v>Medium</v>
      </c>
      <c r="V4002" s="4">
        <v>4</v>
      </c>
      <c r="W4002" s="33">
        <f t="shared" si="566"/>
        <v>510.17065727699526</v>
      </c>
      <c r="X4002" s="2" t="s">
        <v>28</v>
      </c>
    </row>
    <row r="4003" spans="1:24" ht="14.25" customHeight="1" x14ac:dyDescent="0.25">
      <c r="A4003" s="2">
        <v>2958</v>
      </c>
      <c r="B4003" s="2">
        <v>55</v>
      </c>
      <c r="C4003" s="2" t="str">
        <f t="shared" si="558"/>
        <v>Late Adults</v>
      </c>
      <c r="D4003" s="2" t="s">
        <v>12</v>
      </c>
      <c r="E4003" s="2" t="s">
        <v>19</v>
      </c>
      <c r="F4003" s="2">
        <v>847.58</v>
      </c>
      <c r="G4003" s="2">
        <f t="shared" si="559"/>
        <v>3</v>
      </c>
      <c r="H4003" s="6">
        <v>47154</v>
      </c>
      <c r="I4003" s="12" t="str">
        <f t="shared" si="560"/>
        <v>2029</v>
      </c>
      <c r="J4003" s="10" t="str">
        <f t="shared" si="561"/>
        <v>Feb</v>
      </c>
      <c r="K4003" s="12" t="str">
        <f t="shared" si="562"/>
        <v>05</v>
      </c>
      <c r="L4003" s="2" t="s">
        <v>30</v>
      </c>
      <c r="M4003" s="2" t="s">
        <v>15</v>
      </c>
      <c r="N4003" s="2">
        <v>0.49</v>
      </c>
      <c r="O4003" s="2" t="s">
        <v>16</v>
      </c>
      <c r="P4003" s="2">
        <v>9</v>
      </c>
      <c r="Q4003" s="2">
        <f t="shared" si="563"/>
        <v>2</v>
      </c>
      <c r="R4003" s="2">
        <v>94.18</v>
      </c>
      <c r="S4003" s="2">
        <f t="shared" si="564"/>
        <v>2</v>
      </c>
      <c r="T4003" s="42">
        <f>DataSet!G2959+DataSet!Q2959+DataSet!S2959</f>
        <v>5</v>
      </c>
      <c r="U4003" s="16" t="str">
        <f t="shared" si="565"/>
        <v>Medium</v>
      </c>
      <c r="V4003" s="4">
        <v>4</v>
      </c>
      <c r="W4003" s="33">
        <f t="shared" si="566"/>
        <v>511.28990566037731</v>
      </c>
      <c r="X4003" s="2" t="s">
        <v>28</v>
      </c>
    </row>
    <row r="4004" spans="1:24" ht="14.25" customHeight="1" x14ac:dyDescent="0.25">
      <c r="A4004" s="2">
        <v>3460</v>
      </c>
      <c r="B4004" s="2">
        <v>65</v>
      </c>
      <c r="C4004" s="2" t="str">
        <f t="shared" si="558"/>
        <v>Seniors</v>
      </c>
      <c r="D4004" s="2" t="s">
        <v>12</v>
      </c>
      <c r="E4004" s="2" t="s">
        <v>19</v>
      </c>
      <c r="F4004" s="2">
        <v>847.07</v>
      </c>
      <c r="G4004" s="2">
        <f t="shared" si="559"/>
        <v>3</v>
      </c>
      <c r="H4004" s="6">
        <v>47656</v>
      </c>
      <c r="I4004" s="12" t="str">
        <f t="shared" si="560"/>
        <v>2030</v>
      </c>
      <c r="J4004" s="10" t="str">
        <f t="shared" si="561"/>
        <v>Jun</v>
      </c>
      <c r="K4004" s="12" t="str">
        <f t="shared" si="562"/>
        <v>22</v>
      </c>
      <c r="L4004" s="2" t="s">
        <v>14</v>
      </c>
      <c r="M4004" s="2" t="s">
        <v>15</v>
      </c>
      <c r="N4004" s="2">
        <v>0.49</v>
      </c>
      <c r="O4004" s="2" t="s">
        <v>21</v>
      </c>
      <c r="P4004" s="2">
        <v>4</v>
      </c>
      <c r="Q4004" s="2">
        <f t="shared" si="563"/>
        <v>1</v>
      </c>
      <c r="R4004" s="2">
        <v>211.77</v>
      </c>
      <c r="S4004" s="2">
        <f t="shared" si="564"/>
        <v>3</v>
      </c>
      <c r="T4004" s="42">
        <f>DataSet!G3461+DataSet!Q3461+DataSet!S3461</f>
        <v>7</v>
      </c>
      <c r="U4004" s="16" t="str">
        <f t="shared" si="565"/>
        <v>High</v>
      </c>
      <c r="V4004" s="4">
        <v>1</v>
      </c>
      <c r="W4004" s="33">
        <f t="shared" si="566"/>
        <v>527.95686170212753</v>
      </c>
      <c r="X4004" s="2" t="s">
        <v>17</v>
      </c>
    </row>
    <row r="4005" spans="1:24" ht="14.25" customHeight="1" x14ac:dyDescent="0.25">
      <c r="A4005" s="2">
        <v>3513</v>
      </c>
      <c r="B4005" s="2">
        <v>65</v>
      </c>
      <c r="C4005" s="2" t="str">
        <f t="shared" si="558"/>
        <v>Seniors</v>
      </c>
      <c r="D4005" s="2" t="s">
        <v>23</v>
      </c>
      <c r="E4005" s="2" t="s">
        <v>27</v>
      </c>
      <c r="F4005" s="2">
        <v>106.25</v>
      </c>
      <c r="G4005" s="2">
        <f t="shared" si="559"/>
        <v>1</v>
      </c>
      <c r="H4005" s="6">
        <v>47709</v>
      </c>
      <c r="I4005" s="12" t="str">
        <f t="shared" si="560"/>
        <v>2030</v>
      </c>
      <c r="J4005" s="10" t="str">
        <f t="shared" si="561"/>
        <v>Aug</v>
      </c>
      <c r="K4005" s="12" t="str">
        <f t="shared" si="562"/>
        <v>14</v>
      </c>
      <c r="L4005" s="2" t="s">
        <v>30</v>
      </c>
      <c r="M4005" s="2" t="s">
        <v>25</v>
      </c>
      <c r="N4005" s="2">
        <v>0.49</v>
      </c>
      <c r="O4005" s="2" t="s">
        <v>16</v>
      </c>
      <c r="P4005" s="2">
        <v>8</v>
      </c>
      <c r="Q4005" s="2">
        <f t="shared" si="563"/>
        <v>2</v>
      </c>
      <c r="R4005" s="2">
        <v>13.28</v>
      </c>
      <c r="S4005" s="2">
        <f t="shared" si="564"/>
        <v>1</v>
      </c>
      <c r="T4005" s="42">
        <f>DataSet!G3514+DataSet!Q3514+DataSet!S3514</f>
        <v>7</v>
      </c>
      <c r="U4005" s="16" t="str">
        <f t="shared" si="565"/>
        <v>High</v>
      </c>
      <c r="V4005" s="4">
        <v>2</v>
      </c>
      <c r="W4005" s="33">
        <f t="shared" si="566"/>
        <v>520.91149758454105</v>
      </c>
      <c r="X4005" s="2" t="s">
        <v>17</v>
      </c>
    </row>
    <row r="4006" spans="1:24" ht="14.25" customHeight="1" x14ac:dyDescent="0.25">
      <c r="A4006" s="2">
        <v>3523</v>
      </c>
      <c r="B4006" s="2">
        <v>45</v>
      </c>
      <c r="C4006" s="2" t="str">
        <f t="shared" si="558"/>
        <v>Mid Adults</v>
      </c>
      <c r="D4006" s="2" t="s">
        <v>18</v>
      </c>
      <c r="E4006" s="2" t="s">
        <v>19</v>
      </c>
      <c r="F4006" s="2">
        <v>201.69</v>
      </c>
      <c r="G4006" s="2">
        <f t="shared" si="559"/>
        <v>1</v>
      </c>
      <c r="H4006" s="6">
        <v>47719</v>
      </c>
      <c r="I4006" s="12" t="str">
        <f t="shared" si="560"/>
        <v>2030</v>
      </c>
      <c r="J4006" s="10" t="str">
        <f t="shared" si="561"/>
        <v>Aug</v>
      </c>
      <c r="K4006" s="12" t="str">
        <f t="shared" si="562"/>
        <v>24</v>
      </c>
      <c r="L4006" s="2" t="s">
        <v>14</v>
      </c>
      <c r="M4006" s="2" t="s">
        <v>25</v>
      </c>
      <c r="N4006" s="2">
        <v>0.49</v>
      </c>
      <c r="O4006" s="2" t="s">
        <v>16</v>
      </c>
      <c r="P4006" s="2">
        <v>19</v>
      </c>
      <c r="Q4006" s="2">
        <f t="shared" si="563"/>
        <v>3</v>
      </c>
      <c r="R4006" s="2">
        <v>10.62</v>
      </c>
      <c r="S4006" s="2">
        <f t="shared" si="564"/>
        <v>1</v>
      </c>
      <c r="T4006" s="42">
        <f>DataSet!G3524+DataSet!Q3524+DataSet!S3524</f>
        <v>5</v>
      </c>
      <c r="U4006" s="16" t="str">
        <f t="shared" si="565"/>
        <v>Medium</v>
      </c>
      <c r="V4006" s="4">
        <v>2</v>
      </c>
      <c r="W4006" s="33">
        <f t="shared" si="566"/>
        <v>522.92441747572821</v>
      </c>
      <c r="X4006" s="2" t="s">
        <v>17</v>
      </c>
    </row>
    <row r="4007" spans="1:24" ht="14.25" customHeight="1" x14ac:dyDescent="0.25">
      <c r="A4007" s="2">
        <v>3552</v>
      </c>
      <c r="B4007" s="2">
        <v>26</v>
      </c>
      <c r="C4007" s="2" t="str">
        <f t="shared" si="558"/>
        <v>Young Adults</v>
      </c>
      <c r="D4007" s="2" t="s">
        <v>18</v>
      </c>
      <c r="E4007" s="2" t="s">
        <v>19</v>
      </c>
      <c r="F4007" s="2">
        <v>818.5</v>
      </c>
      <c r="G4007" s="2">
        <f t="shared" si="559"/>
        <v>3</v>
      </c>
      <c r="H4007" s="6">
        <v>47748</v>
      </c>
      <c r="I4007" s="12" t="str">
        <f t="shared" si="560"/>
        <v>2030</v>
      </c>
      <c r="J4007" s="10" t="str">
        <f t="shared" si="561"/>
        <v>Sep</v>
      </c>
      <c r="K4007" s="12" t="str">
        <f t="shared" si="562"/>
        <v>22</v>
      </c>
      <c r="L4007" s="2" t="s">
        <v>30</v>
      </c>
      <c r="M4007" s="2" t="s">
        <v>15</v>
      </c>
      <c r="N4007" s="2">
        <v>0.49</v>
      </c>
      <c r="O4007" s="2" t="s">
        <v>16</v>
      </c>
      <c r="P4007" s="2">
        <v>2</v>
      </c>
      <c r="Q4007" s="2">
        <f t="shared" si="563"/>
        <v>1</v>
      </c>
      <c r="R4007" s="2">
        <v>409.25</v>
      </c>
      <c r="S4007" s="2">
        <f t="shared" si="564"/>
        <v>3</v>
      </c>
      <c r="T4007" s="42">
        <f>DataSet!G3553+DataSet!Q3553+DataSet!S3553</f>
        <v>4</v>
      </c>
      <c r="U4007" s="16" t="str">
        <f t="shared" si="565"/>
        <v>Low</v>
      </c>
      <c r="V4007" s="4">
        <v>3</v>
      </c>
      <c r="W4007" s="33">
        <f t="shared" si="566"/>
        <v>509.10208737864122</v>
      </c>
      <c r="X4007" s="2" t="s">
        <v>22</v>
      </c>
    </row>
    <row r="4008" spans="1:24" ht="14.25" customHeight="1" x14ac:dyDescent="0.25">
      <c r="A4008" s="2">
        <v>3704</v>
      </c>
      <c r="B4008" s="2">
        <v>43</v>
      </c>
      <c r="C4008" s="2" t="str">
        <f t="shared" si="558"/>
        <v>Mid Adults</v>
      </c>
      <c r="D4008" s="2" t="s">
        <v>12</v>
      </c>
      <c r="E4008" s="2" t="s">
        <v>19</v>
      </c>
      <c r="F4008" s="2">
        <v>885.55</v>
      </c>
      <c r="G4008" s="2">
        <f t="shared" si="559"/>
        <v>3</v>
      </c>
      <c r="H4008" s="6">
        <v>47900</v>
      </c>
      <c r="I4008" s="12" t="str">
        <f t="shared" si="560"/>
        <v>2031</v>
      </c>
      <c r="J4008" s="10" t="str">
        <f t="shared" si="561"/>
        <v>Feb</v>
      </c>
      <c r="K4008" s="12" t="str">
        <f t="shared" si="562"/>
        <v>21</v>
      </c>
      <c r="L4008" s="2" t="s">
        <v>24</v>
      </c>
      <c r="M4008" s="2" t="s">
        <v>15</v>
      </c>
      <c r="N4008" s="2">
        <v>0.49</v>
      </c>
      <c r="O4008" s="2" t="s">
        <v>21</v>
      </c>
      <c r="P4008" s="2">
        <v>12</v>
      </c>
      <c r="Q4008" s="2">
        <f t="shared" si="563"/>
        <v>2</v>
      </c>
      <c r="R4008" s="2">
        <v>73.8</v>
      </c>
      <c r="S4008" s="2">
        <f t="shared" si="564"/>
        <v>2</v>
      </c>
      <c r="T4008" s="42">
        <f>DataSet!G3705+DataSet!Q3705+DataSet!S3705</f>
        <v>4</v>
      </c>
      <c r="U4008" s="16" t="str">
        <f t="shared" si="565"/>
        <v>Low</v>
      </c>
      <c r="V4008" s="4">
        <v>1</v>
      </c>
      <c r="W4008" s="33">
        <f t="shared" si="566"/>
        <v>526.25037433155057</v>
      </c>
      <c r="X4008" s="2" t="s">
        <v>28</v>
      </c>
    </row>
    <row r="4009" spans="1:24" ht="14.25" customHeight="1" x14ac:dyDescent="0.25">
      <c r="A4009" s="2">
        <v>3999</v>
      </c>
      <c r="B4009" s="2">
        <v>55</v>
      </c>
      <c r="C4009" s="2" t="str">
        <f t="shared" si="558"/>
        <v>Late Adults</v>
      </c>
      <c r="D4009" s="2" t="s">
        <v>18</v>
      </c>
      <c r="E4009" s="2" t="s">
        <v>27</v>
      </c>
      <c r="F4009" s="2">
        <v>917.67</v>
      </c>
      <c r="G4009" s="2">
        <f t="shared" si="559"/>
        <v>3</v>
      </c>
      <c r="H4009" s="6">
        <v>48195</v>
      </c>
      <c r="I4009" s="12" t="str">
        <f t="shared" si="560"/>
        <v>2031</v>
      </c>
      <c r="J4009" s="10" t="str">
        <f t="shared" si="561"/>
        <v>Dec</v>
      </c>
      <c r="K4009" s="12" t="str">
        <f t="shared" si="562"/>
        <v>13</v>
      </c>
      <c r="L4009" s="2" t="s">
        <v>20</v>
      </c>
      <c r="M4009" s="2" t="s">
        <v>25</v>
      </c>
      <c r="N4009" s="2">
        <v>0.49</v>
      </c>
      <c r="O4009" s="2" t="s">
        <v>21</v>
      </c>
      <c r="P4009" s="2">
        <v>16</v>
      </c>
      <c r="Q4009" s="2">
        <f t="shared" si="563"/>
        <v>3</v>
      </c>
      <c r="R4009" s="2">
        <v>57.35</v>
      </c>
      <c r="S4009" s="2">
        <f t="shared" si="564"/>
        <v>2</v>
      </c>
      <c r="T4009" s="42">
        <f>DataSet!G4000+DataSet!Q4000+DataSet!S4000</f>
        <v>7</v>
      </c>
      <c r="U4009" s="16" t="str">
        <f t="shared" si="565"/>
        <v>High</v>
      </c>
      <c r="V4009" s="4">
        <v>1</v>
      </c>
      <c r="W4009" s="33">
        <f t="shared" si="566"/>
        <v>524.31865591397832</v>
      </c>
      <c r="X4009" s="2" t="s">
        <v>28</v>
      </c>
    </row>
    <row r="4010" spans="1:24" ht="14.25" customHeight="1" x14ac:dyDescent="0.25">
      <c r="A4010" s="2">
        <v>4143</v>
      </c>
      <c r="B4010" s="2">
        <v>31</v>
      </c>
      <c r="C4010" s="2" t="str">
        <f t="shared" si="558"/>
        <v>Early Adults</v>
      </c>
      <c r="D4010" s="2" t="s">
        <v>18</v>
      </c>
      <c r="E4010" s="2" t="s">
        <v>29</v>
      </c>
      <c r="F4010" s="2">
        <v>510.65</v>
      </c>
      <c r="G4010" s="2">
        <f t="shared" si="559"/>
        <v>2</v>
      </c>
      <c r="H4010" s="6">
        <v>48339</v>
      </c>
      <c r="I4010" s="12" t="str">
        <f t="shared" si="560"/>
        <v>2032</v>
      </c>
      <c r="J4010" s="10" t="str">
        <f t="shared" si="561"/>
        <v>May</v>
      </c>
      <c r="K4010" s="12" t="str">
        <f t="shared" si="562"/>
        <v>05</v>
      </c>
      <c r="L4010" s="2" t="s">
        <v>30</v>
      </c>
      <c r="M4010" s="2" t="s">
        <v>25</v>
      </c>
      <c r="N4010" s="2">
        <v>0.49</v>
      </c>
      <c r="O4010" s="2" t="s">
        <v>16</v>
      </c>
      <c r="P4010" s="2">
        <v>13</v>
      </c>
      <c r="Q4010" s="2">
        <f t="shared" si="563"/>
        <v>2</v>
      </c>
      <c r="R4010" s="2">
        <v>39.28</v>
      </c>
      <c r="S4010" s="2">
        <f t="shared" si="564"/>
        <v>1</v>
      </c>
      <c r="T4010" s="42">
        <f>DataSet!G4144+DataSet!Q4144+DataSet!S4144</f>
        <v>7</v>
      </c>
      <c r="U4010" s="16" t="str">
        <f t="shared" si="565"/>
        <v>High</v>
      </c>
      <c r="V4010" s="4">
        <v>3</v>
      </c>
      <c r="W4010" s="33">
        <f t="shared" si="566"/>
        <v>507.59282926829309</v>
      </c>
      <c r="X4010" s="2" t="s">
        <v>28</v>
      </c>
    </row>
    <row r="4011" spans="1:24" ht="14.25" customHeight="1" x14ac:dyDescent="0.25">
      <c r="A4011" s="2">
        <v>4419</v>
      </c>
      <c r="B4011" s="2">
        <v>37</v>
      </c>
      <c r="C4011" s="2" t="str">
        <f t="shared" si="558"/>
        <v>Early Adults</v>
      </c>
      <c r="D4011" s="2" t="s">
        <v>12</v>
      </c>
      <c r="E4011" s="2" t="s">
        <v>19</v>
      </c>
      <c r="F4011" s="2">
        <v>778.5</v>
      </c>
      <c r="G4011" s="2">
        <f t="shared" si="559"/>
        <v>3</v>
      </c>
      <c r="H4011" s="6">
        <v>48615</v>
      </c>
      <c r="I4011" s="12" t="str">
        <f t="shared" si="560"/>
        <v>2033</v>
      </c>
      <c r="J4011" s="10" t="str">
        <f t="shared" si="561"/>
        <v>Feb</v>
      </c>
      <c r="K4011" s="12" t="str">
        <f t="shared" si="562"/>
        <v>05</v>
      </c>
      <c r="L4011" s="2" t="s">
        <v>30</v>
      </c>
      <c r="M4011" s="2" t="s">
        <v>25</v>
      </c>
      <c r="N4011" s="2">
        <v>0.49</v>
      </c>
      <c r="O4011" s="2" t="s">
        <v>21</v>
      </c>
      <c r="P4011" s="2">
        <v>13</v>
      </c>
      <c r="Q4011" s="2">
        <f t="shared" si="563"/>
        <v>2</v>
      </c>
      <c r="R4011" s="2">
        <v>59.88</v>
      </c>
      <c r="S4011" s="2">
        <f t="shared" si="564"/>
        <v>2</v>
      </c>
      <c r="T4011" s="42">
        <f>DataSet!G4420+DataSet!Q4420+DataSet!S4420</f>
        <v>4</v>
      </c>
      <c r="U4011" s="16" t="str">
        <f t="shared" si="565"/>
        <v>Low</v>
      </c>
      <c r="V4011" s="4">
        <v>2</v>
      </c>
      <c r="W4011" s="33">
        <f t="shared" si="566"/>
        <v>524.49141463414639</v>
      </c>
      <c r="X4011" s="2" t="s">
        <v>17</v>
      </c>
    </row>
    <row r="4012" spans="1:24" ht="14.25" customHeight="1" x14ac:dyDescent="0.25">
      <c r="A4012" s="2">
        <v>4710</v>
      </c>
      <c r="B4012" s="2">
        <v>68</v>
      </c>
      <c r="C4012" s="2" t="str">
        <f t="shared" si="558"/>
        <v>Seniors</v>
      </c>
      <c r="D4012" s="2" t="s">
        <v>26</v>
      </c>
      <c r="E4012" s="2" t="s">
        <v>27</v>
      </c>
      <c r="F4012" s="2">
        <v>797.18</v>
      </c>
      <c r="G4012" s="2">
        <f t="shared" si="559"/>
        <v>3</v>
      </c>
      <c r="H4012" s="6">
        <v>48906</v>
      </c>
      <c r="I4012" s="12" t="str">
        <f t="shared" si="560"/>
        <v>2033</v>
      </c>
      <c r="J4012" s="10" t="str">
        <f t="shared" si="561"/>
        <v>Nov</v>
      </c>
      <c r="K4012" s="12" t="str">
        <f t="shared" si="562"/>
        <v>23</v>
      </c>
      <c r="L4012" s="2" t="s">
        <v>14</v>
      </c>
      <c r="M4012" s="2" t="s">
        <v>25</v>
      </c>
      <c r="N4012" s="2">
        <v>0.49</v>
      </c>
      <c r="O4012" s="2" t="s">
        <v>16</v>
      </c>
      <c r="P4012" s="2">
        <v>4</v>
      </c>
      <c r="Q4012" s="2">
        <f t="shared" si="563"/>
        <v>1</v>
      </c>
      <c r="R4012" s="2">
        <v>199.3</v>
      </c>
      <c r="S4012" s="2">
        <f t="shared" si="564"/>
        <v>3</v>
      </c>
      <c r="T4012" s="42">
        <f>DataSet!G4711+DataSet!Q4711+DataSet!S4711</f>
        <v>7</v>
      </c>
      <c r="U4012" s="16" t="str">
        <f t="shared" si="565"/>
        <v>High</v>
      </c>
      <c r="V4012" s="4">
        <v>3</v>
      </c>
      <c r="W4012" s="33">
        <f t="shared" si="566"/>
        <v>507.57784313725534</v>
      </c>
      <c r="X4012" s="2" t="s">
        <v>17</v>
      </c>
    </row>
    <row r="4013" spans="1:24" ht="14.25" customHeight="1" x14ac:dyDescent="0.25">
      <c r="A4013" s="2">
        <v>4805</v>
      </c>
      <c r="B4013" s="2">
        <v>65</v>
      </c>
      <c r="C4013" s="2" t="str">
        <f t="shared" si="558"/>
        <v>Seniors</v>
      </c>
      <c r="D4013" s="2" t="s">
        <v>23</v>
      </c>
      <c r="E4013" s="2" t="s">
        <v>19</v>
      </c>
      <c r="F4013" s="2">
        <v>854.13</v>
      </c>
      <c r="G4013" s="2">
        <f t="shared" si="559"/>
        <v>3</v>
      </c>
      <c r="H4013" s="6">
        <v>49001</v>
      </c>
      <c r="I4013" s="12" t="str">
        <f t="shared" si="560"/>
        <v>2034</v>
      </c>
      <c r="J4013" s="10" t="str">
        <f t="shared" si="561"/>
        <v>Feb</v>
      </c>
      <c r="K4013" s="12" t="str">
        <f t="shared" si="562"/>
        <v>26</v>
      </c>
      <c r="L4013" s="2" t="s">
        <v>20</v>
      </c>
      <c r="M4013" s="2" t="s">
        <v>15</v>
      </c>
      <c r="N4013" s="2">
        <v>0.49</v>
      </c>
      <c r="O4013" s="2" t="s">
        <v>21</v>
      </c>
      <c r="P4013" s="2">
        <v>10</v>
      </c>
      <c r="Q4013" s="2">
        <f t="shared" si="563"/>
        <v>2</v>
      </c>
      <c r="R4013" s="2">
        <v>85.41</v>
      </c>
      <c r="S4013" s="2">
        <f t="shared" si="564"/>
        <v>2</v>
      </c>
      <c r="T4013" s="42">
        <f>DataSet!G4806+DataSet!Q4806+DataSet!S4806</f>
        <v>4</v>
      </c>
      <c r="U4013" s="16" t="str">
        <f t="shared" si="565"/>
        <v>Low</v>
      </c>
      <c r="V4013" s="4">
        <v>4</v>
      </c>
      <c r="W4013" s="33">
        <f t="shared" si="566"/>
        <v>509.69611374407577</v>
      </c>
      <c r="X4013" s="2" t="s">
        <v>17</v>
      </c>
    </row>
    <row r="4014" spans="1:24" ht="14.25" customHeight="1" x14ac:dyDescent="0.25">
      <c r="A4014" s="2">
        <v>602</v>
      </c>
      <c r="B4014" s="2">
        <v>52</v>
      </c>
      <c r="C4014" s="2" t="str">
        <f t="shared" si="558"/>
        <v>Late Adults</v>
      </c>
      <c r="D4014" s="2" t="s">
        <v>23</v>
      </c>
      <c r="E4014" s="2" t="s">
        <v>29</v>
      </c>
      <c r="F4014" s="2">
        <v>789.53</v>
      </c>
      <c r="G4014" s="2">
        <f t="shared" si="559"/>
        <v>3</v>
      </c>
      <c r="H4014" s="6">
        <v>44798</v>
      </c>
      <c r="I4014" s="12" t="str">
        <f t="shared" si="560"/>
        <v>2022</v>
      </c>
      <c r="J4014" s="10" t="str">
        <f t="shared" si="561"/>
        <v>Aug</v>
      </c>
      <c r="K4014" s="12" t="str">
        <f t="shared" si="562"/>
        <v>25</v>
      </c>
      <c r="L4014" s="2" t="s">
        <v>14</v>
      </c>
      <c r="M4014" s="2" t="s">
        <v>25</v>
      </c>
      <c r="N4014" s="2">
        <v>0.48</v>
      </c>
      <c r="O4014" s="2" t="s">
        <v>21</v>
      </c>
      <c r="P4014" s="2">
        <v>11</v>
      </c>
      <c r="Q4014" s="2">
        <f t="shared" si="563"/>
        <v>2</v>
      </c>
      <c r="R4014" s="2">
        <v>71.78</v>
      </c>
      <c r="S4014" s="2">
        <f t="shared" si="564"/>
        <v>2</v>
      </c>
      <c r="T4014" s="42">
        <f>DataSet!G603+DataSet!Q603+DataSet!S603</f>
        <v>7</v>
      </c>
      <c r="U4014" s="16" t="str">
        <f t="shared" si="565"/>
        <v>High</v>
      </c>
      <c r="V4014" s="4">
        <v>4</v>
      </c>
      <c r="W4014" s="33">
        <f t="shared" si="566"/>
        <v>508.05595238095231</v>
      </c>
      <c r="X4014" s="2" t="s">
        <v>22</v>
      </c>
    </row>
    <row r="4015" spans="1:24" ht="14.25" customHeight="1" x14ac:dyDescent="0.25">
      <c r="A4015" s="2">
        <v>697</v>
      </c>
      <c r="B4015" s="2">
        <v>39</v>
      </c>
      <c r="C4015" s="2" t="str">
        <f t="shared" si="558"/>
        <v>Early Adults</v>
      </c>
      <c r="D4015" s="2" t="s">
        <v>12</v>
      </c>
      <c r="E4015" s="2" t="s">
        <v>27</v>
      </c>
      <c r="F4015" s="2">
        <v>447.36</v>
      </c>
      <c r="G4015" s="2">
        <f t="shared" si="559"/>
        <v>2</v>
      </c>
      <c r="H4015" s="6">
        <v>44893</v>
      </c>
      <c r="I4015" s="12" t="str">
        <f t="shared" si="560"/>
        <v>2022</v>
      </c>
      <c r="J4015" s="10" t="str">
        <f t="shared" si="561"/>
        <v>Nov</v>
      </c>
      <c r="K4015" s="12" t="str">
        <f t="shared" si="562"/>
        <v>28</v>
      </c>
      <c r="L4015" s="2" t="s">
        <v>14</v>
      </c>
      <c r="M4015" s="2" t="s">
        <v>15</v>
      </c>
      <c r="N4015" s="2">
        <v>0.48</v>
      </c>
      <c r="O4015" s="2" t="s">
        <v>21</v>
      </c>
      <c r="P4015" s="2">
        <v>9</v>
      </c>
      <c r="Q4015" s="2">
        <f t="shared" si="563"/>
        <v>2</v>
      </c>
      <c r="R4015" s="2">
        <v>49.71</v>
      </c>
      <c r="S4015" s="2">
        <f t="shared" si="564"/>
        <v>1</v>
      </c>
      <c r="T4015" s="42">
        <f>DataSet!G698+DataSet!Q698+DataSet!S698</f>
        <v>4</v>
      </c>
      <c r="U4015" s="16" t="str">
        <f t="shared" si="565"/>
        <v>Low</v>
      </c>
      <c r="V4015" s="4">
        <v>2</v>
      </c>
      <c r="W4015" s="33">
        <f t="shared" si="566"/>
        <v>523.24627450980392</v>
      </c>
      <c r="X4015" s="2" t="s">
        <v>28</v>
      </c>
    </row>
    <row r="4016" spans="1:24" ht="14.25" customHeight="1" x14ac:dyDescent="0.25">
      <c r="A4016" s="2">
        <v>1314</v>
      </c>
      <c r="B4016" s="2">
        <v>35</v>
      </c>
      <c r="C4016" s="2" t="str">
        <f t="shared" si="558"/>
        <v>Early Adults</v>
      </c>
      <c r="D4016" s="2" t="s">
        <v>18</v>
      </c>
      <c r="E4016" s="2" t="s">
        <v>29</v>
      </c>
      <c r="F4016" s="2">
        <v>260.72000000000003</v>
      </c>
      <c r="G4016" s="2">
        <f t="shared" si="559"/>
        <v>1</v>
      </c>
      <c r="H4016" s="6">
        <v>45510</v>
      </c>
      <c r="I4016" s="12" t="str">
        <f t="shared" si="560"/>
        <v>2024</v>
      </c>
      <c r="J4016" s="10" t="str">
        <f t="shared" si="561"/>
        <v>Aug</v>
      </c>
      <c r="K4016" s="12" t="str">
        <f t="shared" si="562"/>
        <v>06</v>
      </c>
      <c r="L4016" s="2" t="s">
        <v>30</v>
      </c>
      <c r="M4016" s="2" t="s">
        <v>25</v>
      </c>
      <c r="N4016" s="2">
        <v>0.48</v>
      </c>
      <c r="O4016" s="2" t="s">
        <v>16</v>
      </c>
      <c r="P4016" s="2">
        <v>17</v>
      </c>
      <c r="Q4016" s="2">
        <f t="shared" si="563"/>
        <v>3</v>
      </c>
      <c r="R4016" s="2">
        <v>15.34</v>
      </c>
      <c r="S4016" s="2">
        <f t="shared" si="564"/>
        <v>1</v>
      </c>
      <c r="T4016" s="42">
        <f>DataSet!G1315+DataSet!Q1315+DataSet!S1315</f>
        <v>5</v>
      </c>
      <c r="U4016" s="16" t="str">
        <f t="shared" si="565"/>
        <v>Medium</v>
      </c>
      <c r="V4016" s="4">
        <v>2</v>
      </c>
      <c r="W4016" s="33">
        <f t="shared" si="566"/>
        <v>523.6200985221675</v>
      </c>
      <c r="X4016" s="2" t="s">
        <v>22</v>
      </c>
    </row>
    <row r="4017" spans="1:24" ht="14.25" customHeight="1" x14ac:dyDescent="0.25">
      <c r="A4017" s="2">
        <v>1342</v>
      </c>
      <c r="B4017" s="2">
        <v>21</v>
      </c>
      <c r="C4017" s="2" t="str">
        <f t="shared" si="558"/>
        <v>Young Adults</v>
      </c>
      <c r="D4017" s="2" t="s">
        <v>23</v>
      </c>
      <c r="E4017" s="2" t="s">
        <v>29</v>
      </c>
      <c r="F4017" s="2">
        <v>723.21</v>
      </c>
      <c r="G4017" s="2">
        <f t="shared" si="559"/>
        <v>3</v>
      </c>
      <c r="H4017" s="6">
        <v>45538</v>
      </c>
      <c r="I4017" s="12" t="str">
        <f t="shared" si="560"/>
        <v>2024</v>
      </c>
      <c r="J4017" s="10" t="str">
        <f t="shared" si="561"/>
        <v>Sep</v>
      </c>
      <c r="K4017" s="12" t="str">
        <f t="shared" si="562"/>
        <v>03</v>
      </c>
      <c r="L4017" s="2" t="s">
        <v>30</v>
      </c>
      <c r="M4017" s="2" t="s">
        <v>25</v>
      </c>
      <c r="N4017" s="2">
        <v>0.48</v>
      </c>
      <c r="O4017" s="2" t="s">
        <v>21</v>
      </c>
      <c r="P4017" s="2">
        <v>19</v>
      </c>
      <c r="Q4017" s="2">
        <f t="shared" si="563"/>
        <v>3</v>
      </c>
      <c r="R4017" s="2">
        <v>38.06</v>
      </c>
      <c r="S4017" s="2">
        <f t="shared" si="564"/>
        <v>1</v>
      </c>
      <c r="T4017" s="42">
        <f>DataSet!G1343+DataSet!Q1343+DataSet!S1343</f>
        <v>6</v>
      </c>
      <c r="U4017" s="16" t="str">
        <f t="shared" si="565"/>
        <v>Medium</v>
      </c>
      <c r="V4017" s="4">
        <v>1</v>
      </c>
      <c r="W4017" s="33">
        <f t="shared" si="566"/>
        <v>522.19243243243227</v>
      </c>
      <c r="X4017" s="2" t="s">
        <v>28</v>
      </c>
    </row>
    <row r="4018" spans="1:24" ht="14.25" customHeight="1" x14ac:dyDescent="0.25">
      <c r="A4018" s="2">
        <v>1358</v>
      </c>
      <c r="B4018" s="2">
        <v>69</v>
      </c>
      <c r="C4018" s="2" t="str">
        <f t="shared" si="558"/>
        <v>Seniors</v>
      </c>
      <c r="D4018" s="2" t="s">
        <v>12</v>
      </c>
      <c r="E4018" s="2" t="s">
        <v>27</v>
      </c>
      <c r="F4018" s="2">
        <v>511.23</v>
      </c>
      <c r="G4018" s="2">
        <f t="shared" si="559"/>
        <v>2</v>
      </c>
      <c r="H4018" s="6">
        <v>45554</v>
      </c>
      <c r="I4018" s="12" t="str">
        <f t="shared" si="560"/>
        <v>2024</v>
      </c>
      <c r="J4018" s="10" t="str">
        <f t="shared" si="561"/>
        <v>Sep</v>
      </c>
      <c r="K4018" s="12" t="str">
        <f t="shared" si="562"/>
        <v>19</v>
      </c>
      <c r="L4018" s="2" t="s">
        <v>30</v>
      </c>
      <c r="M4018" s="2" t="s">
        <v>15</v>
      </c>
      <c r="N4018" s="2">
        <v>0.48</v>
      </c>
      <c r="O4018" s="2" t="s">
        <v>16</v>
      </c>
      <c r="P4018" s="2">
        <v>5</v>
      </c>
      <c r="Q4018" s="2">
        <f t="shared" si="563"/>
        <v>1</v>
      </c>
      <c r="R4018" s="2">
        <v>102.25</v>
      </c>
      <c r="S4018" s="2">
        <f t="shared" si="564"/>
        <v>2</v>
      </c>
      <c r="T4018" s="42">
        <f>DataSet!G1359+DataSet!Q1359+DataSet!S1359</f>
        <v>7</v>
      </c>
      <c r="U4018" s="16" t="str">
        <f t="shared" si="565"/>
        <v>High</v>
      </c>
      <c r="V4018" s="4">
        <v>5</v>
      </c>
      <c r="W4018" s="33">
        <f t="shared" si="566"/>
        <v>539.79596774193533</v>
      </c>
      <c r="X4018" s="2" t="s">
        <v>22</v>
      </c>
    </row>
    <row r="4019" spans="1:24" ht="14.25" customHeight="1" x14ac:dyDescent="0.25">
      <c r="A4019" s="2">
        <v>1999</v>
      </c>
      <c r="B4019" s="2">
        <v>65</v>
      </c>
      <c r="C4019" s="2" t="str">
        <f t="shared" si="558"/>
        <v>Seniors</v>
      </c>
      <c r="D4019" s="2" t="s">
        <v>26</v>
      </c>
      <c r="E4019" s="2" t="s">
        <v>19</v>
      </c>
      <c r="F4019" s="2">
        <v>686.63</v>
      </c>
      <c r="G4019" s="2">
        <f t="shared" si="559"/>
        <v>3</v>
      </c>
      <c r="H4019" s="6">
        <v>46195</v>
      </c>
      <c r="I4019" s="12" t="str">
        <f t="shared" si="560"/>
        <v>2026</v>
      </c>
      <c r="J4019" s="10" t="str">
        <f t="shared" si="561"/>
        <v>Jun</v>
      </c>
      <c r="K4019" s="12" t="str">
        <f t="shared" si="562"/>
        <v>22</v>
      </c>
      <c r="L4019" s="2" t="s">
        <v>14</v>
      </c>
      <c r="M4019" s="2" t="s">
        <v>15</v>
      </c>
      <c r="N4019" s="2">
        <v>0.48</v>
      </c>
      <c r="O4019" s="2" t="s">
        <v>16</v>
      </c>
      <c r="P4019" s="2">
        <v>9</v>
      </c>
      <c r="Q4019" s="2">
        <f t="shared" si="563"/>
        <v>2</v>
      </c>
      <c r="R4019" s="2">
        <v>76.290000000000006</v>
      </c>
      <c r="S4019" s="2">
        <f t="shared" si="564"/>
        <v>2</v>
      </c>
      <c r="T4019" s="42">
        <f>DataSet!G2000+DataSet!Q2000+DataSet!S2000</f>
        <v>3</v>
      </c>
      <c r="U4019" s="16" t="str">
        <f t="shared" si="565"/>
        <v>Low</v>
      </c>
      <c r="V4019" s="4">
        <v>1</v>
      </c>
      <c r="W4019" s="33">
        <f t="shared" si="566"/>
        <v>521.0999456521738</v>
      </c>
      <c r="X4019" s="2" t="s">
        <v>17</v>
      </c>
    </row>
    <row r="4020" spans="1:24" ht="14.25" customHeight="1" x14ac:dyDescent="0.25">
      <c r="A4020" s="2">
        <v>2167</v>
      </c>
      <c r="B4020" s="2">
        <v>60</v>
      </c>
      <c r="C4020" s="2" t="str">
        <f t="shared" si="558"/>
        <v>Seniors</v>
      </c>
      <c r="D4020" s="2" t="s">
        <v>23</v>
      </c>
      <c r="E4020" s="2" t="s">
        <v>19</v>
      </c>
      <c r="F4020" s="2">
        <v>744.54</v>
      </c>
      <c r="G4020" s="2">
        <f t="shared" si="559"/>
        <v>3</v>
      </c>
      <c r="H4020" s="6">
        <v>46363</v>
      </c>
      <c r="I4020" s="12" t="str">
        <f t="shared" si="560"/>
        <v>2026</v>
      </c>
      <c r="J4020" s="10" t="str">
        <f t="shared" si="561"/>
        <v>Dec</v>
      </c>
      <c r="K4020" s="12" t="str">
        <f t="shared" si="562"/>
        <v>07</v>
      </c>
      <c r="L4020" s="2" t="s">
        <v>14</v>
      </c>
      <c r="M4020" s="2" t="s">
        <v>15</v>
      </c>
      <c r="N4020" s="2">
        <v>0.48</v>
      </c>
      <c r="O4020" s="2" t="s">
        <v>21</v>
      </c>
      <c r="P4020" s="2">
        <v>11</v>
      </c>
      <c r="Q4020" s="2">
        <f t="shared" si="563"/>
        <v>2</v>
      </c>
      <c r="R4020" s="2">
        <v>67.69</v>
      </c>
      <c r="S4020" s="2">
        <f t="shared" si="564"/>
        <v>2</v>
      </c>
      <c r="T4020" s="42">
        <f>DataSet!G2168+DataSet!Q2168+DataSet!S2168</f>
        <v>6</v>
      </c>
      <c r="U4020" s="16" t="str">
        <f t="shared" si="565"/>
        <v>Medium</v>
      </c>
      <c r="V4020" s="4">
        <v>3</v>
      </c>
      <c r="W4020" s="33">
        <f t="shared" si="566"/>
        <v>506.15123152709401</v>
      </c>
      <c r="X4020" s="2" t="s">
        <v>22</v>
      </c>
    </row>
    <row r="4021" spans="1:24" ht="14.25" customHeight="1" x14ac:dyDescent="0.25">
      <c r="A4021" s="2">
        <v>2455</v>
      </c>
      <c r="B4021" s="2">
        <v>48</v>
      </c>
      <c r="C4021" s="2" t="str">
        <f t="shared" si="558"/>
        <v>Mid Adults</v>
      </c>
      <c r="D4021" s="2" t="s">
        <v>26</v>
      </c>
      <c r="E4021" s="2" t="s">
        <v>29</v>
      </c>
      <c r="F4021" s="2">
        <v>92.84</v>
      </c>
      <c r="G4021" s="2">
        <f t="shared" si="559"/>
        <v>1</v>
      </c>
      <c r="H4021" s="6">
        <v>46651</v>
      </c>
      <c r="I4021" s="12" t="str">
        <f t="shared" si="560"/>
        <v>2027</v>
      </c>
      <c r="J4021" s="10" t="str">
        <f t="shared" si="561"/>
        <v>Sep</v>
      </c>
      <c r="K4021" s="12" t="str">
        <f t="shared" si="562"/>
        <v>21</v>
      </c>
      <c r="L4021" s="2" t="s">
        <v>24</v>
      </c>
      <c r="M4021" s="2" t="s">
        <v>25</v>
      </c>
      <c r="N4021" s="2">
        <v>0.48</v>
      </c>
      <c r="O4021" s="2" t="s">
        <v>16</v>
      </c>
      <c r="P4021" s="2">
        <v>15</v>
      </c>
      <c r="Q4021" s="2">
        <f t="shared" si="563"/>
        <v>2</v>
      </c>
      <c r="R4021" s="2">
        <v>6.19</v>
      </c>
      <c r="S4021" s="2">
        <f t="shared" si="564"/>
        <v>1</v>
      </c>
      <c r="T4021" s="42">
        <f>DataSet!G2456+DataSet!Q2456+DataSet!S2456</f>
        <v>7</v>
      </c>
      <c r="U4021" s="16" t="str">
        <f t="shared" si="565"/>
        <v>High</v>
      </c>
      <c r="V4021" s="4">
        <v>4</v>
      </c>
      <c r="W4021" s="33">
        <f t="shared" si="566"/>
        <v>506.70918660287083</v>
      </c>
      <c r="X4021" s="2" t="s">
        <v>28</v>
      </c>
    </row>
    <row r="4022" spans="1:24" ht="14.25" customHeight="1" x14ac:dyDescent="0.25">
      <c r="A4022" s="2">
        <v>3238</v>
      </c>
      <c r="B4022" s="2">
        <v>48</v>
      </c>
      <c r="C4022" s="2" t="str">
        <f t="shared" si="558"/>
        <v>Mid Adults</v>
      </c>
      <c r="D4022" s="2" t="s">
        <v>12</v>
      </c>
      <c r="E4022" s="2" t="s">
        <v>29</v>
      </c>
      <c r="F4022" s="2">
        <v>333.03</v>
      </c>
      <c r="G4022" s="2">
        <f t="shared" si="559"/>
        <v>1</v>
      </c>
      <c r="H4022" s="6">
        <v>47434</v>
      </c>
      <c r="I4022" s="12" t="str">
        <f t="shared" si="560"/>
        <v>2029</v>
      </c>
      <c r="J4022" s="10" t="str">
        <f t="shared" si="561"/>
        <v>Nov</v>
      </c>
      <c r="K4022" s="12" t="str">
        <f t="shared" si="562"/>
        <v>12</v>
      </c>
      <c r="L4022" s="2" t="s">
        <v>14</v>
      </c>
      <c r="M4022" s="2" t="s">
        <v>15</v>
      </c>
      <c r="N4022" s="2">
        <v>0.48</v>
      </c>
      <c r="O4022" s="2" t="s">
        <v>21</v>
      </c>
      <c r="P4022" s="2">
        <v>14</v>
      </c>
      <c r="Q4022" s="2">
        <f t="shared" si="563"/>
        <v>2</v>
      </c>
      <c r="R4022" s="2">
        <v>23.79</v>
      </c>
      <c r="S4022" s="2">
        <f t="shared" si="564"/>
        <v>1</v>
      </c>
      <c r="T4022" s="42">
        <f>DataSet!G3239+DataSet!Q3239+DataSet!S3239</f>
        <v>6</v>
      </c>
      <c r="U4022" s="16" t="str">
        <f t="shared" si="565"/>
        <v>Medium</v>
      </c>
      <c r="V4022" s="4">
        <v>4</v>
      </c>
      <c r="W4022" s="33">
        <f t="shared" si="566"/>
        <v>508.69894230769233</v>
      </c>
      <c r="X4022" s="2" t="s">
        <v>22</v>
      </c>
    </row>
    <row r="4023" spans="1:24" ht="14.25" customHeight="1" x14ac:dyDescent="0.25">
      <c r="A4023" s="2">
        <v>3448</v>
      </c>
      <c r="B4023" s="2">
        <v>18</v>
      </c>
      <c r="C4023" s="2" t="str">
        <f t="shared" si="558"/>
        <v>Young Adults</v>
      </c>
      <c r="D4023" s="2" t="s">
        <v>23</v>
      </c>
      <c r="E4023" s="2" t="s">
        <v>27</v>
      </c>
      <c r="F4023" s="2">
        <v>772.76</v>
      </c>
      <c r="G4023" s="2">
        <f t="shared" si="559"/>
        <v>3</v>
      </c>
      <c r="H4023" s="6">
        <v>47644</v>
      </c>
      <c r="I4023" s="12" t="str">
        <f t="shared" si="560"/>
        <v>2030</v>
      </c>
      <c r="J4023" s="10" t="str">
        <f t="shared" si="561"/>
        <v>Jun</v>
      </c>
      <c r="K4023" s="12" t="str">
        <f t="shared" si="562"/>
        <v>10</v>
      </c>
      <c r="L4023" s="2" t="s">
        <v>14</v>
      </c>
      <c r="M4023" s="2" t="s">
        <v>15</v>
      </c>
      <c r="N4023" s="2">
        <v>0.48</v>
      </c>
      <c r="O4023" s="2" t="s">
        <v>21</v>
      </c>
      <c r="P4023" s="2">
        <v>6</v>
      </c>
      <c r="Q4023" s="2">
        <f t="shared" si="563"/>
        <v>2</v>
      </c>
      <c r="R4023" s="2">
        <v>128.79</v>
      </c>
      <c r="S4023" s="2">
        <f t="shared" si="564"/>
        <v>2</v>
      </c>
      <c r="T4023" s="42">
        <f>DataSet!G3449+DataSet!Q3449+DataSet!S3449</f>
        <v>4</v>
      </c>
      <c r="U4023" s="16" t="str">
        <f t="shared" si="565"/>
        <v>Low</v>
      </c>
      <c r="V4023" s="4">
        <v>1</v>
      </c>
      <c r="W4023" s="33">
        <f t="shared" si="566"/>
        <v>520.19540983606544</v>
      </c>
      <c r="X4023" s="2" t="s">
        <v>28</v>
      </c>
    </row>
    <row r="4024" spans="1:24" ht="14.25" customHeight="1" x14ac:dyDescent="0.25">
      <c r="A4024" s="2">
        <v>3555</v>
      </c>
      <c r="B4024" s="2">
        <v>55</v>
      </c>
      <c r="C4024" s="2" t="str">
        <f t="shared" si="558"/>
        <v>Late Adults</v>
      </c>
      <c r="D4024" s="2" t="s">
        <v>23</v>
      </c>
      <c r="E4024" s="2" t="s">
        <v>19</v>
      </c>
      <c r="F4024" s="2">
        <v>337.15</v>
      </c>
      <c r="G4024" s="2">
        <f t="shared" si="559"/>
        <v>1</v>
      </c>
      <c r="H4024" s="6">
        <v>47751</v>
      </c>
      <c r="I4024" s="12" t="str">
        <f t="shared" si="560"/>
        <v>2030</v>
      </c>
      <c r="J4024" s="10" t="str">
        <f t="shared" si="561"/>
        <v>Sep</v>
      </c>
      <c r="K4024" s="12" t="str">
        <f t="shared" si="562"/>
        <v>25</v>
      </c>
      <c r="L4024" s="2" t="s">
        <v>24</v>
      </c>
      <c r="M4024" s="2" t="s">
        <v>25</v>
      </c>
      <c r="N4024" s="2">
        <v>0.48</v>
      </c>
      <c r="O4024" s="2" t="s">
        <v>21</v>
      </c>
      <c r="P4024" s="2">
        <v>16</v>
      </c>
      <c r="Q4024" s="2">
        <f t="shared" si="563"/>
        <v>3</v>
      </c>
      <c r="R4024" s="2">
        <v>21.07</v>
      </c>
      <c r="S4024" s="2">
        <f t="shared" si="564"/>
        <v>1</v>
      </c>
      <c r="T4024" s="42">
        <f>DataSet!G3556+DataSet!Q3556+DataSet!S3556</f>
        <v>6</v>
      </c>
      <c r="U4024" s="16" t="str">
        <f t="shared" si="565"/>
        <v>Medium</v>
      </c>
      <c r="V4024" s="4">
        <v>2</v>
      </c>
      <c r="W4024" s="33">
        <f t="shared" si="566"/>
        <v>524.92158415841584</v>
      </c>
      <c r="X4024" s="2" t="s">
        <v>17</v>
      </c>
    </row>
    <row r="4025" spans="1:24" ht="14.25" customHeight="1" x14ac:dyDescent="0.25">
      <c r="A4025" s="2">
        <v>3613</v>
      </c>
      <c r="B4025" s="2">
        <v>67</v>
      </c>
      <c r="C4025" s="2" t="str">
        <f t="shared" si="558"/>
        <v>Seniors</v>
      </c>
      <c r="D4025" s="2" t="s">
        <v>26</v>
      </c>
      <c r="E4025" s="2" t="s">
        <v>27</v>
      </c>
      <c r="F4025" s="2">
        <v>916.53</v>
      </c>
      <c r="G4025" s="2">
        <f t="shared" si="559"/>
        <v>3</v>
      </c>
      <c r="H4025" s="6">
        <v>47809</v>
      </c>
      <c r="I4025" s="12" t="str">
        <f t="shared" si="560"/>
        <v>2030</v>
      </c>
      <c r="J4025" s="10" t="str">
        <f t="shared" si="561"/>
        <v>Nov</v>
      </c>
      <c r="K4025" s="12" t="str">
        <f t="shared" si="562"/>
        <v>22</v>
      </c>
      <c r="L4025" s="2" t="s">
        <v>30</v>
      </c>
      <c r="M4025" s="2" t="s">
        <v>15</v>
      </c>
      <c r="N4025" s="2">
        <v>0.48</v>
      </c>
      <c r="O4025" s="2" t="s">
        <v>16</v>
      </c>
      <c r="P4025" s="2">
        <v>12</v>
      </c>
      <c r="Q4025" s="2">
        <f t="shared" si="563"/>
        <v>2</v>
      </c>
      <c r="R4025" s="2">
        <v>76.38</v>
      </c>
      <c r="S4025" s="2">
        <f t="shared" si="564"/>
        <v>2</v>
      </c>
      <c r="T4025" s="42">
        <f>DataSet!G3614+DataSet!Q3614+DataSet!S3614</f>
        <v>4</v>
      </c>
      <c r="U4025" s="16" t="str">
        <f t="shared" si="565"/>
        <v>Low</v>
      </c>
      <c r="V4025" s="4">
        <v>5</v>
      </c>
      <c r="W4025" s="33">
        <f t="shared" si="566"/>
        <v>539.95037837837822</v>
      </c>
      <c r="X4025" s="2" t="s">
        <v>28</v>
      </c>
    </row>
    <row r="4026" spans="1:24" ht="14.25" customHeight="1" x14ac:dyDescent="0.25">
      <c r="A4026" s="2">
        <v>3920</v>
      </c>
      <c r="B4026" s="2">
        <v>56</v>
      </c>
      <c r="C4026" s="2" t="str">
        <f t="shared" si="558"/>
        <v>Late Adults</v>
      </c>
      <c r="D4026" s="2" t="s">
        <v>18</v>
      </c>
      <c r="E4026" s="2" t="s">
        <v>27</v>
      </c>
      <c r="F4026" s="2">
        <v>670.71</v>
      </c>
      <c r="G4026" s="2">
        <f t="shared" si="559"/>
        <v>3</v>
      </c>
      <c r="H4026" s="6">
        <v>48116</v>
      </c>
      <c r="I4026" s="12" t="str">
        <f t="shared" si="560"/>
        <v>2031</v>
      </c>
      <c r="J4026" s="10" t="str">
        <f t="shared" si="561"/>
        <v>Sep</v>
      </c>
      <c r="K4026" s="12" t="str">
        <f t="shared" si="562"/>
        <v>25</v>
      </c>
      <c r="L4026" s="2" t="s">
        <v>14</v>
      </c>
      <c r="M4026" s="2" t="s">
        <v>25</v>
      </c>
      <c r="N4026" s="2">
        <v>0.48</v>
      </c>
      <c r="O4026" s="2" t="s">
        <v>16</v>
      </c>
      <c r="P4026" s="2">
        <v>15</v>
      </c>
      <c r="Q4026" s="2">
        <f t="shared" si="563"/>
        <v>2</v>
      </c>
      <c r="R4026" s="2">
        <v>44.71</v>
      </c>
      <c r="S4026" s="2">
        <f t="shared" si="564"/>
        <v>1</v>
      </c>
      <c r="T4026" s="42">
        <f>DataSet!G3921+DataSet!Q3921+DataSet!S3921</f>
        <v>4</v>
      </c>
      <c r="U4026" s="16" t="str">
        <f t="shared" si="565"/>
        <v>Low</v>
      </c>
      <c r="V4026" s="4">
        <v>4</v>
      </c>
      <c r="W4026" s="33">
        <f t="shared" si="566"/>
        <v>509.5475845410628</v>
      </c>
      <c r="X4026" s="2" t="s">
        <v>22</v>
      </c>
    </row>
    <row r="4027" spans="1:24" ht="14.25" customHeight="1" x14ac:dyDescent="0.25">
      <c r="A4027" s="2">
        <v>4023</v>
      </c>
      <c r="B4027" s="2">
        <v>49</v>
      </c>
      <c r="C4027" s="2" t="str">
        <f t="shared" si="558"/>
        <v>Mid Adults</v>
      </c>
      <c r="D4027" s="2" t="s">
        <v>18</v>
      </c>
      <c r="E4027" s="2" t="s">
        <v>29</v>
      </c>
      <c r="F4027" s="2">
        <v>753.57</v>
      </c>
      <c r="G4027" s="2">
        <f t="shared" si="559"/>
        <v>3</v>
      </c>
      <c r="H4027" s="6">
        <v>48219</v>
      </c>
      <c r="I4027" s="12" t="str">
        <f t="shared" si="560"/>
        <v>2032</v>
      </c>
      <c r="J4027" s="10" t="str">
        <f t="shared" si="561"/>
        <v>Jan</v>
      </c>
      <c r="K4027" s="12" t="str">
        <f t="shared" si="562"/>
        <v>06</v>
      </c>
      <c r="L4027" s="2" t="s">
        <v>24</v>
      </c>
      <c r="M4027" s="2" t="s">
        <v>15</v>
      </c>
      <c r="N4027" s="2">
        <v>0.48</v>
      </c>
      <c r="O4027" s="2" t="s">
        <v>21</v>
      </c>
      <c r="P4027" s="2">
        <v>9</v>
      </c>
      <c r="Q4027" s="2">
        <f t="shared" si="563"/>
        <v>2</v>
      </c>
      <c r="R4027" s="2">
        <v>83.73</v>
      </c>
      <c r="S4027" s="2">
        <f t="shared" si="564"/>
        <v>2</v>
      </c>
      <c r="T4027" s="42">
        <f>DataSet!G4024+DataSet!Q4024+DataSet!S4024</f>
        <v>5</v>
      </c>
      <c r="U4027" s="16" t="str">
        <f t="shared" si="565"/>
        <v>Medium</v>
      </c>
      <c r="V4027" s="4">
        <v>1</v>
      </c>
      <c r="W4027" s="33">
        <f t="shared" si="566"/>
        <v>518.80769230769215</v>
      </c>
      <c r="X4027" s="2" t="s">
        <v>28</v>
      </c>
    </row>
    <row r="4028" spans="1:24" ht="14.25" customHeight="1" x14ac:dyDescent="0.25">
      <c r="A4028" s="2">
        <v>4076</v>
      </c>
      <c r="B4028" s="2">
        <v>34</v>
      </c>
      <c r="C4028" s="2" t="str">
        <f t="shared" si="558"/>
        <v>Early Adults</v>
      </c>
      <c r="D4028" s="2" t="s">
        <v>26</v>
      </c>
      <c r="E4028" s="2" t="s">
        <v>19</v>
      </c>
      <c r="F4028" s="2">
        <v>314.89999999999998</v>
      </c>
      <c r="G4028" s="2">
        <f t="shared" si="559"/>
        <v>1</v>
      </c>
      <c r="H4028" s="6">
        <v>48272</v>
      </c>
      <c r="I4028" s="12" t="str">
        <f t="shared" si="560"/>
        <v>2032</v>
      </c>
      <c r="J4028" s="10" t="str">
        <f t="shared" si="561"/>
        <v>Feb</v>
      </c>
      <c r="K4028" s="12" t="str">
        <f t="shared" si="562"/>
        <v>28</v>
      </c>
      <c r="L4028" s="2" t="s">
        <v>20</v>
      </c>
      <c r="M4028" s="2" t="s">
        <v>25</v>
      </c>
      <c r="N4028" s="2">
        <v>0.48</v>
      </c>
      <c r="O4028" s="2" t="s">
        <v>21</v>
      </c>
      <c r="P4028" s="2">
        <v>1</v>
      </c>
      <c r="Q4028" s="2">
        <f t="shared" si="563"/>
        <v>1</v>
      </c>
      <c r="R4028" s="2">
        <v>314.89999999999998</v>
      </c>
      <c r="S4028" s="2">
        <f t="shared" si="564"/>
        <v>3</v>
      </c>
      <c r="T4028" s="42">
        <f>DataSet!G4077+DataSet!Q4077+DataSet!S4077</f>
        <v>6</v>
      </c>
      <c r="U4028" s="16" t="str">
        <f t="shared" si="565"/>
        <v>Medium</v>
      </c>
      <c r="V4028" s="4">
        <v>5</v>
      </c>
      <c r="W4028" s="33">
        <f t="shared" si="566"/>
        <v>537.90374999999983</v>
      </c>
      <c r="X4028" s="2" t="s">
        <v>17</v>
      </c>
    </row>
    <row r="4029" spans="1:24" ht="14.25" customHeight="1" x14ac:dyDescent="0.25">
      <c r="A4029" s="2">
        <v>4135</v>
      </c>
      <c r="B4029" s="2">
        <v>27</v>
      </c>
      <c r="C4029" s="2" t="str">
        <f t="shared" si="558"/>
        <v>Young Adults</v>
      </c>
      <c r="D4029" s="2" t="s">
        <v>26</v>
      </c>
      <c r="E4029" s="2" t="s">
        <v>29</v>
      </c>
      <c r="F4029" s="2">
        <v>202.35</v>
      </c>
      <c r="G4029" s="2">
        <f t="shared" si="559"/>
        <v>1</v>
      </c>
      <c r="H4029" s="6">
        <v>48331</v>
      </c>
      <c r="I4029" s="12" t="str">
        <f t="shared" si="560"/>
        <v>2032</v>
      </c>
      <c r="J4029" s="10" t="str">
        <f t="shared" si="561"/>
        <v>Apr</v>
      </c>
      <c r="K4029" s="12" t="str">
        <f t="shared" si="562"/>
        <v>27</v>
      </c>
      <c r="L4029" s="2" t="s">
        <v>30</v>
      </c>
      <c r="M4029" s="2" t="s">
        <v>25</v>
      </c>
      <c r="N4029" s="2">
        <v>0.48</v>
      </c>
      <c r="O4029" s="2" t="s">
        <v>21</v>
      </c>
      <c r="P4029" s="2">
        <v>4</v>
      </c>
      <c r="Q4029" s="2">
        <f t="shared" si="563"/>
        <v>1</v>
      </c>
      <c r="R4029" s="2">
        <v>50.59</v>
      </c>
      <c r="S4029" s="2">
        <f t="shared" si="564"/>
        <v>2</v>
      </c>
      <c r="T4029" s="42">
        <f>DataSet!G4136+DataSet!Q4136+DataSet!S4136</f>
        <v>7</v>
      </c>
      <c r="U4029" s="16" t="str">
        <f t="shared" si="565"/>
        <v>High</v>
      </c>
      <c r="V4029" s="4">
        <v>5</v>
      </c>
      <c r="W4029" s="33">
        <f t="shared" si="566"/>
        <v>539.12234972677584</v>
      </c>
      <c r="X4029" s="2" t="s">
        <v>28</v>
      </c>
    </row>
    <row r="4030" spans="1:24" ht="14.25" customHeight="1" x14ac:dyDescent="0.25">
      <c r="A4030" s="2">
        <v>4229</v>
      </c>
      <c r="B4030" s="2">
        <v>55</v>
      </c>
      <c r="C4030" s="2" t="str">
        <f t="shared" si="558"/>
        <v>Late Adults</v>
      </c>
      <c r="D4030" s="2" t="s">
        <v>23</v>
      </c>
      <c r="E4030" s="2" t="s">
        <v>19</v>
      </c>
      <c r="F4030" s="2">
        <v>588.85</v>
      </c>
      <c r="G4030" s="2">
        <f t="shared" si="559"/>
        <v>2</v>
      </c>
      <c r="H4030" s="6">
        <v>48425</v>
      </c>
      <c r="I4030" s="12" t="str">
        <f t="shared" si="560"/>
        <v>2032</v>
      </c>
      <c r="J4030" s="10" t="str">
        <f t="shared" si="561"/>
        <v>Jul</v>
      </c>
      <c r="K4030" s="12" t="str">
        <f t="shared" si="562"/>
        <v>30</v>
      </c>
      <c r="L4030" s="2" t="s">
        <v>14</v>
      </c>
      <c r="M4030" s="2" t="s">
        <v>15</v>
      </c>
      <c r="N4030" s="2">
        <v>0.48</v>
      </c>
      <c r="O4030" s="2" t="s">
        <v>21</v>
      </c>
      <c r="P4030" s="2">
        <v>8</v>
      </c>
      <c r="Q4030" s="2">
        <f t="shared" si="563"/>
        <v>2</v>
      </c>
      <c r="R4030" s="2">
        <v>73.61</v>
      </c>
      <c r="S4030" s="2">
        <f t="shared" si="564"/>
        <v>2</v>
      </c>
      <c r="T4030" s="42">
        <f>DataSet!G4230+DataSet!Q4230+DataSet!S4230</f>
        <v>5</v>
      </c>
      <c r="U4030" s="16" t="str">
        <f t="shared" si="565"/>
        <v>Medium</v>
      </c>
      <c r="V4030" s="4">
        <v>2</v>
      </c>
      <c r="W4030" s="33">
        <f t="shared" si="566"/>
        <v>525.85577114427849</v>
      </c>
      <c r="X4030" s="2" t="s">
        <v>17</v>
      </c>
    </row>
    <row r="4031" spans="1:24" ht="14.25" customHeight="1" x14ac:dyDescent="0.25">
      <c r="A4031" s="2">
        <v>4492</v>
      </c>
      <c r="B4031" s="2">
        <v>68</v>
      </c>
      <c r="C4031" s="2" t="str">
        <f t="shared" si="558"/>
        <v>Seniors</v>
      </c>
      <c r="D4031" s="2" t="s">
        <v>26</v>
      </c>
      <c r="E4031" s="2" t="s">
        <v>19</v>
      </c>
      <c r="F4031" s="2">
        <v>483.47</v>
      </c>
      <c r="G4031" s="2">
        <f t="shared" si="559"/>
        <v>2</v>
      </c>
      <c r="H4031" s="6">
        <v>48688</v>
      </c>
      <c r="I4031" s="12" t="str">
        <f t="shared" si="560"/>
        <v>2033</v>
      </c>
      <c r="J4031" s="10" t="str">
        <f t="shared" si="561"/>
        <v>Apr</v>
      </c>
      <c r="K4031" s="12" t="str">
        <f t="shared" si="562"/>
        <v>19</v>
      </c>
      <c r="L4031" s="2" t="s">
        <v>20</v>
      </c>
      <c r="M4031" s="2" t="s">
        <v>15</v>
      </c>
      <c r="N4031" s="2">
        <v>0.48</v>
      </c>
      <c r="O4031" s="2" t="s">
        <v>16</v>
      </c>
      <c r="P4031" s="2">
        <v>9</v>
      </c>
      <c r="Q4031" s="2">
        <f t="shared" si="563"/>
        <v>2</v>
      </c>
      <c r="R4031" s="2">
        <v>53.72</v>
      </c>
      <c r="S4031" s="2">
        <f t="shared" si="564"/>
        <v>2</v>
      </c>
      <c r="T4031" s="42">
        <f>DataSet!G4493+DataSet!Q4493+DataSet!S4493</f>
        <v>7</v>
      </c>
      <c r="U4031" s="16" t="str">
        <f t="shared" si="565"/>
        <v>High</v>
      </c>
      <c r="V4031" s="4">
        <v>1</v>
      </c>
      <c r="W4031" s="33">
        <f t="shared" si="566"/>
        <v>517.51066298342528</v>
      </c>
      <c r="X4031" s="2" t="s">
        <v>28</v>
      </c>
    </row>
    <row r="4032" spans="1:24" ht="14.25" customHeight="1" x14ac:dyDescent="0.25">
      <c r="A4032" s="2">
        <v>4505</v>
      </c>
      <c r="B4032" s="2">
        <v>59</v>
      </c>
      <c r="C4032" s="2" t="str">
        <f t="shared" si="558"/>
        <v>Late Adults</v>
      </c>
      <c r="D4032" s="2" t="s">
        <v>12</v>
      </c>
      <c r="E4032" s="2" t="s">
        <v>13</v>
      </c>
      <c r="F4032" s="2">
        <v>583.64</v>
      </c>
      <c r="G4032" s="2">
        <f t="shared" si="559"/>
        <v>2</v>
      </c>
      <c r="H4032" s="6">
        <v>48701</v>
      </c>
      <c r="I4032" s="12" t="str">
        <f t="shared" si="560"/>
        <v>2033</v>
      </c>
      <c r="J4032" s="10" t="str">
        <f t="shared" si="561"/>
        <v>May</v>
      </c>
      <c r="K4032" s="12" t="str">
        <f t="shared" si="562"/>
        <v>02</v>
      </c>
      <c r="L4032" s="2" t="s">
        <v>30</v>
      </c>
      <c r="M4032" s="2" t="s">
        <v>15</v>
      </c>
      <c r="N4032" s="2">
        <v>0.48</v>
      </c>
      <c r="O4032" s="2" t="s">
        <v>21</v>
      </c>
      <c r="P4032" s="2">
        <v>19</v>
      </c>
      <c r="Q4032" s="2">
        <f t="shared" si="563"/>
        <v>3</v>
      </c>
      <c r="R4032" s="2">
        <v>30.72</v>
      </c>
      <c r="S4032" s="2">
        <f t="shared" si="564"/>
        <v>1</v>
      </c>
      <c r="T4032" s="42">
        <f>DataSet!G4506+DataSet!Q4506+DataSet!S4506</f>
        <v>7</v>
      </c>
      <c r="U4032" s="16" t="str">
        <f t="shared" si="565"/>
        <v>High</v>
      </c>
      <c r="V4032" s="4">
        <v>5</v>
      </c>
      <c r="W4032" s="33">
        <f t="shared" si="566"/>
        <v>540.97274725274713</v>
      </c>
      <c r="X4032" s="2" t="s">
        <v>22</v>
      </c>
    </row>
    <row r="4033" spans="1:24" ht="14.25" customHeight="1" x14ac:dyDescent="0.25">
      <c r="A4033" s="2">
        <v>4638</v>
      </c>
      <c r="B4033" s="2">
        <v>43</v>
      </c>
      <c r="C4033" s="2" t="str">
        <f t="shared" si="558"/>
        <v>Mid Adults</v>
      </c>
      <c r="D4033" s="2" t="s">
        <v>26</v>
      </c>
      <c r="E4033" s="2" t="s">
        <v>13</v>
      </c>
      <c r="F4033" s="2">
        <v>588.97</v>
      </c>
      <c r="G4033" s="2">
        <f t="shared" si="559"/>
        <v>2</v>
      </c>
      <c r="H4033" s="6">
        <v>48834</v>
      </c>
      <c r="I4033" s="12" t="str">
        <f t="shared" si="560"/>
        <v>2033</v>
      </c>
      <c r="J4033" s="10" t="str">
        <f t="shared" si="561"/>
        <v>Sep</v>
      </c>
      <c r="K4033" s="12" t="str">
        <f t="shared" si="562"/>
        <v>12</v>
      </c>
      <c r="L4033" s="2" t="s">
        <v>30</v>
      </c>
      <c r="M4033" s="2" t="s">
        <v>25</v>
      </c>
      <c r="N4033" s="2">
        <v>0.48</v>
      </c>
      <c r="O4033" s="2" t="s">
        <v>16</v>
      </c>
      <c r="P4033" s="2">
        <v>15</v>
      </c>
      <c r="Q4033" s="2">
        <f t="shared" si="563"/>
        <v>2</v>
      </c>
      <c r="R4033" s="2">
        <v>39.26</v>
      </c>
      <c r="S4033" s="2">
        <f t="shared" si="564"/>
        <v>1</v>
      </c>
      <c r="T4033" s="42">
        <f>DataSet!G4639+DataSet!Q4639+DataSet!S4639</f>
        <v>7</v>
      </c>
      <c r="U4033" s="16" t="str">
        <f t="shared" si="565"/>
        <v>High</v>
      </c>
      <c r="V4033" s="4">
        <v>2</v>
      </c>
      <c r="W4033" s="33">
        <f t="shared" si="566"/>
        <v>525.54079999999999</v>
      </c>
      <c r="X4033" s="2" t="s">
        <v>28</v>
      </c>
    </row>
    <row r="4034" spans="1:24" ht="14.25" customHeight="1" x14ac:dyDescent="0.25">
      <c r="A4034" s="2">
        <v>4727</v>
      </c>
      <c r="B4034" s="2">
        <v>52</v>
      </c>
      <c r="C4034" s="2" t="str">
        <f t="shared" ref="C4034:C4097" si="567">IF(AND(B4034&gt;=18, B4034&lt;=29), "Young Adults",
   IF(AND(B4034&gt;=30, B4034&lt;=39), "Early Adults",
      IF(AND(B4034&gt;=40, B4034&lt;=49), "Mid Adults",
         IF(AND(B4034&gt;=50, B4034&lt;=59), "Late Adults",
            IF(AND(B4034&gt;=60, B4034&lt;=69), "Seniors", "Out of Range")
         )
      )
   )
)</f>
        <v>Late Adults</v>
      </c>
      <c r="D4034" s="2" t="s">
        <v>18</v>
      </c>
      <c r="E4034" s="2" t="s">
        <v>13</v>
      </c>
      <c r="F4034" s="2">
        <v>381.22</v>
      </c>
      <c r="G4034" s="2">
        <f t="shared" ref="G4034:G4097" si="568">IF(F4034 &lt;= 350, 1, IF(F4034&gt; 350, IF(F4034 &lt;= 650, 2, 3)))</f>
        <v>2</v>
      </c>
      <c r="H4034" s="6">
        <v>48923</v>
      </c>
      <c r="I4034" s="12" t="str">
        <f t="shared" ref="I4034:I4097" si="569">TEXT(H4034, "yyyy")</f>
        <v>2033</v>
      </c>
      <c r="J4034" s="10" t="str">
        <f t="shared" ref="J4034:J4097" si="570">TEXT(H4034, "mmm")</f>
        <v>Dec</v>
      </c>
      <c r="K4034" s="12" t="str">
        <f t="shared" ref="K4034:K4097" si="571">TEXT(H4034, "dd")</f>
        <v>10</v>
      </c>
      <c r="L4034" s="2" t="s">
        <v>20</v>
      </c>
      <c r="M4034" s="2" t="s">
        <v>25</v>
      </c>
      <c r="N4034" s="2">
        <v>0.48</v>
      </c>
      <c r="O4034" s="2" t="s">
        <v>21</v>
      </c>
      <c r="P4034" s="2">
        <v>6</v>
      </c>
      <c r="Q4034" s="2">
        <f t="shared" ref="Q4034:Q4097" si="572">IF(P4034 &lt;= 5, 1, IF(P4034&gt; 5, IF(P4034 &lt;= 15, 2, 3)))</f>
        <v>2</v>
      </c>
      <c r="R4034" s="2">
        <v>63.54</v>
      </c>
      <c r="S4034" s="2">
        <f t="shared" ref="S4034:S4097" si="573">IF(R4034 &lt;= 50, 1, IF(R4034&gt; 50, IF(R4034 &lt;= 150, 2, 3)))</f>
        <v>2</v>
      </c>
      <c r="T4034" s="42">
        <f>DataSet!G4728+DataSet!Q4728+DataSet!S4728</f>
        <v>6</v>
      </c>
      <c r="U4034" s="16" t="str">
        <f t="shared" ref="U4034:U4097" si="574">IF(T4034&lt;=4,"Low",IF(T4034&lt;=6,"Medium","High"))</f>
        <v>Medium</v>
      </c>
      <c r="V4034" s="4">
        <v>3</v>
      </c>
      <c r="W4034" s="33">
        <f t="shared" ref="W4034:W4097" si="575">AVERAGEIFS(F4034:F9033, V4034:V9033,V4034 )</f>
        <v>504.97108910891143</v>
      </c>
      <c r="X4034" s="2" t="s">
        <v>22</v>
      </c>
    </row>
    <row r="4035" spans="1:24" ht="14.25" customHeight="1" x14ac:dyDescent="0.25">
      <c r="A4035" s="2">
        <v>4830</v>
      </c>
      <c r="B4035" s="2">
        <v>31</v>
      </c>
      <c r="C4035" s="2" t="str">
        <f t="shared" si="567"/>
        <v>Early Adults</v>
      </c>
      <c r="D4035" s="2" t="s">
        <v>12</v>
      </c>
      <c r="E4035" s="2" t="s">
        <v>27</v>
      </c>
      <c r="F4035" s="2">
        <v>91.74</v>
      </c>
      <c r="G4035" s="2">
        <f t="shared" si="568"/>
        <v>1</v>
      </c>
      <c r="H4035" s="6">
        <v>49026</v>
      </c>
      <c r="I4035" s="12" t="str">
        <f t="shared" si="569"/>
        <v>2034</v>
      </c>
      <c r="J4035" s="10" t="str">
        <f t="shared" si="570"/>
        <v>Mar</v>
      </c>
      <c r="K4035" s="12" t="str">
        <f t="shared" si="571"/>
        <v>23</v>
      </c>
      <c r="L4035" s="2" t="s">
        <v>24</v>
      </c>
      <c r="M4035" s="2" t="s">
        <v>15</v>
      </c>
      <c r="N4035" s="2">
        <v>0.48</v>
      </c>
      <c r="O4035" s="2" t="s">
        <v>21</v>
      </c>
      <c r="P4035" s="2">
        <v>18</v>
      </c>
      <c r="Q4035" s="2">
        <f t="shared" si="572"/>
        <v>3</v>
      </c>
      <c r="R4035" s="2">
        <v>5.0999999999999996</v>
      </c>
      <c r="S4035" s="2">
        <f t="shared" si="573"/>
        <v>1</v>
      </c>
      <c r="T4035" s="42">
        <f>DataSet!G4831+DataSet!Q4831+DataSet!S4831</f>
        <v>7</v>
      </c>
      <c r="U4035" s="16" t="str">
        <f t="shared" si="574"/>
        <v>High</v>
      </c>
      <c r="V4035" s="4">
        <v>1</v>
      </c>
      <c r="W4035" s="33">
        <f t="shared" si="575"/>
        <v>517.69977777777763</v>
      </c>
      <c r="X4035" s="2" t="s">
        <v>22</v>
      </c>
    </row>
    <row r="4036" spans="1:24" ht="14.25" customHeight="1" x14ac:dyDescent="0.25">
      <c r="A4036" s="2">
        <v>4847</v>
      </c>
      <c r="B4036" s="2">
        <v>55</v>
      </c>
      <c r="C4036" s="2" t="str">
        <f t="shared" si="567"/>
        <v>Late Adults</v>
      </c>
      <c r="D4036" s="2" t="s">
        <v>12</v>
      </c>
      <c r="E4036" s="2" t="s">
        <v>27</v>
      </c>
      <c r="F4036" s="2">
        <v>914.74</v>
      </c>
      <c r="G4036" s="2">
        <f t="shared" si="568"/>
        <v>3</v>
      </c>
      <c r="H4036" s="6">
        <v>49043</v>
      </c>
      <c r="I4036" s="12" t="str">
        <f t="shared" si="569"/>
        <v>2034</v>
      </c>
      <c r="J4036" s="10" t="str">
        <f t="shared" si="570"/>
        <v>Apr</v>
      </c>
      <c r="K4036" s="12" t="str">
        <f t="shared" si="571"/>
        <v>09</v>
      </c>
      <c r="L4036" s="2" t="s">
        <v>20</v>
      </c>
      <c r="M4036" s="2" t="s">
        <v>25</v>
      </c>
      <c r="N4036" s="2">
        <v>0.48</v>
      </c>
      <c r="O4036" s="2" t="s">
        <v>16</v>
      </c>
      <c r="P4036" s="2">
        <v>6</v>
      </c>
      <c r="Q4036" s="2">
        <f t="shared" si="572"/>
        <v>2</v>
      </c>
      <c r="R4036" s="2">
        <v>152.46</v>
      </c>
      <c r="S4036" s="2">
        <f t="shared" si="573"/>
        <v>3</v>
      </c>
      <c r="T4036" s="42">
        <f>DataSet!G4848+DataSet!Q4848+DataSet!S4848</f>
        <v>7</v>
      </c>
      <c r="U4036" s="16" t="str">
        <f t="shared" si="574"/>
        <v>High</v>
      </c>
      <c r="V4036" s="4">
        <v>5</v>
      </c>
      <c r="W4036" s="33">
        <f t="shared" si="575"/>
        <v>540.7370165745856</v>
      </c>
      <c r="X4036" s="2" t="s">
        <v>17</v>
      </c>
    </row>
    <row r="4037" spans="1:24" ht="14.25" customHeight="1" x14ac:dyDescent="0.25">
      <c r="A4037" s="2">
        <v>4897</v>
      </c>
      <c r="B4037" s="2">
        <v>62</v>
      </c>
      <c r="C4037" s="2" t="str">
        <f t="shared" si="567"/>
        <v>Seniors</v>
      </c>
      <c r="D4037" s="2" t="s">
        <v>26</v>
      </c>
      <c r="E4037" s="2" t="s">
        <v>13</v>
      </c>
      <c r="F4037" s="2">
        <v>294.93</v>
      </c>
      <c r="G4037" s="2">
        <f t="shared" si="568"/>
        <v>1</v>
      </c>
      <c r="H4037" s="6">
        <v>49093</v>
      </c>
      <c r="I4037" s="12" t="str">
        <f t="shared" si="569"/>
        <v>2034</v>
      </c>
      <c r="J4037" s="10" t="str">
        <f t="shared" si="570"/>
        <v>May</v>
      </c>
      <c r="K4037" s="12" t="str">
        <f t="shared" si="571"/>
        <v>29</v>
      </c>
      <c r="L4037" s="2" t="s">
        <v>14</v>
      </c>
      <c r="M4037" s="2" t="s">
        <v>15</v>
      </c>
      <c r="N4037" s="2">
        <v>0.48</v>
      </c>
      <c r="O4037" s="2" t="s">
        <v>21</v>
      </c>
      <c r="P4037" s="2">
        <v>5</v>
      </c>
      <c r="Q4037" s="2">
        <f t="shared" si="572"/>
        <v>1</v>
      </c>
      <c r="R4037" s="2">
        <v>58.99</v>
      </c>
      <c r="S4037" s="2">
        <f t="shared" si="573"/>
        <v>2</v>
      </c>
      <c r="T4037" s="42">
        <f>DataSet!G4898+DataSet!Q4898+DataSet!S4898</f>
        <v>7</v>
      </c>
      <c r="U4037" s="16" t="str">
        <f t="shared" si="574"/>
        <v>High</v>
      </c>
      <c r="V4037" s="4">
        <v>5</v>
      </c>
      <c r="W4037" s="33">
        <f t="shared" si="575"/>
        <v>538.65922222222218</v>
      </c>
      <c r="X4037" s="2" t="s">
        <v>22</v>
      </c>
    </row>
    <row r="4038" spans="1:24" ht="14.25" customHeight="1" x14ac:dyDescent="0.25">
      <c r="A4038" s="2">
        <v>77</v>
      </c>
      <c r="B4038" s="2">
        <v>29</v>
      </c>
      <c r="C4038" s="2" t="str">
        <f t="shared" si="567"/>
        <v>Young Adults</v>
      </c>
      <c r="D4038" s="2" t="s">
        <v>18</v>
      </c>
      <c r="E4038" s="2" t="s">
        <v>19</v>
      </c>
      <c r="F4038" s="2">
        <v>140.59</v>
      </c>
      <c r="G4038" s="2">
        <f t="shared" si="568"/>
        <v>1</v>
      </c>
      <c r="H4038" s="6">
        <v>44273</v>
      </c>
      <c r="I4038" s="12" t="str">
        <f t="shared" si="569"/>
        <v>2021</v>
      </c>
      <c r="J4038" s="10" t="str">
        <f t="shared" si="570"/>
        <v>Mar</v>
      </c>
      <c r="K4038" s="12" t="str">
        <f t="shared" si="571"/>
        <v>18</v>
      </c>
      <c r="L4038" s="2" t="s">
        <v>24</v>
      </c>
      <c r="M4038" s="2" t="s">
        <v>15</v>
      </c>
      <c r="N4038" s="2">
        <v>0.47</v>
      </c>
      <c r="O4038" s="2" t="s">
        <v>16</v>
      </c>
      <c r="P4038" s="2">
        <v>19</v>
      </c>
      <c r="Q4038" s="2">
        <f t="shared" si="572"/>
        <v>3</v>
      </c>
      <c r="R4038" s="2">
        <v>7.4</v>
      </c>
      <c r="S4038" s="2">
        <f t="shared" si="573"/>
        <v>1</v>
      </c>
      <c r="T4038" s="42">
        <f>DataSet!G78+DataSet!Q78+DataSet!S78</f>
        <v>4</v>
      </c>
      <c r="U4038" s="16" t="str">
        <f t="shared" si="574"/>
        <v>Low</v>
      </c>
      <c r="V4038" s="4">
        <v>1</v>
      </c>
      <c r="W4038" s="33">
        <f t="shared" si="575"/>
        <v>520.07944134078195</v>
      </c>
      <c r="X4038" s="2" t="s">
        <v>22</v>
      </c>
    </row>
    <row r="4039" spans="1:24" ht="14.25" customHeight="1" x14ac:dyDescent="0.25">
      <c r="A4039" s="2">
        <v>187</v>
      </c>
      <c r="B4039" s="2">
        <v>21</v>
      </c>
      <c r="C4039" s="2" t="str">
        <f t="shared" si="567"/>
        <v>Young Adults</v>
      </c>
      <c r="D4039" s="2" t="s">
        <v>26</v>
      </c>
      <c r="E4039" s="2" t="s">
        <v>19</v>
      </c>
      <c r="F4039" s="2">
        <v>242.94</v>
      </c>
      <c r="G4039" s="2">
        <f t="shared" si="568"/>
        <v>1</v>
      </c>
      <c r="H4039" s="6">
        <v>44383</v>
      </c>
      <c r="I4039" s="12" t="str">
        <f t="shared" si="569"/>
        <v>2021</v>
      </c>
      <c r="J4039" s="10" t="str">
        <f t="shared" si="570"/>
        <v>Jul</v>
      </c>
      <c r="K4039" s="12" t="str">
        <f t="shared" si="571"/>
        <v>06</v>
      </c>
      <c r="L4039" s="2" t="s">
        <v>30</v>
      </c>
      <c r="M4039" s="2" t="s">
        <v>15</v>
      </c>
      <c r="N4039" s="2">
        <v>0.47</v>
      </c>
      <c r="O4039" s="2" t="s">
        <v>21</v>
      </c>
      <c r="P4039" s="2">
        <v>3</v>
      </c>
      <c r="Q4039" s="2">
        <f t="shared" si="572"/>
        <v>1</v>
      </c>
      <c r="R4039" s="2">
        <v>80.98</v>
      </c>
      <c r="S4039" s="2">
        <f t="shared" si="573"/>
        <v>2</v>
      </c>
      <c r="T4039" s="42">
        <f>DataSet!G188+DataSet!Q188+DataSet!S188</f>
        <v>5</v>
      </c>
      <c r="U4039" s="16" t="str">
        <f t="shared" si="574"/>
        <v>Medium</v>
      </c>
      <c r="V4039" s="4">
        <v>4</v>
      </c>
      <c r="W4039" s="33">
        <f t="shared" si="575"/>
        <v>508.76524271844659</v>
      </c>
      <c r="X4039" s="2" t="s">
        <v>28</v>
      </c>
    </row>
    <row r="4040" spans="1:24" ht="14.25" customHeight="1" x14ac:dyDescent="0.25">
      <c r="A4040" s="2">
        <v>307</v>
      </c>
      <c r="B4040" s="2">
        <v>47</v>
      </c>
      <c r="C4040" s="2" t="str">
        <f t="shared" si="567"/>
        <v>Mid Adults</v>
      </c>
      <c r="D4040" s="2" t="s">
        <v>18</v>
      </c>
      <c r="E4040" s="2" t="s">
        <v>19</v>
      </c>
      <c r="F4040" s="2">
        <v>501.07</v>
      </c>
      <c r="G4040" s="2">
        <f t="shared" si="568"/>
        <v>2</v>
      </c>
      <c r="H4040" s="6">
        <v>44503</v>
      </c>
      <c r="I4040" s="12" t="str">
        <f t="shared" si="569"/>
        <v>2021</v>
      </c>
      <c r="J4040" s="10" t="str">
        <f t="shared" si="570"/>
        <v>Nov</v>
      </c>
      <c r="K4040" s="12" t="str">
        <f t="shared" si="571"/>
        <v>03</v>
      </c>
      <c r="L4040" s="2" t="s">
        <v>14</v>
      </c>
      <c r="M4040" s="2" t="s">
        <v>25</v>
      </c>
      <c r="N4040" s="2">
        <v>0.47</v>
      </c>
      <c r="O4040" s="2" t="s">
        <v>21</v>
      </c>
      <c r="P4040" s="2">
        <v>17</v>
      </c>
      <c r="Q4040" s="2">
        <f t="shared" si="572"/>
        <v>3</v>
      </c>
      <c r="R4040" s="2">
        <v>29.47</v>
      </c>
      <c r="S4040" s="2">
        <f t="shared" si="573"/>
        <v>1</v>
      </c>
      <c r="T4040" s="42">
        <f>DataSet!G308+DataSet!Q308+DataSet!S308</f>
        <v>6</v>
      </c>
      <c r="U4040" s="16" t="str">
        <f t="shared" si="574"/>
        <v>Medium</v>
      </c>
      <c r="V4040" s="4">
        <v>1</v>
      </c>
      <c r="W4040" s="33">
        <f t="shared" si="575"/>
        <v>522.2114044943819</v>
      </c>
      <c r="X4040" s="2" t="s">
        <v>28</v>
      </c>
    </row>
    <row r="4041" spans="1:24" ht="14.25" customHeight="1" x14ac:dyDescent="0.25">
      <c r="A4041" s="2">
        <v>627</v>
      </c>
      <c r="B4041" s="2">
        <v>33</v>
      </c>
      <c r="C4041" s="2" t="str">
        <f t="shared" si="567"/>
        <v>Early Adults</v>
      </c>
      <c r="D4041" s="2" t="s">
        <v>23</v>
      </c>
      <c r="E4041" s="2" t="s">
        <v>19</v>
      </c>
      <c r="F4041" s="2">
        <v>92.56</v>
      </c>
      <c r="G4041" s="2">
        <f t="shared" si="568"/>
        <v>1</v>
      </c>
      <c r="H4041" s="6">
        <v>44823</v>
      </c>
      <c r="I4041" s="12" t="str">
        <f t="shared" si="569"/>
        <v>2022</v>
      </c>
      <c r="J4041" s="10" t="str">
        <f t="shared" si="570"/>
        <v>Sep</v>
      </c>
      <c r="K4041" s="12" t="str">
        <f t="shared" si="571"/>
        <v>19</v>
      </c>
      <c r="L4041" s="2" t="s">
        <v>24</v>
      </c>
      <c r="M4041" s="2" t="s">
        <v>25</v>
      </c>
      <c r="N4041" s="2">
        <v>0.47</v>
      </c>
      <c r="O4041" s="2" t="s">
        <v>21</v>
      </c>
      <c r="P4041" s="2">
        <v>13</v>
      </c>
      <c r="Q4041" s="2">
        <f t="shared" si="572"/>
        <v>2</v>
      </c>
      <c r="R4041" s="2">
        <v>7.12</v>
      </c>
      <c r="S4041" s="2">
        <f t="shared" si="573"/>
        <v>1</v>
      </c>
      <c r="T4041" s="42">
        <f>DataSet!G628+DataSet!Q628+DataSet!S628</f>
        <v>4</v>
      </c>
      <c r="U4041" s="16" t="str">
        <f t="shared" si="574"/>
        <v>Low</v>
      </c>
      <c r="V4041" s="4">
        <v>3</v>
      </c>
      <c r="W4041" s="33">
        <f t="shared" si="575"/>
        <v>505.58676616915466</v>
      </c>
      <c r="X4041" s="2" t="s">
        <v>28</v>
      </c>
    </row>
    <row r="4042" spans="1:24" ht="14.25" customHeight="1" x14ac:dyDescent="0.25">
      <c r="A4042" s="2">
        <v>702</v>
      </c>
      <c r="B4042" s="2">
        <v>43</v>
      </c>
      <c r="C4042" s="2" t="str">
        <f t="shared" si="567"/>
        <v>Mid Adults</v>
      </c>
      <c r="D4042" s="2" t="s">
        <v>26</v>
      </c>
      <c r="E4042" s="2" t="s">
        <v>19</v>
      </c>
      <c r="F4042" s="2">
        <v>414.86</v>
      </c>
      <c r="G4042" s="2">
        <f t="shared" si="568"/>
        <v>2</v>
      </c>
      <c r="H4042" s="6">
        <v>44898</v>
      </c>
      <c r="I4042" s="12" t="str">
        <f t="shared" si="569"/>
        <v>2022</v>
      </c>
      <c r="J4042" s="10" t="str">
        <f t="shared" si="570"/>
        <v>Dec</v>
      </c>
      <c r="K4042" s="12" t="str">
        <f t="shared" si="571"/>
        <v>03</v>
      </c>
      <c r="L4042" s="2" t="s">
        <v>30</v>
      </c>
      <c r="M4042" s="2" t="s">
        <v>15</v>
      </c>
      <c r="N4042" s="2">
        <v>0.47</v>
      </c>
      <c r="O4042" s="2" t="s">
        <v>21</v>
      </c>
      <c r="P4042" s="2">
        <v>9</v>
      </c>
      <c r="Q4042" s="2">
        <f t="shared" si="572"/>
        <v>2</v>
      </c>
      <c r="R4042" s="2">
        <v>46.1</v>
      </c>
      <c r="S4042" s="2">
        <f t="shared" si="573"/>
        <v>1</v>
      </c>
      <c r="T4042" s="42">
        <f>DataSet!G703+DataSet!Q703+DataSet!S703</f>
        <v>7</v>
      </c>
      <c r="U4042" s="16" t="str">
        <f t="shared" si="574"/>
        <v>High</v>
      </c>
      <c r="V4042" s="4">
        <v>2</v>
      </c>
      <c r="W4042" s="33">
        <f t="shared" si="575"/>
        <v>525.22206030150755</v>
      </c>
      <c r="X4042" s="2" t="s">
        <v>28</v>
      </c>
    </row>
    <row r="4043" spans="1:24" ht="14.25" customHeight="1" x14ac:dyDescent="0.25">
      <c r="A4043" s="2">
        <v>824</v>
      </c>
      <c r="B4043" s="2">
        <v>26</v>
      </c>
      <c r="C4043" s="2" t="str">
        <f t="shared" si="567"/>
        <v>Young Adults</v>
      </c>
      <c r="D4043" s="2" t="s">
        <v>12</v>
      </c>
      <c r="E4043" s="2" t="s">
        <v>19</v>
      </c>
      <c r="F4043" s="2">
        <v>865.5</v>
      </c>
      <c r="G4043" s="2">
        <f t="shared" si="568"/>
        <v>3</v>
      </c>
      <c r="H4043" s="6">
        <v>45020</v>
      </c>
      <c r="I4043" s="12" t="str">
        <f t="shared" si="569"/>
        <v>2023</v>
      </c>
      <c r="J4043" s="10" t="str">
        <f t="shared" si="570"/>
        <v>Apr</v>
      </c>
      <c r="K4043" s="12" t="str">
        <f t="shared" si="571"/>
        <v>04</v>
      </c>
      <c r="L4043" s="2" t="s">
        <v>20</v>
      </c>
      <c r="M4043" s="2" t="s">
        <v>25</v>
      </c>
      <c r="N4043" s="2">
        <v>0.47</v>
      </c>
      <c r="O4043" s="2" t="s">
        <v>16</v>
      </c>
      <c r="P4043" s="2">
        <v>6</v>
      </c>
      <c r="Q4043" s="2">
        <f t="shared" si="572"/>
        <v>2</v>
      </c>
      <c r="R4043" s="2">
        <v>144.25</v>
      </c>
      <c r="S4043" s="2">
        <f t="shared" si="573"/>
        <v>2</v>
      </c>
      <c r="T4043" s="42">
        <f>DataSet!G825+DataSet!Q825+DataSet!S825</f>
        <v>5</v>
      </c>
      <c r="U4043" s="16" t="str">
        <f t="shared" si="574"/>
        <v>Medium</v>
      </c>
      <c r="V4043" s="4">
        <v>2</v>
      </c>
      <c r="W4043" s="33">
        <f t="shared" si="575"/>
        <v>525.77944444444449</v>
      </c>
      <c r="X4043" s="2" t="s">
        <v>17</v>
      </c>
    </row>
    <row r="4044" spans="1:24" ht="14.25" customHeight="1" x14ac:dyDescent="0.25">
      <c r="A4044" s="2">
        <v>881</v>
      </c>
      <c r="B4044" s="2">
        <v>26</v>
      </c>
      <c r="C4044" s="2" t="str">
        <f t="shared" si="567"/>
        <v>Young Adults</v>
      </c>
      <c r="D4044" s="2" t="s">
        <v>26</v>
      </c>
      <c r="E4044" s="2" t="s">
        <v>27</v>
      </c>
      <c r="F4044" s="2">
        <v>619.07000000000005</v>
      </c>
      <c r="G4044" s="2">
        <f t="shared" si="568"/>
        <v>2</v>
      </c>
      <c r="H4044" s="6">
        <v>45077</v>
      </c>
      <c r="I4044" s="12" t="str">
        <f t="shared" si="569"/>
        <v>2023</v>
      </c>
      <c r="J4044" s="10" t="str">
        <f t="shared" si="570"/>
        <v>May</v>
      </c>
      <c r="K4044" s="12" t="str">
        <f t="shared" si="571"/>
        <v>31</v>
      </c>
      <c r="L4044" s="2" t="s">
        <v>24</v>
      </c>
      <c r="M4044" s="2" t="s">
        <v>15</v>
      </c>
      <c r="N4044" s="2">
        <v>0.47</v>
      </c>
      <c r="O4044" s="2" t="s">
        <v>21</v>
      </c>
      <c r="P4044" s="2">
        <v>8</v>
      </c>
      <c r="Q4044" s="2">
        <f t="shared" si="572"/>
        <v>2</v>
      </c>
      <c r="R4044" s="2">
        <v>77.38</v>
      </c>
      <c r="S4044" s="2">
        <f t="shared" si="573"/>
        <v>2</v>
      </c>
      <c r="T4044" s="42">
        <f>DataSet!G882+DataSet!Q882+DataSet!S882</f>
        <v>4</v>
      </c>
      <c r="U4044" s="16" t="str">
        <f t="shared" si="574"/>
        <v>Low</v>
      </c>
      <c r="V4044" s="4">
        <v>1</v>
      </c>
      <c r="W4044" s="33">
        <f t="shared" si="575"/>
        <v>522.33084745762699</v>
      </c>
      <c r="X4044" s="2" t="s">
        <v>28</v>
      </c>
    </row>
    <row r="4045" spans="1:24" ht="14.25" customHeight="1" x14ac:dyDescent="0.25">
      <c r="A4045" s="2">
        <v>1091</v>
      </c>
      <c r="B4045" s="2">
        <v>48</v>
      </c>
      <c r="C4045" s="2" t="str">
        <f t="shared" si="567"/>
        <v>Mid Adults</v>
      </c>
      <c r="D4045" s="2" t="s">
        <v>18</v>
      </c>
      <c r="E4045" s="2" t="s">
        <v>19</v>
      </c>
      <c r="F4045" s="2">
        <v>306.02</v>
      </c>
      <c r="G4045" s="2">
        <f t="shared" si="568"/>
        <v>1</v>
      </c>
      <c r="H4045" s="6">
        <v>45287</v>
      </c>
      <c r="I4045" s="12" t="str">
        <f t="shared" si="569"/>
        <v>2023</v>
      </c>
      <c r="J4045" s="10" t="str">
        <f t="shared" si="570"/>
        <v>Dec</v>
      </c>
      <c r="K4045" s="12" t="str">
        <f t="shared" si="571"/>
        <v>27</v>
      </c>
      <c r="L4045" s="2" t="s">
        <v>20</v>
      </c>
      <c r="M4045" s="2" t="s">
        <v>25</v>
      </c>
      <c r="N4045" s="2">
        <v>0.47</v>
      </c>
      <c r="O4045" s="2" t="s">
        <v>16</v>
      </c>
      <c r="P4045" s="2">
        <v>7</v>
      </c>
      <c r="Q4045" s="2">
        <f t="shared" si="572"/>
        <v>2</v>
      </c>
      <c r="R4045" s="2">
        <v>43.72</v>
      </c>
      <c r="S4045" s="2">
        <f t="shared" si="573"/>
        <v>1</v>
      </c>
      <c r="T4045" s="42">
        <f>DataSet!G1092+DataSet!Q1092+DataSet!S1092</f>
        <v>7</v>
      </c>
      <c r="U4045" s="16" t="str">
        <f t="shared" si="574"/>
        <v>High</v>
      </c>
      <c r="V4045" s="4">
        <v>4</v>
      </c>
      <c r="W4045" s="33">
        <f t="shared" si="575"/>
        <v>510.0619512195122</v>
      </c>
      <c r="X4045" s="2" t="s">
        <v>17</v>
      </c>
    </row>
    <row r="4046" spans="1:24" ht="14.25" customHeight="1" x14ac:dyDescent="0.25">
      <c r="A4046" s="2">
        <v>1690</v>
      </c>
      <c r="B4046" s="2">
        <v>32</v>
      </c>
      <c r="C4046" s="2" t="str">
        <f t="shared" si="567"/>
        <v>Early Adults</v>
      </c>
      <c r="D4046" s="2" t="s">
        <v>12</v>
      </c>
      <c r="E4046" s="2" t="s">
        <v>27</v>
      </c>
      <c r="F4046" s="2">
        <v>823.52</v>
      </c>
      <c r="G4046" s="2">
        <f t="shared" si="568"/>
        <v>3</v>
      </c>
      <c r="H4046" s="6">
        <v>45886</v>
      </c>
      <c r="I4046" s="12" t="str">
        <f t="shared" si="569"/>
        <v>2025</v>
      </c>
      <c r="J4046" s="10" t="str">
        <f t="shared" si="570"/>
        <v>Aug</v>
      </c>
      <c r="K4046" s="12" t="str">
        <f t="shared" si="571"/>
        <v>17</v>
      </c>
      <c r="L4046" s="2" t="s">
        <v>24</v>
      </c>
      <c r="M4046" s="2" t="s">
        <v>15</v>
      </c>
      <c r="N4046" s="2">
        <v>0.47</v>
      </c>
      <c r="O4046" s="2" t="s">
        <v>16</v>
      </c>
      <c r="P4046" s="2">
        <v>2</v>
      </c>
      <c r="Q4046" s="2">
        <f t="shared" si="572"/>
        <v>1</v>
      </c>
      <c r="R4046" s="2">
        <v>411.76</v>
      </c>
      <c r="S4046" s="2">
        <f t="shared" si="573"/>
        <v>3</v>
      </c>
      <c r="T4046" s="42">
        <f>DataSet!G1691+DataSet!Q1691+DataSet!S1691</f>
        <v>6</v>
      </c>
      <c r="U4046" s="16" t="str">
        <f t="shared" si="574"/>
        <v>Medium</v>
      </c>
      <c r="V4046" s="4">
        <v>2</v>
      </c>
      <c r="W4046" s="33">
        <f t="shared" si="575"/>
        <v>524.0549746192894</v>
      </c>
      <c r="X4046" s="2" t="s">
        <v>28</v>
      </c>
    </row>
    <row r="4047" spans="1:24" ht="14.25" customHeight="1" x14ac:dyDescent="0.25">
      <c r="A4047" s="2">
        <v>1803</v>
      </c>
      <c r="B4047" s="2">
        <v>49</v>
      </c>
      <c r="C4047" s="2" t="str">
        <f t="shared" si="567"/>
        <v>Mid Adults</v>
      </c>
      <c r="D4047" s="2" t="s">
        <v>12</v>
      </c>
      <c r="E4047" s="2" t="s">
        <v>29</v>
      </c>
      <c r="F4047" s="2">
        <v>839.45</v>
      </c>
      <c r="G4047" s="2">
        <f t="shared" si="568"/>
        <v>3</v>
      </c>
      <c r="H4047" s="6">
        <v>45999</v>
      </c>
      <c r="I4047" s="12" t="str">
        <f t="shared" si="569"/>
        <v>2025</v>
      </c>
      <c r="J4047" s="10" t="str">
        <f t="shared" si="570"/>
        <v>Dec</v>
      </c>
      <c r="K4047" s="12" t="str">
        <f t="shared" si="571"/>
        <v>08</v>
      </c>
      <c r="L4047" s="2" t="s">
        <v>20</v>
      </c>
      <c r="M4047" s="2" t="s">
        <v>15</v>
      </c>
      <c r="N4047" s="2">
        <v>0.47</v>
      </c>
      <c r="O4047" s="2" t="s">
        <v>16</v>
      </c>
      <c r="P4047" s="2">
        <v>3</v>
      </c>
      <c r="Q4047" s="2">
        <f t="shared" si="572"/>
        <v>1</v>
      </c>
      <c r="R4047" s="2">
        <v>279.82</v>
      </c>
      <c r="S4047" s="2">
        <f t="shared" si="573"/>
        <v>3</v>
      </c>
      <c r="T4047" s="42">
        <f>DataSet!G1804+DataSet!Q1804+DataSet!S1804</f>
        <v>6</v>
      </c>
      <c r="U4047" s="16" t="str">
        <f t="shared" si="574"/>
        <v>Medium</v>
      </c>
      <c r="V4047" s="4">
        <v>2</v>
      </c>
      <c r="W4047" s="33">
        <f t="shared" si="575"/>
        <v>522.52709183673471</v>
      </c>
      <c r="X4047" s="2" t="s">
        <v>22</v>
      </c>
    </row>
    <row r="4048" spans="1:24" ht="14.25" customHeight="1" x14ac:dyDescent="0.25">
      <c r="A4048" s="2">
        <v>1848</v>
      </c>
      <c r="B4048" s="2">
        <v>19</v>
      </c>
      <c r="C4048" s="2" t="str">
        <f t="shared" si="567"/>
        <v>Young Adults</v>
      </c>
      <c r="D4048" s="2" t="s">
        <v>18</v>
      </c>
      <c r="E4048" s="2" t="s">
        <v>29</v>
      </c>
      <c r="F4048" s="2">
        <v>614.51</v>
      </c>
      <c r="G4048" s="2">
        <f t="shared" si="568"/>
        <v>2</v>
      </c>
      <c r="H4048" s="6">
        <v>46044</v>
      </c>
      <c r="I4048" s="12" t="str">
        <f t="shared" si="569"/>
        <v>2026</v>
      </c>
      <c r="J4048" s="10" t="str">
        <f t="shared" si="570"/>
        <v>Jan</v>
      </c>
      <c r="K4048" s="12" t="str">
        <f t="shared" si="571"/>
        <v>22</v>
      </c>
      <c r="L4048" s="2" t="s">
        <v>14</v>
      </c>
      <c r="M4048" s="2" t="s">
        <v>25</v>
      </c>
      <c r="N4048" s="2">
        <v>0.47</v>
      </c>
      <c r="O4048" s="2" t="s">
        <v>21</v>
      </c>
      <c r="P4048" s="2">
        <v>15</v>
      </c>
      <c r="Q4048" s="2">
        <f t="shared" si="572"/>
        <v>2</v>
      </c>
      <c r="R4048" s="2">
        <v>40.97</v>
      </c>
      <c r="S4048" s="2">
        <f t="shared" si="573"/>
        <v>1</v>
      </c>
      <c r="T4048" s="42">
        <f>DataSet!G1849+DataSet!Q1849+DataSet!S1849</f>
        <v>7</v>
      </c>
      <c r="U4048" s="16" t="str">
        <f t="shared" si="574"/>
        <v>High</v>
      </c>
      <c r="V4048" s="4">
        <v>2</v>
      </c>
      <c r="W4048" s="33">
        <f t="shared" si="575"/>
        <v>520.90184615384624</v>
      </c>
      <c r="X4048" s="2" t="s">
        <v>22</v>
      </c>
    </row>
    <row r="4049" spans="1:24" ht="14.25" customHeight="1" x14ac:dyDescent="0.25">
      <c r="A4049" s="2">
        <v>1861</v>
      </c>
      <c r="B4049" s="2">
        <v>43</v>
      </c>
      <c r="C4049" s="2" t="str">
        <f t="shared" si="567"/>
        <v>Mid Adults</v>
      </c>
      <c r="D4049" s="2" t="s">
        <v>18</v>
      </c>
      <c r="E4049" s="2" t="s">
        <v>19</v>
      </c>
      <c r="F4049" s="2">
        <v>559.37</v>
      </c>
      <c r="G4049" s="2">
        <f t="shared" si="568"/>
        <v>2</v>
      </c>
      <c r="H4049" s="6">
        <v>46057</v>
      </c>
      <c r="I4049" s="12" t="str">
        <f t="shared" si="569"/>
        <v>2026</v>
      </c>
      <c r="J4049" s="10" t="str">
        <f t="shared" si="570"/>
        <v>Feb</v>
      </c>
      <c r="K4049" s="12" t="str">
        <f t="shared" si="571"/>
        <v>04</v>
      </c>
      <c r="L4049" s="2" t="s">
        <v>24</v>
      </c>
      <c r="M4049" s="2" t="s">
        <v>25</v>
      </c>
      <c r="N4049" s="2">
        <v>0.47</v>
      </c>
      <c r="O4049" s="2" t="s">
        <v>21</v>
      </c>
      <c r="P4049" s="2">
        <v>16</v>
      </c>
      <c r="Q4049" s="2">
        <f t="shared" si="572"/>
        <v>3</v>
      </c>
      <c r="R4049" s="2">
        <v>34.96</v>
      </c>
      <c r="S4049" s="2">
        <f t="shared" si="573"/>
        <v>1</v>
      </c>
      <c r="T4049" s="42">
        <f>DataSet!G1862+DataSet!Q1862+DataSet!S1862</f>
        <v>7</v>
      </c>
      <c r="U4049" s="16" t="str">
        <f t="shared" si="574"/>
        <v>High</v>
      </c>
      <c r="V4049" s="4">
        <v>4</v>
      </c>
      <c r="W4049" s="33">
        <f t="shared" si="575"/>
        <v>511.06215686274504</v>
      </c>
      <c r="X4049" s="2" t="s">
        <v>28</v>
      </c>
    </row>
    <row r="4050" spans="1:24" ht="14.25" customHeight="1" x14ac:dyDescent="0.25">
      <c r="A4050" s="2">
        <v>2201</v>
      </c>
      <c r="B4050" s="2">
        <v>54</v>
      </c>
      <c r="C4050" s="2" t="str">
        <f t="shared" si="567"/>
        <v>Late Adults</v>
      </c>
      <c r="D4050" s="2" t="s">
        <v>18</v>
      </c>
      <c r="E4050" s="2" t="s">
        <v>27</v>
      </c>
      <c r="F4050" s="2">
        <v>929.69</v>
      </c>
      <c r="G4050" s="2">
        <f t="shared" si="568"/>
        <v>3</v>
      </c>
      <c r="H4050" s="6">
        <v>46397</v>
      </c>
      <c r="I4050" s="12" t="str">
        <f t="shared" si="569"/>
        <v>2027</v>
      </c>
      <c r="J4050" s="10" t="str">
        <f t="shared" si="570"/>
        <v>Jan</v>
      </c>
      <c r="K4050" s="12" t="str">
        <f t="shared" si="571"/>
        <v>10</v>
      </c>
      <c r="L4050" s="2" t="s">
        <v>30</v>
      </c>
      <c r="M4050" s="2" t="s">
        <v>25</v>
      </c>
      <c r="N4050" s="2">
        <v>0.47</v>
      </c>
      <c r="O4050" s="2" t="s">
        <v>21</v>
      </c>
      <c r="P4050" s="2">
        <v>16</v>
      </c>
      <c r="Q4050" s="2">
        <f t="shared" si="572"/>
        <v>3</v>
      </c>
      <c r="R4050" s="2">
        <v>58.11</v>
      </c>
      <c r="S4050" s="2">
        <f t="shared" si="573"/>
        <v>2</v>
      </c>
      <c r="T4050" s="42">
        <f>DataSet!G2202+DataSet!Q2202+DataSet!S2202</f>
        <v>7</v>
      </c>
      <c r="U4050" s="16" t="str">
        <f t="shared" si="574"/>
        <v>High</v>
      </c>
      <c r="V4050" s="4">
        <v>4</v>
      </c>
      <c r="W4050" s="33">
        <f t="shared" si="575"/>
        <v>510.82418719211813</v>
      </c>
      <c r="X4050" s="2" t="s">
        <v>28</v>
      </c>
    </row>
    <row r="4051" spans="1:24" ht="14.25" customHeight="1" x14ac:dyDescent="0.25">
      <c r="A4051" s="2">
        <v>2205</v>
      </c>
      <c r="B4051" s="2">
        <v>60</v>
      </c>
      <c r="C4051" s="2" t="str">
        <f t="shared" si="567"/>
        <v>Seniors</v>
      </c>
      <c r="D4051" s="2" t="s">
        <v>18</v>
      </c>
      <c r="E4051" s="2" t="s">
        <v>29</v>
      </c>
      <c r="F4051" s="2">
        <v>634.79</v>
      </c>
      <c r="G4051" s="2">
        <f t="shared" si="568"/>
        <v>2</v>
      </c>
      <c r="H4051" s="6">
        <v>46401</v>
      </c>
      <c r="I4051" s="12" t="str">
        <f t="shared" si="569"/>
        <v>2027</v>
      </c>
      <c r="J4051" s="10" t="str">
        <f t="shared" si="570"/>
        <v>Jan</v>
      </c>
      <c r="K4051" s="12" t="str">
        <f t="shared" si="571"/>
        <v>14</v>
      </c>
      <c r="L4051" s="2" t="s">
        <v>30</v>
      </c>
      <c r="M4051" s="2" t="s">
        <v>15</v>
      </c>
      <c r="N4051" s="2">
        <v>0.47</v>
      </c>
      <c r="O4051" s="2" t="s">
        <v>16</v>
      </c>
      <c r="P4051" s="2">
        <v>16</v>
      </c>
      <c r="Q4051" s="2">
        <f t="shared" si="572"/>
        <v>3</v>
      </c>
      <c r="R4051" s="2">
        <v>39.67</v>
      </c>
      <c r="S4051" s="2">
        <f t="shared" si="573"/>
        <v>1</v>
      </c>
      <c r="T4051" s="42">
        <f>DataSet!G2206+DataSet!Q2206+DataSet!S2206</f>
        <v>5</v>
      </c>
      <c r="U4051" s="16" t="str">
        <f t="shared" si="574"/>
        <v>Medium</v>
      </c>
      <c r="V4051" s="4">
        <v>1</v>
      </c>
      <c r="W4051" s="33">
        <f t="shared" si="575"/>
        <v>521.78119318181803</v>
      </c>
      <c r="X4051" s="2" t="s">
        <v>28</v>
      </c>
    </row>
    <row r="4052" spans="1:24" ht="14.25" customHeight="1" x14ac:dyDescent="0.25">
      <c r="A4052" s="2">
        <v>2351</v>
      </c>
      <c r="B4052" s="2">
        <v>56</v>
      </c>
      <c r="C4052" s="2" t="str">
        <f t="shared" si="567"/>
        <v>Late Adults</v>
      </c>
      <c r="D4052" s="2" t="s">
        <v>12</v>
      </c>
      <c r="E4052" s="2" t="s">
        <v>27</v>
      </c>
      <c r="F4052" s="2">
        <v>828.07</v>
      </c>
      <c r="G4052" s="2">
        <f t="shared" si="568"/>
        <v>3</v>
      </c>
      <c r="H4052" s="6">
        <v>46547</v>
      </c>
      <c r="I4052" s="12" t="str">
        <f t="shared" si="569"/>
        <v>2027</v>
      </c>
      <c r="J4052" s="10" t="str">
        <f t="shared" si="570"/>
        <v>Jun</v>
      </c>
      <c r="K4052" s="12" t="str">
        <f t="shared" si="571"/>
        <v>09</v>
      </c>
      <c r="L4052" s="2" t="s">
        <v>20</v>
      </c>
      <c r="M4052" s="2" t="s">
        <v>15</v>
      </c>
      <c r="N4052" s="2">
        <v>0.47</v>
      </c>
      <c r="O4052" s="2" t="s">
        <v>16</v>
      </c>
      <c r="P4052" s="2">
        <v>6</v>
      </c>
      <c r="Q4052" s="2">
        <f t="shared" si="572"/>
        <v>2</v>
      </c>
      <c r="R4052" s="2">
        <v>138.01</v>
      </c>
      <c r="S4052" s="2">
        <f t="shared" si="573"/>
        <v>2</v>
      </c>
      <c r="T4052" s="42">
        <f>DataSet!G2352+DataSet!Q2352+DataSet!S2352</f>
        <v>5</v>
      </c>
      <c r="U4052" s="16" t="str">
        <f t="shared" si="574"/>
        <v>Medium</v>
      </c>
      <c r="V4052" s="4">
        <v>2</v>
      </c>
      <c r="W4052" s="33">
        <f t="shared" si="575"/>
        <v>520.41932989690736</v>
      </c>
      <c r="X4052" s="2" t="s">
        <v>28</v>
      </c>
    </row>
    <row r="4053" spans="1:24" ht="14.25" customHeight="1" x14ac:dyDescent="0.25">
      <c r="A4053" s="2">
        <v>2367</v>
      </c>
      <c r="B4053" s="2">
        <v>68</v>
      </c>
      <c r="C4053" s="2" t="str">
        <f t="shared" si="567"/>
        <v>Seniors</v>
      </c>
      <c r="D4053" s="2" t="s">
        <v>18</v>
      </c>
      <c r="E4053" s="2" t="s">
        <v>13</v>
      </c>
      <c r="F4053" s="2">
        <v>491.46</v>
      </c>
      <c r="G4053" s="2">
        <f t="shared" si="568"/>
        <v>2</v>
      </c>
      <c r="H4053" s="6">
        <v>46563</v>
      </c>
      <c r="I4053" s="12" t="str">
        <f t="shared" si="569"/>
        <v>2027</v>
      </c>
      <c r="J4053" s="10" t="str">
        <f t="shared" si="570"/>
        <v>Jun</v>
      </c>
      <c r="K4053" s="12" t="str">
        <f t="shared" si="571"/>
        <v>25</v>
      </c>
      <c r="L4053" s="2" t="s">
        <v>20</v>
      </c>
      <c r="M4053" s="2" t="s">
        <v>15</v>
      </c>
      <c r="N4053" s="2">
        <v>0.47</v>
      </c>
      <c r="O4053" s="2" t="s">
        <v>21</v>
      </c>
      <c r="P4053" s="2">
        <v>15</v>
      </c>
      <c r="Q4053" s="2">
        <f t="shared" si="572"/>
        <v>2</v>
      </c>
      <c r="R4053" s="2">
        <v>32.76</v>
      </c>
      <c r="S4053" s="2">
        <f t="shared" si="573"/>
        <v>1</v>
      </c>
      <c r="T4053" s="42">
        <f>DataSet!G2368+DataSet!Q2368+DataSet!S2368</f>
        <v>7</v>
      </c>
      <c r="U4053" s="16" t="str">
        <f t="shared" si="574"/>
        <v>High</v>
      </c>
      <c r="V4053" s="4">
        <v>5</v>
      </c>
      <c r="W4053" s="33">
        <f t="shared" si="575"/>
        <v>540.02083798882677</v>
      </c>
      <c r="X4053" s="2" t="s">
        <v>22</v>
      </c>
    </row>
    <row r="4054" spans="1:24" ht="14.25" customHeight="1" x14ac:dyDescent="0.25">
      <c r="A4054" s="2">
        <v>2789</v>
      </c>
      <c r="B4054" s="2">
        <v>57</v>
      </c>
      <c r="C4054" s="2" t="str">
        <f t="shared" si="567"/>
        <v>Late Adults</v>
      </c>
      <c r="D4054" s="2" t="s">
        <v>26</v>
      </c>
      <c r="E4054" s="2" t="s">
        <v>13</v>
      </c>
      <c r="F4054" s="2">
        <v>393.36</v>
      </c>
      <c r="G4054" s="2">
        <f t="shared" si="568"/>
        <v>2</v>
      </c>
      <c r="H4054" s="6">
        <v>46985</v>
      </c>
      <c r="I4054" s="12" t="str">
        <f t="shared" si="569"/>
        <v>2028</v>
      </c>
      <c r="J4054" s="10" t="str">
        <f t="shared" si="570"/>
        <v>Aug</v>
      </c>
      <c r="K4054" s="12" t="str">
        <f t="shared" si="571"/>
        <v>20</v>
      </c>
      <c r="L4054" s="2" t="s">
        <v>30</v>
      </c>
      <c r="M4054" s="2" t="s">
        <v>15</v>
      </c>
      <c r="N4054" s="2">
        <v>0.47</v>
      </c>
      <c r="O4054" s="2" t="s">
        <v>16</v>
      </c>
      <c r="P4054" s="2">
        <v>10</v>
      </c>
      <c r="Q4054" s="2">
        <f t="shared" si="572"/>
        <v>2</v>
      </c>
      <c r="R4054" s="2">
        <v>39.340000000000003</v>
      </c>
      <c r="S4054" s="2">
        <f t="shared" si="573"/>
        <v>1</v>
      </c>
      <c r="T4054" s="42">
        <f>DataSet!G2790+DataSet!Q2790+DataSet!S2790</f>
        <v>4</v>
      </c>
      <c r="U4054" s="16" t="str">
        <f t="shared" si="574"/>
        <v>Low</v>
      </c>
      <c r="V4054" s="4">
        <v>4</v>
      </c>
      <c r="W4054" s="33">
        <f t="shared" si="575"/>
        <v>508.75059405940578</v>
      </c>
      <c r="X4054" s="2" t="s">
        <v>17</v>
      </c>
    </row>
    <row r="4055" spans="1:24" ht="14.25" customHeight="1" x14ac:dyDescent="0.25">
      <c r="A4055" s="2">
        <v>2831</v>
      </c>
      <c r="B4055" s="2">
        <v>27</v>
      </c>
      <c r="C4055" s="2" t="str">
        <f t="shared" si="567"/>
        <v>Young Adults</v>
      </c>
      <c r="D4055" s="2" t="s">
        <v>23</v>
      </c>
      <c r="E4055" s="2" t="s">
        <v>13</v>
      </c>
      <c r="F4055" s="2">
        <v>139.04</v>
      </c>
      <c r="G4055" s="2">
        <f t="shared" si="568"/>
        <v>1</v>
      </c>
      <c r="H4055" s="6">
        <v>47027</v>
      </c>
      <c r="I4055" s="12" t="str">
        <f t="shared" si="569"/>
        <v>2028</v>
      </c>
      <c r="J4055" s="10" t="str">
        <f t="shared" si="570"/>
        <v>Oct</v>
      </c>
      <c r="K4055" s="12" t="str">
        <f t="shared" si="571"/>
        <v>01</v>
      </c>
      <c r="L4055" s="2" t="s">
        <v>30</v>
      </c>
      <c r="M4055" s="2" t="s">
        <v>15</v>
      </c>
      <c r="N4055" s="2">
        <v>0.47</v>
      </c>
      <c r="O4055" s="2" t="s">
        <v>21</v>
      </c>
      <c r="P4055" s="2">
        <v>17</v>
      </c>
      <c r="Q4055" s="2">
        <f t="shared" si="572"/>
        <v>3</v>
      </c>
      <c r="R4055" s="2">
        <v>8.18</v>
      </c>
      <c r="S4055" s="2">
        <f t="shared" si="573"/>
        <v>1</v>
      </c>
      <c r="T4055" s="42">
        <f>DataSet!G2832+DataSet!Q2832+DataSet!S2832</f>
        <v>5</v>
      </c>
      <c r="U4055" s="16" t="str">
        <f t="shared" si="574"/>
        <v>Medium</v>
      </c>
      <c r="V4055" s="4">
        <v>5</v>
      </c>
      <c r="W4055" s="33">
        <f t="shared" si="575"/>
        <v>540.29365168539323</v>
      </c>
      <c r="X4055" s="2" t="s">
        <v>28</v>
      </c>
    </row>
    <row r="4056" spans="1:24" ht="14.25" customHeight="1" x14ac:dyDescent="0.25">
      <c r="A4056" s="2">
        <v>3630</v>
      </c>
      <c r="B4056" s="2">
        <v>27</v>
      </c>
      <c r="C4056" s="2" t="str">
        <f t="shared" si="567"/>
        <v>Young Adults</v>
      </c>
      <c r="D4056" s="2" t="s">
        <v>18</v>
      </c>
      <c r="E4056" s="2" t="s">
        <v>27</v>
      </c>
      <c r="F4056" s="2">
        <v>79.28</v>
      </c>
      <c r="G4056" s="2">
        <f t="shared" si="568"/>
        <v>1</v>
      </c>
      <c r="H4056" s="6">
        <v>47826</v>
      </c>
      <c r="I4056" s="12" t="str">
        <f t="shared" si="569"/>
        <v>2030</v>
      </c>
      <c r="J4056" s="10" t="str">
        <f t="shared" si="570"/>
        <v>Dec</v>
      </c>
      <c r="K4056" s="12" t="str">
        <f t="shared" si="571"/>
        <v>09</v>
      </c>
      <c r="L4056" s="2" t="s">
        <v>20</v>
      </c>
      <c r="M4056" s="2" t="s">
        <v>15</v>
      </c>
      <c r="N4056" s="2">
        <v>0.47</v>
      </c>
      <c r="O4056" s="2" t="s">
        <v>21</v>
      </c>
      <c r="P4056" s="2">
        <v>16</v>
      </c>
      <c r="Q4056" s="2">
        <f t="shared" si="572"/>
        <v>3</v>
      </c>
      <c r="R4056" s="2">
        <v>4.96</v>
      </c>
      <c r="S4056" s="2">
        <f t="shared" si="573"/>
        <v>1</v>
      </c>
      <c r="T4056" s="42">
        <f>DataSet!G3631+DataSet!Q3631+DataSet!S3631</f>
        <v>5</v>
      </c>
      <c r="U4056" s="16" t="str">
        <f t="shared" si="574"/>
        <v>Medium</v>
      </c>
      <c r="V4056" s="4">
        <v>1</v>
      </c>
      <c r="W4056" s="33">
        <f t="shared" si="575"/>
        <v>521.13542857142852</v>
      </c>
      <c r="X4056" s="2" t="s">
        <v>22</v>
      </c>
    </row>
    <row r="4057" spans="1:24" ht="14.25" customHeight="1" x14ac:dyDescent="0.25">
      <c r="A4057" s="2">
        <v>4610</v>
      </c>
      <c r="B4057" s="2">
        <v>32</v>
      </c>
      <c r="C4057" s="2" t="str">
        <f t="shared" si="567"/>
        <v>Early Adults</v>
      </c>
      <c r="D4057" s="2" t="s">
        <v>12</v>
      </c>
      <c r="E4057" s="2" t="s">
        <v>19</v>
      </c>
      <c r="F4057" s="2">
        <v>393.08</v>
      </c>
      <c r="G4057" s="2">
        <f t="shared" si="568"/>
        <v>2</v>
      </c>
      <c r="H4057" s="6">
        <v>48806</v>
      </c>
      <c r="I4057" s="12" t="str">
        <f t="shared" si="569"/>
        <v>2033</v>
      </c>
      <c r="J4057" s="10" t="str">
        <f t="shared" si="570"/>
        <v>Aug</v>
      </c>
      <c r="K4057" s="12" t="str">
        <f t="shared" si="571"/>
        <v>15</v>
      </c>
      <c r="L4057" s="2" t="s">
        <v>30</v>
      </c>
      <c r="M4057" s="2" t="s">
        <v>15</v>
      </c>
      <c r="N4057" s="2">
        <v>0.47</v>
      </c>
      <c r="O4057" s="2" t="s">
        <v>16</v>
      </c>
      <c r="P4057" s="2">
        <v>19</v>
      </c>
      <c r="Q4057" s="2">
        <f t="shared" si="572"/>
        <v>3</v>
      </c>
      <c r="R4057" s="2">
        <v>20.69</v>
      </c>
      <c r="S4057" s="2">
        <f t="shared" si="573"/>
        <v>1</v>
      </c>
      <c r="T4057" s="42">
        <f>DataSet!G4611+DataSet!Q4611+DataSet!S4611</f>
        <v>5</v>
      </c>
      <c r="U4057" s="16" t="str">
        <f t="shared" si="574"/>
        <v>Medium</v>
      </c>
      <c r="V4057" s="4">
        <v>5</v>
      </c>
      <c r="W4057" s="33">
        <f t="shared" si="575"/>
        <v>542.56062146892646</v>
      </c>
      <c r="X4057" s="2" t="s">
        <v>28</v>
      </c>
    </row>
    <row r="4058" spans="1:24" ht="14.25" customHeight="1" x14ac:dyDescent="0.25">
      <c r="A4058" s="2">
        <v>4777</v>
      </c>
      <c r="B4058" s="2">
        <v>58</v>
      </c>
      <c r="C4058" s="2" t="str">
        <f t="shared" si="567"/>
        <v>Late Adults</v>
      </c>
      <c r="D4058" s="2" t="s">
        <v>23</v>
      </c>
      <c r="E4058" s="2" t="s">
        <v>19</v>
      </c>
      <c r="F4058" s="2">
        <v>488.17</v>
      </c>
      <c r="G4058" s="2">
        <f t="shared" si="568"/>
        <v>2</v>
      </c>
      <c r="H4058" s="6">
        <v>48973</v>
      </c>
      <c r="I4058" s="12" t="str">
        <f t="shared" si="569"/>
        <v>2034</v>
      </c>
      <c r="J4058" s="10" t="str">
        <f t="shared" si="570"/>
        <v>Jan</v>
      </c>
      <c r="K4058" s="12" t="str">
        <f t="shared" si="571"/>
        <v>29</v>
      </c>
      <c r="L4058" s="2" t="s">
        <v>24</v>
      </c>
      <c r="M4058" s="2" t="s">
        <v>25</v>
      </c>
      <c r="N4058" s="2">
        <v>0.47</v>
      </c>
      <c r="O4058" s="2" t="s">
        <v>21</v>
      </c>
      <c r="P4058" s="2">
        <v>17</v>
      </c>
      <c r="Q4058" s="2">
        <f t="shared" si="572"/>
        <v>3</v>
      </c>
      <c r="R4058" s="2">
        <v>28.72</v>
      </c>
      <c r="S4058" s="2">
        <f t="shared" si="573"/>
        <v>1</v>
      </c>
      <c r="T4058" s="42">
        <f>DataSet!G4778+DataSet!Q4778+DataSet!S4778</f>
        <v>6</v>
      </c>
      <c r="U4058" s="16" t="str">
        <f t="shared" si="574"/>
        <v>Medium</v>
      </c>
      <c r="V4058" s="4">
        <v>1</v>
      </c>
      <c r="W4058" s="33">
        <f t="shared" si="575"/>
        <v>523.67482758620679</v>
      </c>
      <c r="X4058" s="2" t="s">
        <v>17</v>
      </c>
    </row>
    <row r="4059" spans="1:24" ht="14.25" customHeight="1" x14ac:dyDescent="0.25">
      <c r="A4059" s="2">
        <v>4877</v>
      </c>
      <c r="B4059" s="2">
        <v>59</v>
      </c>
      <c r="C4059" s="2" t="str">
        <f t="shared" si="567"/>
        <v>Late Adults</v>
      </c>
      <c r="D4059" s="2" t="s">
        <v>23</v>
      </c>
      <c r="E4059" s="2" t="s">
        <v>13</v>
      </c>
      <c r="F4059" s="2">
        <v>245.82</v>
      </c>
      <c r="G4059" s="2">
        <f t="shared" si="568"/>
        <v>1</v>
      </c>
      <c r="H4059" s="6">
        <v>49073</v>
      </c>
      <c r="I4059" s="12" t="str">
        <f t="shared" si="569"/>
        <v>2034</v>
      </c>
      <c r="J4059" s="10" t="str">
        <f t="shared" si="570"/>
        <v>May</v>
      </c>
      <c r="K4059" s="12" t="str">
        <f t="shared" si="571"/>
        <v>09</v>
      </c>
      <c r="L4059" s="2" t="s">
        <v>24</v>
      </c>
      <c r="M4059" s="2" t="s">
        <v>15</v>
      </c>
      <c r="N4059" s="2">
        <v>0.47</v>
      </c>
      <c r="O4059" s="2" t="s">
        <v>16</v>
      </c>
      <c r="P4059" s="2">
        <v>19</v>
      </c>
      <c r="Q4059" s="2">
        <f t="shared" si="572"/>
        <v>3</v>
      </c>
      <c r="R4059" s="2">
        <v>12.94</v>
      </c>
      <c r="S4059" s="2">
        <f t="shared" si="573"/>
        <v>1</v>
      </c>
      <c r="T4059" s="42">
        <f>DataSet!G4878+DataSet!Q4878+DataSet!S4878</f>
        <v>6</v>
      </c>
      <c r="U4059" s="16" t="str">
        <f t="shared" si="574"/>
        <v>Medium</v>
      </c>
      <c r="V4059" s="4">
        <v>2</v>
      </c>
      <c r="W4059" s="33">
        <f t="shared" si="575"/>
        <v>518.82528497409328</v>
      </c>
      <c r="X4059" s="2" t="s">
        <v>28</v>
      </c>
    </row>
    <row r="4060" spans="1:24" ht="14.25" customHeight="1" x14ac:dyDescent="0.25">
      <c r="A4060" s="2">
        <v>16</v>
      </c>
      <c r="B4060" s="2">
        <v>30</v>
      </c>
      <c r="C4060" s="2" t="str">
        <f t="shared" si="567"/>
        <v>Early Adults</v>
      </c>
      <c r="D4060" s="2" t="s">
        <v>12</v>
      </c>
      <c r="E4060" s="2" t="s">
        <v>27</v>
      </c>
      <c r="F4060" s="2">
        <v>796.42</v>
      </c>
      <c r="G4060" s="2">
        <f t="shared" si="568"/>
        <v>3</v>
      </c>
      <c r="H4060" s="6">
        <v>44212</v>
      </c>
      <c r="I4060" s="12" t="str">
        <f t="shared" si="569"/>
        <v>2021</v>
      </c>
      <c r="J4060" s="10" t="str">
        <f t="shared" si="570"/>
        <v>Jan</v>
      </c>
      <c r="K4060" s="12" t="str">
        <f t="shared" si="571"/>
        <v>16</v>
      </c>
      <c r="L4060" s="2" t="s">
        <v>30</v>
      </c>
      <c r="M4060" s="2" t="s">
        <v>25</v>
      </c>
      <c r="N4060" s="2">
        <v>0.46</v>
      </c>
      <c r="O4060" s="2" t="s">
        <v>16</v>
      </c>
      <c r="P4060" s="2">
        <v>2</v>
      </c>
      <c r="Q4060" s="2">
        <f t="shared" si="572"/>
        <v>1</v>
      </c>
      <c r="R4060" s="2">
        <v>398.21</v>
      </c>
      <c r="S4060" s="2">
        <f t="shared" si="573"/>
        <v>3</v>
      </c>
      <c r="T4060" s="42">
        <f>DataSet!G17+DataSet!Q17+DataSet!S17</f>
        <v>6</v>
      </c>
      <c r="U4060" s="16" t="str">
        <f t="shared" si="574"/>
        <v>Medium</v>
      </c>
      <c r="V4060" s="4">
        <v>5</v>
      </c>
      <c r="W4060" s="33">
        <f t="shared" si="575"/>
        <v>543.40994318181811</v>
      </c>
      <c r="X4060" s="2" t="s">
        <v>22</v>
      </c>
    </row>
    <row r="4061" spans="1:24" ht="14.25" customHeight="1" x14ac:dyDescent="0.25">
      <c r="A4061" s="2">
        <v>81</v>
      </c>
      <c r="B4061" s="2">
        <v>18</v>
      </c>
      <c r="C4061" s="2" t="str">
        <f t="shared" si="567"/>
        <v>Young Adults</v>
      </c>
      <c r="D4061" s="2" t="s">
        <v>23</v>
      </c>
      <c r="E4061" s="2" t="s">
        <v>13</v>
      </c>
      <c r="F4061" s="2">
        <v>982.35</v>
      </c>
      <c r="G4061" s="2">
        <f t="shared" si="568"/>
        <v>3</v>
      </c>
      <c r="H4061" s="6">
        <v>44277</v>
      </c>
      <c r="I4061" s="12" t="str">
        <f t="shared" si="569"/>
        <v>2021</v>
      </c>
      <c r="J4061" s="10" t="str">
        <f t="shared" si="570"/>
        <v>Mar</v>
      </c>
      <c r="K4061" s="12" t="str">
        <f t="shared" si="571"/>
        <v>22</v>
      </c>
      <c r="L4061" s="2" t="s">
        <v>20</v>
      </c>
      <c r="M4061" s="2" t="s">
        <v>25</v>
      </c>
      <c r="N4061" s="2">
        <v>0.46</v>
      </c>
      <c r="O4061" s="2" t="s">
        <v>21</v>
      </c>
      <c r="P4061" s="2">
        <v>7</v>
      </c>
      <c r="Q4061" s="2">
        <f t="shared" si="572"/>
        <v>2</v>
      </c>
      <c r="R4061" s="2">
        <v>140.34</v>
      </c>
      <c r="S4061" s="2">
        <f t="shared" si="573"/>
        <v>2</v>
      </c>
      <c r="T4061" s="42">
        <f>DataSet!G82+DataSet!Q82+DataSet!S82</f>
        <v>8</v>
      </c>
      <c r="U4061" s="16" t="str">
        <f t="shared" si="574"/>
        <v>High</v>
      </c>
      <c r="V4061" s="4">
        <v>5</v>
      </c>
      <c r="W4061" s="33">
        <f t="shared" si="575"/>
        <v>541.96417142857138</v>
      </c>
      <c r="X4061" s="2" t="s">
        <v>28</v>
      </c>
    </row>
    <row r="4062" spans="1:24" ht="14.25" customHeight="1" x14ac:dyDescent="0.25">
      <c r="A4062" s="2">
        <v>731</v>
      </c>
      <c r="B4062" s="2">
        <v>42</v>
      </c>
      <c r="C4062" s="2" t="str">
        <f t="shared" si="567"/>
        <v>Mid Adults</v>
      </c>
      <c r="D4062" s="2" t="s">
        <v>18</v>
      </c>
      <c r="E4062" s="2" t="s">
        <v>13</v>
      </c>
      <c r="F4062" s="2">
        <v>103.88</v>
      </c>
      <c r="G4062" s="2">
        <f t="shared" si="568"/>
        <v>1</v>
      </c>
      <c r="H4062" s="6">
        <v>44927</v>
      </c>
      <c r="I4062" s="12" t="str">
        <f t="shared" si="569"/>
        <v>2023</v>
      </c>
      <c r="J4062" s="10" t="str">
        <f t="shared" si="570"/>
        <v>Jan</v>
      </c>
      <c r="K4062" s="12" t="str">
        <f t="shared" si="571"/>
        <v>01</v>
      </c>
      <c r="L4062" s="2" t="s">
        <v>14</v>
      </c>
      <c r="M4062" s="2" t="s">
        <v>25</v>
      </c>
      <c r="N4062" s="2">
        <v>0.46</v>
      </c>
      <c r="O4062" s="2" t="s">
        <v>16</v>
      </c>
      <c r="P4062" s="2">
        <v>18</v>
      </c>
      <c r="Q4062" s="2">
        <f t="shared" si="572"/>
        <v>3</v>
      </c>
      <c r="R4062" s="2">
        <v>5.77</v>
      </c>
      <c r="S4062" s="2">
        <f t="shared" si="573"/>
        <v>1</v>
      </c>
      <c r="T4062" s="42">
        <f>DataSet!G732+DataSet!Q732+DataSet!S732</f>
        <v>7</v>
      </c>
      <c r="U4062" s="16" t="str">
        <f t="shared" si="574"/>
        <v>High</v>
      </c>
      <c r="V4062" s="4">
        <v>4</v>
      </c>
      <c r="W4062" s="33">
        <f t="shared" si="575"/>
        <v>509.32467661691533</v>
      </c>
      <c r="X4062" s="2" t="s">
        <v>28</v>
      </c>
    </row>
    <row r="4063" spans="1:24" ht="14.25" customHeight="1" x14ac:dyDescent="0.25">
      <c r="A4063" s="2">
        <v>872</v>
      </c>
      <c r="B4063" s="2">
        <v>39</v>
      </c>
      <c r="C4063" s="2" t="str">
        <f t="shared" si="567"/>
        <v>Early Adults</v>
      </c>
      <c r="D4063" s="2" t="s">
        <v>12</v>
      </c>
      <c r="E4063" s="2" t="s">
        <v>27</v>
      </c>
      <c r="F4063" s="2">
        <v>104.74</v>
      </c>
      <c r="G4063" s="2">
        <f t="shared" si="568"/>
        <v>1</v>
      </c>
      <c r="H4063" s="6">
        <v>45068</v>
      </c>
      <c r="I4063" s="12" t="str">
        <f t="shared" si="569"/>
        <v>2023</v>
      </c>
      <c r="J4063" s="10" t="str">
        <f t="shared" si="570"/>
        <v>May</v>
      </c>
      <c r="K4063" s="12" t="str">
        <f t="shared" si="571"/>
        <v>22</v>
      </c>
      <c r="L4063" s="2" t="s">
        <v>20</v>
      </c>
      <c r="M4063" s="2" t="s">
        <v>25</v>
      </c>
      <c r="N4063" s="2">
        <v>0.46</v>
      </c>
      <c r="O4063" s="2" t="s">
        <v>16</v>
      </c>
      <c r="P4063" s="2">
        <v>11</v>
      </c>
      <c r="Q4063" s="2">
        <f t="shared" si="572"/>
        <v>2</v>
      </c>
      <c r="R4063" s="2">
        <v>9.52</v>
      </c>
      <c r="S4063" s="2">
        <f t="shared" si="573"/>
        <v>1</v>
      </c>
      <c r="T4063" s="42">
        <f>DataSet!G873+DataSet!Q873+DataSet!S873</f>
        <v>7</v>
      </c>
      <c r="U4063" s="16" t="str">
        <f t="shared" si="574"/>
        <v>High</v>
      </c>
      <c r="V4063" s="4">
        <v>5</v>
      </c>
      <c r="W4063" s="33">
        <f t="shared" si="575"/>
        <v>539.43321839080454</v>
      </c>
      <c r="X4063" s="2" t="s">
        <v>17</v>
      </c>
    </row>
    <row r="4064" spans="1:24" ht="14.25" customHeight="1" x14ac:dyDescent="0.25">
      <c r="A4064" s="2">
        <v>887</v>
      </c>
      <c r="B4064" s="2">
        <v>30</v>
      </c>
      <c r="C4064" s="2" t="str">
        <f t="shared" si="567"/>
        <v>Early Adults</v>
      </c>
      <c r="D4064" s="2" t="s">
        <v>26</v>
      </c>
      <c r="E4064" s="2" t="s">
        <v>13</v>
      </c>
      <c r="F4064" s="2">
        <v>54.39</v>
      </c>
      <c r="G4064" s="2">
        <f t="shared" si="568"/>
        <v>1</v>
      </c>
      <c r="H4064" s="6">
        <v>45083</v>
      </c>
      <c r="I4064" s="12" t="str">
        <f t="shared" si="569"/>
        <v>2023</v>
      </c>
      <c r="J4064" s="10" t="str">
        <f t="shared" si="570"/>
        <v>Jun</v>
      </c>
      <c r="K4064" s="12" t="str">
        <f t="shared" si="571"/>
        <v>06</v>
      </c>
      <c r="L4064" s="2" t="s">
        <v>20</v>
      </c>
      <c r="M4064" s="2" t="s">
        <v>15</v>
      </c>
      <c r="N4064" s="2">
        <v>0.46</v>
      </c>
      <c r="O4064" s="2" t="s">
        <v>21</v>
      </c>
      <c r="P4064" s="2">
        <v>17</v>
      </c>
      <c r="Q4064" s="2">
        <f t="shared" si="572"/>
        <v>3</v>
      </c>
      <c r="R4064" s="2">
        <v>3.2</v>
      </c>
      <c r="S4064" s="2">
        <f t="shared" si="573"/>
        <v>1</v>
      </c>
      <c r="T4064" s="42">
        <f>DataSet!G888+DataSet!Q888+DataSet!S888</f>
        <v>6</v>
      </c>
      <c r="U4064" s="16" t="str">
        <f t="shared" si="574"/>
        <v>Medium</v>
      </c>
      <c r="V4064" s="4">
        <v>1</v>
      </c>
      <c r="W4064" s="33">
        <f t="shared" si="575"/>
        <v>523.88005780346816</v>
      </c>
      <c r="X4064" s="2" t="s">
        <v>22</v>
      </c>
    </row>
    <row r="4065" spans="1:24" ht="14.25" customHeight="1" x14ac:dyDescent="0.25">
      <c r="A4065" s="2">
        <v>899</v>
      </c>
      <c r="B4065" s="2">
        <v>24</v>
      </c>
      <c r="C4065" s="2" t="str">
        <f t="shared" si="567"/>
        <v>Young Adults</v>
      </c>
      <c r="D4065" s="2" t="s">
        <v>18</v>
      </c>
      <c r="E4065" s="2" t="s">
        <v>19</v>
      </c>
      <c r="F4065" s="2">
        <v>473.79</v>
      </c>
      <c r="G4065" s="2">
        <f t="shared" si="568"/>
        <v>2</v>
      </c>
      <c r="H4065" s="6">
        <v>45095</v>
      </c>
      <c r="I4065" s="12" t="str">
        <f t="shared" si="569"/>
        <v>2023</v>
      </c>
      <c r="J4065" s="10" t="str">
        <f t="shared" si="570"/>
        <v>Jun</v>
      </c>
      <c r="K4065" s="12" t="str">
        <f t="shared" si="571"/>
        <v>18</v>
      </c>
      <c r="L4065" s="2" t="s">
        <v>14</v>
      </c>
      <c r="M4065" s="2" t="s">
        <v>15</v>
      </c>
      <c r="N4065" s="2">
        <v>0.46</v>
      </c>
      <c r="O4065" s="2" t="s">
        <v>16</v>
      </c>
      <c r="P4065" s="2">
        <v>15</v>
      </c>
      <c r="Q4065" s="2">
        <f t="shared" si="572"/>
        <v>2</v>
      </c>
      <c r="R4065" s="2">
        <v>31.59</v>
      </c>
      <c r="S4065" s="2">
        <f t="shared" si="573"/>
        <v>1</v>
      </c>
      <c r="T4065" s="42">
        <f>DataSet!G900+DataSet!Q900+DataSet!S900</f>
        <v>7</v>
      </c>
      <c r="U4065" s="16" t="str">
        <f t="shared" si="574"/>
        <v>High</v>
      </c>
      <c r="V4065" s="4">
        <v>2</v>
      </c>
      <c r="W4065" s="33">
        <f t="shared" si="575"/>
        <v>520.24718750000011</v>
      </c>
      <c r="X4065" s="2" t="s">
        <v>22</v>
      </c>
    </row>
    <row r="4066" spans="1:24" ht="14.25" customHeight="1" x14ac:dyDescent="0.25">
      <c r="A4066" s="2">
        <v>1072</v>
      </c>
      <c r="B4066" s="2">
        <v>23</v>
      </c>
      <c r="C4066" s="2" t="str">
        <f t="shared" si="567"/>
        <v>Young Adults</v>
      </c>
      <c r="D4066" s="2" t="s">
        <v>26</v>
      </c>
      <c r="E4066" s="2" t="s">
        <v>19</v>
      </c>
      <c r="F4066" s="2">
        <v>228.41</v>
      </c>
      <c r="G4066" s="2">
        <f t="shared" si="568"/>
        <v>1</v>
      </c>
      <c r="H4066" s="6">
        <v>45268</v>
      </c>
      <c r="I4066" s="12" t="str">
        <f t="shared" si="569"/>
        <v>2023</v>
      </c>
      <c r="J4066" s="10" t="str">
        <f t="shared" si="570"/>
        <v>Dec</v>
      </c>
      <c r="K4066" s="12" t="str">
        <f t="shared" si="571"/>
        <v>08</v>
      </c>
      <c r="L4066" s="2" t="s">
        <v>14</v>
      </c>
      <c r="M4066" s="2" t="s">
        <v>15</v>
      </c>
      <c r="N4066" s="2">
        <v>0.46</v>
      </c>
      <c r="O4066" s="2" t="s">
        <v>16</v>
      </c>
      <c r="P4066" s="2">
        <v>18</v>
      </c>
      <c r="Q4066" s="2">
        <f t="shared" si="572"/>
        <v>3</v>
      </c>
      <c r="R4066" s="2">
        <v>12.69</v>
      </c>
      <c r="S4066" s="2">
        <f t="shared" si="573"/>
        <v>1</v>
      </c>
      <c r="T4066" s="42">
        <f>DataSet!G1073+DataSet!Q1073+DataSet!S1073</f>
        <v>4</v>
      </c>
      <c r="U4066" s="16" t="str">
        <f t="shared" si="574"/>
        <v>Low</v>
      </c>
      <c r="V4066" s="4">
        <v>5</v>
      </c>
      <c r="W4066" s="33">
        <f t="shared" si="575"/>
        <v>541.94589595375714</v>
      </c>
      <c r="X4066" s="2" t="s">
        <v>17</v>
      </c>
    </row>
    <row r="4067" spans="1:24" ht="14.25" customHeight="1" x14ac:dyDescent="0.25">
      <c r="A4067" s="2">
        <v>1545</v>
      </c>
      <c r="B4067" s="2">
        <v>38</v>
      </c>
      <c r="C4067" s="2" t="str">
        <f t="shared" si="567"/>
        <v>Early Adults</v>
      </c>
      <c r="D4067" s="2" t="s">
        <v>18</v>
      </c>
      <c r="E4067" s="2" t="s">
        <v>29</v>
      </c>
      <c r="F4067" s="2">
        <v>904.48</v>
      </c>
      <c r="G4067" s="2">
        <f t="shared" si="568"/>
        <v>3</v>
      </c>
      <c r="H4067" s="6">
        <v>45741</v>
      </c>
      <c r="I4067" s="12" t="str">
        <f t="shared" si="569"/>
        <v>2025</v>
      </c>
      <c r="J4067" s="10" t="str">
        <f t="shared" si="570"/>
        <v>Mar</v>
      </c>
      <c r="K4067" s="12" t="str">
        <f t="shared" si="571"/>
        <v>25</v>
      </c>
      <c r="L4067" s="2" t="s">
        <v>30</v>
      </c>
      <c r="M4067" s="2" t="s">
        <v>25</v>
      </c>
      <c r="N4067" s="2">
        <v>0.46</v>
      </c>
      <c r="O4067" s="2" t="s">
        <v>16</v>
      </c>
      <c r="P4067" s="2">
        <v>13</v>
      </c>
      <c r="Q4067" s="2">
        <f t="shared" si="572"/>
        <v>2</v>
      </c>
      <c r="R4067" s="2">
        <v>69.58</v>
      </c>
      <c r="S4067" s="2">
        <f t="shared" si="573"/>
        <v>2</v>
      </c>
      <c r="T4067" s="42">
        <f>DataSet!G1546+DataSet!Q1546+DataSet!S1546</f>
        <v>6</v>
      </c>
      <c r="U4067" s="16" t="str">
        <f t="shared" si="574"/>
        <v>Medium</v>
      </c>
      <c r="V4067" s="4">
        <v>2</v>
      </c>
      <c r="W4067" s="33">
        <f t="shared" si="575"/>
        <v>520.49041884816756</v>
      </c>
      <c r="X4067" s="2" t="s">
        <v>22</v>
      </c>
    </row>
    <row r="4068" spans="1:24" ht="14.25" customHeight="1" x14ac:dyDescent="0.25">
      <c r="A4068" s="2">
        <v>1929</v>
      </c>
      <c r="B4068" s="2">
        <v>27</v>
      </c>
      <c r="C4068" s="2" t="str">
        <f t="shared" si="567"/>
        <v>Young Adults</v>
      </c>
      <c r="D4068" s="2" t="s">
        <v>12</v>
      </c>
      <c r="E4068" s="2" t="s">
        <v>13</v>
      </c>
      <c r="F4068" s="2">
        <v>760.03</v>
      </c>
      <c r="G4068" s="2">
        <f t="shared" si="568"/>
        <v>3</v>
      </c>
      <c r="H4068" s="6">
        <v>46125</v>
      </c>
      <c r="I4068" s="12" t="str">
        <f t="shared" si="569"/>
        <v>2026</v>
      </c>
      <c r="J4068" s="10" t="str">
        <f t="shared" si="570"/>
        <v>Apr</v>
      </c>
      <c r="K4068" s="12" t="str">
        <f t="shared" si="571"/>
        <v>13</v>
      </c>
      <c r="L4068" s="2" t="s">
        <v>14</v>
      </c>
      <c r="M4068" s="2" t="s">
        <v>25</v>
      </c>
      <c r="N4068" s="2">
        <v>0.46</v>
      </c>
      <c r="O4068" s="2" t="s">
        <v>16</v>
      </c>
      <c r="P4068" s="2">
        <v>3</v>
      </c>
      <c r="Q4068" s="2">
        <f t="shared" si="572"/>
        <v>1</v>
      </c>
      <c r="R4068" s="2">
        <v>253.34</v>
      </c>
      <c r="S4068" s="2">
        <f t="shared" si="573"/>
        <v>3</v>
      </c>
      <c r="T4068" s="42">
        <f>DataSet!G1930+DataSet!Q1930+DataSet!S1930</f>
        <v>4</v>
      </c>
      <c r="U4068" s="16" t="str">
        <f t="shared" si="574"/>
        <v>Low</v>
      </c>
      <c r="V4068" s="4">
        <v>2</v>
      </c>
      <c r="W4068" s="33">
        <f t="shared" si="575"/>
        <v>518.46942105263167</v>
      </c>
      <c r="X4068" s="2" t="s">
        <v>28</v>
      </c>
    </row>
    <row r="4069" spans="1:24" ht="14.25" customHeight="1" x14ac:dyDescent="0.25">
      <c r="A4069" s="2">
        <v>2060</v>
      </c>
      <c r="B4069" s="2">
        <v>20</v>
      </c>
      <c r="C4069" s="2" t="str">
        <f t="shared" si="567"/>
        <v>Young Adults</v>
      </c>
      <c r="D4069" s="2" t="s">
        <v>23</v>
      </c>
      <c r="E4069" s="2" t="s">
        <v>19</v>
      </c>
      <c r="F4069" s="2">
        <v>610.91999999999996</v>
      </c>
      <c r="G4069" s="2">
        <f t="shared" si="568"/>
        <v>2</v>
      </c>
      <c r="H4069" s="6">
        <v>46256</v>
      </c>
      <c r="I4069" s="12" t="str">
        <f t="shared" si="569"/>
        <v>2026</v>
      </c>
      <c r="J4069" s="10" t="str">
        <f t="shared" si="570"/>
        <v>Aug</v>
      </c>
      <c r="K4069" s="12" t="str">
        <f t="shared" si="571"/>
        <v>22</v>
      </c>
      <c r="L4069" s="2" t="s">
        <v>24</v>
      </c>
      <c r="M4069" s="2" t="s">
        <v>15</v>
      </c>
      <c r="N4069" s="2">
        <v>0.46</v>
      </c>
      <c r="O4069" s="2" t="s">
        <v>16</v>
      </c>
      <c r="P4069" s="2">
        <v>11</v>
      </c>
      <c r="Q4069" s="2">
        <f t="shared" si="572"/>
        <v>2</v>
      </c>
      <c r="R4069" s="2">
        <v>55.54</v>
      </c>
      <c r="S4069" s="2">
        <f t="shared" si="573"/>
        <v>2</v>
      </c>
      <c r="T4069" s="42">
        <f>DataSet!G2061+DataSet!Q2061+DataSet!S2061</f>
        <v>7</v>
      </c>
      <c r="U4069" s="16" t="str">
        <f t="shared" si="574"/>
        <v>High</v>
      </c>
      <c r="V4069" s="4">
        <v>5</v>
      </c>
      <c r="W4069" s="33">
        <f t="shared" si="575"/>
        <v>543.76877906976745</v>
      </c>
      <c r="X4069" s="2" t="s">
        <v>28</v>
      </c>
    </row>
    <row r="4070" spans="1:24" ht="14.25" customHeight="1" x14ac:dyDescent="0.25">
      <c r="A4070" s="2">
        <v>2160</v>
      </c>
      <c r="B4070" s="2">
        <v>60</v>
      </c>
      <c r="C4070" s="2" t="str">
        <f t="shared" si="567"/>
        <v>Seniors</v>
      </c>
      <c r="D4070" s="2" t="s">
        <v>18</v>
      </c>
      <c r="E4070" s="2" t="s">
        <v>29</v>
      </c>
      <c r="F4070" s="2">
        <v>777.9</v>
      </c>
      <c r="G4070" s="2">
        <f t="shared" si="568"/>
        <v>3</v>
      </c>
      <c r="H4070" s="6">
        <v>46356</v>
      </c>
      <c r="I4070" s="12" t="str">
        <f t="shared" si="569"/>
        <v>2026</v>
      </c>
      <c r="J4070" s="10" t="str">
        <f t="shared" si="570"/>
        <v>Nov</v>
      </c>
      <c r="K4070" s="12" t="str">
        <f t="shared" si="571"/>
        <v>30</v>
      </c>
      <c r="L4070" s="2" t="s">
        <v>30</v>
      </c>
      <c r="M4070" s="2" t="s">
        <v>15</v>
      </c>
      <c r="N4070" s="2">
        <v>0.46</v>
      </c>
      <c r="O4070" s="2" t="s">
        <v>16</v>
      </c>
      <c r="P4070" s="2">
        <v>16</v>
      </c>
      <c r="Q4070" s="2">
        <f t="shared" si="572"/>
        <v>3</v>
      </c>
      <c r="R4070" s="2">
        <v>48.62</v>
      </c>
      <c r="S4070" s="2">
        <f t="shared" si="573"/>
        <v>1</v>
      </c>
      <c r="T4070" s="42">
        <f>DataSet!G2161+DataSet!Q2161+DataSet!S2161</f>
        <v>7</v>
      </c>
      <c r="U4070" s="16" t="str">
        <f t="shared" si="574"/>
        <v>High</v>
      </c>
      <c r="V4070" s="4">
        <v>4</v>
      </c>
      <c r="W4070" s="33">
        <f t="shared" si="575"/>
        <v>511.35189999999989</v>
      </c>
      <c r="X4070" s="2" t="s">
        <v>17</v>
      </c>
    </row>
    <row r="4071" spans="1:24" ht="14.25" customHeight="1" x14ac:dyDescent="0.25">
      <c r="A4071" s="2">
        <v>2443</v>
      </c>
      <c r="B4071" s="2">
        <v>22</v>
      </c>
      <c r="C4071" s="2" t="str">
        <f t="shared" si="567"/>
        <v>Young Adults</v>
      </c>
      <c r="D4071" s="2" t="s">
        <v>12</v>
      </c>
      <c r="E4071" s="2" t="s">
        <v>29</v>
      </c>
      <c r="F4071" s="2">
        <v>775.84</v>
      </c>
      <c r="G4071" s="2">
        <f t="shared" si="568"/>
        <v>3</v>
      </c>
      <c r="H4071" s="6">
        <v>46639</v>
      </c>
      <c r="I4071" s="12" t="str">
        <f t="shared" si="569"/>
        <v>2027</v>
      </c>
      <c r="J4071" s="10" t="str">
        <f t="shared" si="570"/>
        <v>Sep</v>
      </c>
      <c r="K4071" s="12" t="str">
        <f t="shared" si="571"/>
        <v>09</v>
      </c>
      <c r="L4071" s="2" t="s">
        <v>30</v>
      </c>
      <c r="M4071" s="2" t="s">
        <v>25</v>
      </c>
      <c r="N4071" s="2">
        <v>0.46</v>
      </c>
      <c r="O4071" s="2" t="s">
        <v>21</v>
      </c>
      <c r="P4071" s="2">
        <v>6</v>
      </c>
      <c r="Q4071" s="2">
        <f t="shared" si="572"/>
        <v>2</v>
      </c>
      <c r="R4071" s="2">
        <v>129.31</v>
      </c>
      <c r="S4071" s="2">
        <f t="shared" si="573"/>
        <v>2</v>
      </c>
      <c r="T4071" s="42">
        <f>DataSet!G2444+DataSet!Q2444+DataSet!S2444</f>
        <v>7</v>
      </c>
      <c r="U4071" s="16" t="str">
        <f t="shared" si="574"/>
        <v>High</v>
      </c>
      <c r="V4071" s="4">
        <v>2</v>
      </c>
      <c r="W4071" s="33">
        <f t="shared" si="575"/>
        <v>517.1913227513229</v>
      </c>
      <c r="X4071" s="2" t="s">
        <v>28</v>
      </c>
    </row>
    <row r="4072" spans="1:24" ht="14.25" customHeight="1" x14ac:dyDescent="0.25">
      <c r="A4072" s="2">
        <v>2516</v>
      </c>
      <c r="B4072" s="2">
        <v>61</v>
      </c>
      <c r="C4072" s="2" t="str">
        <f t="shared" si="567"/>
        <v>Seniors</v>
      </c>
      <c r="D4072" s="2" t="s">
        <v>18</v>
      </c>
      <c r="E4072" s="2" t="s">
        <v>13</v>
      </c>
      <c r="F4072" s="2">
        <v>266.5</v>
      </c>
      <c r="G4072" s="2">
        <f t="shared" si="568"/>
        <v>1</v>
      </c>
      <c r="H4072" s="6">
        <v>46712</v>
      </c>
      <c r="I4072" s="12" t="str">
        <f t="shared" si="569"/>
        <v>2027</v>
      </c>
      <c r="J4072" s="10" t="str">
        <f t="shared" si="570"/>
        <v>Nov</v>
      </c>
      <c r="K4072" s="12" t="str">
        <f t="shared" si="571"/>
        <v>21</v>
      </c>
      <c r="L4072" s="2" t="s">
        <v>20</v>
      </c>
      <c r="M4072" s="2" t="s">
        <v>15</v>
      </c>
      <c r="N4072" s="2">
        <v>0.46</v>
      </c>
      <c r="O4072" s="2" t="s">
        <v>21</v>
      </c>
      <c r="P4072" s="2">
        <v>19</v>
      </c>
      <c r="Q4072" s="2">
        <f t="shared" si="572"/>
        <v>3</v>
      </c>
      <c r="R4072" s="2">
        <v>14.03</v>
      </c>
      <c r="S4072" s="2">
        <f t="shared" si="573"/>
        <v>1</v>
      </c>
      <c r="T4072" s="42">
        <f>DataSet!G2517+DataSet!Q2517+DataSet!S2517</f>
        <v>6</v>
      </c>
      <c r="U4072" s="16" t="str">
        <f t="shared" si="574"/>
        <v>Medium</v>
      </c>
      <c r="V4072" s="4">
        <v>4</v>
      </c>
      <c r="W4072" s="33">
        <f t="shared" si="575"/>
        <v>510.01246231155761</v>
      </c>
      <c r="X4072" s="2" t="s">
        <v>17</v>
      </c>
    </row>
    <row r="4073" spans="1:24" ht="14.25" customHeight="1" x14ac:dyDescent="0.25">
      <c r="A4073" s="2">
        <v>2650</v>
      </c>
      <c r="B4073" s="2">
        <v>34</v>
      </c>
      <c r="C4073" s="2" t="str">
        <f t="shared" si="567"/>
        <v>Early Adults</v>
      </c>
      <c r="D4073" s="2" t="s">
        <v>23</v>
      </c>
      <c r="E4073" s="2" t="s">
        <v>13</v>
      </c>
      <c r="F4073" s="2">
        <v>525.9</v>
      </c>
      <c r="G4073" s="2">
        <f t="shared" si="568"/>
        <v>2</v>
      </c>
      <c r="H4073" s="6">
        <v>46846</v>
      </c>
      <c r="I4073" s="12" t="str">
        <f t="shared" si="569"/>
        <v>2028</v>
      </c>
      <c r="J4073" s="10" t="str">
        <f t="shared" si="570"/>
        <v>Apr</v>
      </c>
      <c r="K4073" s="12" t="str">
        <f t="shared" si="571"/>
        <v>03</v>
      </c>
      <c r="L4073" s="2" t="s">
        <v>20</v>
      </c>
      <c r="M4073" s="2" t="s">
        <v>25</v>
      </c>
      <c r="N4073" s="2">
        <v>0.46</v>
      </c>
      <c r="O4073" s="2" t="s">
        <v>21</v>
      </c>
      <c r="P4073" s="2">
        <v>9</v>
      </c>
      <c r="Q4073" s="2">
        <f t="shared" si="572"/>
        <v>2</v>
      </c>
      <c r="R4073" s="2">
        <v>58.43</v>
      </c>
      <c r="S4073" s="2">
        <f t="shared" si="573"/>
        <v>2</v>
      </c>
      <c r="T4073" s="42">
        <f>DataSet!G2651+DataSet!Q2651+DataSet!S2651</f>
        <v>7</v>
      </c>
      <c r="U4073" s="16" t="str">
        <f t="shared" si="574"/>
        <v>High</v>
      </c>
      <c r="V4073" s="4">
        <v>2</v>
      </c>
      <c r="W4073" s="33">
        <f t="shared" si="575"/>
        <v>515.81553191489377</v>
      </c>
      <c r="X4073" s="2" t="s">
        <v>28</v>
      </c>
    </row>
    <row r="4074" spans="1:24" ht="14.25" customHeight="1" x14ac:dyDescent="0.25">
      <c r="A4074" s="2">
        <v>2744</v>
      </c>
      <c r="B4074" s="2">
        <v>30</v>
      </c>
      <c r="C4074" s="2" t="str">
        <f t="shared" si="567"/>
        <v>Early Adults</v>
      </c>
      <c r="D4074" s="2" t="s">
        <v>18</v>
      </c>
      <c r="E4074" s="2" t="s">
        <v>27</v>
      </c>
      <c r="F4074" s="2">
        <v>728.42</v>
      </c>
      <c r="G4074" s="2">
        <f t="shared" si="568"/>
        <v>3</v>
      </c>
      <c r="H4074" s="6">
        <v>46940</v>
      </c>
      <c r="I4074" s="12" t="str">
        <f t="shared" si="569"/>
        <v>2028</v>
      </c>
      <c r="J4074" s="10" t="str">
        <f t="shared" si="570"/>
        <v>Jul</v>
      </c>
      <c r="K4074" s="12" t="str">
        <f t="shared" si="571"/>
        <v>06</v>
      </c>
      <c r="L4074" s="2" t="s">
        <v>24</v>
      </c>
      <c r="M4074" s="2" t="s">
        <v>25</v>
      </c>
      <c r="N4074" s="2">
        <v>0.46</v>
      </c>
      <c r="O4074" s="2" t="s">
        <v>16</v>
      </c>
      <c r="P4074" s="2">
        <v>5</v>
      </c>
      <c r="Q4074" s="2">
        <f t="shared" si="572"/>
        <v>1</v>
      </c>
      <c r="R4074" s="2">
        <v>145.68</v>
      </c>
      <c r="S4074" s="2">
        <f t="shared" si="573"/>
        <v>2</v>
      </c>
      <c r="T4074" s="42">
        <f>DataSet!G2745+DataSet!Q2745+DataSet!S2745</f>
        <v>7</v>
      </c>
      <c r="U4074" s="16" t="str">
        <f t="shared" si="574"/>
        <v>High</v>
      </c>
      <c r="V4074" s="4">
        <v>1</v>
      </c>
      <c r="W4074" s="33">
        <f t="shared" si="575"/>
        <v>526.60965116279067</v>
      </c>
      <c r="X4074" s="2" t="s">
        <v>17</v>
      </c>
    </row>
    <row r="4075" spans="1:24" ht="14.25" customHeight="1" x14ac:dyDescent="0.25">
      <c r="A4075" s="2">
        <v>2778</v>
      </c>
      <c r="B4075" s="2">
        <v>19</v>
      </c>
      <c r="C4075" s="2" t="str">
        <f t="shared" si="567"/>
        <v>Young Adults</v>
      </c>
      <c r="D4075" s="2" t="s">
        <v>26</v>
      </c>
      <c r="E4075" s="2" t="s">
        <v>27</v>
      </c>
      <c r="F4075" s="2">
        <v>57.31</v>
      </c>
      <c r="G4075" s="2">
        <f t="shared" si="568"/>
        <v>1</v>
      </c>
      <c r="H4075" s="6">
        <v>46974</v>
      </c>
      <c r="I4075" s="12" t="str">
        <f t="shared" si="569"/>
        <v>2028</v>
      </c>
      <c r="J4075" s="10" t="str">
        <f t="shared" si="570"/>
        <v>Aug</v>
      </c>
      <c r="K4075" s="12" t="str">
        <f t="shared" si="571"/>
        <v>09</v>
      </c>
      <c r="L4075" s="2" t="s">
        <v>30</v>
      </c>
      <c r="M4075" s="2" t="s">
        <v>25</v>
      </c>
      <c r="N4075" s="2">
        <v>0.46</v>
      </c>
      <c r="O4075" s="2" t="s">
        <v>16</v>
      </c>
      <c r="P4075" s="2">
        <v>15</v>
      </c>
      <c r="Q4075" s="2">
        <f t="shared" si="572"/>
        <v>2</v>
      </c>
      <c r="R4075" s="2">
        <v>3.82</v>
      </c>
      <c r="S4075" s="2">
        <f t="shared" si="573"/>
        <v>1</v>
      </c>
      <c r="T4075" s="42">
        <f>DataSet!G2779+DataSet!Q2779+DataSet!S2779</f>
        <v>4</v>
      </c>
      <c r="U4075" s="16" t="str">
        <f t="shared" si="574"/>
        <v>Low</v>
      </c>
      <c r="V4075" s="4">
        <v>5</v>
      </c>
      <c r="W4075" s="33">
        <f t="shared" si="575"/>
        <v>543.37608187134492</v>
      </c>
      <c r="X4075" s="2" t="s">
        <v>22</v>
      </c>
    </row>
    <row r="4076" spans="1:24" ht="14.25" customHeight="1" x14ac:dyDescent="0.25">
      <c r="A4076" s="2">
        <v>3104</v>
      </c>
      <c r="B4076" s="2">
        <v>67</v>
      </c>
      <c r="C4076" s="2" t="str">
        <f t="shared" si="567"/>
        <v>Seniors</v>
      </c>
      <c r="D4076" s="2" t="s">
        <v>23</v>
      </c>
      <c r="E4076" s="2" t="s">
        <v>19</v>
      </c>
      <c r="F4076" s="2">
        <v>245.49</v>
      </c>
      <c r="G4076" s="2">
        <f t="shared" si="568"/>
        <v>1</v>
      </c>
      <c r="H4076" s="6">
        <v>47300</v>
      </c>
      <c r="I4076" s="12" t="str">
        <f t="shared" si="569"/>
        <v>2029</v>
      </c>
      <c r="J4076" s="10" t="str">
        <f t="shared" si="570"/>
        <v>Jul</v>
      </c>
      <c r="K4076" s="12" t="str">
        <f t="shared" si="571"/>
        <v>01</v>
      </c>
      <c r="L4076" s="2" t="s">
        <v>20</v>
      </c>
      <c r="M4076" s="2" t="s">
        <v>25</v>
      </c>
      <c r="N4076" s="2">
        <v>0.46</v>
      </c>
      <c r="O4076" s="2" t="s">
        <v>16</v>
      </c>
      <c r="P4076" s="2">
        <v>10</v>
      </c>
      <c r="Q4076" s="2">
        <f t="shared" si="572"/>
        <v>2</v>
      </c>
      <c r="R4076" s="2">
        <v>24.55</v>
      </c>
      <c r="S4076" s="2">
        <f t="shared" si="573"/>
        <v>1</v>
      </c>
      <c r="T4076" s="42">
        <f>DataSet!G3105+DataSet!Q3105+DataSet!S3105</f>
        <v>5</v>
      </c>
      <c r="U4076" s="16" t="str">
        <f t="shared" si="574"/>
        <v>Medium</v>
      </c>
      <c r="V4076" s="4">
        <v>1</v>
      </c>
      <c r="W4076" s="33">
        <f t="shared" si="575"/>
        <v>525.42947368421051</v>
      </c>
      <c r="X4076" s="2" t="s">
        <v>17</v>
      </c>
    </row>
    <row r="4077" spans="1:24" ht="14.25" customHeight="1" x14ac:dyDescent="0.25">
      <c r="A4077" s="2">
        <v>3761</v>
      </c>
      <c r="B4077" s="2">
        <v>60</v>
      </c>
      <c r="C4077" s="2" t="str">
        <f t="shared" si="567"/>
        <v>Seniors</v>
      </c>
      <c r="D4077" s="2" t="s">
        <v>12</v>
      </c>
      <c r="E4077" s="2" t="s">
        <v>29</v>
      </c>
      <c r="F4077" s="2">
        <v>542.52</v>
      </c>
      <c r="G4077" s="2">
        <f t="shared" si="568"/>
        <v>2</v>
      </c>
      <c r="H4077" s="6">
        <v>47957</v>
      </c>
      <c r="I4077" s="12" t="str">
        <f t="shared" si="569"/>
        <v>2031</v>
      </c>
      <c r="J4077" s="10" t="str">
        <f t="shared" si="570"/>
        <v>Apr</v>
      </c>
      <c r="K4077" s="12" t="str">
        <f t="shared" si="571"/>
        <v>19</v>
      </c>
      <c r="L4077" s="2" t="s">
        <v>20</v>
      </c>
      <c r="M4077" s="2" t="s">
        <v>15</v>
      </c>
      <c r="N4077" s="2">
        <v>0.46</v>
      </c>
      <c r="O4077" s="2" t="s">
        <v>21</v>
      </c>
      <c r="P4077" s="2">
        <v>10</v>
      </c>
      <c r="Q4077" s="2">
        <f t="shared" si="572"/>
        <v>2</v>
      </c>
      <c r="R4077" s="2">
        <v>54.25</v>
      </c>
      <c r="S4077" s="2">
        <f t="shared" si="573"/>
        <v>2</v>
      </c>
      <c r="T4077" s="42">
        <f>DataSet!G3762+DataSet!Q3762+DataSet!S3762</f>
        <v>7</v>
      </c>
      <c r="U4077" s="16" t="str">
        <f t="shared" si="574"/>
        <v>High</v>
      </c>
      <c r="V4077" s="4">
        <v>3</v>
      </c>
      <c r="W4077" s="33">
        <f t="shared" si="575"/>
        <v>507.65190000000047</v>
      </c>
      <c r="X4077" s="2" t="s">
        <v>17</v>
      </c>
    </row>
    <row r="4078" spans="1:24" ht="14.25" customHeight="1" x14ac:dyDescent="0.25">
      <c r="A4078" s="2">
        <v>3948</v>
      </c>
      <c r="B4078" s="2">
        <v>39</v>
      </c>
      <c r="C4078" s="2" t="str">
        <f t="shared" si="567"/>
        <v>Early Adults</v>
      </c>
      <c r="D4078" s="2" t="s">
        <v>12</v>
      </c>
      <c r="E4078" s="2" t="s">
        <v>19</v>
      </c>
      <c r="F4078" s="2">
        <v>870.14</v>
      </c>
      <c r="G4078" s="2">
        <f t="shared" si="568"/>
        <v>3</v>
      </c>
      <c r="H4078" s="6">
        <v>48144</v>
      </c>
      <c r="I4078" s="12" t="str">
        <f t="shared" si="569"/>
        <v>2031</v>
      </c>
      <c r="J4078" s="10" t="str">
        <f t="shared" si="570"/>
        <v>Oct</v>
      </c>
      <c r="K4078" s="12" t="str">
        <f t="shared" si="571"/>
        <v>23</v>
      </c>
      <c r="L4078" s="2" t="s">
        <v>30</v>
      </c>
      <c r="M4078" s="2" t="s">
        <v>25</v>
      </c>
      <c r="N4078" s="2">
        <v>0.46</v>
      </c>
      <c r="O4078" s="2" t="s">
        <v>21</v>
      </c>
      <c r="P4078" s="2">
        <v>6</v>
      </c>
      <c r="Q4078" s="2">
        <f t="shared" si="572"/>
        <v>2</v>
      </c>
      <c r="R4078" s="2">
        <v>145.02000000000001</v>
      </c>
      <c r="S4078" s="2">
        <f t="shared" si="573"/>
        <v>2</v>
      </c>
      <c r="T4078" s="42">
        <f>DataSet!G3949+DataSet!Q3949+DataSet!S3949</f>
        <v>4</v>
      </c>
      <c r="U4078" s="16" t="str">
        <f t="shared" si="574"/>
        <v>Low</v>
      </c>
      <c r="V4078" s="4">
        <v>2</v>
      </c>
      <c r="W4078" s="33">
        <f t="shared" si="575"/>
        <v>515.76160427807497</v>
      </c>
      <c r="X4078" s="2" t="s">
        <v>22</v>
      </c>
    </row>
    <row r="4079" spans="1:24" ht="14.25" customHeight="1" x14ac:dyDescent="0.25">
      <c r="A4079" s="2">
        <v>4172</v>
      </c>
      <c r="B4079" s="2">
        <v>40</v>
      </c>
      <c r="C4079" s="2" t="str">
        <f t="shared" si="567"/>
        <v>Mid Adults</v>
      </c>
      <c r="D4079" s="2" t="s">
        <v>23</v>
      </c>
      <c r="E4079" s="2" t="s">
        <v>27</v>
      </c>
      <c r="F4079" s="2">
        <v>780.11</v>
      </c>
      <c r="G4079" s="2">
        <f t="shared" si="568"/>
        <v>3</v>
      </c>
      <c r="H4079" s="6">
        <v>48368</v>
      </c>
      <c r="I4079" s="12" t="str">
        <f t="shared" si="569"/>
        <v>2032</v>
      </c>
      <c r="J4079" s="10" t="str">
        <f t="shared" si="570"/>
        <v>Jun</v>
      </c>
      <c r="K4079" s="12" t="str">
        <f t="shared" si="571"/>
        <v>03</v>
      </c>
      <c r="L4079" s="2" t="s">
        <v>14</v>
      </c>
      <c r="M4079" s="2" t="s">
        <v>25</v>
      </c>
      <c r="N4079" s="2">
        <v>0.46</v>
      </c>
      <c r="O4079" s="2" t="s">
        <v>21</v>
      </c>
      <c r="P4079" s="2">
        <v>5</v>
      </c>
      <c r="Q4079" s="2">
        <f t="shared" si="572"/>
        <v>1</v>
      </c>
      <c r="R4079" s="2">
        <v>156.02000000000001</v>
      </c>
      <c r="S4079" s="2">
        <f t="shared" si="573"/>
        <v>3</v>
      </c>
      <c r="T4079" s="42">
        <f>DataSet!G4173+DataSet!Q4173+DataSet!S4173</f>
        <v>6</v>
      </c>
      <c r="U4079" s="16" t="str">
        <f t="shared" si="574"/>
        <v>Medium</v>
      </c>
      <c r="V4079" s="4">
        <v>5</v>
      </c>
      <c r="W4079" s="33">
        <f t="shared" si="575"/>
        <v>546.23529411764707</v>
      </c>
      <c r="X4079" s="2" t="s">
        <v>28</v>
      </c>
    </row>
    <row r="4080" spans="1:24" ht="14.25" customHeight="1" x14ac:dyDescent="0.25">
      <c r="A4080" s="2">
        <v>4524</v>
      </c>
      <c r="B4080" s="2">
        <v>52</v>
      </c>
      <c r="C4080" s="2" t="str">
        <f t="shared" si="567"/>
        <v>Late Adults</v>
      </c>
      <c r="D4080" s="2" t="s">
        <v>12</v>
      </c>
      <c r="E4080" s="2" t="s">
        <v>19</v>
      </c>
      <c r="F4080" s="2">
        <v>775.88</v>
      </c>
      <c r="G4080" s="2">
        <f t="shared" si="568"/>
        <v>3</v>
      </c>
      <c r="H4080" s="6">
        <v>48720</v>
      </c>
      <c r="I4080" s="12" t="str">
        <f t="shared" si="569"/>
        <v>2033</v>
      </c>
      <c r="J4080" s="10" t="str">
        <f t="shared" si="570"/>
        <v>May</v>
      </c>
      <c r="K4080" s="12" t="str">
        <f t="shared" si="571"/>
        <v>21</v>
      </c>
      <c r="L4080" s="2" t="s">
        <v>20</v>
      </c>
      <c r="M4080" s="2" t="s">
        <v>25</v>
      </c>
      <c r="N4080" s="2">
        <v>0.46</v>
      </c>
      <c r="O4080" s="2" t="s">
        <v>16</v>
      </c>
      <c r="P4080" s="2">
        <v>2</v>
      </c>
      <c r="Q4080" s="2">
        <f t="shared" si="572"/>
        <v>1</v>
      </c>
      <c r="R4080" s="2">
        <v>387.94</v>
      </c>
      <c r="S4080" s="2">
        <f t="shared" si="573"/>
        <v>3</v>
      </c>
      <c r="T4080" s="42">
        <f>DataSet!G4525+DataSet!Q4525+DataSet!S4525</f>
        <v>4</v>
      </c>
      <c r="U4080" s="16" t="str">
        <f t="shared" si="574"/>
        <v>Low</v>
      </c>
      <c r="V4080" s="4">
        <v>5</v>
      </c>
      <c r="W4080" s="33">
        <f t="shared" si="575"/>
        <v>544.85142011834307</v>
      </c>
      <c r="X4080" s="2" t="s">
        <v>17</v>
      </c>
    </row>
    <row r="4081" spans="1:24" ht="14.25" customHeight="1" x14ac:dyDescent="0.25">
      <c r="A4081" s="2">
        <v>4650</v>
      </c>
      <c r="B4081" s="2">
        <v>23</v>
      </c>
      <c r="C4081" s="2" t="str">
        <f t="shared" si="567"/>
        <v>Young Adults</v>
      </c>
      <c r="D4081" s="2" t="s">
        <v>18</v>
      </c>
      <c r="E4081" s="2" t="s">
        <v>29</v>
      </c>
      <c r="F4081" s="2">
        <v>712.26</v>
      </c>
      <c r="G4081" s="2">
        <f t="shared" si="568"/>
        <v>3</v>
      </c>
      <c r="H4081" s="6">
        <v>48846</v>
      </c>
      <c r="I4081" s="12" t="str">
        <f t="shared" si="569"/>
        <v>2033</v>
      </c>
      <c r="J4081" s="10" t="str">
        <f t="shared" si="570"/>
        <v>Sep</v>
      </c>
      <c r="K4081" s="12" t="str">
        <f t="shared" si="571"/>
        <v>24</v>
      </c>
      <c r="L4081" s="2" t="s">
        <v>24</v>
      </c>
      <c r="M4081" s="2" t="s">
        <v>15</v>
      </c>
      <c r="N4081" s="2">
        <v>0.46</v>
      </c>
      <c r="O4081" s="2" t="s">
        <v>21</v>
      </c>
      <c r="P4081" s="2">
        <v>12</v>
      </c>
      <c r="Q4081" s="2">
        <f t="shared" si="572"/>
        <v>2</v>
      </c>
      <c r="R4081" s="2">
        <v>59.36</v>
      </c>
      <c r="S4081" s="2">
        <f t="shared" si="573"/>
        <v>2</v>
      </c>
      <c r="T4081" s="42">
        <f>DataSet!G4651+DataSet!Q4651+DataSet!S4651</f>
        <v>6</v>
      </c>
      <c r="U4081" s="16" t="str">
        <f t="shared" si="574"/>
        <v>Medium</v>
      </c>
      <c r="V4081" s="4">
        <v>1</v>
      </c>
      <c r="W4081" s="33">
        <f t="shared" si="575"/>
        <v>527.07617647058828</v>
      </c>
      <c r="X4081" s="2" t="s">
        <v>17</v>
      </c>
    </row>
    <row r="4082" spans="1:24" ht="14.25" customHeight="1" x14ac:dyDescent="0.25">
      <c r="A4082" s="2">
        <v>4657</v>
      </c>
      <c r="B4082" s="2">
        <v>68</v>
      </c>
      <c r="C4082" s="2" t="str">
        <f t="shared" si="567"/>
        <v>Seniors</v>
      </c>
      <c r="D4082" s="2" t="s">
        <v>12</v>
      </c>
      <c r="E4082" s="2" t="s">
        <v>27</v>
      </c>
      <c r="F4082" s="2">
        <v>308.89999999999998</v>
      </c>
      <c r="G4082" s="2">
        <f t="shared" si="568"/>
        <v>1</v>
      </c>
      <c r="H4082" s="6">
        <v>48853</v>
      </c>
      <c r="I4082" s="12" t="str">
        <f t="shared" si="569"/>
        <v>2033</v>
      </c>
      <c r="J4082" s="10" t="str">
        <f t="shared" si="570"/>
        <v>Oct</v>
      </c>
      <c r="K4082" s="12" t="str">
        <f t="shared" si="571"/>
        <v>01</v>
      </c>
      <c r="L4082" s="2" t="s">
        <v>24</v>
      </c>
      <c r="M4082" s="2" t="s">
        <v>15</v>
      </c>
      <c r="N4082" s="2">
        <v>0.46</v>
      </c>
      <c r="O4082" s="2" t="s">
        <v>16</v>
      </c>
      <c r="P4082" s="2">
        <v>3</v>
      </c>
      <c r="Q4082" s="2">
        <f t="shared" si="572"/>
        <v>1</v>
      </c>
      <c r="R4082" s="2">
        <v>102.97</v>
      </c>
      <c r="S4082" s="2">
        <f t="shared" si="573"/>
        <v>2</v>
      </c>
      <c r="T4082" s="42">
        <f>DataSet!G4658+DataSet!Q4658+DataSet!S4658</f>
        <v>4</v>
      </c>
      <c r="U4082" s="16" t="str">
        <f t="shared" si="574"/>
        <v>Low</v>
      </c>
      <c r="V4082" s="4">
        <v>4</v>
      </c>
      <c r="W4082" s="33">
        <f t="shared" si="575"/>
        <v>511.24232323232309</v>
      </c>
      <c r="X4082" s="2" t="s">
        <v>22</v>
      </c>
    </row>
    <row r="4083" spans="1:24" ht="14.25" customHeight="1" x14ac:dyDescent="0.25">
      <c r="A4083" s="2">
        <v>4682</v>
      </c>
      <c r="B4083" s="2">
        <v>40</v>
      </c>
      <c r="C4083" s="2" t="str">
        <f t="shared" si="567"/>
        <v>Mid Adults</v>
      </c>
      <c r="D4083" s="2" t="s">
        <v>26</v>
      </c>
      <c r="E4083" s="2" t="s">
        <v>27</v>
      </c>
      <c r="F4083" s="2">
        <v>228.21</v>
      </c>
      <c r="G4083" s="2">
        <f t="shared" si="568"/>
        <v>1</v>
      </c>
      <c r="H4083" s="6">
        <v>48878</v>
      </c>
      <c r="I4083" s="12" t="str">
        <f t="shared" si="569"/>
        <v>2033</v>
      </c>
      <c r="J4083" s="10" t="str">
        <f t="shared" si="570"/>
        <v>Oct</v>
      </c>
      <c r="K4083" s="12" t="str">
        <f t="shared" si="571"/>
        <v>26</v>
      </c>
      <c r="L4083" s="2" t="s">
        <v>14</v>
      </c>
      <c r="M4083" s="2" t="s">
        <v>25</v>
      </c>
      <c r="N4083" s="2">
        <v>0.46</v>
      </c>
      <c r="O4083" s="2" t="s">
        <v>21</v>
      </c>
      <c r="P4083" s="2">
        <v>17</v>
      </c>
      <c r="Q4083" s="2">
        <f t="shared" si="572"/>
        <v>3</v>
      </c>
      <c r="R4083" s="2">
        <v>13.42</v>
      </c>
      <c r="S4083" s="2">
        <f t="shared" si="573"/>
        <v>1</v>
      </c>
      <c r="T4083" s="42">
        <f>DataSet!G4683+DataSet!Q4683+DataSet!S4683</f>
        <v>7</v>
      </c>
      <c r="U4083" s="16" t="str">
        <f t="shared" si="574"/>
        <v>High</v>
      </c>
      <c r="V4083" s="4">
        <v>1</v>
      </c>
      <c r="W4083" s="33">
        <f t="shared" si="575"/>
        <v>525.98041420118341</v>
      </c>
      <c r="X4083" s="2" t="s">
        <v>17</v>
      </c>
    </row>
    <row r="4084" spans="1:24" ht="14.25" customHeight="1" x14ac:dyDescent="0.25">
      <c r="A4084" s="2">
        <v>4910</v>
      </c>
      <c r="B4084" s="2">
        <v>54</v>
      </c>
      <c r="C4084" s="2" t="str">
        <f t="shared" si="567"/>
        <v>Late Adults</v>
      </c>
      <c r="D4084" s="2" t="s">
        <v>12</v>
      </c>
      <c r="E4084" s="2" t="s">
        <v>13</v>
      </c>
      <c r="F4084" s="2">
        <v>121.91</v>
      </c>
      <c r="G4084" s="2">
        <f t="shared" si="568"/>
        <v>1</v>
      </c>
      <c r="H4084" s="6">
        <v>49106</v>
      </c>
      <c r="I4084" s="12" t="str">
        <f t="shared" si="569"/>
        <v>2034</v>
      </c>
      <c r="J4084" s="10" t="str">
        <f t="shared" si="570"/>
        <v>Jun</v>
      </c>
      <c r="K4084" s="12" t="str">
        <f t="shared" si="571"/>
        <v>11</v>
      </c>
      <c r="L4084" s="2" t="s">
        <v>24</v>
      </c>
      <c r="M4084" s="2" t="s">
        <v>25</v>
      </c>
      <c r="N4084" s="2">
        <v>0.46</v>
      </c>
      <c r="O4084" s="2" t="s">
        <v>21</v>
      </c>
      <c r="P4084" s="2">
        <v>8</v>
      </c>
      <c r="Q4084" s="2">
        <f t="shared" si="572"/>
        <v>2</v>
      </c>
      <c r="R4084" s="2">
        <v>15.24</v>
      </c>
      <c r="S4084" s="2">
        <f t="shared" si="573"/>
        <v>1</v>
      </c>
      <c r="T4084" s="42">
        <f>DataSet!G4911+DataSet!Q4911+DataSet!S4911</f>
        <v>6</v>
      </c>
      <c r="U4084" s="16" t="str">
        <f t="shared" si="574"/>
        <v>Medium</v>
      </c>
      <c r="V4084" s="4">
        <v>2</v>
      </c>
      <c r="W4084" s="33">
        <f t="shared" si="575"/>
        <v>513.85634408602152</v>
      </c>
      <c r="X4084" s="2" t="s">
        <v>28</v>
      </c>
    </row>
    <row r="4085" spans="1:24" ht="14.25" customHeight="1" x14ac:dyDescent="0.25">
      <c r="A4085" s="2">
        <v>203</v>
      </c>
      <c r="B4085" s="2">
        <v>58</v>
      </c>
      <c r="C4085" s="2" t="str">
        <f t="shared" si="567"/>
        <v>Late Adults</v>
      </c>
      <c r="D4085" s="2" t="s">
        <v>12</v>
      </c>
      <c r="E4085" s="2" t="s">
        <v>27</v>
      </c>
      <c r="F4085" s="2">
        <v>135.44</v>
      </c>
      <c r="G4085" s="2">
        <f t="shared" si="568"/>
        <v>1</v>
      </c>
      <c r="H4085" s="6">
        <v>44399</v>
      </c>
      <c r="I4085" s="12" t="str">
        <f t="shared" si="569"/>
        <v>2021</v>
      </c>
      <c r="J4085" s="10" t="str">
        <f t="shared" si="570"/>
        <v>Jul</v>
      </c>
      <c r="K4085" s="12" t="str">
        <f t="shared" si="571"/>
        <v>22</v>
      </c>
      <c r="L4085" s="2" t="s">
        <v>20</v>
      </c>
      <c r="M4085" s="2" t="s">
        <v>25</v>
      </c>
      <c r="N4085" s="2">
        <v>0.45</v>
      </c>
      <c r="O4085" s="2" t="s">
        <v>16</v>
      </c>
      <c r="P4085" s="2">
        <v>7</v>
      </c>
      <c r="Q4085" s="2">
        <f t="shared" si="572"/>
        <v>2</v>
      </c>
      <c r="R4085" s="2">
        <v>19.350000000000001</v>
      </c>
      <c r="S4085" s="2">
        <f t="shared" si="573"/>
        <v>1</v>
      </c>
      <c r="T4085" s="42">
        <f>DataSet!G204+DataSet!Q204+DataSet!S204</f>
        <v>6</v>
      </c>
      <c r="U4085" s="16" t="str">
        <f t="shared" si="574"/>
        <v>Medium</v>
      </c>
      <c r="V4085" s="4">
        <v>1</v>
      </c>
      <c r="W4085" s="33">
        <f t="shared" si="575"/>
        <v>527.75285714285712</v>
      </c>
      <c r="X4085" s="2" t="s">
        <v>17</v>
      </c>
    </row>
    <row r="4086" spans="1:24" ht="14.25" customHeight="1" x14ac:dyDescent="0.25">
      <c r="A4086" s="2">
        <v>364</v>
      </c>
      <c r="B4086" s="2">
        <v>50</v>
      </c>
      <c r="C4086" s="2" t="str">
        <f t="shared" si="567"/>
        <v>Late Adults</v>
      </c>
      <c r="D4086" s="2" t="s">
        <v>18</v>
      </c>
      <c r="E4086" s="2" t="s">
        <v>13</v>
      </c>
      <c r="F4086" s="2">
        <v>279.16000000000003</v>
      </c>
      <c r="G4086" s="2">
        <f t="shared" si="568"/>
        <v>1</v>
      </c>
      <c r="H4086" s="6">
        <v>44560</v>
      </c>
      <c r="I4086" s="12" t="str">
        <f t="shared" si="569"/>
        <v>2021</v>
      </c>
      <c r="J4086" s="10" t="str">
        <f t="shared" si="570"/>
        <v>Dec</v>
      </c>
      <c r="K4086" s="12" t="str">
        <f t="shared" si="571"/>
        <v>30</v>
      </c>
      <c r="L4086" s="2" t="s">
        <v>24</v>
      </c>
      <c r="M4086" s="2" t="s">
        <v>15</v>
      </c>
      <c r="N4086" s="2">
        <v>0.45</v>
      </c>
      <c r="O4086" s="2" t="s">
        <v>21</v>
      </c>
      <c r="P4086" s="2">
        <v>5</v>
      </c>
      <c r="Q4086" s="2">
        <f t="shared" si="572"/>
        <v>1</v>
      </c>
      <c r="R4086" s="2">
        <v>55.83</v>
      </c>
      <c r="S4086" s="2">
        <f t="shared" si="573"/>
        <v>2</v>
      </c>
      <c r="T4086" s="42">
        <f>DataSet!G365+DataSet!Q365+DataSet!S365</f>
        <v>4</v>
      </c>
      <c r="U4086" s="16" t="str">
        <f t="shared" si="574"/>
        <v>Low</v>
      </c>
      <c r="V4086" s="4">
        <v>1</v>
      </c>
      <c r="W4086" s="33">
        <f t="shared" si="575"/>
        <v>530.10203592814366</v>
      </c>
      <c r="X4086" s="2" t="s">
        <v>17</v>
      </c>
    </row>
    <row r="4087" spans="1:24" ht="14.25" customHeight="1" x14ac:dyDescent="0.25">
      <c r="A4087" s="2">
        <v>545</v>
      </c>
      <c r="B4087" s="2">
        <v>38</v>
      </c>
      <c r="C4087" s="2" t="str">
        <f t="shared" si="567"/>
        <v>Early Adults</v>
      </c>
      <c r="D4087" s="2" t="s">
        <v>26</v>
      </c>
      <c r="E4087" s="2" t="s">
        <v>29</v>
      </c>
      <c r="F4087" s="2">
        <v>170.06</v>
      </c>
      <c r="G4087" s="2">
        <f t="shared" si="568"/>
        <v>1</v>
      </c>
      <c r="H4087" s="6">
        <v>44741</v>
      </c>
      <c r="I4087" s="12" t="str">
        <f t="shared" si="569"/>
        <v>2022</v>
      </c>
      <c r="J4087" s="10" t="str">
        <f t="shared" si="570"/>
        <v>Jun</v>
      </c>
      <c r="K4087" s="12" t="str">
        <f t="shared" si="571"/>
        <v>29</v>
      </c>
      <c r="L4087" s="2" t="s">
        <v>20</v>
      </c>
      <c r="M4087" s="2" t="s">
        <v>25</v>
      </c>
      <c r="N4087" s="2">
        <v>0.45</v>
      </c>
      <c r="O4087" s="2" t="s">
        <v>21</v>
      </c>
      <c r="P4087" s="2">
        <v>11</v>
      </c>
      <c r="Q4087" s="2">
        <f t="shared" si="572"/>
        <v>2</v>
      </c>
      <c r="R4087" s="2">
        <v>15.46</v>
      </c>
      <c r="S4087" s="2">
        <f t="shared" si="573"/>
        <v>1</v>
      </c>
      <c r="T4087" s="42">
        <f>DataSet!G546+DataSet!Q546+DataSet!S546</f>
        <v>4</v>
      </c>
      <c r="U4087" s="16" t="str">
        <f t="shared" si="574"/>
        <v>Low</v>
      </c>
      <c r="V4087" s="4">
        <v>1</v>
      </c>
      <c r="W4087" s="33">
        <f t="shared" si="575"/>
        <v>531.61373493975896</v>
      </c>
      <c r="X4087" s="2" t="s">
        <v>17</v>
      </c>
    </row>
    <row r="4088" spans="1:24" ht="14.25" customHeight="1" x14ac:dyDescent="0.25">
      <c r="A4088" s="2">
        <v>789</v>
      </c>
      <c r="B4088" s="2">
        <v>34</v>
      </c>
      <c r="C4088" s="2" t="str">
        <f t="shared" si="567"/>
        <v>Early Adults</v>
      </c>
      <c r="D4088" s="2" t="s">
        <v>18</v>
      </c>
      <c r="E4088" s="2" t="s">
        <v>27</v>
      </c>
      <c r="F4088" s="2">
        <v>288.11</v>
      </c>
      <c r="G4088" s="2">
        <f t="shared" si="568"/>
        <v>1</v>
      </c>
      <c r="H4088" s="6">
        <v>44985</v>
      </c>
      <c r="I4088" s="12" t="str">
        <f t="shared" si="569"/>
        <v>2023</v>
      </c>
      <c r="J4088" s="10" t="str">
        <f t="shared" si="570"/>
        <v>Feb</v>
      </c>
      <c r="K4088" s="12" t="str">
        <f t="shared" si="571"/>
        <v>28</v>
      </c>
      <c r="L4088" s="2" t="s">
        <v>20</v>
      </c>
      <c r="M4088" s="2" t="s">
        <v>25</v>
      </c>
      <c r="N4088" s="2">
        <v>0.45</v>
      </c>
      <c r="O4088" s="2" t="s">
        <v>21</v>
      </c>
      <c r="P4088" s="2">
        <v>4</v>
      </c>
      <c r="Q4088" s="2">
        <f t="shared" si="572"/>
        <v>1</v>
      </c>
      <c r="R4088" s="2">
        <v>72.03</v>
      </c>
      <c r="S4088" s="2">
        <f t="shared" si="573"/>
        <v>2</v>
      </c>
      <c r="T4088" s="42">
        <f>DataSet!G790+DataSet!Q790+DataSet!S790</f>
        <v>4</v>
      </c>
      <c r="U4088" s="16" t="str">
        <f t="shared" si="574"/>
        <v>Low</v>
      </c>
      <c r="V4088" s="4">
        <v>2</v>
      </c>
      <c r="W4088" s="33">
        <f t="shared" si="575"/>
        <v>515.97497297297309</v>
      </c>
      <c r="X4088" s="2" t="s">
        <v>17</v>
      </c>
    </row>
    <row r="4089" spans="1:24" ht="14.25" customHeight="1" x14ac:dyDescent="0.25">
      <c r="A4089" s="2">
        <v>963</v>
      </c>
      <c r="B4089" s="2">
        <v>45</v>
      </c>
      <c r="C4089" s="2" t="str">
        <f t="shared" si="567"/>
        <v>Mid Adults</v>
      </c>
      <c r="D4089" s="2" t="s">
        <v>12</v>
      </c>
      <c r="E4089" s="2" t="s">
        <v>27</v>
      </c>
      <c r="F4089" s="2">
        <v>799.86</v>
      </c>
      <c r="G4089" s="2">
        <f t="shared" si="568"/>
        <v>3</v>
      </c>
      <c r="H4089" s="6">
        <v>45159</v>
      </c>
      <c r="I4089" s="12" t="str">
        <f t="shared" si="569"/>
        <v>2023</v>
      </c>
      <c r="J4089" s="10" t="str">
        <f t="shared" si="570"/>
        <v>Aug</v>
      </c>
      <c r="K4089" s="12" t="str">
        <f t="shared" si="571"/>
        <v>21</v>
      </c>
      <c r="L4089" s="2" t="s">
        <v>14</v>
      </c>
      <c r="M4089" s="2" t="s">
        <v>15</v>
      </c>
      <c r="N4089" s="2">
        <v>0.45</v>
      </c>
      <c r="O4089" s="2" t="s">
        <v>21</v>
      </c>
      <c r="P4089" s="2">
        <v>1</v>
      </c>
      <c r="Q4089" s="2">
        <f t="shared" si="572"/>
        <v>1</v>
      </c>
      <c r="R4089" s="2">
        <v>799.86</v>
      </c>
      <c r="S4089" s="2">
        <f t="shared" si="573"/>
        <v>3</v>
      </c>
      <c r="T4089" s="42">
        <f>DataSet!G964+DataSet!Q964+DataSet!S964</f>
        <v>6</v>
      </c>
      <c r="U4089" s="16" t="str">
        <f t="shared" si="574"/>
        <v>Medium</v>
      </c>
      <c r="V4089" s="4">
        <v>3</v>
      </c>
      <c r="W4089" s="33">
        <f t="shared" si="575"/>
        <v>507.47668341708595</v>
      </c>
      <c r="X4089" s="2" t="s">
        <v>28</v>
      </c>
    </row>
    <row r="4090" spans="1:24" ht="14.25" customHeight="1" x14ac:dyDescent="0.25">
      <c r="A4090" s="2">
        <v>1361</v>
      </c>
      <c r="B4090" s="2">
        <v>49</v>
      </c>
      <c r="C4090" s="2" t="str">
        <f t="shared" si="567"/>
        <v>Mid Adults</v>
      </c>
      <c r="D4090" s="2" t="s">
        <v>26</v>
      </c>
      <c r="E4090" s="2" t="s">
        <v>29</v>
      </c>
      <c r="F4090" s="2">
        <v>388.81</v>
      </c>
      <c r="G4090" s="2">
        <f t="shared" si="568"/>
        <v>2</v>
      </c>
      <c r="H4090" s="6">
        <v>45557</v>
      </c>
      <c r="I4090" s="12" t="str">
        <f t="shared" si="569"/>
        <v>2024</v>
      </c>
      <c r="J4090" s="10" t="str">
        <f t="shared" si="570"/>
        <v>Sep</v>
      </c>
      <c r="K4090" s="12" t="str">
        <f t="shared" si="571"/>
        <v>22</v>
      </c>
      <c r="L4090" s="2" t="s">
        <v>30</v>
      </c>
      <c r="M4090" s="2" t="s">
        <v>15</v>
      </c>
      <c r="N4090" s="2">
        <v>0.45</v>
      </c>
      <c r="O4090" s="2" t="s">
        <v>21</v>
      </c>
      <c r="P4090" s="2">
        <v>14</v>
      </c>
      <c r="Q4090" s="2">
        <f t="shared" si="572"/>
        <v>2</v>
      </c>
      <c r="R4090" s="2">
        <v>27.77</v>
      </c>
      <c r="S4090" s="2">
        <f t="shared" si="573"/>
        <v>1</v>
      </c>
      <c r="T4090" s="42">
        <f>DataSet!G1362+DataSet!Q1362+DataSet!S1362</f>
        <v>7</v>
      </c>
      <c r="U4090" s="16" t="str">
        <f t="shared" si="574"/>
        <v>High</v>
      </c>
      <c r="V4090" s="4">
        <v>3</v>
      </c>
      <c r="W4090" s="33">
        <f t="shared" si="575"/>
        <v>506.00000000000045</v>
      </c>
      <c r="X4090" s="2" t="s">
        <v>28</v>
      </c>
    </row>
    <row r="4091" spans="1:24" ht="14.25" customHeight="1" x14ac:dyDescent="0.25">
      <c r="A4091" s="2">
        <v>1398</v>
      </c>
      <c r="B4091" s="2">
        <v>34</v>
      </c>
      <c r="C4091" s="2" t="str">
        <f t="shared" si="567"/>
        <v>Early Adults</v>
      </c>
      <c r="D4091" s="2" t="s">
        <v>12</v>
      </c>
      <c r="E4091" s="2" t="s">
        <v>27</v>
      </c>
      <c r="F4091" s="2">
        <v>367.43</v>
      </c>
      <c r="G4091" s="2">
        <f t="shared" si="568"/>
        <v>2</v>
      </c>
      <c r="H4091" s="6">
        <v>45594</v>
      </c>
      <c r="I4091" s="12" t="str">
        <f t="shared" si="569"/>
        <v>2024</v>
      </c>
      <c r="J4091" s="10" t="str">
        <f t="shared" si="570"/>
        <v>Oct</v>
      </c>
      <c r="K4091" s="12" t="str">
        <f t="shared" si="571"/>
        <v>29</v>
      </c>
      <c r="L4091" s="2" t="s">
        <v>20</v>
      </c>
      <c r="M4091" s="2" t="s">
        <v>15</v>
      </c>
      <c r="N4091" s="2">
        <v>0.45</v>
      </c>
      <c r="O4091" s="2" t="s">
        <v>16</v>
      </c>
      <c r="P4091" s="2">
        <v>18</v>
      </c>
      <c r="Q4091" s="2">
        <f t="shared" si="572"/>
        <v>3</v>
      </c>
      <c r="R4091" s="2">
        <v>20.41</v>
      </c>
      <c r="S4091" s="2">
        <f t="shared" si="573"/>
        <v>1</v>
      </c>
      <c r="T4091" s="42">
        <f>DataSet!G1399+DataSet!Q1399+DataSet!S1399</f>
        <v>6</v>
      </c>
      <c r="U4091" s="16" t="str">
        <f t="shared" si="574"/>
        <v>Medium</v>
      </c>
      <c r="V4091" s="4">
        <v>5</v>
      </c>
      <c r="W4091" s="33">
        <f t="shared" si="575"/>
        <v>543.47625000000005</v>
      </c>
      <c r="X4091" s="2" t="s">
        <v>17</v>
      </c>
    </row>
    <row r="4092" spans="1:24" ht="14.25" customHeight="1" x14ac:dyDescent="0.25">
      <c r="A4092" s="2">
        <v>1528</v>
      </c>
      <c r="B4092" s="2">
        <v>36</v>
      </c>
      <c r="C4092" s="2" t="str">
        <f t="shared" si="567"/>
        <v>Early Adults</v>
      </c>
      <c r="D4092" s="2" t="s">
        <v>23</v>
      </c>
      <c r="E4092" s="2" t="s">
        <v>27</v>
      </c>
      <c r="F4092" s="2">
        <v>158.03</v>
      </c>
      <c r="G4092" s="2">
        <f t="shared" si="568"/>
        <v>1</v>
      </c>
      <c r="H4092" s="6">
        <v>45724</v>
      </c>
      <c r="I4092" s="12" t="str">
        <f t="shared" si="569"/>
        <v>2025</v>
      </c>
      <c r="J4092" s="10" t="str">
        <f t="shared" si="570"/>
        <v>Mar</v>
      </c>
      <c r="K4092" s="12" t="str">
        <f t="shared" si="571"/>
        <v>08</v>
      </c>
      <c r="L4092" s="2" t="s">
        <v>20</v>
      </c>
      <c r="M4092" s="2" t="s">
        <v>25</v>
      </c>
      <c r="N4092" s="2">
        <v>0.45</v>
      </c>
      <c r="O4092" s="2" t="s">
        <v>16</v>
      </c>
      <c r="P4092" s="2">
        <v>11</v>
      </c>
      <c r="Q4092" s="2">
        <f t="shared" si="572"/>
        <v>2</v>
      </c>
      <c r="R4092" s="2">
        <v>14.37</v>
      </c>
      <c r="S4092" s="2">
        <f t="shared" si="573"/>
        <v>1</v>
      </c>
      <c r="T4092" s="42">
        <f>DataSet!G1529+DataSet!Q1529+DataSet!S1529</f>
        <v>4</v>
      </c>
      <c r="U4092" s="16" t="str">
        <f t="shared" si="574"/>
        <v>Low</v>
      </c>
      <c r="V4092" s="4">
        <v>2</v>
      </c>
      <c r="W4092" s="33">
        <f t="shared" si="575"/>
        <v>517.21336956521748</v>
      </c>
      <c r="X4092" s="2" t="s">
        <v>28</v>
      </c>
    </row>
    <row r="4093" spans="1:24" ht="14.25" customHeight="1" x14ac:dyDescent="0.25">
      <c r="A4093" s="2">
        <v>1680</v>
      </c>
      <c r="B4093" s="2">
        <v>69</v>
      </c>
      <c r="C4093" s="2" t="str">
        <f t="shared" si="567"/>
        <v>Seniors</v>
      </c>
      <c r="D4093" s="2" t="s">
        <v>23</v>
      </c>
      <c r="E4093" s="2" t="s">
        <v>29</v>
      </c>
      <c r="F4093" s="2">
        <v>225.28</v>
      </c>
      <c r="G4093" s="2">
        <f t="shared" si="568"/>
        <v>1</v>
      </c>
      <c r="H4093" s="6">
        <v>45876</v>
      </c>
      <c r="I4093" s="12" t="str">
        <f t="shared" si="569"/>
        <v>2025</v>
      </c>
      <c r="J4093" s="10" t="str">
        <f t="shared" si="570"/>
        <v>Aug</v>
      </c>
      <c r="K4093" s="12" t="str">
        <f t="shared" si="571"/>
        <v>07</v>
      </c>
      <c r="L4093" s="2" t="s">
        <v>24</v>
      </c>
      <c r="M4093" s="2" t="s">
        <v>25</v>
      </c>
      <c r="N4093" s="2">
        <v>0.45</v>
      </c>
      <c r="O4093" s="2" t="s">
        <v>16</v>
      </c>
      <c r="P4093" s="2">
        <v>8</v>
      </c>
      <c r="Q4093" s="2">
        <f t="shared" si="572"/>
        <v>2</v>
      </c>
      <c r="R4093" s="2">
        <v>28.16</v>
      </c>
      <c r="S4093" s="2">
        <f t="shared" si="573"/>
        <v>1</v>
      </c>
      <c r="T4093" s="42">
        <f>DataSet!G1681+DataSet!Q1681+DataSet!S1681</f>
        <v>7</v>
      </c>
      <c r="U4093" s="16" t="str">
        <f t="shared" si="574"/>
        <v>High</v>
      </c>
      <c r="V4093" s="4">
        <v>2</v>
      </c>
      <c r="W4093" s="33">
        <f t="shared" si="575"/>
        <v>519.1761202185794</v>
      </c>
      <c r="X4093" s="2" t="s">
        <v>22</v>
      </c>
    </row>
    <row r="4094" spans="1:24" ht="14.25" customHeight="1" x14ac:dyDescent="0.25">
      <c r="A4094" s="2">
        <v>1723</v>
      </c>
      <c r="B4094" s="2">
        <v>64</v>
      </c>
      <c r="C4094" s="2" t="str">
        <f t="shared" si="567"/>
        <v>Seniors</v>
      </c>
      <c r="D4094" s="2" t="s">
        <v>12</v>
      </c>
      <c r="E4094" s="2" t="s">
        <v>13</v>
      </c>
      <c r="F4094" s="2">
        <v>764.71</v>
      </c>
      <c r="G4094" s="2">
        <f t="shared" si="568"/>
        <v>3</v>
      </c>
      <c r="H4094" s="6">
        <v>45919</v>
      </c>
      <c r="I4094" s="12" t="str">
        <f t="shared" si="569"/>
        <v>2025</v>
      </c>
      <c r="J4094" s="10" t="str">
        <f t="shared" si="570"/>
        <v>Sep</v>
      </c>
      <c r="K4094" s="12" t="str">
        <f t="shared" si="571"/>
        <v>19</v>
      </c>
      <c r="L4094" s="2" t="s">
        <v>14</v>
      </c>
      <c r="M4094" s="2" t="s">
        <v>15</v>
      </c>
      <c r="N4094" s="2">
        <v>0.45</v>
      </c>
      <c r="O4094" s="2" t="s">
        <v>21</v>
      </c>
      <c r="P4094" s="2">
        <v>5</v>
      </c>
      <c r="Q4094" s="2">
        <f t="shared" si="572"/>
        <v>1</v>
      </c>
      <c r="R4094" s="2">
        <v>152.94</v>
      </c>
      <c r="S4094" s="2">
        <f t="shared" si="573"/>
        <v>3</v>
      </c>
      <c r="T4094" s="42">
        <f>DataSet!G1724+DataSet!Q1724+DataSet!S1724</f>
        <v>7</v>
      </c>
      <c r="U4094" s="16" t="str">
        <f t="shared" si="574"/>
        <v>High</v>
      </c>
      <c r="V4094" s="4">
        <v>4</v>
      </c>
      <c r="W4094" s="33">
        <f t="shared" si="575"/>
        <v>512.2694416243653</v>
      </c>
      <c r="X4094" s="2" t="s">
        <v>17</v>
      </c>
    </row>
    <row r="4095" spans="1:24" ht="14.25" customHeight="1" x14ac:dyDescent="0.25">
      <c r="A4095" s="2">
        <v>1873</v>
      </c>
      <c r="B4095" s="2">
        <v>21</v>
      </c>
      <c r="C4095" s="2" t="str">
        <f t="shared" si="567"/>
        <v>Young Adults</v>
      </c>
      <c r="D4095" s="2" t="s">
        <v>26</v>
      </c>
      <c r="E4095" s="2" t="s">
        <v>27</v>
      </c>
      <c r="F4095" s="2">
        <v>686.12</v>
      </c>
      <c r="G4095" s="2">
        <f t="shared" si="568"/>
        <v>3</v>
      </c>
      <c r="H4095" s="6">
        <v>46069</v>
      </c>
      <c r="I4095" s="12" t="str">
        <f t="shared" si="569"/>
        <v>2026</v>
      </c>
      <c r="J4095" s="10" t="str">
        <f t="shared" si="570"/>
        <v>Feb</v>
      </c>
      <c r="K4095" s="12" t="str">
        <f t="shared" si="571"/>
        <v>16</v>
      </c>
      <c r="L4095" s="2" t="s">
        <v>30</v>
      </c>
      <c r="M4095" s="2" t="s">
        <v>25</v>
      </c>
      <c r="N4095" s="2">
        <v>0.45</v>
      </c>
      <c r="O4095" s="2" t="s">
        <v>21</v>
      </c>
      <c r="P4095" s="2">
        <v>13</v>
      </c>
      <c r="Q4095" s="2">
        <f t="shared" si="572"/>
        <v>2</v>
      </c>
      <c r="R4095" s="2">
        <v>52.78</v>
      </c>
      <c r="S4095" s="2">
        <f t="shared" si="573"/>
        <v>2</v>
      </c>
      <c r="T4095" s="42">
        <f>DataSet!G1874+DataSet!Q1874+DataSet!S1874</f>
        <v>6</v>
      </c>
      <c r="U4095" s="16" t="str">
        <f t="shared" si="574"/>
        <v>Medium</v>
      </c>
      <c r="V4095" s="4">
        <v>4</v>
      </c>
      <c r="W4095" s="33">
        <f t="shared" si="575"/>
        <v>510.98147959183655</v>
      </c>
      <c r="X4095" s="2" t="s">
        <v>17</v>
      </c>
    </row>
    <row r="4096" spans="1:24" ht="14.25" customHeight="1" x14ac:dyDescent="0.25">
      <c r="A4096" s="2">
        <v>1924</v>
      </c>
      <c r="B4096" s="2">
        <v>40</v>
      </c>
      <c r="C4096" s="2" t="str">
        <f t="shared" si="567"/>
        <v>Mid Adults</v>
      </c>
      <c r="D4096" s="2" t="s">
        <v>26</v>
      </c>
      <c r="E4096" s="2" t="s">
        <v>19</v>
      </c>
      <c r="F4096" s="2">
        <v>469.46</v>
      </c>
      <c r="G4096" s="2">
        <f t="shared" si="568"/>
        <v>2</v>
      </c>
      <c r="H4096" s="6">
        <v>46120</v>
      </c>
      <c r="I4096" s="12" t="str">
        <f t="shared" si="569"/>
        <v>2026</v>
      </c>
      <c r="J4096" s="10" t="str">
        <f t="shared" si="570"/>
        <v>Apr</v>
      </c>
      <c r="K4096" s="12" t="str">
        <f t="shared" si="571"/>
        <v>08</v>
      </c>
      <c r="L4096" s="2" t="s">
        <v>14</v>
      </c>
      <c r="M4096" s="2" t="s">
        <v>25</v>
      </c>
      <c r="N4096" s="2">
        <v>0.45</v>
      </c>
      <c r="O4096" s="2" t="s">
        <v>16</v>
      </c>
      <c r="P4096" s="2">
        <v>17</v>
      </c>
      <c r="Q4096" s="2">
        <f t="shared" si="572"/>
        <v>3</v>
      </c>
      <c r="R4096" s="2">
        <v>27.62</v>
      </c>
      <c r="S4096" s="2">
        <f t="shared" si="573"/>
        <v>1</v>
      </c>
      <c r="T4096" s="42">
        <f>DataSet!G1925+DataSet!Q1925+DataSet!S1925</f>
        <v>4</v>
      </c>
      <c r="U4096" s="16" t="str">
        <f t="shared" si="574"/>
        <v>Low</v>
      </c>
      <c r="V4096" s="4">
        <v>2</v>
      </c>
      <c r="W4096" s="33">
        <f t="shared" si="575"/>
        <v>520.79093406593427</v>
      </c>
      <c r="X4096" s="2" t="s">
        <v>17</v>
      </c>
    </row>
    <row r="4097" spans="1:24" ht="14.25" customHeight="1" x14ac:dyDescent="0.25">
      <c r="A4097" s="2">
        <v>2026</v>
      </c>
      <c r="B4097" s="2">
        <v>28</v>
      </c>
      <c r="C4097" s="2" t="str">
        <f t="shared" si="567"/>
        <v>Young Adults</v>
      </c>
      <c r="D4097" s="2" t="s">
        <v>12</v>
      </c>
      <c r="E4097" s="2" t="s">
        <v>29</v>
      </c>
      <c r="F4097" s="2">
        <v>106.28</v>
      </c>
      <c r="G4097" s="2">
        <f t="shared" si="568"/>
        <v>1</v>
      </c>
      <c r="H4097" s="6">
        <v>46222</v>
      </c>
      <c r="I4097" s="12" t="str">
        <f t="shared" si="569"/>
        <v>2026</v>
      </c>
      <c r="J4097" s="10" t="str">
        <f t="shared" si="570"/>
        <v>Jul</v>
      </c>
      <c r="K4097" s="12" t="str">
        <f t="shared" si="571"/>
        <v>19</v>
      </c>
      <c r="L4097" s="2" t="s">
        <v>30</v>
      </c>
      <c r="M4097" s="2" t="s">
        <v>25</v>
      </c>
      <c r="N4097" s="2">
        <v>0.45</v>
      </c>
      <c r="O4097" s="2" t="s">
        <v>16</v>
      </c>
      <c r="P4097" s="2">
        <v>13</v>
      </c>
      <c r="Q4097" s="2">
        <f t="shared" si="572"/>
        <v>2</v>
      </c>
      <c r="R4097" s="2">
        <v>8.18</v>
      </c>
      <c r="S4097" s="2">
        <f t="shared" si="573"/>
        <v>1</v>
      </c>
      <c r="T4097" s="42">
        <f>DataSet!G2027+DataSet!Q2027+DataSet!S2027</f>
        <v>4</v>
      </c>
      <c r="U4097" s="16" t="str">
        <f t="shared" si="574"/>
        <v>Low</v>
      </c>
      <c r="V4097" s="4">
        <v>5</v>
      </c>
      <c r="W4097" s="33">
        <f t="shared" si="575"/>
        <v>544.5304191616766</v>
      </c>
      <c r="X4097" s="2" t="s">
        <v>17</v>
      </c>
    </row>
    <row r="4098" spans="1:24" ht="14.25" customHeight="1" x14ac:dyDescent="0.25">
      <c r="A4098" s="2">
        <v>2120</v>
      </c>
      <c r="B4098" s="2">
        <v>52</v>
      </c>
      <c r="C4098" s="2" t="str">
        <f t="shared" ref="C4098:C4161" si="576">IF(AND(B4098&gt;=18, B4098&lt;=29), "Young Adults",
   IF(AND(B4098&gt;=30, B4098&lt;=39), "Early Adults",
      IF(AND(B4098&gt;=40, B4098&lt;=49), "Mid Adults",
         IF(AND(B4098&gt;=50, B4098&lt;=59), "Late Adults",
            IF(AND(B4098&gt;=60, B4098&lt;=69), "Seniors", "Out of Range")
         )
      )
   )
)</f>
        <v>Late Adults</v>
      </c>
      <c r="D4098" s="2" t="s">
        <v>23</v>
      </c>
      <c r="E4098" s="2" t="s">
        <v>19</v>
      </c>
      <c r="F4098" s="2">
        <v>475.89</v>
      </c>
      <c r="G4098" s="2">
        <f t="shared" ref="G4098:G4161" si="577">IF(F4098 &lt;= 350, 1, IF(F4098&gt; 350, IF(F4098 &lt;= 650, 2, 3)))</f>
        <v>2</v>
      </c>
      <c r="H4098" s="6">
        <v>46316</v>
      </c>
      <c r="I4098" s="12" t="str">
        <f t="shared" ref="I4098:I4161" si="578">TEXT(H4098, "yyyy")</f>
        <v>2026</v>
      </c>
      <c r="J4098" s="10" t="str">
        <f t="shared" ref="J4098:J4161" si="579">TEXT(H4098, "mmm")</f>
        <v>Oct</v>
      </c>
      <c r="K4098" s="12" t="str">
        <f t="shared" ref="K4098:K4161" si="580">TEXT(H4098, "dd")</f>
        <v>21</v>
      </c>
      <c r="L4098" s="2" t="s">
        <v>30</v>
      </c>
      <c r="M4098" s="2" t="s">
        <v>25</v>
      </c>
      <c r="N4098" s="2">
        <v>0.45</v>
      </c>
      <c r="O4098" s="2" t="s">
        <v>16</v>
      </c>
      <c r="P4098" s="2">
        <v>16</v>
      </c>
      <c r="Q4098" s="2">
        <f t="shared" ref="Q4098:Q4161" si="581">IF(P4098 &lt;= 5, 1, IF(P4098&gt; 5, IF(P4098 &lt;= 15, 2, 3)))</f>
        <v>3</v>
      </c>
      <c r="R4098" s="2">
        <v>29.74</v>
      </c>
      <c r="S4098" s="2">
        <f t="shared" ref="S4098:S4161" si="582">IF(R4098 &lt;= 50, 1, IF(R4098&gt; 50, IF(R4098 &lt;= 150, 2, 3)))</f>
        <v>1</v>
      </c>
      <c r="T4098" s="42">
        <f>DataSet!G2121+DataSet!Q2121+DataSet!S2121</f>
        <v>8</v>
      </c>
      <c r="U4098" s="16" t="str">
        <f t="shared" ref="U4098:U4161" si="583">IF(T4098&lt;=4,"Low",IF(T4098&lt;=6,"Medium","High"))</f>
        <v>High</v>
      </c>
      <c r="V4098" s="4">
        <v>4</v>
      </c>
      <c r="W4098" s="33">
        <f t="shared" ref="W4098:W4161" si="584">AVERAGEIFS(F4098:F9097, V4098:V9097,V4098 )</f>
        <v>510.08333333333309</v>
      </c>
      <c r="X4098" s="2" t="s">
        <v>22</v>
      </c>
    </row>
    <row r="4099" spans="1:24" ht="14.25" customHeight="1" x14ac:dyDescent="0.25">
      <c r="A4099" s="2">
        <v>2338</v>
      </c>
      <c r="B4099" s="2">
        <v>69</v>
      </c>
      <c r="C4099" s="2" t="str">
        <f t="shared" si="576"/>
        <v>Seniors</v>
      </c>
      <c r="D4099" s="2" t="s">
        <v>26</v>
      </c>
      <c r="E4099" s="2" t="s">
        <v>13</v>
      </c>
      <c r="F4099" s="2">
        <v>824.61</v>
      </c>
      <c r="G4099" s="2">
        <f t="shared" si="577"/>
        <v>3</v>
      </c>
      <c r="H4099" s="6">
        <v>46534</v>
      </c>
      <c r="I4099" s="12" t="str">
        <f t="shared" si="578"/>
        <v>2027</v>
      </c>
      <c r="J4099" s="10" t="str">
        <f t="shared" si="579"/>
        <v>May</v>
      </c>
      <c r="K4099" s="12" t="str">
        <f t="shared" si="580"/>
        <v>27</v>
      </c>
      <c r="L4099" s="2" t="s">
        <v>30</v>
      </c>
      <c r="M4099" s="2" t="s">
        <v>25</v>
      </c>
      <c r="N4099" s="2">
        <v>0.45</v>
      </c>
      <c r="O4099" s="2" t="s">
        <v>21</v>
      </c>
      <c r="P4099" s="2">
        <v>4</v>
      </c>
      <c r="Q4099" s="2">
        <f t="shared" si="581"/>
        <v>1</v>
      </c>
      <c r="R4099" s="2">
        <v>206.15</v>
      </c>
      <c r="S4099" s="2">
        <f t="shared" si="582"/>
        <v>3</v>
      </c>
      <c r="T4099" s="42">
        <f>DataSet!G2339+DataSet!Q2339+DataSet!S2339</f>
        <v>7</v>
      </c>
      <c r="U4099" s="16" t="str">
        <f t="shared" si="583"/>
        <v>High</v>
      </c>
      <c r="V4099" s="4">
        <v>1</v>
      </c>
      <c r="W4099" s="33">
        <f t="shared" si="584"/>
        <v>533.80496969696969</v>
      </c>
      <c r="X4099" s="2" t="s">
        <v>17</v>
      </c>
    </row>
    <row r="4100" spans="1:24" ht="14.25" customHeight="1" x14ac:dyDescent="0.25">
      <c r="A4100" s="2">
        <v>2462</v>
      </c>
      <c r="B4100" s="2">
        <v>65</v>
      </c>
      <c r="C4100" s="2" t="str">
        <f t="shared" si="576"/>
        <v>Seniors</v>
      </c>
      <c r="D4100" s="2" t="s">
        <v>26</v>
      </c>
      <c r="E4100" s="2" t="s">
        <v>27</v>
      </c>
      <c r="F4100" s="2">
        <v>862.02</v>
      </c>
      <c r="G4100" s="2">
        <f t="shared" si="577"/>
        <v>3</v>
      </c>
      <c r="H4100" s="6">
        <v>46658</v>
      </c>
      <c r="I4100" s="12" t="str">
        <f t="shared" si="578"/>
        <v>2027</v>
      </c>
      <c r="J4100" s="10" t="str">
        <f t="shared" si="579"/>
        <v>Sep</v>
      </c>
      <c r="K4100" s="12" t="str">
        <f t="shared" si="580"/>
        <v>28</v>
      </c>
      <c r="L4100" s="2" t="s">
        <v>24</v>
      </c>
      <c r="M4100" s="2" t="s">
        <v>25</v>
      </c>
      <c r="N4100" s="2">
        <v>0.45</v>
      </c>
      <c r="O4100" s="2" t="s">
        <v>21</v>
      </c>
      <c r="P4100" s="2">
        <v>13</v>
      </c>
      <c r="Q4100" s="2">
        <f t="shared" si="581"/>
        <v>2</v>
      </c>
      <c r="R4100" s="2">
        <v>66.31</v>
      </c>
      <c r="S4100" s="2">
        <f t="shared" si="582"/>
        <v>2</v>
      </c>
      <c r="T4100" s="42">
        <f>DataSet!G2463+DataSet!Q2463+DataSet!S2463</f>
        <v>4</v>
      </c>
      <c r="U4100" s="16" t="str">
        <f t="shared" si="583"/>
        <v>Low</v>
      </c>
      <c r="V4100" s="4">
        <v>1</v>
      </c>
      <c r="W4100" s="33">
        <f t="shared" si="584"/>
        <v>532.03176829268295</v>
      </c>
      <c r="X4100" s="2" t="s">
        <v>22</v>
      </c>
    </row>
    <row r="4101" spans="1:24" ht="14.25" customHeight="1" x14ac:dyDescent="0.25">
      <c r="A4101" s="2">
        <v>2609</v>
      </c>
      <c r="B4101" s="2">
        <v>62</v>
      </c>
      <c r="C4101" s="2" t="str">
        <f t="shared" si="576"/>
        <v>Seniors</v>
      </c>
      <c r="D4101" s="2" t="s">
        <v>26</v>
      </c>
      <c r="E4101" s="2" t="s">
        <v>27</v>
      </c>
      <c r="F4101" s="2">
        <v>222.23</v>
      </c>
      <c r="G4101" s="2">
        <f t="shared" si="577"/>
        <v>1</v>
      </c>
      <c r="H4101" s="6">
        <v>46805</v>
      </c>
      <c r="I4101" s="12" t="str">
        <f t="shared" si="578"/>
        <v>2028</v>
      </c>
      <c r="J4101" s="10" t="str">
        <f t="shared" si="579"/>
        <v>Feb</v>
      </c>
      <c r="K4101" s="12" t="str">
        <f t="shared" si="580"/>
        <v>22</v>
      </c>
      <c r="L4101" s="2" t="s">
        <v>20</v>
      </c>
      <c r="M4101" s="2" t="s">
        <v>25</v>
      </c>
      <c r="N4101" s="2">
        <v>0.45</v>
      </c>
      <c r="O4101" s="2" t="s">
        <v>21</v>
      </c>
      <c r="P4101" s="2">
        <v>5</v>
      </c>
      <c r="Q4101" s="2">
        <f t="shared" si="581"/>
        <v>1</v>
      </c>
      <c r="R4101" s="2">
        <v>44.45</v>
      </c>
      <c r="S4101" s="2">
        <f t="shared" si="582"/>
        <v>1</v>
      </c>
      <c r="T4101" s="42">
        <f>DataSet!G2610+DataSet!Q2610+DataSet!S2610</f>
        <v>7</v>
      </c>
      <c r="U4101" s="16" t="str">
        <f t="shared" si="583"/>
        <v>High</v>
      </c>
      <c r="V4101" s="4">
        <v>2</v>
      </c>
      <c r="W4101" s="33">
        <f t="shared" si="584"/>
        <v>521.07453038674043</v>
      </c>
      <c r="X4101" s="2" t="s">
        <v>17</v>
      </c>
    </row>
    <row r="4102" spans="1:24" ht="14.25" customHeight="1" x14ac:dyDescent="0.25">
      <c r="A4102" s="2">
        <v>2738</v>
      </c>
      <c r="B4102" s="2">
        <v>34</v>
      </c>
      <c r="C4102" s="2" t="str">
        <f t="shared" si="576"/>
        <v>Early Adults</v>
      </c>
      <c r="D4102" s="2" t="s">
        <v>18</v>
      </c>
      <c r="E4102" s="2" t="s">
        <v>19</v>
      </c>
      <c r="F4102" s="2">
        <v>319.29000000000002</v>
      </c>
      <c r="G4102" s="2">
        <f t="shared" si="577"/>
        <v>1</v>
      </c>
      <c r="H4102" s="6">
        <v>46934</v>
      </c>
      <c r="I4102" s="12" t="str">
        <f t="shared" si="578"/>
        <v>2028</v>
      </c>
      <c r="J4102" s="10" t="str">
        <f t="shared" si="579"/>
        <v>Jun</v>
      </c>
      <c r="K4102" s="12" t="str">
        <f t="shared" si="580"/>
        <v>30</v>
      </c>
      <c r="L4102" s="2" t="s">
        <v>14</v>
      </c>
      <c r="M4102" s="2" t="s">
        <v>15</v>
      </c>
      <c r="N4102" s="2">
        <v>0.45</v>
      </c>
      <c r="O4102" s="2" t="s">
        <v>16</v>
      </c>
      <c r="P4102" s="2">
        <v>19</v>
      </c>
      <c r="Q4102" s="2">
        <f t="shared" si="581"/>
        <v>3</v>
      </c>
      <c r="R4102" s="2">
        <v>16.8</v>
      </c>
      <c r="S4102" s="2">
        <f t="shared" si="582"/>
        <v>1</v>
      </c>
      <c r="T4102" s="42">
        <f>DataSet!G2739+DataSet!Q2739+DataSet!S2739</f>
        <v>3</v>
      </c>
      <c r="U4102" s="16" t="str">
        <f t="shared" si="583"/>
        <v>Low</v>
      </c>
      <c r="V4102" s="4">
        <v>4</v>
      </c>
      <c r="W4102" s="33">
        <f t="shared" si="584"/>
        <v>510.25958762886575</v>
      </c>
      <c r="X4102" s="2" t="s">
        <v>22</v>
      </c>
    </row>
    <row r="4103" spans="1:24" ht="14.25" customHeight="1" x14ac:dyDescent="0.25">
      <c r="A4103" s="2">
        <v>3155</v>
      </c>
      <c r="B4103" s="2">
        <v>47</v>
      </c>
      <c r="C4103" s="2" t="str">
        <f t="shared" si="576"/>
        <v>Mid Adults</v>
      </c>
      <c r="D4103" s="2" t="s">
        <v>18</v>
      </c>
      <c r="E4103" s="2" t="s">
        <v>19</v>
      </c>
      <c r="F4103" s="2">
        <v>598.88</v>
      </c>
      <c r="G4103" s="2">
        <f t="shared" si="577"/>
        <v>2</v>
      </c>
      <c r="H4103" s="6">
        <v>47351</v>
      </c>
      <c r="I4103" s="12" t="str">
        <f t="shared" si="578"/>
        <v>2029</v>
      </c>
      <c r="J4103" s="10" t="str">
        <f t="shared" si="579"/>
        <v>Aug</v>
      </c>
      <c r="K4103" s="12" t="str">
        <f t="shared" si="580"/>
        <v>21</v>
      </c>
      <c r="L4103" s="2" t="s">
        <v>30</v>
      </c>
      <c r="M4103" s="2" t="s">
        <v>15</v>
      </c>
      <c r="N4103" s="2">
        <v>0.45</v>
      </c>
      <c r="O4103" s="2" t="s">
        <v>16</v>
      </c>
      <c r="P4103" s="2">
        <v>14</v>
      </c>
      <c r="Q4103" s="2">
        <f t="shared" si="581"/>
        <v>2</v>
      </c>
      <c r="R4103" s="2">
        <v>42.78</v>
      </c>
      <c r="S4103" s="2">
        <f t="shared" si="582"/>
        <v>1</v>
      </c>
      <c r="T4103" s="42">
        <f>DataSet!G3156+DataSet!Q3156+DataSet!S3156</f>
        <v>6</v>
      </c>
      <c r="U4103" s="16" t="str">
        <f t="shared" si="583"/>
        <v>Medium</v>
      </c>
      <c r="V4103" s="4">
        <v>2</v>
      </c>
      <c r="W4103" s="33">
        <f t="shared" si="584"/>
        <v>522.73477777777794</v>
      </c>
      <c r="X4103" s="2" t="s">
        <v>28</v>
      </c>
    </row>
    <row r="4104" spans="1:24" ht="14.25" customHeight="1" x14ac:dyDescent="0.25">
      <c r="A4104" s="2">
        <v>3171</v>
      </c>
      <c r="B4104" s="2">
        <v>58</v>
      </c>
      <c r="C4104" s="2" t="str">
        <f t="shared" si="576"/>
        <v>Late Adults</v>
      </c>
      <c r="D4104" s="2" t="s">
        <v>18</v>
      </c>
      <c r="E4104" s="2" t="s">
        <v>29</v>
      </c>
      <c r="F4104" s="2">
        <v>529.11</v>
      </c>
      <c r="G4104" s="2">
        <f t="shared" si="577"/>
        <v>2</v>
      </c>
      <c r="H4104" s="6">
        <v>47367</v>
      </c>
      <c r="I4104" s="12" t="str">
        <f t="shared" si="578"/>
        <v>2029</v>
      </c>
      <c r="J4104" s="10" t="str">
        <f t="shared" si="579"/>
        <v>Sep</v>
      </c>
      <c r="K4104" s="12" t="str">
        <f t="shared" si="580"/>
        <v>06</v>
      </c>
      <c r="L4104" s="2" t="s">
        <v>24</v>
      </c>
      <c r="M4104" s="2" t="s">
        <v>15</v>
      </c>
      <c r="N4104" s="2">
        <v>0.45</v>
      </c>
      <c r="O4104" s="2" t="s">
        <v>21</v>
      </c>
      <c r="P4104" s="2">
        <v>3</v>
      </c>
      <c r="Q4104" s="2">
        <f t="shared" si="581"/>
        <v>1</v>
      </c>
      <c r="R4104" s="2">
        <v>176.37</v>
      </c>
      <c r="S4104" s="2">
        <f t="shared" si="582"/>
        <v>3</v>
      </c>
      <c r="T4104" s="42">
        <f>DataSet!G3172+DataSet!Q3172+DataSet!S3172</f>
        <v>4</v>
      </c>
      <c r="U4104" s="16" t="str">
        <f t="shared" si="583"/>
        <v>Low</v>
      </c>
      <c r="V4104" s="4">
        <v>3</v>
      </c>
      <c r="W4104" s="33">
        <f t="shared" si="584"/>
        <v>506.59487309644715</v>
      </c>
      <c r="X4104" s="2" t="s">
        <v>28</v>
      </c>
    </row>
    <row r="4105" spans="1:24" ht="14.25" customHeight="1" x14ac:dyDescent="0.25">
      <c r="A4105" s="2">
        <v>3445</v>
      </c>
      <c r="B4105" s="2">
        <v>20</v>
      </c>
      <c r="C4105" s="2" t="str">
        <f t="shared" si="576"/>
        <v>Young Adults</v>
      </c>
      <c r="D4105" s="2" t="s">
        <v>23</v>
      </c>
      <c r="E4105" s="2" t="s">
        <v>13</v>
      </c>
      <c r="F4105" s="2">
        <v>839.58</v>
      </c>
      <c r="G4105" s="2">
        <f t="shared" si="577"/>
        <v>3</v>
      </c>
      <c r="H4105" s="6">
        <v>47641</v>
      </c>
      <c r="I4105" s="12" t="str">
        <f t="shared" si="578"/>
        <v>2030</v>
      </c>
      <c r="J4105" s="10" t="str">
        <f t="shared" si="579"/>
        <v>Jun</v>
      </c>
      <c r="K4105" s="12" t="str">
        <f t="shared" si="580"/>
        <v>07</v>
      </c>
      <c r="L4105" s="2" t="s">
        <v>30</v>
      </c>
      <c r="M4105" s="2" t="s">
        <v>15</v>
      </c>
      <c r="N4105" s="2">
        <v>0.45</v>
      </c>
      <c r="O4105" s="2" t="s">
        <v>16</v>
      </c>
      <c r="P4105" s="2">
        <v>6</v>
      </c>
      <c r="Q4105" s="2">
        <f t="shared" si="581"/>
        <v>2</v>
      </c>
      <c r="R4105" s="2">
        <v>139.93</v>
      </c>
      <c r="S4105" s="2">
        <f t="shared" si="582"/>
        <v>2</v>
      </c>
      <c r="T4105" s="42">
        <f>DataSet!G3446+DataSet!Q3446+DataSet!S3446</f>
        <v>5</v>
      </c>
      <c r="U4105" s="16" t="str">
        <f t="shared" si="583"/>
        <v>Medium</v>
      </c>
      <c r="V4105" s="4">
        <v>5</v>
      </c>
      <c r="W4105" s="33">
        <f t="shared" si="584"/>
        <v>547.17048192771085</v>
      </c>
      <c r="X4105" s="2" t="s">
        <v>17</v>
      </c>
    </row>
    <row r="4106" spans="1:24" ht="14.25" customHeight="1" x14ac:dyDescent="0.25">
      <c r="A4106" s="2">
        <v>3579</v>
      </c>
      <c r="B4106" s="2">
        <v>21</v>
      </c>
      <c r="C4106" s="2" t="str">
        <f t="shared" si="576"/>
        <v>Young Adults</v>
      </c>
      <c r="D4106" s="2" t="s">
        <v>26</v>
      </c>
      <c r="E4106" s="2" t="s">
        <v>27</v>
      </c>
      <c r="F4106" s="2">
        <v>367.71</v>
      </c>
      <c r="G4106" s="2">
        <f t="shared" si="577"/>
        <v>2</v>
      </c>
      <c r="H4106" s="6">
        <v>47775</v>
      </c>
      <c r="I4106" s="12" t="str">
        <f t="shared" si="578"/>
        <v>2030</v>
      </c>
      <c r="J4106" s="10" t="str">
        <f t="shared" si="579"/>
        <v>Oct</v>
      </c>
      <c r="K4106" s="12" t="str">
        <f t="shared" si="580"/>
        <v>19</v>
      </c>
      <c r="L4106" s="2" t="s">
        <v>24</v>
      </c>
      <c r="M4106" s="2" t="s">
        <v>25</v>
      </c>
      <c r="N4106" s="2">
        <v>0.45</v>
      </c>
      <c r="O4106" s="2" t="s">
        <v>21</v>
      </c>
      <c r="P4106" s="2">
        <v>15</v>
      </c>
      <c r="Q4106" s="2">
        <f t="shared" si="581"/>
        <v>2</v>
      </c>
      <c r="R4106" s="2">
        <v>24.51</v>
      </c>
      <c r="S4106" s="2">
        <f t="shared" si="582"/>
        <v>1</v>
      </c>
      <c r="T4106" s="42">
        <f>DataSet!G3580+DataSet!Q3580+DataSet!S3580</f>
        <v>7</v>
      </c>
      <c r="U4106" s="16" t="str">
        <f t="shared" si="583"/>
        <v>High</v>
      </c>
      <c r="V4106" s="4">
        <v>2</v>
      </c>
      <c r="W4106" s="33">
        <f t="shared" si="584"/>
        <v>522.30938547486039</v>
      </c>
      <c r="X4106" s="2" t="s">
        <v>22</v>
      </c>
    </row>
    <row r="4107" spans="1:24" ht="14.25" customHeight="1" x14ac:dyDescent="0.25">
      <c r="A4107" s="2">
        <v>3677</v>
      </c>
      <c r="B4107" s="2">
        <v>25</v>
      </c>
      <c r="C4107" s="2" t="str">
        <f t="shared" si="576"/>
        <v>Young Adults</v>
      </c>
      <c r="D4107" s="2" t="s">
        <v>26</v>
      </c>
      <c r="E4107" s="2" t="s">
        <v>13</v>
      </c>
      <c r="F4107" s="2">
        <v>328.94</v>
      </c>
      <c r="G4107" s="2">
        <f t="shared" si="577"/>
        <v>1</v>
      </c>
      <c r="H4107" s="6">
        <v>47873</v>
      </c>
      <c r="I4107" s="12" t="str">
        <f t="shared" si="578"/>
        <v>2031</v>
      </c>
      <c r="J4107" s="10" t="str">
        <f t="shared" si="579"/>
        <v>Jan</v>
      </c>
      <c r="K4107" s="12" t="str">
        <f t="shared" si="580"/>
        <v>25</v>
      </c>
      <c r="L4107" s="2" t="s">
        <v>24</v>
      </c>
      <c r="M4107" s="2" t="s">
        <v>25</v>
      </c>
      <c r="N4107" s="2">
        <v>0.45</v>
      </c>
      <c r="O4107" s="2" t="s">
        <v>21</v>
      </c>
      <c r="P4107" s="2">
        <v>14</v>
      </c>
      <c r="Q4107" s="2">
        <f t="shared" si="581"/>
        <v>2</v>
      </c>
      <c r="R4107" s="2">
        <v>23.5</v>
      </c>
      <c r="S4107" s="2">
        <f t="shared" si="582"/>
        <v>1</v>
      </c>
      <c r="T4107" s="42">
        <f>DataSet!G3678+DataSet!Q3678+DataSet!S3678</f>
        <v>7</v>
      </c>
      <c r="U4107" s="16" t="str">
        <f t="shared" si="583"/>
        <v>High</v>
      </c>
      <c r="V4107" s="4">
        <v>1</v>
      </c>
      <c r="W4107" s="33">
        <f t="shared" si="584"/>
        <v>530.00730061349691</v>
      </c>
      <c r="X4107" s="2" t="s">
        <v>28</v>
      </c>
    </row>
    <row r="4108" spans="1:24" ht="14.25" customHeight="1" x14ac:dyDescent="0.25">
      <c r="A4108" s="2">
        <v>3760</v>
      </c>
      <c r="B4108" s="2">
        <v>24</v>
      </c>
      <c r="C4108" s="2" t="str">
        <f t="shared" si="576"/>
        <v>Young Adults</v>
      </c>
      <c r="D4108" s="2" t="s">
        <v>18</v>
      </c>
      <c r="E4108" s="2" t="s">
        <v>27</v>
      </c>
      <c r="F4108" s="2">
        <v>219.56</v>
      </c>
      <c r="G4108" s="2">
        <f t="shared" si="577"/>
        <v>1</v>
      </c>
      <c r="H4108" s="6">
        <v>47956</v>
      </c>
      <c r="I4108" s="12" t="str">
        <f t="shared" si="578"/>
        <v>2031</v>
      </c>
      <c r="J4108" s="10" t="str">
        <f t="shared" si="579"/>
        <v>Apr</v>
      </c>
      <c r="K4108" s="12" t="str">
        <f t="shared" si="580"/>
        <v>18</v>
      </c>
      <c r="L4108" s="2" t="s">
        <v>20</v>
      </c>
      <c r="M4108" s="2" t="s">
        <v>25</v>
      </c>
      <c r="N4108" s="2">
        <v>0.45</v>
      </c>
      <c r="O4108" s="2" t="s">
        <v>21</v>
      </c>
      <c r="P4108" s="2">
        <v>10</v>
      </c>
      <c r="Q4108" s="2">
        <f t="shared" si="581"/>
        <v>2</v>
      </c>
      <c r="R4108" s="2">
        <v>21.96</v>
      </c>
      <c r="S4108" s="2">
        <f t="shared" si="582"/>
        <v>1</v>
      </c>
      <c r="T4108" s="42">
        <f>DataSet!G3761+DataSet!Q3761+DataSet!S3761</f>
        <v>6</v>
      </c>
      <c r="U4108" s="16" t="str">
        <f t="shared" si="583"/>
        <v>Medium</v>
      </c>
      <c r="V4108" s="4">
        <v>1</v>
      </c>
      <c r="W4108" s="33">
        <f t="shared" si="584"/>
        <v>531.24845679012344</v>
      </c>
      <c r="X4108" s="2" t="s">
        <v>22</v>
      </c>
    </row>
    <row r="4109" spans="1:24" ht="14.25" customHeight="1" x14ac:dyDescent="0.25">
      <c r="A4109" s="2">
        <v>3828</v>
      </c>
      <c r="B4109" s="2">
        <v>36</v>
      </c>
      <c r="C4109" s="2" t="str">
        <f t="shared" si="576"/>
        <v>Early Adults</v>
      </c>
      <c r="D4109" s="2" t="s">
        <v>18</v>
      </c>
      <c r="E4109" s="2" t="s">
        <v>27</v>
      </c>
      <c r="F4109" s="2">
        <v>358.28</v>
      </c>
      <c r="G4109" s="2">
        <f t="shared" si="577"/>
        <v>2</v>
      </c>
      <c r="H4109" s="6">
        <v>48024</v>
      </c>
      <c r="I4109" s="12" t="str">
        <f t="shared" si="578"/>
        <v>2031</v>
      </c>
      <c r="J4109" s="10" t="str">
        <f t="shared" si="579"/>
        <v>Jun</v>
      </c>
      <c r="K4109" s="12" t="str">
        <f t="shared" si="580"/>
        <v>25</v>
      </c>
      <c r="L4109" s="2" t="s">
        <v>14</v>
      </c>
      <c r="M4109" s="2" t="s">
        <v>15</v>
      </c>
      <c r="N4109" s="2">
        <v>0.45</v>
      </c>
      <c r="O4109" s="2" t="s">
        <v>16</v>
      </c>
      <c r="P4109" s="2">
        <v>1</v>
      </c>
      <c r="Q4109" s="2">
        <f t="shared" si="581"/>
        <v>1</v>
      </c>
      <c r="R4109" s="2">
        <v>358.28</v>
      </c>
      <c r="S4109" s="2">
        <f t="shared" si="582"/>
        <v>3</v>
      </c>
      <c r="T4109" s="42">
        <f>DataSet!G3829+DataSet!Q3829+DataSet!S3829</f>
        <v>4</v>
      </c>
      <c r="U4109" s="16" t="str">
        <f t="shared" si="583"/>
        <v>Low</v>
      </c>
      <c r="V4109" s="4">
        <v>4</v>
      </c>
      <c r="W4109" s="33">
        <f t="shared" si="584"/>
        <v>511.24906735751284</v>
      </c>
      <c r="X4109" s="2" t="s">
        <v>22</v>
      </c>
    </row>
    <row r="4110" spans="1:24" ht="14.25" customHeight="1" x14ac:dyDescent="0.25">
      <c r="A4110" s="2">
        <v>3850</v>
      </c>
      <c r="B4110" s="2">
        <v>60</v>
      </c>
      <c r="C4110" s="2" t="str">
        <f t="shared" si="576"/>
        <v>Seniors</v>
      </c>
      <c r="D4110" s="2" t="s">
        <v>26</v>
      </c>
      <c r="E4110" s="2" t="s">
        <v>19</v>
      </c>
      <c r="F4110" s="2">
        <v>881</v>
      </c>
      <c r="G4110" s="2">
        <f t="shared" si="577"/>
        <v>3</v>
      </c>
      <c r="H4110" s="6">
        <v>48046</v>
      </c>
      <c r="I4110" s="12" t="str">
        <f t="shared" si="578"/>
        <v>2031</v>
      </c>
      <c r="J4110" s="10" t="str">
        <f t="shared" si="579"/>
        <v>Jul</v>
      </c>
      <c r="K4110" s="12" t="str">
        <f t="shared" si="580"/>
        <v>17</v>
      </c>
      <c r="L4110" s="2" t="s">
        <v>30</v>
      </c>
      <c r="M4110" s="2" t="s">
        <v>15</v>
      </c>
      <c r="N4110" s="2">
        <v>0.45</v>
      </c>
      <c r="O4110" s="2" t="s">
        <v>16</v>
      </c>
      <c r="P4110" s="2">
        <v>5</v>
      </c>
      <c r="Q4110" s="2">
        <f t="shared" si="581"/>
        <v>1</v>
      </c>
      <c r="R4110" s="2">
        <v>176.2</v>
      </c>
      <c r="S4110" s="2">
        <f t="shared" si="582"/>
        <v>3</v>
      </c>
      <c r="T4110" s="42">
        <f>DataSet!G3851+DataSet!Q3851+DataSet!S3851</f>
        <v>7</v>
      </c>
      <c r="U4110" s="16" t="str">
        <f t="shared" si="583"/>
        <v>High</v>
      </c>
      <c r="V4110" s="4">
        <v>4</v>
      </c>
      <c r="W4110" s="33">
        <f t="shared" si="584"/>
        <v>512.04578124999989</v>
      </c>
      <c r="X4110" s="2" t="s">
        <v>17</v>
      </c>
    </row>
    <row r="4111" spans="1:24" ht="14.25" customHeight="1" x14ac:dyDescent="0.25">
      <c r="A4111" s="2">
        <v>3875</v>
      </c>
      <c r="B4111" s="2">
        <v>40</v>
      </c>
      <c r="C4111" s="2" t="str">
        <f t="shared" si="576"/>
        <v>Mid Adults</v>
      </c>
      <c r="D4111" s="2" t="s">
        <v>26</v>
      </c>
      <c r="E4111" s="2" t="s">
        <v>29</v>
      </c>
      <c r="F4111" s="2">
        <v>377.77</v>
      </c>
      <c r="G4111" s="2">
        <f t="shared" si="577"/>
        <v>2</v>
      </c>
      <c r="H4111" s="6">
        <v>48071</v>
      </c>
      <c r="I4111" s="12" t="str">
        <f t="shared" si="578"/>
        <v>2031</v>
      </c>
      <c r="J4111" s="10" t="str">
        <f t="shared" si="579"/>
        <v>Aug</v>
      </c>
      <c r="K4111" s="12" t="str">
        <f t="shared" si="580"/>
        <v>11</v>
      </c>
      <c r="L4111" s="2" t="s">
        <v>14</v>
      </c>
      <c r="M4111" s="2" t="s">
        <v>25</v>
      </c>
      <c r="N4111" s="2">
        <v>0.45</v>
      </c>
      <c r="O4111" s="2" t="s">
        <v>21</v>
      </c>
      <c r="P4111" s="2">
        <v>6</v>
      </c>
      <c r="Q4111" s="2">
        <f t="shared" si="581"/>
        <v>2</v>
      </c>
      <c r="R4111" s="2">
        <v>62.96</v>
      </c>
      <c r="S4111" s="2">
        <f t="shared" si="582"/>
        <v>2</v>
      </c>
      <c r="T4111" s="42">
        <f>DataSet!G3876+DataSet!Q3876+DataSet!S3876</f>
        <v>6</v>
      </c>
      <c r="U4111" s="16" t="str">
        <f t="shared" si="583"/>
        <v>Medium</v>
      </c>
      <c r="V4111" s="4">
        <v>3</v>
      </c>
      <c r="W4111" s="33">
        <f t="shared" si="584"/>
        <v>506.48000000000047</v>
      </c>
      <c r="X4111" s="2" t="s">
        <v>28</v>
      </c>
    </row>
    <row r="4112" spans="1:24" ht="14.25" customHeight="1" x14ac:dyDescent="0.25">
      <c r="A4112" s="2">
        <v>3932</v>
      </c>
      <c r="B4112" s="2">
        <v>19</v>
      </c>
      <c r="C4112" s="2" t="str">
        <f t="shared" si="576"/>
        <v>Young Adults</v>
      </c>
      <c r="D4112" s="2" t="s">
        <v>26</v>
      </c>
      <c r="E4112" s="2" t="s">
        <v>29</v>
      </c>
      <c r="F4112" s="2">
        <v>50.37</v>
      </c>
      <c r="G4112" s="2">
        <f t="shared" si="577"/>
        <v>1</v>
      </c>
      <c r="H4112" s="6">
        <v>48128</v>
      </c>
      <c r="I4112" s="12" t="str">
        <f t="shared" si="578"/>
        <v>2031</v>
      </c>
      <c r="J4112" s="10" t="str">
        <f t="shared" si="579"/>
        <v>Oct</v>
      </c>
      <c r="K4112" s="12" t="str">
        <f t="shared" si="580"/>
        <v>07</v>
      </c>
      <c r="L4112" s="2" t="s">
        <v>30</v>
      </c>
      <c r="M4112" s="2" t="s">
        <v>25</v>
      </c>
      <c r="N4112" s="2">
        <v>0.45</v>
      </c>
      <c r="O4112" s="2" t="s">
        <v>21</v>
      </c>
      <c r="P4112" s="2">
        <v>18</v>
      </c>
      <c r="Q4112" s="2">
        <f t="shared" si="581"/>
        <v>3</v>
      </c>
      <c r="R4112" s="2">
        <v>2.8</v>
      </c>
      <c r="S4112" s="2">
        <f t="shared" si="582"/>
        <v>1</v>
      </c>
      <c r="T4112" s="42">
        <f>DataSet!G3933+DataSet!Q3933+DataSet!S3933</f>
        <v>6</v>
      </c>
      <c r="U4112" s="16" t="str">
        <f t="shared" si="583"/>
        <v>Medium</v>
      </c>
      <c r="V4112" s="4">
        <v>1</v>
      </c>
      <c r="W4112" s="33">
        <f t="shared" si="584"/>
        <v>533.18440993788818</v>
      </c>
      <c r="X4112" s="2" t="s">
        <v>17</v>
      </c>
    </row>
    <row r="4113" spans="1:24" ht="14.25" customHeight="1" x14ac:dyDescent="0.25">
      <c r="A4113" s="2">
        <v>4137</v>
      </c>
      <c r="B4113" s="2">
        <v>51</v>
      </c>
      <c r="C4113" s="2" t="str">
        <f t="shared" si="576"/>
        <v>Late Adults</v>
      </c>
      <c r="D4113" s="2" t="s">
        <v>12</v>
      </c>
      <c r="E4113" s="2" t="s">
        <v>13</v>
      </c>
      <c r="F4113" s="2">
        <v>692.77</v>
      </c>
      <c r="G4113" s="2">
        <f t="shared" si="577"/>
        <v>3</v>
      </c>
      <c r="H4113" s="6">
        <v>48333</v>
      </c>
      <c r="I4113" s="12" t="str">
        <f t="shared" si="578"/>
        <v>2032</v>
      </c>
      <c r="J4113" s="10" t="str">
        <f t="shared" si="579"/>
        <v>Apr</v>
      </c>
      <c r="K4113" s="12" t="str">
        <f t="shared" si="580"/>
        <v>29</v>
      </c>
      <c r="L4113" s="2" t="s">
        <v>20</v>
      </c>
      <c r="M4113" s="2" t="s">
        <v>25</v>
      </c>
      <c r="N4113" s="2">
        <v>0.45</v>
      </c>
      <c r="O4113" s="2" t="s">
        <v>21</v>
      </c>
      <c r="P4113" s="2">
        <v>10</v>
      </c>
      <c r="Q4113" s="2">
        <f t="shared" si="581"/>
        <v>2</v>
      </c>
      <c r="R4113" s="2">
        <v>69.28</v>
      </c>
      <c r="S4113" s="2">
        <f t="shared" si="582"/>
        <v>2</v>
      </c>
      <c r="T4113" s="42">
        <f>DataSet!G4138+DataSet!Q4138+DataSet!S4138</f>
        <v>6</v>
      </c>
      <c r="U4113" s="16" t="str">
        <f t="shared" si="583"/>
        <v>Medium</v>
      </c>
      <c r="V4113" s="4">
        <v>2</v>
      </c>
      <c r="W4113" s="33">
        <f t="shared" si="584"/>
        <v>523.17792134831473</v>
      </c>
      <c r="X4113" s="2" t="s">
        <v>17</v>
      </c>
    </row>
    <row r="4114" spans="1:24" ht="14.25" customHeight="1" x14ac:dyDescent="0.25">
      <c r="A4114" s="2">
        <v>4271</v>
      </c>
      <c r="B4114" s="2">
        <v>29</v>
      </c>
      <c r="C4114" s="2" t="str">
        <f t="shared" si="576"/>
        <v>Young Adults</v>
      </c>
      <c r="D4114" s="2" t="s">
        <v>23</v>
      </c>
      <c r="E4114" s="2" t="s">
        <v>13</v>
      </c>
      <c r="F4114" s="2">
        <v>781.69</v>
      </c>
      <c r="G4114" s="2">
        <f t="shared" si="577"/>
        <v>3</v>
      </c>
      <c r="H4114" s="6">
        <v>48467</v>
      </c>
      <c r="I4114" s="12" t="str">
        <f t="shared" si="578"/>
        <v>2032</v>
      </c>
      <c r="J4114" s="10" t="str">
        <f t="shared" si="579"/>
        <v>Sep</v>
      </c>
      <c r="K4114" s="12" t="str">
        <f t="shared" si="580"/>
        <v>10</v>
      </c>
      <c r="L4114" s="2" t="s">
        <v>24</v>
      </c>
      <c r="M4114" s="2" t="s">
        <v>15</v>
      </c>
      <c r="N4114" s="2">
        <v>0.45</v>
      </c>
      <c r="O4114" s="2" t="s">
        <v>16</v>
      </c>
      <c r="P4114" s="2">
        <v>5</v>
      </c>
      <c r="Q4114" s="2">
        <f t="shared" si="581"/>
        <v>1</v>
      </c>
      <c r="R4114" s="2">
        <v>156.34</v>
      </c>
      <c r="S4114" s="2">
        <f t="shared" si="582"/>
        <v>3</v>
      </c>
      <c r="T4114" s="42">
        <f>DataSet!G4272+DataSet!Q4272+DataSet!S4272</f>
        <v>7</v>
      </c>
      <c r="U4114" s="16" t="str">
        <f t="shared" si="583"/>
        <v>High</v>
      </c>
      <c r="V4114" s="4">
        <v>5</v>
      </c>
      <c r="W4114" s="33">
        <f t="shared" si="584"/>
        <v>545.39830303030305</v>
      </c>
      <c r="X4114" s="2" t="s">
        <v>28</v>
      </c>
    </row>
    <row r="4115" spans="1:24" ht="14.25" customHeight="1" x14ac:dyDescent="0.25">
      <c r="A4115" s="2">
        <v>4369</v>
      </c>
      <c r="B4115" s="2">
        <v>54</v>
      </c>
      <c r="C4115" s="2" t="str">
        <f t="shared" si="576"/>
        <v>Late Adults</v>
      </c>
      <c r="D4115" s="2" t="s">
        <v>18</v>
      </c>
      <c r="E4115" s="2" t="s">
        <v>29</v>
      </c>
      <c r="F4115" s="2">
        <v>964.3</v>
      </c>
      <c r="G4115" s="2">
        <f t="shared" si="577"/>
        <v>3</v>
      </c>
      <c r="H4115" s="6">
        <v>48565</v>
      </c>
      <c r="I4115" s="12" t="str">
        <f t="shared" si="578"/>
        <v>2032</v>
      </c>
      <c r="J4115" s="10" t="str">
        <f t="shared" si="579"/>
        <v>Dec</v>
      </c>
      <c r="K4115" s="12" t="str">
        <f t="shared" si="580"/>
        <v>17</v>
      </c>
      <c r="L4115" s="2" t="s">
        <v>14</v>
      </c>
      <c r="M4115" s="2" t="s">
        <v>15</v>
      </c>
      <c r="N4115" s="2">
        <v>0.45</v>
      </c>
      <c r="O4115" s="2" t="s">
        <v>21</v>
      </c>
      <c r="P4115" s="2">
        <v>4</v>
      </c>
      <c r="Q4115" s="2">
        <f t="shared" si="581"/>
        <v>1</v>
      </c>
      <c r="R4115" s="2">
        <v>241.08</v>
      </c>
      <c r="S4115" s="2">
        <f t="shared" si="582"/>
        <v>3</v>
      </c>
      <c r="T4115" s="42">
        <f>DataSet!G4370+DataSet!Q4370+DataSet!S4370</f>
        <v>6</v>
      </c>
      <c r="U4115" s="16" t="str">
        <f t="shared" si="583"/>
        <v>Medium</v>
      </c>
      <c r="V4115" s="4">
        <v>5</v>
      </c>
      <c r="W4115" s="33">
        <f t="shared" si="584"/>
        <v>543.95749999999987</v>
      </c>
      <c r="X4115" s="2" t="s">
        <v>28</v>
      </c>
    </row>
    <row r="4116" spans="1:24" ht="14.25" customHeight="1" x14ac:dyDescent="0.25">
      <c r="A4116" s="2">
        <v>4967</v>
      </c>
      <c r="B4116" s="2">
        <v>20</v>
      </c>
      <c r="C4116" s="2" t="str">
        <f t="shared" si="576"/>
        <v>Young Adults</v>
      </c>
      <c r="D4116" s="2" t="s">
        <v>12</v>
      </c>
      <c r="E4116" s="2" t="s">
        <v>13</v>
      </c>
      <c r="F4116" s="2">
        <v>96.93</v>
      </c>
      <c r="G4116" s="2">
        <f t="shared" si="577"/>
        <v>1</v>
      </c>
      <c r="H4116" s="6">
        <v>49163</v>
      </c>
      <c r="I4116" s="12" t="str">
        <f t="shared" si="578"/>
        <v>2034</v>
      </c>
      <c r="J4116" s="10" t="str">
        <f t="shared" si="579"/>
        <v>Aug</v>
      </c>
      <c r="K4116" s="12" t="str">
        <f t="shared" si="580"/>
        <v>07</v>
      </c>
      <c r="L4116" s="2" t="s">
        <v>14</v>
      </c>
      <c r="M4116" s="2" t="s">
        <v>25</v>
      </c>
      <c r="N4116" s="2">
        <v>0.45</v>
      </c>
      <c r="O4116" s="2" t="s">
        <v>16</v>
      </c>
      <c r="P4116" s="2">
        <v>2</v>
      </c>
      <c r="Q4116" s="2">
        <f t="shared" si="581"/>
        <v>1</v>
      </c>
      <c r="R4116" s="2">
        <v>48.46</v>
      </c>
      <c r="S4116" s="2">
        <f t="shared" si="582"/>
        <v>1</v>
      </c>
      <c r="T4116" s="42">
        <f>DataSet!G4968+DataSet!Q4968+DataSet!S4968</f>
        <v>5</v>
      </c>
      <c r="U4116" s="16" t="str">
        <f t="shared" si="583"/>
        <v>Medium</v>
      </c>
      <c r="V4116" s="4">
        <v>4</v>
      </c>
      <c r="W4116" s="33">
        <f t="shared" si="584"/>
        <v>510.1140837696334</v>
      </c>
      <c r="X4116" s="2" t="s">
        <v>22</v>
      </c>
    </row>
    <row r="4117" spans="1:24" ht="14.25" customHeight="1" x14ac:dyDescent="0.25">
      <c r="A4117" s="2">
        <v>124</v>
      </c>
      <c r="B4117" s="2">
        <v>66</v>
      </c>
      <c r="C4117" s="2" t="str">
        <f t="shared" si="576"/>
        <v>Seniors</v>
      </c>
      <c r="D4117" s="2" t="s">
        <v>12</v>
      </c>
      <c r="E4117" s="2" t="s">
        <v>29</v>
      </c>
      <c r="F4117" s="2">
        <v>534.85</v>
      </c>
      <c r="G4117" s="2">
        <f t="shared" si="577"/>
        <v>2</v>
      </c>
      <c r="H4117" s="6">
        <v>44320</v>
      </c>
      <c r="I4117" s="12" t="str">
        <f t="shared" si="578"/>
        <v>2021</v>
      </c>
      <c r="J4117" s="10" t="str">
        <f t="shared" si="579"/>
        <v>May</v>
      </c>
      <c r="K4117" s="12" t="str">
        <f t="shared" si="580"/>
        <v>04</v>
      </c>
      <c r="L4117" s="2" t="s">
        <v>14</v>
      </c>
      <c r="M4117" s="2" t="s">
        <v>15</v>
      </c>
      <c r="N4117" s="2">
        <v>0.44</v>
      </c>
      <c r="O4117" s="2" t="s">
        <v>21</v>
      </c>
      <c r="P4117" s="2">
        <v>5</v>
      </c>
      <c r="Q4117" s="2">
        <f t="shared" si="581"/>
        <v>1</v>
      </c>
      <c r="R4117" s="2">
        <v>106.97</v>
      </c>
      <c r="S4117" s="2">
        <f t="shared" si="582"/>
        <v>2</v>
      </c>
      <c r="T4117" s="42">
        <f>DataSet!G125+DataSet!Q125+DataSet!S125</f>
        <v>4</v>
      </c>
      <c r="U4117" s="16" t="str">
        <f t="shared" si="583"/>
        <v>Low</v>
      </c>
      <c r="V4117" s="4">
        <v>2</v>
      </c>
      <c r="W4117" s="33">
        <f t="shared" si="584"/>
        <v>522.21977401129959</v>
      </c>
      <c r="X4117" s="2" t="s">
        <v>22</v>
      </c>
    </row>
    <row r="4118" spans="1:24" ht="14.25" customHeight="1" x14ac:dyDescent="0.25">
      <c r="A4118" s="2">
        <v>260</v>
      </c>
      <c r="B4118" s="2">
        <v>27</v>
      </c>
      <c r="C4118" s="2" t="str">
        <f t="shared" si="576"/>
        <v>Young Adults</v>
      </c>
      <c r="D4118" s="2" t="s">
        <v>23</v>
      </c>
      <c r="E4118" s="2" t="s">
        <v>19</v>
      </c>
      <c r="F4118" s="2">
        <v>613.79</v>
      </c>
      <c r="G4118" s="2">
        <f t="shared" si="577"/>
        <v>2</v>
      </c>
      <c r="H4118" s="6">
        <v>44456</v>
      </c>
      <c r="I4118" s="12" t="str">
        <f t="shared" si="578"/>
        <v>2021</v>
      </c>
      <c r="J4118" s="10" t="str">
        <f t="shared" si="579"/>
        <v>Sep</v>
      </c>
      <c r="K4118" s="12" t="str">
        <f t="shared" si="580"/>
        <v>17</v>
      </c>
      <c r="L4118" s="2" t="s">
        <v>20</v>
      </c>
      <c r="M4118" s="2" t="s">
        <v>15</v>
      </c>
      <c r="N4118" s="2">
        <v>0.44</v>
      </c>
      <c r="O4118" s="2" t="s">
        <v>21</v>
      </c>
      <c r="P4118" s="2">
        <v>5</v>
      </c>
      <c r="Q4118" s="2">
        <f t="shared" si="581"/>
        <v>1</v>
      </c>
      <c r="R4118" s="2">
        <v>122.76</v>
      </c>
      <c r="S4118" s="2">
        <f t="shared" si="582"/>
        <v>2</v>
      </c>
      <c r="T4118" s="42">
        <f>DataSet!G261+DataSet!Q261+DataSet!S261</f>
        <v>7</v>
      </c>
      <c r="U4118" s="16" t="str">
        <f t="shared" si="583"/>
        <v>High</v>
      </c>
      <c r="V4118" s="4">
        <v>5</v>
      </c>
      <c r="W4118" s="33">
        <f t="shared" si="584"/>
        <v>541.37871165644174</v>
      </c>
      <c r="X4118" s="2" t="s">
        <v>17</v>
      </c>
    </row>
    <row r="4119" spans="1:24" ht="14.25" customHeight="1" x14ac:dyDescent="0.25">
      <c r="A4119" s="2">
        <v>748</v>
      </c>
      <c r="B4119" s="2">
        <v>35</v>
      </c>
      <c r="C4119" s="2" t="str">
        <f t="shared" si="576"/>
        <v>Early Adults</v>
      </c>
      <c r="D4119" s="2" t="s">
        <v>12</v>
      </c>
      <c r="E4119" s="2" t="s">
        <v>27</v>
      </c>
      <c r="F4119" s="2">
        <v>336.16</v>
      </c>
      <c r="G4119" s="2">
        <f t="shared" si="577"/>
        <v>1</v>
      </c>
      <c r="H4119" s="6">
        <v>44944</v>
      </c>
      <c r="I4119" s="12" t="str">
        <f t="shared" si="578"/>
        <v>2023</v>
      </c>
      <c r="J4119" s="10" t="str">
        <f t="shared" si="579"/>
        <v>Jan</v>
      </c>
      <c r="K4119" s="12" t="str">
        <f t="shared" si="580"/>
        <v>18</v>
      </c>
      <c r="L4119" s="2" t="s">
        <v>30</v>
      </c>
      <c r="M4119" s="2" t="s">
        <v>15</v>
      </c>
      <c r="N4119" s="2">
        <v>0.44</v>
      </c>
      <c r="O4119" s="2" t="s">
        <v>16</v>
      </c>
      <c r="P4119" s="2">
        <v>7</v>
      </c>
      <c r="Q4119" s="2">
        <f t="shared" si="581"/>
        <v>2</v>
      </c>
      <c r="R4119" s="2">
        <v>48.02</v>
      </c>
      <c r="S4119" s="2">
        <f t="shared" si="582"/>
        <v>1</v>
      </c>
      <c r="T4119" s="42">
        <f>DataSet!G749+DataSet!Q749+DataSet!S749</f>
        <v>7</v>
      </c>
      <c r="U4119" s="16" t="str">
        <f t="shared" si="583"/>
        <v>High</v>
      </c>
      <c r="V4119" s="4">
        <v>4</v>
      </c>
      <c r="W4119" s="33">
        <f t="shared" si="584"/>
        <v>512.28873684210521</v>
      </c>
      <c r="X4119" s="2" t="s">
        <v>22</v>
      </c>
    </row>
    <row r="4120" spans="1:24" ht="14.25" customHeight="1" x14ac:dyDescent="0.25">
      <c r="A4120" s="2">
        <v>1030</v>
      </c>
      <c r="B4120" s="2">
        <v>47</v>
      </c>
      <c r="C4120" s="2" t="str">
        <f t="shared" si="576"/>
        <v>Mid Adults</v>
      </c>
      <c r="D4120" s="2" t="s">
        <v>18</v>
      </c>
      <c r="E4120" s="2" t="s">
        <v>13</v>
      </c>
      <c r="F4120" s="2">
        <v>591.09</v>
      </c>
      <c r="G4120" s="2">
        <f t="shared" si="577"/>
        <v>2</v>
      </c>
      <c r="H4120" s="6">
        <v>45226</v>
      </c>
      <c r="I4120" s="12" t="str">
        <f t="shared" si="578"/>
        <v>2023</v>
      </c>
      <c r="J4120" s="10" t="str">
        <f t="shared" si="579"/>
        <v>Oct</v>
      </c>
      <c r="K4120" s="12" t="str">
        <f t="shared" si="580"/>
        <v>27</v>
      </c>
      <c r="L4120" s="2" t="s">
        <v>20</v>
      </c>
      <c r="M4120" s="2" t="s">
        <v>25</v>
      </c>
      <c r="N4120" s="2">
        <v>0.44</v>
      </c>
      <c r="O4120" s="2" t="s">
        <v>21</v>
      </c>
      <c r="P4120" s="2">
        <v>3</v>
      </c>
      <c r="Q4120" s="2">
        <f t="shared" si="581"/>
        <v>1</v>
      </c>
      <c r="R4120" s="2">
        <v>197.03</v>
      </c>
      <c r="S4120" s="2">
        <f t="shared" si="582"/>
        <v>3</v>
      </c>
      <c r="T4120" s="42">
        <f>DataSet!G1031+DataSet!Q1031+DataSet!S1031</f>
        <v>6</v>
      </c>
      <c r="U4120" s="16" t="str">
        <f t="shared" si="583"/>
        <v>Medium</v>
      </c>
      <c r="V4120" s="4">
        <v>4</v>
      </c>
      <c r="W4120" s="33">
        <f t="shared" si="584"/>
        <v>513.22063492063478</v>
      </c>
      <c r="X4120" s="2" t="s">
        <v>17</v>
      </c>
    </row>
    <row r="4121" spans="1:24" ht="14.25" customHeight="1" x14ac:dyDescent="0.25">
      <c r="A4121" s="2">
        <v>1047</v>
      </c>
      <c r="B4121" s="2">
        <v>34</v>
      </c>
      <c r="C4121" s="2" t="str">
        <f t="shared" si="576"/>
        <v>Early Adults</v>
      </c>
      <c r="D4121" s="2" t="s">
        <v>23</v>
      </c>
      <c r="E4121" s="2" t="s">
        <v>19</v>
      </c>
      <c r="F4121" s="2">
        <v>472.26</v>
      </c>
      <c r="G4121" s="2">
        <f t="shared" si="577"/>
        <v>2</v>
      </c>
      <c r="H4121" s="6">
        <v>45243</v>
      </c>
      <c r="I4121" s="12" t="str">
        <f t="shared" si="578"/>
        <v>2023</v>
      </c>
      <c r="J4121" s="10" t="str">
        <f t="shared" si="579"/>
        <v>Nov</v>
      </c>
      <c r="K4121" s="12" t="str">
        <f t="shared" si="580"/>
        <v>13</v>
      </c>
      <c r="L4121" s="2" t="s">
        <v>30</v>
      </c>
      <c r="M4121" s="2" t="s">
        <v>15</v>
      </c>
      <c r="N4121" s="2">
        <v>0.44</v>
      </c>
      <c r="O4121" s="2" t="s">
        <v>21</v>
      </c>
      <c r="P4121" s="2">
        <v>7</v>
      </c>
      <c r="Q4121" s="2">
        <f t="shared" si="581"/>
        <v>2</v>
      </c>
      <c r="R4121" s="2">
        <v>67.47</v>
      </c>
      <c r="S4121" s="2">
        <f t="shared" si="582"/>
        <v>2</v>
      </c>
      <c r="T4121" s="42">
        <f>DataSet!G1048+DataSet!Q1048+DataSet!S1048</f>
        <v>4</v>
      </c>
      <c r="U4121" s="16" t="str">
        <f t="shared" si="583"/>
        <v>Low</v>
      </c>
      <c r="V4121" s="4">
        <v>3</v>
      </c>
      <c r="W4121" s="33">
        <f t="shared" si="584"/>
        <v>507.14005128205173</v>
      </c>
      <c r="X4121" s="2" t="s">
        <v>22</v>
      </c>
    </row>
    <row r="4122" spans="1:24" ht="14.25" customHeight="1" x14ac:dyDescent="0.25">
      <c r="A4122" s="2">
        <v>1100</v>
      </c>
      <c r="B4122" s="2">
        <v>44</v>
      </c>
      <c r="C4122" s="2" t="str">
        <f t="shared" si="576"/>
        <v>Mid Adults</v>
      </c>
      <c r="D4122" s="2" t="s">
        <v>18</v>
      </c>
      <c r="E4122" s="2" t="s">
        <v>13</v>
      </c>
      <c r="F4122" s="2">
        <v>628.63</v>
      </c>
      <c r="G4122" s="2">
        <f t="shared" si="577"/>
        <v>2</v>
      </c>
      <c r="H4122" s="6">
        <v>45296</v>
      </c>
      <c r="I4122" s="12" t="str">
        <f t="shared" si="578"/>
        <v>2024</v>
      </c>
      <c r="J4122" s="10" t="str">
        <f t="shared" si="579"/>
        <v>Jan</v>
      </c>
      <c r="K4122" s="12" t="str">
        <f t="shared" si="580"/>
        <v>05</v>
      </c>
      <c r="L4122" s="2" t="s">
        <v>30</v>
      </c>
      <c r="M4122" s="2" t="s">
        <v>15</v>
      </c>
      <c r="N4122" s="2">
        <v>0.44</v>
      </c>
      <c r="O4122" s="2" t="s">
        <v>16</v>
      </c>
      <c r="P4122" s="2">
        <v>11</v>
      </c>
      <c r="Q4122" s="2">
        <f t="shared" si="581"/>
        <v>2</v>
      </c>
      <c r="R4122" s="2">
        <v>57.15</v>
      </c>
      <c r="S4122" s="2">
        <f t="shared" si="582"/>
        <v>2</v>
      </c>
      <c r="T4122" s="42">
        <f>DataSet!G1101+DataSet!Q1101+DataSet!S1101</f>
        <v>7</v>
      </c>
      <c r="U4122" s="16" t="str">
        <f t="shared" si="583"/>
        <v>High</v>
      </c>
      <c r="V4122" s="4">
        <v>3</v>
      </c>
      <c r="W4122" s="33">
        <f t="shared" si="584"/>
        <v>507.31984536082518</v>
      </c>
      <c r="X4122" s="2" t="s">
        <v>22</v>
      </c>
    </row>
    <row r="4123" spans="1:24" ht="14.25" customHeight="1" x14ac:dyDescent="0.25">
      <c r="A4123" s="2">
        <v>1173</v>
      </c>
      <c r="B4123" s="2">
        <v>27</v>
      </c>
      <c r="C4123" s="2" t="str">
        <f t="shared" si="576"/>
        <v>Young Adults</v>
      </c>
      <c r="D4123" s="2" t="s">
        <v>23</v>
      </c>
      <c r="E4123" s="2" t="s">
        <v>13</v>
      </c>
      <c r="F4123" s="2">
        <v>902.69</v>
      </c>
      <c r="G4123" s="2">
        <f t="shared" si="577"/>
        <v>3</v>
      </c>
      <c r="H4123" s="6">
        <v>45369</v>
      </c>
      <c r="I4123" s="12" t="str">
        <f t="shared" si="578"/>
        <v>2024</v>
      </c>
      <c r="J4123" s="10" t="str">
        <f t="shared" si="579"/>
        <v>Mar</v>
      </c>
      <c r="K4123" s="12" t="str">
        <f t="shared" si="580"/>
        <v>18</v>
      </c>
      <c r="L4123" s="2" t="s">
        <v>24</v>
      </c>
      <c r="M4123" s="2" t="s">
        <v>15</v>
      </c>
      <c r="N4123" s="2">
        <v>0.44</v>
      </c>
      <c r="O4123" s="2" t="s">
        <v>21</v>
      </c>
      <c r="P4123" s="2">
        <v>7</v>
      </c>
      <c r="Q4123" s="2">
        <f t="shared" si="581"/>
        <v>2</v>
      </c>
      <c r="R4123" s="2">
        <v>128.96</v>
      </c>
      <c r="S4123" s="2">
        <f t="shared" si="582"/>
        <v>2</v>
      </c>
      <c r="T4123" s="42">
        <f>DataSet!G1174+DataSet!Q1174+DataSet!S1174</f>
        <v>5</v>
      </c>
      <c r="U4123" s="16" t="str">
        <f t="shared" si="583"/>
        <v>Medium</v>
      </c>
      <c r="V4123" s="4">
        <v>5</v>
      </c>
      <c r="W4123" s="33">
        <f t="shared" si="584"/>
        <v>540.93172839506178</v>
      </c>
      <c r="X4123" s="2" t="s">
        <v>22</v>
      </c>
    </row>
    <row r="4124" spans="1:24" ht="14.25" customHeight="1" x14ac:dyDescent="0.25">
      <c r="A4124" s="2">
        <v>1454</v>
      </c>
      <c r="B4124" s="2">
        <v>37</v>
      </c>
      <c r="C4124" s="2" t="str">
        <f t="shared" si="576"/>
        <v>Early Adults</v>
      </c>
      <c r="D4124" s="2" t="s">
        <v>26</v>
      </c>
      <c r="E4124" s="2" t="s">
        <v>13</v>
      </c>
      <c r="F4124" s="2">
        <v>555.30999999999995</v>
      </c>
      <c r="G4124" s="2">
        <f t="shared" si="577"/>
        <v>2</v>
      </c>
      <c r="H4124" s="6">
        <v>45650</v>
      </c>
      <c r="I4124" s="12" t="str">
        <f t="shared" si="578"/>
        <v>2024</v>
      </c>
      <c r="J4124" s="10" t="str">
        <f t="shared" si="579"/>
        <v>Dec</v>
      </c>
      <c r="K4124" s="12" t="str">
        <f t="shared" si="580"/>
        <v>24</v>
      </c>
      <c r="L4124" s="2" t="s">
        <v>24</v>
      </c>
      <c r="M4124" s="2" t="s">
        <v>15</v>
      </c>
      <c r="N4124" s="2">
        <v>0.44</v>
      </c>
      <c r="O4124" s="2" t="s">
        <v>21</v>
      </c>
      <c r="P4124" s="2">
        <v>6</v>
      </c>
      <c r="Q4124" s="2">
        <f t="shared" si="581"/>
        <v>2</v>
      </c>
      <c r="R4124" s="2">
        <v>92.55</v>
      </c>
      <c r="S4124" s="2">
        <f t="shared" si="582"/>
        <v>2</v>
      </c>
      <c r="T4124" s="42">
        <f>DataSet!G1455+DataSet!Q1455+DataSet!S1455</f>
        <v>5</v>
      </c>
      <c r="U4124" s="16" t="str">
        <f t="shared" si="583"/>
        <v>Medium</v>
      </c>
      <c r="V4124" s="4">
        <v>5</v>
      </c>
      <c r="W4124" s="33">
        <f t="shared" si="584"/>
        <v>538.68478260869563</v>
      </c>
      <c r="X4124" s="2" t="s">
        <v>28</v>
      </c>
    </row>
    <row r="4125" spans="1:24" ht="14.25" customHeight="1" x14ac:dyDescent="0.25">
      <c r="A4125" s="2">
        <v>1593</v>
      </c>
      <c r="B4125" s="2">
        <v>52</v>
      </c>
      <c r="C4125" s="2" t="str">
        <f t="shared" si="576"/>
        <v>Late Adults</v>
      </c>
      <c r="D4125" s="2" t="s">
        <v>18</v>
      </c>
      <c r="E4125" s="2" t="s">
        <v>27</v>
      </c>
      <c r="F4125" s="2">
        <v>863.92</v>
      </c>
      <c r="G4125" s="2">
        <f t="shared" si="577"/>
        <v>3</v>
      </c>
      <c r="H4125" s="6">
        <v>45789</v>
      </c>
      <c r="I4125" s="12" t="str">
        <f t="shared" si="578"/>
        <v>2025</v>
      </c>
      <c r="J4125" s="10" t="str">
        <f t="shared" si="579"/>
        <v>May</v>
      </c>
      <c r="K4125" s="12" t="str">
        <f t="shared" si="580"/>
        <v>12</v>
      </c>
      <c r="L4125" s="2" t="s">
        <v>20</v>
      </c>
      <c r="M4125" s="2" t="s">
        <v>25</v>
      </c>
      <c r="N4125" s="2">
        <v>0.44</v>
      </c>
      <c r="O4125" s="2" t="s">
        <v>16</v>
      </c>
      <c r="P4125" s="2">
        <v>8</v>
      </c>
      <c r="Q4125" s="2">
        <f t="shared" si="581"/>
        <v>2</v>
      </c>
      <c r="R4125" s="2">
        <v>107.99</v>
      </c>
      <c r="S4125" s="2">
        <f t="shared" si="582"/>
        <v>2</v>
      </c>
      <c r="T4125" s="42">
        <f>DataSet!G1594+DataSet!Q1594+DataSet!S1594</f>
        <v>7</v>
      </c>
      <c r="U4125" s="16" t="str">
        <f t="shared" si="583"/>
        <v>High</v>
      </c>
      <c r="V4125" s="4">
        <v>3</v>
      </c>
      <c r="W4125" s="33">
        <f t="shared" si="584"/>
        <v>506.69129533678802</v>
      </c>
      <c r="X4125" s="2" t="s">
        <v>22</v>
      </c>
    </row>
    <row r="4126" spans="1:24" ht="14.25" customHeight="1" x14ac:dyDescent="0.25">
      <c r="A4126" s="2">
        <v>1724</v>
      </c>
      <c r="B4126" s="2">
        <v>62</v>
      </c>
      <c r="C4126" s="2" t="str">
        <f t="shared" si="576"/>
        <v>Seniors</v>
      </c>
      <c r="D4126" s="2" t="s">
        <v>18</v>
      </c>
      <c r="E4126" s="2" t="s">
        <v>13</v>
      </c>
      <c r="F4126" s="2">
        <v>883.39</v>
      </c>
      <c r="G4126" s="2">
        <f t="shared" si="577"/>
        <v>3</v>
      </c>
      <c r="H4126" s="6">
        <v>45920</v>
      </c>
      <c r="I4126" s="12" t="str">
        <f t="shared" si="578"/>
        <v>2025</v>
      </c>
      <c r="J4126" s="10" t="str">
        <f t="shared" si="579"/>
        <v>Sep</v>
      </c>
      <c r="K4126" s="12" t="str">
        <f t="shared" si="580"/>
        <v>20</v>
      </c>
      <c r="L4126" s="2" t="s">
        <v>14</v>
      </c>
      <c r="M4126" s="2" t="s">
        <v>15</v>
      </c>
      <c r="N4126" s="2">
        <v>0.44</v>
      </c>
      <c r="O4126" s="2" t="s">
        <v>21</v>
      </c>
      <c r="P4126" s="2">
        <v>16</v>
      </c>
      <c r="Q4126" s="2">
        <f t="shared" si="581"/>
        <v>3</v>
      </c>
      <c r="R4126" s="2">
        <v>55.21</v>
      </c>
      <c r="S4126" s="2">
        <f t="shared" si="582"/>
        <v>2</v>
      </c>
      <c r="T4126" s="42">
        <f>DataSet!G1725+DataSet!Q1725+DataSet!S1725</f>
        <v>4</v>
      </c>
      <c r="U4126" s="16" t="str">
        <f t="shared" si="583"/>
        <v>Low</v>
      </c>
      <c r="V4126" s="4">
        <v>2</v>
      </c>
      <c r="W4126" s="33">
        <f t="shared" si="584"/>
        <v>522.14801136363656</v>
      </c>
      <c r="X4126" s="2" t="s">
        <v>17</v>
      </c>
    </row>
    <row r="4127" spans="1:24" ht="14.25" customHeight="1" x14ac:dyDescent="0.25">
      <c r="A4127" s="2">
        <v>1941</v>
      </c>
      <c r="B4127" s="2">
        <v>28</v>
      </c>
      <c r="C4127" s="2" t="str">
        <f t="shared" si="576"/>
        <v>Young Adults</v>
      </c>
      <c r="D4127" s="2" t="s">
        <v>18</v>
      </c>
      <c r="E4127" s="2" t="s">
        <v>19</v>
      </c>
      <c r="F4127" s="2">
        <v>728.43</v>
      </c>
      <c r="G4127" s="2">
        <f t="shared" si="577"/>
        <v>3</v>
      </c>
      <c r="H4127" s="6">
        <v>46137</v>
      </c>
      <c r="I4127" s="12" t="str">
        <f t="shared" si="578"/>
        <v>2026</v>
      </c>
      <c r="J4127" s="10" t="str">
        <f t="shared" si="579"/>
        <v>Apr</v>
      </c>
      <c r="K4127" s="12" t="str">
        <f t="shared" si="580"/>
        <v>25</v>
      </c>
      <c r="L4127" s="2" t="s">
        <v>30</v>
      </c>
      <c r="M4127" s="2" t="s">
        <v>25</v>
      </c>
      <c r="N4127" s="2">
        <v>0.44</v>
      </c>
      <c r="O4127" s="2" t="s">
        <v>21</v>
      </c>
      <c r="P4127" s="2">
        <v>3</v>
      </c>
      <c r="Q4127" s="2">
        <f t="shared" si="581"/>
        <v>1</v>
      </c>
      <c r="R4127" s="2">
        <v>242.81</v>
      </c>
      <c r="S4127" s="2">
        <f t="shared" si="582"/>
        <v>3</v>
      </c>
      <c r="T4127" s="42">
        <f>DataSet!G1942+DataSet!Q1942+DataSet!S1942</f>
        <v>5</v>
      </c>
      <c r="U4127" s="16" t="str">
        <f t="shared" si="583"/>
        <v>Medium</v>
      </c>
      <c r="V4127" s="4">
        <v>5</v>
      </c>
      <c r="W4127" s="33">
        <f t="shared" si="584"/>
        <v>538.58087499999999</v>
      </c>
      <c r="X4127" s="2" t="s">
        <v>22</v>
      </c>
    </row>
    <row r="4128" spans="1:24" ht="14.25" customHeight="1" x14ac:dyDescent="0.25">
      <c r="A4128" s="2">
        <v>2027</v>
      </c>
      <c r="B4128" s="2">
        <v>66</v>
      </c>
      <c r="C4128" s="2" t="str">
        <f t="shared" si="576"/>
        <v>Seniors</v>
      </c>
      <c r="D4128" s="2" t="s">
        <v>18</v>
      </c>
      <c r="E4128" s="2" t="s">
        <v>27</v>
      </c>
      <c r="F4128" s="2">
        <v>395.19</v>
      </c>
      <c r="G4128" s="2">
        <f t="shared" si="577"/>
        <v>2</v>
      </c>
      <c r="H4128" s="6">
        <v>46223</v>
      </c>
      <c r="I4128" s="12" t="str">
        <f t="shared" si="578"/>
        <v>2026</v>
      </c>
      <c r="J4128" s="10" t="str">
        <f t="shared" si="579"/>
        <v>Jul</v>
      </c>
      <c r="K4128" s="12" t="str">
        <f t="shared" si="580"/>
        <v>20</v>
      </c>
      <c r="L4128" s="2" t="s">
        <v>24</v>
      </c>
      <c r="M4128" s="2" t="s">
        <v>15</v>
      </c>
      <c r="N4128" s="2">
        <v>0.44</v>
      </c>
      <c r="O4128" s="2" t="s">
        <v>21</v>
      </c>
      <c r="P4128" s="2">
        <v>2</v>
      </c>
      <c r="Q4128" s="2">
        <f t="shared" si="581"/>
        <v>1</v>
      </c>
      <c r="R4128" s="2">
        <v>197.6</v>
      </c>
      <c r="S4128" s="2">
        <f t="shared" si="582"/>
        <v>3</v>
      </c>
      <c r="T4128" s="42">
        <f>DataSet!G2028+DataSet!Q2028+DataSet!S2028</f>
        <v>6</v>
      </c>
      <c r="U4128" s="16" t="str">
        <f t="shared" si="583"/>
        <v>Medium</v>
      </c>
      <c r="V4128" s="4">
        <v>2</v>
      </c>
      <c r="W4128" s="33">
        <f t="shared" si="584"/>
        <v>520.08377142857148</v>
      </c>
      <c r="X4128" s="2" t="s">
        <v>22</v>
      </c>
    </row>
    <row r="4129" spans="1:24" ht="14.25" customHeight="1" x14ac:dyDescent="0.25">
      <c r="A4129" s="2">
        <v>2083</v>
      </c>
      <c r="B4129" s="2">
        <v>43</v>
      </c>
      <c r="C4129" s="2" t="str">
        <f t="shared" si="576"/>
        <v>Mid Adults</v>
      </c>
      <c r="D4129" s="2" t="s">
        <v>23</v>
      </c>
      <c r="E4129" s="2" t="s">
        <v>29</v>
      </c>
      <c r="F4129" s="2">
        <v>605</v>
      </c>
      <c r="G4129" s="2">
        <f t="shared" si="577"/>
        <v>2</v>
      </c>
      <c r="H4129" s="6">
        <v>46279</v>
      </c>
      <c r="I4129" s="12" t="str">
        <f t="shared" si="578"/>
        <v>2026</v>
      </c>
      <c r="J4129" s="10" t="str">
        <f t="shared" si="579"/>
        <v>Sep</v>
      </c>
      <c r="K4129" s="12" t="str">
        <f t="shared" si="580"/>
        <v>14</v>
      </c>
      <c r="L4129" s="2" t="s">
        <v>24</v>
      </c>
      <c r="M4129" s="2" t="s">
        <v>15</v>
      </c>
      <c r="N4129" s="2">
        <v>0.44</v>
      </c>
      <c r="O4129" s="2" t="s">
        <v>16</v>
      </c>
      <c r="P4129" s="2">
        <v>15</v>
      </c>
      <c r="Q4129" s="2">
        <f t="shared" si="581"/>
        <v>2</v>
      </c>
      <c r="R4129" s="2">
        <v>40.33</v>
      </c>
      <c r="S4129" s="2">
        <f t="shared" si="582"/>
        <v>1</v>
      </c>
      <c r="T4129" s="42">
        <f>DataSet!G2084+DataSet!Q2084+DataSet!S2084</f>
        <v>7</v>
      </c>
      <c r="U4129" s="16" t="str">
        <f t="shared" si="583"/>
        <v>High</v>
      </c>
      <c r="V4129" s="4">
        <v>2</v>
      </c>
      <c r="W4129" s="33">
        <f t="shared" si="584"/>
        <v>520.80155172413799</v>
      </c>
      <c r="X4129" s="2" t="s">
        <v>17</v>
      </c>
    </row>
    <row r="4130" spans="1:24" ht="14.25" customHeight="1" x14ac:dyDescent="0.25">
      <c r="A4130" s="2">
        <v>2920</v>
      </c>
      <c r="B4130" s="2">
        <v>62</v>
      </c>
      <c r="C4130" s="2" t="str">
        <f t="shared" si="576"/>
        <v>Seniors</v>
      </c>
      <c r="D4130" s="2" t="s">
        <v>26</v>
      </c>
      <c r="E4130" s="2" t="s">
        <v>27</v>
      </c>
      <c r="F4130" s="2">
        <v>991.25</v>
      </c>
      <c r="G4130" s="2">
        <f t="shared" si="577"/>
        <v>3</v>
      </c>
      <c r="H4130" s="6">
        <v>47116</v>
      </c>
      <c r="I4130" s="12" t="str">
        <f t="shared" si="578"/>
        <v>2028</v>
      </c>
      <c r="J4130" s="10" t="str">
        <f t="shared" si="579"/>
        <v>Dec</v>
      </c>
      <c r="K4130" s="12" t="str">
        <f t="shared" si="580"/>
        <v>29</v>
      </c>
      <c r="L4130" s="2" t="s">
        <v>14</v>
      </c>
      <c r="M4130" s="2" t="s">
        <v>15</v>
      </c>
      <c r="N4130" s="2">
        <v>0.44</v>
      </c>
      <c r="O4130" s="2" t="s">
        <v>21</v>
      </c>
      <c r="P4130" s="2">
        <v>15</v>
      </c>
      <c r="Q4130" s="2">
        <f t="shared" si="581"/>
        <v>2</v>
      </c>
      <c r="R4130" s="2">
        <v>66.08</v>
      </c>
      <c r="S4130" s="2">
        <f t="shared" si="582"/>
        <v>2</v>
      </c>
      <c r="T4130" s="42">
        <f>DataSet!G2921+DataSet!Q2921+DataSet!S2921</f>
        <v>5</v>
      </c>
      <c r="U4130" s="16" t="str">
        <f t="shared" si="583"/>
        <v>Medium</v>
      </c>
      <c r="V4130" s="4">
        <v>5</v>
      </c>
      <c r="W4130" s="33">
        <f t="shared" si="584"/>
        <v>537.38685534591195</v>
      </c>
      <c r="X4130" s="2" t="s">
        <v>22</v>
      </c>
    </row>
    <row r="4131" spans="1:24" ht="14.25" customHeight="1" x14ac:dyDescent="0.25">
      <c r="A4131" s="2">
        <v>2950</v>
      </c>
      <c r="B4131" s="2">
        <v>41</v>
      </c>
      <c r="C4131" s="2" t="str">
        <f t="shared" si="576"/>
        <v>Mid Adults</v>
      </c>
      <c r="D4131" s="2" t="s">
        <v>23</v>
      </c>
      <c r="E4131" s="2" t="s">
        <v>29</v>
      </c>
      <c r="F4131" s="2">
        <v>387.96</v>
      </c>
      <c r="G4131" s="2">
        <f t="shared" si="577"/>
        <v>2</v>
      </c>
      <c r="H4131" s="6">
        <v>47146</v>
      </c>
      <c r="I4131" s="12" t="str">
        <f t="shared" si="578"/>
        <v>2029</v>
      </c>
      <c r="J4131" s="10" t="str">
        <f t="shared" si="579"/>
        <v>Jan</v>
      </c>
      <c r="K4131" s="12" t="str">
        <f t="shared" si="580"/>
        <v>28</v>
      </c>
      <c r="L4131" s="2" t="s">
        <v>24</v>
      </c>
      <c r="M4131" s="2" t="s">
        <v>15</v>
      </c>
      <c r="N4131" s="2">
        <v>0.44</v>
      </c>
      <c r="O4131" s="2" t="s">
        <v>21</v>
      </c>
      <c r="P4131" s="2">
        <v>15</v>
      </c>
      <c r="Q4131" s="2">
        <f t="shared" si="581"/>
        <v>2</v>
      </c>
      <c r="R4131" s="2">
        <v>25.86</v>
      </c>
      <c r="S4131" s="2">
        <f t="shared" si="582"/>
        <v>1</v>
      </c>
      <c r="T4131" s="42">
        <f>DataSet!G2951+DataSet!Q2951+DataSet!S2951</f>
        <v>7</v>
      </c>
      <c r="U4131" s="16" t="str">
        <f t="shared" si="583"/>
        <v>High</v>
      </c>
      <c r="V4131" s="4">
        <v>3</v>
      </c>
      <c r="W4131" s="33">
        <f t="shared" si="584"/>
        <v>504.83072916666714</v>
      </c>
      <c r="X4131" s="2" t="s">
        <v>28</v>
      </c>
    </row>
    <row r="4132" spans="1:24" ht="14.25" customHeight="1" x14ac:dyDescent="0.25">
      <c r="A4132" s="2">
        <v>3094</v>
      </c>
      <c r="B4132" s="2">
        <v>22</v>
      </c>
      <c r="C4132" s="2" t="str">
        <f t="shared" si="576"/>
        <v>Young Adults</v>
      </c>
      <c r="D4132" s="2" t="s">
        <v>12</v>
      </c>
      <c r="E4132" s="2" t="s">
        <v>27</v>
      </c>
      <c r="F4132" s="2">
        <v>247.99</v>
      </c>
      <c r="G4132" s="2">
        <f t="shared" si="577"/>
        <v>1</v>
      </c>
      <c r="H4132" s="6">
        <v>47290</v>
      </c>
      <c r="I4132" s="12" t="str">
        <f t="shared" si="578"/>
        <v>2029</v>
      </c>
      <c r="J4132" s="10" t="str">
        <f t="shared" si="579"/>
        <v>Jun</v>
      </c>
      <c r="K4132" s="12" t="str">
        <f t="shared" si="580"/>
        <v>21</v>
      </c>
      <c r="L4132" s="2" t="s">
        <v>14</v>
      </c>
      <c r="M4132" s="2" t="s">
        <v>15</v>
      </c>
      <c r="N4132" s="2">
        <v>0.44</v>
      </c>
      <c r="O4132" s="2" t="s">
        <v>21</v>
      </c>
      <c r="P4132" s="2">
        <v>9</v>
      </c>
      <c r="Q4132" s="2">
        <f t="shared" si="581"/>
        <v>2</v>
      </c>
      <c r="R4132" s="2">
        <v>27.55</v>
      </c>
      <c r="S4132" s="2">
        <f t="shared" si="582"/>
        <v>1</v>
      </c>
      <c r="T4132" s="42">
        <f>DataSet!G3095+DataSet!Q3095+DataSet!S3095</f>
        <v>5</v>
      </c>
      <c r="U4132" s="16" t="str">
        <f t="shared" si="583"/>
        <v>Medium</v>
      </c>
      <c r="V4132" s="4">
        <v>2</v>
      </c>
      <c r="W4132" s="33">
        <f t="shared" si="584"/>
        <v>520.31485549132947</v>
      </c>
      <c r="X4132" s="2" t="s">
        <v>22</v>
      </c>
    </row>
    <row r="4133" spans="1:24" ht="14.25" customHeight="1" x14ac:dyDescent="0.25">
      <c r="A4133" s="2">
        <v>3150</v>
      </c>
      <c r="B4133" s="2">
        <v>65</v>
      </c>
      <c r="C4133" s="2" t="str">
        <f t="shared" si="576"/>
        <v>Seniors</v>
      </c>
      <c r="D4133" s="2" t="s">
        <v>18</v>
      </c>
      <c r="E4133" s="2" t="s">
        <v>19</v>
      </c>
      <c r="F4133" s="2">
        <v>516.41999999999996</v>
      </c>
      <c r="G4133" s="2">
        <f t="shared" si="577"/>
        <v>2</v>
      </c>
      <c r="H4133" s="6">
        <v>47346</v>
      </c>
      <c r="I4133" s="12" t="str">
        <f t="shared" si="578"/>
        <v>2029</v>
      </c>
      <c r="J4133" s="10" t="str">
        <f t="shared" si="579"/>
        <v>Aug</v>
      </c>
      <c r="K4133" s="12" t="str">
        <f t="shared" si="580"/>
        <v>16</v>
      </c>
      <c r="L4133" s="2" t="s">
        <v>14</v>
      </c>
      <c r="M4133" s="2" t="s">
        <v>15</v>
      </c>
      <c r="N4133" s="2">
        <v>0.44</v>
      </c>
      <c r="O4133" s="2" t="s">
        <v>16</v>
      </c>
      <c r="P4133" s="2">
        <v>19</v>
      </c>
      <c r="Q4133" s="2">
        <f t="shared" si="581"/>
        <v>3</v>
      </c>
      <c r="R4133" s="2">
        <v>27.18</v>
      </c>
      <c r="S4133" s="2">
        <f t="shared" si="582"/>
        <v>1</v>
      </c>
      <c r="T4133" s="42">
        <f>DataSet!G3151+DataSet!Q3151+DataSet!S3151</f>
        <v>4</v>
      </c>
      <c r="U4133" s="16" t="str">
        <f t="shared" si="583"/>
        <v>Low</v>
      </c>
      <c r="V4133" s="4">
        <v>3</v>
      </c>
      <c r="W4133" s="33">
        <f t="shared" si="584"/>
        <v>505.44261780104756</v>
      </c>
      <c r="X4133" s="2" t="s">
        <v>22</v>
      </c>
    </row>
    <row r="4134" spans="1:24" ht="14.25" customHeight="1" x14ac:dyDescent="0.25">
      <c r="A4134" s="2">
        <v>3247</v>
      </c>
      <c r="B4134" s="2">
        <v>57</v>
      </c>
      <c r="C4134" s="2" t="str">
        <f t="shared" si="576"/>
        <v>Late Adults</v>
      </c>
      <c r="D4134" s="2" t="s">
        <v>23</v>
      </c>
      <c r="E4134" s="2" t="s">
        <v>29</v>
      </c>
      <c r="F4134" s="2">
        <v>288.97000000000003</v>
      </c>
      <c r="G4134" s="2">
        <f t="shared" si="577"/>
        <v>1</v>
      </c>
      <c r="H4134" s="6">
        <v>47443</v>
      </c>
      <c r="I4134" s="12" t="str">
        <f t="shared" si="578"/>
        <v>2029</v>
      </c>
      <c r="J4134" s="10" t="str">
        <f t="shared" si="579"/>
        <v>Nov</v>
      </c>
      <c r="K4134" s="12" t="str">
        <f t="shared" si="580"/>
        <v>21</v>
      </c>
      <c r="L4134" s="2" t="s">
        <v>24</v>
      </c>
      <c r="M4134" s="2" t="s">
        <v>25</v>
      </c>
      <c r="N4134" s="2">
        <v>0.44</v>
      </c>
      <c r="O4134" s="2" t="s">
        <v>16</v>
      </c>
      <c r="P4134" s="2">
        <v>7</v>
      </c>
      <c r="Q4134" s="2">
        <f t="shared" si="581"/>
        <v>2</v>
      </c>
      <c r="R4134" s="2">
        <v>41.28</v>
      </c>
      <c r="S4134" s="2">
        <f t="shared" si="582"/>
        <v>1</v>
      </c>
      <c r="T4134" s="42">
        <f>DataSet!G3248+DataSet!Q3248+DataSet!S3248</f>
        <v>6</v>
      </c>
      <c r="U4134" s="16" t="str">
        <f t="shared" si="583"/>
        <v>Medium</v>
      </c>
      <c r="V4134" s="4">
        <v>4</v>
      </c>
      <c r="W4134" s="33">
        <f t="shared" si="584"/>
        <v>512.80643617021269</v>
      </c>
      <c r="X4134" s="2" t="s">
        <v>22</v>
      </c>
    </row>
    <row r="4135" spans="1:24" ht="14.25" customHeight="1" x14ac:dyDescent="0.25">
      <c r="A4135" s="2">
        <v>3706</v>
      </c>
      <c r="B4135" s="2">
        <v>67</v>
      </c>
      <c r="C4135" s="2" t="str">
        <f t="shared" si="576"/>
        <v>Seniors</v>
      </c>
      <c r="D4135" s="2" t="s">
        <v>18</v>
      </c>
      <c r="E4135" s="2" t="s">
        <v>13</v>
      </c>
      <c r="F4135" s="2">
        <v>346.86</v>
      </c>
      <c r="G4135" s="2">
        <f t="shared" si="577"/>
        <v>1</v>
      </c>
      <c r="H4135" s="6">
        <v>47902</v>
      </c>
      <c r="I4135" s="12" t="str">
        <f t="shared" si="578"/>
        <v>2031</v>
      </c>
      <c r="J4135" s="10" t="str">
        <f t="shared" si="579"/>
        <v>Feb</v>
      </c>
      <c r="K4135" s="12" t="str">
        <f t="shared" si="580"/>
        <v>23</v>
      </c>
      <c r="L4135" s="2" t="s">
        <v>30</v>
      </c>
      <c r="M4135" s="2" t="s">
        <v>25</v>
      </c>
      <c r="N4135" s="2">
        <v>0.44</v>
      </c>
      <c r="O4135" s="2" t="s">
        <v>16</v>
      </c>
      <c r="P4135" s="2">
        <v>17</v>
      </c>
      <c r="Q4135" s="2">
        <f t="shared" si="581"/>
        <v>3</v>
      </c>
      <c r="R4135" s="2">
        <v>20.399999999999999</v>
      </c>
      <c r="S4135" s="2">
        <f t="shared" si="582"/>
        <v>1</v>
      </c>
      <c r="T4135" s="42">
        <f>DataSet!G3707+DataSet!Q3707+DataSet!S3707</f>
        <v>6</v>
      </c>
      <c r="U4135" s="16" t="str">
        <f t="shared" si="583"/>
        <v>Medium</v>
      </c>
      <c r="V4135" s="4">
        <v>1</v>
      </c>
      <c r="W4135" s="33">
        <f t="shared" si="584"/>
        <v>536.202</v>
      </c>
      <c r="X4135" s="2" t="s">
        <v>22</v>
      </c>
    </row>
    <row r="4136" spans="1:24" ht="14.25" customHeight="1" x14ac:dyDescent="0.25">
      <c r="A4136" s="2">
        <v>4021</v>
      </c>
      <c r="B4136" s="2">
        <v>68</v>
      </c>
      <c r="C4136" s="2" t="str">
        <f t="shared" si="576"/>
        <v>Seniors</v>
      </c>
      <c r="D4136" s="2" t="s">
        <v>23</v>
      </c>
      <c r="E4136" s="2" t="s">
        <v>29</v>
      </c>
      <c r="F4136" s="2">
        <v>707.39</v>
      </c>
      <c r="G4136" s="2">
        <f t="shared" si="577"/>
        <v>3</v>
      </c>
      <c r="H4136" s="6">
        <v>48217</v>
      </c>
      <c r="I4136" s="12" t="str">
        <f t="shared" si="578"/>
        <v>2032</v>
      </c>
      <c r="J4136" s="10" t="str">
        <f t="shared" si="579"/>
        <v>Jan</v>
      </c>
      <c r="K4136" s="12" t="str">
        <f t="shared" si="580"/>
        <v>04</v>
      </c>
      <c r="L4136" s="2" t="s">
        <v>24</v>
      </c>
      <c r="M4136" s="2" t="s">
        <v>25</v>
      </c>
      <c r="N4136" s="2">
        <v>0.44</v>
      </c>
      <c r="O4136" s="2" t="s">
        <v>21</v>
      </c>
      <c r="P4136" s="2">
        <v>18</v>
      </c>
      <c r="Q4136" s="2">
        <f t="shared" si="581"/>
        <v>3</v>
      </c>
      <c r="R4136" s="2">
        <v>39.299999999999997</v>
      </c>
      <c r="S4136" s="2">
        <f t="shared" si="582"/>
        <v>1</v>
      </c>
      <c r="T4136" s="42">
        <f>DataSet!G4022+DataSet!Q4022+DataSet!S4022</f>
        <v>4</v>
      </c>
      <c r="U4136" s="16" t="str">
        <f t="shared" si="583"/>
        <v>Low</v>
      </c>
      <c r="V4136" s="4">
        <v>3</v>
      </c>
      <c r="W4136" s="33">
        <f t="shared" si="584"/>
        <v>505.3848421052636</v>
      </c>
      <c r="X4136" s="2" t="s">
        <v>17</v>
      </c>
    </row>
    <row r="4137" spans="1:24" ht="14.25" customHeight="1" x14ac:dyDescent="0.25">
      <c r="A4137" s="2">
        <v>4139</v>
      </c>
      <c r="B4137" s="2">
        <v>28</v>
      </c>
      <c r="C4137" s="2" t="str">
        <f t="shared" si="576"/>
        <v>Young Adults</v>
      </c>
      <c r="D4137" s="2" t="s">
        <v>12</v>
      </c>
      <c r="E4137" s="2" t="s">
        <v>19</v>
      </c>
      <c r="F4137" s="2">
        <v>365.8</v>
      </c>
      <c r="G4137" s="2">
        <f t="shared" si="577"/>
        <v>2</v>
      </c>
      <c r="H4137" s="6">
        <v>48335</v>
      </c>
      <c r="I4137" s="12" t="str">
        <f t="shared" si="578"/>
        <v>2032</v>
      </c>
      <c r="J4137" s="10" t="str">
        <f t="shared" si="579"/>
        <v>May</v>
      </c>
      <c r="K4137" s="12" t="str">
        <f t="shared" si="580"/>
        <v>01</v>
      </c>
      <c r="L4137" s="2" t="s">
        <v>30</v>
      </c>
      <c r="M4137" s="2" t="s">
        <v>15</v>
      </c>
      <c r="N4137" s="2">
        <v>0.44</v>
      </c>
      <c r="O4137" s="2" t="s">
        <v>21</v>
      </c>
      <c r="P4137" s="2">
        <v>8</v>
      </c>
      <c r="Q4137" s="2">
        <f t="shared" si="581"/>
        <v>2</v>
      </c>
      <c r="R4137" s="2">
        <v>45.72</v>
      </c>
      <c r="S4137" s="2">
        <f t="shared" si="582"/>
        <v>1</v>
      </c>
      <c r="T4137" s="42">
        <f>DataSet!G4140+DataSet!Q4140+DataSet!S4140</f>
        <v>3</v>
      </c>
      <c r="U4137" s="16" t="str">
        <f t="shared" si="583"/>
        <v>Low</v>
      </c>
      <c r="V4137" s="4">
        <v>1</v>
      </c>
      <c r="W4137" s="33">
        <f t="shared" si="584"/>
        <v>537.39283018867934</v>
      </c>
      <c r="X4137" s="2" t="s">
        <v>28</v>
      </c>
    </row>
    <row r="4138" spans="1:24" ht="14.25" customHeight="1" x14ac:dyDescent="0.25">
      <c r="A4138" s="2">
        <v>4370</v>
      </c>
      <c r="B4138" s="2">
        <v>59</v>
      </c>
      <c r="C4138" s="2" t="str">
        <f t="shared" si="576"/>
        <v>Late Adults</v>
      </c>
      <c r="D4138" s="2" t="s">
        <v>12</v>
      </c>
      <c r="E4138" s="2" t="s">
        <v>13</v>
      </c>
      <c r="F4138" s="2">
        <v>374.75</v>
      </c>
      <c r="G4138" s="2">
        <f t="shared" si="577"/>
        <v>2</v>
      </c>
      <c r="H4138" s="6">
        <v>48566</v>
      </c>
      <c r="I4138" s="12" t="str">
        <f t="shared" si="578"/>
        <v>2032</v>
      </c>
      <c r="J4138" s="10" t="str">
        <f t="shared" si="579"/>
        <v>Dec</v>
      </c>
      <c r="K4138" s="12" t="str">
        <f t="shared" si="580"/>
        <v>18</v>
      </c>
      <c r="L4138" s="2" t="s">
        <v>24</v>
      </c>
      <c r="M4138" s="2" t="s">
        <v>15</v>
      </c>
      <c r="N4138" s="2">
        <v>0.44</v>
      </c>
      <c r="O4138" s="2" t="s">
        <v>16</v>
      </c>
      <c r="P4138" s="2">
        <v>16</v>
      </c>
      <c r="Q4138" s="2">
        <f t="shared" si="581"/>
        <v>3</v>
      </c>
      <c r="R4138" s="2">
        <v>23.42</v>
      </c>
      <c r="S4138" s="2">
        <f t="shared" si="582"/>
        <v>1</v>
      </c>
      <c r="T4138" s="42">
        <f>DataSet!G4371+DataSet!Q4371+DataSet!S4371</f>
        <v>6</v>
      </c>
      <c r="U4138" s="16" t="str">
        <f t="shared" si="583"/>
        <v>Medium</v>
      </c>
      <c r="V4138" s="4">
        <v>4</v>
      </c>
      <c r="W4138" s="33">
        <f t="shared" si="584"/>
        <v>514.00342245989293</v>
      </c>
      <c r="X4138" s="2" t="s">
        <v>22</v>
      </c>
    </row>
    <row r="4139" spans="1:24" ht="14.25" customHeight="1" x14ac:dyDescent="0.25">
      <c r="A4139" s="2">
        <v>4391</v>
      </c>
      <c r="B4139" s="2">
        <v>60</v>
      </c>
      <c r="C4139" s="2" t="str">
        <f t="shared" si="576"/>
        <v>Seniors</v>
      </c>
      <c r="D4139" s="2" t="s">
        <v>12</v>
      </c>
      <c r="E4139" s="2" t="s">
        <v>27</v>
      </c>
      <c r="F4139" s="2">
        <v>363.3</v>
      </c>
      <c r="G4139" s="2">
        <f t="shared" si="577"/>
        <v>2</v>
      </c>
      <c r="H4139" s="6">
        <v>48587</v>
      </c>
      <c r="I4139" s="12" t="str">
        <f t="shared" si="578"/>
        <v>2033</v>
      </c>
      <c r="J4139" s="10" t="str">
        <f t="shared" si="579"/>
        <v>Jan</v>
      </c>
      <c r="K4139" s="12" t="str">
        <f t="shared" si="580"/>
        <v>08</v>
      </c>
      <c r="L4139" s="2" t="s">
        <v>24</v>
      </c>
      <c r="M4139" s="2" t="s">
        <v>15</v>
      </c>
      <c r="N4139" s="2">
        <v>0.44</v>
      </c>
      <c r="O4139" s="2" t="s">
        <v>21</v>
      </c>
      <c r="P4139" s="2">
        <v>17</v>
      </c>
      <c r="Q4139" s="2">
        <f t="shared" si="581"/>
        <v>3</v>
      </c>
      <c r="R4139" s="2">
        <v>21.37</v>
      </c>
      <c r="S4139" s="2">
        <f t="shared" si="582"/>
        <v>1</v>
      </c>
      <c r="T4139" s="42">
        <f>DataSet!G4392+DataSet!Q4392+DataSet!S4392</f>
        <v>4</v>
      </c>
      <c r="U4139" s="16" t="str">
        <f t="shared" si="583"/>
        <v>Low</v>
      </c>
      <c r="V4139" s="4">
        <v>3</v>
      </c>
      <c r="W4139" s="33">
        <f t="shared" si="584"/>
        <v>504.31603174603219</v>
      </c>
      <c r="X4139" s="2" t="s">
        <v>22</v>
      </c>
    </row>
    <row r="4140" spans="1:24" ht="14.25" customHeight="1" x14ac:dyDescent="0.25">
      <c r="A4140" s="2">
        <v>4915</v>
      </c>
      <c r="B4140" s="2">
        <v>51</v>
      </c>
      <c r="C4140" s="2" t="str">
        <f t="shared" si="576"/>
        <v>Late Adults</v>
      </c>
      <c r="D4140" s="2" t="s">
        <v>18</v>
      </c>
      <c r="E4140" s="2" t="s">
        <v>27</v>
      </c>
      <c r="F4140" s="2">
        <v>127.4</v>
      </c>
      <c r="G4140" s="2">
        <f t="shared" si="577"/>
        <v>1</v>
      </c>
      <c r="H4140" s="6">
        <v>49111</v>
      </c>
      <c r="I4140" s="12" t="str">
        <f t="shared" si="578"/>
        <v>2034</v>
      </c>
      <c r="J4140" s="10" t="str">
        <f t="shared" si="579"/>
        <v>Jun</v>
      </c>
      <c r="K4140" s="12" t="str">
        <f t="shared" si="580"/>
        <v>16</v>
      </c>
      <c r="L4140" s="2" t="s">
        <v>24</v>
      </c>
      <c r="M4140" s="2" t="s">
        <v>25</v>
      </c>
      <c r="N4140" s="2">
        <v>0.44</v>
      </c>
      <c r="O4140" s="2" t="s">
        <v>16</v>
      </c>
      <c r="P4140" s="2">
        <v>4</v>
      </c>
      <c r="Q4140" s="2">
        <f t="shared" si="581"/>
        <v>1</v>
      </c>
      <c r="R4140" s="2">
        <v>31.85</v>
      </c>
      <c r="S4140" s="2">
        <f t="shared" si="582"/>
        <v>1</v>
      </c>
      <c r="T4140" s="42">
        <f>DataSet!G4916+DataSet!Q4916+DataSet!S4916</f>
        <v>6</v>
      </c>
      <c r="U4140" s="16" t="str">
        <f t="shared" si="583"/>
        <v>Medium</v>
      </c>
      <c r="V4140" s="4">
        <v>5</v>
      </c>
      <c r="W4140" s="33">
        <f t="shared" si="584"/>
        <v>534.51430379746819</v>
      </c>
      <c r="X4140" s="2" t="s">
        <v>17</v>
      </c>
    </row>
    <row r="4141" spans="1:24" ht="14.25" customHeight="1" x14ac:dyDescent="0.25">
      <c r="A4141" s="2">
        <v>572</v>
      </c>
      <c r="B4141" s="2">
        <v>50</v>
      </c>
      <c r="C4141" s="2" t="str">
        <f t="shared" si="576"/>
        <v>Late Adults</v>
      </c>
      <c r="D4141" s="2" t="s">
        <v>12</v>
      </c>
      <c r="E4141" s="2" t="s">
        <v>27</v>
      </c>
      <c r="F4141" s="2">
        <v>309.24</v>
      </c>
      <c r="G4141" s="2">
        <f t="shared" si="577"/>
        <v>1</v>
      </c>
      <c r="H4141" s="6">
        <v>44768</v>
      </c>
      <c r="I4141" s="12" t="str">
        <f t="shared" si="578"/>
        <v>2022</v>
      </c>
      <c r="J4141" s="10" t="str">
        <f t="shared" si="579"/>
        <v>Jul</v>
      </c>
      <c r="K4141" s="12" t="str">
        <f t="shared" si="580"/>
        <v>26</v>
      </c>
      <c r="L4141" s="2" t="s">
        <v>30</v>
      </c>
      <c r="M4141" s="2" t="s">
        <v>25</v>
      </c>
      <c r="N4141" s="2">
        <v>0.43</v>
      </c>
      <c r="O4141" s="2" t="s">
        <v>16</v>
      </c>
      <c r="P4141" s="2">
        <v>4</v>
      </c>
      <c r="Q4141" s="2">
        <f t="shared" si="581"/>
        <v>1</v>
      </c>
      <c r="R4141" s="2">
        <v>77.31</v>
      </c>
      <c r="S4141" s="2">
        <f t="shared" si="582"/>
        <v>2</v>
      </c>
      <c r="T4141" s="42">
        <f>DataSet!G573+DataSet!Q573+DataSet!S573</f>
        <v>6</v>
      </c>
      <c r="U4141" s="16" t="str">
        <f t="shared" si="583"/>
        <v>Medium</v>
      </c>
      <c r="V4141" s="4">
        <v>5</v>
      </c>
      <c r="W4141" s="33">
        <f t="shared" si="584"/>
        <v>537.10738853503176</v>
      </c>
      <c r="X4141" s="2" t="s">
        <v>22</v>
      </c>
    </row>
    <row r="4142" spans="1:24" ht="14.25" customHeight="1" x14ac:dyDescent="0.25">
      <c r="A4142" s="2">
        <v>829</v>
      </c>
      <c r="B4142" s="2">
        <v>60</v>
      </c>
      <c r="C4142" s="2" t="str">
        <f t="shared" si="576"/>
        <v>Seniors</v>
      </c>
      <c r="D4142" s="2" t="s">
        <v>12</v>
      </c>
      <c r="E4142" s="2" t="s">
        <v>13</v>
      </c>
      <c r="F4142" s="2">
        <v>127.37</v>
      </c>
      <c r="G4142" s="2">
        <f t="shared" si="577"/>
        <v>1</v>
      </c>
      <c r="H4142" s="6">
        <v>45025</v>
      </c>
      <c r="I4142" s="12" t="str">
        <f t="shared" si="578"/>
        <v>2023</v>
      </c>
      <c r="J4142" s="10" t="str">
        <f t="shared" si="579"/>
        <v>Apr</v>
      </c>
      <c r="K4142" s="12" t="str">
        <f t="shared" si="580"/>
        <v>09</v>
      </c>
      <c r="L4142" s="2" t="s">
        <v>30</v>
      </c>
      <c r="M4142" s="2" t="s">
        <v>15</v>
      </c>
      <c r="N4142" s="2">
        <v>0.43</v>
      </c>
      <c r="O4142" s="2" t="s">
        <v>21</v>
      </c>
      <c r="P4142" s="2">
        <v>17</v>
      </c>
      <c r="Q4142" s="2">
        <f t="shared" si="581"/>
        <v>3</v>
      </c>
      <c r="R4142" s="2">
        <v>7.49</v>
      </c>
      <c r="S4142" s="2">
        <f t="shared" si="582"/>
        <v>1</v>
      </c>
      <c r="T4142" s="42">
        <f>DataSet!G830+DataSet!Q830+DataSet!S830</f>
        <v>6</v>
      </c>
      <c r="U4142" s="16" t="str">
        <f t="shared" si="583"/>
        <v>Medium</v>
      </c>
      <c r="V4142" s="4">
        <v>3</v>
      </c>
      <c r="W4142" s="33">
        <f t="shared" si="584"/>
        <v>505.06611702127702</v>
      </c>
      <c r="X4142" s="2" t="s">
        <v>22</v>
      </c>
    </row>
    <row r="4143" spans="1:24" ht="14.25" customHeight="1" x14ac:dyDescent="0.25">
      <c r="A4143" s="2">
        <v>1010</v>
      </c>
      <c r="B4143" s="2">
        <v>21</v>
      </c>
      <c r="C4143" s="2" t="str">
        <f t="shared" si="576"/>
        <v>Young Adults</v>
      </c>
      <c r="D4143" s="2" t="s">
        <v>23</v>
      </c>
      <c r="E4143" s="2" t="s">
        <v>19</v>
      </c>
      <c r="F4143" s="2">
        <v>481.97</v>
      </c>
      <c r="G4143" s="2">
        <f t="shared" si="577"/>
        <v>2</v>
      </c>
      <c r="H4143" s="6">
        <v>45206</v>
      </c>
      <c r="I4143" s="12" t="str">
        <f t="shared" si="578"/>
        <v>2023</v>
      </c>
      <c r="J4143" s="10" t="str">
        <f t="shared" si="579"/>
        <v>Oct</v>
      </c>
      <c r="K4143" s="12" t="str">
        <f t="shared" si="580"/>
        <v>07</v>
      </c>
      <c r="L4143" s="2" t="s">
        <v>20</v>
      </c>
      <c r="M4143" s="2" t="s">
        <v>25</v>
      </c>
      <c r="N4143" s="2">
        <v>0.43</v>
      </c>
      <c r="O4143" s="2" t="s">
        <v>16</v>
      </c>
      <c r="P4143" s="2">
        <v>14</v>
      </c>
      <c r="Q4143" s="2">
        <f t="shared" si="581"/>
        <v>2</v>
      </c>
      <c r="R4143" s="2">
        <v>34.43</v>
      </c>
      <c r="S4143" s="2">
        <f t="shared" si="582"/>
        <v>1</v>
      </c>
      <c r="T4143" s="42">
        <f>DataSet!G1011+DataSet!Q1011+DataSet!S1011</f>
        <v>6</v>
      </c>
      <c r="U4143" s="16" t="str">
        <f t="shared" si="583"/>
        <v>Medium</v>
      </c>
      <c r="V4143" s="4">
        <v>4</v>
      </c>
      <c r="W4143" s="33">
        <f t="shared" si="584"/>
        <v>514.75209677419343</v>
      </c>
      <c r="X4143" s="2" t="s">
        <v>28</v>
      </c>
    </row>
    <row r="4144" spans="1:24" ht="14.25" customHeight="1" x14ac:dyDescent="0.25">
      <c r="A4144" s="2">
        <v>1131</v>
      </c>
      <c r="B4144" s="2">
        <v>56</v>
      </c>
      <c r="C4144" s="2" t="str">
        <f t="shared" si="576"/>
        <v>Late Adults</v>
      </c>
      <c r="D4144" s="2" t="s">
        <v>12</v>
      </c>
      <c r="E4144" s="2" t="s">
        <v>19</v>
      </c>
      <c r="F4144" s="2">
        <v>714.76</v>
      </c>
      <c r="G4144" s="2">
        <f t="shared" si="577"/>
        <v>3</v>
      </c>
      <c r="H4144" s="6">
        <v>45327</v>
      </c>
      <c r="I4144" s="12" t="str">
        <f t="shared" si="578"/>
        <v>2024</v>
      </c>
      <c r="J4144" s="10" t="str">
        <f t="shared" si="579"/>
        <v>Feb</v>
      </c>
      <c r="K4144" s="12" t="str">
        <f t="shared" si="580"/>
        <v>05</v>
      </c>
      <c r="L4144" s="2" t="s">
        <v>20</v>
      </c>
      <c r="M4144" s="2" t="s">
        <v>25</v>
      </c>
      <c r="N4144" s="2">
        <v>0.43</v>
      </c>
      <c r="O4144" s="2" t="s">
        <v>16</v>
      </c>
      <c r="P4144" s="2">
        <v>11</v>
      </c>
      <c r="Q4144" s="2">
        <f t="shared" si="581"/>
        <v>2</v>
      </c>
      <c r="R4144" s="2">
        <v>64.98</v>
      </c>
      <c r="S4144" s="2">
        <f t="shared" si="582"/>
        <v>2</v>
      </c>
      <c r="T4144" s="42">
        <f>DataSet!G1132+DataSet!Q1132+DataSet!S1132</f>
        <v>4</v>
      </c>
      <c r="U4144" s="16" t="str">
        <f t="shared" si="583"/>
        <v>Low</v>
      </c>
      <c r="V4144" s="4">
        <v>1</v>
      </c>
      <c r="W4144" s="33">
        <f t="shared" si="584"/>
        <v>538.47886075949373</v>
      </c>
      <c r="X4144" s="2" t="s">
        <v>17</v>
      </c>
    </row>
    <row r="4145" spans="1:24" ht="14.25" customHeight="1" x14ac:dyDescent="0.25">
      <c r="A4145" s="2">
        <v>1338</v>
      </c>
      <c r="B4145" s="2">
        <v>66</v>
      </c>
      <c r="C4145" s="2" t="str">
        <f t="shared" si="576"/>
        <v>Seniors</v>
      </c>
      <c r="D4145" s="2" t="s">
        <v>18</v>
      </c>
      <c r="E4145" s="2" t="s">
        <v>27</v>
      </c>
      <c r="F4145" s="2">
        <v>571.17999999999995</v>
      </c>
      <c r="G4145" s="2">
        <f t="shared" si="577"/>
        <v>2</v>
      </c>
      <c r="H4145" s="6">
        <v>45534</v>
      </c>
      <c r="I4145" s="12" t="str">
        <f t="shared" si="578"/>
        <v>2024</v>
      </c>
      <c r="J4145" s="10" t="str">
        <f t="shared" si="579"/>
        <v>Aug</v>
      </c>
      <c r="K4145" s="12" t="str">
        <f t="shared" si="580"/>
        <v>30</v>
      </c>
      <c r="L4145" s="2" t="s">
        <v>20</v>
      </c>
      <c r="M4145" s="2" t="s">
        <v>15</v>
      </c>
      <c r="N4145" s="2">
        <v>0.43</v>
      </c>
      <c r="O4145" s="2" t="s">
        <v>21</v>
      </c>
      <c r="P4145" s="2">
        <v>9</v>
      </c>
      <c r="Q4145" s="2">
        <f t="shared" si="581"/>
        <v>2</v>
      </c>
      <c r="R4145" s="2">
        <v>63.46</v>
      </c>
      <c r="S4145" s="2">
        <f t="shared" si="582"/>
        <v>2</v>
      </c>
      <c r="T4145" s="42">
        <f>DataSet!G1339+DataSet!Q1339+DataSet!S1339</f>
        <v>5</v>
      </c>
      <c r="U4145" s="16" t="str">
        <f t="shared" si="583"/>
        <v>Medium</v>
      </c>
      <c r="V4145" s="4">
        <v>2</v>
      </c>
      <c r="W4145" s="33">
        <f t="shared" si="584"/>
        <v>521.89813953488363</v>
      </c>
      <c r="X4145" s="2" t="s">
        <v>28</v>
      </c>
    </row>
    <row r="4146" spans="1:24" ht="14.25" customHeight="1" x14ac:dyDescent="0.25">
      <c r="A4146" s="2">
        <v>1635</v>
      </c>
      <c r="B4146" s="2">
        <v>25</v>
      </c>
      <c r="C4146" s="2" t="str">
        <f t="shared" si="576"/>
        <v>Young Adults</v>
      </c>
      <c r="D4146" s="2" t="s">
        <v>12</v>
      </c>
      <c r="E4146" s="2" t="s">
        <v>13</v>
      </c>
      <c r="F4146" s="2">
        <v>870.37</v>
      </c>
      <c r="G4146" s="2">
        <f t="shared" si="577"/>
        <v>3</v>
      </c>
      <c r="H4146" s="6">
        <v>45831</v>
      </c>
      <c r="I4146" s="12" t="str">
        <f t="shared" si="578"/>
        <v>2025</v>
      </c>
      <c r="J4146" s="10" t="str">
        <f t="shared" si="579"/>
        <v>Jun</v>
      </c>
      <c r="K4146" s="12" t="str">
        <f t="shared" si="580"/>
        <v>23</v>
      </c>
      <c r="L4146" s="2" t="s">
        <v>14</v>
      </c>
      <c r="M4146" s="2" t="s">
        <v>15</v>
      </c>
      <c r="N4146" s="2">
        <v>0.43</v>
      </c>
      <c r="O4146" s="2" t="s">
        <v>16</v>
      </c>
      <c r="P4146" s="2">
        <v>7</v>
      </c>
      <c r="Q4146" s="2">
        <f t="shared" si="581"/>
        <v>2</v>
      </c>
      <c r="R4146" s="2">
        <v>124.34</v>
      </c>
      <c r="S4146" s="2">
        <f t="shared" si="582"/>
        <v>2</v>
      </c>
      <c r="T4146" s="42">
        <f>DataSet!G1636+DataSet!Q1636+DataSet!S1636</f>
        <v>5</v>
      </c>
      <c r="U4146" s="16" t="str">
        <f t="shared" si="583"/>
        <v>Medium</v>
      </c>
      <c r="V4146" s="4">
        <v>5</v>
      </c>
      <c r="W4146" s="33">
        <f t="shared" si="584"/>
        <v>538.56807692307677</v>
      </c>
      <c r="X4146" s="2" t="s">
        <v>17</v>
      </c>
    </row>
    <row r="4147" spans="1:24" ht="14.25" customHeight="1" x14ac:dyDescent="0.25">
      <c r="A4147" s="2">
        <v>2010</v>
      </c>
      <c r="B4147" s="2">
        <v>32</v>
      </c>
      <c r="C4147" s="2" t="str">
        <f t="shared" si="576"/>
        <v>Early Adults</v>
      </c>
      <c r="D4147" s="2" t="s">
        <v>18</v>
      </c>
      <c r="E4147" s="2" t="s">
        <v>27</v>
      </c>
      <c r="F4147" s="2">
        <v>313.35000000000002</v>
      </c>
      <c r="G4147" s="2">
        <f t="shared" si="577"/>
        <v>1</v>
      </c>
      <c r="H4147" s="6">
        <v>46206</v>
      </c>
      <c r="I4147" s="12" t="str">
        <f t="shared" si="578"/>
        <v>2026</v>
      </c>
      <c r="J4147" s="10" t="str">
        <f t="shared" si="579"/>
        <v>Jul</v>
      </c>
      <c r="K4147" s="12" t="str">
        <f t="shared" si="580"/>
        <v>03</v>
      </c>
      <c r="L4147" s="2" t="s">
        <v>24</v>
      </c>
      <c r="M4147" s="2" t="s">
        <v>25</v>
      </c>
      <c r="N4147" s="2">
        <v>0.43</v>
      </c>
      <c r="O4147" s="2" t="s">
        <v>16</v>
      </c>
      <c r="P4147" s="2">
        <v>18</v>
      </c>
      <c r="Q4147" s="2">
        <f t="shared" si="581"/>
        <v>3</v>
      </c>
      <c r="R4147" s="2">
        <v>17.41</v>
      </c>
      <c r="S4147" s="2">
        <f t="shared" si="582"/>
        <v>1</v>
      </c>
      <c r="T4147" s="42">
        <f>DataSet!G2011+DataSet!Q2011+DataSet!S2011</f>
        <v>6</v>
      </c>
      <c r="U4147" s="16" t="str">
        <f t="shared" si="583"/>
        <v>Medium</v>
      </c>
      <c r="V4147" s="4">
        <v>1</v>
      </c>
      <c r="W4147" s="33">
        <f t="shared" si="584"/>
        <v>537.35605095541405</v>
      </c>
      <c r="X4147" s="2" t="s">
        <v>22</v>
      </c>
    </row>
    <row r="4148" spans="1:24" ht="14.25" customHeight="1" x14ac:dyDescent="0.25">
      <c r="A4148" s="2">
        <v>2135</v>
      </c>
      <c r="B4148" s="2">
        <v>31</v>
      </c>
      <c r="C4148" s="2" t="str">
        <f t="shared" si="576"/>
        <v>Early Adults</v>
      </c>
      <c r="D4148" s="2" t="s">
        <v>23</v>
      </c>
      <c r="E4148" s="2" t="s">
        <v>29</v>
      </c>
      <c r="F4148" s="2">
        <v>356.99</v>
      </c>
      <c r="G4148" s="2">
        <f t="shared" si="577"/>
        <v>2</v>
      </c>
      <c r="H4148" s="6">
        <v>46331</v>
      </c>
      <c r="I4148" s="12" t="str">
        <f t="shared" si="578"/>
        <v>2026</v>
      </c>
      <c r="J4148" s="10" t="str">
        <f t="shared" si="579"/>
        <v>Nov</v>
      </c>
      <c r="K4148" s="12" t="str">
        <f t="shared" si="580"/>
        <v>05</v>
      </c>
      <c r="L4148" s="2" t="s">
        <v>30</v>
      </c>
      <c r="M4148" s="2" t="s">
        <v>15</v>
      </c>
      <c r="N4148" s="2">
        <v>0.43</v>
      </c>
      <c r="O4148" s="2" t="s">
        <v>21</v>
      </c>
      <c r="P4148" s="2">
        <v>19</v>
      </c>
      <c r="Q4148" s="2">
        <f t="shared" si="581"/>
        <v>3</v>
      </c>
      <c r="R4148" s="2">
        <v>18.79</v>
      </c>
      <c r="S4148" s="2">
        <f t="shared" si="582"/>
        <v>1</v>
      </c>
      <c r="T4148" s="42">
        <f>DataSet!G2136+DataSet!Q2136+DataSet!S2136</f>
        <v>6</v>
      </c>
      <c r="U4148" s="16" t="str">
        <f t="shared" si="583"/>
        <v>Medium</v>
      </c>
      <c r="V4148" s="4">
        <v>5</v>
      </c>
      <c r="W4148" s="33">
        <f t="shared" si="584"/>
        <v>536.42741935483866</v>
      </c>
      <c r="X4148" s="2" t="s">
        <v>28</v>
      </c>
    </row>
    <row r="4149" spans="1:24" ht="14.25" customHeight="1" x14ac:dyDescent="0.25">
      <c r="A4149" s="2">
        <v>2233</v>
      </c>
      <c r="B4149" s="2">
        <v>56</v>
      </c>
      <c r="C4149" s="2" t="str">
        <f t="shared" si="576"/>
        <v>Late Adults</v>
      </c>
      <c r="D4149" s="2" t="s">
        <v>12</v>
      </c>
      <c r="E4149" s="2" t="s">
        <v>27</v>
      </c>
      <c r="F4149" s="2">
        <v>722.63</v>
      </c>
      <c r="G4149" s="2">
        <f t="shared" si="577"/>
        <v>3</v>
      </c>
      <c r="H4149" s="6">
        <v>46429</v>
      </c>
      <c r="I4149" s="12" t="str">
        <f t="shared" si="578"/>
        <v>2027</v>
      </c>
      <c r="J4149" s="10" t="str">
        <f t="shared" si="579"/>
        <v>Feb</v>
      </c>
      <c r="K4149" s="12" t="str">
        <f t="shared" si="580"/>
        <v>11</v>
      </c>
      <c r="L4149" s="2" t="s">
        <v>20</v>
      </c>
      <c r="M4149" s="2" t="s">
        <v>25</v>
      </c>
      <c r="N4149" s="2">
        <v>0.43</v>
      </c>
      <c r="O4149" s="2" t="s">
        <v>16</v>
      </c>
      <c r="P4149" s="2">
        <v>17</v>
      </c>
      <c r="Q4149" s="2">
        <f t="shared" si="581"/>
        <v>3</v>
      </c>
      <c r="R4149" s="2">
        <v>42.51</v>
      </c>
      <c r="S4149" s="2">
        <f t="shared" si="582"/>
        <v>1</v>
      </c>
      <c r="T4149" s="42">
        <f>DataSet!G2234+DataSet!Q2234+DataSet!S2234</f>
        <v>4</v>
      </c>
      <c r="U4149" s="16" t="str">
        <f t="shared" si="583"/>
        <v>Low</v>
      </c>
      <c r="V4149" s="4">
        <v>3</v>
      </c>
      <c r="W4149" s="33">
        <f t="shared" si="584"/>
        <v>507.08588235294161</v>
      </c>
      <c r="X4149" s="2" t="s">
        <v>17</v>
      </c>
    </row>
    <row r="4150" spans="1:24" ht="14.25" customHeight="1" x14ac:dyDescent="0.25">
      <c r="A4150" s="2">
        <v>2507</v>
      </c>
      <c r="B4150" s="2">
        <v>23</v>
      </c>
      <c r="C4150" s="2" t="str">
        <f t="shared" si="576"/>
        <v>Young Adults</v>
      </c>
      <c r="D4150" s="2" t="s">
        <v>23</v>
      </c>
      <c r="E4150" s="2" t="s">
        <v>13</v>
      </c>
      <c r="F4150" s="2">
        <v>728.84</v>
      </c>
      <c r="G4150" s="2">
        <f t="shared" si="577"/>
        <v>3</v>
      </c>
      <c r="H4150" s="6">
        <v>46703</v>
      </c>
      <c r="I4150" s="12" t="str">
        <f t="shared" si="578"/>
        <v>2027</v>
      </c>
      <c r="J4150" s="10" t="str">
        <f t="shared" si="579"/>
        <v>Nov</v>
      </c>
      <c r="K4150" s="12" t="str">
        <f t="shared" si="580"/>
        <v>12</v>
      </c>
      <c r="L4150" s="2" t="s">
        <v>30</v>
      </c>
      <c r="M4150" s="2" t="s">
        <v>15</v>
      </c>
      <c r="N4150" s="2">
        <v>0.43</v>
      </c>
      <c r="O4150" s="2" t="s">
        <v>16</v>
      </c>
      <c r="P4150" s="2">
        <v>16</v>
      </c>
      <c r="Q4150" s="2">
        <f t="shared" si="581"/>
        <v>3</v>
      </c>
      <c r="R4150" s="2">
        <v>45.55</v>
      </c>
      <c r="S4150" s="2">
        <f t="shared" si="582"/>
        <v>1</v>
      </c>
      <c r="T4150" s="42">
        <f>DataSet!G2508+DataSet!Q2508+DataSet!S2508</f>
        <v>5</v>
      </c>
      <c r="U4150" s="16" t="str">
        <f t="shared" si="583"/>
        <v>Medium</v>
      </c>
      <c r="V4150" s="4">
        <v>3</v>
      </c>
      <c r="W4150" s="33">
        <f t="shared" si="584"/>
        <v>505.9270430107531</v>
      </c>
      <c r="X4150" s="2" t="s">
        <v>17</v>
      </c>
    </row>
    <row r="4151" spans="1:24" ht="14.25" customHeight="1" x14ac:dyDescent="0.25">
      <c r="A4151" s="2">
        <v>2722</v>
      </c>
      <c r="B4151" s="2">
        <v>49</v>
      </c>
      <c r="C4151" s="2" t="str">
        <f t="shared" si="576"/>
        <v>Mid Adults</v>
      </c>
      <c r="D4151" s="2" t="s">
        <v>23</v>
      </c>
      <c r="E4151" s="2" t="s">
        <v>27</v>
      </c>
      <c r="F4151" s="2">
        <v>724.1</v>
      </c>
      <c r="G4151" s="2">
        <f t="shared" si="577"/>
        <v>3</v>
      </c>
      <c r="H4151" s="6">
        <v>46918</v>
      </c>
      <c r="I4151" s="12" t="str">
        <f t="shared" si="578"/>
        <v>2028</v>
      </c>
      <c r="J4151" s="10" t="str">
        <f t="shared" si="579"/>
        <v>Jun</v>
      </c>
      <c r="K4151" s="12" t="str">
        <f t="shared" si="580"/>
        <v>14</v>
      </c>
      <c r="L4151" s="2" t="s">
        <v>24</v>
      </c>
      <c r="M4151" s="2" t="s">
        <v>15</v>
      </c>
      <c r="N4151" s="2">
        <v>0.43</v>
      </c>
      <c r="O4151" s="2" t="s">
        <v>16</v>
      </c>
      <c r="P4151" s="2">
        <v>3</v>
      </c>
      <c r="Q4151" s="2">
        <f t="shared" si="581"/>
        <v>1</v>
      </c>
      <c r="R4151" s="2">
        <v>241.37</v>
      </c>
      <c r="S4151" s="2">
        <f t="shared" si="582"/>
        <v>3</v>
      </c>
      <c r="T4151" s="42">
        <f>DataSet!G2723+DataSet!Q2723+DataSet!S2723</f>
        <v>7</v>
      </c>
      <c r="U4151" s="16" t="str">
        <f t="shared" si="583"/>
        <v>High</v>
      </c>
      <c r="V4151" s="4">
        <v>5</v>
      </c>
      <c r="W4151" s="33">
        <f t="shared" si="584"/>
        <v>537.59259740259733</v>
      </c>
      <c r="X4151" s="2" t="s">
        <v>22</v>
      </c>
    </row>
    <row r="4152" spans="1:24" ht="14.25" customHeight="1" x14ac:dyDescent="0.25">
      <c r="A4152" s="2">
        <v>2731</v>
      </c>
      <c r="B4152" s="2">
        <v>51</v>
      </c>
      <c r="C4152" s="2" t="str">
        <f t="shared" si="576"/>
        <v>Late Adults</v>
      </c>
      <c r="D4152" s="2" t="s">
        <v>26</v>
      </c>
      <c r="E4152" s="2" t="s">
        <v>29</v>
      </c>
      <c r="F4152" s="2">
        <v>262.25</v>
      </c>
      <c r="G4152" s="2">
        <f t="shared" si="577"/>
        <v>1</v>
      </c>
      <c r="H4152" s="6">
        <v>46927</v>
      </c>
      <c r="I4152" s="12" t="str">
        <f t="shared" si="578"/>
        <v>2028</v>
      </c>
      <c r="J4152" s="10" t="str">
        <f t="shared" si="579"/>
        <v>Jun</v>
      </c>
      <c r="K4152" s="12" t="str">
        <f t="shared" si="580"/>
        <v>23</v>
      </c>
      <c r="L4152" s="2" t="s">
        <v>14</v>
      </c>
      <c r="M4152" s="2" t="s">
        <v>25</v>
      </c>
      <c r="N4152" s="2">
        <v>0.43</v>
      </c>
      <c r="O4152" s="2" t="s">
        <v>21</v>
      </c>
      <c r="P4152" s="2">
        <v>13</v>
      </c>
      <c r="Q4152" s="2">
        <f t="shared" si="581"/>
        <v>2</v>
      </c>
      <c r="R4152" s="2">
        <v>20.170000000000002</v>
      </c>
      <c r="S4152" s="2">
        <f t="shared" si="582"/>
        <v>1</v>
      </c>
      <c r="T4152" s="42">
        <f>DataSet!G2732+DataSet!Q2732+DataSet!S2732</f>
        <v>4</v>
      </c>
      <c r="U4152" s="16" t="str">
        <f t="shared" si="583"/>
        <v>Low</v>
      </c>
      <c r="V4152" s="4">
        <v>2</v>
      </c>
      <c r="W4152" s="33">
        <f t="shared" si="584"/>
        <v>521.60994152046771</v>
      </c>
      <c r="X4152" s="2" t="s">
        <v>22</v>
      </c>
    </row>
    <row r="4153" spans="1:24" ht="14.25" customHeight="1" x14ac:dyDescent="0.25">
      <c r="A4153" s="2">
        <v>2907</v>
      </c>
      <c r="B4153" s="2">
        <v>68</v>
      </c>
      <c r="C4153" s="2" t="str">
        <f t="shared" si="576"/>
        <v>Seniors</v>
      </c>
      <c r="D4153" s="2" t="s">
        <v>23</v>
      </c>
      <c r="E4153" s="2" t="s">
        <v>13</v>
      </c>
      <c r="F4153" s="2">
        <v>185.71</v>
      </c>
      <c r="G4153" s="2">
        <f t="shared" si="577"/>
        <v>1</v>
      </c>
      <c r="H4153" s="6">
        <v>47103</v>
      </c>
      <c r="I4153" s="12" t="str">
        <f t="shared" si="578"/>
        <v>2028</v>
      </c>
      <c r="J4153" s="10" t="str">
        <f t="shared" si="579"/>
        <v>Dec</v>
      </c>
      <c r="K4153" s="12" t="str">
        <f t="shared" si="580"/>
        <v>16</v>
      </c>
      <c r="L4153" s="2" t="s">
        <v>30</v>
      </c>
      <c r="M4153" s="2" t="s">
        <v>25</v>
      </c>
      <c r="N4153" s="2">
        <v>0.43</v>
      </c>
      <c r="O4153" s="2" t="s">
        <v>16</v>
      </c>
      <c r="P4153" s="2">
        <v>4</v>
      </c>
      <c r="Q4153" s="2">
        <f t="shared" si="581"/>
        <v>1</v>
      </c>
      <c r="R4153" s="2">
        <v>46.43</v>
      </c>
      <c r="S4153" s="2">
        <f t="shared" si="582"/>
        <v>1</v>
      </c>
      <c r="T4153" s="42">
        <f>DataSet!G2908+DataSet!Q2908+DataSet!S2908</f>
        <v>8</v>
      </c>
      <c r="U4153" s="16" t="str">
        <f t="shared" si="583"/>
        <v>High</v>
      </c>
      <c r="V4153" s="4">
        <v>1</v>
      </c>
      <c r="W4153" s="33">
        <f t="shared" si="584"/>
        <v>538.79198717948725</v>
      </c>
      <c r="X4153" s="2" t="s">
        <v>28</v>
      </c>
    </row>
    <row r="4154" spans="1:24" ht="14.25" customHeight="1" x14ac:dyDescent="0.25">
      <c r="A4154" s="2">
        <v>3300</v>
      </c>
      <c r="B4154" s="2">
        <v>38</v>
      </c>
      <c r="C4154" s="2" t="str">
        <f t="shared" si="576"/>
        <v>Early Adults</v>
      </c>
      <c r="D4154" s="2" t="s">
        <v>23</v>
      </c>
      <c r="E4154" s="2" t="s">
        <v>27</v>
      </c>
      <c r="F4154" s="2">
        <v>114.88</v>
      </c>
      <c r="G4154" s="2">
        <f t="shared" si="577"/>
        <v>1</v>
      </c>
      <c r="H4154" s="6">
        <v>47496</v>
      </c>
      <c r="I4154" s="12" t="str">
        <f t="shared" si="578"/>
        <v>2030</v>
      </c>
      <c r="J4154" s="10" t="str">
        <f t="shared" si="579"/>
        <v>Jan</v>
      </c>
      <c r="K4154" s="12" t="str">
        <f t="shared" si="580"/>
        <v>13</v>
      </c>
      <c r="L4154" s="2" t="s">
        <v>30</v>
      </c>
      <c r="M4154" s="2" t="s">
        <v>15</v>
      </c>
      <c r="N4154" s="2">
        <v>0.43</v>
      </c>
      <c r="O4154" s="2" t="s">
        <v>16</v>
      </c>
      <c r="P4154" s="2">
        <v>14</v>
      </c>
      <c r="Q4154" s="2">
        <f t="shared" si="581"/>
        <v>2</v>
      </c>
      <c r="R4154" s="2">
        <v>8.2100000000000009</v>
      </c>
      <c r="S4154" s="2">
        <f t="shared" si="582"/>
        <v>1</v>
      </c>
      <c r="T4154" s="42">
        <f>DataSet!G3301+DataSet!Q3301+DataSet!S3301</f>
        <v>7</v>
      </c>
      <c r="U4154" s="16" t="str">
        <f t="shared" si="583"/>
        <v>High</v>
      </c>
      <c r="V4154" s="4">
        <v>2</v>
      </c>
      <c r="W4154" s="33">
        <f t="shared" si="584"/>
        <v>523.13558823529399</v>
      </c>
      <c r="X4154" s="2" t="s">
        <v>28</v>
      </c>
    </row>
    <row r="4155" spans="1:24" ht="14.25" customHeight="1" x14ac:dyDescent="0.25">
      <c r="A4155" s="2">
        <v>3326</v>
      </c>
      <c r="B4155" s="2">
        <v>20</v>
      </c>
      <c r="C4155" s="2" t="str">
        <f t="shared" si="576"/>
        <v>Young Adults</v>
      </c>
      <c r="D4155" s="2" t="s">
        <v>12</v>
      </c>
      <c r="E4155" s="2" t="s">
        <v>19</v>
      </c>
      <c r="F4155" s="2">
        <v>823.89</v>
      </c>
      <c r="G4155" s="2">
        <f t="shared" si="577"/>
        <v>3</v>
      </c>
      <c r="H4155" s="6">
        <v>47522</v>
      </c>
      <c r="I4155" s="12" t="str">
        <f t="shared" si="578"/>
        <v>2030</v>
      </c>
      <c r="J4155" s="10" t="str">
        <f t="shared" si="579"/>
        <v>Feb</v>
      </c>
      <c r="K4155" s="12" t="str">
        <f t="shared" si="580"/>
        <v>08</v>
      </c>
      <c r="L4155" s="2" t="s">
        <v>14</v>
      </c>
      <c r="M4155" s="2" t="s">
        <v>25</v>
      </c>
      <c r="N4155" s="2">
        <v>0.43</v>
      </c>
      <c r="O4155" s="2" t="s">
        <v>21</v>
      </c>
      <c r="P4155" s="2">
        <v>12</v>
      </c>
      <c r="Q4155" s="2">
        <f t="shared" si="581"/>
        <v>2</v>
      </c>
      <c r="R4155" s="2">
        <v>68.66</v>
      </c>
      <c r="S4155" s="2">
        <f t="shared" si="582"/>
        <v>2</v>
      </c>
      <c r="T4155" s="42">
        <f>DataSet!G3327+DataSet!Q3327+DataSet!S3327</f>
        <v>7</v>
      </c>
      <c r="U4155" s="16" t="str">
        <f t="shared" si="583"/>
        <v>High</v>
      </c>
      <c r="V4155" s="4">
        <v>4</v>
      </c>
      <c r="W4155" s="33">
        <f t="shared" si="584"/>
        <v>514.92929729729724</v>
      </c>
      <c r="X4155" s="2" t="s">
        <v>22</v>
      </c>
    </row>
    <row r="4156" spans="1:24" ht="14.25" customHeight="1" x14ac:dyDescent="0.25">
      <c r="A4156" s="2">
        <v>3423</v>
      </c>
      <c r="B4156" s="2">
        <v>66</v>
      </c>
      <c r="C4156" s="2" t="str">
        <f t="shared" si="576"/>
        <v>Seniors</v>
      </c>
      <c r="D4156" s="2" t="s">
        <v>23</v>
      </c>
      <c r="E4156" s="2" t="s">
        <v>29</v>
      </c>
      <c r="F4156" s="2">
        <v>920.15</v>
      </c>
      <c r="G4156" s="2">
        <f t="shared" si="577"/>
        <v>3</v>
      </c>
      <c r="H4156" s="6">
        <v>47619</v>
      </c>
      <c r="I4156" s="12" t="str">
        <f t="shared" si="578"/>
        <v>2030</v>
      </c>
      <c r="J4156" s="10" t="str">
        <f t="shared" si="579"/>
        <v>May</v>
      </c>
      <c r="K4156" s="12" t="str">
        <f t="shared" si="580"/>
        <v>16</v>
      </c>
      <c r="L4156" s="2" t="s">
        <v>24</v>
      </c>
      <c r="M4156" s="2" t="s">
        <v>15</v>
      </c>
      <c r="N4156" s="2">
        <v>0.43</v>
      </c>
      <c r="O4156" s="2" t="s">
        <v>21</v>
      </c>
      <c r="P4156" s="2">
        <v>7</v>
      </c>
      <c r="Q4156" s="2">
        <f t="shared" si="581"/>
        <v>2</v>
      </c>
      <c r="R4156" s="2">
        <v>131.44999999999999</v>
      </c>
      <c r="S4156" s="2">
        <f t="shared" si="582"/>
        <v>2</v>
      </c>
      <c r="T4156" s="42">
        <f>DataSet!G3424+DataSet!Q3424+DataSet!S3424</f>
        <v>5</v>
      </c>
      <c r="U4156" s="16" t="str">
        <f t="shared" si="583"/>
        <v>Medium</v>
      </c>
      <c r="V4156" s="4">
        <v>3</v>
      </c>
      <c r="W4156" s="33">
        <f t="shared" si="584"/>
        <v>504.7221081081085</v>
      </c>
      <c r="X4156" s="2" t="s">
        <v>28</v>
      </c>
    </row>
    <row r="4157" spans="1:24" ht="14.25" customHeight="1" x14ac:dyDescent="0.25">
      <c r="A4157" s="2">
        <v>3727</v>
      </c>
      <c r="B4157" s="2">
        <v>59</v>
      </c>
      <c r="C4157" s="2" t="str">
        <f t="shared" si="576"/>
        <v>Late Adults</v>
      </c>
      <c r="D4157" s="2" t="s">
        <v>12</v>
      </c>
      <c r="E4157" s="2" t="s">
        <v>29</v>
      </c>
      <c r="F4157" s="2">
        <v>691.95</v>
      </c>
      <c r="G4157" s="2">
        <f t="shared" si="577"/>
        <v>3</v>
      </c>
      <c r="H4157" s="6">
        <v>47923</v>
      </c>
      <c r="I4157" s="12" t="str">
        <f t="shared" si="578"/>
        <v>2031</v>
      </c>
      <c r="J4157" s="10" t="str">
        <f t="shared" si="579"/>
        <v>Mar</v>
      </c>
      <c r="K4157" s="12" t="str">
        <f t="shared" si="580"/>
        <v>16</v>
      </c>
      <c r="L4157" s="2" t="s">
        <v>30</v>
      </c>
      <c r="M4157" s="2" t="s">
        <v>15</v>
      </c>
      <c r="N4157" s="2">
        <v>0.43</v>
      </c>
      <c r="O4157" s="2" t="s">
        <v>21</v>
      </c>
      <c r="P4157" s="2">
        <v>7</v>
      </c>
      <c r="Q4157" s="2">
        <f t="shared" si="581"/>
        <v>2</v>
      </c>
      <c r="R4157" s="2">
        <v>98.85</v>
      </c>
      <c r="S4157" s="2">
        <f t="shared" si="582"/>
        <v>2</v>
      </c>
      <c r="T4157" s="42">
        <f>DataSet!G3728+DataSet!Q3728+DataSet!S3728</f>
        <v>5</v>
      </c>
      <c r="U4157" s="16" t="str">
        <f t="shared" si="583"/>
        <v>Medium</v>
      </c>
      <c r="V4157" s="4">
        <v>3</v>
      </c>
      <c r="W4157" s="33">
        <f t="shared" si="584"/>
        <v>502.46434782608731</v>
      </c>
      <c r="X4157" s="2" t="s">
        <v>17</v>
      </c>
    </row>
    <row r="4158" spans="1:24" ht="14.25" customHeight="1" x14ac:dyDescent="0.25">
      <c r="A4158" s="2">
        <v>3849</v>
      </c>
      <c r="B4158" s="2">
        <v>25</v>
      </c>
      <c r="C4158" s="2" t="str">
        <f t="shared" si="576"/>
        <v>Young Adults</v>
      </c>
      <c r="D4158" s="2" t="s">
        <v>18</v>
      </c>
      <c r="E4158" s="2" t="s">
        <v>29</v>
      </c>
      <c r="F4158" s="2">
        <v>639.21</v>
      </c>
      <c r="G4158" s="2">
        <f t="shared" si="577"/>
        <v>2</v>
      </c>
      <c r="H4158" s="6">
        <v>48045</v>
      </c>
      <c r="I4158" s="12" t="str">
        <f t="shared" si="578"/>
        <v>2031</v>
      </c>
      <c r="J4158" s="10" t="str">
        <f t="shared" si="579"/>
        <v>Jul</v>
      </c>
      <c r="K4158" s="12" t="str">
        <f t="shared" si="580"/>
        <v>16</v>
      </c>
      <c r="L4158" s="2" t="s">
        <v>24</v>
      </c>
      <c r="M4158" s="2" t="s">
        <v>15</v>
      </c>
      <c r="N4158" s="2">
        <v>0.43</v>
      </c>
      <c r="O4158" s="2" t="s">
        <v>16</v>
      </c>
      <c r="P4158" s="2">
        <v>3</v>
      </c>
      <c r="Q4158" s="2">
        <f t="shared" si="581"/>
        <v>1</v>
      </c>
      <c r="R4158" s="2">
        <v>213.07</v>
      </c>
      <c r="S4158" s="2">
        <f t="shared" si="582"/>
        <v>3</v>
      </c>
      <c r="T4158" s="42">
        <f>DataSet!G3850+DataSet!Q3850+DataSet!S3850</f>
        <v>7</v>
      </c>
      <c r="U4158" s="16" t="str">
        <f t="shared" si="583"/>
        <v>High</v>
      </c>
      <c r="V4158" s="4">
        <v>5</v>
      </c>
      <c r="W4158" s="33">
        <f t="shared" si="584"/>
        <v>536.37359477124176</v>
      </c>
      <c r="X4158" s="2" t="s">
        <v>17</v>
      </c>
    </row>
    <row r="4159" spans="1:24" ht="14.25" customHeight="1" x14ac:dyDescent="0.25">
      <c r="A4159" s="2">
        <v>4559</v>
      </c>
      <c r="B4159" s="2">
        <v>51</v>
      </c>
      <c r="C4159" s="2" t="str">
        <f t="shared" si="576"/>
        <v>Late Adults</v>
      </c>
      <c r="D4159" s="2" t="s">
        <v>12</v>
      </c>
      <c r="E4159" s="2" t="s">
        <v>19</v>
      </c>
      <c r="F4159" s="2">
        <v>249.6</v>
      </c>
      <c r="G4159" s="2">
        <f t="shared" si="577"/>
        <v>1</v>
      </c>
      <c r="H4159" s="6">
        <v>48755</v>
      </c>
      <c r="I4159" s="12" t="str">
        <f t="shared" si="578"/>
        <v>2033</v>
      </c>
      <c r="J4159" s="10" t="str">
        <f t="shared" si="579"/>
        <v>Jun</v>
      </c>
      <c r="K4159" s="12" t="str">
        <f t="shared" si="580"/>
        <v>25</v>
      </c>
      <c r="L4159" s="2" t="s">
        <v>20</v>
      </c>
      <c r="M4159" s="2" t="s">
        <v>15</v>
      </c>
      <c r="N4159" s="2">
        <v>0.43</v>
      </c>
      <c r="O4159" s="2" t="s">
        <v>21</v>
      </c>
      <c r="P4159" s="2">
        <v>1</v>
      </c>
      <c r="Q4159" s="2">
        <f t="shared" si="581"/>
        <v>1</v>
      </c>
      <c r="R4159" s="2">
        <v>249.6</v>
      </c>
      <c r="S4159" s="2">
        <f t="shared" si="582"/>
        <v>3</v>
      </c>
      <c r="T4159" s="42">
        <f>DataSet!G4560+DataSet!Q4560+DataSet!S4560</f>
        <v>5</v>
      </c>
      <c r="U4159" s="16" t="str">
        <f t="shared" si="583"/>
        <v>Medium</v>
      </c>
      <c r="V4159" s="4">
        <v>1</v>
      </c>
      <c r="W4159" s="33">
        <f t="shared" si="584"/>
        <v>541.06993548387118</v>
      </c>
      <c r="X4159" s="2" t="s">
        <v>22</v>
      </c>
    </row>
    <row r="4160" spans="1:24" ht="14.25" customHeight="1" x14ac:dyDescent="0.25">
      <c r="A4160" s="2">
        <v>4622</v>
      </c>
      <c r="B4160" s="2">
        <v>21</v>
      </c>
      <c r="C4160" s="2" t="str">
        <f t="shared" si="576"/>
        <v>Young Adults</v>
      </c>
      <c r="D4160" s="2" t="s">
        <v>12</v>
      </c>
      <c r="E4160" s="2" t="s">
        <v>27</v>
      </c>
      <c r="F4160" s="2">
        <v>876.5</v>
      </c>
      <c r="G4160" s="2">
        <f t="shared" si="577"/>
        <v>3</v>
      </c>
      <c r="H4160" s="6">
        <v>48818</v>
      </c>
      <c r="I4160" s="12" t="str">
        <f t="shared" si="578"/>
        <v>2033</v>
      </c>
      <c r="J4160" s="10" t="str">
        <f t="shared" si="579"/>
        <v>Aug</v>
      </c>
      <c r="K4160" s="12" t="str">
        <f t="shared" si="580"/>
        <v>27</v>
      </c>
      <c r="L4160" s="2" t="s">
        <v>24</v>
      </c>
      <c r="M4160" s="2" t="s">
        <v>25</v>
      </c>
      <c r="N4160" s="2">
        <v>0.43</v>
      </c>
      <c r="O4160" s="2" t="s">
        <v>21</v>
      </c>
      <c r="P4160" s="2">
        <v>2</v>
      </c>
      <c r="Q4160" s="2">
        <f t="shared" si="581"/>
        <v>1</v>
      </c>
      <c r="R4160" s="2">
        <v>438.25</v>
      </c>
      <c r="S4160" s="2">
        <f t="shared" si="582"/>
        <v>3</v>
      </c>
      <c r="T4160" s="42">
        <f>DataSet!G4623+DataSet!Q4623+DataSet!S4623</f>
        <v>4</v>
      </c>
      <c r="U4160" s="16" t="str">
        <f t="shared" si="583"/>
        <v>Low</v>
      </c>
      <c r="V4160" s="4">
        <v>1</v>
      </c>
      <c r="W4160" s="33">
        <f t="shared" si="584"/>
        <v>542.96259740259757</v>
      </c>
      <c r="X4160" s="2" t="s">
        <v>22</v>
      </c>
    </row>
    <row r="4161" spans="1:24" ht="14.25" customHeight="1" x14ac:dyDescent="0.25">
      <c r="A4161" s="2">
        <v>4633</v>
      </c>
      <c r="B4161" s="2">
        <v>66</v>
      </c>
      <c r="C4161" s="2" t="str">
        <f t="shared" si="576"/>
        <v>Seniors</v>
      </c>
      <c r="D4161" s="2" t="s">
        <v>26</v>
      </c>
      <c r="E4161" s="2" t="s">
        <v>29</v>
      </c>
      <c r="F4161" s="2">
        <v>598.21</v>
      </c>
      <c r="G4161" s="2">
        <f t="shared" si="577"/>
        <v>2</v>
      </c>
      <c r="H4161" s="6">
        <v>48829</v>
      </c>
      <c r="I4161" s="12" t="str">
        <f t="shared" si="578"/>
        <v>2033</v>
      </c>
      <c r="J4161" s="10" t="str">
        <f t="shared" si="579"/>
        <v>Sep</v>
      </c>
      <c r="K4161" s="12" t="str">
        <f t="shared" si="580"/>
        <v>07</v>
      </c>
      <c r="L4161" s="2" t="s">
        <v>20</v>
      </c>
      <c r="M4161" s="2" t="s">
        <v>25</v>
      </c>
      <c r="N4161" s="2">
        <v>0.43</v>
      </c>
      <c r="O4161" s="2" t="s">
        <v>16</v>
      </c>
      <c r="P4161" s="2">
        <v>15</v>
      </c>
      <c r="Q4161" s="2">
        <f t="shared" si="581"/>
        <v>2</v>
      </c>
      <c r="R4161" s="2">
        <v>39.880000000000003</v>
      </c>
      <c r="S4161" s="2">
        <f t="shared" si="582"/>
        <v>1</v>
      </c>
      <c r="T4161" s="42">
        <f>DataSet!G4634+DataSet!Q4634+DataSet!S4634</f>
        <v>5</v>
      </c>
      <c r="U4161" s="16" t="str">
        <f t="shared" si="583"/>
        <v>Medium</v>
      </c>
      <c r="V4161" s="4">
        <v>4</v>
      </c>
      <c r="W4161" s="33">
        <f t="shared" si="584"/>
        <v>513.25016304347821</v>
      </c>
      <c r="X4161" s="2" t="s">
        <v>22</v>
      </c>
    </row>
    <row r="4162" spans="1:24" ht="14.25" customHeight="1" x14ac:dyDescent="0.25">
      <c r="A4162" s="2">
        <v>4980</v>
      </c>
      <c r="B4162" s="2">
        <v>18</v>
      </c>
      <c r="C4162" s="2" t="str">
        <f t="shared" ref="C4162:C4225" si="585">IF(AND(B4162&gt;=18, B4162&lt;=29), "Young Adults",
   IF(AND(B4162&gt;=30, B4162&lt;=39), "Early Adults",
      IF(AND(B4162&gt;=40, B4162&lt;=49), "Mid Adults",
         IF(AND(B4162&gt;=50, B4162&lt;=59), "Late Adults",
            IF(AND(B4162&gt;=60, B4162&lt;=69), "Seniors", "Out of Range")
         )
      )
   )
)</f>
        <v>Young Adults</v>
      </c>
      <c r="D4162" s="2" t="s">
        <v>12</v>
      </c>
      <c r="E4162" s="2" t="s">
        <v>19</v>
      </c>
      <c r="F4162" s="2">
        <v>407.94</v>
      </c>
      <c r="G4162" s="2">
        <f t="shared" ref="G4162:G4225" si="586">IF(F4162 &lt;= 350, 1, IF(F4162&gt; 350, IF(F4162 &lt;= 650, 2, 3)))</f>
        <v>2</v>
      </c>
      <c r="H4162" s="6">
        <v>49176</v>
      </c>
      <c r="I4162" s="12" t="str">
        <f t="shared" ref="I4162:I4225" si="587">TEXT(H4162, "yyyy")</f>
        <v>2034</v>
      </c>
      <c r="J4162" s="10" t="str">
        <f t="shared" ref="J4162:J4225" si="588">TEXT(H4162, "mmm")</f>
        <v>Aug</v>
      </c>
      <c r="K4162" s="12" t="str">
        <f t="shared" ref="K4162:K4225" si="589">TEXT(H4162, "dd")</f>
        <v>20</v>
      </c>
      <c r="L4162" s="2" t="s">
        <v>14</v>
      </c>
      <c r="M4162" s="2" t="s">
        <v>15</v>
      </c>
      <c r="N4162" s="2">
        <v>0.43</v>
      </c>
      <c r="O4162" s="2" t="s">
        <v>16</v>
      </c>
      <c r="P4162" s="2">
        <v>6</v>
      </c>
      <c r="Q4162" s="2">
        <f t="shared" ref="Q4162:Q4225" si="590">IF(P4162 &lt;= 5, 1, IF(P4162&gt; 5, IF(P4162 &lt;= 15, 2, 3)))</f>
        <v>2</v>
      </c>
      <c r="R4162" s="2">
        <v>67.989999999999995</v>
      </c>
      <c r="S4162" s="2">
        <f t="shared" ref="S4162:S4225" si="591">IF(R4162 &lt;= 50, 1, IF(R4162&gt; 50, IF(R4162 &lt;= 150, 2, 3)))</f>
        <v>2</v>
      </c>
      <c r="T4162" s="42">
        <f>DataSet!G4981+DataSet!Q4981+DataSet!S4981</f>
        <v>6</v>
      </c>
      <c r="U4162" s="16" t="str">
        <f t="shared" ref="U4162:U4225" si="592">IF(T4162&lt;=4,"Low",IF(T4162&lt;=6,"Medium","High"))</f>
        <v>Medium</v>
      </c>
      <c r="V4162" s="4">
        <v>5</v>
      </c>
      <c r="W4162" s="33">
        <f t="shared" ref="W4162:W4225" si="593">AVERAGEIFS(F4162:F9161, V4162:V9161,V4162 )</f>
        <v>535.69703947368419</v>
      </c>
      <c r="X4162" s="2" t="s">
        <v>22</v>
      </c>
    </row>
    <row r="4163" spans="1:24" ht="14.25" customHeight="1" x14ac:dyDescent="0.25">
      <c r="A4163" s="2">
        <v>9</v>
      </c>
      <c r="B4163" s="2">
        <v>39</v>
      </c>
      <c r="C4163" s="2" t="str">
        <f t="shared" si="585"/>
        <v>Early Adults</v>
      </c>
      <c r="D4163" s="2" t="s">
        <v>12</v>
      </c>
      <c r="E4163" s="2" t="s">
        <v>27</v>
      </c>
      <c r="F4163" s="2">
        <v>425.28</v>
      </c>
      <c r="G4163" s="2">
        <f t="shared" si="586"/>
        <v>2</v>
      </c>
      <c r="H4163" s="6">
        <v>44205</v>
      </c>
      <c r="I4163" s="12" t="str">
        <f t="shared" si="587"/>
        <v>2021</v>
      </c>
      <c r="J4163" s="10" t="str">
        <f t="shared" si="588"/>
        <v>Jan</v>
      </c>
      <c r="K4163" s="12" t="str">
        <f t="shared" si="589"/>
        <v>09</v>
      </c>
      <c r="L4163" s="2" t="s">
        <v>20</v>
      </c>
      <c r="M4163" s="2" t="s">
        <v>25</v>
      </c>
      <c r="N4163" s="2">
        <v>0.42</v>
      </c>
      <c r="O4163" s="2" t="s">
        <v>21</v>
      </c>
      <c r="P4163" s="2">
        <v>19</v>
      </c>
      <c r="Q4163" s="2">
        <f t="shared" si="590"/>
        <v>3</v>
      </c>
      <c r="R4163" s="2">
        <v>22.38</v>
      </c>
      <c r="S4163" s="2">
        <f t="shared" si="591"/>
        <v>1</v>
      </c>
      <c r="T4163" s="42">
        <f>DataSet!G10+DataSet!Q10+DataSet!S10</f>
        <v>5</v>
      </c>
      <c r="U4163" s="16" t="str">
        <f t="shared" si="592"/>
        <v>Medium</v>
      </c>
      <c r="V4163" s="4">
        <v>2</v>
      </c>
      <c r="W4163" s="33">
        <f t="shared" si="593"/>
        <v>525.55130177514786</v>
      </c>
      <c r="X4163" s="2" t="s">
        <v>17</v>
      </c>
    </row>
    <row r="4164" spans="1:24" ht="14.25" customHeight="1" x14ac:dyDescent="0.25">
      <c r="A4164" s="2">
        <v>11</v>
      </c>
      <c r="B4164" s="2">
        <v>54</v>
      </c>
      <c r="C4164" s="2" t="str">
        <f t="shared" si="585"/>
        <v>Late Adults</v>
      </c>
      <c r="D4164" s="2" t="s">
        <v>26</v>
      </c>
      <c r="E4164" s="2" t="s">
        <v>13</v>
      </c>
      <c r="F4164" s="2">
        <v>726.36</v>
      </c>
      <c r="G4164" s="2">
        <f t="shared" si="586"/>
        <v>3</v>
      </c>
      <c r="H4164" s="6">
        <v>44207</v>
      </c>
      <c r="I4164" s="12" t="str">
        <f t="shared" si="587"/>
        <v>2021</v>
      </c>
      <c r="J4164" s="10" t="str">
        <f t="shared" si="588"/>
        <v>Jan</v>
      </c>
      <c r="K4164" s="12" t="str">
        <f t="shared" si="589"/>
        <v>11</v>
      </c>
      <c r="L4164" s="2" t="s">
        <v>14</v>
      </c>
      <c r="M4164" s="2" t="s">
        <v>15</v>
      </c>
      <c r="N4164" s="2">
        <v>0.42</v>
      </c>
      <c r="O4164" s="2" t="s">
        <v>16</v>
      </c>
      <c r="P4164" s="2">
        <v>1</v>
      </c>
      <c r="Q4164" s="2">
        <f t="shared" si="590"/>
        <v>1</v>
      </c>
      <c r="R4164" s="2">
        <v>726.36</v>
      </c>
      <c r="S4164" s="2">
        <f t="shared" si="591"/>
        <v>3</v>
      </c>
      <c r="T4164" s="42">
        <f>DataSet!G12+DataSet!Q12+DataSet!S12</f>
        <v>5</v>
      </c>
      <c r="U4164" s="16" t="str">
        <f t="shared" si="592"/>
        <v>Medium</v>
      </c>
      <c r="V4164" s="4">
        <v>3</v>
      </c>
      <c r="W4164" s="33">
        <f t="shared" si="593"/>
        <v>501.42890710382557</v>
      </c>
      <c r="X4164" s="2" t="s">
        <v>28</v>
      </c>
    </row>
    <row r="4165" spans="1:24" ht="14.25" customHeight="1" x14ac:dyDescent="0.25">
      <c r="A4165" s="2">
        <v>258</v>
      </c>
      <c r="B4165" s="2">
        <v>53</v>
      </c>
      <c r="C4165" s="2" t="str">
        <f t="shared" si="585"/>
        <v>Late Adults</v>
      </c>
      <c r="D4165" s="2" t="s">
        <v>23</v>
      </c>
      <c r="E4165" s="2" t="s">
        <v>27</v>
      </c>
      <c r="F4165" s="2">
        <v>347.4</v>
      </c>
      <c r="G4165" s="2">
        <f t="shared" si="586"/>
        <v>1</v>
      </c>
      <c r="H4165" s="6">
        <v>44454</v>
      </c>
      <c r="I4165" s="12" t="str">
        <f t="shared" si="587"/>
        <v>2021</v>
      </c>
      <c r="J4165" s="10" t="str">
        <f t="shared" si="588"/>
        <v>Sep</v>
      </c>
      <c r="K4165" s="12" t="str">
        <f t="shared" si="589"/>
        <v>15</v>
      </c>
      <c r="L4165" s="2" t="s">
        <v>24</v>
      </c>
      <c r="M4165" s="2" t="s">
        <v>15</v>
      </c>
      <c r="N4165" s="2">
        <v>0.42</v>
      </c>
      <c r="O4165" s="2" t="s">
        <v>16</v>
      </c>
      <c r="P4165" s="2">
        <v>9</v>
      </c>
      <c r="Q4165" s="2">
        <f t="shared" si="590"/>
        <v>2</v>
      </c>
      <c r="R4165" s="2">
        <v>38.6</v>
      </c>
      <c r="S4165" s="2">
        <f t="shared" si="591"/>
        <v>1</v>
      </c>
      <c r="T4165" s="42">
        <f>DataSet!G259+DataSet!Q259+DataSet!S259</f>
        <v>4</v>
      </c>
      <c r="U4165" s="16" t="str">
        <f t="shared" si="592"/>
        <v>Low</v>
      </c>
      <c r="V4165" s="4">
        <v>2</v>
      </c>
      <c r="W4165" s="33">
        <f t="shared" si="593"/>
        <v>526.14815476190461</v>
      </c>
      <c r="X4165" s="2" t="s">
        <v>28</v>
      </c>
    </row>
    <row r="4166" spans="1:24" ht="14.25" customHeight="1" x14ac:dyDescent="0.25">
      <c r="A4166" s="2">
        <v>286</v>
      </c>
      <c r="B4166" s="2">
        <v>54</v>
      </c>
      <c r="C4166" s="2" t="str">
        <f t="shared" si="585"/>
        <v>Late Adults</v>
      </c>
      <c r="D4166" s="2" t="s">
        <v>23</v>
      </c>
      <c r="E4166" s="2" t="s">
        <v>19</v>
      </c>
      <c r="F4166" s="2">
        <v>865.19</v>
      </c>
      <c r="G4166" s="2">
        <f t="shared" si="586"/>
        <v>3</v>
      </c>
      <c r="H4166" s="6">
        <v>44482</v>
      </c>
      <c r="I4166" s="12" t="str">
        <f t="shared" si="587"/>
        <v>2021</v>
      </c>
      <c r="J4166" s="10" t="str">
        <f t="shared" si="588"/>
        <v>Oct</v>
      </c>
      <c r="K4166" s="12" t="str">
        <f t="shared" si="589"/>
        <v>13</v>
      </c>
      <c r="L4166" s="2" t="s">
        <v>14</v>
      </c>
      <c r="M4166" s="2" t="s">
        <v>15</v>
      </c>
      <c r="N4166" s="2">
        <v>0.42</v>
      </c>
      <c r="O4166" s="2" t="s">
        <v>21</v>
      </c>
      <c r="P4166" s="2">
        <v>9</v>
      </c>
      <c r="Q4166" s="2">
        <f t="shared" si="590"/>
        <v>2</v>
      </c>
      <c r="R4166" s="2">
        <v>96.13</v>
      </c>
      <c r="S4166" s="2">
        <f t="shared" si="591"/>
        <v>2</v>
      </c>
      <c r="T4166" s="42">
        <f>DataSet!G287+DataSet!Q287+DataSet!S287</f>
        <v>7</v>
      </c>
      <c r="U4166" s="16" t="str">
        <f t="shared" si="592"/>
        <v>High</v>
      </c>
      <c r="V4166" s="4">
        <v>1</v>
      </c>
      <c r="W4166" s="33">
        <f t="shared" si="593"/>
        <v>540.7826143790852</v>
      </c>
      <c r="X4166" s="2" t="s">
        <v>28</v>
      </c>
    </row>
    <row r="4167" spans="1:24" ht="14.25" customHeight="1" x14ac:dyDescent="0.25">
      <c r="A4167" s="2">
        <v>680</v>
      </c>
      <c r="B4167" s="2">
        <v>46</v>
      </c>
      <c r="C4167" s="2" t="str">
        <f t="shared" si="585"/>
        <v>Mid Adults</v>
      </c>
      <c r="D4167" s="2" t="s">
        <v>26</v>
      </c>
      <c r="E4167" s="2" t="s">
        <v>29</v>
      </c>
      <c r="F4167" s="2">
        <v>748.06</v>
      </c>
      <c r="G4167" s="2">
        <f t="shared" si="586"/>
        <v>3</v>
      </c>
      <c r="H4167" s="6">
        <v>44876</v>
      </c>
      <c r="I4167" s="12" t="str">
        <f t="shared" si="587"/>
        <v>2022</v>
      </c>
      <c r="J4167" s="10" t="str">
        <f t="shared" si="588"/>
        <v>Nov</v>
      </c>
      <c r="K4167" s="12" t="str">
        <f t="shared" si="589"/>
        <v>11</v>
      </c>
      <c r="L4167" s="2" t="s">
        <v>30</v>
      </c>
      <c r="M4167" s="2" t="s">
        <v>15</v>
      </c>
      <c r="N4167" s="2">
        <v>0.42</v>
      </c>
      <c r="O4167" s="2" t="s">
        <v>16</v>
      </c>
      <c r="P4167" s="2">
        <v>9</v>
      </c>
      <c r="Q4167" s="2">
        <f t="shared" si="590"/>
        <v>2</v>
      </c>
      <c r="R4167" s="2">
        <v>83.12</v>
      </c>
      <c r="S4167" s="2">
        <f t="shared" si="591"/>
        <v>2</v>
      </c>
      <c r="T4167" s="42">
        <f>DataSet!G681+DataSet!Q681+DataSet!S681</f>
        <v>5</v>
      </c>
      <c r="U4167" s="16" t="str">
        <f t="shared" si="592"/>
        <v>Medium</v>
      </c>
      <c r="V4167" s="4">
        <v>2</v>
      </c>
      <c r="W4167" s="33">
        <f t="shared" si="593"/>
        <v>527.21850299401183</v>
      </c>
      <c r="X4167" s="2" t="s">
        <v>22</v>
      </c>
    </row>
    <row r="4168" spans="1:24" ht="14.25" customHeight="1" x14ac:dyDescent="0.25">
      <c r="A4168" s="2">
        <v>709</v>
      </c>
      <c r="B4168" s="2">
        <v>44</v>
      </c>
      <c r="C4168" s="2" t="str">
        <f t="shared" si="585"/>
        <v>Mid Adults</v>
      </c>
      <c r="D4168" s="2" t="s">
        <v>26</v>
      </c>
      <c r="E4168" s="2" t="s">
        <v>13</v>
      </c>
      <c r="F4168" s="2">
        <v>573.23</v>
      </c>
      <c r="G4168" s="2">
        <f t="shared" si="586"/>
        <v>2</v>
      </c>
      <c r="H4168" s="6">
        <v>44905</v>
      </c>
      <c r="I4168" s="12" t="str">
        <f t="shared" si="587"/>
        <v>2022</v>
      </c>
      <c r="J4168" s="10" t="str">
        <f t="shared" si="588"/>
        <v>Dec</v>
      </c>
      <c r="K4168" s="12" t="str">
        <f t="shared" si="589"/>
        <v>10</v>
      </c>
      <c r="L4168" s="2" t="s">
        <v>20</v>
      </c>
      <c r="M4168" s="2" t="s">
        <v>25</v>
      </c>
      <c r="N4168" s="2">
        <v>0.42</v>
      </c>
      <c r="O4168" s="2" t="s">
        <v>21</v>
      </c>
      <c r="P4168" s="2">
        <v>1</v>
      </c>
      <c r="Q4168" s="2">
        <f t="shared" si="590"/>
        <v>1</v>
      </c>
      <c r="R4168" s="2">
        <v>573.23</v>
      </c>
      <c r="S4168" s="2">
        <f t="shared" si="591"/>
        <v>3</v>
      </c>
      <c r="T4168" s="42">
        <f>DataSet!G710+DataSet!Q710+DataSet!S710</f>
        <v>4</v>
      </c>
      <c r="U4168" s="16" t="str">
        <f t="shared" si="592"/>
        <v>Low</v>
      </c>
      <c r="V4168" s="4">
        <v>4</v>
      </c>
      <c r="W4168" s="33">
        <f t="shared" si="593"/>
        <v>512.78590163934416</v>
      </c>
      <c r="X4168" s="2" t="s">
        <v>17</v>
      </c>
    </row>
    <row r="4169" spans="1:24" ht="14.25" customHeight="1" x14ac:dyDescent="0.25">
      <c r="A4169" s="2">
        <v>750</v>
      </c>
      <c r="B4169" s="2">
        <v>30</v>
      </c>
      <c r="C4169" s="2" t="str">
        <f t="shared" si="585"/>
        <v>Early Adults</v>
      </c>
      <c r="D4169" s="2" t="s">
        <v>12</v>
      </c>
      <c r="E4169" s="2" t="s">
        <v>27</v>
      </c>
      <c r="F4169" s="2">
        <v>148.78</v>
      </c>
      <c r="G4169" s="2">
        <f t="shared" si="586"/>
        <v>1</v>
      </c>
      <c r="H4169" s="6">
        <v>44946</v>
      </c>
      <c r="I4169" s="12" t="str">
        <f t="shared" si="587"/>
        <v>2023</v>
      </c>
      <c r="J4169" s="10" t="str">
        <f t="shared" si="588"/>
        <v>Jan</v>
      </c>
      <c r="K4169" s="12" t="str">
        <f t="shared" si="589"/>
        <v>20</v>
      </c>
      <c r="L4169" s="2" t="s">
        <v>20</v>
      </c>
      <c r="M4169" s="2" t="s">
        <v>25</v>
      </c>
      <c r="N4169" s="2">
        <v>0.42</v>
      </c>
      <c r="O4169" s="2" t="s">
        <v>16</v>
      </c>
      <c r="P4169" s="2">
        <v>10</v>
      </c>
      <c r="Q4169" s="2">
        <f t="shared" si="590"/>
        <v>2</v>
      </c>
      <c r="R4169" s="2">
        <v>14.88</v>
      </c>
      <c r="S4169" s="2">
        <f t="shared" si="591"/>
        <v>1</v>
      </c>
      <c r="T4169" s="42">
        <f>DataSet!G751+DataSet!Q751+DataSet!S751</f>
        <v>3</v>
      </c>
      <c r="U4169" s="16" t="str">
        <f t="shared" si="592"/>
        <v>Low</v>
      </c>
      <c r="V4169" s="4">
        <v>3</v>
      </c>
      <c r="W4169" s="33">
        <f t="shared" si="593"/>
        <v>500.19302197802239</v>
      </c>
      <c r="X4169" s="2" t="s">
        <v>17</v>
      </c>
    </row>
    <row r="4170" spans="1:24" ht="14.25" customHeight="1" x14ac:dyDescent="0.25">
      <c r="A4170" s="2">
        <v>1026</v>
      </c>
      <c r="B4170" s="2">
        <v>42</v>
      </c>
      <c r="C4170" s="2" t="str">
        <f t="shared" si="585"/>
        <v>Mid Adults</v>
      </c>
      <c r="D4170" s="2" t="s">
        <v>12</v>
      </c>
      <c r="E4170" s="2" t="s">
        <v>13</v>
      </c>
      <c r="F4170" s="2">
        <v>95.14</v>
      </c>
      <c r="G4170" s="2">
        <f t="shared" si="586"/>
        <v>1</v>
      </c>
      <c r="H4170" s="6">
        <v>45222</v>
      </c>
      <c r="I4170" s="12" t="str">
        <f t="shared" si="587"/>
        <v>2023</v>
      </c>
      <c r="J4170" s="10" t="str">
        <f t="shared" si="588"/>
        <v>Oct</v>
      </c>
      <c r="K4170" s="12" t="str">
        <f t="shared" si="589"/>
        <v>23</v>
      </c>
      <c r="L4170" s="2" t="s">
        <v>14</v>
      </c>
      <c r="M4170" s="2" t="s">
        <v>15</v>
      </c>
      <c r="N4170" s="2">
        <v>0.42</v>
      </c>
      <c r="O4170" s="2" t="s">
        <v>16</v>
      </c>
      <c r="P4170" s="2">
        <v>18</v>
      </c>
      <c r="Q4170" s="2">
        <f t="shared" si="590"/>
        <v>3</v>
      </c>
      <c r="R4170" s="2">
        <v>5.29</v>
      </c>
      <c r="S4170" s="2">
        <f t="shared" si="591"/>
        <v>1</v>
      </c>
      <c r="T4170" s="42">
        <f>DataSet!G1027+DataSet!Q1027+DataSet!S1027</f>
        <v>7</v>
      </c>
      <c r="U4170" s="16" t="str">
        <f t="shared" si="592"/>
        <v>High</v>
      </c>
      <c r="V4170" s="4">
        <v>2</v>
      </c>
      <c r="W4170" s="33">
        <f t="shared" si="593"/>
        <v>525.8881325301204</v>
      </c>
      <c r="X4170" s="2" t="s">
        <v>22</v>
      </c>
    </row>
    <row r="4171" spans="1:24" ht="14.25" customHeight="1" x14ac:dyDescent="0.25">
      <c r="A4171" s="2">
        <v>1260</v>
      </c>
      <c r="B4171" s="2">
        <v>31</v>
      </c>
      <c r="C4171" s="2" t="str">
        <f t="shared" si="585"/>
        <v>Early Adults</v>
      </c>
      <c r="D4171" s="2" t="s">
        <v>26</v>
      </c>
      <c r="E4171" s="2" t="s">
        <v>13</v>
      </c>
      <c r="F4171" s="2">
        <v>974.75</v>
      </c>
      <c r="G4171" s="2">
        <f t="shared" si="586"/>
        <v>3</v>
      </c>
      <c r="H4171" s="6">
        <v>45456</v>
      </c>
      <c r="I4171" s="12" t="str">
        <f t="shared" si="587"/>
        <v>2024</v>
      </c>
      <c r="J4171" s="10" t="str">
        <f t="shared" si="588"/>
        <v>Jun</v>
      </c>
      <c r="K4171" s="12" t="str">
        <f t="shared" si="589"/>
        <v>13</v>
      </c>
      <c r="L4171" s="2" t="s">
        <v>24</v>
      </c>
      <c r="M4171" s="2" t="s">
        <v>25</v>
      </c>
      <c r="N4171" s="2">
        <v>0.42</v>
      </c>
      <c r="O4171" s="2" t="s">
        <v>21</v>
      </c>
      <c r="P4171" s="2">
        <v>9</v>
      </c>
      <c r="Q4171" s="2">
        <f t="shared" si="590"/>
        <v>2</v>
      </c>
      <c r="R4171" s="2">
        <v>108.31</v>
      </c>
      <c r="S4171" s="2">
        <f t="shared" si="591"/>
        <v>2</v>
      </c>
      <c r="T4171" s="42">
        <f>DataSet!G1261+DataSet!Q1261+DataSet!S1261</f>
        <v>5</v>
      </c>
      <c r="U4171" s="16" t="str">
        <f t="shared" si="592"/>
        <v>Medium</v>
      </c>
      <c r="V4171" s="4">
        <v>5</v>
      </c>
      <c r="W4171" s="33">
        <f t="shared" si="593"/>
        <v>536.54311258278142</v>
      </c>
      <c r="X4171" s="2" t="s">
        <v>17</v>
      </c>
    </row>
    <row r="4172" spans="1:24" ht="14.25" customHeight="1" x14ac:dyDescent="0.25">
      <c r="A4172" s="2">
        <v>1629</v>
      </c>
      <c r="B4172" s="2">
        <v>60</v>
      </c>
      <c r="C4172" s="2" t="str">
        <f t="shared" si="585"/>
        <v>Seniors</v>
      </c>
      <c r="D4172" s="2" t="s">
        <v>18</v>
      </c>
      <c r="E4172" s="2" t="s">
        <v>27</v>
      </c>
      <c r="F4172" s="2">
        <v>609.15</v>
      </c>
      <c r="G4172" s="2">
        <f t="shared" si="586"/>
        <v>2</v>
      </c>
      <c r="H4172" s="6">
        <v>45825</v>
      </c>
      <c r="I4172" s="12" t="str">
        <f t="shared" si="587"/>
        <v>2025</v>
      </c>
      <c r="J4172" s="10" t="str">
        <f t="shared" si="588"/>
        <v>Jun</v>
      </c>
      <c r="K4172" s="12" t="str">
        <f t="shared" si="589"/>
        <v>17</v>
      </c>
      <c r="L4172" s="2" t="s">
        <v>30</v>
      </c>
      <c r="M4172" s="2" t="s">
        <v>15</v>
      </c>
      <c r="N4172" s="2">
        <v>0.42</v>
      </c>
      <c r="O4172" s="2" t="s">
        <v>16</v>
      </c>
      <c r="P4172" s="2">
        <v>18</v>
      </c>
      <c r="Q4172" s="2">
        <f t="shared" si="590"/>
        <v>3</v>
      </c>
      <c r="R4172" s="2">
        <v>33.840000000000003</v>
      </c>
      <c r="S4172" s="2">
        <f t="shared" si="591"/>
        <v>1</v>
      </c>
      <c r="T4172" s="42">
        <f>DataSet!G1630+DataSet!Q1630+DataSet!S1630</f>
        <v>4</v>
      </c>
      <c r="U4172" s="16" t="str">
        <f t="shared" si="592"/>
        <v>Low</v>
      </c>
      <c r="V4172" s="4">
        <v>3</v>
      </c>
      <c r="W4172" s="33">
        <f t="shared" si="593"/>
        <v>502.13453038674066</v>
      </c>
      <c r="X4172" s="2" t="s">
        <v>28</v>
      </c>
    </row>
    <row r="4173" spans="1:24" ht="14.25" customHeight="1" x14ac:dyDescent="0.25">
      <c r="A4173" s="2">
        <v>2631</v>
      </c>
      <c r="B4173" s="2">
        <v>67</v>
      </c>
      <c r="C4173" s="2" t="str">
        <f t="shared" si="585"/>
        <v>Seniors</v>
      </c>
      <c r="D4173" s="2" t="s">
        <v>12</v>
      </c>
      <c r="E4173" s="2" t="s">
        <v>27</v>
      </c>
      <c r="F4173" s="2">
        <v>549.26</v>
      </c>
      <c r="G4173" s="2">
        <f t="shared" si="586"/>
        <v>2</v>
      </c>
      <c r="H4173" s="6">
        <v>46827</v>
      </c>
      <c r="I4173" s="12" t="str">
        <f t="shared" si="587"/>
        <v>2028</v>
      </c>
      <c r="J4173" s="10" t="str">
        <f t="shared" si="588"/>
        <v>Mar</v>
      </c>
      <c r="K4173" s="12" t="str">
        <f t="shared" si="589"/>
        <v>15</v>
      </c>
      <c r="L4173" s="2" t="s">
        <v>30</v>
      </c>
      <c r="M4173" s="2" t="s">
        <v>25</v>
      </c>
      <c r="N4173" s="2">
        <v>0.42</v>
      </c>
      <c r="O4173" s="2" t="s">
        <v>16</v>
      </c>
      <c r="P4173" s="2">
        <v>1</v>
      </c>
      <c r="Q4173" s="2">
        <f t="shared" si="590"/>
        <v>1</v>
      </c>
      <c r="R4173" s="2">
        <v>549.26</v>
      </c>
      <c r="S4173" s="2">
        <f t="shared" si="591"/>
        <v>3</v>
      </c>
      <c r="T4173" s="42">
        <f>DataSet!G2632+DataSet!Q2632+DataSet!S2632</f>
        <v>7</v>
      </c>
      <c r="U4173" s="16" t="str">
        <f t="shared" si="592"/>
        <v>High</v>
      </c>
      <c r="V4173" s="4">
        <v>2</v>
      </c>
      <c r="W4173" s="33">
        <f t="shared" si="593"/>
        <v>528.49872727272714</v>
      </c>
      <c r="X4173" s="2" t="s">
        <v>17</v>
      </c>
    </row>
    <row r="4174" spans="1:24" ht="14.25" customHeight="1" x14ac:dyDescent="0.25">
      <c r="A4174" s="2">
        <v>2855</v>
      </c>
      <c r="B4174" s="2">
        <v>35</v>
      </c>
      <c r="C4174" s="2" t="str">
        <f t="shared" si="585"/>
        <v>Early Adults</v>
      </c>
      <c r="D4174" s="2" t="s">
        <v>18</v>
      </c>
      <c r="E4174" s="2" t="s">
        <v>27</v>
      </c>
      <c r="F4174" s="2">
        <v>281.3</v>
      </c>
      <c r="G4174" s="2">
        <f t="shared" si="586"/>
        <v>1</v>
      </c>
      <c r="H4174" s="6">
        <v>47051</v>
      </c>
      <c r="I4174" s="12" t="str">
        <f t="shared" si="587"/>
        <v>2028</v>
      </c>
      <c r="J4174" s="10" t="str">
        <f t="shared" si="588"/>
        <v>Oct</v>
      </c>
      <c r="K4174" s="12" t="str">
        <f t="shared" si="589"/>
        <v>25</v>
      </c>
      <c r="L4174" s="2" t="s">
        <v>14</v>
      </c>
      <c r="M4174" s="2" t="s">
        <v>25</v>
      </c>
      <c r="N4174" s="2">
        <v>0.42</v>
      </c>
      <c r="O4174" s="2" t="s">
        <v>16</v>
      </c>
      <c r="P4174" s="2">
        <v>10</v>
      </c>
      <c r="Q4174" s="2">
        <f t="shared" si="590"/>
        <v>2</v>
      </c>
      <c r="R4174" s="2">
        <v>28.13</v>
      </c>
      <c r="S4174" s="2">
        <f t="shared" si="591"/>
        <v>1</v>
      </c>
      <c r="T4174" s="42">
        <f>DataSet!G2856+DataSet!Q2856+DataSet!S2856</f>
        <v>4</v>
      </c>
      <c r="U4174" s="16" t="str">
        <f t="shared" si="592"/>
        <v>Low</v>
      </c>
      <c r="V4174" s="4">
        <v>3</v>
      </c>
      <c r="W4174" s="33">
        <f t="shared" si="593"/>
        <v>501.54000000000036</v>
      </c>
      <c r="X4174" s="2" t="s">
        <v>22</v>
      </c>
    </row>
    <row r="4175" spans="1:24" ht="14.25" customHeight="1" x14ac:dyDescent="0.25">
      <c r="A4175" s="2">
        <v>2890</v>
      </c>
      <c r="B4175" s="2">
        <v>31</v>
      </c>
      <c r="C4175" s="2" t="str">
        <f t="shared" si="585"/>
        <v>Early Adults</v>
      </c>
      <c r="D4175" s="2" t="s">
        <v>23</v>
      </c>
      <c r="E4175" s="2" t="s">
        <v>19</v>
      </c>
      <c r="F4175" s="2">
        <v>688.84</v>
      </c>
      <c r="G4175" s="2">
        <f t="shared" si="586"/>
        <v>3</v>
      </c>
      <c r="H4175" s="6">
        <v>47086</v>
      </c>
      <c r="I4175" s="12" t="str">
        <f t="shared" si="587"/>
        <v>2028</v>
      </c>
      <c r="J4175" s="10" t="str">
        <f t="shared" si="588"/>
        <v>Nov</v>
      </c>
      <c r="K4175" s="12" t="str">
        <f t="shared" si="589"/>
        <v>29</v>
      </c>
      <c r="L4175" s="2" t="s">
        <v>14</v>
      </c>
      <c r="M4175" s="2" t="s">
        <v>15</v>
      </c>
      <c r="N4175" s="2">
        <v>0.42</v>
      </c>
      <c r="O4175" s="2" t="s">
        <v>21</v>
      </c>
      <c r="P4175" s="2">
        <v>14</v>
      </c>
      <c r="Q4175" s="2">
        <f t="shared" si="590"/>
        <v>2</v>
      </c>
      <c r="R4175" s="2">
        <v>49.2</v>
      </c>
      <c r="S4175" s="2">
        <f t="shared" si="591"/>
        <v>1</v>
      </c>
      <c r="T4175" s="42">
        <f>DataSet!G2891+DataSet!Q2891+DataSet!S2891</f>
        <v>7</v>
      </c>
      <c r="U4175" s="16" t="str">
        <f t="shared" si="592"/>
        <v>High</v>
      </c>
      <c r="V4175" s="4">
        <v>3</v>
      </c>
      <c r="W4175" s="33">
        <f t="shared" si="593"/>
        <v>502.77039106145287</v>
      </c>
      <c r="X4175" s="2" t="s">
        <v>28</v>
      </c>
    </row>
    <row r="4176" spans="1:24" ht="14.25" customHeight="1" x14ac:dyDescent="0.25">
      <c r="A4176" s="2">
        <v>3187</v>
      </c>
      <c r="B4176" s="2">
        <v>54</v>
      </c>
      <c r="C4176" s="2" t="str">
        <f t="shared" si="585"/>
        <v>Late Adults</v>
      </c>
      <c r="D4176" s="2" t="s">
        <v>12</v>
      </c>
      <c r="E4176" s="2" t="s">
        <v>13</v>
      </c>
      <c r="F4176" s="2">
        <v>630.34</v>
      </c>
      <c r="G4176" s="2">
        <f t="shared" si="586"/>
        <v>2</v>
      </c>
      <c r="H4176" s="6">
        <v>47383</v>
      </c>
      <c r="I4176" s="12" t="str">
        <f t="shared" si="587"/>
        <v>2029</v>
      </c>
      <c r="J4176" s="10" t="str">
        <f t="shared" si="588"/>
        <v>Sep</v>
      </c>
      <c r="K4176" s="12" t="str">
        <f t="shared" si="589"/>
        <v>22</v>
      </c>
      <c r="L4176" s="2" t="s">
        <v>30</v>
      </c>
      <c r="M4176" s="2" t="s">
        <v>25</v>
      </c>
      <c r="N4176" s="2">
        <v>0.42</v>
      </c>
      <c r="O4176" s="2" t="s">
        <v>21</v>
      </c>
      <c r="P4176" s="2">
        <v>19</v>
      </c>
      <c r="Q4176" s="2">
        <f t="shared" si="590"/>
        <v>3</v>
      </c>
      <c r="R4176" s="2">
        <v>33.18</v>
      </c>
      <c r="S4176" s="2">
        <f t="shared" si="591"/>
        <v>1</v>
      </c>
      <c r="T4176" s="42">
        <f>DataSet!G3188+DataSet!Q3188+DataSet!S3188</f>
        <v>8</v>
      </c>
      <c r="U4176" s="16" t="str">
        <f t="shared" si="592"/>
        <v>High</v>
      </c>
      <c r="V4176" s="4">
        <v>2</v>
      </c>
      <c r="W4176" s="33">
        <f t="shared" si="593"/>
        <v>528.3721341463413</v>
      </c>
      <c r="X4176" s="2" t="s">
        <v>22</v>
      </c>
    </row>
    <row r="4177" spans="1:24" ht="14.25" customHeight="1" x14ac:dyDescent="0.25">
      <c r="A4177" s="2">
        <v>3321</v>
      </c>
      <c r="B4177" s="2">
        <v>67</v>
      </c>
      <c r="C4177" s="2" t="str">
        <f t="shared" si="585"/>
        <v>Seniors</v>
      </c>
      <c r="D4177" s="2" t="s">
        <v>12</v>
      </c>
      <c r="E4177" s="2" t="s">
        <v>27</v>
      </c>
      <c r="F4177" s="2">
        <v>695.81</v>
      </c>
      <c r="G4177" s="2">
        <f t="shared" si="586"/>
        <v>3</v>
      </c>
      <c r="H4177" s="6">
        <v>47517</v>
      </c>
      <c r="I4177" s="12" t="str">
        <f t="shared" si="587"/>
        <v>2030</v>
      </c>
      <c r="J4177" s="10" t="str">
        <f t="shared" si="588"/>
        <v>Feb</v>
      </c>
      <c r="K4177" s="12" t="str">
        <f t="shared" si="589"/>
        <v>03</v>
      </c>
      <c r="L4177" s="2" t="s">
        <v>20</v>
      </c>
      <c r="M4177" s="2" t="s">
        <v>15</v>
      </c>
      <c r="N4177" s="2">
        <v>0.42</v>
      </c>
      <c r="O4177" s="2" t="s">
        <v>16</v>
      </c>
      <c r="P4177" s="2">
        <v>9</v>
      </c>
      <c r="Q4177" s="2">
        <f t="shared" si="590"/>
        <v>2</v>
      </c>
      <c r="R4177" s="2">
        <v>77.31</v>
      </c>
      <c r="S4177" s="2">
        <f t="shared" si="591"/>
        <v>2</v>
      </c>
      <c r="T4177" s="42">
        <f>DataSet!G3322+DataSet!Q3322+DataSet!S3322</f>
        <v>7</v>
      </c>
      <c r="U4177" s="16" t="str">
        <f t="shared" si="592"/>
        <v>High</v>
      </c>
      <c r="V4177" s="4">
        <v>3</v>
      </c>
      <c r="W4177" s="33">
        <f t="shared" si="593"/>
        <v>501.72505617977566</v>
      </c>
      <c r="X4177" s="2" t="s">
        <v>22</v>
      </c>
    </row>
    <row r="4178" spans="1:24" ht="14.25" customHeight="1" x14ac:dyDescent="0.25">
      <c r="A4178" s="2">
        <v>3865</v>
      </c>
      <c r="B4178" s="2">
        <v>45</v>
      </c>
      <c r="C4178" s="2" t="str">
        <f t="shared" si="585"/>
        <v>Mid Adults</v>
      </c>
      <c r="D4178" s="2" t="s">
        <v>18</v>
      </c>
      <c r="E4178" s="2" t="s">
        <v>27</v>
      </c>
      <c r="F4178" s="2">
        <v>773.09</v>
      </c>
      <c r="G4178" s="2">
        <f t="shared" si="586"/>
        <v>3</v>
      </c>
      <c r="H4178" s="6">
        <v>48061</v>
      </c>
      <c r="I4178" s="12" t="str">
        <f t="shared" si="587"/>
        <v>2031</v>
      </c>
      <c r="J4178" s="10" t="str">
        <f t="shared" si="588"/>
        <v>Aug</v>
      </c>
      <c r="K4178" s="12" t="str">
        <f t="shared" si="589"/>
        <v>01</v>
      </c>
      <c r="L4178" s="2" t="s">
        <v>30</v>
      </c>
      <c r="M4178" s="2" t="s">
        <v>15</v>
      </c>
      <c r="N4178" s="2">
        <v>0.42</v>
      </c>
      <c r="O4178" s="2" t="s">
        <v>21</v>
      </c>
      <c r="P4178" s="2">
        <v>13</v>
      </c>
      <c r="Q4178" s="2">
        <f t="shared" si="590"/>
        <v>2</v>
      </c>
      <c r="R4178" s="2">
        <v>59.47</v>
      </c>
      <c r="S4178" s="2">
        <f t="shared" si="591"/>
        <v>2</v>
      </c>
      <c r="T4178" s="42">
        <f>DataSet!G3866+DataSet!Q3866+DataSet!S3866</f>
        <v>7</v>
      </c>
      <c r="U4178" s="16" t="str">
        <f t="shared" si="592"/>
        <v>High</v>
      </c>
      <c r="V4178" s="4">
        <v>4</v>
      </c>
      <c r="W4178" s="33">
        <f t="shared" si="593"/>
        <v>512.45379120879113</v>
      </c>
      <c r="X4178" s="2" t="s">
        <v>22</v>
      </c>
    </row>
    <row r="4179" spans="1:24" ht="14.25" customHeight="1" x14ac:dyDescent="0.25">
      <c r="A4179" s="2">
        <v>4203</v>
      </c>
      <c r="B4179" s="2">
        <v>61</v>
      </c>
      <c r="C4179" s="2" t="str">
        <f t="shared" si="585"/>
        <v>Seniors</v>
      </c>
      <c r="D4179" s="2" t="s">
        <v>12</v>
      </c>
      <c r="E4179" s="2" t="s">
        <v>27</v>
      </c>
      <c r="F4179" s="2">
        <v>590.16999999999996</v>
      </c>
      <c r="G4179" s="2">
        <f t="shared" si="586"/>
        <v>2</v>
      </c>
      <c r="H4179" s="6">
        <v>48399</v>
      </c>
      <c r="I4179" s="12" t="str">
        <f t="shared" si="587"/>
        <v>2032</v>
      </c>
      <c r="J4179" s="10" t="str">
        <f t="shared" si="588"/>
        <v>Jul</v>
      </c>
      <c r="K4179" s="12" t="str">
        <f t="shared" si="589"/>
        <v>04</v>
      </c>
      <c r="L4179" s="2" t="s">
        <v>24</v>
      </c>
      <c r="M4179" s="2" t="s">
        <v>15</v>
      </c>
      <c r="N4179" s="2">
        <v>0.42</v>
      </c>
      <c r="O4179" s="2" t="s">
        <v>16</v>
      </c>
      <c r="P4179" s="2">
        <v>15</v>
      </c>
      <c r="Q4179" s="2">
        <f t="shared" si="590"/>
        <v>2</v>
      </c>
      <c r="R4179" s="2">
        <v>39.340000000000003</v>
      </c>
      <c r="S4179" s="2">
        <f t="shared" si="591"/>
        <v>1</v>
      </c>
      <c r="T4179" s="42">
        <f>DataSet!G4204+DataSet!Q4204+DataSet!S4204</f>
        <v>5</v>
      </c>
      <c r="U4179" s="16" t="str">
        <f t="shared" si="592"/>
        <v>Medium</v>
      </c>
      <c r="V4179" s="4">
        <v>4</v>
      </c>
      <c r="W4179" s="33">
        <f t="shared" si="593"/>
        <v>511.01381215469598</v>
      </c>
      <c r="X4179" s="2" t="s">
        <v>22</v>
      </c>
    </row>
    <row r="4180" spans="1:24" ht="14.25" customHeight="1" x14ac:dyDescent="0.25">
      <c r="A4180" s="2">
        <v>4332</v>
      </c>
      <c r="B4180" s="2">
        <v>54</v>
      </c>
      <c r="C4180" s="2" t="str">
        <f t="shared" si="585"/>
        <v>Late Adults</v>
      </c>
      <c r="D4180" s="2" t="s">
        <v>12</v>
      </c>
      <c r="E4180" s="2" t="s">
        <v>29</v>
      </c>
      <c r="F4180" s="2">
        <v>448.34</v>
      </c>
      <c r="G4180" s="2">
        <f t="shared" si="586"/>
        <v>2</v>
      </c>
      <c r="H4180" s="6">
        <v>48528</v>
      </c>
      <c r="I4180" s="12" t="str">
        <f t="shared" si="587"/>
        <v>2032</v>
      </c>
      <c r="J4180" s="10" t="str">
        <f t="shared" si="588"/>
        <v>Nov</v>
      </c>
      <c r="K4180" s="12" t="str">
        <f t="shared" si="589"/>
        <v>10</v>
      </c>
      <c r="L4180" s="2" t="s">
        <v>14</v>
      </c>
      <c r="M4180" s="2" t="s">
        <v>15</v>
      </c>
      <c r="N4180" s="2">
        <v>0.42</v>
      </c>
      <c r="O4180" s="2" t="s">
        <v>21</v>
      </c>
      <c r="P4180" s="2">
        <v>2</v>
      </c>
      <c r="Q4180" s="2">
        <f t="shared" si="590"/>
        <v>1</v>
      </c>
      <c r="R4180" s="2">
        <v>224.17</v>
      </c>
      <c r="S4180" s="2">
        <f t="shared" si="591"/>
        <v>3</v>
      </c>
      <c r="T4180" s="42">
        <f>DataSet!G4333+DataSet!Q4333+DataSet!S4333</f>
        <v>7</v>
      </c>
      <c r="U4180" s="16" t="str">
        <f t="shared" si="592"/>
        <v>High</v>
      </c>
      <c r="V4180" s="4">
        <v>3</v>
      </c>
      <c r="W4180" s="33">
        <f t="shared" si="593"/>
        <v>500.62853107344677</v>
      </c>
      <c r="X4180" s="2" t="s">
        <v>28</v>
      </c>
    </row>
    <row r="4181" spans="1:24" ht="14.25" customHeight="1" x14ac:dyDescent="0.25">
      <c r="A4181" s="2">
        <v>4433</v>
      </c>
      <c r="B4181" s="2">
        <v>25</v>
      </c>
      <c r="C4181" s="2" t="str">
        <f t="shared" si="585"/>
        <v>Young Adults</v>
      </c>
      <c r="D4181" s="2" t="s">
        <v>23</v>
      </c>
      <c r="E4181" s="2" t="s">
        <v>19</v>
      </c>
      <c r="F4181" s="2">
        <v>432.59</v>
      </c>
      <c r="G4181" s="2">
        <f t="shared" si="586"/>
        <v>2</v>
      </c>
      <c r="H4181" s="6">
        <v>48629</v>
      </c>
      <c r="I4181" s="12" t="str">
        <f t="shared" si="587"/>
        <v>2033</v>
      </c>
      <c r="J4181" s="10" t="str">
        <f t="shared" si="588"/>
        <v>Feb</v>
      </c>
      <c r="K4181" s="12" t="str">
        <f t="shared" si="589"/>
        <v>19</v>
      </c>
      <c r="L4181" s="2" t="s">
        <v>20</v>
      </c>
      <c r="M4181" s="2" t="s">
        <v>25</v>
      </c>
      <c r="N4181" s="2">
        <v>0.42</v>
      </c>
      <c r="O4181" s="2" t="s">
        <v>16</v>
      </c>
      <c r="P4181" s="2">
        <v>4</v>
      </c>
      <c r="Q4181" s="2">
        <f t="shared" si="590"/>
        <v>1</v>
      </c>
      <c r="R4181" s="2">
        <v>108.15</v>
      </c>
      <c r="S4181" s="2">
        <f t="shared" si="591"/>
        <v>2</v>
      </c>
      <c r="T4181" s="42">
        <f>DataSet!G4434+DataSet!Q4434+DataSet!S4434</f>
        <v>6</v>
      </c>
      <c r="U4181" s="16" t="str">
        <f t="shared" si="592"/>
        <v>Medium</v>
      </c>
      <c r="V4181" s="4">
        <v>4</v>
      </c>
      <c r="W4181" s="33">
        <f t="shared" si="593"/>
        <v>510.57405555555539</v>
      </c>
      <c r="X4181" s="2" t="s">
        <v>17</v>
      </c>
    </row>
    <row r="4182" spans="1:24" ht="14.25" customHeight="1" x14ac:dyDescent="0.25">
      <c r="A4182" s="2">
        <v>4478</v>
      </c>
      <c r="B4182" s="2">
        <v>63</v>
      </c>
      <c r="C4182" s="2" t="str">
        <f t="shared" si="585"/>
        <v>Seniors</v>
      </c>
      <c r="D4182" s="2" t="s">
        <v>26</v>
      </c>
      <c r="E4182" s="2" t="s">
        <v>19</v>
      </c>
      <c r="F4182" s="2">
        <v>165.14</v>
      </c>
      <c r="G4182" s="2">
        <f t="shared" si="586"/>
        <v>1</v>
      </c>
      <c r="H4182" s="6">
        <v>48674</v>
      </c>
      <c r="I4182" s="12" t="str">
        <f t="shared" si="587"/>
        <v>2033</v>
      </c>
      <c r="J4182" s="10" t="str">
        <f t="shared" si="588"/>
        <v>Apr</v>
      </c>
      <c r="K4182" s="12" t="str">
        <f t="shared" si="589"/>
        <v>05</v>
      </c>
      <c r="L4182" s="2" t="s">
        <v>20</v>
      </c>
      <c r="M4182" s="2" t="s">
        <v>15</v>
      </c>
      <c r="N4182" s="2">
        <v>0.42</v>
      </c>
      <c r="O4182" s="2" t="s">
        <v>16</v>
      </c>
      <c r="P4182" s="2">
        <v>18</v>
      </c>
      <c r="Q4182" s="2">
        <f t="shared" si="590"/>
        <v>3</v>
      </c>
      <c r="R4182" s="2">
        <v>9.17</v>
      </c>
      <c r="S4182" s="2">
        <f t="shared" si="591"/>
        <v>1</v>
      </c>
      <c r="T4182" s="42">
        <f>DataSet!G4479+DataSet!Q4479+DataSet!S4479</f>
        <v>7</v>
      </c>
      <c r="U4182" s="16" t="str">
        <f t="shared" si="592"/>
        <v>High</v>
      </c>
      <c r="V4182" s="4">
        <v>4</v>
      </c>
      <c r="W4182" s="33">
        <f t="shared" si="593"/>
        <v>511.00972067039095</v>
      </c>
      <c r="X4182" s="2" t="s">
        <v>28</v>
      </c>
    </row>
    <row r="4183" spans="1:24" ht="14.25" customHeight="1" x14ac:dyDescent="0.25">
      <c r="A4183" s="2">
        <v>4490</v>
      </c>
      <c r="B4183" s="2">
        <v>37</v>
      </c>
      <c r="C4183" s="2" t="str">
        <f t="shared" si="585"/>
        <v>Early Adults</v>
      </c>
      <c r="D4183" s="2" t="s">
        <v>23</v>
      </c>
      <c r="E4183" s="2" t="s">
        <v>13</v>
      </c>
      <c r="F4183" s="2">
        <v>872.06</v>
      </c>
      <c r="G4183" s="2">
        <f t="shared" si="586"/>
        <v>3</v>
      </c>
      <c r="H4183" s="6">
        <v>48686</v>
      </c>
      <c r="I4183" s="12" t="str">
        <f t="shared" si="587"/>
        <v>2033</v>
      </c>
      <c r="J4183" s="10" t="str">
        <f t="shared" si="588"/>
        <v>Apr</v>
      </c>
      <c r="K4183" s="12" t="str">
        <f t="shared" si="589"/>
        <v>17</v>
      </c>
      <c r="L4183" s="2" t="s">
        <v>14</v>
      </c>
      <c r="M4183" s="2" t="s">
        <v>25</v>
      </c>
      <c r="N4183" s="2">
        <v>0.42</v>
      </c>
      <c r="O4183" s="2" t="s">
        <v>21</v>
      </c>
      <c r="P4183" s="2">
        <v>3</v>
      </c>
      <c r="Q4183" s="2">
        <f t="shared" si="590"/>
        <v>1</v>
      </c>
      <c r="R4183" s="2">
        <v>290.69</v>
      </c>
      <c r="S4183" s="2">
        <f t="shared" si="591"/>
        <v>3</v>
      </c>
      <c r="T4183" s="42">
        <f>DataSet!G4491+DataSet!Q4491+DataSet!S4491</f>
        <v>5</v>
      </c>
      <c r="U4183" s="16" t="str">
        <f t="shared" si="592"/>
        <v>Medium</v>
      </c>
      <c r="V4183" s="4">
        <v>3</v>
      </c>
      <c r="W4183" s="33">
        <f t="shared" si="593"/>
        <v>500.92562500000042</v>
      </c>
      <c r="X4183" s="2" t="s">
        <v>22</v>
      </c>
    </row>
    <row r="4184" spans="1:24" ht="14.25" customHeight="1" x14ac:dyDescent="0.25">
      <c r="A4184" s="2">
        <v>4818</v>
      </c>
      <c r="B4184" s="2">
        <v>57</v>
      </c>
      <c r="C4184" s="2" t="str">
        <f t="shared" si="585"/>
        <v>Late Adults</v>
      </c>
      <c r="D4184" s="2" t="s">
        <v>18</v>
      </c>
      <c r="E4184" s="2" t="s">
        <v>19</v>
      </c>
      <c r="F4184" s="2">
        <v>251.71</v>
      </c>
      <c r="G4184" s="2">
        <f t="shared" si="586"/>
        <v>1</v>
      </c>
      <c r="H4184" s="6">
        <v>49014</v>
      </c>
      <c r="I4184" s="12" t="str">
        <f t="shared" si="587"/>
        <v>2034</v>
      </c>
      <c r="J4184" s="10" t="str">
        <f t="shared" si="588"/>
        <v>Mar</v>
      </c>
      <c r="K4184" s="12" t="str">
        <f t="shared" si="589"/>
        <v>11</v>
      </c>
      <c r="L4184" s="2" t="s">
        <v>24</v>
      </c>
      <c r="M4184" s="2" t="s">
        <v>25</v>
      </c>
      <c r="N4184" s="2">
        <v>0.42</v>
      </c>
      <c r="O4184" s="2" t="s">
        <v>21</v>
      </c>
      <c r="P4184" s="2">
        <v>19</v>
      </c>
      <c r="Q4184" s="2">
        <f t="shared" si="590"/>
        <v>3</v>
      </c>
      <c r="R4184" s="2">
        <v>13.25</v>
      </c>
      <c r="S4184" s="2">
        <f t="shared" si="591"/>
        <v>1</v>
      </c>
      <c r="T4184" s="42">
        <f>DataSet!G4819+DataSet!Q4819+DataSet!S4819</f>
        <v>4</v>
      </c>
      <c r="U4184" s="16" t="str">
        <f t="shared" si="592"/>
        <v>Low</v>
      </c>
      <c r="V4184" s="4">
        <v>5</v>
      </c>
      <c r="W4184" s="33">
        <f t="shared" si="593"/>
        <v>533.62173333333328</v>
      </c>
      <c r="X4184" s="2" t="s">
        <v>22</v>
      </c>
    </row>
    <row r="4185" spans="1:24" ht="14.25" customHeight="1" x14ac:dyDescent="0.25">
      <c r="A4185" s="2">
        <v>4866</v>
      </c>
      <c r="B4185" s="2">
        <v>51</v>
      </c>
      <c r="C4185" s="2" t="str">
        <f t="shared" si="585"/>
        <v>Late Adults</v>
      </c>
      <c r="D4185" s="2" t="s">
        <v>26</v>
      </c>
      <c r="E4185" s="2" t="s">
        <v>19</v>
      </c>
      <c r="F4185" s="2">
        <v>262.62</v>
      </c>
      <c r="G4185" s="2">
        <f t="shared" si="586"/>
        <v>1</v>
      </c>
      <c r="H4185" s="6">
        <v>49062</v>
      </c>
      <c r="I4185" s="12" t="str">
        <f t="shared" si="587"/>
        <v>2034</v>
      </c>
      <c r="J4185" s="10" t="str">
        <f t="shared" si="588"/>
        <v>Apr</v>
      </c>
      <c r="K4185" s="12" t="str">
        <f t="shared" si="589"/>
        <v>28</v>
      </c>
      <c r="L4185" s="2" t="s">
        <v>14</v>
      </c>
      <c r="M4185" s="2" t="s">
        <v>15</v>
      </c>
      <c r="N4185" s="2">
        <v>0.42</v>
      </c>
      <c r="O4185" s="2" t="s">
        <v>21</v>
      </c>
      <c r="P4185" s="2">
        <v>1</v>
      </c>
      <c r="Q4185" s="2">
        <f t="shared" si="590"/>
        <v>1</v>
      </c>
      <c r="R4185" s="2">
        <v>262.62</v>
      </c>
      <c r="S4185" s="2">
        <f t="shared" si="591"/>
        <v>3</v>
      </c>
      <c r="T4185" s="42">
        <f>DataSet!G4867+DataSet!Q4867+DataSet!S4867</f>
        <v>4</v>
      </c>
      <c r="U4185" s="16" t="str">
        <f t="shared" si="592"/>
        <v>Low</v>
      </c>
      <c r="V4185" s="4">
        <v>4</v>
      </c>
      <c r="W4185" s="33">
        <f t="shared" si="593"/>
        <v>512.95280898876388</v>
      </c>
      <c r="X4185" s="2" t="s">
        <v>22</v>
      </c>
    </row>
    <row r="4186" spans="1:24" ht="14.25" customHeight="1" x14ac:dyDescent="0.25">
      <c r="A4186" s="2">
        <v>4914</v>
      </c>
      <c r="B4186" s="2">
        <v>43</v>
      </c>
      <c r="C4186" s="2" t="str">
        <f t="shared" si="585"/>
        <v>Mid Adults</v>
      </c>
      <c r="D4186" s="2" t="s">
        <v>18</v>
      </c>
      <c r="E4186" s="2" t="s">
        <v>27</v>
      </c>
      <c r="F4186" s="2">
        <v>993.22</v>
      </c>
      <c r="G4186" s="2">
        <f t="shared" si="586"/>
        <v>3</v>
      </c>
      <c r="H4186" s="6">
        <v>49110</v>
      </c>
      <c r="I4186" s="12" t="str">
        <f t="shared" si="587"/>
        <v>2034</v>
      </c>
      <c r="J4186" s="10" t="str">
        <f t="shared" si="588"/>
        <v>Jun</v>
      </c>
      <c r="K4186" s="12" t="str">
        <f t="shared" si="589"/>
        <v>15</v>
      </c>
      <c r="L4186" s="2" t="s">
        <v>14</v>
      </c>
      <c r="M4186" s="2" t="s">
        <v>25</v>
      </c>
      <c r="N4186" s="2">
        <v>0.42</v>
      </c>
      <c r="O4186" s="2" t="s">
        <v>21</v>
      </c>
      <c r="P4186" s="2">
        <v>15</v>
      </c>
      <c r="Q4186" s="2">
        <f t="shared" si="590"/>
        <v>2</v>
      </c>
      <c r="R4186" s="2">
        <v>66.209999999999994</v>
      </c>
      <c r="S4186" s="2">
        <f t="shared" si="591"/>
        <v>2</v>
      </c>
      <c r="T4186" s="42">
        <f>DataSet!G4915+DataSet!Q4915+DataSet!S4915</f>
        <v>6</v>
      </c>
      <c r="U4186" s="16" t="str">
        <f t="shared" si="592"/>
        <v>Medium</v>
      </c>
      <c r="V4186" s="4">
        <v>3</v>
      </c>
      <c r="W4186" s="33">
        <f t="shared" si="593"/>
        <v>498.8048571428576</v>
      </c>
      <c r="X4186" s="2" t="s">
        <v>17</v>
      </c>
    </row>
    <row r="4187" spans="1:24" ht="14.25" customHeight="1" x14ac:dyDescent="0.25">
      <c r="A4187" s="2">
        <v>148</v>
      </c>
      <c r="B4187" s="2">
        <v>54</v>
      </c>
      <c r="C4187" s="2" t="str">
        <f t="shared" si="585"/>
        <v>Late Adults</v>
      </c>
      <c r="D4187" s="2" t="s">
        <v>23</v>
      </c>
      <c r="E4187" s="2" t="s">
        <v>29</v>
      </c>
      <c r="F4187" s="2">
        <v>637.25</v>
      </c>
      <c r="G4187" s="2">
        <f t="shared" si="586"/>
        <v>2</v>
      </c>
      <c r="H4187" s="6">
        <v>44344</v>
      </c>
      <c r="I4187" s="12" t="str">
        <f t="shared" si="587"/>
        <v>2021</v>
      </c>
      <c r="J4187" s="10" t="str">
        <f t="shared" si="588"/>
        <v>May</v>
      </c>
      <c r="K4187" s="12" t="str">
        <f t="shared" si="589"/>
        <v>28</v>
      </c>
      <c r="L4187" s="2" t="s">
        <v>14</v>
      </c>
      <c r="M4187" s="2" t="s">
        <v>25</v>
      </c>
      <c r="N4187" s="2">
        <v>0.41</v>
      </c>
      <c r="O4187" s="2" t="s">
        <v>16</v>
      </c>
      <c r="P4187" s="2">
        <v>10</v>
      </c>
      <c r="Q4187" s="2">
        <f t="shared" si="590"/>
        <v>2</v>
      </c>
      <c r="R4187" s="2">
        <v>63.72</v>
      </c>
      <c r="S4187" s="2">
        <f t="shared" si="591"/>
        <v>2</v>
      </c>
      <c r="T4187" s="42">
        <f>DataSet!G149+DataSet!Q149+DataSet!S149</f>
        <v>5</v>
      </c>
      <c r="U4187" s="16" t="str">
        <f t="shared" si="592"/>
        <v>Medium</v>
      </c>
      <c r="V4187" s="4">
        <v>2</v>
      </c>
      <c r="W4187" s="33">
        <f t="shared" si="593"/>
        <v>527.74656441717775</v>
      </c>
      <c r="X4187" s="2" t="s">
        <v>17</v>
      </c>
    </row>
    <row r="4188" spans="1:24" ht="14.25" customHeight="1" x14ac:dyDescent="0.25">
      <c r="A4188" s="2">
        <v>273</v>
      </c>
      <c r="B4188" s="2">
        <v>45</v>
      </c>
      <c r="C4188" s="2" t="str">
        <f t="shared" si="585"/>
        <v>Mid Adults</v>
      </c>
      <c r="D4188" s="2" t="s">
        <v>23</v>
      </c>
      <c r="E4188" s="2" t="s">
        <v>27</v>
      </c>
      <c r="F4188" s="2">
        <v>743.25</v>
      </c>
      <c r="G4188" s="2">
        <f t="shared" si="586"/>
        <v>3</v>
      </c>
      <c r="H4188" s="6">
        <v>44469</v>
      </c>
      <c r="I4188" s="12" t="str">
        <f t="shared" si="587"/>
        <v>2021</v>
      </c>
      <c r="J4188" s="10" t="str">
        <f t="shared" si="588"/>
        <v>Sep</v>
      </c>
      <c r="K4188" s="12" t="str">
        <f t="shared" si="589"/>
        <v>30</v>
      </c>
      <c r="L4188" s="2" t="s">
        <v>20</v>
      </c>
      <c r="M4188" s="2" t="s">
        <v>15</v>
      </c>
      <c r="N4188" s="2">
        <v>0.41</v>
      </c>
      <c r="O4188" s="2" t="s">
        <v>16</v>
      </c>
      <c r="P4188" s="2">
        <v>17</v>
      </c>
      <c r="Q4188" s="2">
        <f t="shared" si="590"/>
        <v>3</v>
      </c>
      <c r="R4188" s="2">
        <v>43.72</v>
      </c>
      <c r="S4188" s="2">
        <f t="shared" si="591"/>
        <v>1</v>
      </c>
      <c r="T4188" s="42">
        <f>DataSet!G274+DataSet!Q274+DataSet!S274</f>
        <v>5</v>
      </c>
      <c r="U4188" s="16" t="str">
        <f t="shared" si="592"/>
        <v>Medium</v>
      </c>
      <c r="V4188" s="4">
        <v>4</v>
      </c>
      <c r="W4188" s="33">
        <f t="shared" si="593"/>
        <v>514.36711864406766</v>
      </c>
      <c r="X4188" s="2" t="s">
        <v>28</v>
      </c>
    </row>
    <row r="4189" spans="1:24" ht="14.25" customHeight="1" x14ac:dyDescent="0.25">
      <c r="A4189" s="2">
        <v>302</v>
      </c>
      <c r="B4189" s="2">
        <v>21</v>
      </c>
      <c r="C4189" s="2" t="str">
        <f t="shared" si="585"/>
        <v>Young Adults</v>
      </c>
      <c r="D4189" s="2" t="s">
        <v>26</v>
      </c>
      <c r="E4189" s="2" t="s">
        <v>27</v>
      </c>
      <c r="F4189" s="2">
        <v>132.63999999999999</v>
      </c>
      <c r="G4189" s="2">
        <f t="shared" si="586"/>
        <v>1</v>
      </c>
      <c r="H4189" s="6">
        <v>44498</v>
      </c>
      <c r="I4189" s="12" t="str">
        <f t="shared" si="587"/>
        <v>2021</v>
      </c>
      <c r="J4189" s="10" t="str">
        <f t="shared" si="588"/>
        <v>Oct</v>
      </c>
      <c r="K4189" s="12" t="str">
        <f t="shared" si="589"/>
        <v>29</v>
      </c>
      <c r="L4189" s="2" t="s">
        <v>20</v>
      </c>
      <c r="M4189" s="2" t="s">
        <v>25</v>
      </c>
      <c r="N4189" s="2">
        <v>0.41</v>
      </c>
      <c r="O4189" s="2" t="s">
        <v>16</v>
      </c>
      <c r="P4189" s="2">
        <v>1</v>
      </c>
      <c r="Q4189" s="2">
        <f t="shared" si="590"/>
        <v>1</v>
      </c>
      <c r="R4189" s="2">
        <v>132.63999999999999</v>
      </c>
      <c r="S4189" s="2">
        <f t="shared" si="591"/>
        <v>2</v>
      </c>
      <c r="T4189" s="42">
        <f>DataSet!G303+DataSet!Q303+DataSet!S303</f>
        <v>6</v>
      </c>
      <c r="U4189" s="16" t="str">
        <f t="shared" si="592"/>
        <v>Medium</v>
      </c>
      <c r="V4189" s="4">
        <v>4</v>
      </c>
      <c r="W4189" s="33">
        <f t="shared" si="593"/>
        <v>513.06664772727265</v>
      </c>
      <c r="X4189" s="2" t="s">
        <v>22</v>
      </c>
    </row>
    <row r="4190" spans="1:24" ht="14.25" customHeight="1" x14ac:dyDescent="0.25">
      <c r="A4190" s="2">
        <v>977</v>
      </c>
      <c r="B4190" s="2">
        <v>57</v>
      </c>
      <c r="C4190" s="2" t="str">
        <f t="shared" si="585"/>
        <v>Late Adults</v>
      </c>
      <c r="D4190" s="2" t="s">
        <v>23</v>
      </c>
      <c r="E4190" s="2" t="s">
        <v>29</v>
      </c>
      <c r="F4190" s="2">
        <v>796.64</v>
      </c>
      <c r="G4190" s="2">
        <f t="shared" si="586"/>
        <v>3</v>
      </c>
      <c r="H4190" s="6">
        <v>45173</v>
      </c>
      <c r="I4190" s="12" t="str">
        <f t="shared" si="587"/>
        <v>2023</v>
      </c>
      <c r="J4190" s="10" t="str">
        <f t="shared" si="588"/>
        <v>Sep</v>
      </c>
      <c r="K4190" s="12" t="str">
        <f t="shared" si="589"/>
        <v>04</v>
      </c>
      <c r="L4190" s="2" t="s">
        <v>20</v>
      </c>
      <c r="M4190" s="2" t="s">
        <v>25</v>
      </c>
      <c r="N4190" s="2">
        <v>0.41</v>
      </c>
      <c r="O4190" s="2" t="s">
        <v>16</v>
      </c>
      <c r="P4190" s="2">
        <v>17</v>
      </c>
      <c r="Q4190" s="2">
        <f t="shared" si="590"/>
        <v>3</v>
      </c>
      <c r="R4190" s="2">
        <v>46.86</v>
      </c>
      <c r="S4190" s="2">
        <f t="shared" si="591"/>
        <v>1</v>
      </c>
      <c r="T4190" s="42">
        <f>DataSet!G978+DataSet!Q978+DataSet!S978</f>
        <v>4</v>
      </c>
      <c r="U4190" s="16" t="str">
        <f t="shared" si="592"/>
        <v>Low</v>
      </c>
      <c r="V4190" s="4">
        <v>4</v>
      </c>
      <c r="W4190" s="33">
        <f t="shared" si="593"/>
        <v>515.2405142857142</v>
      </c>
      <c r="X4190" s="2" t="s">
        <v>17</v>
      </c>
    </row>
    <row r="4191" spans="1:24" ht="14.25" customHeight="1" x14ac:dyDescent="0.25">
      <c r="A4191" s="2">
        <v>1194</v>
      </c>
      <c r="B4191" s="2">
        <v>39</v>
      </c>
      <c r="C4191" s="2" t="str">
        <f t="shared" si="585"/>
        <v>Early Adults</v>
      </c>
      <c r="D4191" s="2" t="s">
        <v>26</v>
      </c>
      <c r="E4191" s="2" t="s">
        <v>29</v>
      </c>
      <c r="F4191" s="2">
        <v>105.06</v>
      </c>
      <c r="G4191" s="2">
        <f t="shared" si="586"/>
        <v>1</v>
      </c>
      <c r="H4191" s="6">
        <v>45390</v>
      </c>
      <c r="I4191" s="12" t="str">
        <f t="shared" si="587"/>
        <v>2024</v>
      </c>
      <c r="J4191" s="10" t="str">
        <f t="shared" si="588"/>
        <v>Apr</v>
      </c>
      <c r="K4191" s="12" t="str">
        <f t="shared" si="589"/>
        <v>08</v>
      </c>
      <c r="L4191" s="2" t="s">
        <v>14</v>
      </c>
      <c r="M4191" s="2" t="s">
        <v>25</v>
      </c>
      <c r="N4191" s="2">
        <v>0.41</v>
      </c>
      <c r="O4191" s="2" t="s">
        <v>21</v>
      </c>
      <c r="P4191" s="2">
        <v>11</v>
      </c>
      <c r="Q4191" s="2">
        <f t="shared" si="590"/>
        <v>2</v>
      </c>
      <c r="R4191" s="2">
        <v>9.5500000000000007</v>
      </c>
      <c r="S4191" s="2">
        <f t="shared" si="591"/>
        <v>1</v>
      </c>
      <c r="T4191" s="42">
        <f>DataSet!G1195+DataSet!Q1195+DataSet!S1195</f>
        <v>5</v>
      </c>
      <c r="U4191" s="16" t="str">
        <f t="shared" si="592"/>
        <v>Medium</v>
      </c>
      <c r="V4191" s="4">
        <v>3</v>
      </c>
      <c r="W4191" s="33">
        <f t="shared" si="593"/>
        <v>495.96339080459813</v>
      </c>
      <c r="X4191" s="2" t="s">
        <v>17</v>
      </c>
    </row>
    <row r="4192" spans="1:24" ht="14.25" customHeight="1" x14ac:dyDescent="0.25">
      <c r="A4192" s="2">
        <v>1390</v>
      </c>
      <c r="B4192" s="2">
        <v>22</v>
      </c>
      <c r="C4192" s="2" t="str">
        <f t="shared" si="585"/>
        <v>Young Adults</v>
      </c>
      <c r="D4192" s="2" t="s">
        <v>12</v>
      </c>
      <c r="E4192" s="2" t="s">
        <v>19</v>
      </c>
      <c r="F4192" s="2">
        <v>172.05</v>
      </c>
      <c r="G4192" s="2">
        <f t="shared" si="586"/>
        <v>1</v>
      </c>
      <c r="H4192" s="6">
        <v>45586</v>
      </c>
      <c r="I4192" s="12" t="str">
        <f t="shared" si="587"/>
        <v>2024</v>
      </c>
      <c r="J4192" s="10" t="str">
        <f t="shared" si="588"/>
        <v>Oct</v>
      </c>
      <c r="K4192" s="12" t="str">
        <f t="shared" si="589"/>
        <v>21</v>
      </c>
      <c r="L4192" s="2" t="s">
        <v>20</v>
      </c>
      <c r="M4192" s="2" t="s">
        <v>15</v>
      </c>
      <c r="N4192" s="2">
        <v>0.41</v>
      </c>
      <c r="O4192" s="2" t="s">
        <v>16</v>
      </c>
      <c r="P4192" s="2">
        <v>7</v>
      </c>
      <c r="Q4192" s="2">
        <f t="shared" si="590"/>
        <v>2</v>
      </c>
      <c r="R4192" s="2">
        <v>24.58</v>
      </c>
      <c r="S4192" s="2">
        <f t="shared" si="591"/>
        <v>1</v>
      </c>
      <c r="T4192" s="42">
        <f>DataSet!G1391+DataSet!Q1391+DataSet!S1391</f>
        <v>7</v>
      </c>
      <c r="U4192" s="16" t="str">
        <f t="shared" si="592"/>
        <v>High</v>
      </c>
      <c r="V4192" s="4">
        <v>4</v>
      </c>
      <c r="W4192" s="33">
        <f t="shared" si="593"/>
        <v>513.62327586206891</v>
      </c>
      <c r="X4192" s="2" t="s">
        <v>17</v>
      </c>
    </row>
    <row r="4193" spans="1:24" ht="14.25" customHeight="1" x14ac:dyDescent="0.25">
      <c r="A4193" s="2">
        <v>1412</v>
      </c>
      <c r="B4193" s="2">
        <v>30</v>
      </c>
      <c r="C4193" s="2" t="str">
        <f t="shared" si="585"/>
        <v>Early Adults</v>
      </c>
      <c r="D4193" s="2" t="s">
        <v>23</v>
      </c>
      <c r="E4193" s="2" t="s">
        <v>29</v>
      </c>
      <c r="F4193" s="2">
        <v>653.9</v>
      </c>
      <c r="G4193" s="2">
        <f t="shared" si="586"/>
        <v>3</v>
      </c>
      <c r="H4193" s="6">
        <v>45608</v>
      </c>
      <c r="I4193" s="12" t="str">
        <f t="shared" si="587"/>
        <v>2024</v>
      </c>
      <c r="J4193" s="10" t="str">
        <f t="shared" si="588"/>
        <v>Nov</v>
      </c>
      <c r="K4193" s="12" t="str">
        <f t="shared" si="589"/>
        <v>12</v>
      </c>
      <c r="L4193" s="2" t="s">
        <v>24</v>
      </c>
      <c r="M4193" s="2" t="s">
        <v>15</v>
      </c>
      <c r="N4193" s="2">
        <v>0.41</v>
      </c>
      <c r="O4193" s="2" t="s">
        <v>16</v>
      </c>
      <c r="P4193" s="2">
        <v>3</v>
      </c>
      <c r="Q4193" s="2">
        <f t="shared" si="590"/>
        <v>1</v>
      </c>
      <c r="R4193" s="2">
        <v>217.97</v>
      </c>
      <c r="S4193" s="2">
        <f t="shared" si="591"/>
        <v>3</v>
      </c>
      <c r="T4193" s="42">
        <f>DataSet!G1413+DataSet!Q1413+DataSet!S1413</f>
        <v>7</v>
      </c>
      <c r="U4193" s="16" t="str">
        <f t="shared" si="592"/>
        <v>High</v>
      </c>
      <c r="V4193" s="4">
        <v>4</v>
      </c>
      <c r="W4193" s="33">
        <f t="shared" si="593"/>
        <v>515.59768786127165</v>
      </c>
      <c r="X4193" s="2" t="s">
        <v>22</v>
      </c>
    </row>
    <row r="4194" spans="1:24" ht="14.25" customHeight="1" x14ac:dyDescent="0.25">
      <c r="A4194" s="2">
        <v>1530</v>
      </c>
      <c r="B4194" s="2">
        <v>42</v>
      </c>
      <c r="C4194" s="2" t="str">
        <f t="shared" si="585"/>
        <v>Mid Adults</v>
      </c>
      <c r="D4194" s="2" t="s">
        <v>26</v>
      </c>
      <c r="E4194" s="2" t="s">
        <v>27</v>
      </c>
      <c r="F4194" s="2">
        <v>749.29</v>
      </c>
      <c r="G4194" s="2">
        <f t="shared" si="586"/>
        <v>3</v>
      </c>
      <c r="H4194" s="6">
        <v>45726</v>
      </c>
      <c r="I4194" s="12" t="str">
        <f t="shared" si="587"/>
        <v>2025</v>
      </c>
      <c r="J4194" s="10" t="str">
        <f t="shared" si="588"/>
        <v>Mar</v>
      </c>
      <c r="K4194" s="12" t="str">
        <f t="shared" si="589"/>
        <v>10</v>
      </c>
      <c r="L4194" s="2" t="s">
        <v>30</v>
      </c>
      <c r="M4194" s="2" t="s">
        <v>25</v>
      </c>
      <c r="N4194" s="2">
        <v>0.41</v>
      </c>
      <c r="O4194" s="2" t="s">
        <v>16</v>
      </c>
      <c r="P4194" s="2">
        <v>4</v>
      </c>
      <c r="Q4194" s="2">
        <f t="shared" si="590"/>
        <v>1</v>
      </c>
      <c r="R4194" s="2">
        <v>187.32</v>
      </c>
      <c r="S4194" s="2">
        <f t="shared" si="591"/>
        <v>3</v>
      </c>
      <c r="T4194" s="42">
        <f>DataSet!G1531+DataSet!Q1531+DataSet!S1531</f>
        <v>7</v>
      </c>
      <c r="U4194" s="16" t="str">
        <f t="shared" si="592"/>
        <v>High</v>
      </c>
      <c r="V4194" s="4">
        <v>4</v>
      </c>
      <c r="W4194" s="33">
        <f t="shared" si="593"/>
        <v>514.79360465116281</v>
      </c>
      <c r="X4194" s="2" t="s">
        <v>28</v>
      </c>
    </row>
    <row r="4195" spans="1:24" ht="14.25" customHeight="1" x14ac:dyDescent="0.25">
      <c r="A4195" s="2">
        <v>1532</v>
      </c>
      <c r="B4195" s="2">
        <v>62</v>
      </c>
      <c r="C4195" s="2" t="str">
        <f t="shared" si="585"/>
        <v>Seniors</v>
      </c>
      <c r="D4195" s="2" t="s">
        <v>26</v>
      </c>
      <c r="E4195" s="2" t="s">
        <v>13</v>
      </c>
      <c r="F4195" s="2">
        <v>533.54999999999995</v>
      </c>
      <c r="G4195" s="2">
        <f t="shared" si="586"/>
        <v>2</v>
      </c>
      <c r="H4195" s="6">
        <v>45728</v>
      </c>
      <c r="I4195" s="12" t="str">
        <f t="shared" si="587"/>
        <v>2025</v>
      </c>
      <c r="J4195" s="10" t="str">
        <f t="shared" si="588"/>
        <v>Mar</v>
      </c>
      <c r="K4195" s="12" t="str">
        <f t="shared" si="589"/>
        <v>12</v>
      </c>
      <c r="L4195" s="2" t="s">
        <v>24</v>
      </c>
      <c r="M4195" s="2" t="s">
        <v>15</v>
      </c>
      <c r="N4195" s="2">
        <v>0.41</v>
      </c>
      <c r="O4195" s="2" t="s">
        <v>21</v>
      </c>
      <c r="P4195" s="2">
        <v>10</v>
      </c>
      <c r="Q4195" s="2">
        <f t="shared" si="590"/>
        <v>2</v>
      </c>
      <c r="R4195" s="2">
        <v>53.36</v>
      </c>
      <c r="S4195" s="2">
        <f t="shared" si="591"/>
        <v>2</v>
      </c>
      <c r="T4195" s="42">
        <f>DataSet!G1533+DataSet!Q1533+DataSet!S1533</f>
        <v>7</v>
      </c>
      <c r="U4195" s="16" t="str">
        <f t="shared" si="592"/>
        <v>High</v>
      </c>
      <c r="V4195" s="4">
        <v>1</v>
      </c>
      <c r="W4195" s="33">
        <f t="shared" si="593"/>
        <v>538.64835526315835</v>
      </c>
      <c r="X4195" s="2" t="s">
        <v>17</v>
      </c>
    </row>
    <row r="4196" spans="1:24" ht="14.25" customHeight="1" x14ac:dyDescent="0.25">
      <c r="A4196" s="2">
        <v>1798</v>
      </c>
      <c r="B4196" s="2">
        <v>47</v>
      </c>
      <c r="C4196" s="2" t="str">
        <f t="shared" si="585"/>
        <v>Mid Adults</v>
      </c>
      <c r="D4196" s="2" t="s">
        <v>26</v>
      </c>
      <c r="E4196" s="2" t="s">
        <v>13</v>
      </c>
      <c r="F4196" s="2">
        <v>836.78</v>
      </c>
      <c r="G4196" s="2">
        <f t="shared" si="586"/>
        <v>3</v>
      </c>
      <c r="H4196" s="6">
        <v>45994</v>
      </c>
      <c r="I4196" s="12" t="str">
        <f t="shared" si="587"/>
        <v>2025</v>
      </c>
      <c r="J4196" s="10" t="str">
        <f t="shared" si="588"/>
        <v>Dec</v>
      </c>
      <c r="K4196" s="12" t="str">
        <f t="shared" si="589"/>
        <v>03</v>
      </c>
      <c r="L4196" s="2" t="s">
        <v>20</v>
      </c>
      <c r="M4196" s="2" t="s">
        <v>15</v>
      </c>
      <c r="N4196" s="2">
        <v>0.41</v>
      </c>
      <c r="O4196" s="2" t="s">
        <v>16</v>
      </c>
      <c r="P4196" s="2">
        <v>11</v>
      </c>
      <c r="Q4196" s="2">
        <f t="shared" si="590"/>
        <v>2</v>
      </c>
      <c r="R4196" s="2">
        <v>76.069999999999993</v>
      </c>
      <c r="S4196" s="2">
        <f t="shared" si="591"/>
        <v>2</v>
      </c>
      <c r="T4196" s="42">
        <f>DataSet!G1799+DataSet!Q1799+DataSet!S1799</f>
        <v>4</v>
      </c>
      <c r="U4196" s="16" t="str">
        <f t="shared" si="592"/>
        <v>Low</v>
      </c>
      <c r="V4196" s="4">
        <v>3</v>
      </c>
      <c r="W4196" s="33">
        <f t="shared" si="593"/>
        <v>498.22294797687908</v>
      </c>
      <c r="X4196" s="2" t="s">
        <v>17</v>
      </c>
    </row>
    <row r="4197" spans="1:24" ht="14.25" customHeight="1" x14ac:dyDescent="0.25">
      <c r="A4197" s="2">
        <v>2216</v>
      </c>
      <c r="B4197" s="2">
        <v>24</v>
      </c>
      <c r="C4197" s="2" t="str">
        <f t="shared" si="585"/>
        <v>Young Adults</v>
      </c>
      <c r="D4197" s="2" t="s">
        <v>23</v>
      </c>
      <c r="E4197" s="2" t="s">
        <v>27</v>
      </c>
      <c r="F4197" s="2">
        <v>710.33</v>
      </c>
      <c r="G4197" s="2">
        <f t="shared" si="586"/>
        <v>3</v>
      </c>
      <c r="H4197" s="6">
        <v>46412</v>
      </c>
      <c r="I4197" s="12" t="str">
        <f t="shared" si="587"/>
        <v>2027</v>
      </c>
      <c r="J4197" s="10" t="str">
        <f t="shared" si="588"/>
        <v>Jan</v>
      </c>
      <c r="K4197" s="12" t="str">
        <f t="shared" si="589"/>
        <v>25</v>
      </c>
      <c r="L4197" s="2" t="s">
        <v>30</v>
      </c>
      <c r="M4197" s="2" t="s">
        <v>15</v>
      </c>
      <c r="N4197" s="2">
        <v>0.41</v>
      </c>
      <c r="O4197" s="2" t="s">
        <v>21</v>
      </c>
      <c r="P4197" s="2">
        <v>19</v>
      </c>
      <c r="Q4197" s="2">
        <f t="shared" si="590"/>
        <v>3</v>
      </c>
      <c r="R4197" s="2">
        <v>37.39</v>
      </c>
      <c r="S4197" s="2">
        <f t="shared" si="591"/>
        <v>1</v>
      </c>
      <c r="T4197" s="42">
        <f>DataSet!G2217+DataSet!Q2217+DataSet!S2217</f>
        <v>4</v>
      </c>
      <c r="U4197" s="16" t="str">
        <f t="shared" si="592"/>
        <v>Low</v>
      </c>
      <c r="V4197" s="4">
        <v>3</v>
      </c>
      <c r="W4197" s="33">
        <f t="shared" si="593"/>
        <v>496.25459302325635</v>
      </c>
      <c r="X4197" s="2" t="s">
        <v>28</v>
      </c>
    </row>
    <row r="4198" spans="1:24" ht="14.25" customHeight="1" x14ac:dyDescent="0.25">
      <c r="A4198" s="2">
        <v>2478</v>
      </c>
      <c r="B4198" s="2">
        <v>34</v>
      </c>
      <c r="C4198" s="2" t="str">
        <f t="shared" si="585"/>
        <v>Early Adults</v>
      </c>
      <c r="D4198" s="2" t="s">
        <v>12</v>
      </c>
      <c r="E4198" s="2" t="s">
        <v>29</v>
      </c>
      <c r="F4198" s="2">
        <v>486.58</v>
      </c>
      <c r="G4198" s="2">
        <f t="shared" si="586"/>
        <v>2</v>
      </c>
      <c r="H4198" s="6">
        <v>46674</v>
      </c>
      <c r="I4198" s="12" t="str">
        <f t="shared" si="587"/>
        <v>2027</v>
      </c>
      <c r="J4198" s="10" t="str">
        <f t="shared" si="588"/>
        <v>Oct</v>
      </c>
      <c r="K4198" s="12" t="str">
        <f t="shared" si="589"/>
        <v>14</v>
      </c>
      <c r="L4198" s="2" t="s">
        <v>24</v>
      </c>
      <c r="M4198" s="2" t="s">
        <v>15</v>
      </c>
      <c r="N4198" s="2">
        <v>0.41</v>
      </c>
      <c r="O4198" s="2" t="s">
        <v>16</v>
      </c>
      <c r="P4198" s="2">
        <v>18</v>
      </c>
      <c r="Q4198" s="2">
        <f t="shared" si="590"/>
        <v>3</v>
      </c>
      <c r="R4198" s="2">
        <v>27.03</v>
      </c>
      <c r="S4198" s="2">
        <f t="shared" si="591"/>
        <v>1</v>
      </c>
      <c r="T4198" s="42">
        <f>DataSet!G2479+DataSet!Q2479+DataSet!S2479</f>
        <v>5</v>
      </c>
      <c r="U4198" s="16" t="str">
        <f t="shared" si="592"/>
        <v>Medium</v>
      </c>
      <c r="V4198" s="4">
        <v>3</v>
      </c>
      <c r="W4198" s="33">
        <f t="shared" si="593"/>
        <v>495.00269005848008</v>
      </c>
      <c r="X4198" s="2" t="s">
        <v>17</v>
      </c>
    </row>
    <row r="4199" spans="1:24" ht="14.25" customHeight="1" x14ac:dyDescent="0.25">
      <c r="A4199" s="2">
        <v>2675</v>
      </c>
      <c r="B4199" s="2">
        <v>47</v>
      </c>
      <c r="C4199" s="2" t="str">
        <f t="shared" si="585"/>
        <v>Mid Adults</v>
      </c>
      <c r="D4199" s="2" t="s">
        <v>18</v>
      </c>
      <c r="E4199" s="2" t="s">
        <v>27</v>
      </c>
      <c r="F4199" s="2">
        <v>87.34</v>
      </c>
      <c r="G4199" s="2">
        <f t="shared" si="586"/>
        <v>1</v>
      </c>
      <c r="H4199" s="6">
        <v>46871</v>
      </c>
      <c r="I4199" s="12" t="str">
        <f t="shared" si="587"/>
        <v>2028</v>
      </c>
      <c r="J4199" s="10" t="str">
        <f t="shared" si="588"/>
        <v>Apr</v>
      </c>
      <c r="K4199" s="12" t="str">
        <f t="shared" si="589"/>
        <v>28</v>
      </c>
      <c r="L4199" s="2" t="s">
        <v>20</v>
      </c>
      <c r="M4199" s="2" t="s">
        <v>15</v>
      </c>
      <c r="N4199" s="2">
        <v>0.41</v>
      </c>
      <c r="O4199" s="2" t="s">
        <v>21</v>
      </c>
      <c r="P4199" s="2">
        <v>1</v>
      </c>
      <c r="Q4199" s="2">
        <f t="shared" si="590"/>
        <v>1</v>
      </c>
      <c r="R4199" s="2">
        <v>87.34</v>
      </c>
      <c r="S4199" s="2">
        <f t="shared" si="591"/>
        <v>2</v>
      </c>
      <c r="T4199" s="42">
        <f>DataSet!G2676+DataSet!Q2676+DataSet!S2676</f>
        <v>6</v>
      </c>
      <c r="U4199" s="16" t="str">
        <f t="shared" si="592"/>
        <v>Medium</v>
      </c>
      <c r="V4199" s="4">
        <v>2</v>
      </c>
      <c r="W4199" s="33">
        <f t="shared" si="593"/>
        <v>527.07061728395047</v>
      </c>
      <c r="X4199" s="2" t="s">
        <v>28</v>
      </c>
    </row>
    <row r="4200" spans="1:24" ht="14.25" customHeight="1" x14ac:dyDescent="0.25">
      <c r="A4200" s="2">
        <v>2946</v>
      </c>
      <c r="B4200" s="2">
        <v>60</v>
      </c>
      <c r="C4200" s="2" t="str">
        <f t="shared" si="585"/>
        <v>Seniors</v>
      </c>
      <c r="D4200" s="2" t="s">
        <v>18</v>
      </c>
      <c r="E4200" s="2" t="s">
        <v>29</v>
      </c>
      <c r="F4200" s="2">
        <v>487.84</v>
      </c>
      <c r="G4200" s="2">
        <f t="shared" si="586"/>
        <v>2</v>
      </c>
      <c r="H4200" s="6">
        <v>47142</v>
      </c>
      <c r="I4200" s="12" t="str">
        <f t="shared" si="587"/>
        <v>2029</v>
      </c>
      <c r="J4200" s="10" t="str">
        <f t="shared" si="588"/>
        <v>Jan</v>
      </c>
      <c r="K4200" s="12" t="str">
        <f t="shared" si="589"/>
        <v>24</v>
      </c>
      <c r="L4200" s="2" t="s">
        <v>24</v>
      </c>
      <c r="M4200" s="2" t="s">
        <v>15</v>
      </c>
      <c r="N4200" s="2">
        <v>0.41</v>
      </c>
      <c r="O4200" s="2" t="s">
        <v>21</v>
      </c>
      <c r="P4200" s="2">
        <v>2</v>
      </c>
      <c r="Q4200" s="2">
        <f t="shared" si="590"/>
        <v>1</v>
      </c>
      <c r="R4200" s="2">
        <v>243.92</v>
      </c>
      <c r="S4200" s="2">
        <f t="shared" si="591"/>
        <v>3</v>
      </c>
      <c r="T4200" s="42">
        <f>DataSet!G2947+DataSet!Q2947+DataSet!S2947</f>
        <v>6</v>
      </c>
      <c r="U4200" s="16" t="str">
        <f t="shared" si="592"/>
        <v>Medium</v>
      </c>
      <c r="V4200" s="4">
        <v>5</v>
      </c>
      <c r="W4200" s="33">
        <f t="shared" si="593"/>
        <v>535.51375838926162</v>
      </c>
      <c r="X4200" s="2" t="s">
        <v>22</v>
      </c>
    </row>
    <row r="4201" spans="1:24" ht="14.25" customHeight="1" x14ac:dyDescent="0.25">
      <c r="A4201" s="2">
        <v>2959</v>
      </c>
      <c r="B4201" s="2">
        <v>24</v>
      </c>
      <c r="C4201" s="2" t="str">
        <f t="shared" si="585"/>
        <v>Young Adults</v>
      </c>
      <c r="D4201" s="2" t="s">
        <v>12</v>
      </c>
      <c r="E4201" s="2" t="s">
        <v>29</v>
      </c>
      <c r="F4201" s="2">
        <v>902</v>
      </c>
      <c r="G4201" s="2">
        <f t="shared" si="586"/>
        <v>3</v>
      </c>
      <c r="H4201" s="6">
        <v>47155</v>
      </c>
      <c r="I4201" s="12" t="str">
        <f t="shared" si="587"/>
        <v>2029</v>
      </c>
      <c r="J4201" s="10" t="str">
        <f t="shared" si="588"/>
        <v>Feb</v>
      </c>
      <c r="K4201" s="12" t="str">
        <f t="shared" si="589"/>
        <v>06</v>
      </c>
      <c r="L4201" s="2" t="s">
        <v>24</v>
      </c>
      <c r="M4201" s="2" t="s">
        <v>25</v>
      </c>
      <c r="N4201" s="2">
        <v>0.41</v>
      </c>
      <c r="O4201" s="2" t="s">
        <v>16</v>
      </c>
      <c r="P4201" s="2">
        <v>7</v>
      </c>
      <c r="Q4201" s="2">
        <f t="shared" si="590"/>
        <v>2</v>
      </c>
      <c r="R4201" s="2">
        <v>128.86000000000001</v>
      </c>
      <c r="S4201" s="2">
        <f t="shared" si="591"/>
        <v>2</v>
      </c>
      <c r="T4201" s="42">
        <f>DataSet!G2960+DataSet!Q2960+DataSet!S2960</f>
        <v>7</v>
      </c>
      <c r="U4201" s="16" t="str">
        <f t="shared" si="592"/>
        <v>High</v>
      </c>
      <c r="V4201" s="4">
        <v>3</v>
      </c>
      <c r="W4201" s="33">
        <f t="shared" si="593"/>
        <v>495.05223529411819</v>
      </c>
      <c r="X4201" s="2" t="s">
        <v>28</v>
      </c>
    </row>
    <row r="4202" spans="1:24" ht="14.25" customHeight="1" x14ac:dyDescent="0.25">
      <c r="A4202" s="2">
        <v>2985</v>
      </c>
      <c r="B4202" s="2">
        <v>24</v>
      </c>
      <c r="C4202" s="2" t="str">
        <f t="shared" si="585"/>
        <v>Young Adults</v>
      </c>
      <c r="D4202" s="2" t="s">
        <v>12</v>
      </c>
      <c r="E4202" s="2" t="s">
        <v>19</v>
      </c>
      <c r="F4202" s="2">
        <v>80.47</v>
      </c>
      <c r="G4202" s="2">
        <f t="shared" si="586"/>
        <v>1</v>
      </c>
      <c r="H4202" s="6">
        <v>47181</v>
      </c>
      <c r="I4202" s="12" t="str">
        <f t="shared" si="587"/>
        <v>2029</v>
      </c>
      <c r="J4202" s="10" t="str">
        <f t="shared" si="588"/>
        <v>Mar</v>
      </c>
      <c r="K4202" s="12" t="str">
        <f t="shared" si="589"/>
        <v>04</v>
      </c>
      <c r="L4202" s="2" t="s">
        <v>30</v>
      </c>
      <c r="M4202" s="2" t="s">
        <v>15</v>
      </c>
      <c r="N4202" s="2">
        <v>0.41</v>
      </c>
      <c r="O4202" s="2" t="s">
        <v>16</v>
      </c>
      <c r="P4202" s="2">
        <v>11</v>
      </c>
      <c r="Q4202" s="2">
        <f t="shared" si="590"/>
        <v>2</v>
      </c>
      <c r="R4202" s="2">
        <v>7.32</v>
      </c>
      <c r="S4202" s="2">
        <f t="shared" si="591"/>
        <v>1</v>
      </c>
      <c r="T4202" s="42">
        <f>DataSet!G2986+DataSet!Q2986+DataSet!S2986</f>
        <v>4</v>
      </c>
      <c r="U4202" s="16" t="str">
        <f t="shared" si="592"/>
        <v>Low</v>
      </c>
      <c r="V4202" s="4">
        <v>5</v>
      </c>
      <c r="W4202" s="33">
        <f t="shared" si="593"/>
        <v>535.83587837837831</v>
      </c>
      <c r="X4202" s="2" t="s">
        <v>22</v>
      </c>
    </row>
    <row r="4203" spans="1:24" ht="14.25" customHeight="1" x14ac:dyDescent="0.25">
      <c r="A4203" s="2">
        <v>3177</v>
      </c>
      <c r="B4203" s="2">
        <v>41</v>
      </c>
      <c r="C4203" s="2" t="str">
        <f t="shared" si="585"/>
        <v>Mid Adults</v>
      </c>
      <c r="D4203" s="2" t="s">
        <v>18</v>
      </c>
      <c r="E4203" s="2" t="s">
        <v>29</v>
      </c>
      <c r="F4203" s="2">
        <v>845.31</v>
      </c>
      <c r="G4203" s="2">
        <f t="shared" si="586"/>
        <v>3</v>
      </c>
      <c r="H4203" s="6">
        <v>47373</v>
      </c>
      <c r="I4203" s="12" t="str">
        <f t="shared" si="587"/>
        <v>2029</v>
      </c>
      <c r="J4203" s="10" t="str">
        <f t="shared" si="588"/>
        <v>Sep</v>
      </c>
      <c r="K4203" s="12" t="str">
        <f t="shared" si="589"/>
        <v>12</v>
      </c>
      <c r="L4203" s="2" t="s">
        <v>24</v>
      </c>
      <c r="M4203" s="2" t="s">
        <v>25</v>
      </c>
      <c r="N4203" s="2">
        <v>0.41</v>
      </c>
      <c r="O4203" s="2" t="s">
        <v>16</v>
      </c>
      <c r="P4203" s="2">
        <v>15</v>
      </c>
      <c r="Q4203" s="2">
        <f t="shared" si="590"/>
        <v>2</v>
      </c>
      <c r="R4203" s="2">
        <v>56.35</v>
      </c>
      <c r="S4203" s="2">
        <f t="shared" si="591"/>
        <v>2</v>
      </c>
      <c r="T4203" s="42">
        <f>DataSet!G3178+DataSet!Q3178+DataSet!S3178</f>
        <v>5</v>
      </c>
      <c r="U4203" s="16" t="str">
        <f t="shared" si="592"/>
        <v>Medium</v>
      </c>
      <c r="V4203" s="4">
        <v>3</v>
      </c>
      <c r="W4203" s="33">
        <f t="shared" si="593"/>
        <v>492.64426035503016</v>
      </c>
      <c r="X4203" s="2" t="s">
        <v>28</v>
      </c>
    </row>
    <row r="4204" spans="1:24" ht="14.25" customHeight="1" x14ac:dyDescent="0.25">
      <c r="A4204" s="2">
        <v>3202</v>
      </c>
      <c r="B4204" s="2">
        <v>46</v>
      </c>
      <c r="C4204" s="2" t="str">
        <f t="shared" si="585"/>
        <v>Mid Adults</v>
      </c>
      <c r="D4204" s="2" t="s">
        <v>26</v>
      </c>
      <c r="E4204" s="2" t="s">
        <v>19</v>
      </c>
      <c r="F4204" s="2">
        <v>426.99</v>
      </c>
      <c r="G4204" s="2">
        <f t="shared" si="586"/>
        <v>2</v>
      </c>
      <c r="H4204" s="6">
        <v>47398</v>
      </c>
      <c r="I4204" s="12" t="str">
        <f t="shared" si="587"/>
        <v>2029</v>
      </c>
      <c r="J4204" s="10" t="str">
        <f t="shared" si="588"/>
        <v>Oct</v>
      </c>
      <c r="K4204" s="12" t="str">
        <f t="shared" si="589"/>
        <v>07</v>
      </c>
      <c r="L4204" s="2" t="s">
        <v>24</v>
      </c>
      <c r="M4204" s="2" t="s">
        <v>25</v>
      </c>
      <c r="N4204" s="2">
        <v>0.41</v>
      </c>
      <c r="O4204" s="2" t="s">
        <v>21</v>
      </c>
      <c r="P4204" s="2">
        <v>10</v>
      </c>
      <c r="Q4204" s="2">
        <f t="shared" si="590"/>
        <v>2</v>
      </c>
      <c r="R4204" s="2">
        <v>42.7</v>
      </c>
      <c r="S4204" s="2">
        <f t="shared" si="591"/>
        <v>1</v>
      </c>
      <c r="T4204" s="42">
        <f>DataSet!G3203+DataSet!Q3203+DataSet!S3203</f>
        <v>5</v>
      </c>
      <c r="U4204" s="16" t="str">
        <f t="shared" si="592"/>
        <v>Medium</v>
      </c>
      <c r="V4204" s="4">
        <v>3</v>
      </c>
      <c r="W4204" s="33">
        <f t="shared" si="593"/>
        <v>490.54505952380998</v>
      </c>
      <c r="X4204" s="2" t="s">
        <v>17</v>
      </c>
    </row>
    <row r="4205" spans="1:24" ht="14.25" customHeight="1" x14ac:dyDescent="0.25">
      <c r="A4205" s="2">
        <v>3507</v>
      </c>
      <c r="B4205" s="2">
        <v>69</v>
      </c>
      <c r="C4205" s="2" t="str">
        <f t="shared" si="585"/>
        <v>Seniors</v>
      </c>
      <c r="D4205" s="2" t="s">
        <v>12</v>
      </c>
      <c r="E4205" s="2" t="s">
        <v>29</v>
      </c>
      <c r="F4205" s="2">
        <v>313.32</v>
      </c>
      <c r="G4205" s="2">
        <f t="shared" si="586"/>
        <v>1</v>
      </c>
      <c r="H4205" s="6">
        <v>47703</v>
      </c>
      <c r="I4205" s="12" t="str">
        <f t="shared" si="587"/>
        <v>2030</v>
      </c>
      <c r="J4205" s="10" t="str">
        <f t="shared" si="588"/>
        <v>Aug</v>
      </c>
      <c r="K4205" s="12" t="str">
        <f t="shared" si="589"/>
        <v>08</v>
      </c>
      <c r="L4205" s="2" t="s">
        <v>20</v>
      </c>
      <c r="M4205" s="2" t="s">
        <v>15</v>
      </c>
      <c r="N4205" s="2">
        <v>0.41</v>
      </c>
      <c r="O4205" s="2" t="s">
        <v>16</v>
      </c>
      <c r="P4205" s="2">
        <v>17</v>
      </c>
      <c r="Q4205" s="2">
        <f t="shared" si="590"/>
        <v>3</v>
      </c>
      <c r="R4205" s="2">
        <v>18.43</v>
      </c>
      <c r="S4205" s="2">
        <f t="shared" si="591"/>
        <v>1</v>
      </c>
      <c r="T4205" s="42">
        <f>DataSet!G3508+DataSet!Q3508+DataSet!S3508</f>
        <v>4</v>
      </c>
      <c r="U4205" s="16" t="str">
        <f t="shared" si="592"/>
        <v>Low</v>
      </c>
      <c r="V4205" s="4">
        <v>3</v>
      </c>
      <c r="W4205" s="33">
        <f t="shared" si="593"/>
        <v>490.92562874251541</v>
      </c>
      <c r="X4205" s="2" t="s">
        <v>17</v>
      </c>
    </row>
    <row r="4206" spans="1:24" ht="14.25" customHeight="1" x14ac:dyDescent="0.25">
      <c r="A4206" s="2">
        <v>3911</v>
      </c>
      <c r="B4206" s="2">
        <v>32</v>
      </c>
      <c r="C4206" s="2" t="str">
        <f t="shared" si="585"/>
        <v>Early Adults</v>
      </c>
      <c r="D4206" s="2" t="s">
        <v>12</v>
      </c>
      <c r="E4206" s="2" t="s">
        <v>27</v>
      </c>
      <c r="F4206" s="2">
        <v>333.95</v>
      </c>
      <c r="G4206" s="2">
        <f t="shared" si="586"/>
        <v>1</v>
      </c>
      <c r="H4206" s="6">
        <v>48107</v>
      </c>
      <c r="I4206" s="12" t="str">
        <f t="shared" si="587"/>
        <v>2031</v>
      </c>
      <c r="J4206" s="10" t="str">
        <f t="shared" si="588"/>
        <v>Sep</v>
      </c>
      <c r="K4206" s="12" t="str">
        <f t="shared" si="589"/>
        <v>16</v>
      </c>
      <c r="L4206" s="2" t="s">
        <v>30</v>
      </c>
      <c r="M4206" s="2" t="s">
        <v>15</v>
      </c>
      <c r="N4206" s="2">
        <v>0.41</v>
      </c>
      <c r="O4206" s="2" t="s">
        <v>16</v>
      </c>
      <c r="P4206" s="2">
        <v>4</v>
      </c>
      <c r="Q4206" s="2">
        <f t="shared" si="590"/>
        <v>1</v>
      </c>
      <c r="R4206" s="2">
        <v>83.49</v>
      </c>
      <c r="S4206" s="2">
        <f t="shared" si="591"/>
        <v>2</v>
      </c>
      <c r="T4206" s="42">
        <f>DataSet!G3912+DataSet!Q3912+DataSet!S3912</f>
        <v>5</v>
      </c>
      <c r="U4206" s="16" t="str">
        <f t="shared" si="592"/>
        <v>Medium</v>
      </c>
      <c r="V4206" s="4">
        <v>2</v>
      </c>
      <c r="W4206" s="33">
        <f t="shared" si="593"/>
        <v>529.8018633540371</v>
      </c>
      <c r="X4206" s="2" t="s">
        <v>22</v>
      </c>
    </row>
    <row r="4207" spans="1:24" ht="14.25" customHeight="1" x14ac:dyDescent="0.25">
      <c r="A4207" s="2">
        <v>3946</v>
      </c>
      <c r="B4207" s="2">
        <v>31</v>
      </c>
      <c r="C4207" s="2" t="str">
        <f t="shared" si="585"/>
        <v>Early Adults</v>
      </c>
      <c r="D4207" s="2" t="s">
        <v>26</v>
      </c>
      <c r="E4207" s="2" t="s">
        <v>29</v>
      </c>
      <c r="F4207" s="2">
        <v>162.13</v>
      </c>
      <c r="G4207" s="2">
        <f t="shared" si="586"/>
        <v>1</v>
      </c>
      <c r="H4207" s="6">
        <v>48142</v>
      </c>
      <c r="I4207" s="12" t="str">
        <f t="shared" si="587"/>
        <v>2031</v>
      </c>
      <c r="J4207" s="10" t="str">
        <f t="shared" si="588"/>
        <v>Oct</v>
      </c>
      <c r="K4207" s="12" t="str">
        <f t="shared" si="589"/>
        <v>21</v>
      </c>
      <c r="L4207" s="2" t="s">
        <v>30</v>
      </c>
      <c r="M4207" s="2" t="s">
        <v>15</v>
      </c>
      <c r="N4207" s="2">
        <v>0.41</v>
      </c>
      <c r="O4207" s="2" t="s">
        <v>21</v>
      </c>
      <c r="P4207" s="2">
        <v>13</v>
      </c>
      <c r="Q4207" s="2">
        <f t="shared" si="590"/>
        <v>2</v>
      </c>
      <c r="R4207" s="2">
        <v>12.47</v>
      </c>
      <c r="S4207" s="2">
        <f t="shared" si="591"/>
        <v>1</v>
      </c>
      <c r="T4207" s="42">
        <f>DataSet!G3947+DataSet!Q3947+DataSet!S3947</f>
        <v>7</v>
      </c>
      <c r="U4207" s="16" t="str">
        <f t="shared" si="592"/>
        <v>High</v>
      </c>
      <c r="V4207" s="4">
        <v>5</v>
      </c>
      <c r="W4207" s="33">
        <f t="shared" si="593"/>
        <v>538.93360544217683</v>
      </c>
      <c r="X4207" s="2" t="s">
        <v>17</v>
      </c>
    </row>
    <row r="4208" spans="1:24" ht="14.25" customHeight="1" x14ac:dyDescent="0.25">
      <c r="A4208" s="2">
        <v>4460</v>
      </c>
      <c r="B4208" s="2">
        <v>61</v>
      </c>
      <c r="C4208" s="2" t="str">
        <f t="shared" si="585"/>
        <v>Seniors</v>
      </c>
      <c r="D4208" s="2" t="s">
        <v>23</v>
      </c>
      <c r="E4208" s="2" t="s">
        <v>29</v>
      </c>
      <c r="F4208" s="2">
        <v>984.3</v>
      </c>
      <c r="G4208" s="2">
        <f t="shared" si="586"/>
        <v>3</v>
      </c>
      <c r="H4208" s="6">
        <v>48656</v>
      </c>
      <c r="I4208" s="12" t="str">
        <f t="shared" si="587"/>
        <v>2033</v>
      </c>
      <c r="J4208" s="10" t="str">
        <f t="shared" si="588"/>
        <v>Mar</v>
      </c>
      <c r="K4208" s="12" t="str">
        <f t="shared" si="589"/>
        <v>18</v>
      </c>
      <c r="L4208" s="2" t="s">
        <v>30</v>
      </c>
      <c r="M4208" s="2" t="s">
        <v>15</v>
      </c>
      <c r="N4208" s="2">
        <v>0.41</v>
      </c>
      <c r="O4208" s="2" t="s">
        <v>21</v>
      </c>
      <c r="P4208" s="2">
        <v>10</v>
      </c>
      <c r="Q4208" s="2">
        <f t="shared" si="590"/>
        <v>2</v>
      </c>
      <c r="R4208" s="2">
        <v>98.43</v>
      </c>
      <c r="S4208" s="2">
        <f t="shared" si="591"/>
        <v>2</v>
      </c>
      <c r="T4208" s="42">
        <f>DataSet!G4461+DataSet!Q4461+DataSet!S4461</f>
        <v>7</v>
      </c>
      <c r="U4208" s="16" t="str">
        <f t="shared" si="592"/>
        <v>High</v>
      </c>
      <c r="V4208" s="4">
        <v>2</v>
      </c>
      <c r="W4208" s="33">
        <f t="shared" si="593"/>
        <v>531.02593749999983</v>
      </c>
      <c r="X4208" s="2" t="s">
        <v>28</v>
      </c>
    </row>
    <row r="4209" spans="1:24" ht="14.25" customHeight="1" x14ac:dyDescent="0.25">
      <c r="A4209" s="2">
        <v>4467</v>
      </c>
      <c r="B4209" s="2">
        <v>63</v>
      </c>
      <c r="C4209" s="2" t="str">
        <f t="shared" si="585"/>
        <v>Seniors</v>
      </c>
      <c r="D4209" s="2" t="s">
        <v>18</v>
      </c>
      <c r="E4209" s="2" t="s">
        <v>27</v>
      </c>
      <c r="F4209" s="2">
        <v>660.29</v>
      </c>
      <c r="G4209" s="2">
        <f t="shared" si="586"/>
        <v>3</v>
      </c>
      <c r="H4209" s="6">
        <v>48663</v>
      </c>
      <c r="I4209" s="12" t="str">
        <f t="shared" si="587"/>
        <v>2033</v>
      </c>
      <c r="J4209" s="10" t="str">
        <f t="shared" si="588"/>
        <v>Mar</v>
      </c>
      <c r="K4209" s="12" t="str">
        <f t="shared" si="589"/>
        <v>25</v>
      </c>
      <c r="L4209" s="2" t="s">
        <v>14</v>
      </c>
      <c r="M4209" s="2" t="s">
        <v>15</v>
      </c>
      <c r="N4209" s="2">
        <v>0.41</v>
      </c>
      <c r="O4209" s="2" t="s">
        <v>21</v>
      </c>
      <c r="P4209" s="2">
        <v>12</v>
      </c>
      <c r="Q4209" s="2">
        <f t="shared" si="590"/>
        <v>2</v>
      </c>
      <c r="R4209" s="2">
        <v>55.02</v>
      </c>
      <c r="S4209" s="2">
        <f t="shared" si="591"/>
        <v>2</v>
      </c>
      <c r="T4209" s="42">
        <f>DataSet!G4468+DataSet!Q4468+DataSet!S4468</f>
        <v>6</v>
      </c>
      <c r="U4209" s="16" t="str">
        <f t="shared" si="592"/>
        <v>Medium</v>
      </c>
      <c r="V4209" s="4">
        <v>2</v>
      </c>
      <c r="W4209" s="33">
        <f t="shared" si="593"/>
        <v>528.17515723270424</v>
      </c>
      <c r="X4209" s="2" t="s">
        <v>17</v>
      </c>
    </row>
    <row r="4210" spans="1:24" ht="14.25" customHeight="1" x14ac:dyDescent="0.25">
      <c r="A4210" s="2">
        <v>241</v>
      </c>
      <c r="B4210" s="2">
        <v>38</v>
      </c>
      <c r="C4210" s="2" t="str">
        <f t="shared" si="585"/>
        <v>Early Adults</v>
      </c>
      <c r="D4210" s="2" t="s">
        <v>26</v>
      </c>
      <c r="E4210" s="2" t="s">
        <v>27</v>
      </c>
      <c r="F4210" s="2">
        <v>694.53</v>
      </c>
      <c r="G4210" s="2">
        <f t="shared" si="586"/>
        <v>3</v>
      </c>
      <c r="H4210" s="6">
        <v>44437</v>
      </c>
      <c r="I4210" s="12" t="str">
        <f t="shared" si="587"/>
        <v>2021</v>
      </c>
      <c r="J4210" s="10" t="str">
        <f t="shared" si="588"/>
        <v>Aug</v>
      </c>
      <c r="K4210" s="12" t="str">
        <f t="shared" si="589"/>
        <v>29</v>
      </c>
      <c r="L4210" s="2" t="s">
        <v>20</v>
      </c>
      <c r="M4210" s="2" t="s">
        <v>15</v>
      </c>
      <c r="N4210" s="2">
        <v>0.4</v>
      </c>
      <c r="O4210" s="2" t="s">
        <v>21</v>
      </c>
      <c r="P4210" s="2">
        <v>11</v>
      </c>
      <c r="Q4210" s="2">
        <f t="shared" si="590"/>
        <v>2</v>
      </c>
      <c r="R4210" s="2">
        <v>63.14</v>
      </c>
      <c r="S4210" s="2">
        <f t="shared" si="591"/>
        <v>2</v>
      </c>
      <c r="T4210" s="42">
        <f>DataSet!G242+DataSet!Q242+DataSet!S242</f>
        <v>4</v>
      </c>
      <c r="U4210" s="16" t="str">
        <f t="shared" si="592"/>
        <v>Low</v>
      </c>
      <c r="V4210" s="4">
        <v>1</v>
      </c>
      <c r="W4210" s="33">
        <f t="shared" si="593"/>
        <v>538.68211920529825</v>
      </c>
      <c r="X4210" s="2" t="s">
        <v>28</v>
      </c>
    </row>
    <row r="4211" spans="1:24" ht="14.25" customHeight="1" x14ac:dyDescent="0.25">
      <c r="A4211" s="2">
        <v>482</v>
      </c>
      <c r="B4211" s="2">
        <v>38</v>
      </c>
      <c r="C4211" s="2" t="str">
        <f t="shared" si="585"/>
        <v>Early Adults</v>
      </c>
      <c r="D4211" s="2" t="s">
        <v>23</v>
      </c>
      <c r="E4211" s="2" t="s">
        <v>13</v>
      </c>
      <c r="F4211" s="2">
        <v>763.39</v>
      </c>
      <c r="G4211" s="2">
        <f t="shared" si="586"/>
        <v>3</v>
      </c>
      <c r="H4211" s="6">
        <v>44678</v>
      </c>
      <c r="I4211" s="12" t="str">
        <f t="shared" si="587"/>
        <v>2022</v>
      </c>
      <c r="J4211" s="10" t="str">
        <f t="shared" si="588"/>
        <v>Apr</v>
      </c>
      <c r="K4211" s="12" t="str">
        <f t="shared" si="589"/>
        <v>27</v>
      </c>
      <c r="L4211" s="2" t="s">
        <v>14</v>
      </c>
      <c r="M4211" s="2" t="s">
        <v>25</v>
      </c>
      <c r="N4211" s="2">
        <v>0.4</v>
      </c>
      <c r="O4211" s="2" t="s">
        <v>21</v>
      </c>
      <c r="P4211" s="2">
        <v>5</v>
      </c>
      <c r="Q4211" s="2">
        <f t="shared" si="590"/>
        <v>1</v>
      </c>
      <c r="R4211" s="2">
        <v>152.68</v>
      </c>
      <c r="S4211" s="2">
        <f t="shared" si="591"/>
        <v>3</v>
      </c>
      <c r="T4211" s="42">
        <f>DataSet!G483+DataSet!Q483+DataSet!S483</f>
        <v>6</v>
      </c>
      <c r="U4211" s="16" t="str">
        <f t="shared" si="592"/>
        <v>Medium</v>
      </c>
      <c r="V4211" s="4">
        <v>5</v>
      </c>
      <c r="W4211" s="33">
        <f t="shared" si="593"/>
        <v>541.51445205479445</v>
      </c>
      <c r="X4211" s="2" t="s">
        <v>22</v>
      </c>
    </row>
    <row r="4212" spans="1:24" ht="14.25" customHeight="1" x14ac:dyDescent="0.25">
      <c r="A4212" s="2">
        <v>511</v>
      </c>
      <c r="B4212" s="2">
        <v>54</v>
      </c>
      <c r="C4212" s="2" t="str">
        <f t="shared" si="585"/>
        <v>Late Adults</v>
      </c>
      <c r="D4212" s="2" t="s">
        <v>23</v>
      </c>
      <c r="E4212" s="2" t="s">
        <v>19</v>
      </c>
      <c r="F4212" s="2">
        <v>828.47</v>
      </c>
      <c r="G4212" s="2">
        <f t="shared" si="586"/>
        <v>3</v>
      </c>
      <c r="H4212" s="6">
        <v>44707</v>
      </c>
      <c r="I4212" s="12" t="str">
        <f t="shared" si="587"/>
        <v>2022</v>
      </c>
      <c r="J4212" s="10" t="str">
        <f t="shared" si="588"/>
        <v>May</v>
      </c>
      <c r="K4212" s="12" t="str">
        <f t="shared" si="589"/>
        <v>26</v>
      </c>
      <c r="L4212" s="2" t="s">
        <v>20</v>
      </c>
      <c r="M4212" s="2" t="s">
        <v>15</v>
      </c>
      <c r="N4212" s="2">
        <v>0.4</v>
      </c>
      <c r="O4212" s="2" t="s">
        <v>21</v>
      </c>
      <c r="P4212" s="2">
        <v>10</v>
      </c>
      <c r="Q4212" s="2">
        <f t="shared" si="590"/>
        <v>2</v>
      </c>
      <c r="R4212" s="2">
        <v>82.85</v>
      </c>
      <c r="S4212" s="2">
        <f t="shared" si="591"/>
        <v>2</v>
      </c>
      <c r="T4212" s="42">
        <f>DataSet!G512+DataSet!Q512+DataSet!S512</f>
        <v>7</v>
      </c>
      <c r="U4212" s="16" t="str">
        <f t="shared" si="592"/>
        <v>High</v>
      </c>
      <c r="V4212" s="4">
        <v>1</v>
      </c>
      <c r="W4212" s="33">
        <f t="shared" si="593"/>
        <v>537.64313333333359</v>
      </c>
      <c r="X4212" s="2" t="s">
        <v>17</v>
      </c>
    </row>
    <row r="4213" spans="1:24" ht="14.25" customHeight="1" x14ac:dyDescent="0.25">
      <c r="A4213" s="2">
        <v>721</v>
      </c>
      <c r="B4213" s="2">
        <v>45</v>
      </c>
      <c r="C4213" s="2" t="str">
        <f t="shared" si="585"/>
        <v>Mid Adults</v>
      </c>
      <c r="D4213" s="2" t="s">
        <v>12</v>
      </c>
      <c r="E4213" s="2" t="s">
        <v>29</v>
      </c>
      <c r="F4213" s="2">
        <v>562.14</v>
      </c>
      <c r="G4213" s="2">
        <f t="shared" si="586"/>
        <v>2</v>
      </c>
      <c r="H4213" s="6">
        <v>44917</v>
      </c>
      <c r="I4213" s="12" t="str">
        <f t="shared" si="587"/>
        <v>2022</v>
      </c>
      <c r="J4213" s="10" t="str">
        <f t="shared" si="588"/>
        <v>Dec</v>
      </c>
      <c r="K4213" s="12" t="str">
        <f t="shared" si="589"/>
        <v>22</v>
      </c>
      <c r="L4213" s="2" t="s">
        <v>20</v>
      </c>
      <c r="M4213" s="2" t="s">
        <v>15</v>
      </c>
      <c r="N4213" s="2">
        <v>0.4</v>
      </c>
      <c r="O4213" s="2" t="s">
        <v>21</v>
      </c>
      <c r="P4213" s="2">
        <v>6</v>
      </c>
      <c r="Q4213" s="2">
        <f t="shared" si="590"/>
        <v>2</v>
      </c>
      <c r="R4213" s="2">
        <v>93.69</v>
      </c>
      <c r="S4213" s="2">
        <f t="shared" si="591"/>
        <v>2</v>
      </c>
      <c r="T4213" s="42">
        <f>DataSet!G722+DataSet!Q722+DataSet!S722</f>
        <v>6</v>
      </c>
      <c r="U4213" s="16" t="str">
        <f t="shared" si="592"/>
        <v>Medium</v>
      </c>
      <c r="V4213" s="4">
        <v>4</v>
      </c>
      <c r="W4213" s="33">
        <f t="shared" si="593"/>
        <v>513.42228070175429</v>
      </c>
      <c r="X4213" s="2" t="s">
        <v>22</v>
      </c>
    </row>
    <row r="4214" spans="1:24" ht="14.25" customHeight="1" x14ac:dyDescent="0.25">
      <c r="A4214" s="2">
        <v>722</v>
      </c>
      <c r="B4214" s="2">
        <v>43</v>
      </c>
      <c r="C4214" s="2" t="str">
        <f t="shared" si="585"/>
        <v>Mid Adults</v>
      </c>
      <c r="D4214" s="2" t="s">
        <v>18</v>
      </c>
      <c r="E4214" s="2" t="s">
        <v>29</v>
      </c>
      <c r="F4214" s="2">
        <v>675.95</v>
      </c>
      <c r="G4214" s="2">
        <f t="shared" si="586"/>
        <v>3</v>
      </c>
      <c r="H4214" s="6">
        <v>44918</v>
      </c>
      <c r="I4214" s="12" t="str">
        <f t="shared" si="587"/>
        <v>2022</v>
      </c>
      <c r="J4214" s="10" t="str">
        <f t="shared" si="588"/>
        <v>Dec</v>
      </c>
      <c r="K4214" s="12" t="str">
        <f t="shared" si="589"/>
        <v>23</v>
      </c>
      <c r="L4214" s="2" t="s">
        <v>20</v>
      </c>
      <c r="M4214" s="2" t="s">
        <v>25</v>
      </c>
      <c r="N4214" s="2">
        <v>0.4</v>
      </c>
      <c r="O4214" s="2" t="s">
        <v>16</v>
      </c>
      <c r="P4214" s="2">
        <v>15</v>
      </c>
      <c r="Q4214" s="2">
        <f t="shared" si="590"/>
        <v>2</v>
      </c>
      <c r="R4214" s="2">
        <v>45.06</v>
      </c>
      <c r="S4214" s="2">
        <f t="shared" si="591"/>
        <v>1</v>
      </c>
      <c r="T4214" s="42">
        <f>DataSet!G723+DataSet!Q723+DataSet!S723</f>
        <v>7</v>
      </c>
      <c r="U4214" s="16" t="str">
        <f t="shared" si="592"/>
        <v>High</v>
      </c>
      <c r="V4214" s="4">
        <v>3</v>
      </c>
      <c r="W4214" s="33">
        <f t="shared" si="593"/>
        <v>491.99554216867517</v>
      </c>
      <c r="X4214" s="2" t="s">
        <v>22</v>
      </c>
    </row>
    <row r="4215" spans="1:24" ht="14.25" customHeight="1" x14ac:dyDescent="0.25">
      <c r="A4215" s="2">
        <v>816</v>
      </c>
      <c r="B4215" s="2">
        <v>53</v>
      </c>
      <c r="C4215" s="2" t="str">
        <f t="shared" si="585"/>
        <v>Late Adults</v>
      </c>
      <c r="D4215" s="2" t="s">
        <v>12</v>
      </c>
      <c r="E4215" s="2" t="s">
        <v>19</v>
      </c>
      <c r="F4215" s="2">
        <v>398.28</v>
      </c>
      <c r="G4215" s="2">
        <f t="shared" si="586"/>
        <v>2</v>
      </c>
      <c r="H4215" s="6">
        <v>45012</v>
      </c>
      <c r="I4215" s="12" t="str">
        <f t="shared" si="587"/>
        <v>2023</v>
      </c>
      <c r="J4215" s="10" t="str">
        <f t="shared" si="588"/>
        <v>Mar</v>
      </c>
      <c r="K4215" s="12" t="str">
        <f t="shared" si="589"/>
        <v>27</v>
      </c>
      <c r="L4215" s="2" t="s">
        <v>14</v>
      </c>
      <c r="M4215" s="2" t="s">
        <v>15</v>
      </c>
      <c r="N4215" s="2">
        <v>0.4</v>
      </c>
      <c r="O4215" s="2" t="s">
        <v>21</v>
      </c>
      <c r="P4215" s="2">
        <v>17</v>
      </c>
      <c r="Q4215" s="2">
        <f t="shared" si="590"/>
        <v>3</v>
      </c>
      <c r="R4215" s="2">
        <v>23.43</v>
      </c>
      <c r="S4215" s="2">
        <f t="shared" si="591"/>
        <v>1</v>
      </c>
      <c r="T4215" s="42">
        <f>DataSet!G817+DataSet!Q817+DataSet!S817</f>
        <v>7</v>
      </c>
      <c r="U4215" s="16" t="str">
        <f t="shared" si="592"/>
        <v>High</v>
      </c>
      <c r="V4215" s="4">
        <v>5</v>
      </c>
      <c r="W4215" s="33">
        <f t="shared" si="593"/>
        <v>539.9842758620689</v>
      </c>
      <c r="X4215" s="2" t="s">
        <v>28</v>
      </c>
    </row>
    <row r="4216" spans="1:24" ht="14.25" customHeight="1" x14ac:dyDescent="0.25">
      <c r="A4216" s="2">
        <v>1210</v>
      </c>
      <c r="B4216" s="2">
        <v>19</v>
      </c>
      <c r="C4216" s="2" t="str">
        <f t="shared" si="585"/>
        <v>Young Adults</v>
      </c>
      <c r="D4216" s="2" t="s">
        <v>18</v>
      </c>
      <c r="E4216" s="2" t="s">
        <v>19</v>
      </c>
      <c r="F4216" s="2">
        <v>820.57</v>
      </c>
      <c r="G4216" s="2">
        <f t="shared" si="586"/>
        <v>3</v>
      </c>
      <c r="H4216" s="6">
        <v>45406</v>
      </c>
      <c r="I4216" s="12" t="str">
        <f t="shared" si="587"/>
        <v>2024</v>
      </c>
      <c r="J4216" s="10" t="str">
        <f t="shared" si="588"/>
        <v>Apr</v>
      </c>
      <c r="K4216" s="12" t="str">
        <f t="shared" si="589"/>
        <v>24</v>
      </c>
      <c r="L4216" s="2" t="s">
        <v>14</v>
      </c>
      <c r="M4216" s="2" t="s">
        <v>25</v>
      </c>
      <c r="N4216" s="2">
        <v>0.4</v>
      </c>
      <c r="O4216" s="2" t="s">
        <v>16</v>
      </c>
      <c r="P4216" s="2">
        <v>6</v>
      </c>
      <c r="Q4216" s="2">
        <f t="shared" si="590"/>
        <v>2</v>
      </c>
      <c r="R4216" s="2">
        <v>136.76</v>
      </c>
      <c r="S4216" s="2">
        <f t="shared" si="591"/>
        <v>2</v>
      </c>
      <c r="T4216" s="42">
        <f>DataSet!G1211+DataSet!Q1211+DataSet!S1211</f>
        <v>4</v>
      </c>
      <c r="U4216" s="16" t="str">
        <f t="shared" si="592"/>
        <v>Low</v>
      </c>
      <c r="V4216" s="4">
        <v>5</v>
      </c>
      <c r="W4216" s="33">
        <f t="shared" si="593"/>
        <v>540.96833333333336</v>
      </c>
      <c r="X4216" s="2" t="s">
        <v>22</v>
      </c>
    </row>
    <row r="4217" spans="1:24" ht="14.25" customHeight="1" x14ac:dyDescent="0.25">
      <c r="A4217" s="2">
        <v>1295</v>
      </c>
      <c r="B4217" s="2">
        <v>62</v>
      </c>
      <c r="C4217" s="2" t="str">
        <f t="shared" si="585"/>
        <v>Seniors</v>
      </c>
      <c r="D4217" s="2" t="s">
        <v>12</v>
      </c>
      <c r="E4217" s="2" t="s">
        <v>13</v>
      </c>
      <c r="F4217" s="2">
        <v>607.24</v>
      </c>
      <c r="G4217" s="2">
        <f t="shared" si="586"/>
        <v>2</v>
      </c>
      <c r="H4217" s="6">
        <v>45491</v>
      </c>
      <c r="I4217" s="12" t="str">
        <f t="shared" si="587"/>
        <v>2024</v>
      </c>
      <c r="J4217" s="10" t="str">
        <f t="shared" si="588"/>
        <v>Jul</v>
      </c>
      <c r="K4217" s="12" t="str">
        <f t="shared" si="589"/>
        <v>18</v>
      </c>
      <c r="L4217" s="2" t="s">
        <v>30</v>
      </c>
      <c r="M4217" s="2" t="s">
        <v>25</v>
      </c>
      <c r="N4217" s="2">
        <v>0.4</v>
      </c>
      <c r="O4217" s="2" t="s">
        <v>16</v>
      </c>
      <c r="P4217" s="2">
        <v>7</v>
      </c>
      <c r="Q4217" s="2">
        <f t="shared" si="590"/>
        <v>2</v>
      </c>
      <c r="R4217" s="2">
        <v>86.75</v>
      </c>
      <c r="S4217" s="2">
        <f t="shared" si="591"/>
        <v>2</v>
      </c>
      <c r="T4217" s="42">
        <f>DataSet!G1296+DataSet!Q1296+DataSet!S1296</f>
        <v>6</v>
      </c>
      <c r="U4217" s="16" t="str">
        <f t="shared" si="592"/>
        <v>Medium</v>
      </c>
      <c r="V4217" s="4">
        <v>4</v>
      </c>
      <c r="W4217" s="33">
        <f t="shared" si="593"/>
        <v>513.13570588235291</v>
      </c>
      <c r="X4217" s="2" t="s">
        <v>28</v>
      </c>
    </row>
    <row r="4218" spans="1:24" ht="14.25" customHeight="1" x14ac:dyDescent="0.25">
      <c r="A4218" s="2">
        <v>1301</v>
      </c>
      <c r="B4218" s="2">
        <v>56</v>
      </c>
      <c r="C4218" s="2" t="str">
        <f t="shared" si="585"/>
        <v>Late Adults</v>
      </c>
      <c r="D4218" s="2" t="s">
        <v>23</v>
      </c>
      <c r="E4218" s="2" t="s">
        <v>19</v>
      </c>
      <c r="F4218" s="2">
        <v>516.82000000000005</v>
      </c>
      <c r="G4218" s="2">
        <f t="shared" si="586"/>
        <v>2</v>
      </c>
      <c r="H4218" s="6">
        <v>45497</v>
      </c>
      <c r="I4218" s="12" t="str">
        <f t="shared" si="587"/>
        <v>2024</v>
      </c>
      <c r="J4218" s="10" t="str">
        <f t="shared" si="588"/>
        <v>Jul</v>
      </c>
      <c r="K4218" s="12" t="str">
        <f t="shared" si="589"/>
        <v>24</v>
      </c>
      <c r="L4218" s="2" t="s">
        <v>24</v>
      </c>
      <c r="M4218" s="2" t="s">
        <v>15</v>
      </c>
      <c r="N4218" s="2">
        <v>0.4</v>
      </c>
      <c r="O4218" s="2" t="s">
        <v>16</v>
      </c>
      <c r="P4218" s="2">
        <v>12</v>
      </c>
      <c r="Q4218" s="2">
        <f t="shared" si="590"/>
        <v>2</v>
      </c>
      <c r="R4218" s="2">
        <v>43.07</v>
      </c>
      <c r="S4218" s="2">
        <f t="shared" si="591"/>
        <v>1</v>
      </c>
      <c r="T4218" s="42">
        <f>DataSet!G1302+DataSet!Q1302+DataSet!S1302</f>
        <v>7</v>
      </c>
      <c r="U4218" s="16" t="str">
        <f t="shared" si="592"/>
        <v>High</v>
      </c>
      <c r="V4218" s="4">
        <v>5</v>
      </c>
      <c r="W4218" s="33">
        <f t="shared" si="593"/>
        <v>539.01307692307694</v>
      </c>
      <c r="X4218" s="2" t="s">
        <v>28</v>
      </c>
    </row>
    <row r="4219" spans="1:24" ht="14.25" customHeight="1" x14ac:dyDescent="0.25">
      <c r="A4219" s="2">
        <v>1613</v>
      </c>
      <c r="B4219" s="2">
        <v>25</v>
      </c>
      <c r="C4219" s="2" t="str">
        <f t="shared" si="585"/>
        <v>Young Adults</v>
      </c>
      <c r="D4219" s="2" t="s">
        <v>26</v>
      </c>
      <c r="E4219" s="2" t="s">
        <v>27</v>
      </c>
      <c r="F4219" s="2">
        <v>591.83000000000004</v>
      </c>
      <c r="G4219" s="2">
        <f t="shared" si="586"/>
        <v>2</v>
      </c>
      <c r="H4219" s="6">
        <v>45809</v>
      </c>
      <c r="I4219" s="12" t="str">
        <f t="shared" si="587"/>
        <v>2025</v>
      </c>
      <c r="J4219" s="10" t="str">
        <f t="shared" si="588"/>
        <v>Jun</v>
      </c>
      <c r="K4219" s="12" t="str">
        <f t="shared" si="589"/>
        <v>01</v>
      </c>
      <c r="L4219" s="2" t="s">
        <v>20</v>
      </c>
      <c r="M4219" s="2" t="s">
        <v>15</v>
      </c>
      <c r="N4219" s="2">
        <v>0.4</v>
      </c>
      <c r="O4219" s="2" t="s">
        <v>16</v>
      </c>
      <c r="P4219" s="2">
        <v>13</v>
      </c>
      <c r="Q4219" s="2">
        <f t="shared" si="590"/>
        <v>2</v>
      </c>
      <c r="R4219" s="2">
        <v>45.53</v>
      </c>
      <c r="S4219" s="2">
        <f t="shared" si="591"/>
        <v>1</v>
      </c>
      <c r="T4219" s="42">
        <f>DataSet!G1614+DataSet!Q1614+DataSet!S1614</f>
        <v>3</v>
      </c>
      <c r="U4219" s="16" t="str">
        <f t="shared" si="592"/>
        <v>Low</v>
      </c>
      <c r="V4219" s="4">
        <v>2</v>
      </c>
      <c r="W4219" s="33">
        <f t="shared" si="593"/>
        <v>527.33898734177205</v>
      </c>
      <c r="X4219" s="2" t="s">
        <v>17</v>
      </c>
    </row>
    <row r="4220" spans="1:24" ht="14.25" customHeight="1" x14ac:dyDescent="0.25">
      <c r="A4220" s="2">
        <v>1716</v>
      </c>
      <c r="B4220" s="2">
        <v>32</v>
      </c>
      <c r="C4220" s="2" t="str">
        <f t="shared" si="585"/>
        <v>Early Adults</v>
      </c>
      <c r="D4220" s="2" t="s">
        <v>23</v>
      </c>
      <c r="E4220" s="2" t="s">
        <v>19</v>
      </c>
      <c r="F4220" s="2">
        <v>102.15</v>
      </c>
      <c r="G4220" s="2">
        <f t="shared" si="586"/>
        <v>1</v>
      </c>
      <c r="H4220" s="6">
        <v>45912</v>
      </c>
      <c r="I4220" s="12" t="str">
        <f t="shared" si="587"/>
        <v>2025</v>
      </c>
      <c r="J4220" s="10" t="str">
        <f t="shared" si="588"/>
        <v>Sep</v>
      </c>
      <c r="K4220" s="12" t="str">
        <f t="shared" si="589"/>
        <v>12</v>
      </c>
      <c r="L4220" s="2" t="s">
        <v>30</v>
      </c>
      <c r="M4220" s="2" t="s">
        <v>25</v>
      </c>
      <c r="N4220" s="2">
        <v>0.4</v>
      </c>
      <c r="O4220" s="2" t="s">
        <v>21</v>
      </c>
      <c r="P4220" s="2">
        <v>17</v>
      </c>
      <c r="Q4220" s="2">
        <f t="shared" si="590"/>
        <v>3</v>
      </c>
      <c r="R4220" s="2">
        <v>6.01</v>
      </c>
      <c r="S4220" s="2">
        <f t="shared" si="591"/>
        <v>1</v>
      </c>
      <c r="T4220" s="42">
        <f>DataSet!G1717+DataSet!Q1717+DataSet!S1717</f>
        <v>7</v>
      </c>
      <c r="U4220" s="16" t="str">
        <f t="shared" si="592"/>
        <v>High</v>
      </c>
      <c r="V4220" s="4">
        <v>4</v>
      </c>
      <c r="W4220" s="33">
        <f t="shared" si="593"/>
        <v>512.57887573964501</v>
      </c>
      <c r="X4220" s="2" t="s">
        <v>17</v>
      </c>
    </row>
    <row r="4221" spans="1:24" ht="14.25" customHeight="1" x14ac:dyDescent="0.25">
      <c r="A4221" s="2">
        <v>1869</v>
      </c>
      <c r="B4221" s="2">
        <v>69</v>
      </c>
      <c r="C4221" s="2" t="str">
        <f t="shared" si="585"/>
        <v>Seniors</v>
      </c>
      <c r="D4221" s="2" t="s">
        <v>23</v>
      </c>
      <c r="E4221" s="2" t="s">
        <v>29</v>
      </c>
      <c r="F4221" s="2">
        <v>506.07</v>
      </c>
      <c r="G4221" s="2">
        <f t="shared" si="586"/>
        <v>2</v>
      </c>
      <c r="H4221" s="6">
        <v>46065</v>
      </c>
      <c r="I4221" s="12" t="str">
        <f t="shared" si="587"/>
        <v>2026</v>
      </c>
      <c r="J4221" s="10" t="str">
        <f t="shared" si="588"/>
        <v>Feb</v>
      </c>
      <c r="K4221" s="12" t="str">
        <f t="shared" si="589"/>
        <v>12</v>
      </c>
      <c r="L4221" s="2" t="s">
        <v>20</v>
      </c>
      <c r="M4221" s="2" t="s">
        <v>15</v>
      </c>
      <c r="N4221" s="2">
        <v>0.4</v>
      </c>
      <c r="O4221" s="2" t="s">
        <v>21</v>
      </c>
      <c r="P4221" s="2">
        <v>8</v>
      </c>
      <c r="Q4221" s="2">
        <f t="shared" si="590"/>
        <v>2</v>
      </c>
      <c r="R4221" s="2">
        <v>63.26</v>
      </c>
      <c r="S4221" s="2">
        <f t="shared" si="591"/>
        <v>2</v>
      </c>
      <c r="T4221" s="42">
        <f>DataSet!G1870+DataSet!Q1870+DataSet!S1870</f>
        <v>6</v>
      </c>
      <c r="U4221" s="16" t="str">
        <f t="shared" si="592"/>
        <v>Medium</v>
      </c>
      <c r="V4221" s="4">
        <v>1</v>
      </c>
      <c r="W4221" s="33">
        <f t="shared" si="593"/>
        <v>535.69127516778553</v>
      </c>
      <c r="X4221" s="2" t="s">
        <v>17</v>
      </c>
    </row>
    <row r="4222" spans="1:24" ht="14.25" customHeight="1" x14ac:dyDescent="0.25">
      <c r="A4222" s="2">
        <v>2008</v>
      </c>
      <c r="B4222" s="2">
        <v>61</v>
      </c>
      <c r="C4222" s="2" t="str">
        <f t="shared" si="585"/>
        <v>Seniors</v>
      </c>
      <c r="D4222" s="2" t="s">
        <v>18</v>
      </c>
      <c r="E4222" s="2" t="s">
        <v>29</v>
      </c>
      <c r="F4222" s="2">
        <v>660.18</v>
      </c>
      <c r="G4222" s="2">
        <f t="shared" si="586"/>
        <v>3</v>
      </c>
      <c r="H4222" s="6">
        <v>46204</v>
      </c>
      <c r="I4222" s="12" t="str">
        <f t="shared" si="587"/>
        <v>2026</v>
      </c>
      <c r="J4222" s="10" t="str">
        <f t="shared" si="588"/>
        <v>Jul</v>
      </c>
      <c r="K4222" s="12" t="str">
        <f t="shared" si="589"/>
        <v>01</v>
      </c>
      <c r="L4222" s="2" t="s">
        <v>20</v>
      </c>
      <c r="M4222" s="2" t="s">
        <v>15</v>
      </c>
      <c r="N4222" s="2">
        <v>0.4</v>
      </c>
      <c r="O4222" s="2" t="s">
        <v>16</v>
      </c>
      <c r="P4222" s="2">
        <v>14</v>
      </c>
      <c r="Q4222" s="2">
        <f t="shared" si="590"/>
        <v>2</v>
      </c>
      <c r="R4222" s="2">
        <v>47.16</v>
      </c>
      <c r="S4222" s="2">
        <f t="shared" si="591"/>
        <v>1</v>
      </c>
      <c r="T4222" s="42">
        <f>DataSet!G2009+DataSet!Q2009+DataSet!S2009</f>
        <v>4</v>
      </c>
      <c r="U4222" s="16" t="str">
        <f t="shared" si="592"/>
        <v>Low</v>
      </c>
      <c r="V4222" s="4">
        <v>5</v>
      </c>
      <c r="W4222" s="33">
        <f t="shared" si="593"/>
        <v>539.16936619718297</v>
      </c>
      <c r="X4222" s="2" t="s">
        <v>28</v>
      </c>
    </row>
    <row r="4223" spans="1:24" ht="14.25" customHeight="1" x14ac:dyDescent="0.25">
      <c r="A4223" s="2">
        <v>2439</v>
      </c>
      <c r="B4223" s="2">
        <v>29</v>
      </c>
      <c r="C4223" s="2" t="str">
        <f t="shared" si="585"/>
        <v>Young Adults</v>
      </c>
      <c r="D4223" s="2" t="s">
        <v>26</v>
      </c>
      <c r="E4223" s="2" t="s">
        <v>29</v>
      </c>
      <c r="F4223" s="2">
        <v>81.88</v>
      </c>
      <c r="G4223" s="2">
        <f t="shared" si="586"/>
        <v>1</v>
      </c>
      <c r="H4223" s="6">
        <v>46635</v>
      </c>
      <c r="I4223" s="12" t="str">
        <f t="shared" si="587"/>
        <v>2027</v>
      </c>
      <c r="J4223" s="10" t="str">
        <f t="shared" si="588"/>
        <v>Sep</v>
      </c>
      <c r="K4223" s="12" t="str">
        <f t="shared" si="589"/>
        <v>05</v>
      </c>
      <c r="L4223" s="2" t="s">
        <v>14</v>
      </c>
      <c r="M4223" s="2" t="s">
        <v>25</v>
      </c>
      <c r="N4223" s="2">
        <v>0.4</v>
      </c>
      <c r="O4223" s="2" t="s">
        <v>21</v>
      </c>
      <c r="P4223" s="2">
        <v>10</v>
      </c>
      <c r="Q4223" s="2">
        <f t="shared" si="590"/>
        <v>2</v>
      </c>
      <c r="R4223" s="2">
        <v>8.19</v>
      </c>
      <c r="S4223" s="2">
        <f t="shared" si="591"/>
        <v>1</v>
      </c>
      <c r="T4223" s="42">
        <f>DataSet!G2440+DataSet!Q2440+DataSet!S2440</f>
        <v>3</v>
      </c>
      <c r="U4223" s="16" t="str">
        <f t="shared" si="592"/>
        <v>Low</v>
      </c>
      <c r="V4223" s="4">
        <v>5</v>
      </c>
      <c r="W4223" s="33">
        <f t="shared" si="593"/>
        <v>538.3111347517729</v>
      </c>
      <c r="X4223" s="2" t="s">
        <v>17</v>
      </c>
    </row>
    <row r="4224" spans="1:24" ht="14.25" customHeight="1" x14ac:dyDescent="0.25">
      <c r="A4224" s="2">
        <v>2485</v>
      </c>
      <c r="B4224" s="2">
        <v>32</v>
      </c>
      <c r="C4224" s="2" t="str">
        <f t="shared" si="585"/>
        <v>Early Adults</v>
      </c>
      <c r="D4224" s="2" t="s">
        <v>26</v>
      </c>
      <c r="E4224" s="2" t="s">
        <v>13</v>
      </c>
      <c r="F4224" s="2">
        <v>284.04000000000002</v>
      </c>
      <c r="G4224" s="2">
        <f t="shared" si="586"/>
        <v>1</v>
      </c>
      <c r="H4224" s="6">
        <v>46681</v>
      </c>
      <c r="I4224" s="12" t="str">
        <f t="shared" si="587"/>
        <v>2027</v>
      </c>
      <c r="J4224" s="10" t="str">
        <f t="shared" si="588"/>
        <v>Oct</v>
      </c>
      <c r="K4224" s="12" t="str">
        <f t="shared" si="589"/>
        <v>21</v>
      </c>
      <c r="L4224" s="2" t="s">
        <v>14</v>
      </c>
      <c r="M4224" s="2" t="s">
        <v>25</v>
      </c>
      <c r="N4224" s="2">
        <v>0.4</v>
      </c>
      <c r="O4224" s="2" t="s">
        <v>16</v>
      </c>
      <c r="P4224" s="2">
        <v>7</v>
      </c>
      <c r="Q4224" s="2">
        <f t="shared" si="590"/>
        <v>2</v>
      </c>
      <c r="R4224" s="2">
        <v>40.58</v>
      </c>
      <c r="S4224" s="2">
        <f t="shared" si="591"/>
        <v>1</v>
      </c>
      <c r="T4224" s="42">
        <f>DataSet!G2486+DataSet!Q2486+DataSet!S2486</f>
        <v>7</v>
      </c>
      <c r="U4224" s="16" t="str">
        <f t="shared" si="592"/>
        <v>High</v>
      </c>
      <c r="V4224" s="4">
        <v>4</v>
      </c>
      <c r="W4224" s="33">
        <f t="shared" si="593"/>
        <v>515.02190476190469</v>
      </c>
      <c r="X4224" s="2" t="s">
        <v>22</v>
      </c>
    </row>
    <row r="4225" spans="1:24" ht="14.25" customHeight="1" x14ac:dyDescent="0.25">
      <c r="A4225" s="2">
        <v>2613</v>
      </c>
      <c r="B4225" s="2">
        <v>55</v>
      </c>
      <c r="C4225" s="2" t="str">
        <f t="shared" si="585"/>
        <v>Late Adults</v>
      </c>
      <c r="D4225" s="2" t="s">
        <v>12</v>
      </c>
      <c r="E4225" s="2" t="s">
        <v>27</v>
      </c>
      <c r="F4225" s="2">
        <v>622.27</v>
      </c>
      <c r="G4225" s="2">
        <f t="shared" si="586"/>
        <v>2</v>
      </c>
      <c r="H4225" s="6">
        <v>46809</v>
      </c>
      <c r="I4225" s="12" t="str">
        <f t="shared" si="587"/>
        <v>2028</v>
      </c>
      <c r="J4225" s="10" t="str">
        <f t="shared" si="588"/>
        <v>Feb</v>
      </c>
      <c r="K4225" s="12" t="str">
        <f t="shared" si="589"/>
        <v>26</v>
      </c>
      <c r="L4225" s="2" t="s">
        <v>24</v>
      </c>
      <c r="M4225" s="2" t="s">
        <v>15</v>
      </c>
      <c r="N4225" s="2">
        <v>0.4</v>
      </c>
      <c r="O4225" s="2" t="s">
        <v>16</v>
      </c>
      <c r="P4225" s="2">
        <v>18</v>
      </c>
      <c r="Q4225" s="2">
        <f t="shared" si="590"/>
        <v>3</v>
      </c>
      <c r="R4225" s="2">
        <v>34.57</v>
      </c>
      <c r="S4225" s="2">
        <f t="shared" si="591"/>
        <v>1</v>
      </c>
      <c r="T4225" s="42">
        <f>DataSet!G2614+DataSet!Q2614+DataSet!S2614</f>
        <v>7</v>
      </c>
      <c r="U4225" s="16" t="str">
        <f t="shared" si="592"/>
        <v>High</v>
      </c>
      <c r="V4225" s="4">
        <v>4</v>
      </c>
      <c r="W4225" s="33">
        <f t="shared" si="593"/>
        <v>516.40502994011979</v>
      </c>
      <c r="X4225" s="2" t="s">
        <v>22</v>
      </c>
    </row>
    <row r="4226" spans="1:24" ht="14.25" customHeight="1" x14ac:dyDescent="0.25">
      <c r="A4226" s="2">
        <v>3006</v>
      </c>
      <c r="B4226" s="2">
        <v>28</v>
      </c>
      <c r="C4226" s="2" t="str">
        <f t="shared" ref="C4226:C4289" si="594">IF(AND(B4226&gt;=18, B4226&lt;=29), "Young Adults",
   IF(AND(B4226&gt;=30, B4226&lt;=39), "Early Adults",
      IF(AND(B4226&gt;=40, B4226&lt;=49), "Mid Adults",
         IF(AND(B4226&gt;=50, B4226&lt;=59), "Late Adults",
            IF(AND(B4226&gt;=60, B4226&lt;=69), "Seniors", "Out of Range")
         )
      )
   )
)</f>
        <v>Young Adults</v>
      </c>
      <c r="D4226" s="2" t="s">
        <v>26</v>
      </c>
      <c r="E4226" s="2" t="s">
        <v>13</v>
      </c>
      <c r="F4226" s="2">
        <v>831.3</v>
      </c>
      <c r="G4226" s="2">
        <f t="shared" ref="G4226:G4289" si="595">IF(F4226 &lt;= 350, 1, IF(F4226&gt; 350, IF(F4226 &lt;= 650, 2, 3)))</f>
        <v>3</v>
      </c>
      <c r="H4226" s="6">
        <v>47202</v>
      </c>
      <c r="I4226" s="12" t="str">
        <f t="shared" ref="I4226:I4289" si="596">TEXT(H4226, "yyyy")</f>
        <v>2029</v>
      </c>
      <c r="J4226" s="10" t="str">
        <f t="shared" ref="J4226:J4289" si="597">TEXT(H4226, "mmm")</f>
        <v>Mar</v>
      </c>
      <c r="K4226" s="12" t="str">
        <f t="shared" ref="K4226:K4289" si="598">TEXT(H4226, "dd")</f>
        <v>25</v>
      </c>
      <c r="L4226" s="2" t="s">
        <v>14</v>
      </c>
      <c r="M4226" s="2" t="s">
        <v>15</v>
      </c>
      <c r="N4226" s="2">
        <v>0.4</v>
      </c>
      <c r="O4226" s="2" t="s">
        <v>16</v>
      </c>
      <c r="P4226" s="2">
        <v>12</v>
      </c>
      <c r="Q4226" s="2">
        <f t="shared" ref="Q4226:Q4289" si="599">IF(P4226 &lt;= 5, 1, IF(P4226&gt; 5, IF(P4226 &lt;= 15, 2, 3)))</f>
        <v>2</v>
      </c>
      <c r="R4226" s="2">
        <v>69.27</v>
      </c>
      <c r="S4226" s="2">
        <f t="shared" ref="S4226:S4289" si="600">IF(R4226 &lt;= 50, 1, IF(R4226&gt; 50, IF(R4226 &lt;= 150, 2, 3)))</f>
        <v>2</v>
      </c>
      <c r="T4226" s="42">
        <f>DataSet!G3007+DataSet!Q3007+DataSet!S3007</f>
        <v>4</v>
      </c>
      <c r="U4226" s="16" t="str">
        <f t="shared" ref="U4226:U4289" si="601">IF(T4226&lt;=4,"Low",IF(T4226&lt;=6,"Medium","High"))</f>
        <v>Low</v>
      </c>
      <c r="V4226" s="4">
        <v>1</v>
      </c>
      <c r="W4226" s="33">
        <f t="shared" ref="W4226:W4289" si="602">AVERAGEIFS(F4226:F9225, V4226:V9225,V4226 )</f>
        <v>535.89141891891927</v>
      </c>
      <c r="X4226" s="2" t="s">
        <v>28</v>
      </c>
    </row>
    <row r="4227" spans="1:24" ht="14.25" customHeight="1" x14ac:dyDescent="0.25">
      <c r="A4227" s="2">
        <v>3141</v>
      </c>
      <c r="B4227" s="2">
        <v>38</v>
      </c>
      <c r="C4227" s="2" t="str">
        <f t="shared" si="594"/>
        <v>Early Adults</v>
      </c>
      <c r="D4227" s="2" t="s">
        <v>23</v>
      </c>
      <c r="E4227" s="2" t="s">
        <v>13</v>
      </c>
      <c r="F4227" s="2">
        <v>797.25</v>
      </c>
      <c r="G4227" s="2">
        <f t="shared" si="595"/>
        <v>3</v>
      </c>
      <c r="H4227" s="6">
        <v>47337</v>
      </c>
      <c r="I4227" s="12" t="str">
        <f t="shared" si="596"/>
        <v>2029</v>
      </c>
      <c r="J4227" s="10" t="str">
        <f t="shared" si="597"/>
        <v>Aug</v>
      </c>
      <c r="K4227" s="12" t="str">
        <f t="shared" si="598"/>
        <v>07</v>
      </c>
      <c r="L4227" s="2" t="s">
        <v>20</v>
      </c>
      <c r="M4227" s="2" t="s">
        <v>15</v>
      </c>
      <c r="N4227" s="2">
        <v>0.4</v>
      </c>
      <c r="O4227" s="2" t="s">
        <v>16</v>
      </c>
      <c r="P4227" s="2">
        <v>9</v>
      </c>
      <c r="Q4227" s="2">
        <f t="shared" si="599"/>
        <v>2</v>
      </c>
      <c r="R4227" s="2">
        <v>88.58</v>
      </c>
      <c r="S4227" s="2">
        <f t="shared" si="600"/>
        <v>2</v>
      </c>
      <c r="T4227" s="42">
        <f>DataSet!G3142+DataSet!Q3142+DataSet!S3142</f>
        <v>5</v>
      </c>
      <c r="U4227" s="16" t="str">
        <f t="shared" si="601"/>
        <v>Medium</v>
      </c>
      <c r="V4227" s="4">
        <v>3</v>
      </c>
      <c r="W4227" s="33">
        <f t="shared" si="602"/>
        <v>490.8806666666672</v>
      </c>
      <c r="X4227" s="2" t="s">
        <v>17</v>
      </c>
    </row>
    <row r="4228" spans="1:24" ht="14.25" customHeight="1" x14ac:dyDescent="0.25">
      <c r="A4228" s="2">
        <v>3795</v>
      </c>
      <c r="B4228" s="2">
        <v>54</v>
      </c>
      <c r="C4228" s="2" t="str">
        <f t="shared" si="594"/>
        <v>Late Adults</v>
      </c>
      <c r="D4228" s="2" t="s">
        <v>12</v>
      </c>
      <c r="E4228" s="2" t="s">
        <v>13</v>
      </c>
      <c r="F4228" s="2">
        <v>957.97</v>
      </c>
      <c r="G4228" s="2">
        <f t="shared" si="595"/>
        <v>3</v>
      </c>
      <c r="H4228" s="6">
        <v>47991</v>
      </c>
      <c r="I4228" s="12" t="str">
        <f t="shared" si="596"/>
        <v>2031</v>
      </c>
      <c r="J4228" s="10" t="str">
        <f t="shared" si="597"/>
        <v>May</v>
      </c>
      <c r="K4228" s="12" t="str">
        <f t="shared" si="598"/>
        <v>23</v>
      </c>
      <c r="L4228" s="2" t="s">
        <v>14</v>
      </c>
      <c r="M4228" s="2" t="s">
        <v>15</v>
      </c>
      <c r="N4228" s="2">
        <v>0.4</v>
      </c>
      <c r="O4228" s="2" t="s">
        <v>16</v>
      </c>
      <c r="P4228" s="2">
        <v>5</v>
      </c>
      <c r="Q4228" s="2">
        <f t="shared" si="599"/>
        <v>1</v>
      </c>
      <c r="R4228" s="2">
        <v>191.59</v>
      </c>
      <c r="S4228" s="2">
        <f t="shared" si="600"/>
        <v>3</v>
      </c>
      <c r="T4228" s="42">
        <f>DataSet!G3796+DataSet!Q3796+DataSet!S3796</f>
        <v>4</v>
      </c>
      <c r="U4228" s="16" t="str">
        <f t="shared" si="601"/>
        <v>Low</v>
      </c>
      <c r="V4228" s="4">
        <v>2</v>
      </c>
      <c r="W4228" s="33">
        <f t="shared" si="602"/>
        <v>526.92821656050933</v>
      </c>
      <c r="X4228" s="2" t="s">
        <v>22</v>
      </c>
    </row>
    <row r="4229" spans="1:24" ht="14.25" customHeight="1" x14ac:dyDescent="0.25">
      <c r="A4229" s="2">
        <v>3839</v>
      </c>
      <c r="B4229" s="2">
        <v>28</v>
      </c>
      <c r="C4229" s="2" t="str">
        <f t="shared" si="594"/>
        <v>Young Adults</v>
      </c>
      <c r="D4229" s="2" t="s">
        <v>23</v>
      </c>
      <c r="E4229" s="2" t="s">
        <v>27</v>
      </c>
      <c r="F4229" s="2">
        <v>842.33</v>
      </c>
      <c r="G4229" s="2">
        <f t="shared" si="595"/>
        <v>3</v>
      </c>
      <c r="H4229" s="6">
        <v>48035</v>
      </c>
      <c r="I4229" s="12" t="str">
        <f t="shared" si="596"/>
        <v>2031</v>
      </c>
      <c r="J4229" s="10" t="str">
        <f t="shared" si="597"/>
        <v>Jul</v>
      </c>
      <c r="K4229" s="12" t="str">
        <f t="shared" si="598"/>
        <v>06</v>
      </c>
      <c r="L4229" s="2" t="s">
        <v>24</v>
      </c>
      <c r="M4229" s="2" t="s">
        <v>15</v>
      </c>
      <c r="N4229" s="2">
        <v>0.4</v>
      </c>
      <c r="O4229" s="2" t="s">
        <v>21</v>
      </c>
      <c r="P4229" s="2">
        <v>1</v>
      </c>
      <c r="Q4229" s="2">
        <f t="shared" si="599"/>
        <v>1</v>
      </c>
      <c r="R4229" s="2">
        <v>842.33</v>
      </c>
      <c r="S4229" s="2">
        <f t="shared" si="600"/>
        <v>3</v>
      </c>
      <c r="T4229" s="42">
        <f>DataSet!G3840+DataSet!Q3840+DataSet!S3840</f>
        <v>5</v>
      </c>
      <c r="U4229" s="16" t="str">
        <f t="shared" si="601"/>
        <v>Medium</v>
      </c>
      <c r="V4229" s="4">
        <v>3</v>
      </c>
      <c r="W4229" s="33">
        <f t="shared" si="602"/>
        <v>489.0125609756102</v>
      </c>
      <c r="X4229" s="2" t="s">
        <v>28</v>
      </c>
    </row>
    <row r="4230" spans="1:24" ht="14.25" customHeight="1" x14ac:dyDescent="0.25">
      <c r="A4230" s="2">
        <v>3856</v>
      </c>
      <c r="B4230" s="2">
        <v>21</v>
      </c>
      <c r="C4230" s="2" t="str">
        <f t="shared" si="594"/>
        <v>Young Adults</v>
      </c>
      <c r="D4230" s="2" t="s">
        <v>18</v>
      </c>
      <c r="E4230" s="2" t="s">
        <v>27</v>
      </c>
      <c r="F4230" s="2">
        <v>535.28</v>
      </c>
      <c r="G4230" s="2">
        <f t="shared" si="595"/>
        <v>2</v>
      </c>
      <c r="H4230" s="6">
        <v>48052</v>
      </c>
      <c r="I4230" s="12" t="str">
        <f t="shared" si="596"/>
        <v>2031</v>
      </c>
      <c r="J4230" s="10" t="str">
        <f t="shared" si="597"/>
        <v>Jul</v>
      </c>
      <c r="K4230" s="12" t="str">
        <f t="shared" si="598"/>
        <v>23</v>
      </c>
      <c r="L4230" s="2" t="s">
        <v>14</v>
      </c>
      <c r="M4230" s="2" t="s">
        <v>25</v>
      </c>
      <c r="N4230" s="2">
        <v>0.4</v>
      </c>
      <c r="O4230" s="2" t="s">
        <v>21</v>
      </c>
      <c r="P4230" s="2">
        <v>13</v>
      </c>
      <c r="Q4230" s="2">
        <f t="shared" si="599"/>
        <v>2</v>
      </c>
      <c r="R4230" s="2">
        <v>41.18</v>
      </c>
      <c r="S4230" s="2">
        <f t="shared" si="600"/>
        <v>1</v>
      </c>
      <c r="T4230" s="42">
        <f>DataSet!G3857+DataSet!Q3857+DataSet!S3857</f>
        <v>7</v>
      </c>
      <c r="U4230" s="16" t="str">
        <f t="shared" si="601"/>
        <v>High</v>
      </c>
      <c r="V4230" s="4">
        <v>2</v>
      </c>
      <c r="W4230" s="33">
        <f t="shared" si="602"/>
        <v>524.1651282051281</v>
      </c>
      <c r="X4230" s="2" t="s">
        <v>28</v>
      </c>
    </row>
    <row r="4231" spans="1:24" ht="14.25" customHeight="1" x14ac:dyDescent="0.25">
      <c r="A4231" s="2">
        <v>4058</v>
      </c>
      <c r="B4231" s="2">
        <v>37</v>
      </c>
      <c r="C4231" s="2" t="str">
        <f t="shared" si="594"/>
        <v>Early Adults</v>
      </c>
      <c r="D4231" s="2" t="s">
        <v>18</v>
      </c>
      <c r="E4231" s="2" t="s">
        <v>19</v>
      </c>
      <c r="F4231" s="2">
        <v>885.76</v>
      </c>
      <c r="G4231" s="2">
        <f t="shared" si="595"/>
        <v>3</v>
      </c>
      <c r="H4231" s="6">
        <v>48254</v>
      </c>
      <c r="I4231" s="12" t="str">
        <f t="shared" si="596"/>
        <v>2032</v>
      </c>
      <c r="J4231" s="10" t="str">
        <f t="shared" si="597"/>
        <v>Feb</v>
      </c>
      <c r="K4231" s="12" t="str">
        <f t="shared" si="598"/>
        <v>10</v>
      </c>
      <c r="L4231" s="2" t="s">
        <v>24</v>
      </c>
      <c r="M4231" s="2" t="s">
        <v>15</v>
      </c>
      <c r="N4231" s="2">
        <v>0.4</v>
      </c>
      <c r="O4231" s="2" t="s">
        <v>21</v>
      </c>
      <c r="P4231" s="2">
        <v>7</v>
      </c>
      <c r="Q4231" s="2">
        <f t="shared" si="599"/>
        <v>2</v>
      </c>
      <c r="R4231" s="2">
        <v>126.54</v>
      </c>
      <c r="S4231" s="2">
        <f t="shared" si="600"/>
        <v>2</v>
      </c>
      <c r="T4231" s="42">
        <f>DataSet!G4059+DataSet!Q4059+DataSet!S4059</f>
        <v>5</v>
      </c>
      <c r="U4231" s="16" t="str">
        <f t="shared" si="601"/>
        <v>Medium</v>
      </c>
      <c r="V4231" s="4">
        <v>3</v>
      </c>
      <c r="W4231" s="33">
        <f t="shared" si="602"/>
        <v>486.84496932515373</v>
      </c>
      <c r="X4231" s="2" t="s">
        <v>28</v>
      </c>
    </row>
    <row r="4232" spans="1:24" ht="14.25" customHeight="1" x14ac:dyDescent="0.25">
      <c r="A4232" s="2">
        <v>4144</v>
      </c>
      <c r="B4232" s="2">
        <v>39</v>
      </c>
      <c r="C4232" s="2" t="str">
        <f t="shared" si="594"/>
        <v>Early Adults</v>
      </c>
      <c r="D4232" s="2" t="s">
        <v>26</v>
      </c>
      <c r="E4232" s="2" t="s">
        <v>27</v>
      </c>
      <c r="F4232" s="2">
        <v>776.06</v>
      </c>
      <c r="G4232" s="2">
        <f t="shared" si="595"/>
        <v>3</v>
      </c>
      <c r="H4232" s="6">
        <v>48340</v>
      </c>
      <c r="I4232" s="12" t="str">
        <f t="shared" si="596"/>
        <v>2032</v>
      </c>
      <c r="J4232" s="10" t="str">
        <f t="shared" si="597"/>
        <v>May</v>
      </c>
      <c r="K4232" s="12" t="str">
        <f t="shared" si="598"/>
        <v>06</v>
      </c>
      <c r="L4232" s="2" t="s">
        <v>20</v>
      </c>
      <c r="M4232" s="2" t="s">
        <v>15</v>
      </c>
      <c r="N4232" s="2">
        <v>0.4</v>
      </c>
      <c r="O4232" s="2" t="s">
        <v>16</v>
      </c>
      <c r="P4232" s="2">
        <v>18</v>
      </c>
      <c r="Q4232" s="2">
        <f t="shared" si="599"/>
        <v>3</v>
      </c>
      <c r="R4232" s="2">
        <v>43.11</v>
      </c>
      <c r="S4232" s="2">
        <f t="shared" si="600"/>
        <v>1</v>
      </c>
      <c r="T4232" s="42">
        <f>DataSet!G4145+DataSet!Q4145+DataSet!S4145</f>
        <v>6</v>
      </c>
      <c r="U4232" s="16" t="str">
        <f t="shared" si="601"/>
        <v>Medium</v>
      </c>
      <c r="V4232" s="4">
        <v>3</v>
      </c>
      <c r="W4232" s="33">
        <f t="shared" si="602"/>
        <v>484.38253086419797</v>
      </c>
      <c r="X4232" s="2" t="s">
        <v>28</v>
      </c>
    </row>
    <row r="4233" spans="1:24" ht="14.25" customHeight="1" x14ac:dyDescent="0.25">
      <c r="A4233" s="2">
        <v>4327</v>
      </c>
      <c r="B4233" s="2">
        <v>64</v>
      </c>
      <c r="C4233" s="2" t="str">
        <f t="shared" si="594"/>
        <v>Seniors</v>
      </c>
      <c r="D4233" s="2" t="s">
        <v>12</v>
      </c>
      <c r="E4233" s="2" t="s">
        <v>27</v>
      </c>
      <c r="F4233" s="2">
        <v>438.29</v>
      </c>
      <c r="G4233" s="2">
        <f t="shared" si="595"/>
        <v>2</v>
      </c>
      <c r="H4233" s="6">
        <v>48523</v>
      </c>
      <c r="I4233" s="12" t="str">
        <f t="shared" si="596"/>
        <v>2032</v>
      </c>
      <c r="J4233" s="10" t="str">
        <f t="shared" si="597"/>
        <v>Nov</v>
      </c>
      <c r="K4233" s="12" t="str">
        <f t="shared" si="598"/>
        <v>05</v>
      </c>
      <c r="L4233" s="2" t="s">
        <v>24</v>
      </c>
      <c r="M4233" s="2" t="s">
        <v>25</v>
      </c>
      <c r="N4233" s="2">
        <v>0.4</v>
      </c>
      <c r="O4233" s="2" t="s">
        <v>16</v>
      </c>
      <c r="P4233" s="2">
        <v>19</v>
      </c>
      <c r="Q4233" s="2">
        <f t="shared" si="599"/>
        <v>3</v>
      </c>
      <c r="R4233" s="2">
        <v>23.07</v>
      </c>
      <c r="S4233" s="2">
        <f t="shared" si="600"/>
        <v>1</v>
      </c>
      <c r="T4233" s="42">
        <f>DataSet!G4328+DataSet!Q4328+DataSet!S4328</f>
        <v>3</v>
      </c>
      <c r="U4233" s="16" t="str">
        <f t="shared" si="601"/>
        <v>Low</v>
      </c>
      <c r="V4233" s="4">
        <v>2</v>
      </c>
      <c r="W4233" s="33">
        <f t="shared" si="602"/>
        <v>524.0934193548386</v>
      </c>
      <c r="X4233" s="2" t="s">
        <v>17</v>
      </c>
    </row>
    <row r="4234" spans="1:24" ht="14.25" customHeight="1" x14ac:dyDescent="0.25">
      <c r="A4234" s="2">
        <v>4437</v>
      </c>
      <c r="B4234" s="2">
        <v>37</v>
      </c>
      <c r="C4234" s="2" t="str">
        <f t="shared" si="594"/>
        <v>Early Adults</v>
      </c>
      <c r="D4234" s="2" t="s">
        <v>26</v>
      </c>
      <c r="E4234" s="2" t="s">
        <v>27</v>
      </c>
      <c r="F4234" s="2">
        <v>471.9</v>
      </c>
      <c r="G4234" s="2">
        <f t="shared" si="595"/>
        <v>2</v>
      </c>
      <c r="H4234" s="6">
        <v>48633</v>
      </c>
      <c r="I4234" s="12" t="str">
        <f t="shared" si="596"/>
        <v>2033</v>
      </c>
      <c r="J4234" s="10" t="str">
        <f t="shared" si="597"/>
        <v>Feb</v>
      </c>
      <c r="K4234" s="12" t="str">
        <f t="shared" si="598"/>
        <v>23</v>
      </c>
      <c r="L4234" s="2" t="s">
        <v>30</v>
      </c>
      <c r="M4234" s="2" t="s">
        <v>25</v>
      </c>
      <c r="N4234" s="2">
        <v>0.4</v>
      </c>
      <c r="O4234" s="2" t="s">
        <v>21</v>
      </c>
      <c r="P4234" s="2">
        <v>1</v>
      </c>
      <c r="Q4234" s="2">
        <f t="shared" si="599"/>
        <v>1</v>
      </c>
      <c r="R4234" s="2">
        <v>471.9</v>
      </c>
      <c r="S4234" s="2">
        <f t="shared" si="600"/>
        <v>3</v>
      </c>
      <c r="T4234" s="42">
        <f>DataSet!G4438+DataSet!Q4438+DataSet!S4438</f>
        <v>5</v>
      </c>
      <c r="U4234" s="16" t="str">
        <f t="shared" si="601"/>
        <v>Medium</v>
      </c>
      <c r="V4234" s="4">
        <v>4</v>
      </c>
      <c r="W4234" s="33">
        <f t="shared" si="602"/>
        <v>515.76728915662648</v>
      </c>
      <c r="X4234" s="2" t="s">
        <v>28</v>
      </c>
    </row>
    <row r="4235" spans="1:24" ht="14.25" customHeight="1" x14ac:dyDescent="0.25">
      <c r="A4235" s="2">
        <v>4471</v>
      </c>
      <c r="B4235" s="2">
        <v>66</v>
      </c>
      <c r="C4235" s="2" t="str">
        <f t="shared" si="594"/>
        <v>Seniors</v>
      </c>
      <c r="D4235" s="2" t="s">
        <v>23</v>
      </c>
      <c r="E4235" s="2" t="s">
        <v>27</v>
      </c>
      <c r="F4235" s="2">
        <v>579.44000000000005</v>
      </c>
      <c r="G4235" s="2">
        <f t="shared" si="595"/>
        <v>2</v>
      </c>
      <c r="H4235" s="6">
        <v>48667</v>
      </c>
      <c r="I4235" s="12" t="str">
        <f t="shared" si="596"/>
        <v>2033</v>
      </c>
      <c r="J4235" s="10" t="str">
        <f t="shared" si="597"/>
        <v>Mar</v>
      </c>
      <c r="K4235" s="12" t="str">
        <f t="shared" si="598"/>
        <v>29</v>
      </c>
      <c r="L4235" s="2" t="s">
        <v>14</v>
      </c>
      <c r="M4235" s="2" t="s">
        <v>15</v>
      </c>
      <c r="N4235" s="2">
        <v>0.4</v>
      </c>
      <c r="O4235" s="2" t="s">
        <v>21</v>
      </c>
      <c r="P4235" s="2">
        <v>3</v>
      </c>
      <c r="Q4235" s="2">
        <f t="shared" si="599"/>
        <v>1</v>
      </c>
      <c r="R4235" s="2">
        <v>193.15</v>
      </c>
      <c r="S4235" s="2">
        <f t="shared" si="600"/>
        <v>3</v>
      </c>
      <c r="T4235" s="42">
        <f>DataSet!G4472+DataSet!Q4472+DataSet!S4472</f>
        <v>7</v>
      </c>
      <c r="U4235" s="16" t="str">
        <f t="shared" si="601"/>
        <v>High</v>
      </c>
      <c r="V4235" s="4">
        <v>5</v>
      </c>
      <c r="W4235" s="33">
        <f t="shared" si="602"/>
        <v>541.5713571428571</v>
      </c>
      <c r="X4235" s="2" t="s">
        <v>28</v>
      </c>
    </row>
    <row r="4236" spans="1:24" ht="14.25" customHeight="1" x14ac:dyDescent="0.25">
      <c r="A4236" s="2">
        <v>4796</v>
      </c>
      <c r="B4236" s="2">
        <v>52</v>
      </c>
      <c r="C4236" s="2" t="str">
        <f t="shared" si="594"/>
        <v>Late Adults</v>
      </c>
      <c r="D4236" s="2" t="s">
        <v>23</v>
      </c>
      <c r="E4236" s="2" t="s">
        <v>13</v>
      </c>
      <c r="F4236" s="2">
        <v>195.82</v>
      </c>
      <c r="G4236" s="2">
        <f t="shared" si="595"/>
        <v>1</v>
      </c>
      <c r="H4236" s="6">
        <v>48992</v>
      </c>
      <c r="I4236" s="12" t="str">
        <f t="shared" si="596"/>
        <v>2034</v>
      </c>
      <c r="J4236" s="10" t="str">
        <f t="shared" si="597"/>
        <v>Feb</v>
      </c>
      <c r="K4236" s="12" t="str">
        <f t="shared" si="598"/>
        <v>17</v>
      </c>
      <c r="L4236" s="2" t="s">
        <v>30</v>
      </c>
      <c r="M4236" s="2" t="s">
        <v>15</v>
      </c>
      <c r="N4236" s="2">
        <v>0.4</v>
      </c>
      <c r="O4236" s="2" t="s">
        <v>16</v>
      </c>
      <c r="P4236" s="2">
        <v>18</v>
      </c>
      <c r="Q4236" s="2">
        <f t="shared" si="599"/>
        <v>3</v>
      </c>
      <c r="R4236" s="2">
        <v>10.88</v>
      </c>
      <c r="S4236" s="2">
        <f t="shared" si="600"/>
        <v>1</v>
      </c>
      <c r="T4236" s="42">
        <f>DataSet!G4797+DataSet!Q4797+DataSet!S4797</f>
        <v>6</v>
      </c>
      <c r="U4236" s="16" t="str">
        <f t="shared" si="601"/>
        <v>Medium</v>
      </c>
      <c r="V4236" s="4">
        <v>3</v>
      </c>
      <c r="W4236" s="33">
        <f t="shared" si="602"/>
        <v>482.57086956521778</v>
      </c>
      <c r="X4236" s="2" t="s">
        <v>22</v>
      </c>
    </row>
    <row r="4237" spans="1:24" ht="14.25" customHeight="1" x14ac:dyDescent="0.25">
      <c r="A4237" s="2">
        <v>216</v>
      </c>
      <c r="B4237" s="2">
        <v>33</v>
      </c>
      <c r="C4237" s="2" t="str">
        <f t="shared" si="594"/>
        <v>Early Adults</v>
      </c>
      <c r="D4237" s="2" t="s">
        <v>23</v>
      </c>
      <c r="E4237" s="2" t="s">
        <v>27</v>
      </c>
      <c r="F4237" s="2">
        <v>638.9</v>
      </c>
      <c r="G4237" s="2">
        <f t="shared" si="595"/>
        <v>2</v>
      </c>
      <c r="H4237" s="6">
        <v>44412</v>
      </c>
      <c r="I4237" s="12" t="str">
        <f t="shared" si="596"/>
        <v>2021</v>
      </c>
      <c r="J4237" s="10" t="str">
        <f t="shared" si="597"/>
        <v>Aug</v>
      </c>
      <c r="K4237" s="12" t="str">
        <f t="shared" si="598"/>
        <v>04</v>
      </c>
      <c r="L4237" s="2" t="s">
        <v>20</v>
      </c>
      <c r="M4237" s="2" t="s">
        <v>15</v>
      </c>
      <c r="N4237" s="2">
        <v>0.39</v>
      </c>
      <c r="O4237" s="2" t="s">
        <v>21</v>
      </c>
      <c r="P4237" s="2">
        <v>17</v>
      </c>
      <c r="Q4237" s="2">
        <f t="shared" si="599"/>
        <v>3</v>
      </c>
      <c r="R4237" s="2">
        <v>37.58</v>
      </c>
      <c r="S4237" s="2">
        <f t="shared" si="600"/>
        <v>1</v>
      </c>
      <c r="T4237" s="42">
        <f>DataSet!G217+DataSet!Q217+DataSet!S217</f>
        <v>7</v>
      </c>
      <c r="U4237" s="16" t="str">
        <f t="shared" si="601"/>
        <v>High</v>
      </c>
      <c r="V4237" s="4">
        <v>4</v>
      </c>
      <c r="W4237" s="33">
        <f t="shared" si="602"/>
        <v>516.03315151515153</v>
      </c>
      <c r="X4237" s="2" t="s">
        <v>28</v>
      </c>
    </row>
    <row r="4238" spans="1:24" ht="14.25" customHeight="1" x14ac:dyDescent="0.25">
      <c r="A4238" s="2">
        <v>222</v>
      </c>
      <c r="B4238" s="2">
        <v>49</v>
      </c>
      <c r="C4238" s="2" t="str">
        <f t="shared" si="594"/>
        <v>Mid Adults</v>
      </c>
      <c r="D4238" s="2" t="s">
        <v>12</v>
      </c>
      <c r="E4238" s="2" t="s">
        <v>13</v>
      </c>
      <c r="F4238" s="2">
        <v>520.99</v>
      </c>
      <c r="G4238" s="2">
        <f t="shared" si="595"/>
        <v>2</v>
      </c>
      <c r="H4238" s="6">
        <v>44418</v>
      </c>
      <c r="I4238" s="12" t="str">
        <f t="shared" si="596"/>
        <v>2021</v>
      </c>
      <c r="J4238" s="10" t="str">
        <f t="shared" si="597"/>
        <v>Aug</v>
      </c>
      <c r="K4238" s="12" t="str">
        <f t="shared" si="598"/>
        <v>10</v>
      </c>
      <c r="L4238" s="2" t="s">
        <v>30</v>
      </c>
      <c r="M4238" s="2" t="s">
        <v>25</v>
      </c>
      <c r="N4238" s="2">
        <v>0.39</v>
      </c>
      <c r="O4238" s="2" t="s">
        <v>21</v>
      </c>
      <c r="P4238" s="2">
        <v>9</v>
      </c>
      <c r="Q4238" s="2">
        <f t="shared" si="599"/>
        <v>2</v>
      </c>
      <c r="R4238" s="2">
        <v>57.89</v>
      </c>
      <c r="S4238" s="2">
        <f t="shared" si="600"/>
        <v>2</v>
      </c>
      <c r="T4238" s="42">
        <f>DataSet!G223+DataSet!Q223+DataSet!S223</f>
        <v>4</v>
      </c>
      <c r="U4238" s="16" t="str">
        <f t="shared" si="601"/>
        <v>Low</v>
      </c>
      <c r="V4238" s="4">
        <v>1</v>
      </c>
      <c r="W4238" s="33">
        <f t="shared" si="602"/>
        <v>533.88183673469416</v>
      </c>
      <c r="X4238" s="2" t="s">
        <v>22</v>
      </c>
    </row>
    <row r="4239" spans="1:24" ht="14.25" customHeight="1" x14ac:dyDescent="0.25">
      <c r="A4239" s="2">
        <v>235</v>
      </c>
      <c r="B4239" s="2">
        <v>23</v>
      </c>
      <c r="C4239" s="2" t="str">
        <f t="shared" si="594"/>
        <v>Young Adults</v>
      </c>
      <c r="D4239" s="2" t="s">
        <v>23</v>
      </c>
      <c r="E4239" s="2" t="s">
        <v>19</v>
      </c>
      <c r="F4239" s="2">
        <v>316.13</v>
      </c>
      <c r="G4239" s="2">
        <f t="shared" si="595"/>
        <v>1</v>
      </c>
      <c r="H4239" s="6">
        <v>44431</v>
      </c>
      <c r="I4239" s="12" t="str">
        <f t="shared" si="596"/>
        <v>2021</v>
      </c>
      <c r="J4239" s="10" t="str">
        <f t="shared" si="597"/>
        <v>Aug</v>
      </c>
      <c r="K4239" s="12" t="str">
        <f t="shared" si="598"/>
        <v>23</v>
      </c>
      <c r="L4239" s="2" t="s">
        <v>30</v>
      </c>
      <c r="M4239" s="2" t="s">
        <v>25</v>
      </c>
      <c r="N4239" s="2">
        <v>0.39</v>
      </c>
      <c r="O4239" s="2" t="s">
        <v>16</v>
      </c>
      <c r="P4239" s="2">
        <v>14</v>
      </c>
      <c r="Q4239" s="2">
        <f t="shared" si="599"/>
        <v>2</v>
      </c>
      <c r="R4239" s="2">
        <v>22.58</v>
      </c>
      <c r="S4239" s="2">
        <f t="shared" si="600"/>
        <v>1</v>
      </c>
      <c r="T4239" s="42">
        <f>DataSet!G236+DataSet!Q236+DataSet!S236</f>
        <v>6</v>
      </c>
      <c r="U4239" s="16" t="str">
        <f t="shared" si="601"/>
        <v>Medium</v>
      </c>
      <c r="V4239" s="4">
        <v>3</v>
      </c>
      <c r="W4239" s="33">
        <f t="shared" si="602"/>
        <v>484.36306250000035</v>
      </c>
      <c r="X4239" s="2" t="s">
        <v>28</v>
      </c>
    </row>
    <row r="4240" spans="1:24" ht="14.25" customHeight="1" x14ac:dyDescent="0.25">
      <c r="A4240" s="2">
        <v>460</v>
      </c>
      <c r="B4240" s="2">
        <v>51</v>
      </c>
      <c r="C4240" s="2" t="str">
        <f t="shared" si="594"/>
        <v>Late Adults</v>
      </c>
      <c r="D4240" s="2" t="s">
        <v>26</v>
      </c>
      <c r="E4240" s="2" t="s">
        <v>27</v>
      </c>
      <c r="F4240" s="2">
        <v>137.44999999999999</v>
      </c>
      <c r="G4240" s="2">
        <f t="shared" si="595"/>
        <v>1</v>
      </c>
      <c r="H4240" s="6">
        <v>44656</v>
      </c>
      <c r="I4240" s="12" t="str">
        <f t="shared" si="596"/>
        <v>2022</v>
      </c>
      <c r="J4240" s="10" t="str">
        <f t="shared" si="597"/>
        <v>Apr</v>
      </c>
      <c r="K4240" s="12" t="str">
        <f t="shared" si="598"/>
        <v>05</v>
      </c>
      <c r="L4240" s="2" t="s">
        <v>30</v>
      </c>
      <c r="M4240" s="2" t="s">
        <v>25</v>
      </c>
      <c r="N4240" s="2">
        <v>0.39</v>
      </c>
      <c r="O4240" s="2" t="s">
        <v>21</v>
      </c>
      <c r="P4240" s="2">
        <v>5</v>
      </c>
      <c r="Q4240" s="2">
        <f t="shared" si="599"/>
        <v>1</v>
      </c>
      <c r="R4240" s="2">
        <v>27.49</v>
      </c>
      <c r="S4240" s="2">
        <f t="shared" si="600"/>
        <v>1</v>
      </c>
      <c r="T4240" s="42">
        <f>DataSet!G461+DataSet!Q461+DataSet!S461</f>
        <v>4</v>
      </c>
      <c r="U4240" s="16" t="str">
        <f t="shared" si="601"/>
        <v>Low</v>
      </c>
      <c r="V4240" s="4">
        <v>4</v>
      </c>
      <c r="W4240" s="33">
        <f t="shared" si="602"/>
        <v>515.28396341463406</v>
      </c>
      <c r="X4240" s="2" t="s">
        <v>28</v>
      </c>
    </row>
    <row r="4241" spans="1:24" ht="14.25" customHeight="1" x14ac:dyDescent="0.25">
      <c r="A4241" s="2">
        <v>543</v>
      </c>
      <c r="B4241" s="2">
        <v>21</v>
      </c>
      <c r="C4241" s="2" t="str">
        <f t="shared" si="594"/>
        <v>Young Adults</v>
      </c>
      <c r="D4241" s="2" t="s">
        <v>23</v>
      </c>
      <c r="E4241" s="2" t="s">
        <v>27</v>
      </c>
      <c r="F4241" s="2">
        <v>684.31</v>
      </c>
      <c r="G4241" s="2">
        <f t="shared" si="595"/>
        <v>3</v>
      </c>
      <c r="H4241" s="6">
        <v>44739</v>
      </c>
      <c r="I4241" s="12" t="str">
        <f t="shared" si="596"/>
        <v>2022</v>
      </c>
      <c r="J4241" s="10" t="str">
        <f t="shared" si="597"/>
        <v>Jun</v>
      </c>
      <c r="K4241" s="12" t="str">
        <f t="shared" si="598"/>
        <v>27</v>
      </c>
      <c r="L4241" s="2" t="s">
        <v>24</v>
      </c>
      <c r="M4241" s="2" t="s">
        <v>25</v>
      </c>
      <c r="N4241" s="2">
        <v>0.39</v>
      </c>
      <c r="O4241" s="2" t="s">
        <v>21</v>
      </c>
      <c r="P4241" s="2">
        <v>15</v>
      </c>
      <c r="Q4241" s="2">
        <f t="shared" si="599"/>
        <v>2</v>
      </c>
      <c r="R4241" s="2">
        <v>45.62</v>
      </c>
      <c r="S4241" s="2">
        <f t="shared" si="600"/>
        <v>1</v>
      </c>
      <c r="T4241" s="42">
        <f>DataSet!G544+DataSet!Q544+DataSet!S544</f>
        <v>6</v>
      </c>
      <c r="U4241" s="16" t="str">
        <f t="shared" si="601"/>
        <v>Medium</v>
      </c>
      <c r="V4241" s="4">
        <v>2</v>
      </c>
      <c r="W4241" s="33">
        <f t="shared" si="602"/>
        <v>524.65058441558438</v>
      </c>
      <c r="X4241" s="2" t="s">
        <v>17</v>
      </c>
    </row>
    <row r="4242" spans="1:24" ht="14.25" customHeight="1" x14ac:dyDescent="0.25">
      <c r="A4242" s="2">
        <v>595</v>
      </c>
      <c r="B4242" s="2">
        <v>22</v>
      </c>
      <c r="C4242" s="2" t="str">
        <f t="shared" si="594"/>
        <v>Young Adults</v>
      </c>
      <c r="D4242" s="2" t="s">
        <v>23</v>
      </c>
      <c r="E4242" s="2" t="s">
        <v>13</v>
      </c>
      <c r="F4242" s="2">
        <v>443.68</v>
      </c>
      <c r="G4242" s="2">
        <f t="shared" si="595"/>
        <v>2</v>
      </c>
      <c r="H4242" s="6">
        <v>44791</v>
      </c>
      <c r="I4242" s="12" t="str">
        <f t="shared" si="596"/>
        <v>2022</v>
      </c>
      <c r="J4242" s="10" t="str">
        <f t="shared" si="597"/>
        <v>Aug</v>
      </c>
      <c r="K4242" s="12" t="str">
        <f t="shared" si="598"/>
        <v>18</v>
      </c>
      <c r="L4242" s="2" t="s">
        <v>24</v>
      </c>
      <c r="M4242" s="2" t="s">
        <v>15</v>
      </c>
      <c r="N4242" s="2">
        <v>0.39</v>
      </c>
      <c r="O4242" s="2" t="s">
        <v>21</v>
      </c>
      <c r="P4242" s="2">
        <v>1</v>
      </c>
      <c r="Q4242" s="2">
        <f t="shared" si="599"/>
        <v>1</v>
      </c>
      <c r="R4242" s="2">
        <v>443.68</v>
      </c>
      <c r="S4242" s="2">
        <f t="shared" si="600"/>
        <v>3</v>
      </c>
      <c r="T4242" s="42">
        <f>DataSet!G596+DataSet!Q596+DataSet!S596</f>
        <v>8</v>
      </c>
      <c r="U4242" s="16" t="str">
        <f t="shared" si="601"/>
        <v>High</v>
      </c>
      <c r="V4242" s="4">
        <v>1</v>
      </c>
      <c r="W4242" s="33">
        <f t="shared" si="602"/>
        <v>533.97013698630167</v>
      </c>
      <c r="X4242" s="2" t="s">
        <v>22</v>
      </c>
    </row>
    <row r="4243" spans="1:24" ht="14.25" customHeight="1" x14ac:dyDescent="0.25">
      <c r="A4243" s="2">
        <v>615</v>
      </c>
      <c r="B4243" s="2">
        <v>34</v>
      </c>
      <c r="C4243" s="2" t="str">
        <f t="shared" si="594"/>
        <v>Early Adults</v>
      </c>
      <c r="D4243" s="2" t="s">
        <v>18</v>
      </c>
      <c r="E4243" s="2" t="s">
        <v>19</v>
      </c>
      <c r="F4243" s="2">
        <v>309.08999999999997</v>
      </c>
      <c r="G4243" s="2">
        <f t="shared" si="595"/>
        <v>1</v>
      </c>
      <c r="H4243" s="6">
        <v>44811</v>
      </c>
      <c r="I4243" s="12" t="str">
        <f t="shared" si="596"/>
        <v>2022</v>
      </c>
      <c r="J4243" s="10" t="str">
        <f t="shared" si="597"/>
        <v>Sep</v>
      </c>
      <c r="K4243" s="12" t="str">
        <f t="shared" si="598"/>
        <v>07</v>
      </c>
      <c r="L4243" s="2" t="s">
        <v>24</v>
      </c>
      <c r="M4243" s="2" t="s">
        <v>15</v>
      </c>
      <c r="N4243" s="2">
        <v>0.39</v>
      </c>
      <c r="O4243" s="2" t="s">
        <v>21</v>
      </c>
      <c r="P4243" s="2">
        <v>5</v>
      </c>
      <c r="Q4243" s="2">
        <f t="shared" si="599"/>
        <v>1</v>
      </c>
      <c r="R4243" s="2">
        <v>61.82</v>
      </c>
      <c r="S4243" s="2">
        <f t="shared" si="600"/>
        <v>2</v>
      </c>
      <c r="T4243" s="42">
        <f>DataSet!G616+DataSet!Q616+DataSet!S616</f>
        <v>4</v>
      </c>
      <c r="U4243" s="16" t="str">
        <f t="shared" si="601"/>
        <v>Low</v>
      </c>
      <c r="V4243" s="4">
        <v>3</v>
      </c>
      <c r="W4243" s="33">
        <f t="shared" si="602"/>
        <v>485.42113207547203</v>
      </c>
      <c r="X4243" s="2" t="s">
        <v>17</v>
      </c>
    </row>
    <row r="4244" spans="1:24" ht="14.25" customHeight="1" x14ac:dyDescent="0.25">
      <c r="A4244" s="2">
        <v>798</v>
      </c>
      <c r="B4244" s="2">
        <v>27</v>
      </c>
      <c r="C4244" s="2" t="str">
        <f t="shared" si="594"/>
        <v>Young Adults</v>
      </c>
      <c r="D4244" s="2" t="s">
        <v>18</v>
      </c>
      <c r="E4244" s="2" t="s">
        <v>29</v>
      </c>
      <c r="F4244" s="2">
        <v>191.67</v>
      </c>
      <c r="G4244" s="2">
        <f t="shared" si="595"/>
        <v>1</v>
      </c>
      <c r="H4244" s="6">
        <v>44994</v>
      </c>
      <c r="I4244" s="12" t="str">
        <f t="shared" si="596"/>
        <v>2023</v>
      </c>
      <c r="J4244" s="10" t="str">
        <f t="shared" si="597"/>
        <v>Mar</v>
      </c>
      <c r="K4244" s="12" t="str">
        <f t="shared" si="598"/>
        <v>09</v>
      </c>
      <c r="L4244" s="2" t="s">
        <v>24</v>
      </c>
      <c r="M4244" s="2" t="s">
        <v>25</v>
      </c>
      <c r="N4244" s="2">
        <v>0.39</v>
      </c>
      <c r="O4244" s="2" t="s">
        <v>21</v>
      </c>
      <c r="P4244" s="2">
        <v>12</v>
      </c>
      <c r="Q4244" s="2">
        <f t="shared" si="599"/>
        <v>2</v>
      </c>
      <c r="R4244" s="2">
        <v>15.97</v>
      </c>
      <c r="S4244" s="2">
        <f t="shared" si="600"/>
        <v>1</v>
      </c>
      <c r="T4244" s="42">
        <f>DataSet!G799+DataSet!Q799+DataSet!S799</f>
        <v>4</v>
      </c>
      <c r="U4244" s="16" t="str">
        <f t="shared" si="601"/>
        <v>Low</v>
      </c>
      <c r="V4244" s="4">
        <v>2</v>
      </c>
      <c r="W4244" s="33">
        <f t="shared" si="602"/>
        <v>523.6070588235292</v>
      </c>
      <c r="X4244" s="2" t="s">
        <v>28</v>
      </c>
    </row>
    <row r="4245" spans="1:24" ht="14.25" customHeight="1" x14ac:dyDescent="0.25">
      <c r="A4245" s="2">
        <v>968</v>
      </c>
      <c r="B4245" s="2">
        <v>48</v>
      </c>
      <c r="C4245" s="2" t="str">
        <f t="shared" si="594"/>
        <v>Mid Adults</v>
      </c>
      <c r="D4245" s="2" t="s">
        <v>18</v>
      </c>
      <c r="E4245" s="2" t="s">
        <v>29</v>
      </c>
      <c r="F4245" s="2">
        <v>658.75</v>
      </c>
      <c r="G4245" s="2">
        <f t="shared" si="595"/>
        <v>3</v>
      </c>
      <c r="H4245" s="6">
        <v>45164</v>
      </c>
      <c r="I4245" s="12" t="str">
        <f t="shared" si="596"/>
        <v>2023</v>
      </c>
      <c r="J4245" s="10" t="str">
        <f t="shared" si="597"/>
        <v>Aug</v>
      </c>
      <c r="K4245" s="12" t="str">
        <f t="shared" si="598"/>
        <v>26</v>
      </c>
      <c r="L4245" s="2" t="s">
        <v>30</v>
      </c>
      <c r="M4245" s="2" t="s">
        <v>25</v>
      </c>
      <c r="N4245" s="2">
        <v>0.39</v>
      </c>
      <c r="O4245" s="2" t="s">
        <v>16</v>
      </c>
      <c r="P4245" s="2">
        <v>11</v>
      </c>
      <c r="Q4245" s="2">
        <f t="shared" si="599"/>
        <v>2</v>
      </c>
      <c r="R4245" s="2">
        <v>59.89</v>
      </c>
      <c r="S4245" s="2">
        <f t="shared" si="600"/>
        <v>2</v>
      </c>
      <c r="T4245" s="42">
        <f>DataSet!G969+DataSet!Q969+DataSet!S969</f>
        <v>6</v>
      </c>
      <c r="U4245" s="16" t="str">
        <f t="shared" si="601"/>
        <v>Medium</v>
      </c>
      <c r="V4245" s="4">
        <v>5</v>
      </c>
      <c r="W4245" s="33">
        <f t="shared" si="602"/>
        <v>541.29892086330926</v>
      </c>
      <c r="X4245" s="2" t="s">
        <v>28</v>
      </c>
    </row>
    <row r="4246" spans="1:24" ht="14.25" customHeight="1" x14ac:dyDescent="0.25">
      <c r="A4246" s="2">
        <v>981</v>
      </c>
      <c r="B4246" s="2">
        <v>35</v>
      </c>
      <c r="C4246" s="2" t="str">
        <f t="shared" si="594"/>
        <v>Early Adults</v>
      </c>
      <c r="D4246" s="2" t="s">
        <v>23</v>
      </c>
      <c r="E4246" s="2" t="s">
        <v>13</v>
      </c>
      <c r="F4246" s="2">
        <v>227.89</v>
      </c>
      <c r="G4246" s="2">
        <f t="shared" si="595"/>
        <v>1</v>
      </c>
      <c r="H4246" s="6">
        <v>45177</v>
      </c>
      <c r="I4246" s="12" t="str">
        <f t="shared" si="596"/>
        <v>2023</v>
      </c>
      <c r="J4246" s="10" t="str">
        <f t="shared" si="597"/>
        <v>Sep</v>
      </c>
      <c r="K4246" s="12" t="str">
        <f t="shared" si="598"/>
        <v>08</v>
      </c>
      <c r="L4246" s="2" t="s">
        <v>14</v>
      </c>
      <c r="M4246" s="2" t="s">
        <v>25</v>
      </c>
      <c r="N4246" s="2">
        <v>0.39</v>
      </c>
      <c r="O4246" s="2" t="s">
        <v>21</v>
      </c>
      <c r="P4246" s="2">
        <v>14</v>
      </c>
      <c r="Q4246" s="2">
        <f t="shared" si="599"/>
        <v>2</v>
      </c>
      <c r="R4246" s="2">
        <v>16.28</v>
      </c>
      <c r="S4246" s="2">
        <f t="shared" si="600"/>
        <v>1</v>
      </c>
      <c r="T4246" s="42">
        <f>DataSet!G982+DataSet!Q982+DataSet!S982</f>
        <v>7</v>
      </c>
      <c r="U4246" s="16" t="str">
        <f t="shared" si="601"/>
        <v>High</v>
      </c>
      <c r="V4246" s="4">
        <v>4</v>
      </c>
      <c r="W4246" s="33">
        <f t="shared" si="602"/>
        <v>517.60196319018405</v>
      </c>
      <c r="X4246" s="2" t="s">
        <v>28</v>
      </c>
    </row>
    <row r="4247" spans="1:24" ht="14.25" customHeight="1" x14ac:dyDescent="0.25">
      <c r="A4247" s="2">
        <v>1008</v>
      </c>
      <c r="B4247" s="2">
        <v>60</v>
      </c>
      <c r="C4247" s="2" t="str">
        <f t="shared" si="594"/>
        <v>Seniors</v>
      </c>
      <c r="D4247" s="2" t="s">
        <v>18</v>
      </c>
      <c r="E4247" s="2" t="s">
        <v>27</v>
      </c>
      <c r="F4247" s="2">
        <v>671.87</v>
      </c>
      <c r="G4247" s="2">
        <f t="shared" si="595"/>
        <v>3</v>
      </c>
      <c r="H4247" s="6">
        <v>45204</v>
      </c>
      <c r="I4247" s="12" t="str">
        <f t="shared" si="596"/>
        <v>2023</v>
      </c>
      <c r="J4247" s="10" t="str">
        <f t="shared" si="597"/>
        <v>Oct</v>
      </c>
      <c r="K4247" s="12" t="str">
        <f t="shared" si="598"/>
        <v>05</v>
      </c>
      <c r="L4247" s="2" t="s">
        <v>30</v>
      </c>
      <c r="M4247" s="2" t="s">
        <v>15</v>
      </c>
      <c r="N4247" s="2">
        <v>0.39</v>
      </c>
      <c r="O4247" s="2" t="s">
        <v>21</v>
      </c>
      <c r="P4247" s="2">
        <v>1</v>
      </c>
      <c r="Q4247" s="2">
        <f t="shared" si="599"/>
        <v>1</v>
      </c>
      <c r="R4247" s="2">
        <v>671.87</v>
      </c>
      <c r="S4247" s="2">
        <f t="shared" si="600"/>
        <v>3</v>
      </c>
      <c r="T4247" s="42">
        <f>DataSet!G1009+DataSet!Q1009+DataSet!S1009</f>
        <v>7</v>
      </c>
      <c r="U4247" s="16" t="str">
        <f t="shared" si="601"/>
        <v>High</v>
      </c>
      <c r="V4247" s="4">
        <v>2</v>
      </c>
      <c r="W4247" s="33">
        <f t="shared" si="602"/>
        <v>525.7908552631576</v>
      </c>
      <c r="X4247" s="2" t="s">
        <v>17</v>
      </c>
    </row>
    <row r="4248" spans="1:24" ht="14.25" customHeight="1" x14ac:dyDescent="0.25">
      <c r="A4248" s="2">
        <v>1087</v>
      </c>
      <c r="B4248" s="2">
        <v>27</v>
      </c>
      <c r="C4248" s="2" t="str">
        <f t="shared" si="594"/>
        <v>Young Adults</v>
      </c>
      <c r="D4248" s="2" t="s">
        <v>26</v>
      </c>
      <c r="E4248" s="2" t="s">
        <v>19</v>
      </c>
      <c r="F4248" s="2">
        <v>984.34</v>
      </c>
      <c r="G4248" s="2">
        <f t="shared" si="595"/>
        <v>3</v>
      </c>
      <c r="H4248" s="6">
        <v>45283</v>
      </c>
      <c r="I4248" s="12" t="str">
        <f t="shared" si="596"/>
        <v>2023</v>
      </c>
      <c r="J4248" s="10" t="str">
        <f t="shared" si="597"/>
        <v>Dec</v>
      </c>
      <c r="K4248" s="12" t="str">
        <f t="shared" si="598"/>
        <v>23</v>
      </c>
      <c r="L4248" s="2" t="s">
        <v>20</v>
      </c>
      <c r="M4248" s="2" t="s">
        <v>25</v>
      </c>
      <c r="N4248" s="2">
        <v>0.39</v>
      </c>
      <c r="O4248" s="2" t="s">
        <v>16</v>
      </c>
      <c r="P4248" s="2">
        <v>19</v>
      </c>
      <c r="Q4248" s="2">
        <f t="shared" si="599"/>
        <v>3</v>
      </c>
      <c r="R4248" s="2">
        <v>51.81</v>
      </c>
      <c r="S4248" s="2">
        <f t="shared" si="600"/>
        <v>2</v>
      </c>
      <c r="T4248" s="42">
        <f>DataSet!G1088+DataSet!Q1088+DataSet!S1088</f>
        <v>7</v>
      </c>
      <c r="U4248" s="16" t="str">
        <f t="shared" si="601"/>
        <v>High</v>
      </c>
      <c r="V4248" s="4">
        <v>4</v>
      </c>
      <c r="W4248" s="33">
        <f t="shared" si="602"/>
        <v>519.39030864197525</v>
      </c>
      <c r="X4248" s="2" t="s">
        <v>22</v>
      </c>
    </row>
    <row r="4249" spans="1:24" ht="14.25" customHeight="1" x14ac:dyDescent="0.25">
      <c r="A4249" s="2">
        <v>1335</v>
      </c>
      <c r="B4249" s="2">
        <v>48</v>
      </c>
      <c r="C4249" s="2" t="str">
        <f t="shared" si="594"/>
        <v>Mid Adults</v>
      </c>
      <c r="D4249" s="2" t="s">
        <v>23</v>
      </c>
      <c r="E4249" s="2" t="s">
        <v>27</v>
      </c>
      <c r="F4249" s="2">
        <v>389.32</v>
      </c>
      <c r="G4249" s="2">
        <f t="shared" si="595"/>
        <v>2</v>
      </c>
      <c r="H4249" s="6">
        <v>45531</v>
      </c>
      <c r="I4249" s="12" t="str">
        <f t="shared" si="596"/>
        <v>2024</v>
      </c>
      <c r="J4249" s="10" t="str">
        <f t="shared" si="597"/>
        <v>Aug</v>
      </c>
      <c r="K4249" s="12" t="str">
        <f t="shared" si="598"/>
        <v>27</v>
      </c>
      <c r="L4249" s="2" t="s">
        <v>20</v>
      </c>
      <c r="M4249" s="2" t="s">
        <v>15</v>
      </c>
      <c r="N4249" s="2">
        <v>0.39</v>
      </c>
      <c r="O4249" s="2" t="s">
        <v>21</v>
      </c>
      <c r="P4249" s="2">
        <v>15</v>
      </c>
      <c r="Q4249" s="2">
        <f t="shared" si="599"/>
        <v>2</v>
      </c>
      <c r="R4249" s="2">
        <v>25.95</v>
      </c>
      <c r="S4249" s="2">
        <f t="shared" si="600"/>
        <v>1</v>
      </c>
      <c r="T4249" s="42">
        <f>DataSet!G1336+DataSet!Q1336+DataSet!S1336</f>
        <v>6</v>
      </c>
      <c r="U4249" s="16" t="str">
        <f t="shared" si="601"/>
        <v>Medium</v>
      </c>
      <c r="V4249" s="4">
        <v>4</v>
      </c>
      <c r="W4249" s="33">
        <f t="shared" si="602"/>
        <v>516.50242236024837</v>
      </c>
      <c r="X4249" s="2" t="s">
        <v>22</v>
      </c>
    </row>
    <row r="4250" spans="1:24" ht="14.25" customHeight="1" x14ac:dyDescent="0.25">
      <c r="A4250" s="2">
        <v>1443</v>
      </c>
      <c r="B4250" s="2">
        <v>47</v>
      </c>
      <c r="C4250" s="2" t="str">
        <f t="shared" si="594"/>
        <v>Mid Adults</v>
      </c>
      <c r="D4250" s="2" t="s">
        <v>12</v>
      </c>
      <c r="E4250" s="2" t="s">
        <v>13</v>
      </c>
      <c r="F4250" s="2">
        <v>78.930000000000007</v>
      </c>
      <c r="G4250" s="2">
        <f t="shared" si="595"/>
        <v>1</v>
      </c>
      <c r="H4250" s="6">
        <v>45639</v>
      </c>
      <c r="I4250" s="12" t="str">
        <f t="shared" si="596"/>
        <v>2024</v>
      </c>
      <c r="J4250" s="10" t="str">
        <f t="shared" si="597"/>
        <v>Dec</v>
      </c>
      <c r="K4250" s="12" t="str">
        <f t="shared" si="598"/>
        <v>13</v>
      </c>
      <c r="L4250" s="2" t="s">
        <v>24</v>
      </c>
      <c r="M4250" s="2" t="s">
        <v>15</v>
      </c>
      <c r="N4250" s="2">
        <v>0.39</v>
      </c>
      <c r="O4250" s="2" t="s">
        <v>21</v>
      </c>
      <c r="P4250" s="2">
        <v>15</v>
      </c>
      <c r="Q4250" s="2">
        <f t="shared" si="599"/>
        <v>2</v>
      </c>
      <c r="R4250" s="2">
        <v>5.26</v>
      </c>
      <c r="S4250" s="2">
        <f t="shared" si="600"/>
        <v>1</v>
      </c>
      <c r="T4250" s="42">
        <f>DataSet!G1444+DataSet!Q1444+DataSet!S1444</f>
        <v>7</v>
      </c>
      <c r="U4250" s="16" t="str">
        <f t="shared" si="601"/>
        <v>High</v>
      </c>
      <c r="V4250" s="4">
        <v>3</v>
      </c>
      <c r="W4250" s="33">
        <f t="shared" si="602"/>
        <v>486.53715189873452</v>
      </c>
      <c r="X4250" s="2" t="s">
        <v>22</v>
      </c>
    </row>
    <row r="4251" spans="1:24" ht="14.25" customHeight="1" x14ac:dyDescent="0.25">
      <c r="A4251" s="2">
        <v>1840</v>
      </c>
      <c r="B4251" s="2">
        <v>19</v>
      </c>
      <c r="C4251" s="2" t="str">
        <f t="shared" si="594"/>
        <v>Young Adults</v>
      </c>
      <c r="D4251" s="2" t="s">
        <v>12</v>
      </c>
      <c r="E4251" s="2" t="s">
        <v>29</v>
      </c>
      <c r="F4251" s="2">
        <v>357.01</v>
      </c>
      <c r="G4251" s="2">
        <f t="shared" si="595"/>
        <v>2</v>
      </c>
      <c r="H4251" s="6">
        <v>46036</v>
      </c>
      <c r="I4251" s="12" t="str">
        <f t="shared" si="596"/>
        <v>2026</v>
      </c>
      <c r="J4251" s="10" t="str">
        <f t="shared" si="597"/>
        <v>Jan</v>
      </c>
      <c r="K4251" s="12" t="str">
        <f t="shared" si="598"/>
        <v>14</v>
      </c>
      <c r="L4251" s="2" t="s">
        <v>20</v>
      </c>
      <c r="M4251" s="2" t="s">
        <v>25</v>
      </c>
      <c r="N4251" s="2">
        <v>0.39</v>
      </c>
      <c r="O4251" s="2" t="s">
        <v>21</v>
      </c>
      <c r="P4251" s="2">
        <v>11</v>
      </c>
      <c r="Q4251" s="2">
        <f t="shared" si="599"/>
        <v>2</v>
      </c>
      <c r="R4251" s="2">
        <v>32.46</v>
      </c>
      <c r="S4251" s="2">
        <f t="shared" si="600"/>
        <v>1</v>
      </c>
      <c r="T4251" s="42">
        <f>DataSet!G1841+DataSet!Q1841+DataSet!S1841</f>
        <v>7</v>
      </c>
      <c r="U4251" s="16" t="str">
        <f t="shared" si="601"/>
        <v>High</v>
      </c>
      <c r="V4251" s="4">
        <v>2</v>
      </c>
      <c r="W4251" s="33">
        <f t="shared" si="602"/>
        <v>524.82344370860903</v>
      </c>
      <c r="X4251" s="2" t="s">
        <v>22</v>
      </c>
    </row>
    <row r="4252" spans="1:24" ht="14.25" customHeight="1" x14ac:dyDescent="0.25">
      <c r="A4252" s="2">
        <v>2248</v>
      </c>
      <c r="B4252" s="2">
        <v>35</v>
      </c>
      <c r="C4252" s="2" t="str">
        <f t="shared" si="594"/>
        <v>Early Adults</v>
      </c>
      <c r="D4252" s="2" t="s">
        <v>18</v>
      </c>
      <c r="E4252" s="2" t="s">
        <v>27</v>
      </c>
      <c r="F4252" s="2">
        <v>719.77</v>
      </c>
      <c r="G4252" s="2">
        <f t="shared" si="595"/>
        <v>3</v>
      </c>
      <c r="H4252" s="6">
        <v>46444</v>
      </c>
      <c r="I4252" s="12" t="str">
        <f t="shared" si="596"/>
        <v>2027</v>
      </c>
      <c r="J4252" s="10" t="str">
        <f t="shared" si="597"/>
        <v>Feb</v>
      </c>
      <c r="K4252" s="12" t="str">
        <f t="shared" si="598"/>
        <v>26</v>
      </c>
      <c r="L4252" s="2" t="s">
        <v>20</v>
      </c>
      <c r="M4252" s="2" t="s">
        <v>25</v>
      </c>
      <c r="N4252" s="2">
        <v>0.39</v>
      </c>
      <c r="O4252" s="2" t="s">
        <v>21</v>
      </c>
      <c r="P4252" s="2">
        <v>5</v>
      </c>
      <c r="Q4252" s="2">
        <f t="shared" si="599"/>
        <v>1</v>
      </c>
      <c r="R4252" s="2">
        <v>143.94999999999999</v>
      </c>
      <c r="S4252" s="2">
        <f t="shared" si="600"/>
        <v>2</v>
      </c>
      <c r="T4252" s="42">
        <f>DataSet!G2249+DataSet!Q2249+DataSet!S2249</f>
        <v>7</v>
      </c>
      <c r="U4252" s="16" t="str">
        <f t="shared" si="601"/>
        <v>High</v>
      </c>
      <c r="V4252" s="4">
        <v>2</v>
      </c>
      <c r="W4252" s="33">
        <f t="shared" si="602"/>
        <v>525.94219999999984</v>
      </c>
      <c r="X4252" s="2" t="s">
        <v>28</v>
      </c>
    </row>
    <row r="4253" spans="1:24" ht="14.25" customHeight="1" x14ac:dyDescent="0.25">
      <c r="A4253" s="2">
        <v>2440</v>
      </c>
      <c r="B4253" s="2">
        <v>53</v>
      </c>
      <c r="C4253" s="2" t="str">
        <f t="shared" si="594"/>
        <v>Late Adults</v>
      </c>
      <c r="D4253" s="2" t="s">
        <v>26</v>
      </c>
      <c r="E4253" s="2" t="s">
        <v>27</v>
      </c>
      <c r="F4253" s="2">
        <v>682.19</v>
      </c>
      <c r="G4253" s="2">
        <f t="shared" si="595"/>
        <v>3</v>
      </c>
      <c r="H4253" s="6">
        <v>46636</v>
      </c>
      <c r="I4253" s="12" t="str">
        <f t="shared" si="596"/>
        <v>2027</v>
      </c>
      <c r="J4253" s="10" t="str">
        <f t="shared" si="597"/>
        <v>Sep</v>
      </c>
      <c r="K4253" s="12" t="str">
        <f t="shared" si="598"/>
        <v>06</v>
      </c>
      <c r="L4253" s="2" t="s">
        <v>30</v>
      </c>
      <c r="M4253" s="2" t="s">
        <v>25</v>
      </c>
      <c r="N4253" s="2">
        <v>0.39</v>
      </c>
      <c r="O4253" s="2" t="s">
        <v>21</v>
      </c>
      <c r="P4253" s="2">
        <v>9</v>
      </c>
      <c r="Q4253" s="2">
        <f t="shared" si="599"/>
        <v>2</v>
      </c>
      <c r="R4253" s="2">
        <v>75.8</v>
      </c>
      <c r="S4253" s="2">
        <f t="shared" si="600"/>
        <v>2</v>
      </c>
      <c r="T4253" s="42">
        <f>DataSet!G2441+DataSet!Q2441+DataSet!S2441</f>
        <v>7</v>
      </c>
      <c r="U4253" s="16" t="str">
        <f t="shared" si="601"/>
        <v>High</v>
      </c>
      <c r="V4253" s="4">
        <v>1</v>
      </c>
      <c r="W4253" s="33">
        <f t="shared" si="602"/>
        <v>534.59282758620725</v>
      </c>
      <c r="X4253" s="2" t="s">
        <v>22</v>
      </c>
    </row>
    <row r="4254" spans="1:24" ht="14.25" customHeight="1" x14ac:dyDescent="0.25">
      <c r="A4254" s="2">
        <v>2471</v>
      </c>
      <c r="B4254" s="2">
        <v>46</v>
      </c>
      <c r="C4254" s="2" t="str">
        <f t="shared" si="594"/>
        <v>Mid Adults</v>
      </c>
      <c r="D4254" s="2" t="s">
        <v>18</v>
      </c>
      <c r="E4254" s="2" t="s">
        <v>13</v>
      </c>
      <c r="F4254" s="2">
        <v>360.41</v>
      </c>
      <c r="G4254" s="2">
        <f t="shared" si="595"/>
        <v>2</v>
      </c>
      <c r="H4254" s="6">
        <v>46667</v>
      </c>
      <c r="I4254" s="12" t="str">
        <f t="shared" si="596"/>
        <v>2027</v>
      </c>
      <c r="J4254" s="10" t="str">
        <f t="shared" si="597"/>
        <v>Oct</v>
      </c>
      <c r="K4254" s="12" t="str">
        <f t="shared" si="598"/>
        <v>07</v>
      </c>
      <c r="L4254" s="2" t="s">
        <v>14</v>
      </c>
      <c r="M4254" s="2" t="s">
        <v>15</v>
      </c>
      <c r="N4254" s="2">
        <v>0.39</v>
      </c>
      <c r="O4254" s="2" t="s">
        <v>21</v>
      </c>
      <c r="P4254" s="2">
        <v>7</v>
      </c>
      <c r="Q4254" s="2">
        <f t="shared" si="599"/>
        <v>2</v>
      </c>
      <c r="R4254" s="2">
        <v>51.49</v>
      </c>
      <c r="S4254" s="2">
        <f t="shared" si="600"/>
        <v>2</v>
      </c>
      <c r="T4254" s="42">
        <f>DataSet!G2472+DataSet!Q2472+DataSet!S2472</f>
        <v>4</v>
      </c>
      <c r="U4254" s="16" t="str">
        <f t="shared" si="601"/>
        <v>Low</v>
      </c>
      <c r="V4254" s="4">
        <v>4</v>
      </c>
      <c r="W4254" s="33">
        <f t="shared" si="602"/>
        <v>517.29731249999986</v>
      </c>
      <c r="X4254" s="2" t="s">
        <v>17</v>
      </c>
    </row>
    <row r="4255" spans="1:24" ht="14.25" customHeight="1" x14ac:dyDescent="0.25">
      <c r="A4255" s="2">
        <v>2501</v>
      </c>
      <c r="B4255" s="2">
        <v>41</v>
      </c>
      <c r="C4255" s="2" t="str">
        <f t="shared" si="594"/>
        <v>Mid Adults</v>
      </c>
      <c r="D4255" s="2" t="s">
        <v>12</v>
      </c>
      <c r="E4255" s="2" t="s">
        <v>27</v>
      </c>
      <c r="F4255" s="2">
        <v>105.18</v>
      </c>
      <c r="G4255" s="2">
        <f t="shared" si="595"/>
        <v>1</v>
      </c>
      <c r="H4255" s="6">
        <v>46697</v>
      </c>
      <c r="I4255" s="12" t="str">
        <f t="shared" si="596"/>
        <v>2027</v>
      </c>
      <c r="J4255" s="10" t="str">
        <f t="shared" si="597"/>
        <v>Nov</v>
      </c>
      <c r="K4255" s="12" t="str">
        <f t="shared" si="598"/>
        <v>06</v>
      </c>
      <c r="L4255" s="2" t="s">
        <v>20</v>
      </c>
      <c r="M4255" s="2" t="s">
        <v>25</v>
      </c>
      <c r="N4255" s="2">
        <v>0.39</v>
      </c>
      <c r="O4255" s="2" t="s">
        <v>16</v>
      </c>
      <c r="P4255" s="2">
        <v>4</v>
      </c>
      <c r="Q4255" s="2">
        <f t="shared" si="599"/>
        <v>1</v>
      </c>
      <c r="R4255" s="2">
        <v>26.3</v>
      </c>
      <c r="S4255" s="2">
        <f t="shared" si="600"/>
        <v>1</v>
      </c>
      <c r="T4255" s="42">
        <f>DataSet!G2502+DataSet!Q2502+DataSet!S2502</f>
        <v>7</v>
      </c>
      <c r="U4255" s="16" t="str">
        <f t="shared" si="601"/>
        <v>High</v>
      </c>
      <c r="V4255" s="4">
        <v>4</v>
      </c>
      <c r="W4255" s="33">
        <f t="shared" si="602"/>
        <v>518.28402515723269</v>
      </c>
      <c r="X4255" s="2" t="s">
        <v>22</v>
      </c>
    </row>
    <row r="4256" spans="1:24" ht="14.25" customHeight="1" x14ac:dyDescent="0.25">
      <c r="A4256" s="2">
        <v>2638</v>
      </c>
      <c r="B4256" s="2">
        <v>22</v>
      </c>
      <c r="C4256" s="2" t="str">
        <f t="shared" si="594"/>
        <v>Young Adults</v>
      </c>
      <c r="D4256" s="2" t="s">
        <v>23</v>
      </c>
      <c r="E4256" s="2" t="s">
        <v>13</v>
      </c>
      <c r="F4256" s="2">
        <v>678.82</v>
      </c>
      <c r="G4256" s="2">
        <f t="shared" si="595"/>
        <v>3</v>
      </c>
      <c r="H4256" s="6">
        <v>46834</v>
      </c>
      <c r="I4256" s="12" t="str">
        <f t="shared" si="596"/>
        <v>2028</v>
      </c>
      <c r="J4256" s="10" t="str">
        <f t="shared" si="597"/>
        <v>Mar</v>
      </c>
      <c r="K4256" s="12" t="str">
        <f t="shared" si="598"/>
        <v>22</v>
      </c>
      <c r="L4256" s="2" t="s">
        <v>20</v>
      </c>
      <c r="M4256" s="2" t="s">
        <v>15</v>
      </c>
      <c r="N4256" s="2">
        <v>0.39</v>
      </c>
      <c r="O4256" s="2" t="s">
        <v>21</v>
      </c>
      <c r="P4256" s="2">
        <v>7</v>
      </c>
      <c r="Q4256" s="2">
        <f t="shared" si="599"/>
        <v>2</v>
      </c>
      <c r="R4256" s="2">
        <v>96.97</v>
      </c>
      <c r="S4256" s="2">
        <f t="shared" si="600"/>
        <v>2</v>
      </c>
      <c r="T4256" s="42">
        <f>DataSet!G2639+DataSet!Q2639+DataSet!S2639</f>
        <v>5</v>
      </c>
      <c r="U4256" s="16" t="str">
        <f t="shared" si="601"/>
        <v>Medium</v>
      </c>
      <c r="V4256" s="4">
        <v>1</v>
      </c>
      <c r="W4256" s="33">
        <f t="shared" si="602"/>
        <v>533.56784722222255</v>
      </c>
      <c r="X4256" s="2" t="s">
        <v>28</v>
      </c>
    </row>
    <row r="4257" spans="1:24" ht="14.25" customHeight="1" x14ac:dyDescent="0.25">
      <c r="A4257" s="2">
        <v>2658</v>
      </c>
      <c r="B4257" s="2">
        <v>61</v>
      </c>
      <c r="C4257" s="2" t="str">
        <f t="shared" si="594"/>
        <v>Seniors</v>
      </c>
      <c r="D4257" s="2" t="s">
        <v>23</v>
      </c>
      <c r="E4257" s="2" t="s">
        <v>29</v>
      </c>
      <c r="F4257" s="2">
        <v>638.41</v>
      </c>
      <c r="G4257" s="2">
        <f t="shared" si="595"/>
        <v>2</v>
      </c>
      <c r="H4257" s="6">
        <v>46854</v>
      </c>
      <c r="I4257" s="12" t="str">
        <f t="shared" si="596"/>
        <v>2028</v>
      </c>
      <c r="J4257" s="10" t="str">
        <f t="shared" si="597"/>
        <v>Apr</v>
      </c>
      <c r="K4257" s="12" t="str">
        <f t="shared" si="598"/>
        <v>11</v>
      </c>
      <c r="L4257" s="2" t="s">
        <v>24</v>
      </c>
      <c r="M4257" s="2" t="s">
        <v>25</v>
      </c>
      <c r="N4257" s="2">
        <v>0.39</v>
      </c>
      <c r="O4257" s="2" t="s">
        <v>16</v>
      </c>
      <c r="P4257" s="2">
        <v>9</v>
      </c>
      <c r="Q4257" s="2">
        <f t="shared" si="599"/>
        <v>2</v>
      </c>
      <c r="R4257" s="2">
        <v>70.930000000000007</v>
      </c>
      <c r="S4257" s="2">
        <f t="shared" si="600"/>
        <v>2</v>
      </c>
      <c r="T4257" s="42">
        <f>DataSet!G2659+DataSet!Q2659+DataSet!S2659</f>
        <v>4</v>
      </c>
      <c r="U4257" s="16" t="str">
        <f t="shared" si="601"/>
        <v>Low</v>
      </c>
      <c r="V4257" s="4">
        <v>1</v>
      </c>
      <c r="W4257" s="33">
        <f t="shared" si="602"/>
        <v>532.55209790209824</v>
      </c>
      <c r="X4257" s="2" t="s">
        <v>28</v>
      </c>
    </row>
    <row r="4258" spans="1:24" ht="14.25" customHeight="1" x14ac:dyDescent="0.25">
      <c r="A4258" s="2">
        <v>2833</v>
      </c>
      <c r="B4258" s="2">
        <v>43</v>
      </c>
      <c r="C4258" s="2" t="str">
        <f t="shared" si="594"/>
        <v>Mid Adults</v>
      </c>
      <c r="D4258" s="2" t="s">
        <v>23</v>
      </c>
      <c r="E4258" s="2" t="s">
        <v>13</v>
      </c>
      <c r="F4258" s="2">
        <v>387.97</v>
      </c>
      <c r="G4258" s="2">
        <f t="shared" si="595"/>
        <v>2</v>
      </c>
      <c r="H4258" s="6">
        <v>47029</v>
      </c>
      <c r="I4258" s="12" t="str">
        <f t="shared" si="596"/>
        <v>2028</v>
      </c>
      <c r="J4258" s="10" t="str">
        <f t="shared" si="597"/>
        <v>Oct</v>
      </c>
      <c r="K4258" s="12" t="str">
        <f t="shared" si="598"/>
        <v>03</v>
      </c>
      <c r="L4258" s="2" t="s">
        <v>24</v>
      </c>
      <c r="M4258" s="2" t="s">
        <v>15</v>
      </c>
      <c r="N4258" s="2">
        <v>0.39</v>
      </c>
      <c r="O4258" s="2" t="s">
        <v>16</v>
      </c>
      <c r="P4258" s="2">
        <v>4</v>
      </c>
      <c r="Q4258" s="2">
        <f t="shared" si="599"/>
        <v>1</v>
      </c>
      <c r="R4258" s="2">
        <v>96.99</v>
      </c>
      <c r="S4258" s="2">
        <f t="shared" si="600"/>
        <v>2</v>
      </c>
      <c r="T4258" s="42">
        <f>DataSet!G2834+DataSet!Q2834+DataSet!S2834</f>
        <v>4</v>
      </c>
      <c r="U4258" s="16" t="str">
        <f t="shared" si="601"/>
        <v>Low</v>
      </c>
      <c r="V4258" s="4">
        <v>5</v>
      </c>
      <c r="W4258" s="33">
        <f t="shared" si="602"/>
        <v>540.4478260869563</v>
      </c>
      <c r="X4258" s="2" t="s">
        <v>22</v>
      </c>
    </row>
    <row r="4259" spans="1:24" ht="14.25" customHeight="1" x14ac:dyDescent="0.25">
      <c r="A4259" s="2">
        <v>2935</v>
      </c>
      <c r="B4259" s="2">
        <v>18</v>
      </c>
      <c r="C4259" s="2" t="str">
        <f t="shared" si="594"/>
        <v>Young Adults</v>
      </c>
      <c r="D4259" s="2" t="s">
        <v>12</v>
      </c>
      <c r="E4259" s="2" t="s">
        <v>13</v>
      </c>
      <c r="F4259" s="2">
        <v>175.2</v>
      </c>
      <c r="G4259" s="2">
        <f t="shared" si="595"/>
        <v>1</v>
      </c>
      <c r="H4259" s="6">
        <v>47131</v>
      </c>
      <c r="I4259" s="12" t="str">
        <f t="shared" si="596"/>
        <v>2029</v>
      </c>
      <c r="J4259" s="10" t="str">
        <f t="shared" si="597"/>
        <v>Jan</v>
      </c>
      <c r="K4259" s="12" t="str">
        <f t="shared" si="598"/>
        <v>13</v>
      </c>
      <c r="L4259" s="2" t="s">
        <v>14</v>
      </c>
      <c r="M4259" s="2" t="s">
        <v>25</v>
      </c>
      <c r="N4259" s="2">
        <v>0.39</v>
      </c>
      <c r="O4259" s="2" t="s">
        <v>16</v>
      </c>
      <c r="P4259" s="2">
        <v>16</v>
      </c>
      <c r="Q4259" s="2">
        <f t="shared" si="599"/>
        <v>3</v>
      </c>
      <c r="R4259" s="2">
        <v>10.95</v>
      </c>
      <c r="S4259" s="2">
        <f t="shared" si="600"/>
        <v>1</v>
      </c>
      <c r="T4259" s="42">
        <f>DataSet!G2936+DataSet!Q2936+DataSet!S2936</f>
        <v>5</v>
      </c>
      <c r="U4259" s="16" t="str">
        <f t="shared" si="601"/>
        <v>Medium</v>
      </c>
      <c r="V4259" s="4">
        <v>4</v>
      </c>
      <c r="W4259" s="33">
        <f t="shared" si="602"/>
        <v>520.89860759493661</v>
      </c>
      <c r="X4259" s="2" t="s">
        <v>28</v>
      </c>
    </row>
    <row r="4260" spans="1:24" ht="14.25" customHeight="1" x14ac:dyDescent="0.25">
      <c r="A4260" s="2">
        <v>3016</v>
      </c>
      <c r="B4260" s="2">
        <v>51</v>
      </c>
      <c r="C4260" s="2" t="str">
        <f t="shared" si="594"/>
        <v>Late Adults</v>
      </c>
      <c r="D4260" s="2" t="s">
        <v>12</v>
      </c>
      <c r="E4260" s="2" t="s">
        <v>29</v>
      </c>
      <c r="F4260" s="2">
        <v>620.79999999999995</v>
      </c>
      <c r="G4260" s="2">
        <f t="shared" si="595"/>
        <v>2</v>
      </c>
      <c r="H4260" s="6">
        <v>47212</v>
      </c>
      <c r="I4260" s="12" t="str">
        <f t="shared" si="596"/>
        <v>2029</v>
      </c>
      <c r="J4260" s="10" t="str">
        <f t="shared" si="597"/>
        <v>Apr</v>
      </c>
      <c r="K4260" s="12" t="str">
        <f t="shared" si="598"/>
        <v>04</v>
      </c>
      <c r="L4260" s="2" t="s">
        <v>20</v>
      </c>
      <c r="M4260" s="2" t="s">
        <v>15</v>
      </c>
      <c r="N4260" s="2">
        <v>0.39</v>
      </c>
      <c r="O4260" s="2" t="s">
        <v>21</v>
      </c>
      <c r="P4260" s="2">
        <v>13</v>
      </c>
      <c r="Q4260" s="2">
        <f t="shared" si="599"/>
        <v>2</v>
      </c>
      <c r="R4260" s="2">
        <v>47.75</v>
      </c>
      <c r="S4260" s="2">
        <f t="shared" si="600"/>
        <v>1</v>
      </c>
      <c r="T4260" s="42">
        <f>DataSet!G3017+DataSet!Q3017+DataSet!S3017</f>
        <v>7</v>
      </c>
      <c r="U4260" s="16" t="str">
        <f t="shared" si="601"/>
        <v>High</v>
      </c>
      <c r="V4260" s="4">
        <v>5</v>
      </c>
      <c r="W4260" s="33">
        <f t="shared" si="602"/>
        <v>541.56080291970784</v>
      </c>
      <c r="X4260" s="2" t="s">
        <v>22</v>
      </c>
    </row>
    <row r="4261" spans="1:24" ht="14.25" customHeight="1" x14ac:dyDescent="0.25">
      <c r="A4261" s="2">
        <v>3129</v>
      </c>
      <c r="B4261" s="2">
        <v>54</v>
      </c>
      <c r="C4261" s="2" t="str">
        <f t="shared" si="594"/>
        <v>Late Adults</v>
      </c>
      <c r="D4261" s="2" t="s">
        <v>18</v>
      </c>
      <c r="E4261" s="2" t="s">
        <v>19</v>
      </c>
      <c r="F4261" s="2">
        <v>747.08</v>
      </c>
      <c r="G4261" s="2">
        <f t="shared" si="595"/>
        <v>3</v>
      </c>
      <c r="H4261" s="6">
        <v>47325</v>
      </c>
      <c r="I4261" s="12" t="str">
        <f t="shared" si="596"/>
        <v>2029</v>
      </c>
      <c r="J4261" s="10" t="str">
        <f t="shared" si="597"/>
        <v>Jul</v>
      </c>
      <c r="K4261" s="12" t="str">
        <f t="shared" si="598"/>
        <v>26</v>
      </c>
      <c r="L4261" s="2" t="s">
        <v>24</v>
      </c>
      <c r="M4261" s="2" t="s">
        <v>15</v>
      </c>
      <c r="N4261" s="2">
        <v>0.39</v>
      </c>
      <c r="O4261" s="2" t="s">
        <v>16</v>
      </c>
      <c r="P4261" s="2">
        <v>19</v>
      </c>
      <c r="Q4261" s="2">
        <f t="shared" si="599"/>
        <v>3</v>
      </c>
      <c r="R4261" s="2">
        <v>39.32</v>
      </c>
      <c r="S4261" s="2">
        <f t="shared" si="600"/>
        <v>1</v>
      </c>
      <c r="T4261" s="42">
        <f>DataSet!G3130+DataSet!Q3130+DataSet!S3130</f>
        <v>7</v>
      </c>
      <c r="U4261" s="16" t="str">
        <f t="shared" si="601"/>
        <v>High</v>
      </c>
      <c r="V4261" s="4">
        <v>4</v>
      </c>
      <c r="W4261" s="33">
        <f t="shared" si="602"/>
        <v>523.10050955413999</v>
      </c>
      <c r="X4261" s="2" t="s">
        <v>17</v>
      </c>
    </row>
    <row r="4262" spans="1:24" ht="14.25" customHeight="1" x14ac:dyDescent="0.25">
      <c r="A4262" s="2">
        <v>3182</v>
      </c>
      <c r="B4262" s="2">
        <v>36</v>
      </c>
      <c r="C4262" s="2" t="str">
        <f t="shared" si="594"/>
        <v>Early Adults</v>
      </c>
      <c r="D4262" s="2" t="s">
        <v>12</v>
      </c>
      <c r="E4262" s="2" t="s">
        <v>13</v>
      </c>
      <c r="F4262" s="2">
        <v>872.81</v>
      </c>
      <c r="G4262" s="2">
        <f t="shared" si="595"/>
        <v>3</v>
      </c>
      <c r="H4262" s="6">
        <v>47378</v>
      </c>
      <c r="I4262" s="12" t="str">
        <f t="shared" si="596"/>
        <v>2029</v>
      </c>
      <c r="J4262" s="10" t="str">
        <f t="shared" si="597"/>
        <v>Sep</v>
      </c>
      <c r="K4262" s="12" t="str">
        <f t="shared" si="598"/>
        <v>17</v>
      </c>
      <c r="L4262" s="2" t="s">
        <v>20</v>
      </c>
      <c r="M4262" s="2" t="s">
        <v>25</v>
      </c>
      <c r="N4262" s="2">
        <v>0.39</v>
      </c>
      <c r="O4262" s="2" t="s">
        <v>16</v>
      </c>
      <c r="P4262" s="2">
        <v>3</v>
      </c>
      <c r="Q4262" s="2">
        <f t="shared" si="599"/>
        <v>1</v>
      </c>
      <c r="R4262" s="2">
        <v>290.94</v>
      </c>
      <c r="S4262" s="2">
        <f t="shared" si="600"/>
        <v>3</v>
      </c>
      <c r="T4262" s="42">
        <f>DataSet!G3183+DataSet!Q3183+DataSet!S3183</f>
        <v>7</v>
      </c>
      <c r="U4262" s="16" t="str">
        <f t="shared" si="601"/>
        <v>High</v>
      </c>
      <c r="V4262" s="4">
        <v>5</v>
      </c>
      <c r="W4262" s="33">
        <f t="shared" si="602"/>
        <v>540.97816176470565</v>
      </c>
      <c r="X4262" s="2" t="s">
        <v>17</v>
      </c>
    </row>
    <row r="4263" spans="1:24" ht="14.25" customHeight="1" x14ac:dyDescent="0.25">
      <c r="A4263" s="2">
        <v>3216</v>
      </c>
      <c r="B4263" s="2">
        <v>50</v>
      </c>
      <c r="C4263" s="2" t="str">
        <f t="shared" si="594"/>
        <v>Late Adults</v>
      </c>
      <c r="D4263" s="2" t="s">
        <v>12</v>
      </c>
      <c r="E4263" s="2" t="s">
        <v>27</v>
      </c>
      <c r="F4263" s="2">
        <v>205.89</v>
      </c>
      <c r="G4263" s="2">
        <f t="shared" si="595"/>
        <v>1</v>
      </c>
      <c r="H4263" s="6">
        <v>47412</v>
      </c>
      <c r="I4263" s="12" t="str">
        <f t="shared" si="596"/>
        <v>2029</v>
      </c>
      <c r="J4263" s="10" t="str">
        <f t="shared" si="597"/>
        <v>Oct</v>
      </c>
      <c r="K4263" s="12" t="str">
        <f t="shared" si="598"/>
        <v>21</v>
      </c>
      <c r="L4263" s="2" t="s">
        <v>24</v>
      </c>
      <c r="M4263" s="2" t="s">
        <v>25</v>
      </c>
      <c r="N4263" s="2">
        <v>0.39</v>
      </c>
      <c r="O4263" s="2" t="s">
        <v>21</v>
      </c>
      <c r="P4263" s="2">
        <v>16</v>
      </c>
      <c r="Q4263" s="2">
        <f t="shared" si="599"/>
        <v>3</v>
      </c>
      <c r="R4263" s="2">
        <v>12.87</v>
      </c>
      <c r="S4263" s="2">
        <f t="shared" si="600"/>
        <v>1</v>
      </c>
      <c r="T4263" s="42">
        <f>DataSet!G3217+DataSet!Q3217+DataSet!S3217</f>
        <v>5</v>
      </c>
      <c r="U4263" s="16" t="str">
        <f t="shared" si="601"/>
        <v>Medium</v>
      </c>
      <c r="V4263" s="4">
        <v>4</v>
      </c>
      <c r="W4263" s="33">
        <f t="shared" si="602"/>
        <v>521.66474358974347</v>
      </c>
      <c r="X4263" s="2" t="s">
        <v>28</v>
      </c>
    </row>
    <row r="4264" spans="1:24" ht="14.25" customHeight="1" x14ac:dyDescent="0.25">
      <c r="A4264" s="2">
        <v>3517</v>
      </c>
      <c r="B4264" s="2">
        <v>29</v>
      </c>
      <c r="C4264" s="2" t="str">
        <f t="shared" si="594"/>
        <v>Young Adults</v>
      </c>
      <c r="D4264" s="2" t="s">
        <v>23</v>
      </c>
      <c r="E4264" s="2" t="s">
        <v>29</v>
      </c>
      <c r="F4264" s="2">
        <v>590.99</v>
      </c>
      <c r="G4264" s="2">
        <f t="shared" si="595"/>
        <v>2</v>
      </c>
      <c r="H4264" s="6">
        <v>47713</v>
      </c>
      <c r="I4264" s="12" t="str">
        <f t="shared" si="596"/>
        <v>2030</v>
      </c>
      <c r="J4264" s="10" t="str">
        <f t="shared" si="597"/>
        <v>Aug</v>
      </c>
      <c r="K4264" s="12" t="str">
        <f t="shared" si="598"/>
        <v>18</v>
      </c>
      <c r="L4264" s="2" t="s">
        <v>30</v>
      </c>
      <c r="M4264" s="2" t="s">
        <v>25</v>
      </c>
      <c r="N4264" s="2">
        <v>0.39</v>
      </c>
      <c r="O4264" s="2" t="s">
        <v>16</v>
      </c>
      <c r="P4264" s="2">
        <v>9</v>
      </c>
      <c r="Q4264" s="2">
        <f t="shared" si="599"/>
        <v>2</v>
      </c>
      <c r="R4264" s="2">
        <v>65.67</v>
      </c>
      <c r="S4264" s="2">
        <f t="shared" si="600"/>
        <v>2</v>
      </c>
      <c r="T4264" s="42">
        <f>DataSet!G3518+DataSet!Q3518+DataSet!S3518</f>
        <v>6</v>
      </c>
      <c r="U4264" s="16" t="str">
        <f t="shared" si="601"/>
        <v>Medium</v>
      </c>
      <c r="V4264" s="4">
        <v>1</v>
      </c>
      <c r="W4264" s="33">
        <f t="shared" si="602"/>
        <v>531.80661971831023</v>
      </c>
      <c r="X4264" s="2" t="s">
        <v>28</v>
      </c>
    </row>
    <row r="4265" spans="1:24" ht="14.25" customHeight="1" x14ac:dyDescent="0.25">
      <c r="A4265" s="2">
        <v>3636</v>
      </c>
      <c r="B4265" s="2">
        <v>40</v>
      </c>
      <c r="C4265" s="2" t="str">
        <f t="shared" si="594"/>
        <v>Mid Adults</v>
      </c>
      <c r="D4265" s="2" t="s">
        <v>12</v>
      </c>
      <c r="E4265" s="2" t="s">
        <v>29</v>
      </c>
      <c r="F4265" s="2">
        <v>785.01</v>
      </c>
      <c r="G4265" s="2">
        <f t="shared" si="595"/>
        <v>3</v>
      </c>
      <c r="H4265" s="6">
        <v>47832</v>
      </c>
      <c r="I4265" s="12" t="str">
        <f t="shared" si="596"/>
        <v>2030</v>
      </c>
      <c r="J4265" s="10" t="str">
        <f t="shared" si="597"/>
        <v>Dec</v>
      </c>
      <c r="K4265" s="12" t="str">
        <f t="shared" si="598"/>
        <v>15</v>
      </c>
      <c r="L4265" s="2" t="s">
        <v>14</v>
      </c>
      <c r="M4265" s="2" t="s">
        <v>15</v>
      </c>
      <c r="N4265" s="2">
        <v>0.39</v>
      </c>
      <c r="O4265" s="2" t="s">
        <v>16</v>
      </c>
      <c r="P4265" s="2">
        <v>19</v>
      </c>
      <c r="Q4265" s="2">
        <f t="shared" si="599"/>
        <v>3</v>
      </c>
      <c r="R4265" s="2">
        <v>41.32</v>
      </c>
      <c r="S4265" s="2">
        <f t="shared" si="600"/>
        <v>1</v>
      </c>
      <c r="T4265" s="42">
        <f>DataSet!G3637+DataSet!Q3637+DataSet!S3637</f>
        <v>4</v>
      </c>
      <c r="U4265" s="16" t="str">
        <f t="shared" si="601"/>
        <v>Low</v>
      </c>
      <c r="V4265" s="4">
        <v>1</v>
      </c>
      <c r="W4265" s="33">
        <f t="shared" si="602"/>
        <v>531.38687943262437</v>
      </c>
      <c r="X4265" s="2" t="s">
        <v>28</v>
      </c>
    </row>
    <row r="4266" spans="1:24" ht="14.25" customHeight="1" x14ac:dyDescent="0.25">
      <c r="A4266" s="2">
        <v>3777</v>
      </c>
      <c r="B4266" s="2">
        <v>38</v>
      </c>
      <c r="C4266" s="2" t="str">
        <f t="shared" si="594"/>
        <v>Early Adults</v>
      </c>
      <c r="D4266" s="2" t="s">
        <v>23</v>
      </c>
      <c r="E4266" s="2" t="s">
        <v>29</v>
      </c>
      <c r="F4266" s="2">
        <v>744.69</v>
      </c>
      <c r="G4266" s="2">
        <f t="shared" si="595"/>
        <v>3</v>
      </c>
      <c r="H4266" s="6">
        <v>47973</v>
      </c>
      <c r="I4266" s="12" t="str">
        <f t="shared" si="596"/>
        <v>2031</v>
      </c>
      <c r="J4266" s="10" t="str">
        <f t="shared" si="597"/>
        <v>May</v>
      </c>
      <c r="K4266" s="12" t="str">
        <f t="shared" si="598"/>
        <v>05</v>
      </c>
      <c r="L4266" s="2" t="s">
        <v>14</v>
      </c>
      <c r="M4266" s="2" t="s">
        <v>25</v>
      </c>
      <c r="N4266" s="2">
        <v>0.39</v>
      </c>
      <c r="O4266" s="2" t="s">
        <v>16</v>
      </c>
      <c r="P4266" s="2">
        <v>16</v>
      </c>
      <c r="Q4266" s="2">
        <f t="shared" si="599"/>
        <v>3</v>
      </c>
      <c r="R4266" s="2">
        <v>46.54</v>
      </c>
      <c r="S4266" s="2">
        <f t="shared" si="600"/>
        <v>1</v>
      </c>
      <c r="T4266" s="42">
        <f>DataSet!G3778+DataSet!Q3778+DataSet!S3778</f>
        <v>5</v>
      </c>
      <c r="U4266" s="16" t="str">
        <f t="shared" si="601"/>
        <v>Medium</v>
      </c>
      <c r="V4266" s="4">
        <v>1</v>
      </c>
      <c r="W4266" s="33">
        <f t="shared" si="602"/>
        <v>529.57528571428611</v>
      </c>
      <c r="X4266" s="2" t="s">
        <v>17</v>
      </c>
    </row>
    <row r="4267" spans="1:24" ht="14.25" customHeight="1" x14ac:dyDescent="0.25">
      <c r="A4267" s="2">
        <v>4413</v>
      </c>
      <c r="B4267" s="2">
        <v>42</v>
      </c>
      <c r="C4267" s="2" t="str">
        <f t="shared" si="594"/>
        <v>Mid Adults</v>
      </c>
      <c r="D4267" s="2" t="s">
        <v>26</v>
      </c>
      <c r="E4267" s="2" t="s">
        <v>27</v>
      </c>
      <c r="F4267" s="2">
        <v>385.85</v>
      </c>
      <c r="G4267" s="2">
        <f t="shared" si="595"/>
        <v>2</v>
      </c>
      <c r="H4267" s="6">
        <v>48609</v>
      </c>
      <c r="I4267" s="12" t="str">
        <f t="shared" si="596"/>
        <v>2033</v>
      </c>
      <c r="J4267" s="10" t="str">
        <f t="shared" si="597"/>
        <v>Jan</v>
      </c>
      <c r="K4267" s="12" t="str">
        <f t="shared" si="598"/>
        <v>30</v>
      </c>
      <c r="L4267" s="2" t="s">
        <v>24</v>
      </c>
      <c r="M4267" s="2" t="s">
        <v>25</v>
      </c>
      <c r="N4267" s="2">
        <v>0.39</v>
      </c>
      <c r="O4267" s="2" t="s">
        <v>21</v>
      </c>
      <c r="P4267" s="2">
        <v>6</v>
      </c>
      <c r="Q4267" s="2">
        <f t="shared" si="599"/>
        <v>2</v>
      </c>
      <c r="R4267" s="2">
        <v>64.31</v>
      </c>
      <c r="S4267" s="2">
        <f t="shared" si="600"/>
        <v>2</v>
      </c>
      <c r="T4267" s="42">
        <f>DataSet!G4414+DataSet!Q4414+DataSet!S4414</f>
        <v>7</v>
      </c>
      <c r="U4267" s="16" t="str">
        <f t="shared" si="601"/>
        <v>High</v>
      </c>
      <c r="V4267" s="4">
        <v>4</v>
      </c>
      <c r="W4267" s="33">
        <f t="shared" si="602"/>
        <v>523.70199999999988</v>
      </c>
      <c r="X4267" s="2" t="s">
        <v>22</v>
      </c>
    </row>
    <row r="4268" spans="1:24" ht="14.25" customHeight="1" x14ac:dyDescent="0.25">
      <c r="A4268" s="2">
        <v>4679</v>
      </c>
      <c r="B4268" s="2">
        <v>23</v>
      </c>
      <c r="C4268" s="2" t="str">
        <f t="shared" si="594"/>
        <v>Young Adults</v>
      </c>
      <c r="D4268" s="2" t="s">
        <v>26</v>
      </c>
      <c r="E4268" s="2" t="s">
        <v>19</v>
      </c>
      <c r="F4268" s="2">
        <v>829.96</v>
      </c>
      <c r="G4268" s="2">
        <f t="shared" si="595"/>
        <v>3</v>
      </c>
      <c r="H4268" s="6">
        <v>48875</v>
      </c>
      <c r="I4268" s="12" t="str">
        <f t="shared" si="596"/>
        <v>2033</v>
      </c>
      <c r="J4268" s="10" t="str">
        <f t="shared" si="597"/>
        <v>Oct</v>
      </c>
      <c r="K4268" s="12" t="str">
        <f t="shared" si="598"/>
        <v>23</v>
      </c>
      <c r="L4268" s="2" t="s">
        <v>30</v>
      </c>
      <c r="M4268" s="2" t="s">
        <v>25</v>
      </c>
      <c r="N4268" s="2">
        <v>0.39</v>
      </c>
      <c r="O4268" s="2" t="s">
        <v>21</v>
      </c>
      <c r="P4268" s="2">
        <v>6</v>
      </c>
      <c r="Q4268" s="2">
        <f t="shared" si="599"/>
        <v>2</v>
      </c>
      <c r="R4268" s="2">
        <v>138.33000000000001</v>
      </c>
      <c r="S4268" s="2">
        <f t="shared" si="600"/>
        <v>2</v>
      </c>
      <c r="T4268" s="42">
        <f>DataSet!G4680+DataSet!Q4680+DataSet!S4680</f>
        <v>5</v>
      </c>
      <c r="U4268" s="16" t="str">
        <f t="shared" si="601"/>
        <v>Medium</v>
      </c>
      <c r="V4268" s="4">
        <v>3</v>
      </c>
      <c r="W4268" s="33">
        <f t="shared" si="602"/>
        <v>489.13337579617865</v>
      </c>
      <c r="X4268" s="2" t="s">
        <v>22</v>
      </c>
    </row>
    <row r="4269" spans="1:24" ht="14.25" customHeight="1" x14ac:dyDescent="0.25">
      <c r="A4269" s="2">
        <v>4683</v>
      </c>
      <c r="B4269" s="2">
        <v>60</v>
      </c>
      <c r="C4269" s="2" t="str">
        <f t="shared" si="594"/>
        <v>Seniors</v>
      </c>
      <c r="D4269" s="2" t="s">
        <v>26</v>
      </c>
      <c r="E4269" s="2" t="s">
        <v>19</v>
      </c>
      <c r="F4269" s="2">
        <v>157.03</v>
      </c>
      <c r="G4269" s="2">
        <f t="shared" si="595"/>
        <v>1</v>
      </c>
      <c r="H4269" s="6">
        <v>48879</v>
      </c>
      <c r="I4269" s="12" t="str">
        <f t="shared" si="596"/>
        <v>2033</v>
      </c>
      <c r="J4269" s="10" t="str">
        <f t="shared" si="597"/>
        <v>Oct</v>
      </c>
      <c r="K4269" s="12" t="str">
        <f t="shared" si="598"/>
        <v>27</v>
      </c>
      <c r="L4269" s="2" t="s">
        <v>24</v>
      </c>
      <c r="M4269" s="2" t="s">
        <v>15</v>
      </c>
      <c r="N4269" s="2">
        <v>0.39</v>
      </c>
      <c r="O4269" s="2" t="s">
        <v>16</v>
      </c>
      <c r="P4269" s="2">
        <v>7</v>
      </c>
      <c r="Q4269" s="2">
        <f t="shared" si="599"/>
        <v>2</v>
      </c>
      <c r="R4269" s="2">
        <v>22.43</v>
      </c>
      <c r="S4269" s="2">
        <f t="shared" si="600"/>
        <v>1</v>
      </c>
      <c r="T4269" s="42">
        <f>DataSet!G4684+DataSet!Q4684+DataSet!S4684</f>
        <v>4</v>
      </c>
      <c r="U4269" s="16" t="str">
        <f t="shared" si="601"/>
        <v>Low</v>
      </c>
      <c r="V4269" s="4">
        <v>1</v>
      </c>
      <c r="W4269" s="33">
        <f t="shared" si="602"/>
        <v>528.02769784172699</v>
      </c>
      <c r="X4269" s="2" t="s">
        <v>17</v>
      </c>
    </row>
    <row r="4270" spans="1:24" ht="14.25" customHeight="1" x14ac:dyDescent="0.25">
      <c r="A4270" s="2">
        <v>4720</v>
      </c>
      <c r="B4270" s="2">
        <v>31</v>
      </c>
      <c r="C4270" s="2" t="str">
        <f t="shared" si="594"/>
        <v>Early Adults</v>
      </c>
      <c r="D4270" s="2" t="s">
        <v>12</v>
      </c>
      <c r="E4270" s="2" t="s">
        <v>19</v>
      </c>
      <c r="F4270" s="2">
        <v>134.74</v>
      </c>
      <c r="G4270" s="2">
        <f t="shared" si="595"/>
        <v>1</v>
      </c>
      <c r="H4270" s="6">
        <v>48916</v>
      </c>
      <c r="I4270" s="12" t="str">
        <f t="shared" si="596"/>
        <v>2033</v>
      </c>
      <c r="J4270" s="10" t="str">
        <f t="shared" si="597"/>
        <v>Dec</v>
      </c>
      <c r="K4270" s="12" t="str">
        <f t="shared" si="598"/>
        <v>03</v>
      </c>
      <c r="L4270" s="2" t="s">
        <v>24</v>
      </c>
      <c r="M4270" s="2" t="s">
        <v>25</v>
      </c>
      <c r="N4270" s="2">
        <v>0.39</v>
      </c>
      <c r="O4270" s="2" t="s">
        <v>21</v>
      </c>
      <c r="P4270" s="2">
        <v>16</v>
      </c>
      <c r="Q4270" s="2">
        <f t="shared" si="599"/>
        <v>3</v>
      </c>
      <c r="R4270" s="2">
        <v>8.42</v>
      </c>
      <c r="S4270" s="2">
        <f t="shared" si="600"/>
        <v>1</v>
      </c>
      <c r="T4270" s="42">
        <f>DataSet!G4721+DataSet!Q4721+DataSet!S4721</f>
        <v>7</v>
      </c>
      <c r="U4270" s="16" t="str">
        <f t="shared" si="601"/>
        <v>High</v>
      </c>
      <c r="V4270" s="4">
        <v>4</v>
      </c>
      <c r="W4270" s="33">
        <f t="shared" si="602"/>
        <v>524.59714285714267</v>
      </c>
      <c r="X4270" s="2" t="s">
        <v>17</v>
      </c>
    </row>
    <row r="4271" spans="1:24" ht="14.25" customHeight="1" x14ac:dyDescent="0.25">
      <c r="A4271" s="2">
        <v>4869</v>
      </c>
      <c r="B4271" s="2">
        <v>57</v>
      </c>
      <c r="C4271" s="2" t="str">
        <f t="shared" si="594"/>
        <v>Late Adults</v>
      </c>
      <c r="D4271" s="2" t="s">
        <v>18</v>
      </c>
      <c r="E4271" s="2" t="s">
        <v>29</v>
      </c>
      <c r="F4271" s="2">
        <v>781.98</v>
      </c>
      <c r="G4271" s="2">
        <f t="shared" si="595"/>
        <v>3</v>
      </c>
      <c r="H4271" s="6">
        <v>49065</v>
      </c>
      <c r="I4271" s="12" t="str">
        <f t="shared" si="596"/>
        <v>2034</v>
      </c>
      <c r="J4271" s="10" t="str">
        <f t="shared" si="597"/>
        <v>May</v>
      </c>
      <c r="K4271" s="12" t="str">
        <f t="shared" si="598"/>
        <v>01</v>
      </c>
      <c r="L4271" s="2" t="s">
        <v>20</v>
      </c>
      <c r="M4271" s="2" t="s">
        <v>15</v>
      </c>
      <c r="N4271" s="2">
        <v>0.39</v>
      </c>
      <c r="O4271" s="2" t="s">
        <v>21</v>
      </c>
      <c r="P4271" s="2">
        <v>2</v>
      </c>
      <c r="Q4271" s="2">
        <f t="shared" si="599"/>
        <v>1</v>
      </c>
      <c r="R4271" s="2">
        <v>390.99</v>
      </c>
      <c r="S4271" s="2">
        <f t="shared" si="600"/>
        <v>3</v>
      </c>
      <c r="T4271" s="42">
        <f>DataSet!G4870+DataSet!Q4870+DataSet!S4870</f>
        <v>5</v>
      </c>
      <c r="U4271" s="16" t="str">
        <f t="shared" si="601"/>
        <v>Medium</v>
      </c>
      <c r="V4271" s="4">
        <v>1</v>
      </c>
      <c r="W4271" s="33">
        <f t="shared" si="602"/>
        <v>530.71608695652196</v>
      </c>
      <c r="X4271" s="2" t="s">
        <v>28</v>
      </c>
    </row>
    <row r="4272" spans="1:24" ht="14.25" customHeight="1" x14ac:dyDescent="0.25">
      <c r="A4272" s="2">
        <v>37</v>
      </c>
      <c r="B4272" s="2">
        <v>36</v>
      </c>
      <c r="C4272" s="2" t="str">
        <f t="shared" si="594"/>
        <v>Early Adults</v>
      </c>
      <c r="D4272" s="2" t="s">
        <v>26</v>
      </c>
      <c r="E4272" s="2" t="s">
        <v>19</v>
      </c>
      <c r="F4272" s="2">
        <v>985.66</v>
      </c>
      <c r="G4272" s="2">
        <f t="shared" si="595"/>
        <v>3</v>
      </c>
      <c r="H4272" s="6">
        <v>44233</v>
      </c>
      <c r="I4272" s="12" t="str">
        <f t="shared" si="596"/>
        <v>2021</v>
      </c>
      <c r="J4272" s="10" t="str">
        <f t="shared" si="597"/>
        <v>Feb</v>
      </c>
      <c r="K4272" s="12" t="str">
        <f t="shared" si="598"/>
        <v>06</v>
      </c>
      <c r="L4272" s="2" t="s">
        <v>30</v>
      </c>
      <c r="M4272" s="2" t="s">
        <v>25</v>
      </c>
      <c r="N4272" s="2">
        <v>0.38</v>
      </c>
      <c r="O4272" s="2" t="s">
        <v>21</v>
      </c>
      <c r="P4272" s="2">
        <v>2</v>
      </c>
      <c r="Q4272" s="2">
        <f t="shared" si="599"/>
        <v>1</v>
      </c>
      <c r="R4272" s="2">
        <v>492.83</v>
      </c>
      <c r="S4272" s="2">
        <f t="shared" si="600"/>
        <v>3</v>
      </c>
      <c r="T4272" s="42">
        <f>DataSet!G38+DataSet!Q38+DataSet!S38</f>
        <v>5</v>
      </c>
      <c r="U4272" s="16" t="str">
        <f t="shared" si="601"/>
        <v>Medium</v>
      </c>
      <c r="V4272" s="4">
        <v>5</v>
      </c>
      <c r="W4272" s="33">
        <f t="shared" si="602"/>
        <v>538.520148148148</v>
      </c>
      <c r="X4272" s="2" t="s">
        <v>28</v>
      </c>
    </row>
    <row r="4273" spans="1:24" ht="14.25" customHeight="1" x14ac:dyDescent="0.25">
      <c r="A4273" s="2">
        <v>48</v>
      </c>
      <c r="B4273" s="2">
        <v>19</v>
      </c>
      <c r="C4273" s="2" t="str">
        <f t="shared" si="594"/>
        <v>Young Adults</v>
      </c>
      <c r="D4273" s="2" t="s">
        <v>18</v>
      </c>
      <c r="E4273" s="2" t="s">
        <v>27</v>
      </c>
      <c r="F4273" s="2">
        <v>421.35</v>
      </c>
      <c r="G4273" s="2">
        <f t="shared" si="595"/>
        <v>2</v>
      </c>
      <c r="H4273" s="6">
        <v>44244</v>
      </c>
      <c r="I4273" s="12" t="str">
        <f t="shared" si="596"/>
        <v>2021</v>
      </c>
      <c r="J4273" s="10" t="str">
        <f t="shared" si="597"/>
        <v>Feb</v>
      </c>
      <c r="K4273" s="12" t="str">
        <f t="shared" si="598"/>
        <v>17</v>
      </c>
      <c r="L4273" s="2" t="s">
        <v>20</v>
      </c>
      <c r="M4273" s="2" t="s">
        <v>15</v>
      </c>
      <c r="N4273" s="2">
        <v>0.38</v>
      </c>
      <c r="O4273" s="2" t="s">
        <v>21</v>
      </c>
      <c r="P4273" s="2">
        <v>1</v>
      </c>
      <c r="Q4273" s="2">
        <f t="shared" si="599"/>
        <v>1</v>
      </c>
      <c r="R4273" s="2">
        <v>421.35</v>
      </c>
      <c r="S4273" s="2">
        <f t="shared" si="600"/>
        <v>3</v>
      </c>
      <c r="T4273" s="42">
        <f>DataSet!G49+DataSet!Q49+DataSet!S49</f>
        <v>7</v>
      </c>
      <c r="U4273" s="16" t="str">
        <f t="shared" si="601"/>
        <v>High</v>
      </c>
      <c r="V4273" s="4">
        <v>4</v>
      </c>
      <c r="W4273" s="33">
        <f t="shared" si="602"/>
        <v>527.14522875816976</v>
      </c>
      <c r="X4273" s="2" t="s">
        <v>17</v>
      </c>
    </row>
    <row r="4274" spans="1:24" ht="14.25" customHeight="1" x14ac:dyDescent="0.25">
      <c r="A4274" s="2">
        <v>145</v>
      </c>
      <c r="B4274" s="2">
        <v>32</v>
      </c>
      <c r="C4274" s="2" t="str">
        <f t="shared" si="594"/>
        <v>Early Adults</v>
      </c>
      <c r="D4274" s="2" t="s">
        <v>23</v>
      </c>
      <c r="E4274" s="2" t="s">
        <v>13</v>
      </c>
      <c r="F4274" s="2">
        <v>457.26</v>
      </c>
      <c r="G4274" s="2">
        <f t="shared" si="595"/>
        <v>2</v>
      </c>
      <c r="H4274" s="6">
        <v>44341</v>
      </c>
      <c r="I4274" s="12" t="str">
        <f t="shared" si="596"/>
        <v>2021</v>
      </c>
      <c r="J4274" s="10" t="str">
        <f t="shared" si="597"/>
        <v>May</v>
      </c>
      <c r="K4274" s="12" t="str">
        <f t="shared" si="598"/>
        <v>25</v>
      </c>
      <c r="L4274" s="2" t="s">
        <v>30</v>
      </c>
      <c r="M4274" s="2" t="s">
        <v>25</v>
      </c>
      <c r="N4274" s="2">
        <v>0.38</v>
      </c>
      <c r="O4274" s="2" t="s">
        <v>16</v>
      </c>
      <c r="P4274" s="2">
        <v>5</v>
      </c>
      <c r="Q4274" s="2">
        <f t="shared" si="599"/>
        <v>1</v>
      </c>
      <c r="R4274" s="2">
        <v>91.45</v>
      </c>
      <c r="S4274" s="2">
        <f t="shared" si="600"/>
        <v>2</v>
      </c>
      <c r="T4274" s="42">
        <f>DataSet!G146+DataSet!Q146+DataSet!S146</f>
        <v>6</v>
      </c>
      <c r="U4274" s="16" t="str">
        <f t="shared" si="601"/>
        <v>Medium</v>
      </c>
      <c r="V4274" s="4">
        <v>3</v>
      </c>
      <c r="W4274" s="33">
        <f t="shared" si="602"/>
        <v>486.94858974359011</v>
      </c>
      <c r="X4274" s="2" t="s">
        <v>28</v>
      </c>
    </row>
    <row r="4275" spans="1:24" ht="14.25" customHeight="1" x14ac:dyDescent="0.25">
      <c r="A4275" s="2">
        <v>505</v>
      </c>
      <c r="B4275" s="2">
        <v>28</v>
      </c>
      <c r="C4275" s="2" t="str">
        <f t="shared" si="594"/>
        <v>Young Adults</v>
      </c>
      <c r="D4275" s="2" t="s">
        <v>12</v>
      </c>
      <c r="E4275" s="2" t="s">
        <v>27</v>
      </c>
      <c r="F4275" s="2">
        <v>152.75</v>
      </c>
      <c r="G4275" s="2">
        <f t="shared" si="595"/>
        <v>1</v>
      </c>
      <c r="H4275" s="6">
        <v>44701</v>
      </c>
      <c r="I4275" s="12" t="str">
        <f t="shared" si="596"/>
        <v>2022</v>
      </c>
      <c r="J4275" s="10" t="str">
        <f t="shared" si="597"/>
        <v>May</v>
      </c>
      <c r="K4275" s="12" t="str">
        <f t="shared" si="598"/>
        <v>20</v>
      </c>
      <c r="L4275" s="2" t="s">
        <v>24</v>
      </c>
      <c r="M4275" s="2" t="s">
        <v>25</v>
      </c>
      <c r="N4275" s="2">
        <v>0.38</v>
      </c>
      <c r="O4275" s="2" t="s">
        <v>21</v>
      </c>
      <c r="P4275" s="2">
        <v>1</v>
      </c>
      <c r="Q4275" s="2">
        <f t="shared" si="599"/>
        <v>1</v>
      </c>
      <c r="R4275" s="2">
        <v>152.75</v>
      </c>
      <c r="S4275" s="2">
        <f t="shared" si="600"/>
        <v>3</v>
      </c>
      <c r="T4275" s="42">
        <f>DataSet!G506+DataSet!Q506+DataSet!S506</f>
        <v>6</v>
      </c>
      <c r="U4275" s="16" t="str">
        <f t="shared" si="601"/>
        <v>Medium</v>
      </c>
      <c r="V4275" s="4">
        <v>4</v>
      </c>
      <c r="W4275" s="33">
        <f t="shared" si="602"/>
        <v>527.84124999999983</v>
      </c>
      <c r="X4275" s="2" t="s">
        <v>22</v>
      </c>
    </row>
    <row r="4276" spans="1:24" ht="14.25" customHeight="1" x14ac:dyDescent="0.25">
      <c r="A4276" s="2">
        <v>870</v>
      </c>
      <c r="B4276" s="2">
        <v>29</v>
      </c>
      <c r="C4276" s="2" t="str">
        <f t="shared" si="594"/>
        <v>Young Adults</v>
      </c>
      <c r="D4276" s="2" t="s">
        <v>12</v>
      </c>
      <c r="E4276" s="2" t="s">
        <v>29</v>
      </c>
      <c r="F4276" s="2">
        <v>937.63</v>
      </c>
      <c r="G4276" s="2">
        <f t="shared" si="595"/>
        <v>3</v>
      </c>
      <c r="H4276" s="6">
        <v>45066</v>
      </c>
      <c r="I4276" s="12" t="str">
        <f t="shared" si="596"/>
        <v>2023</v>
      </c>
      <c r="J4276" s="10" t="str">
        <f t="shared" si="597"/>
        <v>May</v>
      </c>
      <c r="K4276" s="12" t="str">
        <f t="shared" si="598"/>
        <v>20</v>
      </c>
      <c r="L4276" s="2" t="s">
        <v>30</v>
      </c>
      <c r="M4276" s="2" t="s">
        <v>25</v>
      </c>
      <c r="N4276" s="2">
        <v>0.38</v>
      </c>
      <c r="O4276" s="2" t="s">
        <v>16</v>
      </c>
      <c r="P4276" s="2">
        <v>12</v>
      </c>
      <c r="Q4276" s="2">
        <f t="shared" si="599"/>
        <v>2</v>
      </c>
      <c r="R4276" s="2">
        <v>78.14</v>
      </c>
      <c r="S4276" s="2">
        <f t="shared" si="600"/>
        <v>2</v>
      </c>
      <c r="T4276" s="42">
        <f>DataSet!G871+DataSet!Q871+DataSet!S871</f>
        <v>7</v>
      </c>
      <c r="U4276" s="16" t="str">
        <f t="shared" si="601"/>
        <v>High</v>
      </c>
      <c r="V4276" s="4">
        <v>1</v>
      </c>
      <c r="W4276" s="33">
        <f t="shared" si="602"/>
        <v>528.88204379562069</v>
      </c>
      <c r="X4276" s="2" t="s">
        <v>22</v>
      </c>
    </row>
    <row r="4277" spans="1:24" ht="14.25" customHeight="1" x14ac:dyDescent="0.25">
      <c r="A4277" s="2">
        <v>1050</v>
      </c>
      <c r="B4277" s="2">
        <v>64</v>
      </c>
      <c r="C4277" s="2" t="str">
        <f t="shared" si="594"/>
        <v>Seniors</v>
      </c>
      <c r="D4277" s="2" t="s">
        <v>18</v>
      </c>
      <c r="E4277" s="2" t="s">
        <v>13</v>
      </c>
      <c r="F4277" s="2">
        <v>877.78</v>
      </c>
      <c r="G4277" s="2">
        <f t="shared" si="595"/>
        <v>3</v>
      </c>
      <c r="H4277" s="6">
        <v>45246</v>
      </c>
      <c r="I4277" s="12" t="str">
        <f t="shared" si="596"/>
        <v>2023</v>
      </c>
      <c r="J4277" s="10" t="str">
        <f t="shared" si="597"/>
        <v>Nov</v>
      </c>
      <c r="K4277" s="12" t="str">
        <f t="shared" si="598"/>
        <v>16</v>
      </c>
      <c r="L4277" s="2" t="s">
        <v>14</v>
      </c>
      <c r="M4277" s="2" t="s">
        <v>25</v>
      </c>
      <c r="N4277" s="2">
        <v>0.38</v>
      </c>
      <c r="O4277" s="2" t="s">
        <v>21</v>
      </c>
      <c r="P4277" s="2">
        <v>12</v>
      </c>
      <c r="Q4277" s="2">
        <f t="shared" si="599"/>
        <v>2</v>
      </c>
      <c r="R4277" s="2">
        <v>73.150000000000006</v>
      </c>
      <c r="S4277" s="2">
        <f t="shared" si="600"/>
        <v>2</v>
      </c>
      <c r="T4277" s="42">
        <f>DataSet!G1051+DataSet!Q1051+DataSet!S1051</f>
        <v>7</v>
      </c>
      <c r="U4277" s="16" t="str">
        <f t="shared" si="601"/>
        <v>High</v>
      </c>
      <c r="V4277" s="4">
        <v>4</v>
      </c>
      <c r="W4277" s="33">
        <f t="shared" si="602"/>
        <v>530.32529801324483</v>
      </c>
      <c r="X4277" s="2" t="s">
        <v>28</v>
      </c>
    </row>
    <row r="4278" spans="1:24" ht="14.25" customHeight="1" x14ac:dyDescent="0.25">
      <c r="A4278" s="2">
        <v>1076</v>
      </c>
      <c r="B4278" s="2">
        <v>19</v>
      </c>
      <c r="C4278" s="2" t="str">
        <f t="shared" si="594"/>
        <v>Young Adults</v>
      </c>
      <c r="D4278" s="2" t="s">
        <v>26</v>
      </c>
      <c r="E4278" s="2" t="s">
        <v>27</v>
      </c>
      <c r="F4278" s="2">
        <v>168.28</v>
      </c>
      <c r="G4278" s="2">
        <f t="shared" si="595"/>
        <v>1</v>
      </c>
      <c r="H4278" s="6">
        <v>45272</v>
      </c>
      <c r="I4278" s="12" t="str">
        <f t="shared" si="596"/>
        <v>2023</v>
      </c>
      <c r="J4278" s="10" t="str">
        <f t="shared" si="597"/>
        <v>Dec</v>
      </c>
      <c r="K4278" s="12" t="str">
        <f t="shared" si="598"/>
        <v>12</v>
      </c>
      <c r="L4278" s="2" t="s">
        <v>30</v>
      </c>
      <c r="M4278" s="2" t="s">
        <v>15</v>
      </c>
      <c r="N4278" s="2">
        <v>0.38</v>
      </c>
      <c r="O4278" s="2" t="s">
        <v>16</v>
      </c>
      <c r="P4278" s="2">
        <v>14</v>
      </c>
      <c r="Q4278" s="2">
        <f t="shared" si="599"/>
        <v>2</v>
      </c>
      <c r="R4278" s="2">
        <v>12.02</v>
      </c>
      <c r="S4278" s="2">
        <f t="shared" si="600"/>
        <v>1</v>
      </c>
      <c r="T4278" s="42">
        <f>DataSet!G1077+DataSet!Q1077+DataSet!S1077</f>
        <v>5</v>
      </c>
      <c r="U4278" s="16" t="str">
        <f t="shared" si="601"/>
        <v>Medium</v>
      </c>
      <c r="V4278" s="4">
        <v>3</v>
      </c>
      <c r="W4278" s="33">
        <f t="shared" si="602"/>
        <v>487.14012903225836</v>
      </c>
      <c r="X4278" s="2" t="s">
        <v>28</v>
      </c>
    </row>
    <row r="4279" spans="1:24" ht="14.25" customHeight="1" x14ac:dyDescent="0.25">
      <c r="A4279" s="2">
        <v>1227</v>
      </c>
      <c r="B4279" s="2">
        <v>18</v>
      </c>
      <c r="C4279" s="2" t="str">
        <f t="shared" si="594"/>
        <v>Young Adults</v>
      </c>
      <c r="D4279" s="2" t="s">
        <v>23</v>
      </c>
      <c r="E4279" s="2" t="s">
        <v>27</v>
      </c>
      <c r="F4279" s="2">
        <v>618.55999999999995</v>
      </c>
      <c r="G4279" s="2">
        <f t="shared" si="595"/>
        <v>2</v>
      </c>
      <c r="H4279" s="6">
        <v>45423</v>
      </c>
      <c r="I4279" s="12" t="str">
        <f t="shared" si="596"/>
        <v>2024</v>
      </c>
      <c r="J4279" s="10" t="str">
        <f t="shared" si="597"/>
        <v>May</v>
      </c>
      <c r="K4279" s="12" t="str">
        <f t="shared" si="598"/>
        <v>11</v>
      </c>
      <c r="L4279" s="2" t="s">
        <v>30</v>
      </c>
      <c r="M4279" s="2" t="s">
        <v>25</v>
      </c>
      <c r="N4279" s="2">
        <v>0.38</v>
      </c>
      <c r="O4279" s="2" t="s">
        <v>21</v>
      </c>
      <c r="P4279" s="2">
        <v>19</v>
      </c>
      <c r="Q4279" s="2">
        <f t="shared" si="599"/>
        <v>3</v>
      </c>
      <c r="R4279" s="2">
        <v>32.56</v>
      </c>
      <c r="S4279" s="2">
        <f t="shared" si="600"/>
        <v>1</v>
      </c>
      <c r="T4279" s="42">
        <f>DataSet!G1228+DataSet!Q1228+DataSet!S1228</f>
        <v>5</v>
      </c>
      <c r="U4279" s="16" t="str">
        <f t="shared" si="601"/>
        <v>Medium</v>
      </c>
      <c r="V4279" s="4">
        <v>2</v>
      </c>
      <c r="W4279" s="33">
        <f t="shared" si="602"/>
        <v>524.64134228187902</v>
      </c>
      <c r="X4279" s="2" t="s">
        <v>28</v>
      </c>
    </row>
    <row r="4280" spans="1:24" ht="14.25" customHeight="1" x14ac:dyDescent="0.25">
      <c r="A4280" s="2">
        <v>1391</v>
      </c>
      <c r="B4280" s="2">
        <v>64</v>
      </c>
      <c r="C4280" s="2" t="str">
        <f t="shared" si="594"/>
        <v>Seniors</v>
      </c>
      <c r="D4280" s="2" t="s">
        <v>23</v>
      </c>
      <c r="E4280" s="2" t="s">
        <v>29</v>
      </c>
      <c r="F4280" s="2">
        <v>414.2</v>
      </c>
      <c r="G4280" s="2">
        <f t="shared" si="595"/>
        <v>2</v>
      </c>
      <c r="H4280" s="6">
        <v>45587</v>
      </c>
      <c r="I4280" s="12" t="str">
        <f t="shared" si="596"/>
        <v>2024</v>
      </c>
      <c r="J4280" s="10" t="str">
        <f t="shared" si="597"/>
        <v>Oct</v>
      </c>
      <c r="K4280" s="12" t="str">
        <f t="shared" si="598"/>
        <v>22</v>
      </c>
      <c r="L4280" s="2" t="s">
        <v>30</v>
      </c>
      <c r="M4280" s="2" t="s">
        <v>15</v>
      </c>
      <c r="N4280" s="2">
        <v>0.38</v>
      </c>
      <c r="O4280" s="2" t="s">
        <v>16</v>
      </c>
      <c r="P4280" s="2">
        <v>14</v>
      </c>
      <c r="Q4280" s="2">
        <f t="shared" si="599"/>
        <v>2</v>
      </c>
      <c r="R4280" s="2">
        <v>29.59</v>
      </c>
      <c r="S4280" s="2">
        <f t="shared" si="600"/>
        <v>1</v>
      </c>
      <c r="T4280" s="42">
        <f>DataSet!G1392+DataSet!Q1392+DataSet!S1392</f>
        <v>7</v>
      </c>
      <c r="U4280" s="16" t="str">
        <f t="shared" si="601"/>
        <v>High</v>
      </c>
      <c r="V4280" s="4">
        <v>3</v>
      </c>
      <c r="W4280" s="33">
        <f t="shared" si="602"/>
        <v>489.21064935064976</v>
      </c>
      <c r="X4280" s="2" t="s">
        <v>17</v>
      </c>
    </row>
    <row r="4281" spans="1:24" ht="14.25" customHeight="1" x14ac:dyDescent="0.25">
      <c r="A4281" s="2">
        <v>2168</v>
      </c>
      <c r="B4281" s="2">
        <v>64</v>
      </c>
      <c r="C4281" s="2" t="str">
        <f t="shared" si="594"/>
        <v>Seniors</v>
      </c>
      <c r="D4281" s="2" t="s">
        <v>12</v>
      </c>
      <c r="E4281" s="2" t="s">
        <v>19</v>
      </c>
      <c r="F4281" s="2">
        <v>942.66</v>
      </c>
      <c r="G4281" s="2">
        <f t="shared" si="595"/>
        <v>3</v>
      </c>
      <c r="H4281" s="6">
        <v>46364</v>
      </c>
      <c r="I4281" s="12" t="str">
        <f t="shared" si="596"/>
        <v>2026</v>
      </c>
      <c r="J4281" s="10" t="str">
        <f t="shared" si="597"/>
        <v>Dec</v>
      </c>
      <c r="K4281" s="12" t="str">
        <f t="shared" si="598"/>
        <v>08</v>
      </c>
      <c r="L4281" s="2" t="s">
        <v>24</v>
      </c>
      <c r="M4281" s="2" t="s">
        <v>15</v>
      </c>
      <c r="N4281" s="2">
        <v>0.38</v>
      </c>
      <c r="O4281" s="2" t="s">
        <v>21</v>
      </c>
      <c r="P4281" s="2">
        <v>8</v>
      </c>
      <c r="Q4281" s="2">
        <f t="shared" si="599"/>
        <v>2</v>
      </c>
      <c r="R4281" s="2">
        <v>117.83</v>
      </c>
      <c r="S4281" s="2">
        <f t="shared" si="600"/>
        <v>2</v>
      </c>
      <c r="T4281" s="42">
        <f>DataSet!G2169+DataSet!Q2169+DataSet!S2169</f>
        <v>6</v>
      </c>
      <c r="U4281" s="16" t="str">
        <f t="shared" si="601"/>
        <v>Medium</v>
      </c>
      <c r="V4281" s="4">
        <v>5</v>
      </c>
      <c r="W4281" s="33">
        <f t="shared" si="602"/>
        <v>535.18328358208942</v>
      </c>
      <c r="X4281" s="2" t="s">
        <v>28</v>
      </c>
    </row>
    <row r="4282" spans="1:24" ht="14.25" customHeight="1" x14ac:dyDescent="0.25">
      <c r="A4282" s="2">
        <v>2725</v>
      </c>
      <c r="B4282" s="2">
        <v>37</v>
      </c>
      <c r="C4282" s="2" t="str">
        <f t="shared" si="594"/>
        <v>Early Adults</v>
      </c>
      <c r="D4282" s="2" t="s">
        <v>26</v>
      </c>
      <c r="E4282" s="2" t="s">
        <v>19</v>
      </c>
      <c r="F4282" s="2">
        <v>770</v>
      </c>
      <c r="G4282" s="2">
        <f t="shared" si="595"/>
        <v>3</v>
      </c>
      <c r="H4282" s="6">
        <v>46921</v>
      </c>
      <c r="I4282" s="12" t="str">
        <f t="shared" si="596"/>
        <v>2028</v>
      </c>
      <c r="J4282" s="10" t="str">
        <f t="shared" si="597"/>
        <v>Jun</v>
      </c>
      <c r="K4282" s="12" t="str">
        <f t="shared" si="598"/>
        <v>17</v>
      </c>
      <c r="L4282" s="2" t="s">
        <v>24</v>
      </c>
      <c r="M4282" s="2" t="s">
        <v>25</v>
      </c>
      <c r="N4282" s="2">
        <v>0.38</v>
      </c>
      <c r="O4282" s="2" t="s">
        <v>21</v>
      </c>
      <c r="P4282" s="2">
        <v>17</v>
      </c>
      <c r="Q4282" s="2">
        <f t="shared" si="599"/>
        <v>3</v>
      </c>
      <c r="R4282" s="2">
        <v>45.29</v>
      </c>
      <c r="S4282" s="2">
        <f t="shared" si="600"/>
        <v>1</v>
      </c>
      <c r="T4282" s="42">
        <f>DataSet!G2726+DataSet!Q2726+DataSet!S2726</f>
        <v>4</v>
      </c>
      <c r="U4282" s="16" t="str">
        <f t="shared" si="601"/>
        <v>Low</v>
      </c>
      <c r="V4282" s="4">
        <v>4</v>
      </c>
      <c r="W4282" s="33">
        <f t="shared" si="602"/>
        <v>528.00893333333306</v>
      </c>
      <c r="X4282" s="2" t="s">
        <v>28</v>
      </c>
    </row>
    <row r="4283" spans="1:24" ht="14.25" customHeight="1" x14ac:dyDescent="0.25">
      <c r="A4283" s="2">
        <v>2905</v>
      </c>
      <c r="B4283" s="2">
        <v>62</v>
      </c>
      <c r="C4283" s="2" t="str">
        <f t="shared" si="594"/>
        <v>Seniors</v>
      </c>
      <c r="D4283" s="2" t="s">
        <v>23</v>
      </c>
      <c r="E4283" s="2" t="s">
        <v>19</v>
      </c>
      <c r="F4283" s="2">
        <v>332.86</v>
      </c>
      <c r="G4283" s="2">
        <f t="shared" si="595"/>
        <v>1</v>
      </c>
      <c r="H4283" s="6">
        <v>47101</v>
      </c>
      <c r="I4283" s="12" t="str">
        <f t="shared" si="596"/>
        <v>2028</v>
      </c>
      <c r="J4283" s="10" t="str">
        <f t="shared" si="597"/>
        <v>Dec</v>
      </c>
      <c r="K4283" s="12" t="str">
        <f t="shared" si="598"/>
        <v>14</v>
      </c>
      <c r="L4283" s="2" t="s">
        <v>24</v>
      </c>
      <c r="M4283" s="2" t="s">
        <v>15</v>
      </c>
      <c r="N4283" s="2">
        <v>0.38</v>
      </c>
      <c r="O4283" s="2" t="s">
        <v>16</v>
      </c>
      <c r="P4283" s="2">
        <v>7</v>
      </c>
      <c r="Q4283" s="2">
        <f t="shared" si="599"/>
        <v>2</v>
      </c>
      <c r="R4283" s="2">
        <v>47.55</v>
      </c>
      <c r="S4283" s="2">
        <f t="shared" si="600"/>
        <v>1</v>
      </c>
      <c r="T4283" s="42">
        <f>DataSet!G2906+DataSet!Q2906+DataSet!S2906</f>
        <v>5</v>
      </c>
      <c r="U4283" s="16" t="str">
        <f t="shared" si="601"/>
        <v>Medium</v>
      </c>
      <c r="V4283" s="4">
        <v>5</v>
      </c>
      <c r="W4283" s="33">
        <f t="shared" si="602"/>
        <v>532.11954887218042</v>
      </c>
      <c r="X4283" s="2" t="s">
        <v>17</v>
      </c>
    </row>
    <row r="4284" spans="1:24" ht="14.25" customHeight="1" x14ac:dyDescent="0.25">
      <c r="A4284" s="2">
        <v>2969</v>
      </c>
      <c r="B4284" s="2">
        <v>32</v>
      </c>
      <c r="C4284" s="2" t="str">
        <f t="shared" si="594"/>
        <v>Early Adults</v>
      </c>
      <c r="D4284" s="2" t="s">
        <v>12</v>
      </c>
      <c r="E4284" s="2" t="s">
        <v>19</v>
      </c>
      <c r="F4284" s="2">
        <v>465.56</v>
      </c>
      <c r="G4284" s="2">
        <f t="shared" si="595"/>
        <v>2</v>
      </c>
      <c r="H4284" s="6">
        <v>47165</v>
      </c>
      <c r="I4284" s="12" t="str">
        <f t="shared" si="596"/>
        <v>2029</v>
      </c>
      <c r="J4284" s="10" t="str">
        <f t="shared" si="597"/>
        <v>Feb</v>
      </c>
      <c r="K4284" s="12" t="str">
        <f t="shared" si="598"/>
        <v>16</v>
      </c>
      <c r="L4284" s="2" t="s">
        <v>30</v>
      </c>
      <c r="M4284" s="2" t="s">
        <v>25</v>
      </c>
      <c r="N4284" s="2">
        <v>0.38</v>
      </c>
      <c r="O4284" s="2" t="s">
        <v>16</v>
      </c>
      <c r="P4284" s="2">
        <v>11</v>
      </c>
      <c r="Q4284" s="2">
        <f t="shared" si="599"/>
        <v>2</v>
      </c>
      <c r="R4284" s="2">
        <v>42.32</v>
      </c>
      <c r="S4284" s="2">
        <f t="shared" si="600"/>
        <v>1</v>
      </c>
      <c r="T4284" s="42">
        <f>DataSet!G2970+DataSet!Q2970+DataSet!S2970</f>
        <v>4</v>
      </c>
      <c r="U4284" s="16" t="str">
        <f t="shared" si="601"/>
        <v>Low</v>
      </c>
      <c r="V4284" s="4">
        <v>5</v>
      </c>
      <c r="W4284" s="33">
        <f t="shared" si="602"/>
        <v>533.62909090909091</v>
      </c>
      <c r="X4284" s="2" t="s">
        <v>22</v>
      </c>
    </row>
    <row r="4285" spans="1:24" ht="14.25" customHeight="1" x14ac:dyDescent="0.25">
      <c r="A4285" s="2">
        <v>2986</v>
      </c>
      <c r="B4285" s="2">
        <v>28</v>
      </c>
      <c r="C4285" s="2" t="str">
        <f t="shared" si="594"/>
        <v>Young Adults</v>
      </c>
      <c r="D4285" s="2" t="s">
        <v>23</v>
      </c>
      <c r="E4285" s="2" t="s">
        <v>19</v>
      </c>
      <c r="F4285" s="2">
        <v>686.41</v>
      </c>
      <c r="G4285" s="2">
        <f t="shared" si="595"/>
        <v>3</v>
      </c>
      <c r="H4285" s="6">
        <v>47182</v>
      </c>
      <c r="I4285" s="12" t="str">
        <f t="shared" si="596"/>
        <v>2029</v>
      </c>
      <c r="J4285" s="10" t="str">
        <f t="shared" si="597"/>
        <v>Mar</v>
      </c>
      <c r="K4285" s="12" t="str">
        <f t="shared" si="598"/>
        <v>05</v>
      </c>
      <c r="L4285" s="2" t="s">
        <v>14</v>
      </c>
      <c r="M4285" s="2" t="s">
        <v>25</v>
      </c>
      <c r="N4285" s="2">
        <v>0.38</v>
      </c>
      <c r="O4285" s="2" t="s">
        <v>21</v>
      </c>
      <c r="P4285" s="2">
        <v>8</v>
      </c>
      <c r="Q4285" s="2">
        <f t="shared" si="599"/>
        <v>2</v>
      </c>
      <c r="R4285" s="2">
        <v>85.8</v>
      </c>
      <c r="S4285" s="2">
        <f t="shared" si="600"/>
        <v>2</v>
      </c>
      <c r="T4285" s="42">
        <f>DataSet!G2987+DataSet!Q2987+DataSet!S2987</f>
        <v>6</v>
      </c>
      <c r="U4285" s="16" t="str">
        <f t="shared" si="601"/>
        <v>Medium</v>
      </c>
      <c r="V4285" s="4">
        <v>3</v>
      </c>
      <c r="W4285" s="33">
        <f t="shared" si="602"/>
        <v>489.70091503268014</v>
      </c>
      <c r="X4285" s="2" t="s">
        <v>28</v>
      </c>
    </row>
    <row r="4286" spans="1:24" ht="14.25" customHeight="1" x14ac:dyDescent="0.25">
      <c r="A4286" s="2">
        <v>3114</v>
      </c>
      <c r="B4286" s="2">
        <v>38</v>
      </c>
      <c r="C4286" s="2" t="str">
        <f t="shared" si="594"/>
        <v>Early Adults</v>
      </c>
      <c r="D4286" s="2" t="s">
        <v>12</v>
      </c>
      <c r="E4286" s="2" t="s">
        <v>27</v>
      </c>
      <c r="F4286" s="2">
        <v>559.62</v>
      </c>
      <c r="G4286" s="2">
        <f t="shared" si="595"/>
        <v>2</v>
      </c>
      <c r="H4286" s="6">
        <v>47310</v>
      </c>
      <c r="I4286" s="12" t="str">
        <f t="shared" si="596"/>
        <v>2029</v>
      </c>
      <c r="J4286" s="10" t="str">
        <f t="shared" si="597"/>
        <v>Jul</v>
      </c>
      <c r="K4286" s="12" t="str">
        <f t="shared" si="598"/>
        <v>11</v>
      </c>
      <c r="L4286" s="2" t="s">
        <v>14</v>
      </c>
      <c r="M4286" s="2" t="s">
        <v>25</v>
      </c>
      <c r="N4286" s="2">
        <v>0.38</v>
      </c>
      <c r="O4286" s="2" t="s">
        <v>21</v>
      </c>
      <c r="P4286" s="2">
        <v>2</v>
      </c>
      <c r="Q4286" s="2">
        <f t="shared" si="599"/>
        <v>1</v>
      </c>
      <c r="R4286" s="2">
        <v>279.81</v>
      </c>
      <c r="S4286" s="2">
        <f t="shared" si="600"/>
        <v>3</v>
      </c>
      <c r="T4286" s="42">
        <f>DataSet!G3115+DataSet!Q3115+DataSet!S3115</f>
        <v>7</v>
      </c>
      <c r="U4286" s="16" t="str">
        <f t="shared" si="601"/>
        <v>High</v>
      </c>
      <c r="V4286" s="4">
        <v>2</v>
      </c>
      <c r="W4286" s="33">
        <f t="shared" si="602"/>
        <v>524.00675675675654</v>
      </c>
      <c r="X4286" s="2" t="s">
        <v>28</v>
      </c>
    </row>
    <row r="4287" spans="1:24" ht="14.25" customHeight="1" x14ac:dyDescent="0.25">
      <c r="A4287" s="2">
        <v>3200</v>
      </c>
      <c r="B4287" s="2">
        <v>26</v>
      </c>
      <c r="C4287" s="2" t="str">
        <f t="shared" si="594"/>
        <v>Young Adults</v>
      </c>
      <c r="D4287" s="2" t="s">
        <v>26</v>
      </c>
      <c r="E4287" s="2" t="s">
        <v>27</v>
      </c>
      <c r="F4287" s="2">
        <v>101.85</v>
      </c>
      <c r="G4287" s="2">
        <f t="shared" si="595"/>
        <v>1</v>
      </c>
      <c r="H4287" s="6">
        <v>47396</v>
      </c>
      <c r="I4287" s="12" t="str">
        <f t="shared" si="596"/>
        <v>2029</v>
      </c>
      <c r="J4287" s="10" t="str">
        <f t="shared" si="597"/>
        <v>Oct</v>
      </c>
      <c r="K4287" s="12" t="str">
        <f t="shared" si="598"/>
        <v>05</v>
      </c>
      <c r="L4287" s="2" t="s">
        <v>20</v>
      </c>
      <c r="M4287" s="2" t="s">
        <v>25</v>
      </c>
      <c r="N4287" s="2">
        <v>0.38</v>
      </c>
      <c r="O4287" s="2" t="s">
        <v>21</v>
      </c>
      <c r="P4287" s="2">
        <v>19</v>
      </c>
      <c r="Q4287" s="2">
        <f t="shared" si="599"/>
        <v>3</v>
      </c>
      <c r="R4287" s="2">
        <v>5.36</v>
      </c>
      <c r="S4287" s="2">
        <f t="shared" si="600"/>
        <v>1</v>
      </c>
      <c r="T4287" s="42">
        <f>DataSet!G3201+DataSet!Q3201+DataSet!S3201</f>
        <v>7</v>
      </c>
      <c r="U4287" s="16" t="str">
        <f t="shared" si="601"/>
        <v>High</v>
      </c>
      <c r="V4287" s="4">
        <v>2</v>
      </c>
      <c r="W4287" s="33">
        <f t="shared" si="602"/>
        <v>523.76448979591805</v>
      </c>
      <c r="X4287" s="2" t="s">
        <v>22</v>
      </c>
    </row>
    <row r="4288" spans="1:24" ht="14.25" customHeight="1" x14ac:dyDescent="0.25">
      <c r="A4288" s="2">
        <v>3452</v>
      </c>
      <c r="B4288" s="2">
        <v>44</v>
      </c>
      <c r="C4288" s="2" t="str">
        <f t="shared" si="594"/>
        <v>Mid Adults</v>
      </c>
      <c r="D4288" s="2" t="s">
        <v>26</v>
      </c>
      <c r="E4288" s="2" t="s">
        <v>19</v>
      </c>
      <c r="F4288" s="2">
        <v>695.44</v>
      </c>
      <c r="G4288" s="2">
        <f t="shared" si="595"/>
        <v>3</v>
      </c>
      <c r="H4288" s="6">
        <v>47648</v>
      </c>
      <c r="I4288" s="12" t="str">
        <f t="shared" si="596"/>
        <v>2030</v>
      </c>
      <c r="J4288" s="10" t="str">
        <f t="shared" si="597"/>
        <v>Jun</v>
      </c>
      <c r="K4288" s="12" t="str">
        <f t="shared" si="598"/>
        <v>14</v>
      </c>
      <c r="L4288" s="2" t="s">
        <v>30</v>
      </c>
      <c r="M4288" s="2" t="s">
        <v>25</v>
      </c>
      <c r="N4288" s="2">
        <v>0.38</v>
      </c>
      <c r="O4288" s="2" t="s">
        <v>16</v>
      </c>
      <c r="P4288" s="2">
        <v>7</v>
      </c>
      <c r="Q4288" s="2">
        <f t="shared" si="599"/>
        <v>2</v>
      </c>
      <c r="R4288" s="2">
        <v>99.35</v>
      </c>
      <c r="S4288" s="2">
        <f t="shared" si="600"/>
        <v>2</v>
      </c>
      <c r="T4288" s="42">
        <f>DataSet!G3453+DataSet!Q3453+DataSet!S3453</f>
        <v>6</v>
      </c>
      <c r="U4288" s="16" t="str">
        <f t="shared" si="601"/>
        <v>Medium</v>
      </c>
      <c r="V4288" s="4">
        <v>4</v>
      </c>
      <c r="W4288" s="33">
        <f t="shared" si="602"/>
        <v>526.38483221476497</v>
      </c>
      <c r="X4288" s="2" t="s">
        <v>17</v>
      </c>
    </row>
    <row r="4289" spans="1:24" ht="14.25" customHeight="1" x14ac:dyDescent="0.25">
      <c r="A4289" s="2">
        <v>3564</v>
      </c>
      <c r="B4289" s="2">
        <v>69</v>
      </c>
      <c r="C4289" s="2" t="str">
        <f t="shared" si="594"/>
        <v>Seniors</v>
      </c>
      <c r="D4289" s="2" t="s">
        <v>26</v>
      </c>
      <c r="E4289" s="2" t="s">
        <v>27</v>
      </c>
      <c r="F4289" s="2">
        <v>746.31</v>
      </c>
      <c r="G4289" s="2">
        <f t="shared" si="595"/>
        <v>3</v>
      </c>
      <c r="H4289" s="6">
        <v>47760</v>
      </c>
      <c r="I4289" s="12" t="str">
        <f t="shared" si="596"/>
        <v>2030</v>
      </c>
      <c r="J4289" s="10" t="str">
        <f t="shared" si="597"/>
        <v>Oct</v>
      </c>
      <c r="K4289" s="12" t="str">
        <f t="shared" si="598"/>
        <v>04</v>
      </c>
      <c r="L4289" s="2" t="s">
        <v>20</v>
      </c>
      <c r="M4289" s="2" t="s">
        <v>15</v>
      </c>
      <c r="N4289" s="2">
        <v>0.38</v>
      </c>
      <c r="O4289" s="2" t="s">
        <v>16</v>
      </c>
      <c r="P4289" s="2">
        <v>1</v>
      </c>
      <c r="Q4289" s="2">
        <f t="shared" si="599"/>
        <v>1</v>
      </c>
      <c r="R4289" s="2">
        <v>746.31</v>
      </c>
      <c r="S4289" s="2">
        <f t="shared" si="600"/>
        <v>3</v>
      </c>
      <c r="T4289" s="42">
        <f>DataSet!G3565+DataSet!Q3565+DataSet!S3565</f>
        <v>7</v>
      </c>
      <c r="U4289" s="16" t="str">
        <f t="shared" si="601"/>
        <v>High</v>
      </c>
      <c r="V4289" s="4">
        <v>2</v>
      </c>
      <c r="W4289" s="33">
        <f t="shared" si="602"/>
        <v>526.65431506849291</v>
      </c>
      <c r="X4289" s="2" t="s">
        <v>22</v>
      </c>
    </row>
    <row r="4290" spans="1:24" ht="14.25" customHeight="1" x14ac:dyDescent="0.25">
      <c r="A4290" s="2">
        <v>3960</v>
      </c>
      <c r="B4290" s="2">
        <v>54</v>
      </c>
      <c r="C4290" s="2" t="str">
        <f t="shared" ref="C4290:C4353" si="603">IF(AND(B4290&gt;=18, B4290&lt;=29), "Young Adults",
   IF(AND(B4290&gt;=30, B4290&lt;=39), "Early Adults",
      IF(AND(B4290&gt;=40, B4290&lt;=49), "Mid Adults",
         IF(AND(B4290&gt;=50, B4290&lt;=59), "Late Adults",
            IF(AND(B4290&gt;=60, B4290&lt;=69), "Seniors", "Out of Range")
         )
      )
   )
)</f>
        <v>Late Adults</v>
      </c>
      <c r="D4290" s="2" t="s">
        <v>18</v>
      </c>
      <c r="E4290" s="2" t="s">
        <v>29</v>
      </c>
      <c r="F4290" s="2">
        <v>403.59</v>
      </c>
      <c r="G4290" s="2">
        <f t="shared" ref="G4290:G4353" si="604">IF(F4290 &lt;= 350, 1, IF(F4290&gt; 350, IF(F4290 &lt;= 650, 2, 3)))</f>
        <v>2</v>
      </c>
      <c r="H4290" s="6">
        <v>48156</v>
      </c>
      <c r="I4290" s="12" t="str">
        <f t="shared" ref="I4290:I4353" si="605">TEXT(H4290, "yyyy")</f>
        <v>2031</v>
      </c>
      <c r="J4290" s="10" t="str">
        <f t="shared" ref="J4290:J4353" si="606">TEXT(H4290, "mmm")</f>
        <v>Nov</v>
      </c>
      <c r="K4290" s="12" t="str">
        <f t="shared" ref="K4290:K4353" si="607">TEXT(H4290, "dd")</f>
        <v>04</v>
      </c>
      <c r="L4290" s="2" t="s">
        <v>24</v>
      </c>
      <c r="M4290" s="2" t="s">
        <v>25</v>
      </c>
      <c r="N4290" s="2">
        <v>0.38</v>
      </c>
      <c r="O4290" s="2" t="s">
        <v>21</v>
      </c>
      <c r="P4290" s="2">
        <v>1</v>
      </c>
      <c r="Q4290" s="2">
        <f t="shared" ref="Q4290:Q4353" si="608">IF(P4290 &lt;= 5, 1, IF(P4290&gt; 5, IF(P4290 &lt;= 15, 2, 3)))</f>
        <v>1</v>
      </c>
      <c r="R4290" s="2">
        <v>403.59</v>
      </c>
      <c r="S4290" s="2">
        <f t="shared" ref="S4290:S4353" si="609">IF(R4290 &lt;= 50, 1, IF(R4290&gt; 50, IF(R4290 &lt;= 150, 2, 3)))</f>
        <v>3</v>
      </c>
      <c r="T4290" s="42">
        <f>DataSet!G3961+DataSet!Q3961+DataSet!S3961</f>
        <v>6</v>
      </c>
      <c r="U4290" s="16" t="str">
        <f t="shared" ref="U4290:U4353" si="610">IF(T4290&lt;=4,"Low",IF(T4290&lt;=6,"Medium","High"))</f>
        <v>Medium</v>
      </c>
      <c r="V4290" s="4">
        <v>2</v>
      </c>
      <c r="W4290" s="33">
        <f t="shared" ref="W4290:W4353" si="611">AVERAGEIFS(F4290:F9289, V4290:V9289,V4290 )</f>
        <v>525.13944827586192</v>
      </c>
      <c r="X4290" s="2" t="s">
        <v>22</v>
      </c>
    </row>
    <row r="4291" spans="1:24" ht="14.25" customHeight="1" x14ac:dyDescent="0.25">
      <c r="A4291" s="2">
        <v>4105</v>
      </c>
      <c r="B4291" s="2">
        <v>43</v>
      </c>
      <c r="C4291" s="2" t="str">
        <f t="shared" si="603"/>
        <v>Mid Adults</v>
      </c>
      <c r="D4291" s="2" t="s">
        <v>12</v>
      </c>
      <c r="E4291" s="2" t="s">
        <v>29</v>
      </c>
      <c r="F4291" s="2">
        <v>426.41</v>
      </c>
      <c r="G4291" s="2">
        <f t="shared" si="604"/>
        <v>2</v>
      </c>
      <c r="H4291" s="6">
        <v>48301</v>
      </c>
      <c r="I4291" s="12" t="str">
        <f t="shared" si="605"/>
        <v>2032</v>
      </c>
      <c r="J4291" s="10" t="str">
        <f t="shared" si="606"/>
        <v>Mar</v>
      </c>
      <c r="K4291" s="12" t="str">
        <f t="shared" si="607"/>
        <v>28</v>
      </c>
      <c r="L4291" s="2" t="s">
        <v>24</v>
      </c>
      <c r="M4291" s="2" t="s">
        <v>25</v>
      </c>
      <c r="N4291" s="2">
        <v>0.38</v>
      </c>
      <c r="O4291" s="2" t="s">
        <v>16</v>
      </c>
      <c r="P4291" s="2">
        <v>8</v>
      </c>
      <c r="Q4291" s="2">
        <f t="shared" si="608"/>
        <v>2</v>
      </c>
      <c r="R4291" s="2">
        <v>53.3</v>
      </c>
      <c r="S4291" s="2">
        <f t="shared" si="609"/>
        <v>2</v>
      </c>
      <c r="T4291" s="42">
        <f>DataSet!G4106+DataSet!Q4106+DataSet!S4106</f>
        <v>5</v>
      </c>
      <c r="U4291" s="16" t="str">
        <f t="shared" si="610"/>
        <v>Medium</v>
      </c>
      <c r="V4291" s="4">
        <v>4</v>
      </c>
      <c r="W4291" s="33">
        <f t="shared" si="611"/>
        <v>525.24256756756745</v>
      </c>
      <c r="X4291" s="2" t="s">
        <v>28</v>
      </c>
    </row>
    <row r="4292" spans="1:24" ht="14.25" customHeight="1" x14ac:dyDescent="0.25">
      <c r="A4292" s="2">
        <v>4469</v>
      </c>
      <c r="B4292" s="2">
        <v>47</v>
      </c>
      <c r="C4292" s="2" t="str">
        <f t="shared" si="603"/>
        <v>Mid Adults</v>
      </c>
      <c r="D4292" s="2" t="s">
        <v>26</v>
      </c>
      <c r="E4292" s="2" t="s">
        <v>27</v>
      </c>
      <c r="F4292" s="2">
        <v>50.24</v>
      </c>
      <c r="G4292" s="2">
        <f t="shared" si="604"/>
        <v>1</v>
      </c>
      <c r="H4292" s="6">
        <v>48665</v>
      </c>
      <c r="I4292" s="12" t="str">
        <f t="shared" si="605"/>
        <v>2033</v>
      </c>
      <c r="J4292" s="10" t="str">
        <f t="shared" si="606"/>
        <v>Mar</v>
      </c>
      <c r="K4292" s="12" t="str">
        <f t="shared" si="607"/>
        <v>27</v>
      </c>
      <c r="L4292" s="2" t="s">
        <v>20</v>
      </c>
      <c r="M4292" s="2" t="s">
        <v>25</v>
      </c>
      <c r="N4292" s="2">
        <v>0.38</v>
      </c>
      <c r="O4292" s="2" t="s">
        <v>21</v>
      </c>
      <c r="P4292" s="2">
        <v>18</v>
      </c>
      <c r="Q4292" s="2">
        <f t="shared" si="608"/>
        <v>3</v>
      </c>
      <c r="R4292" s="2">
        <v>2.79</v>
      </c>
      <c r="S4292" s="2">
        <f t="shared" si="609"/>
        <v>1</v>
      </c>
      <c r="T4292" s="42">
        <f>DataSet!G4470+DataSet!Q4470+DataSet!S4470</f>
        <v>6</v>
      </c>
      <c r="U4292" s="16" t="str">
        <f t="shared" si="610"/>
        <v>Medium</v>
      </c>
      <c r="V4292" s="4">
        <v>3</v>
      </c>
      <c r="W4292" s="33">
        <f t="shared" si="611"/>
        <v>488.40677631578984</v>
      </c>
      <c r="X4292" s="2" t="s">
        <v>28</v>
      </c>
    </row>
    <row r="4293" spans="1:24" ht="14.25" customHeight="1" x14ac:dyDescent="0.25">
      <c r="A4293" s="2">
        <v>4773</v>
      </c>
      <c r="B4293" s="2">
        <v>20</v>
      </c>
      <c r="C4293" s="2" t="str">
        <f t="shared" si="603"/>
        <v>Young Adults</v>
      </c>
      <c r="D4293" s="2" t="s">
        <v>23</v>
      </c>
      <c r="E4293" s="2" t="s">
        <v>13</v>
      </c>
      <c r="F4293" s="2">
        <v>606.6</v>
      </c>
      <c r="G4293" s="2">
        <f t="shared" si="604"/>
        <v>2</v>
      </c>
      <c r="H4293" s="6">
        <v>48969</v>
      </c>
      <c r="I4293" s="12" t="str">
        <f t="shared" si="605"/>
        <v>2034</v>
      </c>
      <c r="J4293" s="10" t="str">
        <f t="shared" si="606"/>
        <v>Jan</v>
      </c>
      <c r="K4293" s="12" t="str">
        <f t="shared" si="607"/>
        <v>25</v>
      </c>
      <c r="L4293" s="2" t="s">
        <v>20</v>
      </c>
      <c r="M4293" s="2" t="s">
        <v>25</v>
      </c>
      <c r="N4293" s="2">
        <v>0.38</v>
      </c>
      <c r="O4293" s="2" t="s">
        <v>16</v>
      </c>
      <c r="P4293" s="2">
        <v>17</v>
      </c>
      <c r="Q4293" s="2">
        <f t="shared" si="608"/>
        <v>3</v>
      </c>
      <c r="R4293" s="2">
        <v>35.68</v>
      </c>
      <c r="S4293" s="2">
        <f t="shared" si="609"/>
        <v>1</v>
      </c>
      <c r="T4293" s="42">
        <f>DataSet!G4774+DataSet!Q4774+DataSet!S4774</f>
        <v>7</v>
      </c>
      <c r="U4293" s="16" t="str">
        <f t="shared" si="610"/>
        <v>High</v>
      </c>
      <c r="V4293" s="4">
        <v>2</v>
      </c>
      <c r="W4293" s="33">
        <f t="shared" si="611"/>
        <v>525.9835416666665</v>
      </c>
      <c r="X4293" s="2" t="s">
        <v>22</v>
      </c>
    </row>
    <row r="4294" spans="1:24" ht="14.25" customHeight="1" x14ac:dyDescent="0.25">
      <c r="A4294" s="2">
        <v>4804</v>
      </c>
      <c r="B4294" s="2">
        <v>63</v>
      </c>
      <c r="C4294" s="2" t="str">
        <f t="shared" si="603"/>
        <v>Seniors</v>
      </c>
      <c r="D4294" s="2" t="s">
        <v>12</v>
      </c>
      <c r="E4294" s="2" t="s">
        <v>27</v>
      </c>
      <c r="F4294" s="2">
        <v>607.37</v>
      </c>
      <c r="G4294" s="2">
        <f t="shared" si="604"/>
        <v>2</v>
      </c>
      <c r="H4294" s="6">
        <v>49000</v>
      </c>
      <c r="I4294" s="12" t="str">
        <f t="shared" si="605"/>
        <v>2034</v>
      </c>
      <c r="J4294" s="10" t="str">
        <f t="shared" si="606"/>
        <v>Feb</v>
      </c>
      <c r="K4294" s="12" t="str">
        <f t="shared" si="607"/>
        <v>25</v>
      </c>
      <c r="L4294" s="2" t="s">
        <v>30</v>
      </c>
      <c r="M4294" s="2" t="s">
        <v>15</v>
      </c>
      <c r="N4294" s="2">
        <v>0.38</v>
      </c>
      <c r="O4294" s="2" t="s">
        <v>21</v>
      </c>
      <c r="P4294" s="2">
        <v>19</v>
      </c>
      <c r="Q4294" s="2">
        <f t="shared" si="608"/>
        <v>3</v>
      </c>
      <c r="R4294" s="2">
        <v>31.97</v>
      </c>
      <c r="S4294" s="2">
        <f t="shared" si="609"/>
        <v>1</v>
      </c>
      <c r="T4294" s="42">
        <f>DataSet!G4805+DataSet!Q4805+DataSet!S4805</f>
        <v>6</v>
      </c>
      <c r="U4294" s="16" t="str">
        <f t="shared" si="610"/>
        <v>Medium</v>
      </c>
      <c r="V4294" s="4">
        <v>4</v>
      </c>
      <c r="W4294" s="33">
        <f t="shared" si="611"/>
        <v>525.91489795918346</v>
      </c>
      <c r="X4294" s="2" t="s">
        <v>17</v>
      </c>
    </row>
    <row r="4295" spans="1:24" ht="14.25" customHeight="1" x14ac:dyDescent="0.25">
      <c r="A4295" s="2">
        <v>4835</v>
      </c>
      <c r="B4295" s="2">
        <v>21</v>
      </c>
      <c r="C4295" s="2" t="str">
        <f t="shared" si="603"/>
        <v>Young Adults</v>
      </c>
      <c r="D4295" s="2" t="s">
        <v>12</v>
      </c>
      <c r="E4295" s="2" t="s">
        <v>13</v>
      </c>
      <c r="F4295" s="2">
        <v>841.59</v>
      </c>
      <c r="G4295" s="2">
        <f t="shared" si="604"/>
        <v>3</v>
      </c>
      <c r="H4295" s="6">
        <v>49031</v>
      </c>
      <c r="I4295" s="12" t="str">
        <f t="shared" si="605"/>
        <v>2034</v>
      </c>
      <c r="J4295" s="10" t="str">
        <f t="shared" si="606"/>
        <v>Mar</v>
      </c>
      <c r="K4295" s="12" t="str">
        <f t="shared" si="607"/>
        <v>28</v>
      </c>
      <c r="L4295" s="2" t="s">
        <v>20</v>
      </c>
      <c r="M4295" s="2" t="s">
        <v>25</v>
      </c>
      <c r="N4295" s="2">
        <v>0.38</v>
      </c>
      <c r="O4295" s="2" t="s">
        <v>16</v>
      </c>
      <c r="P4295" s="2">
        <v>3</v>
      </c>
      <c r="Q4295" s="2">
        <f t="shared" si="608"/>
        <v>1</v>
      </c>
      <c r="R4295" s="2">
        <v>280.52999999999997</v>
      </c>
      <c r="S4295" s="2">
        <f t="shared" si="609"/>
        <v>3</v>
      </c>
      <c r="T4295" s="42">
        <f>DataSet!G4836+DataSet!Q4836+DataSet!S4836</f>
        <v>5</v>
      </c>
      <c r="U4295" s="16" t="str">
        <f t="shared" si="610"/>
        <v>Medium</v>
      </c>
      <c r="V4295" s="4">
        <v>2</v>
      </c>
      <c r="W4295" s="33">
        <f t="shared" si="611"/>
        <v>525.41979020979022</v>
      </c>
      <c r="X4295" s="2" t="s">
        <v>17</v>
      </c>
    </row>
    <row r="4296" spans="1:24" ht="14.25" customHeight="1" x14ac:dyDescent="0.25">
      <c r="A4296" s="2">
        <v>156</v>
      </c>
      <c r="B4296" s="2">
        <v>34</v>
      </c>
      <c r="C4296" s="2" t="str">
        <f t="shared" si="603"/>
        <v>Early Adults</v>
      </c>
      <c r="D4296" s="2" t="s">
        <v>23</v>
      </c>
      <c r="E4296" s="2" t="s">
        <v>13</v>
      </c>
      <c r="F4296" s="2">
        <v>461.86</v>
      </c>
      <c r="G4296" s="2">
        <f t="shared" si="604"/>
        <v>2</v>
      </c>
      <c r="H4296" s="6">
        <v>44352</v>
      </c>
      <c r="I4296" s="12" t="str">
        <f t="shared" si="605"/>
        <v>2021</v>
      </c>
      <c r="J4296" s="10" t="str">
        <f t="shared" si="606"/>
        <v>Jun</v>
      </c>
      <c r="K4296" s="12" t="str">
        <f t="shared" si="607"/>
        <v>05</v>
      </c>
      <c r="L4296" s="2" t="s">
        <v>14</v>
      </c>
      <c r="M4296" s="2" t="s">
        <v>15</v>
      </c>
      <c r="N4296" s="2">
        <v>0.37</v>
      </c>
      <c r="O4296" s="2" t="s">
        <v>16</v>
      </c>
      <c r="P4296" s="2">
        <v>19</v>
      </c>
      <c r="Q4296" s="2">
        <f t="shared" si="608"/>
        <v>3</v>
      </c>
      <c r="R4296" s="2">
        <v>24.31</v>
      </c>
      <c r="S4296" s="2">
        <f t="shared" si="609"/>
        <v>1</v>
      </c>
      <c r="T4296" s="42">
        <f>DataSet!G157+DataSet!Q157+DataSet!S157</f>
        <v>5</v>
      </c>
      <c r="U4296" s="16" t="str">
        <f t="shared" si="610"/>
        <v>Medium</v>
      </c>
      <c r="V4296" s="4">
        <v>1</v>
      </c>
      <c r="W4296" s="33">
        <f t="shared" si="611"/>
        <v>525.87654411764731</v>
      </c>
      <c r="X4296" s="2" t="s">
        <v>22</v>
      </c>
    </row>
    <row r="4297" spans="1:24" ht="14.25" customHeight="1" x14ac:dyDescent="0.25">
      <c r="A4297" s="2">
        <v>470</v>
      </c>
      <c r="B4297" s="2">
        <v>59</v>
      </c>
      <c r="C4297" s="2" t="str">
        <f t="shared" si="603"/>
        <v>Late Adults</v>
      </c>
      <c r="D4297" s="2" t="s">
        <v>18</v>
      </c>
      <c r="E4297" s="2" t="s">
        <v>19</v>
      </c>
      <c r="F4297" s="2">
        <v>250.53</v>
      </c>
      <c r="G4297" s="2">
        <f t="shared" si="604"/>
        <v>1</v>
      </c>
      <c r="H4297" s="6">
        <v>44666</v>
      </c>
      <c r="I4297" s="12" t="str">
        <f t="shared" si="605"/>
        <v>2022</v>
      </c>
      <c r="J4297" s="10" t="str">
        <f t="shared" si="606"/>
        <v>Apr</v>
      </c>
      <c r="K4297" s="12" t="str">
        <f t="shared" si="607"/>
        <v>15</v>
      </c>
      <c r="L4297" s="2" t="s">
        <v>20</v>
      </c>
      <c r="M4297" s="2" t="s">
        <v>25</v>
      </c>
      <c r="N4297" s="2">
        <v>0.37</v>
      </c>
      <c r="O4297" s="2" t="s">
        <v>16</v>
      </c>
      <c r="P4297" s="2">
        <v>18</v>
      </c>
      <c r="Q4297" s="2">
        <f t="shared" si="608"/>
        <v>3</v>
      </c>
      <c r="R4297" s="2">
        <v>13.92</v>
      </c>
      <c r="S4297" s="2">
        <f t="shared" si="609"/>
        <v>1</v>
      </c>
      <c r="T4297" s="42">
        <f>DataSet!G471+DataSet!Q471+DataSet!S471</f>
        <v>6</v>
      </c>
      <c r="U4297" s="16" t="str">
        <f t="shared" si="610"/>
        <v>Medium</v>
      </c>
      <c r="V4297" s="4">
        <v>4</v>
      </c>
      <c r="W4297" s="33">
        <f t="shared" si="611"/>
        <v>525.35698630136972</v>
      </c>
      <c r="X4297" s="2" t="s">
        <v>22</v>
      </c>
    </row>
    <row r="4298" spans="1:24" ht="14.25" customHeight="1" x14ac:dyDescent="0.25">
      <c r="A4298" s="2">
        <v>800</v>
      </c>
      <c r="B4298" s="2">
        <v>62</v>
      </c>
      <c r="C4298" s="2" t="str">
        <f t="shared" si="603"/>
        <v>Seniors</v>
      </c>
      <c r="D4298" s="2" t="s">
        <v>26</v>
      </c>
      <c r="E4298" s="2" t="s">
        <v>13</v>
      </c>
      <c r="F4298" s="2">
        <v>297.12</v>
      </c>
      <c r="G4298" s="2">
        <f t="shared" si="604"/>
        <v>1</v>
      </c>
      <c r="H4298" s="6">
        <v>44996</v>
      </c>
      <c r="I4298" s="12" t="str">
        <f t="shared" si="605"/>
        <v>2023</v>
      </c>
      <c r="J4298" s="10" t="str">
        <f t="shared" si="606"/>
        <v>Mar</v>
      </c>
      <c r="K4298" s="12" t="str">
        <f t="shared" si="607"/>
        <v>11</v>
      </c>
      <c r="L4298" s="2" t="s">
        <v>14</v>
      </c>
      <c r="M4298" s="2" t="s">
        <v>25</v>
      </c>
      <c r="N4298" s="2">
        <v>0.37</v>
      </c>
      <c r="O4298" s="2" t="s">
        <v>21</v>
      </c>
      <c r="P4298" s="2">
        <v>8</v>
      </c>
      <c r="Q4298" s="2">
        <f t="shared" si="608"/>
        <v>2</v>
      </c>
      <c r="R4298" s="2">
        <v>37.14</v>
      </c>
      <c r="S4298" s="2">
        <f t="shared" si="609"/>
        <v>1</v>
      </c>
      <c r="T4298" s="42">
        <f>DataSet!G801+DataSet!Q801+DataSet!S801</f>
        <v>6</v>
      </c>
      <c r="U4298" s="16" t="str">
        <f t="shared" si="610"/>
        <v>Medium</v>
      </c>
      <c r="V4298" s="4">
        <v>3</v>
      </c>
      <c r="W4298" s="33">
        <f t="shared" si="611"/>
        <v>491.30854304635795</v>
      </c>
      <c r="X4298" s="2" t="s">
        <v>22</v>
      </c>
    </row>
    <row r="4299" spans="1:24" ht="14.25" customHeight="1" x14ac:dyDescent="0.25">
      <c r="A4299" s="2">
        <v>941</v>
      </c>
      <c r="B4299" s="2">
        <v>33</v>
      </c>
      <c r="C4299" s="2" t="str">
        <f t="shared" si="603"/>
        <v>Early Adults</v>
      </c>
      <c r="D4299" s="2" t="s">
        <v>18</v>
      </c>
      <c r="E4299" s="2" t="s">
        <v>27</v>
      </c>
      <c r="F4299" s="2">
        <v>401.71</v>
      </c>
      <c r="G4299" s="2">
        <f t="shared" si="604"/>
        <v>2</v>
      </c>
      <c r="H4299" s="6">
        <v>45137</v>
      </c>
      <c r="I4299" s="12" t="str">
        <f t="shared" si="605"/>
        <v>2023</v>
      </c>
      <c r="J4299" s="10" t="str">
        <f t="shared" si="606"/>
        <v>Jul</v>
      </c>
      <c r="K4299" s="12" t="str">
        <f t="shared" si="607"/>
        <v>30</v>
      </c>
      <c r="L4299" s="2" t="s">
        <v>30</v>
      </c>
      <c r="M4299" s="2" t="s">
        <v>15</v>
      </c>
      <c r="N4299" s="2">
        <v>0.37</v>
      </c>
      <c r="O4299" s="2" t="s">
        <v>16</v>
      </c>
      <c r="P4299" s="2">
        <v>16</v>
      </c>
      <c r="Q4299" s="2">
        <f t="shared" si="608"/>
        <v>3</v>
      </c>
      <c r="R4299" s="2">
        <v>25.11</v>
      </c>
      <c r="S4299" s="2">
        <f t="shared" si="609"/>
        <v>1</v>
      </c>
      <c r="T4299" s="42">
        <f>DataSet!G942+DataSet!Q942+DataSet!S942</f>
        <v>6</v>
      </c>
      <c r="U4299" s="16" t="str">
        <f t="shared" si="610"/>
        <v>Medium</v>
      </c>
      <c r="V4299" s="4">
        <v>5</v>
      </c>
      <c r="W4299" s="33">
        <f t="shared" si="611"/>
        <v>534.14870229007636</v>
      </c>
      <c r="X4299" s="2" t="s">
        <v>17</v>
      </c>
    </row>
    <row r="4300" spans="1:24" ht="14.25" customHeight="1" x14ac:dyDescent="0.25">
      <c r="A4300" s="2">
        <v>1044</v>
      </c>
      <c r="B4300" s="2">
        <v>55</v>
      </c>
      <c r="C4300" s="2" t="str">
        <f t="shared" si="603"/>
        <v>Late Adults</v>
      </c>
      <c r="D4300" s="2" t="s">
        <v>12</v>
      </c>
      <c r="E4300" s="2" t="s">
        <v>19</v>
      </c>
      <c r="F4300" s="2">
        <v>699.91</v>
      </c>
      <c r="G4300" s="2">
        <f t="shared" si="604"/>
        <v>3</v>
      </c>
      <c r="H4300" s="6">
        <v>45240</v>
      </c>
      <c r="I4300" s="12" t="str">
        <f t="shared" si="605"/>
        <v>2023</v>
      </c>
      <c r="J4300" s="10" t="str">
        <f t="shared" si="606"/>
        <v>Nov</v>
      </c>
      <c r="K4300" s="12" t="str">
        <f t="shared" si="607"/>
        <v>10</v>
      </c>
      <c r="L4300" s="2" t="s">
        <v>14</v>
      </c>
      <c r="M4300" s="2" t="s">
        <v>25</v>
      </c>
      <c r="N4300" s="2">
        <v>0.37</v>
      </c>
      <c r="O4300" s="2" t="s">
        <v>21</v>
      </c>
      <c r="P4300" s="2">
        <v>12</v>
      </c>
      <c r="Q4300" s="2">
        <f t="shared" si="608"/>
        <v>2</v>
      </c>
      <c r="R4300" s="2">
        <v>58.33</v>
      </c>
      <c r="S4300" s="2">
        <f t="shared" si="609"/>
        <v>2</v>
      </c>
      <c r="T4300" s="42">
        <f>DataSet!G1045+DataSet!Q1045+DataSet!S1045</f>
        <v>7</v>
      </c>
      <c r="U4300" s="16" t="str">
        <f t="shared" si="610"/>
        <v>High</v>
      </c>
      <c r="V4300" s="4">
        <v>2</v>
      </c>
      <c r="W4300" s="33">
        <f t="shared" si="611"/>
        <v>523.19323943661971</v>
      </c>
      <c r="X4300" s="2" t="s">
        <v>17</v>
      </c>
    </row>
    <row r="4301" spans="1:24" ht="14.25" customHeight="1" x14ac:dyDescent="0.25">
      <c r="A4301" s="2">
        <v>1267</v>
      </c>
      <c r="B4301" s="2">
        <v>61</v>
      </c>
      <c r="C4301" s="2" t="str">
        <f t="shared" si="603"/>
        <v>Seniors</v>
      </c>
      <c r="D4301" s="2" t="s">
        <v>23</v>
      </c>
      <c r="E4301" s="2" t="s">
        <v>13</v>
      </c>
      <c r="F4301" s="2">
        <v>728.31</v>
      </c>
      <c r="G4301" s="2">
        <f t="shared" si="604"/>
        <v>3</v>
      </c>
      <c r="H4301" s="6">
        <v>45463</v>
      </c>
      <c r="I4301" s="12" t="str">
        <f t="shared" si="605"/>
        <v>2024</v>
      </c>
      <c r="J4301" s="10" t="str">
        <f t="shared" si="606"/>
        <v>Jun</v>
      </c>
      <c r="K4301" s="12" t="str">
        <f t="shared" si="607"/>
        <v>20</v>
      </c>
      <c r="L4301" s="2" t="s">
        <v>14</v>
      </c>
      <c r="M4301" s="2" t="s">
        <v>15</v>
      </c>
      <c r="N4301" s="2">
        <v>0.37</v>
      </c>
      <c r="O4301" s="2" t="s">
        <v>21</v>
      </c>
      <c r="P4301" s="2">
        <v>12</v>
      </c>
      <c r="Q4301" s="2">
        <f t="shared" si="608"/>
        <v>2</v>
      </c>
      <c r="R4301" s="2">
        <v>60.69</v>
      </c>
      <c r="S4301" s="2">
        <f t="shared" si="609"/>
        <v>2</v>
      </c>
      <c r="T4301" s="42">
        <f>DataSet!G1268+DataSet!Q1268+DataSet!S1268</f>
        <v>7</v>
      </c>
      <c r="U4301" s="16" t="str">
        <f t="shared" si="610"/>
        <v>High</v>
      </c>
      <c r="V4301" s="4">
        <v>3</v>
      </c>
      <c r="W4301" s="33">
        <f t="shared" si="611"/>
        <v>492.60313333333363</v>
      </c>
      <c r="X4301" s="2" t="s">
        <v>22</v>
      </c>
    </row>
    <row r="4302" spans="1:24" ht="14.25" customHeight="1" x14ac:dyDescent="0.25">
      <c r="A4302" s="2">
        <v>1447</v>
      </c>
      <c r="B4302" s="2">
        <v>18</v>
      </c>
      <c r="C4302" s="2" t="str">
        <f t="shared" si="603"/>
        <v>Young Adults</v>
      </c>
      <c r="D4302" s="2" t="s">
        <v>23</v>
      </c>
      <c r="E4302" s="2" t="s">
        <v>29</v>
      </c>
      <c r="F4302" s="2">
        <v>384.21</v>
      </c>
      <c r="G4302" s="2">
        <f t="shared" si="604"/>
        <v>2</v>
      </c>
      <c r="H4302" s="6">
        <v>45643</v>
      </c>
      <c r="I4302" s="12" t="str">
        <f t="shared" si="605"/>
        <v>2024</v>
      </c>
      <c r="J4302" s="10" t="str">
        <f t="shared" si="606"/>
        <v>Dec</v>
      </c>
      <c r="K4302" s="12" t="str">
        <f t="shared" si="607"/>
        <v>17</v>
      </c>
      <c r="L4302" s="2" t="s">
        <v>14</v>
      </c>
      <c r="M4302" s="2" t="s">
        <v>25</v>
      </c>
      <c r="N4302" s="2">
        <v>0.37</v>
      </c>
      <c r="O4302" s="2" t="s">
        <v>16</v>
      </c>
      <c r="P4302" s="2">
        <v>1</v>
      </c>
      <c r="Q4302" s="2">
        <f t="shared" si="608"/>
        <v>1</v>
      </c>
      <c r="R4302" s="2">
        <v>384.21</v>
      </c>
      <c r="S4302" s="2">
        <f t="shared" si="609"/>
        <v>3</v>
      </c>
      <c r="T4302" s="42">
        <f>DataSet!G1448+DataSet!Q1448+DataSet!S1448</f>
        <v>7</v>
      </c>
      <c r="U4302" s="16" t="str">
        <f t="shared" si="610"/>
        <v>High</v>
      </c>
      <c r="V4302" s="4">
        <v>3</v>
      </c>
      <c r="W4302" s="33">
        <f t="shared" si="611"/>
        <v>491.02120805369151</v>
      </c>
      <c r="X4302" s="2" t="s">
        <v>22</v>
      </c>
    </row>
    <row r="4303" spans="1:24" ht="14.25" customHeight="1" x14ac:dyDescent="0.25">
      <c r="A4303" s="2">
        <v>2403</v>
      </c>
      <c r="B4303" s="2">
        <v>39</v>
      </c>
      <c r="C4303" s="2" t="str">
        <f t="shared" si="603"/>
        <v>Early Adults</v>
      </c>
      <c r="D4303" s="2" t="s">
        <v>18</v>
      </c>
      <c r="E4303" s="2" t="s">
        <v>19</v>
      </c>
      <c r="F4303" s="2">
        <v>434.69</v>
      </c>
      <c r="G4303" s="2">
        <f t="shared" si="604"/>
        <v>2</v>
      </c>
      <c r="H4303" s="6">
        <v>46599</v>
      </c>
      <c r="I4303" s="12" t="str">
        <f t="shared" si="605"/>
        <v>2027</v>
      </c>
      <c r="J4303" s="10" t="str">
        <f t="shared" si="606"/>
        <v>Jul</v>
      </c>
      <c r="K4303" s="12" t="str">
        <f t="shared" si="607"/>
        <v>31</v>
      </c>
      <c r="L4303" s="2" t="s">
        <v>14</v>
      </c>
      <c r="M4303" s="2" t="s">
        <v>25</v>
      </c>
      <c r="N4303" s="2">
        <v>0.37</v>
      </c>
      <c r="O4303" s="2" t="s">
        <v>16</v>
      </c>
      <c r="P4303" s="2">
        <v>8</v>
      </c>
      <c r="Q4303" s="2">
        <f t="shared" si="608"/>
        <v>2</v>
      </c>
      <c r="R4303" s="2">
        <v>54.34</v>
      </c>
      <c r="S4303" s="2">
        <f t="shared" si="609"/>
        <v>2</v>
      </c>
      <c r="T4303" s="42">
        <f>DataSet!G2404+DataSet!Q2404+DataSet!S2404</f>
        <v>6</v>
      </c>
      <c r="U4303" s="16" t="str">
        <f t="shared" si="610"/>
        <v>Medium</v>
      </c>
      <c r="V4303" s="4">
        <v>3</v>
      </c>
      <c r="W4303" s="33">
        <f t="shared" si="611"/>
        <v>491.74290540540568</v>
      </c>
      <c r="X4303" s="2" t="s">
        <v>22</v>
      </c>
    </row>
    <row r="4304" spans="1:24" ht="14.25" customHeight="1" x14ac:dyDescent="0.25">
      <c r="A4304" s="2">
        <v>2523</v>
      </c>
      <c r="B4304" s="2">
        <v>35</v>
      </c>
      <c r="C4304" s="2" t="str">
        <f t="shared" si="603"/>
        <v>Early Adults</v>
      </c>
      <c r="D4304" s="2" t="s">
        <v>23</v>
      </c>
      <c r="E4304" s="2" t="s">
        <v>13</v>
      </c>
      <c r="F4304" s="2">
        <v>504.11</v>
      </c>
      <c r="G4304" s="2">
        <f t="shared" si="604"/>
        <v>2</v>
      </c>
      <c r="H4304" s="6">
        <v>46719</v>
      </c>
      <c r="I4304" s="12" t="str">
        <f t="shared" si="605"/>
        <v>2027</v>
      </c>
      <c r="J4304" s="10" t="str">
        <f t="shared" si="606"/>
        <v>Nov</v>
      </c>
      <c r="K4304" s="12" t="str">
        <f t="shared" si="607"/>
        <v>28</v>
      </c>
      <c r="L4304" s="2" t="s">
        <v>14</v>
      </c>
      <c r="M4304" s="2" t="s">
        <v>15</v>
      </c>
      <c r="N4304" s="2">
        <v>0.37</v>
      </c>
      <c r="O4304" s="2" t="s">
        <v>16</v>
      </c>
      <c r="P4304" s="2">
        <v>3</v>
      </c>
      <c r="Q4304" s="2">
        <f t="shared" si="608"/>
        <v>1</v>
      </c>
      <c r="R4304" s="2">
        <v>168.04</v>
      </c>
      <c r="S4304" s="2">
        <f t="shared" si="609"/>
        <v>3</v>
      </c>
      <c r="T4304" s="42">
        <f>DataSet!G2524+DataSet!Q2524+DataSet!S2524</f>
        <v>4</v>
      </c>
      <c r="U4304" s="16" t="str">
        <f t="shared" si="610"/>
        <v>Low</v>
      </c>
      <c r="V4304" s="4">
        <v>3</v>
      </c>
      <c r="W4304" s="33">
        <f t="shared" si="611"/>
        <v>492.13102040816352</v>
      </c>
      <c r="X4304" s="2" t="s">
        <v>28</v>
      </c>
    </row>
    <row r="4305" spans="1:24" ht="14.25" customHeight="1" x14ac:dyDescent="0.25">
      <c r="A4305" s="2">
        <v>2692</v>
      </c>
      <c r="B4305" s="2">
        <v>22</v>
      </c>
      <c r="C4305" s="2" t="str">
        <f t="shared" si="603"/>
        <v>Young Adults</v>
      </c>
      <c r="D4305" s="2" t="s">
        <v>12</v>
      </c>
      <c r="E4305" s="2" t="s">
        <v>13</v>
      </c>
      <c r="F4305" s="2">
        <v>529.77</v>
      </c>
      <c r="G4305" s="2">
        <f t="shared" si="604"/>
        <v>2</v>
      </c>
      <c r="H4305" s="6">
        <v>46888</v>
      </c>
      <c r="I4305" s="12" t="str">
        <f t="shared" si="605"/>
        <v>2028</v>
      </c>
      <c r="J4305" s="10" t="str">
        <f t="shared" si="606"/>
        <v>May</v>
      </c>
      <c r="K4305" s="12" t="str">
        <f t="shared" si="607"/>
        <v>15</v>
      </c>
      <c r="L4305" s="2" t="s">
        <v>30</v>
      </c>
      <c r="M4305" s="2" t="s">
        <v>15</v>
      </c>
      <c r="N4305" s="2">
        <v>0.37</v>
      </c>
      <c r="O4305" s="2" t="s">
        <v>16</v>
      </c>
      <c r="P4305" s="2">
        <v>4</v>
      </c>
      <c r="Q4305" s="2">
        <f t="shared" si="608"/>
        <v>1</v>
      </c>
      <c r="R4305" s="2">
        <v>132.44</v>
      </c>
      <c r="S4305" s="2">
        <f t="shared" si="609"/>
        <v>2</v>
      </c>
      <c r="T4305" s="42">
        <f>DataSet!G2693+DataSet!Q2693+DataSet!S2693</f>
        <v>5</v>
      </c>
      <c r="U4305" s="16" t="str">
        <f t="shared" si="610"/>
        <v>Medium</v>
      </c>
      <c r="V4305" s="4">
        <v>1</v>
      </c>
      <c r="W4305" s="33">
        <f t="shared" si="611"/>
        <v>526.350740740741</v>
      </c>
      <c r="X4305" s="2" t="s">
        <v>22</v>
      </c>
    </row>
    <row r="4306" spans="1:24" ht="14.25" customHeight="1" x14ac:dyDescent="0.25">
      <c r="A4306" s="2">
        <v>3123</v>
      </c>
      <c r="B4306" s="2">
        <v>28</v>
      </c>
      <c r="C4306" s="2" t="str">
        <f t="shared" si="603"/>
        <v>Young Adults</v>
      </c>
      <c r="D4306" s="2" t="s">
        <v>26</v>
      </c>
      <c r="E4306" s="2" t="s">
        <v>27</v>
      </c>
      <c r="F4306" s="2">
        <v>233.66</v>
      </c>
      <c r="G4306" s="2">
        <f t="shared" si="604"/>
        <v>1</v>
      </c>
      <c r="H4306" s="6">
        <v>47319</v>
      </c>
      <c r="I4306" s="12" t="str">
        <f t="shared" si="605"/>
        <v>2029</v>
      </c>
      <c r="J4306" s="10" t="str">
        <f t="shared" si="606"/>
        <v>Jul</v>
      </c>
      <c r="K4306" s="12" t="str">
        <f t="shared" si="607"/>
        <v>20</v>
      </c>
      <c r="L4306" s="2" t="s">
        <v>20</v>
      </c>
      <c r="M4306" s="2" t="s">
        <v>15</v>
      </c>
      <c r="N4306" s="2">
        <v>0.37</v>
      </c>
      <c r="O4306" s="2" t="s">
        <v>16</v>
      </c>
      <c r="P4306" s="2">
        <v>11</v>
      </c>
      <c r="Q4306" s="2">
        <f t="shared" si="608"/>
        <v>2</v>
      </c>
      <c r="R4306" s="2">
        <v>21.24</v>
      </c>
      <c r="S4306" s="2">
        <f t="shared" si="609"/>
        <v>1</v>
      </c>
      <c r="T4306" s="42">
        <f>DataSet!G3124+DataSet!Q3124+DataSet!S3124</f>
        <v>4</v>
      </c>
      <c r="U4306" s="16" t="str">
        <f t="shared" si="610"/>
        <v>Low</v>
      </c>
      <c r="V4306" s="4">
        <v>3</v>
      </c>
      <c r="W4306" s="33">
        <f t="shared" si="611"/>
        <v>492.04897260273998</v>
      </c>
      <c r="X4306" s="2" t="s">
        <v>22</v>
      </c>
    </row>
    <row r="4307" spans="1:24" ht="14.25" customHeight="1" x14ac:dyDescent="0.25">
      <c r="A4307" s="2">
        <v>3173</v>
      </c>
      <c r="B4307" s="2">
        <v>48</v>
      </c>
      <c r="C4307" s="2" t="str">
        <f t="shared" si="603"/>
        <v>Mid Adults</v>
      </c>
      <c r="D4307" s="2" t="s">
        <v>18</v>
      </c>
      <c r="E4307" s="2" t="s">
        <v>13</v>
      </c>
      <c r="F4307" s="2">
        <v>421.86</v>
      </c>
      <c r="G4307" s="2">
        <f t="shared" si="604"/>
        <v>2</v>
      </c>
      <c r="H4307" s="6">
        <v>47369</v>
      </c>
      <c r="I4307" s="12" t="str">
        <f t="shared" si="605"/>
        <v>2029</v>
      </c>
      <c r="J4307" s="10" t="str">
        <f t="shared" si="606"/>
        <v>Sep</v>
      </c>
      <c r="K4307" s="12" t="str">
        <f t="shared" si="607"/>
        <v>08</v>
      </c>
      <c r="L4307" s="2" t="s">
        <v>20</v>
      </c>
      <c r="M4307" s="2" t="s">
        <v>25</v>
      </c>
      <c r="N4307" s="2">
        <v>0.37</v>
      </c>
      <c r="O4307" s="2" t="s">
        <v>16</v>
      </c>
      <c r="P4307" s="2">
        <v>5</v>
      </c>
      <c r="Q4307" s="2">
        <f t="shared" si="608"/>
        <v>1</v>
      </c>
      <c r="R4307" s="2">
        <v>84.37</v>
      </c>
      <c r="S4307" s="2">
        <f t="shared" si="609"/>
        <v>2</v>
      </c>
      <c r="T4307" s="42">
        <f>DataSet!G3174+DataSet!Q3174+DataSet!S3174</f>
        <v>5</v>
      </c>
      <c r="U4307" s="16" t="str">
        <f t="shared" si="610"/>
        <v>Medium</v>
      </c>
      <c r="V4307" s="4">
        <v>1</v>
      </c>
      <c r="W4307" s="33">
        <f t="shared" si="611"/>
        <v>526.32522388059738</v>
      </c>
      <c r="X4307" s="2" t="s">
        <v>28</v>
      </c>
    </row>
    <row r="4308" spans="1:24" ht="14.25" customHeight="1" x14ac:dyDescent="0.25">
      <c r="A4308" s="2">
        <v>3284</v>
      </c>
      <c r="B4308" s="2">
        <v>65</v>
      </c>
      <c r="C4308" s="2" t="str">
        <f t="shared" si="603"/>
        <v>Seniors</v>
      </c>
      <c r="D4308" s="2" t="s">
        <v>23</v>
      </c>
      <c r="E4308" s="2" t="s">
        <v>27</v>
      </c>
      <c r="F4308" s="2">
        <v>729.42</v>
      </c>
      <c r="G4308" s="2">
        <f t="shared" si="604"/>
        <v>3</v>
      </c>
      <c r="H4308" s="6">
        <v>47480</v>
      </c>
      <c r="I4308" s="12" t="str">
        <f t="shared" si="605"/>
        <v>2029</v>
      </c>
      <c r="J4308" s="10" t="str">
        <f t="shared" si="606"/>
        <v>Dec</v>
      </c>
      <c r="K4308" s="12" t="str">
        <f t="shared" si="607"/>
        <v>28</v>
      </c>
      <c r="L4308" s="2" t="s">
        <v>24</v>
      </c>
      <c r="M4308" s="2" t="s">
        <v>15</v>
      </c>
      <c r="N4308" s="2">
        <v>0.37</v>
      </c>
      <c r="O4308" s="2" t="s">
        <v>21</v>
      </c>
      <c r="P4308" s="2">
        <v>19</v>
      </c>
      <c r="Q4308" s="2">
        <f t="shared" si="608"/>
        <v>3</v>
      </c>
      <c r="R4308" s="2">
        <v>38.39</v>
      </c>
      <c r="S4308" s="2">
        <f t="shared" si="609"/>
        <v>1</v>
      </c>
      <c r="T4308" s="42">
        <f>DataSet!G3285+DataSet!Q3285+DataSet!S3285</f>
        <v>6</v>
      </c>
      <c r="U4308" s="16" t="str">
        <f t="shared" si="610"/>
        <v>Medium</v>
      </c>
      <c r="V4308" s="4">
        <v>3</v>
      </c>
      <c r="W4308" s="33">
        <f t="shared" si="611"/>
        <v>493.83096551724162</v>
      </c>
      <c r="X4308" s="2" t="s">
        <v>17</v>
      </c>
    </row>
    <row r="4309" spans="1:24" ht="14.25" customHeight="1" x14ac:dyDescent="0.25">
      <c r="A4309" s="2">
        <v>3333</v>
      </c>
      <c r="B4309" s="2">
        <v>48</v>
      </c>
      <c r="C4309" s="2" t="str">
        <f t="shared" si="603"/>
        <v>Mid Adults</v>
      </c>
      <c r="D4309" s="2" t="s">
        <v>12</v>
      </c>
      <c r="E4309" s="2" t="s">
        <v>13</v>
      </c>
      <c r="F4309" s="2">
        <v>812.57</v>
      </c>
      <c r="G4309" s="2">
        <f t="shared" si="604"/>
        <v>3</v>
      </c>
      <c r="H4309" s="6">
        <v>47529</v>
      </c>
      <c r="I4309" s="12" t="str">
        <f t="shared" si="605"/>
        <v>2030</v>
      </c>
      <c r="J4309" s="10" t="str">
        <f t="shared" si="606"/>
        <v>Feb</v>
      </c>
      <c r="K4309" s="12" t="str">
        <f t="shared" si="607"/>
        <v>15</v>
      </c>
      <c r="L4309" s="2" t="s">
        <v>24</v>
      </c>
      <c r="M4309" s="2" t="s">
        <v>25</v>
      </c>
      <c r="N4309" s="2">
        <v>0.37</v>
      </c>
      <c r="O4309" s="2" t="s">
        <v>16</v>
      </c>
      <c r="P4309" s="2">
        <v>6</v>
      </c>
      <c r="Q4309" s="2">
        <f t="shared" si="608"/>
        <v>2</v>
      </c>
      <c r="R4309" s="2">
        <v>135.43</v>
      </c>
      <c r="S4309" s="2">
        <f t="shared" si="609"/>
        <v>2</v>
      </c>
      <c r="T4309" s="42">
        <f>DataSet!G3334+DataSet!Q3334+DataSet!S3334</f>
        <v>7</v>
      </c>
      <c r="U4309" s="16" t="str">
        <f t="shared" si="610"/>
        <v>High</v>
      </c>
      <c r="V4309" s="4">
        <v>1</v>
      </c>
      <c r="W4309" s="33">
        <f t="shared" si="611"/>
        <v>527.11067669172951</v>
      </c>
      <c r="X4309" s="2" t="s">
        <v>22</v>
      </c>
    </row>
    <row r="4310" spans="1:24" ht="14.25" customHeight="1" x14ac:dyDescent="0.25">
      <c r="A4310" s="2">
        <v>3571</v>
      </c>
      <c r="B4310" s="2">
        <v>25</v>
      </c>
      <c r="C4310" s="2" t="str">
        <f t="shared" si="603"/>
        <v>Young Adults</v>
      </c>
      <c r="D4310" s="2" t="s">
        <v>23</v>
      </c>
      <c r="E4310" s="2" t="s">
        <v>29</v>
      </c>
      <c r="F4310" s="2">
        <v>871.74</v>
      </c>
      <c r="G4310" s="2">
        <f t="shared" si="604"/>
        <v>3</v>
      </c>
      <c r="H4310" s="6">
        <v>47767</v>
      </c>
      <c r="I4310" s="12" t="str">
        <f t="shared" si="605"/>
        <v>2030</v>
      </c>
      <c r="J4310" s="10" t="str">
        <f t="shared" si="606"/>
        <v>Oct</v>
      </c>
      <c r="K4310" s="12" t="str">
        <f t="shared" si="607"/>
        <v>11</v>
      </c>
      <c r="L4310" s="2" t="s">
        <v>20</v>
      </c>
      <c r="M4310" s="2" t="s">
        <v>25</v>
      </c>
      <c r="N4310" s="2">
        <v>0.37</v>
      </c>
      <c r="O4310" s="2" t="s">
        <v>21</v>
      </c>
      <c r="P4310" s="2">
        <v>15</v>
      </c>
      <c r="Q4310" s="2">
        <f t="shared" si="608"/>
        <v>2</v>
      </c>
      <c r="R4310" s="2">
        <v>58.12</v>
      </c>
      <c r="S4310" s="2">
        <f t="shared" si="609"/>
        <v>2</v>
      </c>
      <c r="T4310" s="42">
        <f>DataSet!G3572+DataSet!Q3572+DataSet!S3572</f>
        <v>7</v>
      </c>
      <c r="U4310" s="16" t="str">
        <f t="shared" si="610"/>
        <v>High</v>
      </c>
      <c r="V4310" s="4">
        <v>4</v>
      </c>
      <c r="W4310" s="33">
        <f t="shared" si="611"/>
        <v>527.25234482758606</v>
      </c>
      <c r="X4310" s="2" t="s">
        <v>28</v>
      </c>
    </row>
    <row r="4311" spans="1:24" ht="14.25" customHeight="1" x14ac:dyDescent="0.25">
      <c r="A4311" s="2">
        <v>3821</v>
      </c>
      <c r="B4311" s="2">
        <v>56</v>
      </c>
      <c r="C4311" s="2" t="str">
        <f t="shared" si="603"/>
        <v>Late Adults</v>
      </c>
      <c r="D4311" s="2" t="s">
        <v>23</v>
      </c>
      <c r="E4311" s="2" t="s">
        <v>19</v>
      </c>
      <c r="F4311" s="2">
        <v>372.06</v>
      </c>
      <c r="G4311" s="2">
        <f t="shared" si="604"/>
        <v>2</v>
      </c>
      <c r="H4311" s="6">
        <v>48017</v>
      </c>
      <c r="I4311" s="12" t="str">
        <f t="shared" si="605"/>
        <v>2031</v>
      </c>
      <c r="J4311" s="10" t="str">
        <f t="shared" si="606"/>
        <v>Jun</v>
      </c>
      <c r="K4311" s="12" t="str">
        <f t="shared" si="607"/>
        <v>18</v>
      </c>
      <c r="L4311" s="2" t="s">
        <v>30</v>
      </c>
      <c r="M4311" s="2" t="s">
        <v>25</v>
      </c>
      <c r="N4311" s="2">
        <v>0.37</v>
      </c>
      <c r="O4311" s="2" t="s">
        <v>16</v>
      </c>
      <c r="P4311" s="2">
        <v>5</v>
      </c>
      <c r="Q4311" s="2">
        <f t="shared" si="608"/>
        <v>1</v>
      </c>
      <c r="R4311" s="2">
        <v>74.41</v>
      </c>
      <c r="S4311" s="2">
        <f t="shared" si="609"/>
        <v>2</v>
      </c>
      <c r="T4311" s="42">
        <f>DataSet!G3822+DataSet!Q3822+DataSet!S3822</f>
        <v>5</v>
      </c>
      <c r="U4311" s="16" t="str">
        <f t="shared" si="610"/>
        <v>Medium</v>
      </c>
      <c r="V4311" s="4">
        <v>5</v>
      </c>
      <c r="W4311" s="33">
        <f t="shared" si="611"/>
        <v>535.16746153846145</v>
      </c>
      <c r="X4311" s="2" t="s">
        <v>17</v>
      </c>
    </row>
    <row r="4312" spans="1:24" ht="14.25" customHeight="1" x14ac:dyDescent="0.25">
      <c r="A4312" s="2">
        <v>3941</v>
      </c>
      <c r="B4312" s="2">
        <v>41</v>
      </c>
      <c r="C4312" s="2" t="str">
        <f t="shared" si="603"/>
        <v>Mid Adults</v>
      </c>
      <c r="D4312" s="2" t="s">
        <v>18</v>
      </c>
      <c r="E4312" s="2" t="s">
        <v>27</v>
      </c>
      <c r="F4312" s="2">
        <v>85.74</v>
      </c>
      <c r="G4312" s="2">
        <f t="shared" si="604"/>
        <v>1</v>
      </c>
      <c r="H4312" s="6">
        <v>48137</v>
      </c>
      <c r="I4312" s="12" t="str">
        <f t="shared" si="605"/>
        <v>2031</v>
      </c>
      <c r="J4312" s="10" t="str">
        <f t="shared" si="606"/>
        <v>Oct</v>
      </c>
      <c r="K4312" s="12" t="str">
        <f t="shared" si="607"/>
        <v>16</v>
      </c>
      <c r="L4312" s="2" t="s">
        <v>30</v>
      </c>
      <c r="M4312" s="2" t="s">
        <v>15</v>
      </c>
      <c r="N4312" s="2">
        <v>0.37</v>
      </c>
      <c r="O4312" s="2" t="s">
        <v>21</v>
      </c>
      <c r="P4312" s="2">
        <v>8</v>
      </c>
      <c r="Q4312" s="2">
        <f t="shared" si="608"/>
        <v>2</v>
      </c>
      <c r="R4312" s="2">
        <v>10.72</v>
      </c>
      <c r="S4312" s="2">
        <f t="shared" si="609"/>
        <v>1</v>
      </c>
      <c r="T4312" s="42">
        <f>DataSet!G3942+DataSet!Q3942+DataSet!S3942</f>
        <v>5</v>
      </c>
      <c r="U4312" s="16" t="str">
        <f t="shared" si="610"/>
        <v>Medium</v>
      </c>
      <c r="V4312" s="4">
        <v>3</v>
      </c>
      <c r="W4312" s="33">
        <f t="shared" si="611"/>
        <v>492.1949305555558</v>
      </c>
      <c r="X4312" s="2" t="s">
        <v>17</v>
      </c>
    </row>
    <row r="4313" spans="1:24" ht="14.25" customHeight="1" x14ac:dyDescent="0.25">
      <c r="A4313" s="2">
        <v>3984</v>
      </c>
      <c r="B4313" s="2">
        <v>25</v>
      </c>
      <c r="C4313" s="2" t="str">
        <f t="shared" si="603"/>
        <v>Young Adults</v>
      </c>
      <c r="D4313" s="2" t="s">
        <v>18</v>
      </c>
      <c r="E4313" s="2" t="s">
        <v>29</v>
      </c>
      <c r="F4313" s="2">
        <v>614.39</v>
      </c>
      <c r="G4313" s="2">
        <f t="shared" si="604"/>
        <v>2</v>
      </c>
      <c r="H4313" s="6">
        <v>48180</v>
      </c>
      <c r="I4313" s="12" t="str">
        <f t="shared" si="605"/>
        <v>2031</v>
      </c>
      <c r="J4313" s="10" t="str">
        <f t="shared" si="606"/>
        <v>Nov</v>
      </c>
      <c r="K4313" s="12" t="str">
        <f t="shared" si="607"/>
        <v>28</v>
      </c>
      <c r="L4313" s="2" t="s">
        <v>24</v>
      </c>
      <c r="M4313" s="2" t="s">
        <v>25</v>
      </c>
      <c r="N4313" s="2">
        <v>0.37</v>
      </c>
      <c r="O4313" s="2" t="s">
        <v>16</v>
      </c>
      <c r="P4313" s="2">
        <v>2</v>
      </c>
      <c r="Q4313" s="2">
        <f t="shared" si="608"/>
        <v>1</v>
      </c>
      <c r="R4313" s="2">
        <v>307.2</v>
      </c>
      <c r="S4313" s="2">
        <f t="shared" si="609"/>
        <v>3</v>
      </c>
      <c r="T4313" s="42">
        <f>DataSet!G3985+DataSet!Q3985+DataSet!S3985</f>
        <v>4</v>
      </c>
      <c r="U4313" s="16" t="str">
        <f t="shared" si="610"/>
        <v>Low</v>
      </c>
      <c r="V4313" s="4">
        <v>3</v>
      </c>
      <c r="W4313" s="33">
        <f t="shared" si="611"/>
        <v>495.03727272727303</v>
      </c>
      <c r="X4313" s="2" t="s">
        <v>22</v>
      </c>
    </row>
    <row r="4314" spans="1:24" ht="14.25" customHeight="1" x14ac:dyDescent="0.25">
      <c r="A4314" s="2">
        <v>4286</v>
      </c>
      <c r="B4314" s="2">
        <v>21</v>
      </c>
      <c r="C4314" s="2" t="str">
        <f t="shared" si="603"/>
        <v>Young Adults</v>
      </c>
      <c r="D4314" s="2" t="s">
        <v>23</v>
      </c>
      <c r="E4314" s="2" t="s">
        <v>27</v>
      </c>
      <c r="F4314" s="2">
        <v>500.95</v>
      </c>
      <c r="G4314" s="2">
        <f t="shared" si="604"/>
        <v>2</v>
      </c>
      <c r="H4314" s="6">
        <v>48482</v>
      </c>
      <c r="I4314" s="12" t="str">
        <f t="shared" si="605"/>
        <v>2032</v>
      </c>
      <c r="J4314" s="10" t="str">
        <f t="shared" si="606"/>
        <v>Sep</v>
      </c>
      <c r="K4314" s="12" t="str">
        <f t="shared" si="607"/>
        <v>25</v>
      </c>
      <c r="L4314" s="2" t="s">
        <v>14</v>
      </c>
      <c r="M4314" s="2" t="s">
        <v>15</v>
      </c>
      <c r="N4314" s="2">
        <v>0.37</v>
      </c>
      <c r="O4314" s="2" t="s">
        <v>21</v>
      </c>
      <c r="P4314" s="2">
        <v>4</v>
      </c>
      <c r="Q4314" s="2">
        <f t="shared" si="608"/>
        <v>1</v>
      </c>
      <c r="R4314" s="2">
        <v>125.24</v>
      </c>
      <c r="S4314" s="2">
        <f t="shared" si="609"/>
        <v>2</v>
      </c>
      <c r="T4314" s="42">
        <f>DataSet!G4287+DataSet!Q4287+DataSet!S4287</f>
        <v>5</v>
      </c>
      <c r="U4314" s="16" t="str">
        <f t="shared" si="610"/>
        <v>Medium</v>
      </c>
      <c r="V4314" s="4">
        <v>4</v>
      </c>
      <c r="W4314" s="33">
        <f t="shared" si="611"/>
        <v>524.86006944444443</v>
      </c>
      <c r="X4314" s="2" t="s">
        <v>17</v>
      </c>
    </row>
    <row r="4315" spans="1:24" ht="14.25" customHeight="1" x14ac:dyDescent="0.25">
      <c r="A4315" s="2">
        <v>4420</v>
      </c>
      <c r="B4315" s="2">
        <v>53</v>
      </c>
      <c r="C4315" s="2" t="str">
        <f t="shared" si="603"/>
        <v>Late Adults</v>
      </c>
      <c r="D4315" s="2" t="s">
        <v>23</v>
      </c>
      <c r="E4315" s="2" t="s">
        <v>13</v>
      </c>
      <c r="F4315" s="2">
        <v>567.69000000000005</v>
      </c>
      <c r="G4315" s="2">
        <f t="shared" si="604"/>
        <v>2</v>
      </c>
      <c r="H4315" s="6">
        <v>48616</v>
      </c>
      <c r="I4315" s="12" t="str">
        <f t="shared" si="605"/>
        <v>2033</v>
      </c>
      <c r="J4315" s="10" t="str">
        <f t="shared" si="606"/>
        <v>Feb</v>
      </c>
      <c r="K4315" s="12" t="str">
        <f t="shared" si="607"/>
        <v>06</v>
      </c>
      <c r="L4315" s="2" t="s">
        <v>20</v>
      </c>
      <c r="M4315" s="2" t="s">
        <v>25</v>
      </c>
      <c r="N4315" s="2">
        <v>0.37</v>
      </c>
      <c r="O4315" s="2" t="s">
        <v>21</v>
      </c>
      <c r="P4315" s="2">
        <v>6</v>
      </c>
      <c r="Q4315" s="2">
        <f t="shared" si="608"/>
        <v>2</v>
      </c>
      <c r="R4315" s="2">
        <v>94.62</v>
      </c>
      <c r="S4315" s="2">
        <f t="shared" si="609"/>
        <v>2</v>
      </c>
      <c r="T4315" s="42">
        <f>DataSet!G4421+DataSet!Q4421+DataSet!S4421</f>
        <v>7</v>
      </c>
      <c r="U4315" s="16" t="str">
        <f t="shared" si="610"/>
        <v>High</v>
      </c>
      <c r="V4315" s="4">
        <v>4</v>
      </c>
      <c r="W4315" s="33">
        <f t="shared" si="611"/>
        <v>525.0272727272727</v>
      </c>
      <c r="X4315" s="2" t="s">
        <v>28</v>
      </c>
    </row>
    <row r="4316" spans="1:24" ht="14.25" customHeight="1" x14ac:dyDescent="0.25">
      <c r="A4316" s="2">
        <v>4855</v>
      </c>
      <c r="B4316" s="2">
        <v>62</v>
      </c>
      <c r="C4316" s="2" t="str">
        <f t="shared" si="603"/>
        <v>Seniors</v>
      </c>
      <c r="D4316" s="2" t="s">
        <v>18</v>
      </c>
      <c r="E4316" s="2" t="s">
        <v>13</v>
      </c>
      <c r="F4316" s="2">
        <v>189.08</v>
      </c>
      <c r="G4316" s="2">
        <f t="shared" si="604"/>
        <v>1</v>
      </c>
      <c r="H4316" s="6">
        <v>49051</v>
      </c>
      <c r="I4316" s="12" t="str">
        <f t="shared" si="605"/>
        <v>2034</v>
      </c>
      <c r="J4316" s="10" t="str">
        <f t="shared" si="606"/>
        <v>Apr</v>
      </c>
      <c r="K4316" s="12" t="str">
        <f t="shared" si="607"/>
        <v>17</v>
      </c>
      <c r="L4316" s="2" t="s">
        <v>30</v>
      </c>
      <c r="M4316" s="2" t="s">
        <v>15</v>
      </c>
      <c r="N4316" s="2">
        <v>0.37</v>
      </c>
      <c r="O4316" s="2" t="s">
        <v>21</v>
      </c>
      <c r="P4316" s="2">
        <v>16</v>
      </c>
      <c r="Q4316" s="2">
        <f t="shared" si="608"/>
        <v>3</v>
      </c>
      <c r="R4316" s="2">
        <v>11.82</v>
      </c>
      <c r="S4316" s="2">
        <f t="shared" si="609"/>
        <v>1</v>
      </c>
      <c r="T4316" s="42">
        <f>DataSet!G4856+DataSet!Q4856+DataSet!S4856</f>
        <v>7</v>
      </c>
      <c r="U4316" s="16" t="str">
        <f t="shared" si="610"/>
        <v>High</v>
      </c>
      <c r="V4316" s="4">
        <v>3</v>
      </c>
      <c r="W4316" s="33">
        <f t="shared" si="611"/>
        <v>494.19676056338051</v>
      </c>
      <c r="X4316" s="2" t="s">
        <v>28</v>
      </c>
    </row>
    <row r="4317" spans="1:24" ht="14.25" customHeight="1" x14ac:dyDescent="0.25">
      <c r="A4317" s="2">
        <v>325</v>
      </c>
      <c r="B4317" s="2">
        <v>29</v>
      </c>
      <c r="C4317" s="2" t="str">
        <f t="shared" si="603"/>
        <v>Young Adults</v>
      </c>
      <c r="D4317" s="2" t="s">
        <v>23</v>
      </c>
      <c r="E4317" s="2" t="s">
        <v>13</v>
      </c>
      <c r="F4317" s="2">
        <v>414.77</v>
      </c>
      <c r="G4317" s="2">
        <f t="shared" si="604"/>
        <v>2</v>
      </c>
      <c r="H4317" s="6">
        <v>44521</v>
      </c>
      <c r="I4317" s="12" t="str">
        <f t="shared" si="605"/>
        <v>2021</v>
      </c>
      <c r="J4317" s="10" t="str">
        <f t="shared" si="606"/>
        <v>Nov</v>
      </c>
      <c r="K4317" s="12" t="str">
        <f t="shared" si="607"/>
        <v>21</v>
      </c>
      <c r="L4317" s="2" t="s">
        <v>30</v>
      </c>
      <c r="M4317" s="2" t="s">
        <v>15</v>
      </c>
      <c r="N4317" s="2">
        <v>0.36</v>
      </c>
      <c r="O4317" s="2" t="s">
        <v>16</v>
      </c>
      <c r="P4317" s="2">
        <v>5</v>
      </c>
      <c r="Q4317" s="2">
        <f t="shared" si="608"/>
        <v>1</v>
      </c>
      <c r="R4317" s="2">
        <v>82.95</v>
      </c>
      <c r="S4317" s="2">
        <f t="shared" si="609"/>
        <v>2</v>
      </c>
      <c r="T4317" s="42">
        <f>DataSet!G326+DataSet!Q326+DataSet!S326</f>
        <v>7</v>
      </c>
      <c r="U4317" s="16" t="str">
        <f t="shared" si="610"/>
        <v>High</v>
      </c>
      <c r="V4317" s="4">
        <v>2</v>
      </c>
      <c r="W4317" s="33">
        <f t="shared" si="611"/>
        <v>521.93992907801419</v>
      </c>
      <c r="X4317" s="2" t="s">
        <v>17</v>
      </c>
    </row>
    <row r="4318" spans="1:24" ht="14.25" customHeight="1" x14ac:dyDescent="0.25">
      <c r="A4318" s="2">
        <v>354</v>
      </c>
      <c r="B4318" s="2">
        <v>54</v>
      </c>
      <c r="C4318" s="2" t="str">
        <f t="shared" si="603"/>
        <v>Late Adults</v>
      </c>
      <c r="D4318" s="2" t="s">
        <v>26</v>
      </c>
      <c r="E4318" s="2" t="s">
        <v>29</v>
      </c>
      <c r="F4318" s="2">
        <v>92.22</v>
      </c>
      <c r="G4318" s="2">
        <f t="shared" si="604"/>
        <v>1</v>
      </c>
      <c r="H4318" s="6">
        <v>44550</v>
      </c>
      <c r="I4318" s="12" t="str">
        <f t="shared" si="605"/>
        <v>2021</v>
      </c>
      <c r="J4318" s="10" t="str">
        <f t="shared" si="606"/>
        <v>Dec</v>
      </c>
      <c r="K4318" s="12" t="str">
        <f t="shared" si="607"/>
        <v>20</v>
      </c>
      <c r="L4318" s="2" t="s">
        <v>14</v>
      </c>
      <c r="M4318" s="2" t="s">
        <v>15</v>
      </c>
      <c r="N4318" s="2">
        <v>0.36</v>
      </c>
      <c r="O4318" s="2" t="s">
        <v>21</v>
      </c>
      <c r="P4318" s="2">
        <v>12</v>
      </c>
      <c r="Q4318" s="2">
        <f t="shared" si="608"/>
        <v>2</v>
      </c>
      <c r="R4318" s="2">
        <v>7.68</v>
      </c>
      <c r="S4318" s="2">
        <f t="shared" si="609"/>
        <v>1</v>
      </c>
      <c r="T4318" s="42">
        <f>DataSet!G355+DataSet!Q355+DataSet!S355</f>
        <v>7</v>
      </c>
      <c r="U4318" s="16" t="str">
        <f t="shared" si="610"/>
        <v>High</v>
      </c>
      <c r="V4318" s="4">
        <v>2</v>
      </c>
      <c r="W4318" s="33">
        <f t="shared" si="611"/>
        <v>522.70542857142868</v>
      </c>
      <c r="X4318" s="2" t="s">
        <v>22</v>
      </c>
    </row>
    <row r="4319" spans="1:24" ht="14.25" customHeight="1" x14ac:dyDescent="0.25">
      <c r="A4319" s="2">
        <v>369</v>
      </c>
      <c r="B4319" s="2">
        <v>31</v>
      </c>
      <c r="C4319" s="2" t="str">
        <f t="shared" si="603"/>
        <v>Early Adults</v>
      </c>
      <c r="D4319" s="2" t="s">
        <v>26</v>
      </c>
      <c r="E4319" s="2" t="s">
        <v>13</v>
      </c>
      <c r="F4319" s="2">
        <v>192.94</v>
      </c>
      <c r="G4319" s="2">
        <f t="shared" si="604"/>
        <v>1</v>
      </c>
      <c r="H4319" s="6">
        <v>44565</v>
      </c>
      <c r="I4319" s="12" t="str">
        <f t="shared" si="605"/>
        <v>2022</v>
      </c>
      <c r="J4319" s="10" t="str">
        <f t="shared" si="606"/>
        <v>Jan</v>
      </c>
      <c r="K4319" s="12" t="str">
        <f t="shared" si="607"/>
        <v>04</v>
      </c>
      <c r="L4319" s="2" t="s">
        <v>20</v>
      </c>
      <c r="M4319" s="2" t="s">
        <v>15</v>
      </c>
      <c r="N4319" s="2">
        <v>0.36</v>
      </c>
      <c r="O4319" s="2" t="s">
        <v>21</v>
      </c>
      <c r="P4319" s="2">
        <v>13</v>
      </c>
      <c r="Q4319" s="2">
        <f t="shared" si="608"/>
        <v>2</v>
      </c>
      <c r="R4319" s="2">
        <v>14.84</v>
      </c>
      <c r="S4319" s="2">
        <f t="shared" si="609"/>
        <v>1</v>
      </c>
      <c r="T4319" s="42">
        <f>DataSet!G370+DataSet!Q370+DataSet!S370</f>
        <v>7</v>
      </c>
      <c r="U4319" s="16" t="str">
        <f t="shared" si="610"/>
        <v>High</v>
      </c>
      <c r="V4319" s="4">
        <v>3</v>
      </c>
      <c r="W4319" s="33">
        <f t="shared" si="611"/>
        <v>496.36070921985839</v>
      </c>
      <c r="X4319" s="2" t="s">
        <v>28</v>
      </c>
    </row>
    <row r="4320" spans="1:24" ht="14.25" customHeight="1" x14ac:dyDescent="0.25">
      <c r="A4320" s="2">
        <v>763</v>
      </c>
      <c r="B4320" s="2">
        <v>30</v>
      </c>
      <c r="C4320" s="2" t="str">
        <f t="shared" si="603"/>
        <v>Early Adults</v>
      </c>
      <c r="D4320" s="2" t="s">
        <v>12</v>
      </c>
      <c r="E4320" s="2" t="s">
        <v>13</v>
      </c>
      <c r="F4320" s="2">
        <v>370.54</v>
      </c>
      <c r="G4320" s="2">
        <f t="shared" si="604"/>
        <v>2</v>
      </c>
      <c r="H4320" s="6">
        <v>44959</v>
      </c>
      <c r="I4320" s="12" t="str">
        <f t="shared" si="605"/>
        <v>2023</v>
      </c>
      <c r="J4320" s="10" t="str">
        <f t="shared" si="606"/>
        <v>Feb</v>
      </c>
      <c r="K4320" s="12" t="str">
        <f t="shared" si="607"/>
        <v>02</v>
      </c>
      <c r="L4320" s="2" t="s">
        <v>30</v>
      </c>
      <c r="M4320" s="2" t="s">
        <v>25</v>
      </c>
      <c r="N4320" s="2">
        <v>0.36</v>
      </c>
      <c r="O4320" s="2" t="s">
        <v>21</v>
      </c>
      <c r="P4320" s="2">
        <v>15</v>
      </c>
      <c r="Q4320" s="2">
        <f t="shared" si="608"/>
        <v>2</v>
      </c>
      <c r="R4320" s="2">
        <v>24.7</v>
      </c>
      <c r="S4320" s="2">
        <f t="shared" si="609"/>
        <v>1</v>
      </c>
      <c r="T4320" s="42">
        <f>DataSet!G764+DataSet!Q764+DataSet!S764</f>
        <v>4</v>
      </c>
      <c r="U4320" s="16" t="str">
        <f t="shared" si="610"/>
        <v>Low</v>
      </c>
      <c r="V4320" s="4">
        <v>1</v>
      </c>
      <c r="W4320" s="33">
        <f t="shared" si="611"/>
        <v>524.94810606060639</v>
      </c>
      <c r="X4320" s="2" t="s">
        <v>22</v>
      </c>
    </row>
    <row r="4321" spans="1:24" ht="14.25" customHeight="1" x14ac:dyDescent="0.25">
      <c r="A4321" s="2">
        <v>1023</v>
      </c>
      <c r="B4321" s="2">
        <v>48</v>
      </c>
      <c r="C4321" s="2" t="str">
        <f t="shared" si="603"/>
        <v>Mid Adults</v>
      </c>
      <c r="D4321" s="2" t="s">
        <v>26</v>
      </c>
      <c r="E4321" s="2" t="s">
        <v>29</v>
      </c>
      <c r="F4321" s="2">
        <v>416.47</v>
      </c>
      <c r="G4321" s="2">
        <f t="shared" si="604"/>
        <v>2</v>
      </c>
      <c r="H4321" s="6">
        <v>45219</v>
      </c>
      <c r="I4321" s="12" t="str">
        <f t="shared" si="605"/>
        <v>2023</v>
      </c>
      <c r="J4321" s="10" t="str">
        <f t="shared" si="606"/>
        <v>Oct</v>
      </c>
      <c r="K4321" s="12" t="str">
        <f t="shared" si="607"/>
        <v>20</v>
      </c>
      <c r="L4321" s="2" t="s">
        <v>14</v>
      </c>
      <c r="M4321" s="2" t="s">
        <v>15</v>
      </c>
      <c r="N4321" s="2">
        <v>0.36</v>
      </c>
      <c r="O4321" s="2" t="s">
        <v>16</v>
      </c>
      <c r="P4321" s="2">
        <v>10</v>
      </c>
      <c r="Q4321" s="2">
        <f t="shared" si="608"/>
        <v>2</v>
      </c>
      <c r="R4321" s="2">
        <v>41.65</v>
      </c>
      <c r="S4321" s="2">
        <f t="shared" si="609"/>
        <v>1</v>
      </c>
      <c r="T4321" s="42">
        <f>DataSet!G1024+DataSet!Q1024+DataSet!S1024</f>
        <v>6</v>
      </c>
      <c r="U4321" s="16" t="str">
        <f t="shared" si="610"/>
        <v>Medium</v>
      </c>
      <c r="V4321" s="4">
        <v>1</v>
      </c>
      <c r="W4321" s="33">
        <f t="shared" si="611"/>
        <v>526.12679389312996</v>
      </c>
      <c r="X4321" s="2" t="s">
        <v>22</v>
      </c>
    </row>
    <row r="4322" spans="1:24" ht="14.25" customHeight="1" x14ac:dyDescent="0.25">
      <c r="A4322" s="2">
        <v>1319</v>
      </c>
      <c r="B4322" s="2">
        <v>47</v>
      </c>
      <c r="C4322" s="2" t="str">
        <f t="shared" si="603"/>
        <v>Mid Adults</v>
      </c>
      <c r="D4322" s="2" t="s">
        <v>26</v>
      </c>
      <c r="E4322" s="2" t="s">
        <v>19</v>
      </c>
      <c r="F4322" s="2">
        <v>668.41</v>
      </c>
      <c r="G4322" s="2">
        <f t="shared" si="604"/>
        <v>3</v>
      </c>
      <c r="H4322" s="6">
        <v>45515</v>
      </c>
      <c r="I4322" s="12" t="str">
        <f t="shared" si="605"/>
        <v>2024</v>
      </c>
      <c r="J4322" s="10" t="str">
        <f t="shared" si="606"/>
        <v>Aug</v>
      </c>
      <c r="K4322" s="12" t="str">
        <f t="shared" si="607"/>
        <v>11</v>
      </c>
      <c r="L4322" s="2" t="s">
        <v>20</v>
      </c>
      <c r="M4322" s="2" t="s">
        <v>15</v>
      </c>
      <c r="N4322" s="2">
        <v>0.36</v>
      </c>
      <c r="O4322" s="2" t="s">
        <v>21</v>
      </c>
      <c r="P4322" s="2">
        <v>7</v>
      </c>
      <c r="Q4322" s="2">
        <f t="shared" si="608"/>
        <v>2</v>
      </c>
      <c r="R4322" s="2">
        <v>95.49</v>
      </c>
      <c r="S4322" s="2">
        <f t="shared" si="609"/>
        <v>2</v>
      </c>
      <c r="T4322" s="42">
        <f>DataSet!G1320+DataSet!Q1320+DataSet!S1320</f>
        <v>7</v>
      </c>
      <c r="U4322" s="16" t="str">
        <f t="shared" si="610"/>
        <v>High</v>
      </c>
      <c r="V4322" s="4">
        <v>2</v>
      </c>
      <c r="W4322" s="33">
        <f t="shared" si="611"/>
        <v>525.80244604316545</v>
      </c>
      <c r="X4322" s="2" t="s">
        <v>17</v>
      </c>
    </row>
    <row r="4323" spans="1:24" ht="14.25" customHeight="1" x14ac:dyDescent="0.25">
      <c r="A4323" s="2">
        <v>1573</v>
      </c>
      <c r="B4323" s="2">
        <v>53</v>
      </c>
      <c r="C4323" s="2" t="str">
        <f t="shared" si="603"/>
        <v>Late Adults</v>
      </c>
      <c r="D4323" s="2" t="s">
        <v>23</v>
      </c>
      <c r="E4323" s="2" t="s">
        <v>27</v>
      </c>
      <c r="F4323" s="2">
        <v>229.31</v>
      </c>
      <c r="G4323" s="2">
        <f t="shared" si="604"/>
        <v>1</v>
      </c>
      <c r="H4323" s="6">
        <v>45769</v>
      </c>
      <c r="I4323" s="12" t="str">
        <f t="shared" si="605"/>
        <v>2025</v>
      </c>
      <c r="J4323" s="10" t="str">
        <f t="shared" si="606"/>
        <v>Apr</v>
      </c>
      <c r="K4323" s="12" t="str">
        <f t="shared" si="607"/>
        <v>22</v>
      </c>
      <c r="L4323" s="2" t="s">
        <v>14</v>
      </c>
      <c r="M4323" s="2" t="s">
        <v>25</v>
      </c>
      <c r="N4323" s="2">
        <v>0.36</v>
      </c>
      <c r="O4323" s="2" t="s">
        <v>16</v>
      </c>
      <c r="P4323" s="2">
        <v>12</v>
      </c>
      <c r="Q4323" s="2">
        <f t="shared" si="608"/>
        <v>2</v>
      </c>
      <c r="R4323" s="2">
        <v>19.11</v>
      </c>
      <c r="S4323" s="2">
        <f t="shared" si="609"/>
        <v>1</v>
      </c>
      <c r="T4323" s="42">
        <f>DataSet!G1574+DataSet!Q1574+DataSet!S1574</f>
        <v>4</v>
      </c>
      <c r="U4323" s="16" t="str">
        <f t="shared" si="610"/>
        <v>Low</v>
      </c>
      <c r="V4323" s="4">
        <v>3</v>
      </c>
      <c r="W4323" s="33">
        <f t="shared" si="611"/>
        <v>498.52800000000019</v>
      </c>
      <c r="X4323" s="2" t="s">
        <v>28</v>
      </c>
    </row>
    <row r="4324" spans="1:24" ht="14.25" customHeight="1" x14ac:dyDescent="0.25">
      <c r="A4324" s="2">
        <v>1577</v>
      </c>
      <c r="B4324" s="2">
        <v>23</v>
      </c>
      <c r="C4324" s="2" t="str">
        <f t="shared" si="603"/>
        <v>Young Adults</v>
      </c>
      <c r="D4324" s="2" t="s">
        <v>12</v>
      </c>
      <c r="E4324" s="2" t="s">
        <v>13</v>
      </c>
      <c r="F4324" s="2">
        <v>409.61</v>
      </c>
      <c r="G4324" s="2">
        <f t="shared" si="604"/>
        <v>2</v>
      </c>
      <c r="H4324" s="6">
        <v>45773</v>
      </c>
      <c r="I4324" s="12" t="str">
        <f t="shared" si="605"/>
        <v>2025</v>
      </c>
      <c r="J4324" s="10" t="str">
        <f t="shared" si="606"/>
        <v>Apr</v>
      </c>
      <c r="K4324" s="12" t="str">
        <f t="shared" si="607"/>
        <v>26</v>
      </c>
      <c r="L4324" s="2" t="s">
        <v>30</v>
      </c>
      <c r="M4324" s="2" t="s">
        <v>25</v>
      </c>
      <c r="N4324" s="2">
        <v>0.36</v>
      </c>
      <c r="O4324" s="2" t="s">
        <v>21</v>
      </c>
      <c r="P4324" s="2">
        <v>12</v>
      </c>
      <c r="Q4324" s="2">
        <f t="shared" si="608"/>
        <v>2</v>
      </c>
      <c r="R4324" s="2">
        <v>34.130000000000003</v>
      </c>
      <c r="S4324" s="2">
        <f t="shared" si="609"/>
        <v>1</v>
      </c>
      <c r="T4324" s="42">
        <f>DataSet!G1578+DataSet!Q1578+DataSet!S1578</f>
        <v>5</v>
      </c>
      <c r="U4324" s="16" t="str">
        <f t="shared" si="610"/>
        <v>Medium</v>
      </c>
      <c r="V4324" s="4">
        <v>4</v>
      </c>
      <c r="W4324" s="33">
        <f t="shared" si="611"/>
        <v>524.72683098591551</v>
      </c>
      <c r="X4324" s="2" t="s">
        <v>28</v>
      </c>
    </row>
    <row r="4325" spans="1:24" ht="14.25" customHeight="1" x14ac:dyDescent="0.25">
      <c r="A4325" s="2">
        <v>1957</v>
      </c>
      <c r="B4325" s="2">
        <v>61</v>
      </c>
      <c r="C4325" s="2" t="str">
        <f t="shared" si="603"/>
        <v>Seniors</v>
      </c>
      <c r="D4325" s="2" t="s">
        <v>26</v>
      </c>
      <c r="E4325" s="2" t="s">
        <v>19</v>
      </c>
      <c r="F4325" s="2">
        <v>567.9</v>
      </c>
      <c r="G4325" s="2">
        <f t="shared" si="604"/>
        <v>2</v>
      </c>
      <c r="H4325" s="6">
        <v>46153</v>
      </c>
      <c r="I4325" s="12" t="str">
        <f t="shared" si="605"/>
        <v>2026</v>
      </c>
      <c r="J4325" s="10" t="str">
        <f t="shared" si="606"/>
        <v>May</v>
      </c>
      <c r="K4325" s="12" t="str">
        <f t="shared" si="607"/>
        <v>11</v>
      </c>
      <c r="L4325" s="2" t="s">
        <v>14</v>
      </c>
      <c r="M4325" s="2" t="s">
        <v>15</v>
      </c>
      <c r="N4325" s="2">
        <v>0.36</v>
      </c>
      <c r="O4325" s="2" t="s">
        <v>16</v>
      </c>
      <c r="P4325" s="2">
        <v>7</v>
      </c>
      <c r="Q4325" s="2">
        <f t="shared" si="608"/>
        <v>2</v>
      </c>
      <c r="R4325" s="2">
        <v>81.13</v>
      </c>
      <c r="S4325" s="2">
        <f t="shared" si="609"/>
        <v>2</v>
      </c>
      <c r="T4325" s="42">
        <f>DataSet!G1958+DataSet!Q1958+DataSet!S1958</f>
        <v>6</v>
      </c>
      <c r="U4325" s="16" t="str">
        <f t="shared" si="610"/>
        <v>Medium</v>
      </c>
      <c r="V4325" s="4">
        <v>3</v>
      </c>
      <c r="W4325" s="33">
        <f t="shared" si="611"/>
        <v>500.46482014388511</v>
      </c>
      <c r="X4325" s="2" t="s">
        <v>17</v>
      </c>
    </row>
    <row r="4326" spans="1:24" ht="14.25" customHeight="1" x14ac:dyDescent="0.25">
      <c r="A4326" s="2">
        <v>2090</v>
      </c>
      <c r="B4326" s="2">
        <v>62</v>
      </c>
      <c r="C4326" s="2" t="str">
        <f t="shared" si="603"/>
        <v>Seniors</v>
      </c>
      <c r="D4326" s="2" t="s">
        <v>18</v>
      </c>
      <c r="E4326" s="2" t="s">
        <v>13</v>
      </c>
      <c r="F4326" s="2">
        <v>978.7</v>
      </c>
      <c r="G4326" s="2">
        <f t="shared" si="604"/>
        <v>3</v>
      </c>
      <c r="H4326" s="6">
        <v>46286</v>
      </c>
      <c r="I4326" s="12" t="str">
        <f t="shared" si="605"/>
        <v>2026</v>
      </c>
      <c r="J4326" s="10" t="str">
        <f t="shared" si="606"/>
        <v>Sep</v>
      </c>
      <c r="K4326" s="12" t="str">
        <f t="shared" si="607"/>
        <v>21</v>
      </c>
      <c r="L4326" s="2" t="s">
        <v>14</v>
      </c>
      <c r="M4326" s="2" t="s">
        <v>15</v>
      </c>
      <c r="N4326" s="2">
        <v>0.36</v>
      </c>
      <c r="O4326" s="2" t="s">
        <v>16</v>
      </c>
      <c r="P4326" s="2">
        <v>19</v>
      </c>
      <c r="Q4326" s="2">
        <f t="shared" si="608"/>
        <v>3</v>
      </c>
      <c r="R4326" s="2">
        <v>51.51</v>
      </c>
      <c r="S4326" s="2">
        <f t="shared" si="609"/>
        <v>2</v>
      </c>
      <c r="T4326" s="42">
        <f>DataSet!G2091+DataSet!Q2091+DataSet!S2091</f>
        <v>6</v>
      </c>
      <c r="U4326" s="16" t="str">
        <f t="shared" si="610"/>
        <v>Medium</v>
      </c>
      <c r="V4326" s="4">
        <v>2</v>
      </c>
      <c r="W4326" s="33">
        <f t="shared" si="611"/>
        <v>524.76905797101449</v>
      </c>
      <c r="X4326" s="2" t="s">
        <v>28</v>
      </c>
    </row>
    <row r="4327" spans="1:24" ht="14.25" customHeight="1" x14ac:dyDescent="0.25">
      <c r="A4327" s="2">
        <v>2175</v>
      </c>
      <c r="B4327" s="2">
        <v>27</v>
      </c>
      <c r="C4327" s="2" t="str">
        <f t="shared" si="603"/>
        <v>Young Adults</v>
      </c>
      <c r="D4327" s="2" t="s">
        <v>12</v>
      </c>
      <c r="E4327" s="2" t="s">
        <v>13</v>
      </c>
      <c r="F4327" s="2">
        <v>222.16</v>
      </c>
      <c r="G4327" s="2">
        <f t="shared" si="604"/>
        <v>1</v>
      </c>
      <c r="H4327" s="6">
        <v>46371</v>
      </c>
      <c r="I4327" s="12" t="str">
        <f t="shared" si="605"/>
        <v>2026</v>
      </c>
      <c r="J4327" s="10" t="str">
        <f t="shared" si="606"/>
        <v>Dec</v>
      </c>
      <c r="K4327" s="12" t="str">
        <f t="shared" si="607"/>
        <v>15</v>
      </c>
      <c r="L4327" s="2" t="s">
        <v>20</v>
      </c>
      <c r="M4327" s="2" t="s">
        <v>15</v>
      </c>
      <c r="N4327" s="2">
        <v>0.36</v>
      </c>
      <c r="O4327" s="2" t="s">
        <v>21</v>
      </c>
      <c r="P4327" s="2">
        <v>8</v>
      </c>
      <c r="Q4327" s="2">
        <f t="shared" si="608"/>
        <v>2</v>
      </c>
      <c r="R4327" s="2">
        <v>27.77</v>
      </c>
      <c r="S4327" s="2">
        <f t="shared" si="609"/>
        <v>1</v>
      </c>
      <c r="T4327" s="42">
        <f>DataSet!G2176+DataSet!Q2176+DataSet!S2176</f>
        <v>4</v>
      </c>
      <c r="U4327" s="16" t="str">
        <f t="shared" si="610"/>
        <v>Low</v>
      </c>
      <c r="V4327" s="4">
        <v>3</v>
      </c>
      <c r="W4327" s="33">
        <f t="shared" si="611"/>
        <v>499.97615942029</v>
      </c>
      <c r="X4327" s="2" t="s">
        <v>28</v>
      </c>
    </row>
    <row r="4328" spans="1:24" ht="14.25" customHeight="1" x14ac:dyDescent="0.25">
      <c r="A4328" s="2">
        <v>2206</v>
      </c>
      <c r="B4328" s="2">
        <v>18</v>
      </c>
      <c r="C4328" s="2" t="str">
        <f t="shared" si="603"/>
        <v>Young Adults</v>
      </c>
      <c r="D4328" s="2" t="s">
        <v>12</v>
      </c>
      <c r="E4328" s="2" t="s">
        <v>19</v>
      </c>
      <c r="F4328" s="2">
        <v>119.2</v>
      </c>
      <c r="G4328" s="2">
        <f t="shared" si="604"/>
        <v>1</v>
      </c>
      <c r="H4328" s="6">
        <v>46402</v>
      </c>
      <c r="I4328" s="12" t="str">
        <f t="shared" si="605"/>
        <v>2027</v>
      </c>
      <c r="J4328" s="10" t="str">
        <f t="shared" si="606"/>
        <v>Jan</v>
      </c>
      <c r="K4328" s="12" t="str">
        <f t="shared" si="607"/>
        <v>15</v>
      </c>
      <c r="L4328" s="2" t="s">
        <v>24</v>
      </c>
      <c r="M4328" s="2" t="s">
        <v>15</v>
      </c>
      <c r="N4328" s="2">
        <v>0.36</v>
      </c>
      <c r="O4328" s="2" t="s">
        <v>16</v>
      </c>
      <c r="P4328" s="2">
        <v>3</v>
      </c>
      <c r="Q4328" s="2">
        <f t="shared" si="608"/>
        <v>1</v>
      </c>
      <c r="R4328" s="2">
        <v>39.729999999999997</v>
      </c>
      <c r="S4328" s="2">
        <f t="shared" si="609"/>
        <v>1</v>
      </c>
      <c r="T4328" s="42">
        <f>DataSet!G2207+DataSet!Q2207+DataSet!S2207</f>
        <v>6</v>
      </c>
      <c r="U4328" s="16" t="str">
        <f t="shared" si="610"/>
        <v>Medium</v>
      </c>
      <c r="V4328" s="4">
        <v>3</v>
      </c>
      <c r="W4328" s="33">
        <f t="shared" si="611"/>
        <v>502.00401459854027</v>
      </c>
      <c r="X4328" s="2" t="s">
        <v>22</v>
      </c>
    </row>
    <row r="4329" spans="1:24" ht="14.25" customHeight="1" x14ac:dyDescent="0.25">
      <c r="A4329" s="2">
        <v>2636</v>
      </c>
      <c r="B4329" s="2">
        <v>51</v>
      </c>
      <c r="C4329" s="2" t="str">
        <f t="shared" si="603"/>
        <v>Late Adults</v>
      </c>
      <c r="D4329" s="2" t="s">
        <v>23</v>
      </c>
      <c r="E4329" s="2" t="s">
        <v>13</v>
      </c>
      <c r="F4329" s="2">
        <v>297.62</v>
      </c>
      <c r="G4329" s="2">
        <f t="shared" si="604"/>
        <v>1</v>
      </c>
      <c r="H4329" s="6">
        <v>46832</v>
      </c>
      <c r="I4329" s="12" t="str">
        <f t="shared" si="605"/>
        <v>2028</v>
      </c>
      <c r="J4329" s="10" t="str">
        <f t="shared" si="606"/>
        <v>Mar</v>
      </c>
      <c r="K4329" s="12" t="str">
        <f t="shared" si="607"/>
        <v>20</v>
      </c>
      <c r="L4329" s="2" t="s">
        <v>24</v>
      </c>
      <c r="M4329" s="2" t="s">
        <v>25</v>
      </c>
      <c r="N4329" s="2">
        <v>0.36</v>
      </c>
      <c r="O4329" s="2" t="s">
        <v>16</v>
      </c>
      <c r="P4329" s="2">
        <v>15</v>
      </c>
      <c r="Q4329" s="2">
        <f t="shared" si="608"/>
        <v>2</v>
      </c>
      <c r="R4329" s="2">
        <v>19.84</v>
      </c>
      <c r="S4329" s="2">
        <f t="shared" si="609"/>
        <v>1</v>
      </c>
      <c r="T4329" s="42">
        <f>DataSet!G2637+DataSet!Q2637+DataSet!S2637</f>
        <v>5</v>
      </c>
      <c r="U4329" s="16" t="str">
        <f t="shared" si="610"/>
        <v>Medium</v>
      </c>
      <c r="V4329" s="4">
        <v>1</v>
      </c>
      <c r="W4329" s="33">
        <f t="shared" si="611"/>
        <v>526.97030769230787</v>
      </c>
      <c r="X4329" s="2" t="s">
        <v>17</v>
      </c>
    </row>
    <row r="4330" spans="1:24" ht="14.25" customHeight="1" x14ac:dyDescent="0.25">
      <c r="A4330" s="2">
        <v>2805</v>
      </c>
      <c r="B4330" s="2">
        <v>65</v>
      </c>
      <c r="C4330" s="2" t="str">
        <f t="shared" si="603"/>
        <v>Seniors</v>
      </c>
      <c r="D4330" s="2" t="s">
        <v>26</v>
      </c>
      <c r="E4330" s="2" t="s">
        <v>13</v>
      </c>
      <c r="F4330" s="2">
        <v>365.28</v>
      </c>
      <c r="G4330" s="2">
        <f t="shared" si="604"/>
        <v>2</v>
      </c>
      <c r="H4330" s="6">
        <v>47001</v>
      </c>
      <c r="I4330" s="12" t="str">
        <f t="shared" si="605"/>
        <v>2028</v>
      </c>
      <c r="J4330" s="10" t="str">
        <f t="shared" si="606"/>
        <v>Sep</v>
      </c>
      <c r="K4330" s="12" t="str">
        <f t="shared" si="607"/>
        <v>05</v>
      </c>
      <c r="L4330" s="2" t="s">
        <v>20</v>
      </c>
      <c r="M4330" s="2" t="s">
        <v>15</v>
      </c>
      <c r="N4330" s="2">
        <v>0.36</v>
      </c>
      <c r="O4330" s="2" t="s">
        <v>16</v>
      </c>
      <c r="P4330" s="2">
        <v>18</v>
      </c>
      <c r="Q4330" s="2">
        <f t="shared" si="608"/>
        <v>3</v>
      </c>
      <c r="R4330" s="2">
        <v>20.29</v>
      </c>
      <c r="S4330" s="2">
        <f t="shared" si="609"/>
        <v>1</v>
      </c>
      <c r="T4330" s="42">
        <f>DataSet!G2806+DataSet!Q2806+DataSet!S2806</f>
        <v>6</v>
      </c>
      <c r="U4330" s="16" t="str">
        <f t="shared" si="610"/>
        <v>Medium</v>
      </c>
      <c r="V4330" s="4">
        <v>1</v>
      </c>
      <c r="W4330" s="33">
        <f t="shared" si="611"/>
        <v>528.7482170542637</v>
      </c>
      <c r="X4330" s="2" t="s">
        <v>22</v>
      </c>
    </row>
    <row r="4331" spans="1:24" ht="14.25" customHeight="1" x14ac:dyDescent="0.25">
      <c r="A4331" s="2">
        <v>3541</v>
      </c>
      <c r="B4331" s="2">
        <v>36</v>
      </c>
      <c r="C4331" s="2" t="str">
        <f t="shared" si="603"/>
        <v>Early Adults</v>
      </c>
      <c r="D4331" s="2" t="s">
        <v>23</v>
      </c>
      <c r="E4331" s="2" t="s">
        <v>29</v>
      </c>
      <c r="F4331" s="2">
        <v>157.80000000000001</v>
      </c>
      <c r="G4331" s="2">
        <f t="shared" si="604"/>
        <v>1</v>
      </c>
      <c r="H4331" s="6">
        <v>47737</v>
      </c>
      <c r="I4331" s="12" t="str">
        <f t="shared" si="605"/>
        <v>2030</v>
      </c>
      <c r="J4331" s="10" t="str">
        <f t="shared" si="606"/>
        <v>Sep</v>
      </c>
      <c r="K4331" s="12" t="str">
        <f t="shared" si="607"/>
        <v>11</v>
      </c>
      <c r="L4331" s="2" t="s">
        <v>14</v>
      </c>
      <c r="M4331" s="2" t="s">
        <v>25</v>
      </c>
      <c r="N4331" s="2">
        <v>0.36</v>
      </c>
      <c r="O4331" s="2" t="s">
        <v>16</v>
      </c>
      <c r="P4331" s="2">
        <v>18</v>
      </c>
      <c r="Q4331" s="2">
        <f t="shared" si="608"/>
        <v>3</v>
      </c>
      <c r="R4331" s="2">
        <v>8.77</v>
      </c>
      <c r="S4331" s="2">
        <f t="shared" si="609"/>
        <v>1</v>
      </c>
      <c r="T4331" s="42">
        <f>DataSet!G3542+DataSet!Q3542+DataSet!S3542</f>
        <v>6</v>
      </c>
      <c r="U4331" s="16" t="str">
        <f t="shared" si="610"/>
        <v>Medium</v>
      </c>
      <c r="V4331" s="4">
        <v>1</v>
      </c>
      <c r="W4331" s="33">
        <f t="shared" si="611"/>
        <v>530.02531250000015</v>
      </c>
      <c r="X4331" s="2" t="s">
        <v>17</v>
      </c>
    </row>
    <row r="4332" spans="1:24" ht="14.25" customHeight="1" x14ac:dyDescent="0.25">
      <c r="A4332" s="2">
        <v>3619</v>
      </c>
      <c r="B4332" s="2">
        <v>40</v>
      </c>
      <c r="C4332" s="2" t="str">
        <f t="shared" si="603"/>
        <v>Mid Adults</v>
      </c>
      <c r="D4332" s="2" t="s">
        <v>12</v>
      </c>
      <c r="E4332" s="2" t="s">
        <v>29</v>
      </c>
      <c r="F4332" s="2">
        <v>488.32</v>
      </c>
      <c r="G4332" s="2">
        <f t="shared" si="604"/>
        <v>2</v>
      </c>
      <c r="H4332" s="6">
        <v>47815</v>
      </c>
      <c r="I4332" s="12" t="str">
        <f t="shared" si="605"/>
        <v>2030</v>
      </c>
      <c r="J4332" s="10" t="str">
        <f t="shared" si="606"/>
        <v>Nov</v>
      </c>
      <c r="K4332" s="12" t="str">
        <f t="shared" si="607"/>
        <v>28</v>
      </c>
      <c r="L4332" s="2" t="s">
        <v>24</v>
      </c>
      <c r="M4332" s="2" t="s">
        <v>25</v>
      </c>
      <c r="N4332" s="2">
        <v>0.36</v>
      </c>
      <c r="O4332" s="2" t="s">
        <v>21</v>
      </c>
      <c r="P4332" s="2">
        <v>10</v>
      </c>
      <c r="Q4332" s="2">
        <f t="shared" si="608"/>
        <v>2</v>
      </c>
      <c r="R4332" s="2">
        <v>48.83</v>
      </c>
      <c r="S4332" s="2">
        <f t="shared" si="609"/>
        <v>1</v>
      </c>
      <c r="T4332" s="42">
        <f>DataSet!G3620+DataSet!Q3620+DataSet!S3620</f>
        <v>4</v>
      </c>
      <c r="U4332" s="16" t="str">
        <f t="shared" si="610"/>
        <v>Low</v>
      </c>
      <c r="V4332" s="4">
        <v>2</v>
      </c>
      <c r="W4332" s="33">
        <f t="shared" si="611"/>
        <v>521.45569343065699</v>
      </c>
      <c r="X4332" s="2" t="s">
        <v>22</v>
      </c>
    </row>
    <row r="4333" spans="1:24" ht="14.25" customHeight="1" x14ac:dyDescent="0.25">
      <c r="A4333" s="2">
        <v>3813</v>
      </c>
      <c r="B4333" s="2">
        <v>62</v>
      </c>
      <c r="C4333" s="2" t="str">
        <f t="shared" si="603"/>
        <v>Seniors</v>
      </c>
      <c r="D4333" s="2" t="s">
        <v>23</v>
      </c>
      <c r="E4333" s="2" t="s">
        <v>29</v>
      </c>
      <c r="F4333" s="2">
        <v>901.02</v>
      </c>
      <c r="G4333" s="2">
        <f t="shared" si="604"/>
        <v>3</v>
      </c>
      <c r="H4333" s="6">
        <v>48009</v>
      </c>
      <c r="I4333" s="12" t="str">
        <f t="shared" si="605"/>
        <v>2031</v>
      </c>
      <c r="J4333" s="10" t="str">
        <f t="shared" si="606"/>
        <v>Jun</v>
      </c>
      <c r="K4333" s="12" t="str">
        <f t="shared" si="607"/>
        <v>10</v>
      </c>
      <c r="L4333" s="2" t="s">
        <v>24</v>
      </c>
      <c r="M4333" s="2" t="s">
        <v>25</v>
      </c>
      <c r="N4333" s="2">
        <v>0.36</v>
      </c>
      <c r="O4333" s="2" t="s">
        <v>21</v>
      </c>
      <c r="P4333" s="2">
        <v>19</v>
      </c>
      <c r="Q4333" s="2">
        <f t="shared" si="608"/>
        <v>3</v>
      </c>
      <c r="R4333" s="2">
        <v>47.42</v>
      </c>
      <c r="S4333" s="2">
        <f t="shared" si="609"/>
        <v>1</v>
      </c>
      <c r="T4333" s="42">
        <f>DataSet!G3814+DataSet!Q3814+DataSet!S3814</f>
        <v>7</v>
      </c>
      <c r="U4333" s="16" t="str">
        <f t="shared" si="610"/>
        <v>High</v>
      </c>
      <c r="V4333" s="4">
        <v>2</v>
      </c>
      <c r="W4333" s="33">
        <f t="shared" si="611"/>
        <v>521.69933823529414</v>
      </c>
      <c r="X4333" s="2" t="s">
        <v>17</v>
      </c>
    </row>
    <row r="4334" spans="1:24" ht="14.25" customHeight="1" x14ac:dyDescent="0.25">
      <c r="A4334" s="2">
        <v>3837</v>
      </c>
      <c r="B4334" s="2">
        <v>23</v>
      </c>
      <c r="C4334" s="2" t="str">
        <f t="shared" si="603"/>
        <v>Young Adults</v>
      </c>
      <c r="D4334" s="2" t="s">
        <v>26</v>
      </c>
      <c r="E4334" s="2" t="s">
        <v>19</v>
      </c>
      <c r="F4334" s="2">
        <v>785.01</v>
      </c>
      <c r="G4334" s="2">
        <f t="shared" si="604"/>
        <v>3</v>
      </c>
      <c r="H4334" s="6">
        <v>48033</v>
      </c>
      <c r="I4334" s="12" t="str">
        <f t="shared" si="605"/>
        <v>2031</v>
      </c>
      <c r="J4334" s="10" t="str">
        <f t="shared" si="606"/>
        <v>Jul</v>
      </c>
      <c r="K4334" s="12" t="str">
        <f t="shared" si="607"/>
        <v>04</v>
      </c>
      <c r="L4334" s="2" t="s">
        <v>30</v>
      </c>
      <c r="M4334" s="2" t="s">
        <v>25</v>
      </c>
      <c r="N4334" s="2">
        <v>0.36</v>
      </c>
      <c r="O4334" s="2" t="s">
        <v>16</v>
      </c>
      <c r="P4334" s="2">
        <v>6</v>
      </c>
      <c r="Q4334" s="2">
        <f t="shared" si="608"/>
        <v>2</v>
      </c>
      <c r="R4334" s="2">
        <v>130.84</v>
      </c>
      <c r="S4334" s="2">
        <f t="shared" si="609"/>
        <v>2</v>
      </c>
      <c r="T4334" s="42">
        <f>DataSet!G3838+DataSet!Q3838+DataSet!S3838</f>
        <v>6</v>
      </c>
      <c r="U4334" s="16" t="str">
        <f t="shared" si="610"/>
        <v>Medium</v>
      </c>
      <c r="V4334" s="4">
        <v>1</v>
      </c>
      <c r="W4334" s="33">
        <f t="shared" si="611"/>
        <v>532.95622047244103</v>
      </c>
      <c r="X4334" s="2" t="s">
        <v>17</v>
      </c>
    </row>
    <row r="4335" spans="1:24" ht="14.25" customHeight="1" x14ac:dyDescent="0.25">
      <c r="A4335" s="2">
        <v>4025</v>
      </c>
      <c r="B4335" s="2">
        <v>56</v>
      </c>
      <c r="C4335" s="2" t="str">
        <f t="shared" si="603"/>
        <v>Late Adults</v>
      </c>
      <c r="D4335" s="2" t="s">
        <v>18</v>
      </c>
      <c r="E4335" s="2" t="s">
        <v>13</v>
      </c>
      <c r="F4335" s="2">
        <v>750.99</v>
      </c>
      <c r="G4335" s="2">
        <f t="shared" si="604"/>
        <v>3</v>
      </c>
      <c r="H4335" s="6">
        <v>48221</v>
      </c>
      <c r="I4335" s="12" t="str">
        <f t="shared" si="605"/>
        <v>2032</v>
      </c>
      <c r="J4335" s="10" t="str">
        <f t="shared" si="606"/>
        <v>Jan</v>
      </c>
      <c r="K4335" s="12" t="str">
        <f t="shared" si="607"/>
        <v>08</v>
      </c>
      <c r="L4335" s="2" t="s">
        <v>14</v>
      </c>
      <c r="M4335" s="2" t="s">
        <v>25</v>
      </c>
      <c r="N4335" s="2">
        <v>0.36</v>
      </c>
      <c r="O4335" s="2" t="s">
        <v>21</v>
      </c>
      <c r="P4335" s="2">
        <v>3</v>
      </c>
      <c r="Q4335" s="2">
        <f t="shared" si="608"/>
        <v>1</v>
      </c>
      <c r="R4335" s="2">
        <v>250.33</v>
      </c>
      <c r="S4335" s="2">
        <f t="shared" si="609"/>
        <v>3</v>
      </c>
      <c r="T4335" s="42">
        <f>DataSet!G4026+DataSet!Q4026+DataSet!S4026</f>
        <v>6</v>
      </c>
      <c r="U4335" s="16" t="str">
        <f t="shared" si="610"/>
        <v>Medium</v>
      </c>
      <c r="V4335" s="4">
        <v>2</v>
      </c>
      <c r="W4335" s="33">
        <f t="shared" si="611"/>
        <v>518.8895555555556</v>
      </c>
      <c r="X4335" s="2" t="s">
        <v>28</v>
      </c>
    </row>
    <row r="4336" spans="1:24" ht="14.25" customHeight="1" x14ac:dyDescent="0.25">
      <c r="A4336" s="2">
        <v>4051</v>
      </c>
      <c r="B4336" s="2">
        <v>27</v>
      </c>
      <c r="C4336" s="2" t="str">
        <f t="shared" si="603"/>
        <v>Young Adults</v>
      </c>
      <c r="D4336" s="2" t="s">
        <v>26</v>
      </c>
      <c r="E4336" s="2" t="s">
        <v>27</v>
      </c>
      <c r="F4336" s="2">
        <v>91.01</v>
      </c>
      <c r="G4336" s="2">
        <f t="shared" si="604"/>
        <v>1</v>
      </c>
      <c r="H4336" s="6">
        <v>48247</v>
      </c>
      <c r="I4336" s="12" t="str">
        <f t="shared" si="605"/>
        <v>2032</v>
      </c>
      <c r="J4336" s="10" t="str">
        <f t="shared" si="606"/>
        <v>Feb</v>
      </c>
      <c r="K4336" s="12" t="str">
        <f t="shared" si="607"/>
        <v>03</v>
      </c>
      <c r="L4336" s="2" t="s">
        <v>24</v>
      </c>
      <c r="M4336" s="2" t="s">
        <v>15</v>
      </c>
      <c r="N4336" s="2">
        <v>0.36</v>
      </c>
      <c r="O4336" s="2" t="s">
        <v>16</v>
      </c>
      <c r="P4336" s="2">
        <v>8</v>
      </c>
      <c r="Q4336" s="2">
        <f t="shared" si="608"/>
        <v>2</v>
      </c>
      <c r="R4336" s="2">
        <v>11.38</v>
      </c>
      <c r="S4336" s="2">
        <f t="shared" si="609"/>
        <v>1</v>
      </c>
      <c r="T4336" s="42">
        <f>DataSet!G4052+DataSet!Q4052+DataSet!S4052</f>
        <v>7</v>
      </c>
      <c r="U4336" s="16" t="str">
        <f t="shared" si="610"/>
        <v>High</v>
      </c>
      <c r="V4336" s="4">
        <v>1</v>
      </c>
      <c r="W4336" s="33">
        <f t="shared" si="611"/>
        <v>530.95579365079368</v>
      </c>
      <c r="X4336" s="2" t="s">
        <v>17</v>
      </c>
    </row>
    <row r="4337" spans="1:24" ht="14.25" customHeight="1" x14ac:dyDescent="0.25">
      <c r="A4337" s="2">
        <v>4063</v>
      </c>
      <c r="B4337" s="2">
        <v>29</v>
      </c>
      <c r="C4337" s="2" t="str">
        <f t="shared" si="603"/>
        <v>Young Adults</v>
      </c>
      <c r="D4337" s="2" t="s">
        <v>23</v>
      </c>
      <c r="E4337" s="2" t="s">
        <v>27</v>
      </c>
      <c r="F4337" s="2">
        <v>878.66</v>
      </c>
      <c r="G4337" s="2">
        <f t="shared" si="604"/>
        <v>3</v>
      </c>
      <c r="H4337" s="6">
        <v>48259</v>
      </c>
      <c r="I4337" s="12" t="str">
        <f t="shared" si="605"/>
        <v>2032</v>
      </c>
      <c r="J4337" s="10" t="str">
        <f t="shared" si="606"/>
        <v>Feb</v>
      </c>
      <c r="K4337" s="12" t="str">
        <f t="shared" si="607"/>
        <v>15</v>
      </c>
      <c r="L4337" s="2" t="s">
        <v>14</v>
      </c>
      <c r="M4337" s="2" t="s">
        <v>15</v>
      </c>
      <c r="N4337" s="2">
        <v>0.36</v>
      </c>
      <c r="O4337" s="2" t="s">
        <v>16</v>
      </c>
      <c r="P4337" s="2">
        <v>1</v>
      </c>
      <c r="Q4337" s="2">
        <f t="shared" si="608"/>
        <v>1</v>
      </c>
      <c r="R4337" s="2">
        <v>878.66</v>
      </c>
      <c r="S4337" s="2">
        <f t="shared" si="609"/>
        <v>3</v>
      </c>
      <c r="T4337" s="42">
        <f>DataSet!G4064+DataSet!Q4064+DataSet!S4064</f>
        <v>5</v>
      </c>
      <c r="U4337" s="16" t="str">
        <f t="shared" si="610"/>
        <v>Medium</v>
      </c>
      <c r="V4337" s="4">
        <v>3</v>
      </c>
      <c r="W4337" s="33">
        <f t="shared" si="611"/>
        <v>504.81875000000014</v>
      </c>
      <c r="X4337" s="2" t="s">
        <v>22</v>
      </c>
    </row>
    <row r="4338" spans="1:24" ht="14.25" customHeight="1" x14ac:dyDescent="0.25">
      <c r="A4338" s="2">
        <v>4568</v>
      </c>
      <c r="B4338" s="2">
        <v>28</v>
      </c>
      <c r="C4338" s="2" t="str">
        <f t="shared" si="603"/>
        <v>Young Adults</v>
      </c>
      <c r="D4338" s="2" t="s">
        <v>12</v>
      </c>
      <c r="E4338" s="2" t="s">
        <v>19</v>
      </c>
      <c r="F4338" s="2">
        <v>793.71</v>
      </c>
      <c r="G4338" s="2">
        <f t="shared" si="604"/>
        <v>3</v>
      </c>
      <c r="H4338" s="6">
        <v>48764</v>
      </c>
      <c r="I4338" s="12" t="str">
        <f t="shared" si="605"/>
        <v>2033</v>
      </c>
      <c r="J4338" s="10" t="str">
        <f t="shared" si="606"/>
        <v>Jul</v>
      </c>
      <c r="K4338" s="12" t="str">
        <f t="shared" si="607"/>
        <v>04</v>
      </c>
      <c r="L4338" s="2" t="s">
        <v>20</v>
      </c>
      <c r="M4338" s="2" t="s">
        <v>15</v>
      </c>
      <c r="N4338" s="2">
        <v>0.36</v>
      </c>
      <c r="O4338" s="2" t="s">
        <v>16</v>
      </c>
      <c r="P4338" s="2">
        <v>14</v>
      </c>
      <c r="Q4338" s="2">
        <f t="shared" si="608"/>
        <v>2</v>
      </c>
      <c r="R4338" s="2">
        <v>56.69</v>
      </c>
      <c r="S4338" s="2">
        <f t="shared" si="609"/>
        <v>2</v>
      </c>
      <c r="T4338" s="42">
        <f>DataSet!G4569+DataSet!Q4569+DataSet!S4569</f>
        <v>5</v>
      </c>
      <c r="U4338" s="16" t="str">
        <f t="shared" si="610"/>
        <v>Medium</v>
      </c>
      <c r="V4338" s="4">
        <v>3</v>
      </c>
      <c r="W4338" s="33">
        <f t="shared" si="611"/>
        <v>502.04955555555568</v>
      </c>
      <c r="X4338" s="2" t="s">
        <v>17</v>
      </c>
    </row>
    <row r="4339" spans="1:24" ht="14.25" customHeight="1" x14ac:dyDescent="0.25">
      <c r="A4339" s="2">
        <v>4716</v>
      </c>
      <c r="B4339" s="2">
        <v>62</v>
      </c>
      <c r="C4339" s="2" t="str">
        <f t="shared" si="603"/>
        <v>Seniors</v>
      </c>
      <c r="D4339" s="2" t="s">
        <v>18</v>
      </c>
      <c r="E4339" s="2" t="s">
        <v>19</v>
      </c>
      <c r="F4339" s="2">
        <v>156.83000000000001</v>
      </c>
      <c r="G4339" s="2">
        <f t="shared" si="604"/>
        <v>1</v>
      </c>
      <c r="H4339" s="6">
        <v>48912</v>
      </c>
      <c r="I4339" s="12" t="str">
        <f t="shared" si="605"/>
        <v>2033</v>
      </c>
      <c r="J4339" s="10" t="str">
        <f t="shared" si="606"/>
        <v>Nov</v>
      </c>
      <c r="K4339" s="12" t="str">
        <f t="shared" si="607"/>
        <v>29</v>
      </c>
      <c r="L4339" s="2" t="s">
        <v>30</v>
      </c>
      <c r="M4339" s="2" t="s">
        <v>25</v>
      </c>
      <c r="N4339" s="2">
        <v>0.36</v>
      </c>
      <c r="O4339" s="2" t="s">
        <v>16</v>
      </c>
      <c r="P4339" s="2">
        <v>4</v>
      </c>
      <c r="Q4339" s="2">
        <f t="shared" si="608"/>
        <v>1</v>
      </c>
      <c r="R4339" s="2">
        <v>39.21</v>
      </c>
      <c r="S4339" s="2">
        <f t="shared" si="609"/>
        <v>1</v>
      </c>
      <c r="T4339" s="42">
        <f>DataSet!G4717+DataSet!Q4717+DataSet!S4717</f>
        <v>4</v>
      </c>
      <c r="U4339" s="16" t="str">
        <f t="shared" si="610"/>
        <v>Low</v>
      </c>
      <c r="V4339" s="4">
        <v>3</v>
      </c>
      <c r="W4339" s="33">
        <f t="shared" si="611"/>
        <v>499.87298507462697</v>
      </c>
      <c r="X4339" s="2" t="s">
        <v>17</v>
      </c>
    </row>
    <row r="4340" spans="1:24" ht="14.25" customHeight="1" x14ac:dyDescent="0.25">
      <c r="A4340" s="2">
        <v>250</v>
      </c>
      <c r="B4340" s="2">
        <v>37</v>
      </c>
      <c r="C4340" s="2" t="str">
        <f t="shared" si="603"/>
        <v>Early Adults</v>
      </c>
      <c r="D4340" s="2" t="s">
        <v>18</v>
      </c>
      <c r="E4340" s="2" t="s">
        <v>19</v>
      </c>
      <c r="F4340" s="2">
        <v>286.45999999999998</v>
      </c>
      <c r="G4340" s="2">
        <f t="shared" si="604"/>
        <v>1</v>
      </c>
      <c r="H4340" s="6">
        <v>44446</v>
      </c>
      <c r="I4340" s="12" t="str">
        <f t="shared" si="605"/>
        <v>2021</v>
      </c>
      <c r="J4340" s="10" t="str">
        <f t="shared" si="606"/>
        <v>Sep</v>
      </c>
      <c r="K4340" s="12" t="str">
        <f t="shared" si="607"/>
        <v>07</v>
      </c>
      <c r="L4340" s="2" t="s">
        <v>30</v>
      </c>
      <c r="M4340" s="2" t="s">
        <v>15</v>
      </c>
      <c r="N4340" s="2">
        <v>0.35</v>
      </c>
      <c r="O4340" s="2" t="s">
        <v>21</v>
      </c>
      <c r="P4340" s="2">
        <v>17</v>
      </c>
      <c r="Q4340" s="2">
        <f t="shared" si="608"/>
        <v>3</v>
      </c>
      <c r="R4340" s="2">
        <v>16.850000000000001</v>
      </c>
      <c r="S4340" s="2">
        <f t="shared" si="609"/>
        <v>1</v>
      </c>
      <c r="T4340" s="42">
        <f>DataSet!G251+DataSet!Q251+DataSet!S251</f>
        <v>7</v>
      </c>
      <c r="U4340" s="16" t="str">
        <f t="shared" si="610"/>
        <v>High</v>
      </c>
      <c r="V4340" s="4">
        <v>5</v>
      </c>
      <c r="W4340" s="33">
        <f t="shared" si="611"/>
        <v>536.43186046511619</v>
      </c>
      <c r="X4340" s="2" t="s">
        <v>17</v>
      </c>
    </row>
    <row r="4341" spans="1:24" ht="14.25" customHeight="1" x14ac:dyDescent="0.25">
      <c r="A4341" s="2">
        <v>499</v>
      </c>
      <c r="B4341" s="2">
        <v>65</v>
      </c>
      <c r="C4341" s="2" t="str">
        <f t="shared" si="603"/>
        <v>Seniors</v>
      </c>
      <c r="D4341" s="2" t="s">
        <v>18</v>
      </c>
      <c r="E4341" s="2" t="s">
        <v>29</v>
      </c>
      <c r="F4341" s="2">
        <v>725.33</v>
      </c>
      <c r="G4341" s="2">
        <f t="shared" si="604"/>
        <v>3</v>
      </c>
      <c r="H4341" s="6">
        <v>44695</v>
      </c>
      <c r="I4341" s="12" t="str">
        <f t="shared" si="605"/>
        <v>2022</v>
      </c>
      <c r="J4341" s="10" t="str">
        <f t="shared" si="606"/>
        <v>May</v>
      </c>
      <c r="K4341" s="12" t="str">
        <f t="shared" si="607"/>
        <v>14</v>
      </c>
      <c r="L4341" s="2" t="s">
        <v>30</v>
      </c>
      <c r="M4341" s="2" t="s">
        <v>15</v>
      </c>
      <c r="N4341" s="2">
        <v>0.35</v>
      </c>
      <c r="O4341" s="2" t="s">
        <v>21</v>
      </c>
      <c r="P4341" s="2">
        <v>6</v>
      </c>
      <c r="Q4341" s="2">
        <f t="shared" si="608"/>
        <v>2</v>
      </c>
      <c r="R4341" s="2">
        <v>120.89</v>
      </c>
      <c r="S4341" s="2">
        <f t="shared" si="609"/>
        <v>2</v>
      </c>
      <c r="T4341" s="42">
        <f>DataSet!G500+DataSet!Q500+DataSet!S500</f>
        <v>7</v>
      </c>
      <c r="U4341" s="16" t="str">
        <f t="shared" si="610"/>
        <v>High</v>
      </c>
      <c r="V4341" s="4">
        <v>4</v>
      </c>
      <c r="W4341" s="33">
        <f t="shared" si="611"/>
        <v>525.54326241134754</v>
      </c>
      <c r="X4341" s="2" t="s">
        <v>22</v>
      </c>
    </row>
    <row r="4342" spans="1:24" ht="14.25" customHeight="1" x14ac:dyDescent="0.25">
      <c r="A4342" s="2">
        <v>574</v>
      </c>
      <c r="B4342" s="2">
        <v>44</v>
      </c>
      <c r="C4342" s="2" t="str">
        <f t="shared" si="603"/>
        <v>Mid Adults</v>
      </c>
      <c r="D4342" s="2" t="s">
        <v>18</v>
      </c>
      <c r="E4342" s="2" t="s">
        <v>29</v>
      </c>
      <c r="F4342" s="2">
        <v>207.1</v>
      </c>
      <c r="G4342" s="2">
        <f t="shared" si="604"/>
        <v>1</v>
      </c>
      <c r="H4342" s="6">
        <v>44770</v>
      </c>
      <c r="I4342" s="12" t="str">
        <f t="shared" si="605"/>
        <v>2022</v>
      </c>
      <c r="J4342" s="10" t="str">
        <f t="shared" si="606"/>
        <v>Jul</v>
      </c>
      <c r="K4342" s="12" t="str">
        <f t="shared" si="607"/>
        <v>28</v>
      </c>
      <c r="L4342" s="2" t="s">
        <v>24</v>
      </c>
      <c r="M4342" s="2" t="s">
        <v>25</v>
      </c>
      <c r="N4342" s="2">
        <v>0.35</v>
      </c>
      <c r="O4342" s="2" t="s">
        <v>16</v>
      </c>
      <c r="P4342" s="2">
        <v>11</v>
      </c>
      <c r="Q4342" s="2">
        <f t="shared" si="608"/>
        <v>2</v>
      </c>
      <c r="R4342" s="2">
        <v>18.829999999999998</v>
      </c>
      <c r="S4342" s="2">
        <f t="shared" si="609"/>
        <v>1</v>
      </c>
      <c r="T4342" s="42">
        <f>DataSet!G575+DataSet!Q575+DataSet!S575</f>
        <v>5</v>
      </c>
      <c r="U4342" s="16" t="str">
        <f t="shared" si="610"/>
        <v>Medium</v>
      </c>
      <c r="V4342" s="4">
        <v>4</v>
      </c>
      <c r="W4342" s="33">
        <f t="shared" si="611"/>
        <v>524.11621428571436</v>
      </c>
      <c r="X4342" s="2" t="s">
        <v>17</v>
      </c>
    </row>
    <row r="4343" spans="1:24" ht="14.25" customHeight="1" x14ac:dyDescent="0.25">
      <c r="A4343" s="2">
        <v>862</v>
      </c>
      <c r="B4343" s="2">
        <v>23</v>
      </c>
      <c r="C4343" s="2" t="str">
        <f t="shared" si="603"/>
        <v>Young Adults</v>
      </c>
      <c r="D4343" s="2" t="s">
        <v>18</v>
      </c>
      <c r="E4343" s="2" t="s">
        <v>19</v>
      </c>
      <c r="F4343" s="2">
        <v>660.28</v>
      </c>
      <c r="G4343" s="2">
        <f t="shared" si="604"/>
        <v>3</v>
      </c>
      <c r="H4343" s="6">
        <v>45058</v>
      </c>
      <c r="I4343" s="12" t="str">
        <f t="shared" si="605"/>
        <v>2023</v>
      </c>
      <c r="J4343" s="10" t="str">
        <f t="shared" si="606"/>
        <v>May</v>
      </c>
      <c r="K4343" s="12" t="str">
        <f t="shared" si="607"/>
        <v>12</v>
      </c>
      <c r="L4343" s="2" t="s">
        <v>30</v>
      </c>
      <c r="M4343" s="2" t="s">
        <v>15</v>
      </c>
      <c r="N4343" s="2">
        <v>0.35</v>
      </c>
      <c r="O4343" s="2" t="s">
        <v>16</v>
      </c>
      <c r="P4343" s="2">
        <v>13</v>
      </c>
      <c r="Q4343" s="2">
        <f t="shared" si="608"/>
        <v>2</v>
      </c>
      <c r="R4343" s="2">
        <v>50.79</v>
      </c>
      <c r="S4343" s="2">
        <f t="shared" si="609"/>
        <v>2</v>
      </c>
      <c r="T4343" s="42">
        <f>DataSet!G863+DataSet!Q863+DataSet!S863</f>
        <v>6</v>
      </c>
      <c r="U4343" s="16" t="str">
        <f t="shared" si="610"/>
        <v>Medium</v>
      </c>
      <c r="V4343" s="4">
        <v>4</v>
      </c>
      <c r="W4343" s="33">
        <f t="shared" si="611"/>
        <v>526.39690647482018</v>
      </c>
      <c r="X4343" s="2" t="s">
        <v>17</v>
      </c>
    </row>
    <row r="4344" spans="1:24" ht="14.25" customHeight="1" x14ac:dyDescent="0.25">
      <c r="A4344" s="2">
        <v>876</v>
      </c>
      <c r="B4344" s="2">
        <v>20</v>
      </c>
      <c r="C4344" s="2" t="str">
        <f t="shared" si="603"/>
        <v>Young Adults</v>
      </c>
      <c r="D4344" s="2" t="s">
        <v>18</v>
      </c>
      <c r="E4344" s="2" t="s">
        <v>27</v>
      </c>
      <c r="F4344" s="2">
        <v>548.23</v>
      </c>
      <c r="G4344" s="2">
        <f t="shared" si="604"/>
        <v>2</v>
      </c>
      <c r="H4344" s="6">
        <v>45072</v>
      </c>
      <c r="I4344" s="12" t="str">
        <f t="shared" si="605"/>
        <v>2023</v>
      </c>
      <c r="J4344" s="10" t="str">
        <f t="shared" si="606"/>
        <v>May</v>
      </c>
      <c r="K4344" s="12" t="str">
        <f t="shared" si="607"/>
        <v>26</v>
      </c>
      <c r="L4344" s="2" t="s">
        <v>20</v>
      </c>
      <c r="M4344" s="2" t="s">
        <v>15</v>
      </c>
      <c r="N4344" s="2">
        <v>0.35</v>
      </c>
      <c r="O4344" s="2" t="s">
        <v>16</v>
      </c>
      <c r="P4344" s="2">
        <v>6</v>
      </c>
      <c r="Q4344" s="2">
        <f t="shared" si="608"/>
        <v>2</v>
      </c>
      <c r="R4344" s="2">
        <v>91.37</v>
      </c>
      <c r="S4344" s="2">
        <f t="shared" si="609"/>
        <v>2</v>
      </c>
      <c r="T4344" s="42">
        <f>DataSet!G877+DataSet!Q877+DataSet!S877</f>
        <v>4</v>
      </c>
      <c r="U4344" s="16" t="str">
        <f t="shared" si="610"/>
        <v>Low</v>
      </c>
      <c r="V4344" s="4">
        <v>4</v>
      </c>
      <c r="W4344" s="33">
        <f t="shared" si="611"/>
        <v>525.42673913043484</v>
      </c>
      <c r="X4344" s="2" t="s">
        <v>17</v>
      </c>
    </row>
    <row r="4345" spans="1:24" ht="14.25" customHeight="1" x14ac:dyDescent="0.25">
      <c r="A4345" s="2">
        <v>1136</v>
      </c>
      <c r="B4345" s="2">
        <v>21</v>
      </c>
      <c r="C4345" s="2" t="str">
        <f t="shared" si="603"/>
        <v>Young Adults</v>
      </c>
      <c r="D4345" s="2" t="s">
        <v>26</v>
      </c>
      <c r="E4345" s="2" t="s">
        <v>27</v>
      </c>
      <c r="F4345" s="2">
        <v>390.82</v>
      </c>
      <c r="G4345" s="2">
        <f t="shared" si="604"/>
        <v>2</v>
      </c>
      <c r="H4345" s="6">
        <v>45332</v>
      </c>
      <c r="I4345" s="12" t="str">
        <f t="shared" si="605"/>
        <v>2024</v>
      </c>
      <c r="J4345" s="10" t="str">
        <f t="shared" si="606"/>
        <v>Feb</v>
      </c>
      <c r="K4345" s="12" t="str">
        <f t="shared" si="607"/>
        <v>10</v>
      </c>
      <c r="L4345" s="2" t="s">
        <v>14</v>
      </c>
      <c r="M4345" s="2" t="s">
        <v>25</v>
      </c>
      <c r="N4345" s="2">
        <v>0.35</v>
      </c>
      <c r="O4345" s="2" t="s">
        <v>21</v>
      </c>
      <c r="P4345" s="2">
        <v>12</v>
      </c>
      <c r="Q4345" s="2">
        <f t="shared" si="608"/>
        <v>2</v>
      </c>
      <c r="R4345" s="2">
        <v>32.57</v>
      </c>
      <c r="S4345" s="2">
        <f t="shared" si="609"/>
        <v>1</v>
      </c>
      <c r="T4345" s="42">
        <f>DataSet!G1137+DataSet!Q1137+DataSet!S1137</f>
        <v>4</v>
      </c>
      <c r="U4345" s="16" t="str">
        <f t="shared" si="610"/>
        <v>Low</v>
      </c>
      <c r="V4345" s="4">
        <v>3</v>
      </c>
      <c r="W4345" s="33">
        <f t="shared" si="611"/>
        <v>502.45225563909781</v>
      </c>
      <c r="X4345" s="2" t="s">
        <v>22</v>
      </c>
    </row>
    <row r="4346" spans="1:24" ht="14.25" customHeight="1" x14ac:dyDescent="0.25">
      <c r="A4346" s="2">
        <v>1160</v>
      </c>
      <c r="B4346" s="2">
        <v>47</v>
      </c>
      <c r="C4346" s="2" t="str">
        <f t="shared" si="603"/>
        <v>Mid Adults</v>
      </c>
      <c r="D4346" s="2" t="s">
        <v>23</v>
      </c>
      <c r="E4346" s="2" t="s">
        <v>13</v>
      </c>
      <c r="F4346" s="2">
        <v>769.48</v>
      </c>
      <c r="G4346" s="2">
        <f t="shared" si="604"/>
        <v>3</v>
      </c>
      <c r="H4346" s="6">
        <v>45356</v>
      </c>
      <c r="I4346" s="12" t="str">
        <f t="shared" si="605"/>
        <v>2024</v>
      </c>
      <c r="J4346" s="10" t="str">
        <f t="shared" si="606"/>
        <v>Mar</v>
      </c>
      <c r="K4346" s="12" t="str">
        <f t="shared" si="607"/>
        <v>05</v>
      </c>
      <c r="L4346" s="2" t="s">
        <v>14</v>
      </c>
      <c r="M4346" s="2" t="s">
        <v>15</v>
      </c>
      <c r="N4346" s="2">
        <v>0.35</v>
      </c>
      <c r="O4346" s="2" t="s">
        <v>16</v>
      </c>
      <c r="P4346" s="2">
        <v>11</v>
      </c>
      <c r="Q4346" s="2">
        <f t="shared" si="608"/>
        <v>2</v>
      </c>
      <c r="R4346" s="2">
        <v>69.95</v>
      </c>
      <c r="S4346" s="2">
        <f t="shared" si="609"/>
        <v>2</v>
      </c>
      <c r="T4346" s="42">
        <f>DataSet!G1161+DataSet!Q1161+DataSet!S1161</f>
        <v>7</v>
      </c>
      <c r="U4346" s="16" t="str">
        <f t="shared" si="610"/>
        <v>High</v>
      </c>
      <c r="V4346" s="4">
        <v>3</v>
      </c>
      <c r="W4346" s="33">
        <f t="shared" si="611"/>
        <v>503.29795454545456</v>
      </c>
      <c r="X4346" s="2" t="s">
        <v>28</v>
      </c>
    </row>
    <row r="4347" spans="1:24" ht="14.25" customHeight="1" x14ac:dyDescent="0.25">
      <c r="A4347" s="2">
        <v>1382</v>
      </c>
      <c r="B4347" s="2">
        <v>38</v>
      </c>
      <c r="C4347" s="2" t="str">
        <f t="shared" si="603"/>
        <v>Early Adults</v>
      </c>
      <c r="D4347" s="2" t="s">
        <v>26</v>
      </c>
      <c r="E4347" s="2" t="s">
        <v>13</v>
      </c>
      <c r="F4347" s="2">
        <v>346.43</v>
      </c>
      <c r="G4347" s="2">
        <f t="shared" si="604"/>
        <v>1</v>
      </c>
      <c r="H4347" s="6">
        <v>45578</v>
      </c>
      <c r="I4347" s="12" t="str">
        <f t="shared" si="605"/>
        <v>2024</v>
      </c>
      <c r="J4347" s="10" t="str">
        <f t="shared" si="606"/>
        <v>Oct</v>
      </c>
      <c r="K4347" s="12" t="str">
        <f t="shared" si="607"/>
        <v>13</v>
      </c>
      <c r="L4347" s="2" t="s">
        <v>24</v>
      </c>
      <c r="M4347" s="2" t="s">
        <v>25</v>
      </c>
      <c r="N4347" s="2">
        <v>0.35</v>
      </c>
      <c r="O4347" s="2" t="s">
        <v>16</v>
      </c>
      <c r="P4347" s="2">
        <v>5</v>
      </c>
      <c r="Q4347" s="2">
        <f t="shared" si="608"/>
        <v>1</v>
      </c>
      <c r="R4347" s="2">
        <v>69.290000000000006</v>
      </c>
      <c r="S4347" s="2">
        <f t="shared" si="609"/>
        <v>2</v>
      </c>
      <c r="T4347" s="42">
        <f>DataSet!G1383+DataSet!Q1383+DataSet!S1383</f>
        <v>4</v>
      </c>
      <c r="U4347" s="16" t="str">
        <f t="shared" si="610"/>
        <v>Low</v>
      </c>
      <c r="V4347" s="4">
        <v>5</v>
      </c>
      <c r="W4347" s="33">
        <f t="shared" si="611"/>
        <v>538.38476562499989</v>
      </c>
      <c r="X4347" s="2" t="s">
        <v>22</v>
      </c>
    </row>
    <row r="4348" spans="1:24" ht="14.25" customHeight="1" x14ac:dyDescent="0.25">
      <c r="A4348" s="2">
        <v>1384</v>
      </c>
      <c r="B4348" s="2">
        <v>46</v>
      </c>
      <c r="C4348" s="2" t="str">
        <f t="shared" si="603"/>
        <v>Mid Adults</v>
      </c>
      <c r="D4348" s="2" t="s">
        <v>23</v>
      </c>
      <c r="E4348" s="2" t="s">
        <v>19</v>
      </c>
      <c r="F4348" s="2">
        <v>652.41</v>
      </c>
      <c r="G4348" s="2">
        <f t="shared" si="604"/>
        <v>3</v>
      </c>
      <c r="H4348" s="6">
        <v>45580</v>
      </c>
      <c r="I4348" s="12" t="str">
        <f t="shared" si="605"/>
        <v>2024</v>
      </c>
      <c r="J4348" s="10" t="str">
        <f t="shared" si="606"/>
        <v>Oct</v>
      </c>
      <c r="K4348" s="12" t="str">
        <f t="shared" si="607"/>
        <v>15</v>
      </c>
      <c r="L4348" s="2" t="s">
        <v>20</v>
      </c>
      <c r="M4348" s="2" t="s">
        <v>25</v>
      </c>
      <c r="N4348" s="2">
        <v>0.35</v>
      </c>
      <c r="O4348" s="2" t="s">
        <v>16</v>
      </c>
      <c r="P4348" s="2">
        <v>15</v>
      </c>
      <c r="Q4348" s="2">
        <f t="shared" si="608"/>
        <v>2</v>
      </c>
      <c r="R4348" s="2">
        <v>43.49</v>
      </c>
      <c r="S4348" s="2">
        <f t="shared" si="609"/>
        <v>1</v>
      </c>
      <c r="T4348" s="42">
        <f>DataSet!G1385+DataSet!Q1385+DataSet!S1385</f>
        <v>4</v>
      </c>
      <c r="U4348" s="16" t="str">
        <f t="shared" si="610"/>
        <v>Low</v>
      </c>
      <c r="V4348" s="4">
        <v>5</v>
      </c>
      <c r="W4348" s="33">
        <f t="shared" si="611"/>
        <v>539.89622047244075</v>
      </c>
      <c r="X4348" s="2" t="s">
        <v>22</v>
      </c>
    </row>
    <row r="4349" spans="1:24" ht="14.25" customHeight="1" x14ac:dyDescent="0.25">
      <c r="A4349" s="2">
        <v>1578</v>
      </c>
      <c r="B4349" s="2">
        <v>19</v>
      </c>
      <c r="C4349" s="2" t="str">
        <f t="shared" si="603"/>
        <v>Young Adults</v>
      </c>
      <c r="D4349" s="2" t="s">
        <v>26</v>
      </c>
      <c r="E4349" s="2" t="s">
        <v>29</v>
      </c>
      <c r="F4349" s="2">
        <v>616.4</v>
      </c>
      <c r="G4349" s="2">
        <f t="shared" si="604"/>
        <v>2</v>
      </c>
      <c r="H4349" s="6">
        <v>45774</v>
      </c>
      <c r="I4349" s="12" t="str">
        <f t="shared" si="605"/>
        <v>2025</v>
      </c>
      <c r="J4349" s="10" t="str">
        <f t="shared" si="606"/>
        <v>Apr</v>
      </c>
      <c r="K4349" s="12" t="str">
        <f t="shared" si="607"/>
        <v>27</v>
      </c>
      <c r="L4349" s="2" t="s">
        <v>30</v>
      </c>
      <c r="M4349" s="2" t="s">
        <v>25</v>
      </c>
      <c r="N4349" s="2">
        <v>0.35</v>
      </c>
      <c r="O4349" s="2" t="s">
        <v>16</v>
      </c>
      <c r="P4349" s="2">
        <v>5</v>
      </c>
      <c r="Q4349" s="2">
        <f t="shared" si="608"/>
        <v>1</v>
      </c>
      <c r="R4349" s="2">
        <v>123.28</v>
      </c>
      <c r="S4349" s="2">
        <f t="shared" si="609"/>
        <v>2</v>
      </c>
      <c r="T4349" s="42">
        <f>DataSet!G1579+DataSet!Q1579+DataSet!S1579</f>
        <v>7</v>
      </c>
      <c r="U4349" s="16" t="str">
        <f t="shared" si="610"/>
        <v>High</v>
      </c>
      <c r="V4349" s="4">
        <v>4</v>
      </c>
      <c r="W4349" s="33">
        <f t="shared" si="611"/>
        <v>525.260291970803</v>
      </c>
      <c r="X4349" s="2" t="s">
        <v>17</v>
      </c>
    </row>
    <row r="4350" spans="1:24" ht="14.25" customHeight="1" x14ac:dyDescent="0.25">
      <c r="A4350" s="2">
        <v>1596</v>
      </c>
      <c r="B4350" s="2">
        <v>34</v>
      </c>
      <c r="C4350" s="2" t="str">
        <f t="shared" si="603"/>
        <v>Early Adults</v>
      </c>
      <c r="D4350" s="2" t="s">
        <v>26</v>
      </c>
      <c r="E4350" s="2" t="s">
        <v>13</v>
      </c>
      <c r="F4350" s="2">
        <v>957.44</v>
      </c>
      <c r="G4350" s="2">
        <f t="shared" si="604"/>
        <v>3</v>
      </c>
      <c r="H4350" s="6">
        <v>45792</v>
      </c>
      <c r="I4350" s="12" t="str">
        <f t="shared" si="605"/>
        <v>2025</v>
      </c>
      <c r="J4350" s="10" t="str">
        <f t="shared" si="606"/>
        <v>May</v>
      </c>
      <c r="K4350" s="12" t="str">
        <f t="shared" si="607"/>
        <v>15</v>
      </c>
      <c r="L4350" s="2" t="s">
        <v>14</v>
      </c>
      <c r="M4350" s="2" t="s">
        <v>25</v>
      </c>
      <c r="N4350" s="2">
        <v>0.35</v>
      </c>
      <c r="O4350" s="2" t="s">
        <v>16</v>
      </c>
      <c r="P4350" s="2">
        <v>14</v>
      </c>
      <c r="Q4350" s="2">
        <f t="shared" si="608"/>
        <v>2</v>
      </c>
      <c r="R4350" s="2">
        <v>68.39</v>
      </c>
      <c r="S4350" s="2">
        <f t="shared" si="609"/>
        <v>2</v>
      </c>
      <c r="T4350" s="42">
        <f>DataSet!G1597+DataSet!Q1597+DataSet!S1597</f>
        <v>5</v>
      </c>
      <c r="U4350" s="16" t="str">
        <f t="shared" si="610"/>
        <v>Medium</v>
      </c>
      <c r="V4350" s="4">
        <v>4</v>
      </c>
      <c r="W4350" s="33">
        <f t="shared" si="611"/>
        <v>524.59014705882362</v>
      </c>
      <c r="X4350" s="2" t="s">
        <v>22</v>
      </c>
    </row>
    <row r="4351" spans="1:24" ht="14.25" customHeight="1" x14ac:dyDescent="0.25">
      <c r="A4351" s="2">
        <v>1899</v>
      </c>
      <c r="B4351" s="2">
        <v>67</v>
      </c>
      <c r="C4351" s="2" t="str">
        <f t="shared" si="603"/>
        <v>Seniors</v>
      </c>
      <c r="D4351" s="2" t="s">
        <v>23</v>
      </c>
      <c r="E4351" s="2" t="s">
        <v>13</v>
      </c>
      <c r="F4351" s="2">
        <v>93.47</v>
      </c>
      <c r="G4351" s="2">
        <f t="shared" si="604"/>
        <v>1</v>
      </c>
      <c r="H4351" s="6">
        <v>46095</v>
      </c>
      <c r="I4351" s="12" t="str">
        <f t="shared" si="605"/>
        <v>2026</v>
      </c>
      <c r="J4351" s="10" t="str">
        <f t="shared" si="606"/>
        <v>Mar</v>
      </c>
      <c r="K4351" s="12" t="str">
        <f t="shared" si="607"/>
        <v>14</v>
      </c>
      <c r="L4351" s="2" t="s">
        <v>20</v>
      </c>
      <c r="M4351" s="2" t="s">
        <v>25</v>
      </c>
      <c r="N4351" s="2">
        <v>0.35</v>
      </c>
      <c r="O4351" s="2" t="s">
        <v>16</v>
      </c>
      <c r="P4351" s="2">
        <v>10</v>
      </c>
      <c r="Q4351" s="2">
        <f t="shared" si="608"/>
        <v>2</v>
      </c>
      <c r="R4351" s="2">
        <v>9.35</v>
      </c>
      <c r="S4351" s="2">
        <f t="shared" si="609"/>
        <v>1</v>
      </c>
      <c r="T4351" s="42">
        <f>DataSet!G1900+DataSet!Q1900+DataSet!S1900</f>
        <v>7</v>
      </c>
      <c r="U4351" s="16" t="str">
        <f t="shared" si="610"/>
        <v>High</v>
      </c>
      <c r="V4351" s="4">
        <v>1</v>
      </c>
      <c r="W4351" s="33">
        <f t="shared" si="611"/>
        <v>534.47536000000014</v>
      </c>
      <c r="X4351" s="2" t="s">
        <v>28</v>
      </c>
    </row>
    <row r="4352" spans="1:24" ht="14.25" customHeight="1" x14ac:dyDescent="0.25">
      <c r="A4352" s="2">
        <v>1926</v>
      </c>
      <c r="B4352" s="2">
        <v>43</v>
      </c>
      <c r="C4352" s="2" t="str">
        <f t="shared" si="603"/>
        <v>Mid Adults</v>
      </c>
      <c r="D4352" s="2" t="s">
        <v>26</v>
      </c>
      <c r="E4352" s="2" t="s">
        <v>29</v>
      </c>
      <c r="F4352" s="2">
        <v>441.28</v>
      </c>
      <c r="G4352" s="2">
        <f t="shared" si="604"/>
        <v>2</v>
      </c>
      <c r="H4352" s="6">
        <v>46122</v>
      </c>
      <c r="I4352" s="12" t="str">
        <f t="shared" si="605"/>
        <v>2026</v>
      </c>
      <c r="J4352" s="10" t="str">
        <f t="shared" si="606"/>
        <v>Apr</v>
      </c>
      <c r="K4352" s="12" t="str">
        <f t="shared" si="607"/>
        <v>10</v>
      </c>
      <c r="L4352" s="2" t="s">
        <v>20</v>
      </c>
      <c r="M4352" s="2" t="s">
        <v>15</v>
      </c>
      <c r="N4352" s="2">
        <v>0.35</v>
      </c>
      <c r="O4352" s="2" t="s">
        <v>21</v>
      </c>
      <c r="P4352" s="2">
        <v>19</v>
      </c>
      <c r="Q4352" s="2">
        <f t="shared" si="608"/>
        <v>3</v>
      </c>
      <c r="R4352" s="2">
        <v>23.23</v>
      </c>
      <c r="S4352" s="2">
        <f t="shared" si="609"/>
        <v>1</v>
      </c>
      <c r="T4352" s="42">
        <f>DataSet!G1927+DataSet!Q1927+DataSet!S1927</f>
        <v>7</v>
      </c>
      <c r="U4352" s="16" t="str">
        <f t="shared" si="610"/>
        <v>High</v>
      </c>
      <c r="V4352" s="4">
        <v>2</v>
      </c>
      <c r="W4352" s="33">
        <f t="shared" si="611"/>
        <v>517.15746268656721</v>
      </c>
      <c r="X4352" s="2" t="s">
        <v>22</v>
      </c>
    </row>
    <row r="4353" spans="1:24" ht="14.25" customHeight="1" x14ac:dyDescent="0.25">
      <c r="A4353" s="2">
        <v>1996</v>
      </c>
      <c r="B4353" s="2">
        <v>30</v>
      </c>
      <c r="C4353" s="2" t="str">
        <f t="shared" si="603"/>
        <v>Early Adults</v>
      </c>
      <c r="D4353" s="2" t="s">
        <v>23</v>
      </c>
      <c r="E4353" s="2" t="s">
        <v>19</v>
      </c>
      <c r="F4353" s="2">
        <v>526.48</v>
      </c>
      <c r="G4353" s="2">
        <f t="shared" si="604"/>
        <v>2</v>
      </c>
      <c r="H4353" s="6">
        <v>46192</v>
      </c>
      <c r="I4353" s="12" t="str">
        <f t="shared" si="605"/>
        <v>2026</v>
      </c>
      <c r="J4353" s="10" t="str">
        <f t="shared" si="606"/>
        <v>Jun</v>
      </c>
      <c r="K4353" s="12" t="str">
        <f t="shared" si="607"/>
        <v>19</v>
      </c>
      <c r="L4353" s="2" t="s">
        <v>24</v>
      </c>
      <c r="M4353" s="2" t="s">
        <v>25</v>
      </c>
      <c r="N4353" s="2">
        <v>0.35</v>
      </c>
      <c r="O4353" s="2" t="s">
        <v>16</v>
      </c>
      <c r="P4353" s="2">
        <v>19</v>
      </c>
      <c r="Q4353" s="2">
        <f t="shared" si="608"/>
        <v>3</v>
      </c>
      <c r="R4353" s="2">
        <v>27.71</v>
      </c>
      <c r="S4353" s="2">
        <f t="shared" si="609"/>
        <v>1</v>
      </c>
      <c r="T4353" s="42">
        <f>DataSet!G1997+DataSet!Q1997+DataSet!S1997</f>
        <v>4</v>
      </c>
      <c r="U4353" s="16" t="str">
        <f t="shared" si="610"/>
        <v>Low</v>
      </c>
      <c r="V4353" s="4">
        <v>5</v>
      </c>
      <c r="W4353" s="33">
        <f t="shared" si="611"/>
        <v>539.00325396825372</v>
      </c>
      <c r="X4353" s="2" t="s">
        <v>17</v>
      </c>
    </row>
    <row r="4354" spans="1:24" ht="14.25" customHeight="1" x14ac:dyDescent="0.25">
      <c r="A4354" s="2">
        <v>2038</v>
      </c>
      <c r="B4354" s="2">
        <v>20</v>
      </c>
      <c r="C4354" s="2" t="str">
        <f t="shared" ref="C4354:C4417" si="612">IF(AND(B4354&gt;=18, B4354&lt;=29), "Young Adults",
   IF(AND(B4354&gt;=30, B4354&lt;=39), "Early Adults",
      IF(AND(B4354&gt;=40, B4354&lt;=49), "Mid Adults",
         IF(AND(B4354&gt;=50, B4354&lt;=59), "Late Adults",
            IF(AND(B4354&gt;=60, B4354&lt;=69), "Seniors", "Out of Range")
         )
      )
   )
)</f>
        <v>Young Adults</v>
      </c>
      <c r="D4354" s="2" t="s">
        <v>23</v>
      </c>
      <c r="E4354" s="2" t="s">
        <v>13</v>
      </c>
      <c r="F4354" s="2">
        <v>131.19</v>
      </c>
      <c r="G4354" s="2">
        <f t="shared" ref="G4354:G4417" si="613">IF(F4354 &lt;= 350, 1, IF(F4354&gt; 350, IF(F4354 &lt;= 650, 2, 3)))</f>
        <v>1</v>
      </c>
      <c r="H4354" s="6">
        <v>46234</v>
      </c>
      <c r="I4354" s="12" t="str">
        <f t="shared" ref="I4354:I4417" si="614">TEXT(H4354, "yyyy")</f>
        <v>2026</v>
      </c>
      <c r="J4354" s="10" t="str">
        <f t="shared" ref="J4354:J4417" si="615">TEXT(H4354, "mmm")</f>
        <v>Jul</v>
      </c>
      <c r="K4354" s="12" t="str">
        <f t="shared" ref="K4354:K4417" si="616">TEXT(H4354, "dd")</f>
        <v>31</v>
      </c>
      <c r="L4354" s="2" t="s">
        <v>14</v>
      </c>
      <c r="M4354" s="2" t="s">
        <v>15</v>
      </c>
      <c r="N4354" s="2">
        <v>0.35</v>
      </c>
      <c r="O4354" s="2" t="s">
        <v>21</v>
      </c>
      <c r="P4354" s="2">
        <v>5</v>
      </c>
      <c r="Q4354" s="2">
        <f t="shared" ref="Q4354:Q4417" si="617">IF(P4354 &lt;= 5, 1, IF(P4354&gt; 5, IF(P4354 &lt;= 15, 2, 3)))</f>
        <v>1</v>
      </c>
      <c r="R4354" s="2">
        <v>26.24</v>
      </c>
      <c r="S4354" s="2">
        <f t="shared" ref="S4354:S4417" si="618">IF(R4354 &lt;= 50, 1, IF(R4354&gt; 50, IF(R4354 &lt;= 150, 2, 3)))</f>
        <v>1</v>
      </c>
      <c r="T4354" s="42">
        <f>DataSet!G2039+DataSet!Q2039+DataSet!S2039</f>
        <v>3</v>
      </c>
      <c r="U4354" s="16" t="str">
        <f t="shared" ref="U4354:U4417" si="619">IF(T4354&lt;=4,"Low",IF(T4354&lt;=6,"Medium","High"))</f>
        <v>Low</v>
      </c>
      <c r="V4354" s="4">
        <v>2</v>
      </c>
      <c r="W4354" s="33">
        <f t="shared" ref="W4354:W4417" si="620">AVERAGEIFS(F4354:F9353, V4354:V9353,V4354 )</f>
        <v>517.72796992481199</v>
      </c>
      <c r="X4354" s="2" t="s">
        <v>28</v>
      </c>
    </row>
    <row r="4355" spans="1:24" ht="14.25" customHeight="1" x14ac:dyDescent="0.25">
      <c r="A4355" s="2">
        <v>2055</v>
      </c>
      <c r="B4355" s="2">
        <v>25</v>
      </c>
      <c r="C4355" s="2" t="str">
        <f t="shared" si="612"/>
        <v>Young Adults</v>
      </c>
      <c r="D4355" s="2" t="s">
        <v>18</v>
      </c>
      <c r="E4355" s="2" t="s">
        <v>29</v>
      </c>
      <c r="F4355" s="2">
        <v>210.17</v>
      </c>
      <c r="G4355" s="2">
        <f t="shared" si="613"/>
        <v>1</v>
      </c>
      <c r="H4355" s="6">
        <v>46251</v>
      </c>
      <c r="I4355" s="12" t="str">
        <f t="shared" si="614"/>
        <v>2026</v>
      </c>
      <c r="J4355" s="10" t="str">
        <f t="shared" si="615"/>
        <v>Aug</v>
      </c>
      <c r="K4355" s="12" t="str">
        <f t="shared" si="616"/>
        <v>17</v>
      </c>
      <c r="L4355" s="2" t="s">
        <v>24</v>
      </c>
      <c r="M4355" s="2" t="s">
        <v>25</v>
      </c>
      <c r="N4355" s="2">
        <v>0.35</v>
      </c>
      <c r="O4355" s="2" t="s">
        <v>21</v>
      </c>
      <c r="P4355" s="2">
        <v>6</v>
      </c>
      <c r="Q4355" s="2">
        <f t="shared" si="617"/>
        <v>2</v>
      </c>
      <c r="R4355" s="2">
        <v>35.03</v>
      </c>
      <c r="S4355" s="2">
        <f t="shared" si="618"/>
        <v>1</v>
      </c>
      <c r="T4355" s="42">
        <f>DataSet!G2056+DataSet!Q2056+DataSet!S2056</f>
        <v>4</v>
      </c>
      <c r="U4355" s="16" t="str">
        <f t="shared" si="619"/>
        <v>Low</v>
      </c>
      <c r="V4355" s="4">
        <v>3</v>
      </c>
      <c r="W4355" s="33">
        <f t="shared" si="620"/>
        <v>501.2660305343511</v>
      </c>
      <c r="X4355" s="2" t="s">
        <v>22</v>
      </c>
    </row>
    <row r="4356" spans="1:24" ht="14.25" customHeight="1" x14ac:dyDescent="0.25">
      <c r="A4356" s="2">
        <v>2381</v>
      </c>
      <c r="B4356" s="2">
        <v>36</v>
      </c>
      <c r="C4356" s="2" t="str">
        <f t="shared" si="612"/>
        <v>Early Adults</v>
      </c>
      <c r="D4356" s="2" t="s">
        <v>26</v>
      </c>
      <c r="E4356" s="2" t="s">
        <v>29</v>
      </c>
      <c r="F4356" s="2">
        <v>135.63</v>
      </c>
      <c r="G4356" s="2">
        <f t="shared" si="613"/>
        <v>1</v>
      </c>
      <c r="H4356" s="6">
        <v>46577</v>
      </c>
      <c r="I4356" s="12" t="str">
        <f t="shared" si="614"/>
        <v>2027</v>
      </c>
      <c r="J4356" s="10" t="str">
        <f t="shared" si="615"/>
        <v>Jul</v>
      </c>
      <c r="K4356" s="12" t="str">
        <f t="shared" si="616"/>
        <v>09</v>
      </c>
      <c r="L4356" s="2" t="s">
        <v>14</v>
      </c>
      <c r="M4356" s="2" t="s">
        <v>15</v>
      </c>
      <c r="N4356" s="2">
        <v>0.35</v>
      </c>
      <c r="O4356" s="2" t="s">
        <v>21</v>
      </c>
      <c r="P4356" s="2">
        <v>5</v>
      </c>
      <c r="Q4356" s="2">
        <f t="shared" si="617"/>
        <v>1</v>
      </c>
      <c r="R4356" s="2">
        <v>27.13</v>
      </c>
      <c r="S4356" s="2">
        <f t="shared" si="618"/>
        <v>1</v>
      </c>
      <c r="T4356" s="42">
        <f>DataSet!G2382+DataSet!Q2382+DataSet!S2382</f>
        <v>7</v>
      </c>
      <c r="U4356" s="16" t="str">
        <f t="shared" si="619"/>
        <v>High</v>
      </c>
      <c r="V4356" s="4">
        <v>2</v>
      </c>
      <c r="W4356" s="33">
        <f t="shared" si="620"/>
        <v>520.65628787878791</v>
      </c>
      <c r="X4356" s="2" t="s">
        <v>22</v>
      </c>
    </row>
    <row r="4357" spans="1:24" ht="14.25" customHeight="1" x14ac:dyDescent="0.25">
      <c r="A4357" s="2">
        <v>2572</v>
      </c>
      <c r="B4357" s="2">
        <v>34</v>
      </c>
      <c r="C4357" s="2" t="str">
        <f t="shared" si="612"/>
        <v>Early Adults</v>
      </c>
      <c r="D4357" s="2" t="s">
        <v>26</v>
      </c>
      <c r="E4357" s="2" t="s">
        <v>19</v>
      </c>
      <c r="F4357" s="2">
        <v>339.43</v>
      </c>
      <c r="G4357" s="2">
        <f t="shared" si="613"/>
        <v>1</v>
      </c>
      <c r="H4357" s="6">
        <v>46768</v>
      </c>
      <c r="I4357" s="12" t="str">
        <f t="shared" si="614"/>
        <v>2028</v>
      </c>
      <c r="J4357" s="10" t="str">
        <f t="shared" si="615"/>
        <v>Jan</v>
      </c>
      <c r="K4357" s="12" t="str">
        <f t="shared" si="616"/>
        <v>16</v>
      </c>
      <c r="L4357" s="2" t="s">
        <v>24</v>
      </c>
      <c r="M4357" s="2" t="s">
        <v>15</v>
      </c>
      <c r="N4357" s="2">
        <v>0.35</v>
      </c>
      <c r="O4357" s="2" t="s">
        <v>21</v>
      </c>
      <c r="P4357" s="2">
        <v>7</v>
      </c>
      <c r="Q4357" s="2">
        <f t="shared" si="617"/>
        <v>2</v>
      </c>
      <c r="R4357" s="2">
        <v>48.49</v>
      </c>
      <c r="S4357" s="2">
        <f t="shared" si="618"/>
        <v>1</v>
      </c>
      <c r="T4357" s="42">
        <f>DataSet!G2573+DataSet!Q2573+DataSet!S2573</f>
        <v>4</v>
      </c>
      <c r="U4357" s="16" t="str">
        <f t="shared" si="619"/>
        <v>Low</v>
      </c>
      <c r="V4357" s="4">
        <v>4</v>
      </c>
      <c r="W4357" s="33">
        <f t="shared" si="620"/>
        <v>521.38385185185177</v>
      </c>
      <c r="X4357" s="2" t="s">
        <v>28</v>
      </c>
    </row>
    <row r="4358" spans="1:24" ht="14.25" customHeight="1" x14ac:dyDescent="0.25">
      <c r="A4358" s="2">
        <v>2768</v>
      </c>
      <c r="B4358" s="2">
        <v>44</v>
      </c>
      <c r="C4358" s="2" t="str">
        <f t="shared" si="612"/>
        <v>Mid Adults</v>
      </c>
      <c r="D4358" s="2" t="s">
        <v>18</v>
      </c>
      <c r="E4358" s="2" t="s">
        <v>13</v>
      </c>
      <c r="F4358" s="2">
        <v>726.02</v>
      </c>
      <c r="G4358" s="2">
        <f t="shared" si="613"/>
        <v>3</v>
      </c>
      <c r="H4358" s="6">
        <v>46964</v>
      </c>
      <c r="I4358" s="12" t="str">
        <f t="shared" si="614"/>
        <v>2028</v>
      </c>
      <c r="J4358" s="10" t="str">
        <f t="shared" si="615"/>
        <v>Jul</v>
      </c>
      <c r="K4358" s="12" t="str">
        <f t="shared" si="616"/>
        <v>30</v>
      </c>
      <c r="L4358" s="2" t="s">
        <v>20</v>
      </c>
      <c r="M4358" s="2" t="s">
        <v>15</v>
      </c>
      <c r="N4358" s="2">
        <v>0.35</v>
      </c>
      <c r="O4358" s="2" t="s">
        <v>21</v>
      </c>
      <c r="P4358" s="2">
        <v>4</v>
      </c>
      <c r="Q4358" s="2">
        <f t="shared" si="617"/>
        <v>1</v>
      </c>
      <c r="R4358" s="2">
        <v>181.5</v>
      </c>
      <c r="S4358" s="2">
        <f t="shared" si="618"/>
        <v>3</v>
      </c>
      <c r="T4358" s="42">
        <f>DataSet!G2769+DataSet!Q2769+DataSet!S2769</f>
        <v>7</v>
      </c>
      <c r="U4358" s="16" t="str">
        <f t="shared" si="619"/>
        <v>High</v>
      </c>
      <c r="V4358" s="4">
        <v>4</v>
      </c>
      <c r="W4358" s="33">
        <f t="shared" si="620"/>
        <v>522.74171641791042</v>
      </c>
      <c r="X4358" s="2" t="s">
        <v>17</v>
      </c>
    </row>
    <row r="4359" spans="1:24" ht="14.25" customHeight="1" x14ac:dyDescent="0.25">
      <c r="A4359" s="2">
        <v>2921</v>
      </c>
      <c r="B4359" s="2">
        <v>26</v>
      </c>
      <c r="C4359" s="2" t="str">
        <f t="shared" si="612"/>
        <v>Young Adults</v>
      </c>
      <c r="D4359" s="2" t="s">
        <v>12</v>
      </c>
      <c r="E4359" s="2" t="s">
        <v>13</v>
      </c>
      <c r="F4359" s="2">
        <v>323.54000000000002</v>
      </c>
      <c r="G4359" s="2">
        <f t="shared" si="613"/>
        <v>1</v>
      </c>
      <c r="H4359" s="6">
        <v>47117</v>
      </c>
      <c r="I4359" s="12" t="str">
        <f t="shared" si="614"/>
        <v>2028</v>
      </c>
      <c r="J4359" s="10" t="str">
        <f t="shared" si="615"/>
        <v>Dec</v>
      </c>
      <c r="K4359" s="12" t="str">
        <f t="shared" si="616"/>
        <v>30</v>
      </c>
      <c r="L4359" s="2" t="s">
        <v>20</v>
      </c>
      <c r="M4359" s="2" t="s">
        <v>25</v>
      </c>
      <c r="N4359" s="2">
        <v>0.35</v>
      </c>
      <c r="O4359" s="2" t="s">
        <v>16</v>
      </c>
      <c r="P4359" s="2">
        <v>7</v>
      </c>
      <c r="Q4359" s="2">
        <f t="shared" si="617"/>
        <v>2</v>
      </c>
      <c r="R4359" s="2">
        <v>46.22</v>
      </c>
      <c r="S4359" s="2">
        <f t="shared" si="618"/>
        <v>1</v>
      </c>
      <c r="T4359" s="42">
        <f>DataSet!G2922+DataSet!Q2922+DataSet!S2922</f>
        <v>8</v>
      </c>
      <c r="U4359" s="16" t="str">
        <f t="shared" si="619"/>
        <v>High</v>
      </c>
      <c r="V4359" s="4">
        <v>1</v>
      </c>
      <c r="W4359" s="33">
        <f t="shared" si="620"/>
        <v>538.03185483870982</v>
      </c>
      <c r="X4359" s="2" t="s">
        <v>28</v>
      </c>
    </row>
    <row r="4360" spans="1:24" ht="14.25" customHeight="1" x14ac:dyDescent="0.25">
      <c r="A4360" s="2">
        <v>2960</v>
      </c>
      <c r="B4360" s="2">
        <v>65</v>
      </c>
      <c r="C4360" s="2" t="str">
        <f t="shared" si="612"/>
        <v>Seniors</v>
      </c>
      <c r="D4360" s="2" t="s">
        <v>23</v>
      </c>
      <c r="E4360" s="2" t="s">
        <v>29</v>
      </c>
      <c r="F4360" s="2">
        <v>326.69</v>
      </c>
      <c r="G4360" s="2">
        <f t="shared" si="613"/>
        <v>1</v>
      </c>
      <c r="H4360" s="6">
        <v>47156</v>
      </c>
      <c r="I4360" s="12" t="str">
        <f t="shared" si="614"/>
        <v>2029</v>
      </c>
      <c r="J4360" s="10" t="str">
        <f t="shared" si="615"/>
        <v>Feb</v>
      </c>
      <c r="K4360" s="12" t="str">
        <f t="shared" si="616"/>
        <v>07</v>
      </c>
      <c r="L4360" s="2" t="s">
        <v>30</v>
      </c>
      <c r="M4360" s="2" t="s">
        <v>15</v>
      </c>
      <c r="N4360" s="2">
        <v>0.35</v>
      </c>
      <c r="O4360" s="2" t="s">
        <v>16</v>
      </c>
      <c r="P4360" s="2">
        <v>14</v>
      </c>
      <c r="Q4360" s="2">
        <f t="shared" si="617"/>
        <v>2</v>
      </c>
      <c r="R4360" s="2">
        <v>23.34</v>
      </c>
      <c r="S4360" s="2">
        <f t="shared" si="618"/>
        <v>1</v>
      </c>
      <c r="T4360" s="42">
        <f>DataSet!G2961+DataSet!Q2961+DataSet!S2961</f>
        <v>5</v>
      </c>
      <c r="U4360" s="16" t="str">
        <f t="shared" si="619"/>
        <v>Medium</v>
      </c>
      <c r="V4360" s="4">
        <v>4</v>
      </c>
      <c r="W4360" s="33">
        <f t="shared" si="620"/>
        <v>521.21330827067675</v>
      </c>
      <c r="X4360" s="2" t="s">
        <v>17</v>
      </c>
    </row>
    <row r="4361" spans="1:24" ht="14.25" customHeight="1" x14ac:dyDescent="0.25">
      <c r="A4361" s="2">
        <v>3244</v>
      </c>
      <c r="B4361" s="2">
        <v>59</v>
      </c>
      <c r="C4361" s="2" t="str">
        <f t="shared" si="612"/>
        <v>Late Adults</v>
      </c>
      <c r="D4361" s="2" t="s">
        <v>26</v>
      </c>
      <c r="E4361" s="2" t="s">
        <v>29</v>
      </c>
      <c r="F4361" s="2">
        <v>114.67</v>
      </c>
      <c r="G4361" s="2">
        <f t="shared" si="613"/>
        <v>1</v>
      </c>
      <c r="H4361" s="6">
        <v>47440</v>
      </c>
      <c r="I4361" s="12" t="str">
        <f t="shared" si="614"/>
        <v>2029</v>
      </c>
      <c r="J4361" s="10" t="str">
        <f t="shared" si="615"/>
        <v>Nov</v>
      </c>
      <c r="K4361" s="12" t="str">
        <f t="shared" si="616"/>
        <v>18</v>
      </c>
      <c r="L4361" s="2" t="s">
        <v>20</v>
      </c>
      <c r="M4361" s="2" t="s">
        <v>25</v>
      </c>
      <c r="N4361" s="2">
        <v>0.35</v>
      </c>
      <c r="O4361" s="2" t="s">
        <v>16</v>
      </c>
      <c r="P4361" s="2">
        <v>14</v>
      </c>
      <c r="Q4361" s="2">
        <f t="shared" si="617"/>
        <v>2</v>
      </c>
      <c r="R4361" s="2">
        <v>8.19</v>
      </c>
      <c r="S4361" s="2">
        <f t="shared" si="618"/>
        <v>1</v>
      </c>
      <c r="T4361" s="42">
        <f>DataSet!G3245+DataSet!Q3245+DataSet!S3245</f>
        <v>7</v>
      </c>
      <c r="U4361" s="16" t="str">
        <f t="shared" si="619"/>
        <v>High</v>
      </c>
      <c r="V4361" s="4">
        <v>4</v>
      </c>
      <c r="W4361" s="33">
        <f t="shared" si="620"/>
        <v>522.68696969696975</v>
      </c>
      <c r="X4361" s="2" t="s">
        <v>28</v>
      </c>
    </row>
    <row r="4362" spans="1:24" ht="14.25" customHeight="1" x14ac:dyDescent="0.25">
      <c r="A4362" s="2">
        <v>3306</v>
      </c>
      <c r="B4362" s="2">
        <v>65</v>
      </c>
      <c r="C4362" s="2" t="str">
        <f t="shared" si="612"/>
        <v>Seniors</v>
      </c>
      <c r="D4362" s="2" t="s">
        <v>23</v>
      </c>
      <c r="E4362" s="2" t="s">
        <v>29</v>
      </c>
      <c r="F4362" s="2">
        <v>457.5</v>
      </c>
      <c r="G4362" s="2">
        <f t="shared" si="613"/>
        <v>2</v>
      </c>
      <c r="H4362" s="6">
        <v>47502</v>
      </c>
      <c r="I4362" s="12" t="str">
        <f t="shared" si="614"/>
        <v>2030</v>
      </c>
      <c r="J4362" s="10" t="str">
        <f t="shared" si="615"/>
        <v>Jan</v>
      </c>
      <c r="K4362" s="12" t="str">
        <f t="shared" si="616"/>
        <v>19</v>
      </c>
      <c r="L4362" s="2" t="s">
        <v>20</v>
      </c>
      <c r="M4362" s="2" t="s">
        <v>25</v>
      </c>
      <c r="N4362" s="2">
        <v>0.35</v>
      </c>
      <c r="O4362" s="2" t="s">
        <v>21</v>
      </c>
      <c r="P4362" s="2">
        <v>13</v>
      </c>
      <c r="Q4362" s="2">
        <f t="shared" si="617"/>
        <v>2</v>
      </c>
      <c r="R4362" s="2">
        <v>35.19</v>
      </c>
      <c r="S4362" s="2">
        <f t="shared" si="618"/>
        <v>1</v>
      </c>
      <c r="T4362" s="42">
        <f>DataSet!G3307+DataSet!Q3307+DataSet!S3307</f>
        <v>7</v>
      </c>
      <c r="U4362" s="16" t="str">
        <f t="shared" si="619"/>
        <v>High</v>
      </c>
      <c r="V4362" s="4">
        <v>1</v>
      </c>
      <c r="W4362" s="33">
        <f t="shared" si="620"/>
        <v>539.77569105691066</v>
      </c>
      <c r="X4362" s="2" t="s">
        <v>17</v>
      </c>
    </row>
    <row r="4363" spans="1:24" ht="14.25" customHeight="1" x14ac:dyDescent="0.25">
      <c r="A4363" s="2">
        <v>3376</v>
      </c>
      <c r="B4363" s="2">
        <v>28</v>
      </c>
      <c r="C4363" s="2" t="str">
        <f t="shared" si="612"/>
        <v>Young Adults</v>
      </c>
      <c r="D4363" s="2" t="s">
        <v>26</v>
      </c>
      <c r="E4363" s="2" t="s">
        <v>13</v>
      </c>
      <c r="F4363" s="2">
        <v>85.3</v>
      </c>
      <c r="G4363" s="2">
        <f t="shared" si="613"/>
        <v>1</v>
      </c>
      <c r="H4363" s="6">
        <v>47572</v>
      </c>
      <c r="I4363" s="12" t="str">
        <f t="shared" si="614"/>
        <v>2030</v>
      </c>
      <c r="J4363" s="10" t="str">
        <f t="shared" si="615"/>
        <v>Mar</v>
      </c>
      <c r="K4363" s="12" t="str">
        <f t="shared" si="616"/>
        <v>30</v>
      </c>
      <c r="L4363" s="2" t="s">
        <v>14</v>
      </c>
      <c r="M4363" s="2" t="s">
        <v>15</v>
      </c>
      <c r="N4363" s="2">
        <v>0.35</v>
      </c>
      <c r="O4363" s="2" t="s">
        <v>16</v>
      </c>
      <c r="P4363" s="2">
        <v>19</v>
      </c>
      <c r="Q4363" s="2">
        <f t="shared" si="617"/>
        <v>3</v>
      </c>
      <c r="R4363" s="2">
        <v>4.49</v>
      </c>
      <c r="S4363" s="2">
        <f t="shared" si="618"/>
        <v>1</v>
      </c>
      <c r="T4363" s="42">
        <f>DataSet!G3377+DataSet!Q3377+DataSet!S3377</f>
        <v>7</v>
      </c>
      <c r="U4363" s="16" t="str">
        <f t="shared" si="619"/>
        <v>High</v>
      </c>
      <c r="V4363" s="4">
        <v>1</v>
      </c>
      <c r="W4363" s="33">
        <f t="shared" si="620"/>
        <v>540.45008196721324</v>
      </c>
      <c r="X4363" s="2" t="s">
        <v>28</v>
      </c>
    </row>
    <row r="4364" spans="1:24" ht="14.25" customHeight="1" x14ac:dyDescent="0.25">
      <c r="A4364" s="2">
        <v>3379</v>
      </c>
      <c r="B4364" s="2">
        <v>64</v>
      </c>
      <c r="C4364" s="2" t="str">
        <f t="shared" si="612"/>
        <v>Seniors</v>
      </c>
      <c r="D4364" s="2" t="s">
        <v>23</v>
      </c>
      <c r="E4364" s="2" t="s">
        <v>29</v>
      </c>
      <c r="F4364" s="2">
        <v>616.67999999999995</v>
      </c>
      <c r="G4364" s="2">
        <f t="shared" si="613"/>
        <v>2</v>
      </c>
      <c r="H4364" s="6">
        <v>47575</v>
      </c>
      <c r="I4364" s="12" t="str">
        <f t="shared" si="614"/>
        <v>2030</v>
      </c>
      <c r="J4364" s="10" t="str">
        <f t="shared" si="615"/>
        <v>Apr</v>
      </c>
      <c r="K4364" s="12" t="str">
        <f t="shared" si="616"/>
        <v>02</v>
      </c>
      <c r="L4364" s="2" t="s">
        <v>14</v>
      </c>
      <c r="M4364" s="2" t="s">
        <v>15</v>
      </c>
      <c r="N4364" s="2">
        <v>0.35</v>
      </c>
      <c r="O4364" s="2" t="s">
        <v>16</v>
      </c>
      <c r="P4364" s="2">
        <v>10</v>
      </c>
      <c r="Q4364" s="2">
        <f t="shared" si="617"/>
        <v>2</v>
      </c>
      <c r="R4364" s="2">
        <v>61.67</v>
      </c>
      <c r="S4364" s="2">
        <f t="shared" si="618"/>
        <v>2</v>
      </c>
      <c r="T4364" s="42">
        <f>DataSet!G3380+DataSet!Q3380+DataSet!S3380</f>
        <v>7</v>
      </c>
      <c r="U4364" s="16" t="str">
        <f t="shared" si="619"/>
        <v>High</v>
      </c>
      <c r="V4364" s="4">
        <v>1</v>
      </c>
      <c r="W4364" s="33">
        <f t="shared" si="620"/>
        <v>544.21165289256214</v>
      </c>
      <c r="X4364" s="2" t="s">
        <v>17</v>
      </c>
    </row>
    <row r="4365" spans="1:24" ht="14.25" customHeight="1" x14ac:dyDescent="0.25">
      <c r="A4365" s="2">
        <v>3535</v>
      </c>
      <c r="B4365" s="2">
        <v>43</v>
      </c>
      <c r="C4365" s="2" t="str">
        <f t="shared" si="612"/>
        <v>Mid Adults</v>
      </c>
      <c r="D4365" s="2" t="s">
        <v>18</v>
      </c>
      <c r="E4365" s="2" t="s">
        <v>27</v>
      </c>
      <c r="F4365" s="2">
        <v>526.89</v>
      </c>
      <c r="G4365" s="2">
        <f t="shared" si="613"/>
        <v>2</v>
      </c>
      <c r="H4365" s="6">
        <v>47731</v>
      </c>
      <c r="I4365" s="12" t="str">
        <f t="shared" si="614"/>
        <v>2030</v>
      </c>
      <c r="J4365" s="10" t="str">
        <f t="shared" si="615"/>
        <v>Sep</v>
      </c>
      <c r="K4365" s="12" t="str">
        <f t="shared" si="616"/>
        <v>05</v>
      </c>
      <c r="L4365" s="2" t="s">
        <v>20</v>
      </c>
      <c r="M4365" s="2" t="s">
        <v>15</v>
      </c>
      <c r="N4365" s="2">
        <v>0.35</v>
      </c>
      <c r="O4365" s="2" t="s">
        <v>16</v>
      </c>
      <c r="P4365" s="2">
        <v>15</v>
      </c>
      <c r="Q4365" s="2">
        <f t="shared" si="617"/>
        <v>2</v>
      </c>
      <c r="R4365" s="2">
        <v>35.130000000000003</v>
      </c>
      <c r="S4365" s="2">
        <f t="shared" si="618"/>
        <v>1</v>
      </c>
      <c r="T4365" s="42">
        <f>DataSet!G3536+DataSet!Q3536+DataSet!S3536</f>
        <v>6</v>
      </c>
      <c r="U4365" s="16" t="str">
        <f t="shared" si="619"/>
        <v>Medium</v>
      </c>
      <c r="V4365" s="4">
        <v>1</v>
      </c>
      <c r="W4365" s="33">
        <f t="shared" si="620"/>
        <v>543.60775000000024</v>
      </c>
      <c r="X4365" s="2" t="s">
        <v>22</v>
      </c>
    </row>
    <row r="4366" spans="1:24" ht="14.25" customHeight="1" x14ac:dyDescent="0.25">
      <c r="A4366" s="2">
        <v>3647</v>
      </c>
      <c r="B4366" s="2">
        <v>35</v>
      </c>
      <c r="C4366" s="2" t="str">
        <f t="shared" si="612"/>
        <v>Early Adults</v>
      </c>
      <c r="D4366" s="2" t="s">
        <v>23</v>
      </c>
      <c r="E4366" s="2" t="s">
        <v>29</v>
      </c>
      <c r="F4366" s="2">
        <v>413.46</v>
      </c>
      <c r="G4366" s="2">
        <f t="shared" si="613"/>
        <v>2</v>
      </c>
      <c r="H4366" s="6">
        <v>47843</v>
      </c>
      <c r="I4366" s="12" t="str">
        <f t="shared" si="614"/>
        <v>2030</v>
      </c>
      <c r="J4366" s="10" t="str">
        <f t="shared" si="615"/>
        <v>Dec</v>
      </c>
      <c r="K4366" s="12" t="str">
        <f t="shared" si="616"/>
        <v>26</v>
      </c>
      <c r="L4366" s="2" t="s">
        <v>20</v>
      </c>
      <c r="M4366" s="2" t="s">
        <v>15</v>
      </c>
      <c r="N4366" s="2">
        <v>0.35</v>
      </c>
      <c r="O4366" s="2" t="s">
        <v>21</v>
      </c>
      <c r="P4366" s="2">
        <v>14</v>
      </c>
      <c r="Q4366" s="2">
        <f t="shared" si="617"/>
        <v>2</v>
      </c>
      <c r="R4366" s="2">
        <v>29.53</v>
      </c>
      <c r="S4366" s="2">
        <f t="shared" si="618"/>
        <v>1</v>
      </c>
      <c r="T4366" s="42">
        <f>DataSet!G3648+DataSet!Q3648+DataSet!S3648</f>
        <v>7</v>
      </c>
      <c r="U4366" s="16" t="str">
        <f t="shared" si="619"/>
        <v>High</v>
      </c>
      <c r="V4366" s="4">
        <v>5</v>
      </c>
      <c r="W4366" s="33">
        <f t="shared" si="620"/>
        <v>539.10343999999986</v>
      </c>
      <c r="X4366" s="2" t="s">
        <v>17</v>
      </c>
    </row>
    <row r="4367" spans="1:24" ht="14.25" customHeight="1" x14ac:dyDescent="0.25">
      <c r="A4367" s="2">
        <v>3910</v>
      </c>
      <c r="B4367" s="2">
        <v>52</v>
      </c>
      <c r="C4367" s="2" t="str">
        <f t="shared" si="612"/>
        <v>Late Adults</v>
      </c>
      <c r="D4367" s="2" t="s">
        <v>18</v>
      </c>
      <c r="E4367" s="2" t="s">
        <v>19</v>
      </c>
      <c r="F4367" s="2">
        <v>346.29</v>
      </c>
      <c r="G4367" s="2">
        <f t="shared" si="613"/>
        <v>1</v>
      </c>
      <c r="H4367" s="6">
        <v>48106</v>
      </c>
      <c r="I4367" s="12" t="str">
        <f t="shared" si="614"/>
        <v>2031</v>
      </c>
      <c r="J4367" s="10" t="str">
        <f t="shared" si="615"/>
        <v>Sep</v>
      </c>
      <c r="K4367" s="12" t="str">
        <f t="shared" si="616"/>
        <v>15</v>
      </c>
      <c r="L4367" s="2" t="s">
        <v>20</v>
      </c>
      <c r="M4367" s="2" t="s">
        <v>15</v>
      </c>
      <c r="N4367" s="2">
        <v>0.35</v>
      </c>
      <c r="O4367" s="2" t="s">
        <v>21</v>
      </c>
      <c r="P4367" s="2">
        <v>13</v>
      </c>
      <c r="Q4367" s="2">
        <f t="shared" si="617"/>
        <v>2</v>
      </c>
      <c r="R4367" s="2">
        <v>26.64</v>
      </c>
      <c r="S4367" s="2">
        <f t="shared" si="618"/>
        <v>1</v>
      </c>
      <c r="T4367" s="42">
        <f>DataSet!G3911+DataSet!Q3911+DataSet!S3911</f>
        <v>7</v>
      </c>
      <c r="U4367" s="16" t="str">
        <f t="shared" si="619"/>
        <v>High</v>
      </c>
      <c r="V4367" s="4">
        <v>1</v>
      </c>
      <c r="W4367" s="33">
        <f t="shared" si="620"/>
        <v>543.74823529411788</v>
      </c>
      <c r="X4367" s="2" t="s">
        <v>28</v>
      </c>
    </row>
    <row r="4368" spans="1:24" ht="14.25" customHeight="1" x14ac:dyDescent="0.25">
      <c r="A4368" s="2">
        <v>4283</v>
      </c>
      <c r="B4368" s="2">
        <v>58</v>
      </c>
      <c r="C4368" s="2" t="str">
        <f t="shared" si="612"/>
        <v>Late Adults</v>
      </c>
      <c r="D4368" s="2" t="s">
        <v>18</v>
      </c>
      <c r="E4368" s="2" t="s">
        <v>29</v>
      </c>
      <c r="F4368" s="2">
        <v>433.07</v>
      </c>
      <c r="G4368" s="2">
        <f t="shared" si="613"/>
        <v>2</v>
      </c>
      <c r="H4368" s="6">
        <v>48479</v>
      </c>
      <c r="I4368" s="12" t="str">
        <f t="shared" si="614"/>
        <v>2032</v>
      </c>
      <c r="J4368" s="10" t="str">
        <f t="shared" si="615"/>
        <v>Sep</v>
      </c>
      <c r="K4368" s="12" t="str">
        <f t="shared" si="616"/>
        <v>22</v>
      </c>
      <c r="L4368" s="2" t="s">
        <v>24</v>
      </c>
      <c r="M4368" s="2" t="s">
        <v>25</v>
      </c>
      <c r="N4368" s="2">
        <v>0.35</v>
      </c>
      <c r="O4368" s="2" t="s">
        <v>16</v>
      </c>
      <c r="P4368" s="2">
        <v>17</v>
      </c>
      <c r="Q4368" s="2">
        <f t="shared" si="617"/>
        <v>3</v>
      </c>
      <c r="R4368" s="2">
        <v>25.47</v>
      </c>
      <c r="S4368" s="2">
        <f t="shared" si="618"/>
        <v>1</v>
      </c>
      <c r="T4368" s="42">
        <f>DataSet!G4284+DataSet!Q4284+DataSet!S4284</f>
        <v>5</v>
      </c>
      <c r="U4368" s="16" t="str">
        <f t="shared" si="619"/>
        <v>Medium</v>
      </c>
      <c r="V4368" s="4">
        <v>1</v>
      </c>
      <c r="W4368" s="33">
        <f t="shared" si="620"/>
        <v>545.42161016949171</v>
      </c>
      <c r="X4368" s="2" t="s">
        <v>22</v>
      </c>
    </row>
    <row r="4369" spans="1:24" ht="14.25" customHeight="1" x14ac:dyDescent="0.25">
      <c r="A4369" s="2">
        <v>257</v>
      </c>
      <c r="B4369" s="2">
        <v>21</v>
      </c>
      <c r="C4369" s="2" t="str">
        <f t="shared" si="612"/>
        <v>Young Adults</v>
      </c>
      <c r="D4369" s="2" t="s">
        <v>12</v>
      </c>
      <c r="E4369" s="2" t="s">
        <v>29</v>
      </c>
      <c r="F4369" s="2">
        <v>652.9</v>
      </c>
      <c r="G4369" s="2">
        <f t="shared" si="613"/>
        <v>3</v>
      </c>
      <c r="H4369" s="6">
        <v>44453</v>
      </c>
      <c r="I4369" s="12" t="str">
        <f t="shared" si="614"/>
        <v>2021</v>
      </c>
      <c r="J4369" s="10" t="str">
        <f t="shared" si="615"/>
        <v>Sep</v>
      </c>
      <c r="K4369" s="12" t="str">
        <f t="shared" si="616"/>
        <v>14</v>
      </c>
      <c r="L4369" s="2" t="s">
        <v>20</v>
      </c>
      <c r="M4369" s="2" t="s">
        <v>25</v>
      </c>
      <c r="N4369" s="2">
        <v>0.34</v>
      </c>
      <c r="O4369" s="2" t="s">
        <v>16</v>
      </c>
      <c r="P4369" s="2">
        <v>11</v>
      </c>
      <c r="Q4369" s="2">
        <f t="shared" si="617"/>
        <v>2</v>
      </c>
      <c r="R4369" s="2">
        <v>59.35</v>
      </c>
      <c r="S4369" s="2">
        <f t="shared" si="618"/>
        <v>2</v>
      </c>
      <c r="T4369" s="42">
        <f>DataSet!G258+DataSet!Q258+DataSet!S258</f>
        <v>4</v>
      </c>
      <c r="U4369" s="16" t="str">
        <f t="shared" si="619"/>
        <v>Low</v>
      </c>
      <c r="V4369" s="4">
        <v>5</v>
      </c>
      <c r="W4369" s="33">
        <f t="shared" si="620"/>
        <v>540.11669354838682</v>
      </c>
      <c r="X4369" s="2" t="s">
        <v>17</v>
      </c>
    </row>
    <row r="4370" spans="1:24" ht="14.25" customHeight="1" x14ac:dyDescent="0.25">
      <c r="A4370" s="2">
        <v>266</v>
      </c>
      <c r="B4370" s="2">
        <v>44</v>
      </c>
      <c r="C4370" s="2" t="str">
        <f t="shared" si="612"/>
        <v>Mid Adults</v>
      </c>
      <c r="D4370" s="2" t="s">
        <v>12</v>
      </c>
      <c r="E4370" s="2" t="s">
        <v>19</v>
      </c>
      <c r="F4370" s="2">
        <v>617.6</v>
      </c>
      <c r="G4370" s="2">
        <f t="shared" si="613"/>
        <v>2</v>
      </c>
      <c r="H4370" s="6">
        <v>44462</v>
      </c>
      <c r="I4370" s="12" t="str">
        <f t="shared" si="614"/>
        <v>2021</v>
      </c>
      <c r="J4370" s="10" t="str">
        <f t="shared" si="615"/>
        <v>Sep</v>
      </c>
      <c r="K4370" s="12" t="str">
        <f t="shared" si="616"/>
        <v>23</v>
      </c>
      <c r="L4370" s="2" t="s">
        <v>14</v>
      </c>
      <c r="M4370" s="2" t="s">
        <v>25</v>
      </c>
      <c r="N4370" s="2">
        <v>0.34</v>
      </c>
      <c r="O4370" s="2" t="s">
        <v>16</v>
      </c>
      <c r="P4370" s="2">
        <v>7</v>
      </c>
      <c r="Q4370" s="2">
        <f t="shared" si="617"/>
        <v>2</v>
      </c>
      <c r="R4370" s="2">
        <v>88.23</v>
      </c>
      <c r="S4370" s="2">
        <f t="shared" si="618"/>
        <v>2</v>
      </c>
      <c r="T4370" s="42">
        <f>DataSet!G267+DataSet!Q267+DataSet!S267</f>
        <v>4</v>
      </c>
      <c r="U4370" s="16" t="str">
        <f t="shared" si="619"/>
        <v>Low</v>
      </c>
      <c r="V4370" s="4">
        <v>1</v>
      </c>
      <c r="W4370" s="33">
        <f t="shared" si="620"/>
        <v>546.38188034188056</v>
      </c>
      <c r="X4370" s="2" t="s">
        <v>28</v>
      </c>
    </row>
    <row r="4371" spans="1:24" ht="14.25" customHeight="1" x14ac:dyDescent="0.25">
      <c r="A4371" s="2">
        <v>303</v>
      </c>
      <c r="B4371" s="2">
        <v>57</v>
      </c>
      <c r="C4371" s="2" t="str">
        <f t="shared" si="612"/>
        <v>Late Adults</v>
      </c>
      <c r="D4371" s="2" t="s">
        <v>23</v>
      </c>
      <c r="E4371" s="2" t="s">
        <v>13</v>
      </c>
      <c r="F4371" s="2">
        <v>429.33</v>
      </c>
      <c r="G4371" s="2">
        <f t="shared" si="613"/>
        <v>2</v>
      </c>
      <c r="H4371" s="6">
        <v>44499</v>
      </c>
      <c r="I4371" s="12" t="str">
        <f t="shared" si="614"/>
        <v>2021</v>
      </c>
      <c r="J4371" s="10" t="str">
        <f t="shared" si="615"/>
        <v>Oct</v>
      </c>
      <c r="K4371" s="12" t="str">
        <f t="shared" si="616"/>
        <v>30</v>
      </c>
      <c r="L4371" s="2" t="s">
        <v>14</v>
      </c>
      <c r="M4371" s="2" t="s">
        <v>25</v>
      </c>
      <c r="N4371" s="2">
        <v>0.34</v>
      </c>
      <c r="O4371" s="2" t="s">
        <v>21</v>
      </c>
      <c r="P4371" s="2">
        <v>8</v>
      </c>
      <c r="Q4371" s="2">
        <f t="shared" si="617"/>
        <v>2</v>
      </c>
      <c r="R4371" s="2">
        <v>53.67</v>
      </c>
      <c r="S4371" s="2">
        <f t="shared" si="618"/>
        <v>2</v>
      </c>
      <c r="T4371" s="42">
        <f>DataSet!G304+DataSet!Q304+DataSet!S304</f>
        <v>4</v>
      </c>
      <c r="U4371" s="16" t="str">
        <f t="shared" si="619"/>
        <v>Low</v>
      </c>
      <c r="V4371" s="4">
        <v>1</v>
      </c>
      <c r="W4371" s="33">
        <f t="shared" si="620"/>
        <v>545.76793103448301</v>
      </c>
      <c r="X4371" s="2" t="s">
        <v>28</v>
      </c>
    </row>
    <row r="4372" spans="1:24" ht="14.25" customHeight="1" x14ac:dyDescent="0.25">
      <c r="A4372" s="2">
        <v>727</v>
      </c>
      <c r="B4372" s="2">
        <v>22</v>
      </c>
      <c r="C4372" s="2" t="str">
        <f t="shared" si="612"/>
        <v>Young Adults</v>
      </c>
      <c r="D4372" s="2" t="s">
        <v>18</v>
      </c>
      <c r="E4372" s="2" t="s">
        <v>13</v>
      </c>
      <c r="F4372" s="2">
        <v>642.74</v>
      </c>
      <c r="G4372" s="2">
        <f t="shared" si="613"/>
        <v>2</v>
      </c>
      <c r="H4372" s="6">
        <v>44923</v>
      </c>
      <c r="I4372" s="12" t="str">
        <f t="shared" si="614"/>
        <v>2022</v>
      </c>
      <c r="J4372" s="10" t="str">
        <f t="shared" si="615"/>
        <v>Dec</v>
      </c>
      <c r="K4372" s="12" t="str">
        <f t="shared" si="616"/>
        <v>28</v>
      </c>
      <c r="L4372" s="2" t="s">
        <v>30</v>
      </c>
      <c r="M4372" s="2" t="s">
        <v>15</v>
      </c>
      <c r="N4372" s="2">
        <v>0.34</v>
      </c>
      <c r="O4372" s="2" t="s">
        <v>16</v>
      </c>
      <c r="P4372" s="2">
        <v>16</v>
      </c>
      <c r="Q4372" s="2">
        <f t="shared" si="617"/>
        <v>3</v>
      </c>
      <c r="R4372" s="2">
        <v>40.17</v>
      </c>
      <c r="S4372" s="2">
        <f t="shared" si="618"/>
        <v>1</v>
      </c>
      <c r="T4372" s="42">
        <f>DataSet!G728+DataSet!Q728+DataSet!S728</f>
        <v>8</v>
      </c>
      <c r="U4372" s="16" t="str">
        <f t="shared" si="619"/>
        <v>High</v>
      </c>
      <c r="V4372" s="4">
        <v>5</v>
      </c>
      <c r="W4372" s="33">
        <f t="shared" si="620"/>
        <v>539.19975609756091</v>
      </c>
      <c r="X4372" s="2" t="s">
        <v>28</v>
      </c>
    </row>
    <row r="4373" spans="1:24" ht="14.25" customHeight="1" x14ac:dyDescent="0.25">
      <c r="A4373" s="2">
        <v>855</v>
      </c>
      <c r="B4373" s="2">
        <v>20</v>
      </c>
      <c r="C4373" s="2" t="str">
        <f t="shared" si="612"/>
        <v>Young Adults</v>
      </c>
      <c r="D4373" s="2" t="s">
        <v>18</v>
      </c>
      <c r="E4373" s="2" t="s">
        <v>19</v>
      </c>
      <c r="F4373" s="2">
        <v>182.24</v>
      </c>
      <c r="G4373" s="2">
        <f t="shared" si="613"/>
        <v>1</v>
      </c>
      <c r="H4373" s="6">
        <v>45051</v>
      </c>
      <c r="I4373" s="12" t="str">
        <f t="shared" si="614"/>
        <v>2023</v>
      </c>
      <c r="J4373" s="10" t="str">
        <f t="shared" si="615"/>
        <v>May</v>
      </c>
      <c r="K4373" s="12" t="str">
        <f t="shared" si="616"/>
        <v>05</v>
      </c>
      <c r="L4373" s="2" t="s">
        <v>20</v>
      </c>
      <c r="M4373" s="2" t="s">
        <v>25</v>
      </c>
      <c r="N4373" s="2">
        <v>0.34</v>
      </c>
      <c r="O4373" s="2" t="s">
        <v>16</v>
      </c>
      <c r="P4373" s="2">
        <v>16</v>
      </c>
      <c r="Q4373" s="2">
        <f t="shared" si="617"/>
        <v>3</v>
      </c>
      <c r="R4373" s="2">
        <v>11.39</v>
      </c>
      <c r="S4373" s="2">
        <f t="shared" si="618"/>
        <v>1</v>
      </c>
      <c r="T4373" s="42">
        <f>DataSet!G856+DataSet!Q856+DataSet!S856</f>
        <v>7</v>
      </c>
      <c r="U4373" s="16" t="str">
        <f t="shared" si="619"/>
        <v>High</v>
      </c>
      <c r="V4373" s="4">
        <v>4</v>
      </c>
      <c r="W4373" s="33">
        <f t="shared" si="620"/>
        <v>525.8016030534352</v>
      </c>
      <c r="X4373" s="2" t="s">
        <v>28</v>
      </c>
    </row>
    <row r="4374" spans="1:24" ht="14.25" customHeight="1" x14ac:dyDescent="0.25">
      <c r="A4374" s="2">
        <v>902</v>
      </c>
      <c r="B4374" s="2">
        <v>58</v>
      </c>
      <c r="C4374" s="2" t="str">
        <f t="shared" si="612"/>
        <v>Late Adults</v>
      </c>
      <c r="D4374" s="2" t="s">
        <v>18</v>
      </c>
      <c r="E4374" s="2" t="s">
        <v>19</v>
      </c>
      <c r="F4374" s="2">
        <v>177.01</v>
      </c>
      <c r="G4374" s="2">
        <f t="shared" si="613"/>
        <v>1</v>
      </c>
      <c r="H4374" s="6">
        <v>45098</v>
      </c>
      <c r="I4374" s="12" t="str">
        <f t="shared" si="614"/>
        <v>2023</v>
      </c>
      <c r="J4374" s="10" t="str">
        <f t="shared" si="615"/>
        <v>Jun</v>
      </c>
      <c r="K4374" s="12" t="str">
        <f t="shared" si="616"/>
        <v>21</v>
      </c>
      <c r="L4374" s="2" t="s">
        <v>24</v>
      </c>
      <c r="M4374" s="2" t="s">
        <v>25</v>
      </c>
      <c r="N4374" s="2">
        <v>0.34</v>
      </c>
      <c r="O4374" s="2" t="s">
        <v>21</v>
      </c>
      <c r="P4374" s="2">
        <v>13</v>
      </c>
      <c r="Q4374" s="2">
        <f t="shared" si="617"/>
        <v>2</v>
      </c>
      <c r="R4374" s="2">
        <v>13.62</v>
      </c>
      <c r="S4374" s="2">
        <f t="shared" si="618"/>
        <v>1</v>
      </c>
      <c r="T4374" s="42">
        <f>DataSet!G903+DataSet!Q903+DataSet!S903</f>
        <v>6</v>
      </c>
      <c r="U4374" s="16" t="str">
        <f t="shared" si="619"/>
        <v>Medium</v>
      </c>
      <c r="V4374" s="4">
        <v>4</v>
      </c>
      <c r="W4374" s="33">
        <f t="shared" si="620"/>
        <v>528.44438461538459</v>
      </c>
      <c r="X4374" s="2" t="s">
        <v>22</v>
      </c>
    </row>
    <row r="4375" spans="1:24" ht="14.25" customHeight="1" x14ac:dyDescent="0.25">
      <c r="A4375" s="2">
        <v>1067</v>
      </c>
      <c r="B4375" s="2">
        <v>41</v>
      </c>
      <c r="C4375" s="2" t="str">
        <f t="shared" si="612"/>
        <v>Mid Adults</v>
      </c>
      <c r="D4375" s="2" t="s">
        <v>18</v>
      </c>
      <c r="E4375" s="2" t="s">
        <v>19</v>
      </c>
      <c r="F4375" s="2">
        <v>533.41</v>
      </c>
      <c r="G4375" s="2">
        <f t="shared" si="613"/>
        <v>2</v>
      </c>
      <c r="H4375" s="6">
        <v>45263</v>
      </c>
      <c r="I4375" s="12" t="str">
        <f t="shared" si="614"/>
        <v>2023</v>
      </c>
      <c r="J4375" s="10" t="str">
        <f t="shared" si="615"/>
        <v>Dec</v>
      </c>
      <c r="K4375" s="12" t="str">
        <f t="shared" si="616"/>
        <v>03</v>
      </c>
      <c r="L4375" s="2" t="s">
        <v>24</v>
      </c>
      <c r="M4375" s="2" t="s">
        <v>15</v>
      </c>
      <c r="N4375" s="2">
        <v>0.34</v>
      </c>
      <c r="O4375" s="2" t="s">
        <v>16</v>
      </c>
      <c r="P4375" s="2">
        <v>18</v>
      </c>
      <c r="Q4375" s="2">
        <f t="shared" si="617"/>
        <v>3</v>
      </c>
      <c r="R4375" s="2">
        <v>29.63</v>
      </c>
      <c r="S4375" s="2">
        <f t="shared" si="618"/>
        <v>1</v>
      </c>
      <c r="T4375" s="42">
        <f>DataSet!G1068+DataSet!Q1068+DataSet!S1068</f>
        <v>6</v>
      </c>
      <c r="U4375" s="16" t="str">
        <f t="shared" si="619"/>
        <v>Medium</v>
      </c>
      <c r="V4375" s="4">
        <v>5</v>
      </c>
      <c r="W4375" s="33">
        <f t="shared" si="620"/>
        <v>538.35106557377037</v>
      </c>
      <c r="X4375" s="2" t="s">
        <v>28</v>
      </c>
    </row>
    <row r="4376" spans="1:24" ht="14.25" customHeight="1" x14ac:dyDescent="0.25">
      <c r="A4376" s="2">
        <v>1253</v>
      </c>
      <c r="B4376" s="2">
        <v>33</v>
      </c>
      <c r="C4376" s="2" t="str">
        <f t="shared" si="612"/>
        <v>Early Adults</v>
      </c>
      <c r="D4376" s="2" t="s">
        <v>26</v>
      </c>
      <c r="E4376" s="2" t="s">
        <v>13</v>
      </c>
      <c r="F4376" s="2">
        <v>748.01</v>
      </c>
      <c r="G4376" s="2">
        <f t="shared" si="613"/>
        <v>3</v>
      </c>
      <c r="H4376" s="6">
        <v>45449</v>
      </c>
      <c r="I4376" s="12" t="str">
        <f t="shared" si="614"/>
        <v>2024</v>
      </c>
      <c r="J4376" s="10" t="str">
        <f t="shared" si="615"/>
        <v>Jun</v>
      </c>
      <c r="K4376" s="12" t="str">
        <f t="shared" si="616"/>
        <v>06</v>
      </c>
      <c r="L4376" s="2" t="s">
        <v>30</v>
      </c>
      <c r="M4376" s="2" t="s">
        <v>25</v>
      </c>
      <c r="N4376" s="2">
        <v>0.34</v>
      </c>
      <c r="O4376" s="2" t="s">
        <v>16</v>
      </c>
      <c r="P4376" s="2">
        <v>19</v>
      </c>
      <c r="Q4376" s="2">
        <f t="shared" si="617"/>
        <v>3</v>
      </c>
      <c r="R4376" s="2">
        <v>39.369999999999997</v>
      </c>
      <c r="S4376" s="2">
        <f t="shared" si="618"/>
        <v>1</v>
      </c>
      <c r="T4376" s="42">
        <f>DataSet!G1254+DataSet!Q1254+DataSet!S1254</f>
        <v>7</v>
      </c>
      <c r="U4376" s="16" t="str">
        <f t="shared" si="619"/>
        <v>High</v>
      </c>
      <c r="V4376" s="4">
        <v>3</v>
      </c>
      <c r="W4376" s="33">
        <f t="shared" si="620"/>
        <v>503.50523076923076</v>
      </c>
      <c r="X4376" s="2" t="s">
        <v>17</v>
      </c>
    </row>
    <row r="4377" spans="1:24" ht="14.25" customHeight="1" x14ac:dyDescent="0.25">
      <c r="A4377" s="2">
        <v>1365</v>
      </c>
      <c r="B4377" s="2">
        <v>49</v>
      </c>
      <c r="C4377" s="2" t="str">
        <f t="shared" si="612"/>
        <v>Mid Adults</v>
      </c>
      <c r="D4377" s="2" t="s">
        <v>12</v>
      </c>
      <c r="E4377" s="2" t="s">
        <v>27</v>
      </c>
      <c r="F4377" s="2">
        <v>461.08</v>
      </c>
      <c r="G4377" s="2">
        <f t="shared" si="613"/>
        <v>2</v>
      </c>
      <c r="H4377" s="6">
        <v>45561</v>
      </c>
      <c r="I4377" s="12" t="str">
        <f t="shared" si="614"/>
        <v>2024</v>
      </c>
      <c r="J4377" s="10" t="str">
        <f t="shared" si="615"/>
        <v>Sep</v>
      </c>
      <c r="K4377" s="12" t="str">
        <f t="shared" si="616"/>
        <v>26</v>
      </c>
      <c r="L4377" s="2" t="s">
        <v>20</v>
      </c>
      <c r="M4377" s="2" t="s">
        <v>25</v>
      </c>
      <c r="N4377" s="2">
        <v>0.34</v>
      </c>
      <c r="O4377" s="2" t="s">
        <v>21</v>
      </c>
      <c r="P4377" s="2">
        <v>18</v>
      </c>
      <c r="Q4377" s="2">
        <f t="shared" si="617"/>
        <v>3</v>
      </c>
      <c r="R4377" s="2">
        <v>25.62</v>
      </c>
      <c r="S4377" s="2">
        <f t="shared" si="618"/>
        <v>1</v>
      </c>
      <c r="T4377" s="42">
        <f>DataSet!G1366+DataSet!Q1366+DataSet!S1366</f>
        <v>7</v>
      </c>
      <c r="U4377" s="16" t="str">
        <f t="shared" si="619"/>
        <v>High</v>
      </c>
      <c r="V4377" s="4">
        <v>1</v>
      </c>
      <c r="W4377" s="33">
        <f t="shared" si="620"/>
        <v>546.78043478260895</v>
      </c>
      <c r="X4377" s="2" t="s">
        <v>17</v>
      </c>
    </row>
    <row r="4378" spans="1:24" ht="14.25" customHeight="1" x14ac:dyDescent="0.25">
      <c r="A4378" s="2">
        <v>1576</v>
      </c>
      <c r="B4378" s="2">
        <v>43</v>
      </c>
      <c r="C4378" s="2" t="str">
        <f t="shared" si="612"/>
        <v>Mid Adults</v>
      </c>
      <c r="D4378" s="2" t="s">
        <v>26</v>
      </c>
      <c r="E4378" s="2" t="s">
        <v>13</v>
      </c>
      <c r="F4378" s="2">
        <v>164.36</v>
      </c>
      <c r="G4378" s="2">
        <f t="shared" si="613"/>
        <v>1</v>
      </c>
      <c r="H4378" s="6">
        <v>45772</v>
      </c>
      <c r="I4378" s="12" t="str">
        <f t="shared" si="614"/>
        <v>2025</v>
      </c>
      <c r="J4378" s="10" t="str">
        <f t="shared" si="615"/>
        <v>Apr</v>
      </c>
      <c r="K4378" s="12" t="str">
        <f t="shared" si="616"/>
        <v>25</v>
      </c>
      <c r="L4378" s="2" t="s">
        <v>30</v>
      </c>
      <c r="M4378" s="2" t="s">
        <v>25</v>
      </c>
      <c r="N4378" s="2">
        <v>0.34</v>
      </c>
      <c r="O4378" s="2" t="s">
        <v>21</v>
      </c>
      <c r="P4378" s="2">
        <v>17</v>
      </c>
      <c r="Q4378" s="2">
        <f t="shared" si="617"/>
        <v>3</v>
      </c>
      <c r="R4378" s="2">
        <v>9.67</v>
      </c>
      <c r="S4378" s="2">
        <f t="shared" si="618"/>
        <v>1</v>
      </c>
      <c r="T4378" s="42">
        <f>DataSet!G1577+DataSet!Q1577+DataSet!S1577</f>
        <v>6</v>
      </c>
      <c r="U4378" s="16" t="str">
        <f t="shared" si="619"/>
        <v>Medium</v>
      </c>
      <c r="V4378" s="4">
        <v>4</v>
      </c>
      <c r="W4378" s="33">
        <f t="shared" si="620"/>
        <v>531.16868217054275</v>
      </c>
      <c r="X4378" s="2" t="s">
        <v>22</v>
      </c>
    </row>
    <row r="4379" spans="1:24" ht="14.25" customHeight="1" x14ac:dyDescent="0.25">
      <c r="A4379" s="2">
        <v>1604</v>
      </c>
      <c r="B4379" s="2">
        <v>18</v>
      </c>
      <c r="C4379" s="2" t="str">
        <f t="shared" si="612"/>
        <v>Young Adults</v>
      </c>
      <c r="D4379" s="2" t="s">
        <v>26</v>
      </c>
      <c r="E4379" s="2" t="s">
        <v>19</v>
      </c>
      <c r="F4379" s="2">
        <v>364.28</v>
      </c>
      <c r="G4379" s="2">
        <f t="shared" si="613"/>
        <v>2</v>
      </c>
      <c r="H4379" s="6">
        <v>45800</v>
      </c>
      <c r="I4379" s="12" t="str">
        <f t="shared" si="614"/>
        <v>2025</v>
      </c>
      <c r="J4379" s="10" t="str">
        <f t="shared" si="615"/>
        <v>May</v>
      </c>
      <c r="K4379" s="12" t="str">
        <f t="shared" si="616"/>
        <v>23</v>
      </c>
      <c r="L4379" s="2" t="s">
        <v>14</v>
      </c>
      <c r="M4379" s="2" t="s">
        <v>15</v>
      </c>
      <c r="N4379" s="2">
        <v>0.34</v>
      </c>
      <c r="O4379" s="2" t="s">
        <v>16</v>
      </c>
      <c r="P4379" s="2">
        <v>3</v>
      </c>
      <c r="Q4379" s="2">
        <f t="shared" si="617"/>
        <v>1</v>
      </c>
      <c r="R4379" s="2">
        <v>121.43</v>
      </c>
      <c r="S4379" s="2">
        <f t="shared" si="618"/>
        <v>2</v>
      </c>
      <c r="T4379" s="42">
        <f>DataSet!G1605+DataSet!Q1605+DataSet!S1605</f>
        <v>7</v>
      </c>
      <c r="U4379" s="16" t="str">
        <f t="shared" si="619"/>
        <v>High</v>
      </c>
      <c r="V4379" s="4">
        <v>2</v>
      </c>
      <c r="W4379" s="33">
        <f t="shared" si="620"/>
        <v>523.59541984732823</v>
      </c>
      <c r="X4379" s="2" t="s">
        <v>28</v>
      </c>
    </row>
    <row r="4380" spans="1:24" ht="14.25" customHeight="1" x14ac:dyDescent="0.25">
      <c r="A4380" s="2">
        <v>1763</v>
      </c>
      <c r="B4380" s="2">
        <v>36</v>
      </c>
      <c r="C4380" s="2" t="str">
        <f t="shared" si="612"/>
        <v>Early Adults</v>
      </c>
      <c r="D4380" s="2" t="s">
        <v>12</v>
      </c>
      <c r="E4380" s="2" t="s">
        <v>13</v>
      </c>
      <c r="F4380" s="2">
        <v>959.3</v>
      </c>
      <c r="G4380" s="2">
        <f t="shared" si="613"/>
        <v>3</v>
      </c>
      <c r="H4380" s="6">
        <v>45959</v>
      </c>
      <c r="I4380" s="12" t="str">
        <f t="shared" si="614"/>
        <v>2025</v>
      </c>
      <c r="J4380" s="10" t="str">
        <f t="shared" si="615"/>
        <v>Oct</v>
      </c>
      <c r="K4380" s="12" t="str">
        <f t="shared" si="616"/>
        <v>29</v>
      </c>
      <c r="L4380" s="2" t="s">
        <v>24</v>
      </c>
      <c r="M4380" s="2" t="s">
        <v>15</v>
      </c>
      <c r="N4380" s="2">
        <v>0.34</v>
      </c>
      <c r="O4380" s="2" t="s">
        <v>21</v>
      </c>
      <c r="P4380" s="2">
        <v>9</v>
      </c>
      <c r="Q4380" s="2">
        <f t="shared" si="617"/>
        <v>2</v>
      </c>
      <c r="R4380" s="2">
        <v>106.59</v>
      </c>
      <c r="S4380" s="2">
        <f t="shared" si="618"/>
        <v>2</v>
      </c>
      <c r="T4380" s="42">
        <f>DataSet!G1764+DataSet!Q1764+DataSet!S1764</f>
        <v>5</v>
      </c>
      <c r="U4380" s="16" t="str">
        <f t="shared" si="619"/>
        <v>Medium</v>
      </c>
      <c r="V4380" s="4">
        <v>2</v>
      </c>
      <c r="W4380" s="33">
        <f t="shared" si="620"/>
        <v>524.82092307692312</v>
      </c>
      <c r="X4380" s="2" t="s">
        <v>22</v>
      </c>
    </row>
    <row r="4381" spans="1:24" ht="14.25" customHeight="1" x14ac:dyDescent="0.25">
      <c r="A4381" s="2">
        <v>1965</v>
      </c>
      <c r="B4381" s="2">
        <v>55</v>
      </c>
      <c r="C4381" s="2" t="str">
        <f t="shared" si="612"/>
        <v>Late Adults</v>
      </c>
      <c r="D4381" s="2" t="s">
        <v>12</v>
      </c>
      <c r="E4381" s="2" t="s">
        <v>27</v>
      </c>
      <c r="F4381" s="2">
        <v>641.69000000000005</v>
      </c>
      <c r="G4381" s="2">
        <f t="shared" si="613"/>
        <v>2</v>
      </c>
      <c r="H4381" s="6">
        <v>46161</v>
      </c>
      <c r="I4381" s="12" t="str">
        <f t="shared" si="614"/>
        <v>2026</v>
      </c>
      <c r="J4381" s="10" t="str">
        <f t="shared" si="615"/>
        <v>May</v>
      </c>
      <c r="K4381" s="12" t="str">
        <f t="shared" si="616"/>
        <v>19</v>
      </c>
      <c r="L4381" s="2" t="s">
        <v>24</v>
      </c>
      <c r="M4381" s="2" t="s">
        <v>15</v>
      </c>
      <c r="N4381" s="2">
        <v>0.34</v>
      </c>
      <c r="O4381" s="2" t="s">
        <v>16</v>
      </c>
      <c r="P4381" s="2">
        <v>17</v>
      </c>
      <c r="Q4381" s="2">
        <f t="shared" si="617"/>
        <v>3</v>
      </c>
      <c r="R4381" s="2">
        <v>37.75</v>
      </c>
      <c r="S4381" s="2">
        <f t="shared" si="618"/>
        <v>1</v>
      </c>
      <c r="T4381" s="42">
        <f>DataSet!G1966+DataSet!Q1966+DataSet!S1966</f>
        <v>5</v>
      </c>
      <c r="U4381" s="16" t="str">
        <f t="shared" si="619"/>
        <v>Medium</v>
      </c>
      <c r="V4381" s="4">
        <v>2</v>
      </c>
      <c r="W4381" s="33">
        <f t="shared" si="620"/>
        <v>521.45286821705429</v>
      </c>
      <c r="X4381" s="2" t="s">
        <v>17</v>
      </c>
    </row>
    <row r="4382" spans="1:24" ht="14.25" customHeight="1" x14ac:dyDescent="0.25">
      <c r="A4382" s="2">
        <v>2557</v>
      </c>
      <c r="B4382" s="2">
        <v>47</v>
      </c>
      <c r="C4382" s="2" t="str">
        <f t="shared" si="612"/>
        <v>Mid Adults</v>
      </c>
      <c r="D4382" s="2" t="s">
        <v>26</v>
      </c>
      <c r="E4382" s="2" t="s">
        <v>19</v>
      </c>
      <c r="F4382" s="2">
        <v>718.68</v>
      </c>
      <c r="G4382" s="2">
        <f t="shared" si="613"/>
        <v>3</v>
      </c>
      <c r="H4382" s="6">
        <v>46753</v>
      </c>
      <c r="I4382" s="12" t="str">
        <f t="shared" si="614"/>
        <v>2028</v>
      </c>
      <c r="J4382" s="10" t="str">
        <f t="shared" si="615"/>
        <v>Jan</v>
      </c>
      <c r="K4382" s="12" t="str">
        <f t="shared" si="616"/>
        <v>01</v>
      </c>
      <c r="L4382" s="2" t="s">
        <v>24</v>
      </c>
      <c r="M4382" s="2" t="s">
        <v>15</v>
      </c>
      <c r="N4382" s="2">
        <v>0.34</v>
      </c>
      <c r="O4382" s="2" t="s">
        <v>16</v>
      </c>
      <c r="P4382" s="2">
        <v>11</v>
      </c>
      <c r="Q4382" s="2">
        <f t="shared" si="617"/>
        <v>2</v>
      </c>
      <c r="R4382" s="2">
        <v>65.33</v>
      </c>
      <c r="S4382" s="2">
        <f t="shared" si="618"/>
        <v>2</v>
      </c>
      <c r="T4382" s="42">
        <f>DataSet!G2558+DataSet!Q2558+DataSet!S2558</f>
        <v>6</v>
      </c>
      <c r="U4382" s="16" t="str">
        <f t="shared" si="619"/>
        <v>Medium</v>
      </c>
      <c r="V4382" s="4">
        <v>1</v>
      </c>
      <c r="W4382" s="33">
        <f t="shared" si="620"/>
        <v>547.53219298245642</v>
      </c>
      <c r="X4382" s="2" t="s">
        <v>28</v>
      </c>
    </row>
    <row r="4383" spans="1:24" ht="14.25" customHeight="1" x14ac:dyDescent="0.25">
      <c r="A4383" s="2">
        <v>3070</v>
      </c>
      <c r="B4383" s="2">
        <v>68</v>
      </c>
      <c r="C4383" s="2" t="str">
        <f t="shared" si="612"/>
        <v>Seniors</v>
      </c>
      <c r="D4383" s="2" t="s">
        <v>12</v>
      </c>
      <c r="E4383" s="2" t="s">
        <v>13</v>
      </c>
      <c r="F4383" s="2">
        <v>984.4</v>
      </c>
      <c r="G4383" s="2">
        <f t="shared" si="613"/>
        <v>3</v>
      </c>
      <c r="H4383" s="6">
        <v>47266</v>
      </c>
      <c r="I4383" s="12" t="str">
        <f t="shared" si="614"/>
        <v>2029</v>
      </c>
      <c r="J4383" s="10" t="str">
        <f t="shared" si="615"/>
        <v>May</v>
      </c>
      <c r="K4383" s="12" t="str">
        <f t="shared" si="616"/>
        <v>28</v>
      </c>
      <c r="L4383" s="2" t="s">
        <v>24</v>
      </c>
      <c r="M4383" s="2" t="s">
        <v>25</v>
      </c>
      <c r="N4383" s="2">
        <v>0.34</v>
      </c>
      <c r="O4383" s="2" t="s">
        <v>21</v>
      </c>
      <c r="P4383" s="2">
        <v>19</v>
      </c>
      <c r="Q4383" s="2">
        <f t="shared" si="617"/>
        <v>3</v>
      </c>
      <c r="R4383" s="2">
        <v>51.81</v>
      </c>
      <c r="S4383" s="2">
        <f t="shared" si="618"/>
        <v>2</v>
      </c>
      <c r="T4383" s="42">
        <f>DataSet!G3071+DataSet!Q3071+DataSet!S3071</f>
        <v>5</v>
      </c>
      <c r="U4383" s="16" t="str">
        <f t="shared" si="619"/>
        <v>Medium</v>
      </c>
      <c r="V4383" s="4">
        <v>2</v>
      </c>
      <c r="W4383" s="33">
        <f t="shared" si="620"/>
        <v>520.51351562499997</v>
      </c>
      <c r="X4383" s="2" t="s">
        <v>22</v>
      </c>
    </row>
    <row r="4384" spans="1:24" ht="14.25" customHeight="1" x14ac:dyDescent="0.25">
      <c r="A4384" s="2">
        <v>3186</v>
      </c>
      <c r="B4384" s="2">
        <v>42</v>
      </c>
      <c r="C4384" s="2" t="str">
        <f t="shared" si="612"/>
        <v>Mid Adults</v>
      </c>
      <c r="D4384" s="2" t="s">
        <v>26</v>
      </c>
      <c r="E4384" s="2" t="s">
        <v>19</v>
      </c>
      <c r="F4384" s="2">
        <v>540.91</v>
      </c>
      <c r="G4384" s="2">
        <f t="shared" si="613"/>
        <v>2</v>
      </c>
      <c r="H4384" s="6">
        <v>47382</v>
      </c>
      <c r="I4384" s="12" t="str">
        <f t="shared" si="614"/>
        <v>2029</v>
      </c>
      <c r="J4384" s="10" t="str">
        <f t="shared" si="615"/>
        <v>Sep</v>
      </c>
      <c r="K4384" s="12" t="str">
        <f t="shared" si="616"/>
        <v>21</v>
      </c>
      <c r="L4384" s="2" t="s">
        <v>14</v>
      </c>
      <c r="M4384" s="2" t="s">
        <v>25</v>
      </c>
      <c r="N4384" s="2">
        <v>0.34</v>
      </c>
      <c r="O4384" s="2" t="s">
        <v>16</v>
      </c>
      <c r="P4384" s="2">
        <v>10</v>
      </c>
      <c r="Q4384" s="2">
        <f t="shared" si="617"/>
        <v>2</v>
      </c>
      <c r="R4384" s="2">
        <v>54.09</v>
      </c>
      <c r="S4384" s="2">
        <f t="shared" si="618"/>
        <v>2</v>
      </c>
      <c r="T4384" s="42">
        <f>DataSet!G3187+DataSet!Q3187+DataSet!S3187</f>
        <v>6</v>
      </c>
      <c r="U4384" s="16" t="str">
        <f t="shared" si="619"/>
        <v>Medium</v>
      </c>
      <c r="V4384" s="4">
        <v>2</v>
      </c>
      <c r="W4384" s="33">
        <f t="shared" si="620"/>
        <v>516.86086614173223</v>
      </c>
      <c r="X4384" s="2" t="s">
        <v>22</v>
      </c>
    </row>
    <row r="4385" spans="1:24" ht="14.25" customHeight="1" x14ac:dyDescent="0.25">
      <c r="A4385" s="2">
        <v>3256</v>
      </c>
      <c r="B4385" s="2">
        <v>32</v>
      </c>
      <c r="C4385" s="2" t="str">
        <f t="shared" si="612"/>
        <v>Early Adults</v>
      </c>
      <c r="D4385" s="2" t="s">
        <v>26</v>
      </c>
      <c r="E4385" s="2" t="s">
        <v>27</v>
      </c>
      <c r="F4385" s="2">
        <v>519.16999999999996</v>
      </c>
      <c r="G4385" s="2">
        <f t="shared" si="613"/>
        <v>2</v>
      </c>
      <c r="H4385" s="6">
        <v>47452</v>
      </c>
      <c r="I4385" s="12" t="str">
        <f t="shared" si="614"/>
        <v>2029</v>
      </c>
      <c r="J4385" s="10" t="str">
        <f t="shared" si="615"/>
        <v>Nov</v>
      </c>
      <c r="K4385" s="12" t="str">
        <f t="shared" si="616"/>
        <v>30</v>
      </c>
      <c r="L4385" s="2" t="s">
        <v>24</v>
      </c>
      <c r="M4385" s="2" t="s">
        <v>15</v>
      </c>
      <c r="N4385" s="2">
        <v>0.34</v>
      </c>
      <c r="O4385" s="2" t="s">
        <v>21</v>
      </c>
      <c r="P4385" s="2">
        <v>6</v>
      </c>
      <c r="Q4385" s="2">
        <f t="shared" si="617"/>
        <v>2</v>
      </c>
      <c r="R4385" s="2">
        <v>86.53</v>
      </c>
      <c r="S4385" s="2">
        <f t="shared" si="618"/>
        <v>2</v>
      </c>
      <c r="T4385" s="42">
        <f>DataSet!G3257+DataSet!Q3257+DataSet!S3257</f>
        <v>4</v>
      </c>
      <c r="U4385" s="16" t="str">
        <f t="shared" si="619"/>
        <v>Low</v>
      </c>
      <c r="V4385" s="4">
        <v>1</v>
      </c>
      <c r="W4385" s="33">
        <f t="shared" si="620"/>
        <v>546.01761061946934</v>
      </c>
      <c r="X4385" s="2" t="s">
        <v>28</v>
      </c>
    </row>
    <row r="4386" spans="1:24" ht="14.25" customHeight="1" x14ac:dyDescent="0.25">
      <c r="A4386" s="2">
        <v>3936</v>
      </c>
      <c r="B4386" s="2">
        <v>27</v>
      </c>
      <c r="C4386" s="2" t="str">
        <f t="shared" si="612"/>
        <v>Young Adults</v>
      </c>
      <c r="D4386" s="2" t="s">
        <v>23</v>
      </c>
      <c r="E4386" s="2" t="s">
        <v>27</v>
      </c>
      <c r="F4386" s="2">
        <v>115.17</v>
      </c>
      <c r="G4386" s="2">
        <f t="shared" si="613"/>
        <v>1</v>
      </c>
      <c r="H4386" s="6">
        <v>48132</v>
      </c>
      <c r="I4386" s="12" t="str">
        <f t="shared" si="614"/>
        <v>2031</v>
      </c>
      <c r="J4386" s="10" t="str">
        <f t="shared" si="615"/>
        <v>Oct</v>
      </c>
      <c r="K4386" s="12" t="str">
        <f t="shared" si="616"/>
        <v>11</v>
      </c>
      <c r="L4386" s="2" t="s">
        <v>24</v>
      </c>
      <c r="M4386" s="2" t="s">
        <v>15</v>
      </c>
      <c r="N4386" s="2">
        <v>0.34</v>
      </c>
      <c r="O4386" s="2" t="s">
        <v>21</v>
      </c>
      <c r="P4386" s="2">
        <v>2</v>
      </c>
      <c r="Q4386" s="2">
        <f t="shared" si="617"/>
        <v>1</v>
      </c>
      <c r="R4386" s="2">
        <v>57.58</v>
      </c>
      <c r="S4386" s="2">
        <f t="shared" si="618"/>
        <v>2</v>
      </c>
      <c r="T4386" s="42">
        <f>DataSet!G3937+DataSet!Q3937+DataSet!S3937</f>
        <v>7</v>
      </c>
      <c r="U4386" s="16" t="str">
        <f t="shared" si="619"/>
        <v>High</v>
      </c>
      <c r="V4386" s="4">
        <v>4</v>
      </c>
      <c r="W4386" s="33">
        <f t="shared" si="620"/>
        <v>534.03437500000007</v>
      </c>
      <c r="X4386" s="2" t="s">
        <v>17</v>
      </c>
    </row>
    <row r="4387" spans="1:24" ht="14.25" customHeight="1" x14ac:dyDescent="0.25">
      <c r="A4387" s="2">
        <v>4235</v>
      </c>
      <c r="B4387" s="2">
        <v>27</v>
      </c>
      <c r="C4387" s="2" t="str">
        <f t="shared" si="612"/>
        <v>Young Adults</v>
      </c>
      <c r="D4387" s="2" t="s">
        <v>18</v>
      </c>
      <c r="E4387" s="2" t="s">
        <v>29</v>
      </c>
      <c r="F4387" s="2">
        <v>385.17</v>
      </c>
      <c r="G4387" s="2">
        <f t="shared" si="613"/>
        <v>2</v>
      </c>
      <c r="H4387" s="6">
        <v>48431</v>
      </c>
      <c r="I4387" s="12" t="str">
        <f t="shared" si="614"/>
        <v>2032</v>
      </c>
      <c r="J4387" s="10" t="str">
        <f t="shared" si="615"/>
        <v>Aug</v>
      </c>
      <c r="K4387" s="12" t="str">
        <f t="shared" si="616"/>
        <v>05</v>
      </c>
      <c r="L4387" s="2" t="s">
        <v>24</v>
      </c>
      <c r="M4387" s="2" t="s">
        <v>25</v>
      </c>
      <c r="N4387" s="2">
        <v>0.34</v>
      </c>
      <c r="O4387" s="2" t="s">
        <v>21</v>
      </c>
      <c r="P4387" s="2">
        <v>1</v>
      </c>
      <c r="Q4387" s="2">
        <f t="shared" si="617"/>
        <v>1</v>
      </c>
      <c r="R4387" s="2">
        <v>385.17</v>
      </c>
      <c r="S4387" s="2">
        <f t="shared" si="618"/>
        <v>3</v>
      </c>
      <c r="T4387" s="42">
        <f>DataSet!G4236+DataSet!Q4236+DataSet!S4236</f>
        <v>5</v>
      </c>
      <c r="U4387" s="16" t="str">
        <f t="shared" si="619"/>
        <v>Medium</v>
      </c>
      <c r="V4387" s="4">
        <v>5</v>
      </c>
      <c r="W4387" s="33">
        <f t="shared" si="620"/>
        <v>538.3919008264462</v>
      </c>
      <c r="X4387" s="2" t="s">
        <v>28</v>
      </c>
    </row>
    <row r="4388" spans="1:24" ht="14.25" customHeight="1" x14ac:dyDescent="0.25">
      <c r="A4388" s="2">
        <v>4891</v>
      </c>
      <c r="B4388" s="2">
        <v>41</v>
      </c>
      <c r="C4388" s="2" t="str">
        <f t="shared" si="612"/>
        <v>Mid Adults</v>
      </c>
      <c r="D4388" s="2" t="s">
        <v>18</v>
      </c>
      <c r="E4388" s="2" t="s">
        <v>19</v>
      </c>
      <c r="F4388" s="2">
        <v>657.14</v>
      </c>
      <c r="G4388" s="2">
        <f t="shared" si="613"/>
        <v>3</v>
      </c>
      <c r="H4388" s="6">
        <v>49087</v>
      </c>
      <c r="I4388" s="12" t="str">
        <f t="shared" si="614"/>
        <v>2034</v>
      </c>
      <c r="J4388" s="10" t="str">
        <f t="shared" si="615"/>
        <v>May</v>
      </c>
      <c r="K4388" s="12" t="str">
        <f t="shared" si="616"/>
        <v>23</v>
      </c>
      <c r="L4388" s="2" t="s">
        <v>30</v>
      </c>
      <c r="M4388" s="2" t="s">
        <v>25</v>
      </c>
      <c r="N4388" s="2">
        <v>0.34</v>
      </c>
      <c r="O4388" s="2" t="s">
        <v>21</v>
      </c>
      <c r="P4388" s="2">
        <v>5</v>
      </c>
      <c r="Q4388" s="2">
        <f t="shared" si="617"/>
        <v>1</v>
      </c>
      <c r="R4388" s="2">
        <v>131.43</v>
      </c>
      <c r="S4388" s="2">
        <f t="shared" si="618"/>
        <v>2</v>
      </c>
      <c r="T4388" s="42">
        <f>DataSet!G4892+DataSet!Q4892+DataSet!S4892</f>
        <v>4</v>
      </c>
      <c r="U4388" s="16" t="str">
        <f t="shared" si="619"/>
        <v>Low</v>
      </c>
      <c r="V4388" s="4">
        <v>5</v>
      </c>
      <c r="W4388" s="33">
        <f t="shared" si="620"/>
        <v>539.66874999999993</v>
      </c>
      <c r="X4388" s="2" t="s">
        <v>22</v>
      </c>
    </row>
    <row r="4389" spans="1:24" ht="14.25" customHeight="1" x14ac:dyDescent="0.25">
      <c r="A4389" s="2">
        <v>4937</v>
      </c>
      <c r="B4389" s="2">
        <v>65</v>
      </c>
      <c r="C4389" s="2" t="str">
        <f t="shared" si="612"/>
        <v>Seniors</v>
      </c>
      <c r="D4389" s="2" t="s">
        <v>18</v>
      </c>
      <c r="E4389" s="2" t="s">
        <v>27</v>
      </c>
      <c r="F4389" s="2">
        <v>430.47</v>
      </c>
      <c r="G4389" s="2">
        <f t="shared" si="613"/>
        <v>2</v>
      </c>
      <c r="H4389" s="6">
        <v>49133</v>
      </c>
      <c r="I4389" s="12" t="str">
        <f t="shared" si="614"/>
        <v>2034</v>
      </c>
      <c r="J4389" s="10" t="str">
        <f t="shared" si="615"/>
        <v>Jul</v>
      </c>
      <c r="K4389" s="12" t="str">
        <f t="shared" si="616"/>
        <v>08</v>
      </c>
      <c r="L4389" s="2" t="s">
        <v>14</v>
      </c>
      <c r="M4389" s="2" t="s">
        <v>15</v>
      </c>
      <c r="N4389" s="2">
        <v>0.34</v>
      </c>
      <c r="O4389" s="2" t="s">
        <v>16</v>
      </c>
      <c r="P4389" s="2">
        <v>15</v>
      </c>
      <c r="Q4389" s="2">
        <f t="shared" si="617"/>
        <v>2</v>
      </c>
      <c r="R4389" s="2">
        <v>28.7</v>
      </c>
      <c r="S4389" s="2">
        <f t="shared" si="618"/>
        <v>1</v>
      </c>
      <c r="T4389" s="42">
        <f>DataSet!G4938+DataSet!Q4938+DataSet!S4938</f>
        <v>4</v>
      </c>
      <c r="U4389" s="16" t="str">
        <f t="shared" si="619"/>
        <v>Low</v>
      </c>
      <c r="V4389" s="4">
        <v>3</v>
      </c>
      <c r="W4389" s="33">
        <f t="shared" si="620"/>
        <v>501.6098449612403</v>
      </c>
      <c r="X4389" s="2" t="s">
        <v>17</v>
      </c>
    </row>
    <row r="4390" spans="1:24" ht="14.25" customHeight="1" x14ac:dyDescent="0.25">
      <c r="A4390" s="2">
        <v>4943</v>
      </c>
      <c r="B4390" s="2">
        <v>55</v>
      </c>
      <c r="C4390" s="2" t="str">
        <f t="shared" si="612"/>
        <v>Late Adults</v>
      </c>
      <c r="D4390" s="2" t="s">
        <v>23</v>
      </c>
      <c r="E4390" s="2" t="s">
        <v>19</v>
      </c>
      <c r="F4390" s="2">
        <v>643.16999999999996</v>
      </c>
      <c r="G4390" s="2">
        <f t="shared" si="613"/>
        <v>2</v>
      </c>
      <c r="H4390" s="6">
        <v>49139</v>
      </c>
      <c r="I4390" s="12" t="str">
        <f t="shared" si="614"/>
        <v>2034</v>
      </c>
      <c r="J4390" s="10" t="str">
        <f t="shared" si="615"/>
        <v>Jul</v>
      </c>
      <c r="K4390" s="12" t="str">
        <f t="shared" si="616"/>
        <v>14</v>
      </c>
      <c r="L4390" s="2" t="s">
        <v>14</v>
      </c>
      <c r="M4390" s="2" t="s">
        <v>15</v>
      </c>
      <c r="N4390" s="2">
        <v>0.34</v>
      </c>
      <c r="O4390" s="2" t="s">
        <v>21</v>
      </c>
      <c r="P4390" s="2">
        <v>19</v>
      </c>
      <c r="Q4390" s="2">
        <f t="shared" si="617"/>
        <v>3</v>
      </c>
      <c r="R4390" s="2">
        <v>33.85</v>
      </c>
      <c r="S4390" s="2">
        <f t="shared" si="618"/>
        <v>1</v>
      </c>
      <c r="T4390" s="42">
        <f>DataSet!G4944+DataSet!Q4944+DataSet!S4944</f>
        <v>5</v>
      </c>
      <c r="U4390" s="16" t="str">
        <f t="shared" si="619"/>
        <v>Medium</v>
      </c>
      <c r="V4390" s="4">
        <v>3</v>
      </c>
      <c r="W4390" s="33">
        <f t="shared" si="620"/>
        <v>502.16562499999998</v>
      </c>
      <c r="X4390" s="2" t="s">
        <v>17</v>
      </c>
    </row>
    <row r="4391" spans="1:24" ht="14.25" customHeight="1" x14ac:dyDescent="0.25">
      <c r="A4391" s="2">
        <v>4995</v>
      </c>
      <c r="B4391" s="2">
        <v>25</v>
      </c>
      <c r="C4391" s="2" t="str">
        <f t="shared" si="612"/>
        <v>Young Adults</v>
      </c>
      <c r="D4391" s="2" t="s">
        <v>23</v>
      </c>
      <c r="E4391" s="2" t="s">
        <v>13</v>
      </c>
      <c r="F4391" s="2">
        <v>468.07</v>
      </c>
      <c r="G4391" s="2">
        <f t="shared" si="613"/>
        <v>2</v>
      </c>
      <c r="H4391" s="6">
        <v>49191</v>
      </c>
      <c r="I4391" s="12" t="str">
        <f t="shared" si="614"/>
        <v>2034</v>
      </c>
      <c r="J4391" s="10" t="str">
        <f t="shared" si="615"/>
        <v>Sep</v>
      </c>
      <c r="K4391" s="12" t="str">
        <f t="shared" si="616"/>
        <v>04</v>
      </c>
      <c r="L4391" s="2" t="s">
        <v>24</v>
      </c>
      <c r="M4391" s="2" t="s">
        <v>25</v>
      </c>
      <c r="N4391" s="2">
        <v>0.34</v>
      </c>
      <c r="O4391" s="2" t="s">
        <v>21</v>
      </c>
      <c r="P4391" s="2">
        <v>11</v>
      </c>
      <c r="Q4391" s="2">
        <f t="shared" si="617"/>
        <v>2</v>
      </c>
      <c r="R4391" s="2">
        <v>42.55</v>
      </c>
      <c r="S4391" s="2">
        <f t="shared" si="618"/>
        <v>1</v>
      </c>
      <c r="T4391" s="42">
        <f>DataSet!G4996+DataSet!Q4996+DataSet!S4996</f>
        <v>4</v>
      </c>
      <c r="U4391" s="16" t="str">
        <f t="shared" si="619"/>
        <v>Low</v>
      </c>
      <c r="V4391" s="4">
        <v>5</v>
      </c>
      <c r="W4391" s="33">
        <f t="shared" si="620"/>
        <v>538.68159663865538</v>
      </c>
      <c r="X4391" s="2" t="s">
        <v>17</v>
      </c>
    </row>
    <row r="4392" spans="1:24" ht="14.25" customHeight="1" x14ac:dyDescent="0.25">
      <c r="A4392" s="2">
        <v>118</v>
      </c>
      <c r="B4392" s="2">
        <v>66</v>
      </c>
      <c r="C4392" s="2" t="str">
        <f t="shared" si="612"/>
        <v>Seniors</v>
      </c>
      <c r="D4392" s="2" t="s">
        <v>26</v>
      </c>
      <c r="E4392" s="2" t="s">
        <v>19</v>
      </c>
      <c r="F4392" s="2">
        <v>245.72</v>
      </c>
      <c r="G4392" s="2">
        <f t="shared" si="613"/>
        <v>1</v>
      </c>
      <c r="H4392" s="6">
        <v>44314</v>
      </c>
      <c r="I4392" s="12" t="str">
        <f t="shared" si="614"/>
        <v>2021</v>
      </c>
      <c r="J4392" s="10" t="str">
        <f t="shared" si="615"/>
        <v>Apr</v>
      </c>
      <c r="K4392" s="12" t="str">
        <f t="shared" si="616"/>
        <v>28</v>
      </c>
      <c r="L4392" s="2" t="s">
        <v>24</v>
      </c>
      <c r="M4392" s="2" t="s">
        <v>15</v>
      </c>
      <c r="N4392" s="2">
        <v>0.33</v>
      </c>
      <c r="O4392" s="2" t="s">
        <v>21</v>
      </c>
      <c r="P4392" s="2">
        <v>6</v>
      </c>
      <c r="Q4392" s="2">
        <f t="shared" si="617"/>
        <v>2</v>
      </c>
      <c r="R4392" s="2">
        <v>40.950000000000003</v>
      </c>
      <c r="S4392" s="2">
        <f t="shared" si="618"/>
        <v>1</v>
      </c>
      <c r="T4392" s="42">
        <f>DataSet!G119+DataSet!Q119+DataSet!S119</f>
        <v>7</v>
      </c>
      <c r="U4392" s="16" t="str">
        <f t="shared" si="619"/>
        <v>High</v>
      </c>
      <c r="V4392" s="4">
        <v>5</v>
      </c>
      <c r="W4392" s="33">
        <f t="shared" si="620"/>
        <v>539.28</v>
      </c>
      <c r="X4392" s="2" t="s">
        <v>17</v>
      </c>
    </row>
    <row r="4393" spans="1:24" ht="14.25" customHeight="1" x14ac:dyDescent="0.25">
      <c r="A4393" s="2">
        <v>372</v>
      </c>
      <c r="B4393" s="2">
        <v>29</v>
      </c>
      <c r="C4393" s="2" t="str">
        <f t="shared" si="612"/>
        <v>Young Adults</v>
      </c>
      <c r="D4393" s="2" t="s">
        <v>18</v>
      </c>
      <c r="E4393" s="2" t="s">
        <v>29</v>
      </c>
      <c r="F4393" s="2">
        <v>535.08000000000004</v>
      </c>
      <c r="G4393" s="2">
        <f t="shared" si="613"/>
        <v>2</v>
      </c>
      <c r="H4393" s="6">
        <v>44568</v>
      </c>
      <c r="I4393" s="12" t="str">
        <f t="shared" si="614"/>
        <v>2022</v>
      </c>
      <c r="J4393" s="10" t="str">
        <f t="shared" si="615"/>
        <v>Jan</v>
      </c>
      <c r="K4393" s="12" t="str">
        <f t="shared" si="616"/>
        <v>07</v>
      </c>
      <c r="L4393" s="2" t="s">
        <v>14</v>
      </c>
      <c r="M4393" s="2" t="s">
        <v>25</v>
      </c>
      <c r="N4393" s="2">
        <v>0.33</v>
      </c>
      <c r="O4393" s="2" t="s">
        <v>16</v>
      </c>
      <c r="P4393" s="2">
        <v>6</v>
      </c>
      <c r="Q4393" s="2">
        <f t="shared" si="617"/>
        <v>2</v>
      </c>
      <c r="R4393" s="2">
        <v>89.18</v>
      </c>
      <c r="S4393" s="2">
        <f t="shared" si="618"/>
        <v>2</v>
      </c>
      <c r="T4393" s="42">
        <f>DataSet!G373+DataSet!Q373+DataSet!S373</f>
        <v>7</v>
      </c>
      <c r="U4393" s="16" t="str">
        <f t="shared" si="619"/>
        <v>High</v>
      </c>
      <c r="V4393" s="4">
        <v>4</v>
      </c>
      <c r="W4393" s="33">
        <f t="shared" si="620"/>
        <v>537.33251968503941</v>
      </c>
      <c r="X4393" s="2" t="s">
        <v>28</v>
      </c>
    </row>
    <row r="4394" spans="1:24" ht="14.25" customHeight="1" x14ac:dyDescent="0.25">
      <c r="A4394" s="2">
        <v>496</v>
      </c>
      <c r="B4394" s="2">
        <v>24</v>
      </c>
      <c r="C4394" s="2" t="str">
        <f t="shared" si="612"/>
        <v>Young Adults</v>
      </c>
      <c r="D4394" s="2" t="s">
        <v>18</v>
      </c>
      <c r="E4394" s="2" t="s">
        <v>19</v>
      </c>
      <c r="F4394" s="2">
        <v>457.56</v>
      </c>
      <c r="G4394" s="2">
        <f t="shared" si="613"/>
        <v>2</v>
      </c>
      <c r="H4394" s="6">
        <v>44692</v>
      </c>
      <c r="I4394" s="12" t="str">
        <f t="shared" si="614"/>
        <v>2022</v>
      </c>
      <c r="J4394" s="10" t="str">
        <f t="shared" si="615"/>
        <v>May</v>
      </c>
      <c r="K4394" s="12" t="str">
        <f t="shared" si="616"/>
        <v>11</v>
      </c>
      <c r="L4394" s="2" t="s">
        <v>14</v>
      </c>
      <c r="M4394" s="2" t="s">
        <v>25</v>
      </c>
      <c r="N4394" s="2">
        <v>0.33</v>
      </c>
      <c r="O4394" s="2" t="s">
        <v>16</v>
      </c>
      <c r="P4394" s="2">
        <v>16</v>
      </c>
      <c r="Q4394" s="2">
        <f t="shared" si="617"/>
        <v>3</v>
      </c>
      <c r="R4394" s="2">
        <v>28.6</v>
      </c>
      <c r="S4394" s="2">
        <f t="shared" si="618"/>
        <v>1</v>
      </c>
      <c r="T4394" s="42">
        <f>DataSet!G497+DataSet!Q497+DataSet!S497</f>
        <v>6</v>
      </c>
      <c r="U4394" s="16" t="str">
        <f t="shared" si="619"/>
        <v>Medium</v>
      </c>
      <c r="V4394" s="4">
        <v>3</v>
      </c>
      <c r="W4394" s="33">
        <f t="shared" si="620"/>
        <v>501.05535433070867</v>
      </c>
      <c r="X4394" s="2" t="s">
        <v>28</v>
      </c>
    </row>
    <row r="4395" spans="1:24" ht="14.25" customHeight="1" x14ac:dyDescent="0.25">
      <c r="A4395" s="2">
        <v>504</v>
      </c>
      <c r="B4395" s="2">
        <v>67</v>
      </c>
      <c r="C4395" s="2" t="str">
        <f t="shared" si="612"/>
        <v>Seniors</v>
      </c>
      <c r="D4395" s="2" t="s">
        <v>18</v>
      </c>
      <c r="E4395" s="2" t="s">
        <v>19</v>
      </c>
      <c r="F4395" s="2">
        <v>251.58</v>
      </c>
      <c r="G4395" s="2">
        <f t="shared" si="613"/>
        <v>1</v>
      </c>
      <c r="H4395" s="6">
        <v>44700</v>
      </c>
      <c r="I4395" s="12" t="str">
        <f t="shared" si="614"/>
        <v>2022</v>
      </c>
      <c r="J4395" s="10" t="str">
        <f t="shared" si="615"/>
        <v>May</v>
      </c>
      <c r="K4395" s="12" t="str">
        <f t="shared" si="616"/>
        <v>19</v>
      </c>
      <c r="L4395" s="2" t="s">
        <v>14</v>
      </c>
      <c r="M4395" s="2" t="s">
        <v>15</v>
      </c>
      <c r="N4395" s="2">
        <v>0.33</v>
      </c>
      <c r="O4395" s="2" t="s">
        <v>16</v>
      </c>
      <c r="P4395" s="2">
        <v>12</v>
      </c>
      <c r="Q4395" s="2">
        <f t="shared" si="617"/>
        <v>2</v>
      </c>
      <c r="R4395" s="2">
        <v>20.96</v>
      </c>
      <c r="S4395" s="2">
        <f t="shared" si="618"/>
        <v>1</v>
      </c>
      <c r="T4395" s="42">
        <f>DataSet!G505+DataSet!Q505+DataSet!S505</f>
        <v>3</v>
      </c>
      <c r="U4395" s="16" t="str">
        <f t="shared" si="619"/>
        <v>Low</v>
      </c>
      <c r="V4395" s="4">
        <v>2</v>
      </c>
      <c r="W4395" s="33">
        <f t="shared" si="620"/>
        <v>516.66999999999996</v>
      </c>
      <c r="X4395" s="2" t="s">
        <v>28</v>
      </c>
    </row>
    <row r="4396" spans="1:24" ht="14.25" customHeight="1" x14ac:dyDescent="0.25">
      <c r="A4396" s="2">
        <v>753</v>
      </c>
      <c r="B4396" s="2">
        <v>52</v>
      </c>
      <c r="C4396" s="2" t="str">
        <f t="shared" si="612"/>
        <v>Late Adults</v>
      </c>
      <c r="D4396" s="2" t="s">
        <v>23</v>
      </c>
      <c r="E4396" s="2" t="s">
        <v>29</v>
      </c>
      <c r="F4396" s="2">
        <v>231.42</v>
      </c>
      <c r="G4396" s="2">
        <f t="shared" si="613"/>
        <v>1</v>
      </c>
      <c r="H4396" s="6">
        <v>44949</v>
      </c>
      <c r="I4396" s="12" t="str">
        <f t="shared" si="614"/>
        <v>2023</v>
      </c>
      <c r="J4396" s="10" t="str">
        <f t="shared" si="615"/>
        <v>Jan</v>
      </c>
      <c r="K4396" s="12" t="str">
        <f t="shared" si="616"/>
        <v>23</v>
      </c>
      <c r="L4396" s="2" t="s">
        <v>30</v>
      </c>
      <c r="M4396" s="2" t="s">
        <v>25</v>
      </c>
      <c r="N4396" s="2">
        <v>0.33</v>
      </c>
      <c r="O4396" s="2" t="s">
        <v>21</v>
      </c>
      <c r="P4396" s="2">
        <v>12</v>
      </c>
      <c r="Q4396" s="2">
        <f t="shared" si="617"/>
        <v>2</v>
      </c>
      <c r="R4396" s="2">
        <v>19.28</v>
      </c>
      <c r="S4396" s="2">
        <f t="shared" si="618"/>
        <v>1</v>
      </c>
      <c r="T4396" s="42">
        <f>DataSet!G754+DataSet!Q754+DataSet!S754</f>
        <v>3</v>
      </c>
      <c r="U4396" s="16" t="str">
        <f t="shared" si="619"/>
        <v>Low</v>
      </c>
      <c r="V4396" s="4">
        <v>3</v>
      </c>
      <c r="W4396" s="33">
        <f t="shared" si="620"/>
        <v>501.40055555555551</v>
      </c>
      <c r="X4396" s="2" t="s">
        <v>28</v>
      </c>
    </row>
    <row r="4397" spans="1:24" ht="14.25" customHeight="1" x14ac:dyDescent="0.25">
      <c r="A4397" s="2">
        <v>782</v>
      </c>
      <c r="B4397" s="2">
        <v>47</v>
      </c>
      <c r="C4397" s="2" t="str">
        <f t="shared" si="612"/>
        <v>Mid Adults</v>
      </c>
      <c r="D4397" s="2" t="s">
        <v>23</v>
      </c>
      <c r="E4397" s="2" t="s">
        <v>27</v>
      </c>
      <c r="F4397" s="2">
        <v>950.29</v>
      </c>
      <c r="G4397" s="2">
        <f t="shared" si="613"/>
        <v>3</v>
      </c>
      <c r="H4397" s="6">
        <v>44978</v>
      </c>
      <c r="I4397" s="12" t="str">
        <f t="shared" si="614"/>
        <v>2023</v>
      </c>
      <c r="J4397" s="10" t="str">
        <f t="shared" si="615"/>
        <v>Feb</v>
      </c>
      <c r="K4397" s="12" t="str">
        <f t="shared" si="616"/>
        <v>21</v>
      </c>
      <c r="L4397" s="2" t="s">
        <v>30</v>
      </c>
      <c r="M4397" s="2" t="s">
        <v>15</v>
      </c>
      <c r="N4397" s="2">
        <v>0.33</v>
      </c>
      <c r="O4397" s="2" t="s">
        <v>21</v>
      </c>
      <c r="P4397" s="2">
        <v>16</v>
      </c>
      <c r="Q4397" s="2">
        <f t="shared" si="617"/>
        <v>3</v>
      </c>
      <c r="R4397" s="2">
        <v>59.39</v>
      </c>
      <c r="S4397" s="2">
        <f t="shared" si="618"/>
        <v>2</v>
      </c>
      <c r="T4397" s="42">
        <f>DataSet!G783+DataSet!Q783+DataSet!S783</f>
        <v>5</v>
      </c>
      <c r="U4397" s="16" t="str">
        <f t="shared" si="619"/>
        <v>Medium</v>
      </c>
      <c r="V4397" s="4">
        <v>1</v>
      </c>
      <c r="W4397" s="33">
        <f t="shared" si="620"/>
        <v>546.25732142857169</v>
      </c>
      <c r="X4397" s="2" t="s">
        <v>22</v>
      </c>
    </row>
    <row r="4398" spans="1:24" ht="14.25" customHeight="1" x14ac:dyDescent="0.25">
      <c r="A4398" s="2">
        <v>1011</v>
      </c>
      <c r="B4398" s="2">
        <v>40</v>
      </c>
      <c r="C4398" s="2" t="str">
        <f t="shared" si="612"/>
        <v>Mid Adults</v>
      </c>
      <c r="D4398" s="2" t="s">
        <v>23</v>
      </c>
      <c r="E4398" s="2" t="s">
        <v>29</v>
      </c>
      <c r="F4398" s="2">
        <v>555.48</v>
      </c>
      <c r="G4398" s="2">
        <f t="shared" si="613"/>
        <v>2</v>
      </c>
      <c r="H4398" s="6">
        <v>45207</v>
      </c>
      <c r="I4398" s="12" t="str">
        <f t="shared" si="614"/>
        <v>2023</v>
      </c>
      <c r="J4398" s="10" t="str">
        <f t="shared" si="615"/>
        <v>Oct</v>
      </c>
      <c r="K4398" s="12" t="str">
        <f t="shared" si="616"/>
        <v>08</v>
      </c>
      <c r="L4398" s="2" t="s">
        <v>14</v>
      </c>
      <c r="M4398" s="2" t="s">
        <v>25</v>
      </c>
      <c r="N4398" s="2">
        <v>0.33</v>
      </c>
      <c r="O4398" s="2" t="s">
        <v>16</v>
      </c>
      <c r="P4398" s="2">
        <v>12</v>
      </c>
      <c r="Q4398" s="2">
        <f t="shared" si="617"/>
        <v>2</v>
      </c>
      <c r="R4398" s="2">
        <v>46.29</v>
      </c>
      <c r="S4398" s="2">
        <f t="shared" si="618"/>
        <v>1</v>
      </c>
      <c r="T4398" s="42">
        <f>DataSet!G1012+DataSet!Q1012+DataSet!S1012</f>
        <v>5</v>
      </c>
      <c r="U4398" s="16" t="str">
        <f t="shared" si="619"/>
        <v>Medium</v>
      </c>
      <c r="V4398" s="4">
        <v>5</v>
      </c>
      <c r="W4398" s="33">
        <f t="shared" si="620"/>
        <v>541.78905982905985</v>
      </c>
      <c r="X4398" s="2" t="s">
        <v>22</v>
      </c>
    </row>
    <row r="4399" spans="1:24" ht="14.25" customHeight="1" x14ac:dyDescent="0.25">
      <c r="A4399" s="2">
        <v>1383</v>
      </c>
      <c r="B4399" s="2">
        <v>63</v>
      </c>
      <c r="C4399" s="2" t="str">
        <f t="shared" si="612"/>
        <v>Seniors</v>
      </c>
      <c r="D4399" s="2" t="s">
        <v>23</v>
      </c>
      <c r="E4399" s="2" t="s">
        <v>27</v>
      </c>
      <c r="F4399" s="2">
        <v>470.97</v>
      </c>
      <c r="G4399" s="2">
        <f t="shared" si="613"/>
        <v>2</v>
      </c>
      <c r="H4399" s="6">
        <v>45579</v>
      </c>
      <c r="I4399" s="12" t="str">
        <f t="shared" si="614"/>
        <v>2024</v>
      </c>
      <c r="J4399" s="10" t="str">
        <f t="shared" si="615"/>
        <v>Oct</v>
      </c>
      <c r="K4399" s="12" t="str">
        <f t="shared" si="616"/>
        <v>14</v>
      </c>
      <c r="L4399" s="2" t="s">
        <v>24</v>
      </c>
      <c r="M4399" s="2" t="s">
        <v>15</v>
      </c>
      <c r="N4399" s="2">
        <v>0.33</v>
      </c>
      <c r="O4399" s="2" t="s">
        <v>16</v>
      </c>
      <c r="P4399" s="2">
        <v>19</v>
      </c>
      <c r="Q4399" s="2">
        <f t="shared" si="617"/>
        <v>3</v>
      </c>
      <c r="R4399" s="2">
        <v>24.79</v>
      </c>
      <c r="S4399" s="2">
        <f t="shared" si="618"/>
        <v>1</v>
      </c>
      <c r="T4399" s="42">
        <f>DataSet!G1384+DataSet!Q1384+DataSet!S1384</f>
        <v>7</v>
      </c>
      <c r="U4399" s="16" t="str">
        <f t="shared" si="619"/>
        <v>High</v>
      </c>
      <c r="V4399" s="4">
        <v>4</v>
      </c>
      <c r="W4399" s="33">
        <f t="shared" si="620"/>
        <v>537.35039682539684</v>
      </c>
      <c r="X4399" s="2" t="s">
        <v>17</v>
      </c>
    </row>
    <row r="4400" spans="1:24" ht="14.25" customHeight="1" x14ac:dyDescent="0.25">
      <c r="A4400" s="2">
        <v>1512</v>
      </c>
      <c r="B4400" s="2">
        <v>69</v>
      </c>
      <c r="C4400" s="2" t="str">
        <f t="shared" si="612"/>
        <v>Seniors</v>
      </c>
      <c r="D4400" s="2" t="s">
        <v>18</v>
      </c>
      <c r="E4400" s="2" t="s">
        <v>27</v>
      </c>
      <c r="F4400" s="2">
        <v>601.01</v>
      </c>
      <c r="G4400" s="2">
        <f t="shared" si="613"/>
        <v>2</v>
      </c>
      <c r="H4400" s="6">
        <v>45708</v>
      </c>
      <c r="I4400" s="12" t="str">
        <f t="shared" si="614"/>
        <v>2025</v>
      </c>
      <c r="J4400" s="10" t="str">
        <f t="shared" si="615"/>
        <v>Feb</v>
      </c>
      <c r="K4400" s="12" t="str">
        <f t="shared" si="616"/>
        <v>20</v>
      </c>
      <c r="L4400" s="2" t="s">
        <v>14</v>
      </c>
      <c r="M4400" s="2" t="s">
        <v>25</v>
      </c>
      <c r="N4400" s="2">
        <v>0.33</v>
      </c>
      <c r="O4400" s="2" t="s">
        <v>16</v>
      </c>
      <c r="P4400" s="2">
        <v>9</v>
      </c>
      <c r="Q4400" s="2">
        <f t="shared" si="617"/>
        <v>2</v>
      </c>
      <c r="R4400" s="2">
        <v>66.78</v>
      </c>
      <c r="S4400" s="2">
        <f t="shared" si="618"/>
        <v>2</v>
      </c>
      <c r="T4400" s="42">
        <f>DataSet!G1513+DataSet!Q1513+DataSet!S1513</f>
        <v>7</v>
      </c>
      <c r="U4400" s="16" t="str">
        <f t="shared" si="619"/>
        <v>High</v>
      </c>
      <c r="V4400" s="4">
        <v>3</v>
      </c>
      <c r="W4400" s="33">
        <f t="shared" si="620"/>
        <v>503.5603999999999</v>
      </c>
      <c r="X4400" s="2" t="s">
        <v>28</v>
      </c>
    </row>
    <row r="4401" spans="1:24" ht="14.25" customHeight="1" x14ac:dyDescent="0.25">
      <c r="A4401" s="2">
        <v>1607</v>
      </c>
      <c r="B4401" s="2">
        <v>52</v>
      </c>
      <c r="C4401" s="2" t="str">
        <f t="shared" si="612"/>
        <v>Late Adults</v>
      </c>
      <c r="D4401" s="2" t="s">
        <v>23</v>
      </c>
      <c r="E4401" s="2" t="s">
        <v>29</v>
      </c>
      <c r="F4401" s="2">
        <v>275.18</v>
      </c>
      <c r="G4401" s="2">
        <f t="shared" si="613"/>
        <v>1</v>
      </c>
      <c r="H4401" s="6">
        <v>45803</v>
      </c>
      <c r="I4401" s="12" t="str">
        <f t="shared" si="614"/>
        <v>2025</v>
      </c>
      <c r="J4401" s="10" t="str">
        <f t="shared" si="615"/>
        <v>May</v>
      </c>
      <c r="K4401" s="12" t="str">
        <f t="shared" si="616"/>
        <v>26</v>
      </c>
      <c r="L4401" s="2" t="s">
        <v>14</v>
      </c>
      <c r="M4401" s="2" t="s">
        <v>25</v>
      </c>
      <c r="N4401" s="2">
        <v>0.33</v>
      </c>
      <c r="O4401" s="2" t="s">
        <v>21</v>
      </c>
      <c r="P4401" s="2">
        <v>16</v>
      </c>
      <c r="Q4401" s="2">
        <f t="shared" si="617"/>
        <v>3</v>
      </c>
      <c r="R4401" s="2">
        <v>17.2</v>
      </c>
      <c r="S4401" s="2">
        <f t="shared" si="618"/>
        <v>1</v>
      </c>
      <c r="T4401" s="42">
        <f>DataSet!G1608+DataSet!Q1608+DataSet!S1608</f>
        <v>4</v>
      </c>
      <c r="U4401" s="16" t="str">
        <f t="shared" si="619"/>
        <v>Low</v>
      </c>
      <c r="V4401" s="4">
        <v>1</v>
      </c>
      <c r="W4401" s="33">
        <f t="shared" si="620"/>
        <v>542.61738738738768</v>
      </c>
      <c r="X4401" s="2" t="s">
        <v>22</v>
      </c>
    </row>
    <row r="4402" spans="1:24" ht="14.25" customHeight="1" x14ac:dyDescent="0.25">
      <c r="A4402" s="2">
        <v>2114</v>
      </c>
      <c r="B4402" s="2">
        <v>30</v>
      </c>
      <c r="C4402" s="2" t="str">
        <f t="shared" si="612"/>
        <v>Early Adults</v>
      </c>
      <c r="D4402" s="2" t="s">
        <v>18</v>
      </c>
      <c r="E4402" s="2" t="s">
        <v>19</v>
      </c>
      <c r="F4402" s="2">
        <v>143.69</v>
      </c>
      <c r="G4402" s="2">
        <f t="shared" si="613"/>
        <v>1</v>
      </c>
      <c r="H4402" s="6">
        <v>46310</v>
      </c>
      <c r="I4402" s="12" t="str">
        <f t="shared" si="614"/>
        <v>2026</v>
      </c>
      <c r="J4402" s="10" t="str">
        <f t="shared" si="615"/>
        <v>Oct</v>
      </c>
      <c r="K4402" s="12" t="str">
        <f t="shared" si="616"/>
        <v>15</v>
      </c>
      <c r="L4402" s="2" t="s">
        <v>24</v>
      </c>
      <c r="M4402" s="2" t="s">
        <v>25</v>
      </c>
      <c r="N4402" s="2">
        <v>0.33</v>
      </c>
      <c r="O4402" s="2" t="s">
        <v>16</v>
      </c>
      <c r="P4402" s="2">
        <v>8</v>
      </c>
      <c r="Q4402" s="2">
        <f t="shared" si="617"/>
        <v>2</v>
      </c>
      <c r="R4402" s="2">
        <v>17.96</v>
      </c>
      <c r="S4402" s="2">
        <f t="shared" si="618"/>
        <v>1</v>
      </c>
      <c r="T4402" s="42">
        <f>DataSet!G2115+DataSet!Q2115+DataSet!S2115</f>
        <v>7</v>
      </c>
      <c r="U4402" s="16" t="str">
        <f t="shared" si="619"/>
        <v>High</v>
      </c>
      <c r="V4402" s="4">
        <v>1</v>
      </c>
      <c r="W4402" s="33">
        <f t="shared" si="620"/>
        <v>545.04863636363666</v>
      </c>
      <c r="X4402" s="2" t="s">
        <v>17</v>
      </c>
    </row>
    <row r="4403" spans="1:24" ht="14.25" customHeight="1" x14ac:dyDescent="0.25">
      <c r="A4403" s="2">
        <v>2256</v>
      </c>
      <c r="B4403" s="2">
        <v>47</v>
      </c>
      <c r="C4403" s="2" t="str">
        <f t="shared" si="612"/>
        <v>Mid Adults</v>
      </c>
      <c r="D4403" s="2" t="s">
        <v>18</v>
      </c>
      <c r="E4403" s="2" t="s">
        <v>27</v>
      </c>
      <c r="F4403" s="2">
        <v>691.61</v>
      </c>
      <c r="G4403" s="2">
        <f t="shared" si="613"/>
        <v>3</v>
      </c>
      <c r="H4403" s="6">
        <v>46452</v>
      </c>
      <c r="I4403" s="12" t="str">
        <f t="shared" si="614"/>
        <v>2027</v>
      </c>
      <c r="J4403" s="10" t="str">
        <f t="shared" si="615"/>
        <v>Mar</v>
      </c>
      <c r="K4403" s="12" t="str">
        <f t="shared" si="616"/>
        <v>06</v>
      </c>
      <c r="L4403" s="2" t="s">
        <v>20</v>
      </c>
      <c r="M4403" s="2" t="s">
        <v>25</v>
      </c>
      <c r="N4403" s="2">
        <v>0.33</v>
      </c>
      <c r="O4403" s="2" t="s">
        <v>21</v>
      </c>
      <c r="P4403" s="2">
        <v>3</v>
      </c>
      <c r="Q4403" s="2">
        <f t="shared" si="617"/>
        <v>1</v>
      </c>
      <c r="R4403" s="2">
        <v>230.54</v>
      </c>
      <c r="S4403" s="2">
        <f t="shared" si="618"/>
        <v>3</v>
      </c>
      <c r="T4403" s="42">
        <f>DataSet!G2257+DataSet!Q2257+DataSet!S2257</f>
        <v>7</v>
      </c>
      <c r="U4403" s="16" t="str">
        <f t="shared" si="619"/>
        <v>High</v>
      </c>
      <c r="V4403" s="4">
        <v>3</v>
      </c>
      <c r="W4403" s="33">
        <f t="shared" si="620"/>
        <v>502.77451612903218</v>
      </c>
      <c r="X4403" s="2" t="s">
        <v>28</v>
      </c>
    </row>
    <row r="4404" spans="1:24" ht="14.25" customHeight="1" x14ac:dyDescent="0.25">
      <c r="A4404" s="2">
        <v>2391</v>
      </c>
      <c r="B4404" s="2">
        <v>29</v>
      </c>
      <c r="C4404" s="2" t="str">
        <f t="shared" si="612"/>
        <v>Young Adults</v>
      </c>
      <c r="D4404" s="2" t="s">
        <v>26</v>
      </c>
      <c r="E4404" s="2" t="s">
        <v>19</v>
      </c>
      <c r="F4404" s="2">
        <v>764.77</v>
      </c>
      <c r="G4404" s="2">
        <f t="shared" si="613"/>
        <v>3</v>
      </c>
      <c r="H4404" s="6">
        <v>46587</v>
      </c>
      <c r="I4404" s="12" t="str">
        <f t="shared" si="614"/>
        <v>2027</v>
      </c>
      <c r="J4404" s="10" t="str">
        <f t="shared" si="615"/>
        <v>Jul</v>
      </c>
      <c r="K4404" s="12" t="str">
        <f t="shared" si="616"/>
        <v>19</v>
      </c>
      <c r="L4404" s="2" t="s">
        <v>30</v>
      </c>
      <c r="M4404" s="2" t="s">
        <v>25</v>
      </c>
      <c r="N4404" s="2">
        <v>0.33</v>
      </c>
      <c r="O4404" s="2" t="s">
        <v>16</v>
      </c>
      <c r="P4404" s="2">
        <v>7</v>
      </c>
      <c r="Q4404" s="2">
        <f t="shared" si="617"/>
        <v>2</v>
      </c>
      <c r="R4404" s="2">
        <v>109.25</v>
      </c>
      <c r="S4404" s="2">
        <f t="shared" si="618"/>
        <v>2</v>
      </c>
      <c r="T4404" s="42">
        <f>DataSet!G2392+DataSet!Q2392+DataSet!S2392</f>
        <v>7</v>
      </c>
      <c r="U4404" s="16" t="str">
        <f t="shared" si="619"/>
        <v>High</v>
      </c>
      <c r="V4404" s="4">
        <v>1</v>
      </c>
      <c r="W4404" s="33">
        <f t="shared" si="620"/>
        <v>548.73082568807365</v>
      </c>
      <c r="X4404" s="2" t="s">
        <v>17</v>
      </c>
    </row>
    <row r="4405" spans="1:24" ht="14.25" customHeight="1" x14ac:dyDescent="0.25">
      <c r="A4405" s="2">
        <v>2521</v>
      </c>
      <c r="B4405" s="2">
        <v>21</v>
      </c>
      <c r="C4405" s="2" t="str">
        <f t="shared" si="612"/>
        <v>Young Adults</v>
      </c>
      <c r="D4405" s="2" t="s">
        <v>18</v>
      </c>
      <c r="E4405" s="2" t="s">
        <v>27</v>
      </c>
      <c r="F4405" s="2">
        <v>98.05</v>
      </c>
      <c r="G4405" s="2">
        <f t="shared" si="613"/>
        <v>1</v>
      </c>
      <c r="H4405" s="6">
        <v>46717</v>
      </c>
      <c r="I4405" s="12" t="str">
        <f t="shared" si="614"/>
        <v>2027</v>
      </c>
      <c r="J4405" s="10" t="str">
        <f t="shared" si="615"/>
        <v>Nov</v>
      </c>
      <c r="K4405" s="12" t="str">
        <f t="shared" si="616"/>
        <v>26</v>
      </c>
      <c r="L4405" s="2" t="s">
        <v>14</v>
      </c>
      <c r="M4405" s="2" t="s">
        <v>25</v>
      </c>
      <c r="N4405" s="2">
        <v>0.33</v>
      </c>
      <c r="O4405" s="2" t="s">
        <v>21</v>
      </c>
      <c r="P4405" s="2">
        <v>12</v>
      </c>
      <c r="Q4405" s="2">
        <f t="shared" si="617"/>
        <v>2</v>
      </c>
      <c r="R4405" s="2">
        <v>8.17</v>
      </c>
      <c r="S4405" s="2">
        <f t="shared" si="618"/>
        <v>1</v>
      </c>
      <c r="T4405" s="42">
        <f>DataSet!G2522+DataSet!Q2522+DataSet!S2522</f>
        <v>8</v>
      </c>
      <c r="U4405" s="16" t="str">
        <f t="shared" si="619"/>
        <v>High</v>
      </c>
      <c r="V4405" s="4">
        <v>5</v>
      </c>
      <c r="W4405" s="33">
        <f t="shared" si="620"/>
        <v>541.67103448275861</v>
      </c>
      <c r="X4405" s="2" t="s">
        <v>17</v>
      </c>
    </row>
    <row r="4406" spans="1:24" ht="14.25" customHeight="1" x14ac:dyDescent="0.25">
      <c r="A4406" s="2">
        <v>2634</v>
      </c>
      <c r="B4406" s="2">
        <v>56</v>
      </c>
      <c r="C4406" s="2" t="str">
        <f t="shared" si="612"/>
        <v>Late Adults</v>
      </c>
      <c r="D4406" s="2" t="s">
        <v>18</v>
      </c>
      <c r="E4406" s="2" t="s">
        <v>13</v>
      </c>
      <c r="F4406" s="2">
        <v>508.11</v>
      </c>
      <c r="G4406" s="2">
        <f t="shared" si="613"/>
        <v>2</v>
      </c>
      <c r="H4406" s="6">
        <v>46830</v>
      </c>
      <c r="I4406" s="12" t="str">
        <f t="shared" si="614"/>
        <v>2028</v>
      </c>
      <c r="J4406" s="10" t="str">
        <f t="shared" si="615"/>
        <v>Mar</v>
      </c>
      <c r="K4406" s="12" t="str">
        <f t="shared" si="616"/>
        <v>18</v>
      </c>
      <c r="L4406" s="2" t="s">
        <v>24</v>
      </c>
      <c r="M4406" s="2" t="s">
        <v>25</v>
      </c>
      <c r="N4406" s="2">
        <v>0.33</v>
      </c>
      <c r="O4406" s="2" t="s">
        <v>16</v>
      </c>
      <c r="P4406" s="2">
        <v>7</v>
      </c>
      <c r="Q4406" s="2">
        <f t="shared" si="617"/>
        <v>2</v>
      </c>
      <c r="R4406" s="2">
        <v>72.59</v>
      </c>
      <c r="S4406" s="2">
        <f t="shared" si="618"/>
        <v>2</v>
      </c>
      <c r="T4406" s="42">
        <f>DataSet!G2635+DataSet!Q2635+DataSet!S2635</f>
        <v>6</v>
      </c>
      <c r="U4406" s="16" t="str">
        <f t="shared" si="619"/>
        <v>Medium</v>
      </c>
      <c r="V4406" s="4">
        <v>3</v>
      </c>
      <c r="W4406" s="33">
        <f t="shared" si="620"/>
        <v>501.23926829268288</v>
      </c>
      <c r="X4406" s="2" t="s">
        <v>28</v>
      </c>
    </row>
    <row r="4407" spans="1:24" ht="14.25" customHeight="1" x14ac:dyDescent="0.25">
      <c r="A4407" s="2">
        <v>2654</v>
      </c>
      <c r="B4407" s="2">
        <v>40</v>
      </c>
      <c r="C4407" s="2" t="str">
        <f t="shared" si="612"/>
        <v>Mid Adults</v>
      </c>
      <c r="D4407" s="2" t="s">
        <v>26</v>
      </c>
      <c r="E4407" s="2" t="s">
        <v>19</v>
      </c>
      <c r="F4407" s="2">
        <v>708.99</v>
      </c>
      <c r="G4407" s="2">
        <f t="shared" si="613"/>
        <v>3</v>
      </c>
      <c r="H4407" s="6">
        <v>46850</v>
      </c>
      <c r="I4407" s="12" t="str">
        <f t="shared" si="614"/>
        <v>2028</v>
      </c>
      <c r="J4407" s="10" t="str">
        <f t="shared" si="615"/>
        <v>Apr</v>
      </c>
      <c r="K4407" s="12" t="str">
        <f t="shared" si="616"/>
        <v>07</v>
      </c>
      <c r="L4407" s="2" t="s">
        <v>24</v>
      </c>
      <c r="M4407" s="2" t="s">
        <v>25</v>
      </c>
      <c r="N4407" s="2">
        <v>0.33</v>
      </c>
      <c r="O4407" s="2" t="s">
        <v>21</v>
      </c>
      <c r="P4407" s="2">
        <v>8</v>
      </c>
      <c r="Q4407" s="2">
        <f t="shared" si="617"/>
        <v>2</v>
      </c>
      <c r="R4407" s="2">
        <v>88.62</v>
      </c>
      <c r="S4407" s="2">
        <f t="shared" si="618"/>
        <v>2</v>
      </c>
      <c r="T4407" s="42">
        <f>DataSet!G2655+DataSet!Q2655+DataSet!S2655</f>
        <v>6</v>
      </c>
      <c r="U4407" s="16" t="str">
        <f t="shared" si="619"/>
        <v>Medium</v>
      </c>
      <c r="V4407" s="4">
        <v>1</v>
      </c>
      <c r="W4407" s="33">
        <f t="shared" si="620"/>
        <v>546.7304629629632</v>
      </c>
      <c r="X4407" s="2" t="s">
        <v>22</v>
      </c>
    </row>
    <row r="4408" spans="1:24" ht="14.25" customHeight="1" x14ac:dyDescent="0.25">
      <c r="A4408" s="2">
        <v>3131</v>
      </c>
      <c r="B4408" s="2">
        <v>43</v>
      </c>
      <c r="C4408" s="2" t="str">
        <f t="shared" si="612"/>
        <v>Mid Adults</v>
      </c>
      <c r="D4408" s="2" t="s">
        <v>12</v>
      </c>
      <c r="E4408" s="2" t="s">
        <v>13</v>
      </c>
      <c r="F4408" s="2">
        <v>375.01</v>
      </c>
      <c r="G4408" s="2">
        <f t="shared" si="613"/>
        <v>2</v>
      </c>
      <c r="H4408" s="6">
        <v>47327</v>
      </c>
      <c r="I4408" s="12" t="str">
        <f t="shared" si="614"/>
        <v>2029</v>
      </c>
      <c r="J4408" s="10" t="str">
        <f t="shared" si="615"/>
        <v>Jul</v>
      </c>
      <c r="K4408" s="12" t="str">
        <f t="shared" si="616"/>
        <v>28</v>
      </c>
      <c r="L4408" s="2" t="s">
        <v>24</v>
      </c>
      <c r="M4408" s="2" t="s">
        <v>15</v>
      </c>
      <c r="N4408" s="2">
        <v>0.33</v>
      </c>
      <c r="O4408" s="2" t="s">
        <v>16</v>
      </c>
      <c r="P4408" s="2">
        <v>17</v>
      </c>
      <c r="Q4408" s="2">
        <f t="shared" si="617"/>
        <v>3</v>
      </c>
      <c r="R4408" s="2">
        <v>22.06</v>
      </c>
      <c r="S4408" s="2">
        <f t="shared" si="618"/>
        <v>1</v>
      </c>
      <c r="T4408" s="42">
        <f>DataSet!G3132+DataSet!Q3132+DataSet!S3132</f>
        <v>6</v>
      </c>
      <c r="U4408" s="16" t="str">
        <f t="shared" si="619"/>
        <v>Medium</v>
      </c>
      <c r="V4408" s="4">
        <v>4</v>
      </c>
      <c r="W4408" s="33">
        <f t="shared" si="620"/>
        <v>537.88144000000011</v>
      </c>
      <c r="X4408" s="2" t="s">
        <v>22</v>
      </c>
    </row>
    <row r="4409" spans="1:24" ht="14.25" customHeight="1" x14ac:dyDescent="0.25">
      <c r="A4409" s="2">
        <v>3750</v>
      </c>
      <c r="B4409" s="2">
        <v>58</v>
      </c>
      <c r="C4409" s="2" t="str">
        <f t="shared" si="612"/>
        <v>Late Adults</v>
      </c>
      <c r="D4409" s="2" t="s">
        <v>12</v>
      </c>
      <c r="E4409" s="2" t="s">
        <v>27</v>
      </c>
      <c r="F4409" s="2">
        <v>739.03</v>
      </c>
      <c r="G4409" s="2">
        <f t="shared" si="613"/>
        <v>3</v>
      </c>
      <c r="H4409" s="6">
        <v>47946</v>
      </c>
      <c r="I4409" s="12" t="str">
        <f t="shared" si="614"/>
        <v>2031</v>
      </c>
      <c r="J4409" s="10" t="str">
        <f t="shared" si="615"/>
        <v>Apr</v>
      </c>
      <c r="K4409" s="12" t="str">
        <f t="shared" si="616"/>
        <v>08</v>
      </c>
      <c r="L4409" s="2" t="s">
        <v>20</v>
      </c>
      <c r="M4409" s="2" t="s">
        <v>15</v>
      </c>
      <c r="N4409" s="2">
        <v>0.33</v>
      </c>
      <c r="O4409" s="2" t="s">
        <v>21</v>
      </c>
      <c r="P4409" s="2">
        <v>18</v>
      </c>
      <c r="Q4409" s="2">
        <f t="shared" si="617"/>
        <v>3</v>
      </c>
      <c r="R4409" s="2">
        <v>41.06</v>
      </c>
      <c r="S4409" s="2">
        <f t="shared" si="618"/>
        <v>1</v>
      </c>
      <c r="T4409" s="42">
        <f>DataSet!G3751+DataSet!Q3751+DataSet!S3751</f>
        <v>4</v>
      </c>
      <c r="U4409" s="16" t="str">
        <f t="shared" si="619"/>
        <v>Low</v>
      </c>
      <c r="V4409" s="4">
        <v>3</v>
      </c>
      <c r="W4409" s="33">
        <f t="shared" si="620"/>
        <v>501.1829508196721</v>
      </c>
      <c r="X4409" s="2" t="s">
        <v>17</v>
      </c>
    </row>
    <row r="4410" spans="1:24" ht="14.25" customHeight="1" x14ac:dyDescent="0.25">
      <c r="A4410" s="2">
        <v>3788</v>
      </c>
      <c r="B4410" s="2">
        <v>41</v>
      </c>
      <c r="C4410" s="2" t="str">
        <f t="shared" si="612"/>
        <v>Mid Adults</v>
      </c>
      <c r="D4410" s="2" t="s">
        <v>18</v>
      </c>
      <c r="E4410" s="2" t="s">
        <v>27</v>
      </c>
      <c r="F4410" s="2">
        <v>215.35</v>
      </c>
      <c r="G4410" s="2">
        <f t="shared" si="613"/>
        <v>1</v>
      </c>
      <c r="H4410" s="6">
        <v>47984</v>
      </c>
      <c r="I4410" s="12" t="str">
        <f t="shared" si="614"/>
        <v>2031</v>
      </c>
      <c r="J4410" s="10" t="str">
        <f t="shared" si="615"/>
        <v>May</v>
      </c>
      <c r="K4410" s="12" t="str">
        <f t="shared" si="616"/>
        <v>16</v>
      </c>
      <c r="L4410" s="2" t="s">
        <v>24</v>
      </c>
      <c r="M4410" s="2" t="s">
        <v>25</v>
      </c>
      <c r="N4410" s="2">
        <v>0.33</v>
      </c>
      <c r="O4410" s="2" t="s">
        <v>16</v>
      </c>
      <c r="P4410" s="2">
        <v>3</v>
      </c>
      <c r="Q4410" s="2">
        <f t="shared" si="617"/>
        <v>1</v>
      </c>
      <c r="R4410" s="2">
        <v>71.78</v>
      </c>
      <c r="S4410" s="2">
        <f t="shared" si="618"/>
        <v>2</v>
      </c>
      <c r="T4410" s="42">
        <f>DataSet!G3789+DataSet!Q3789+DataSet!S3789</f>
        <v>3</v>
      </c>
      <c r="U4410" s="16" t="str">
        <f t="shared" si="619"/>
        <v>Low</v>
      </c>
      <c r="V4410" s="4">
        <v>3</v>
      </c>
      <c r="W4410" s="33">
        <f t="shared" si="620"/>
        <v>499.21727272727276</v>
      </c>
      <c r="X4410" s="2" t="s">
        <v>28</v>
      </c>
    </row>
    <row r="4411" spans="1:24" ht="14.25" customHeight="1" x14ac:dyDescent="0.25">
      <c r="A4411" s="2">
        <v>3870</v>
      </c>
      <c r="B4411" s="2">
        <v>28</v>
      </c>
      <c r="C4411" s="2" t="str">
        <f t="shared" si="612"/>
        <v>Young Adults</v>
      </c>
      <c r="D4411" s="2" t="s">
        <v>18</v>
      </c>
      <c r="E4411" s="2" t="s">
        <v>27</v>
      </c>
      <c r="F4411" s="2">
        <v>972.62</v>
      </c>
      <c r="G4411" s="2">
        <f t="shared" si="613"/>
        <v>3</v>
      </c>
      <c r="H4411" s="6">
        <v>48066</v>
      </c>
      <c r="I4411" s="12" t="str">
        <f t="shared" si="614"/>
        <v>2031</v>
      </c>
      <c r="J4411" s="10" t="str">
        <f t="shared" si="615"/>
        <v>Aug</v>
      </c>
      <c r="K4411" s="12" t="str">
        <f t="shared" si="616"/>
        <v>06</v>
      </c>
      <c r="L4411" s="2" t="s">
        <v>24</v>
      </c>
      <c r="M4411" s="2" t="s">
        <v>15</v>
      </c>
      <c r="N4411" s="2">
        <v>0.33</v>
      </c>
      <c r="O4411" s="2" t="s">
        <v>16</v>
      </c>
      <c r="P4411" s="2">
        <v>5</v>
      </c>
      <c r="Q4411" s="2">
        <f t="shared" si="617"/>
        <v>1</v>
      </c>
      <c r="R4411" s="2">
        <v>194.52</v>
      </c>
      <c r="S4411" s="2">
        <f t="shared" si="618"/>
        <v>3</v>
      </c>
      <c r="T4411" s="42">
        <f>DataSet!G3871+DataSet!Q3871+DataSet!S3871</f>
        <v>5</v>
      </c>
      <c r="U4411" s="16" t="str">
        <f t="shared" si="619"/>
        <v>Medium</v>
      </c>
      <c r="V4411" s="4">
        <v>5</v>
      </c>
      <c r="W4411" s="33">
        <f t="shared" si="620"/>
        <v>545.52860869565222</v>
      </c>
      <c r="X4411" s="2" t="s">
        <v>22</v>
      </c>
    </row>
    <row r="4412" spans="1:24" ht="14.25" customHeight="1" x14ac:dyDescent="0.25">
      <c r="A4412" s="2">
        <v>3895</v>
      </c>
      <c r="B4412" s="2">
        <v>37</v>
      </c>
      <c r="C4412" s="2" t="str">
        <f t="shared" si="612"/>
        <v>Early Adults</v>
      </c>
      <c r="D4412" s="2" t="s">
        <v>18</v>
      </c>
      <c r="E4412" s="2" t="s">
        <v>13</v>
      </c>
      <c r="F4412" s="2">
        <v>770.76</v>
      </c>
      <c r="G4412" s="2">
        <f t="shared" si="613"/>
        <v>3</v>
      </c>
      <c r="H4412" s="6">
        <v>48091</v>
      </c>
      <c r="I4412" s="12" t="str">
        <f t="shared" si="614"/>
        <v>2031</v>
      </c>
      <c r="J4412" s="10" t="str">
        <f t="shared" si="615"/>
        <v>Aug</v>
      </c>
      <c r="K4412" s="12" t="str">
        <f t="shared" si="616"/>
        <v>31</v>
      </c>
      <c r="L4412" s="2" t="s">
        <v>14</v>
      </c>
      <c r="M4412" s="2" t="s">
        <v>25</v>
      </c>
      <c r="N4412" s="2">
        <v>0.33</v>
      </c>
      <c r="O4412" s="2" t="s">
        <v>16</v>
      </c>
      <c r="P4412" s="2">
        <v>6</v>
      </c>
      <c r="Q4412" s="2">
        <f t="shared" si="617"/>
        <v>2</v>
      </c>
      <c r="R4412" s="2">
        <v>128.46</v>
      </c>
      <c r="S4412" s="2">
        <f t="shared" si="618"/>
        <v>2</v>
      </c>
      <c r="T4412" s="42">
        <f>DataSet!G3896+DataSet!Q3896+DataSet!S3896</f>
        <v>7</v>
      </c>
      <c r="U4412" s="16" t="str">
        <f t="shared" si="619"/>
        <v>High</v>
      </c>
      <c r="V4412" s="4">
        <v>2</v>
      </c>
      <c r="W4412" s="33">
        <f t="shared" si="620"/>
        <v>518.79071999999996</v>
      </c>
      <c r="X4412" s="2" t="s">
        <v>17</v>
      </c>
    </row>
    <row r="4413" spans="1:24" ht="14.25" customHeight="1" x14ac:dyDescent="0.25">
      <c r="A4413" s="2">
        <v>4092</v>
      </c>
      <c r="B4413" s="2">
        <v>29</v>
      </c>
      <c r="C4413" s="2" t="str">
        <f t="shared" si="612"/>
        <v>Young Adults</v>
      </c>
      <c r="D4413" s="2" t="s">
        <v>23</v>
      </c>
      <c r="E4413" s="2" t="s">
        <v>19</v>
      </c>
      <c r="F4413" s="2">
        <v>650.65</v>
      </c>
      <c r="G4413" s="2">
        <f t="shared" si="613"/>
        <v>3</v>
      </c>
      <c r="H4413" s="6">
        <v>48288</v>
      </c>
      <c r="I4413" s="12" t="str">
        <f t="shared" si="614"/>
        <v>2032</v>
      </c>
      <c r="J4413" s="10" t="str">
        <f t="shared" si="615"/>
        <v>Mar</v>
      </c>
      <c r="K4413" s="12" t="str">
        <f t="shared" si="616"/>
        <v>15</v>
      </c>
      <c r="L4413" s="2" t="s">
        <v>20</v>
      </c>
      <c r="M4413" s="2" t="s">
        <v>25</v>
      </c>
      <c r="N4413" s="2">
        <v>0.33</v>
      </c>
      <c r="O4413" s="2" t="s">
        <v>16</v>
      </c>
      <c r="P4413" s="2">
        <v>11</v>
      </c>
      <c r="Q4413" s="2">
        <f t="shared" si="617"/>
        <v>2</v>
      </c>
      <c r="R4413" s="2">
        <v>59.15</v>
      </c>
      <c r="S4413" s="2">
        <f t="shared" si="618"/>
        <v>2</v>
      </c>
      <c r="T4413" s="42">
        <f>DataSet!G4093+DataSet!Q4093+DataSet!S4093</f>
        <v>4</v>
      </c>
      <c r="U4413" s="16" t="str">
        <f t="shared" si="619"/>
        <v>Low</v>
      </c>
      <c r="V4413" s="4">
        <v>4</v>
      </c>
      <c r="W4413" s="33">
        <f t="shared" si="620"/>
        <v>539.19491935483882</v>
      </c>
      <c r="X4413" s="2" t="s">
        <v>17</v>
      </c>
    </row>
    <row r="4414" spans="1:24" ht="14.25" customHeight="1" x14ac:dyDescent="0.25">
      <c r="A4414" s="2">
        <v>4405</v>
      </c>
      <c r="B4414" s="2">
        <v>66</v>
      </c>
      <c r="C4414" s="2" t="str">
        <f t="shared" si="612"/>
        <v>Seniors</v>
      </c>
      <c r="D4414" s="2" t="s">
        <v>12</v>
      </c>
      <c r="E4414" s="2" t="s">
        <v>13</v>
      </c>
      <c r="F4414" s="2">
        <v>997.33</v>
      </c>
      <c r="G4414" s="2">
        <f t="shared" si="613"/>
        <v>3</v>
      </c>
      <c r="H4414" s="6">
        <v>48601</v>
      </c>
      <c r="I4414" s="12" t="str">
        <f t="shared" si="614"/>
        <v>2033</v>
      </c>
      <c r="J4414" s="10" t="str">
        <f t="shared" si="615"/>
        <v>Jan</v>
      </c>
      <c r="K4414" s="12" t="str">
        <f t="shared" si="616"/>
        <v>22</v>
      </c>
      <c r="L4414" s="2" t="s">
        <v>30</v>
      </c>
      <c r="M4414" s="2" t="s">
        <v>15</v>
      </c>
      <c r="N4414" s="2">
        <v>0.33</v>
      </c>
      <c r="O4414" s="2" t="s">
        <v>21</v>
      </c>
      <c r="P4414" s="2">
        <v>14</v>
      </c>
      <c r="Q4414" s="2">
        <f t="shared" si="617"/>
        <v>2</v>
      </c>
      <c r="R4414" s="2">
        <v>71.239999999999995</v>
      </c>
      <c r="S4414" s="2">
        <f t="shared" si="618"/>
        <v>2</v>
      </c>
      <c r="T4414" s="42">
        <f>DataSet!G4406+DataSet!Q4406+DataSet!S4406</f>
        <v>6</v>
      </c>
      <c r="U4414" s="16" t="str">
        <f t="shared" si="619"/>
        <v>Medium</v>
      </c>
      <c r="V4414" s="4">
        <v>5</v>
      </c>
      <c r="W4414" s="33">
        <f t="shared" si="620"/>
        <v>541.78219298245608</v>
      </c>
      <c r="X4414" s="2" t="s">
        <v>28</v>
      </c>
    </row>
    <row r="4415" spans="1:24" ht="14.25" customHeight="1" x14ac:dyDescent="0.25">
      <c r="A4415" s="2">
        <v>4655</v>
      </c>
      <c r="B4415" s="2">
        <v>66</v>
      </c>
      <c r="C4415" s="2" t="str">
        <f t="shared" si="612"/>
        <v>Seniors</v>
      </c>
      <c r="D4415" s="2" t="s">
        <v>12</v>
      </c>
      <c r="E4415" s="2" t="s">
        <v>13</v>
      </c>
      <c r="F4415" s="2">
        <v>759.64</v>
      </c>
      <c r="G4415" s="2">
        <f t="shared" si="613"/>
        <v>3</v>
      </c>
      <c r="H4415" s="6">
        <v>48851</v>
      </c>
      <c r="I4415" s="12" t="str">
        <f t="shared" si="614"/>
        <v>2033</v>
      </c>
      <c r="J4415" s="10" t="str">
        <f t="shared" si="615"/>
        <v>Sep</v>
      </c>
      <c r="K4415" s="12" t="str">
        <f t="shared" si="616"/>
        <v>29</v>
      </c>
      <c r="L4415" s="2" t="s">
        <v>20</v>
      </c>
      <c r="M4415" s="2" t="s">
        <v>15</v>
      </c>
      <c r="N4415" s="2">
        <v>0.33</v>
      </c>
      <c r="O4415" s="2" t="s">
        <v>16</v>
      </c>
      <c r="P4415" s="2">
        <v>1</v>
      </c>
      <c r="Q4415" s="2">
        <f t="shared" si="617"/>
        <v>1</v>
      </c>
      <c r="R4415" s="2">
        <v>759.64</v>
      </c>
      <c r="S4415" s="2">
        <f t="shared" si="618"/>
        <v>3</v>
      </c>
      <c r="T4415" s="42">
        <f>DataSet!G4656+DataSet!Q4656+DataSet!S4656</f>
        <v>6</v>
      </c>
      <c r="U4415" s="16" t="str">
        <f t="shared" si="619"/>
        <v>Medium</v>
      </c>
      <c r="V4415" s="4">
        <v>5</v>
      </c>
      <c r="W4415" s="33">
        <f t="shared" si="620"/>
        <v>537.75079646017707</v>
      </c>
      <c r="X4415" s="2" t="s">
        <v>22</v>
      </c>
    </row>
    <row r="4416" spans="1:24" ht="14.25" customHeight="1" x14ac:dyDescent="0.25">
      <c r="A4416" s="2">
        <v>3</v>
      </c>
      <c r="B4416" s="2">
        <v>18</v>
      </c>
      <c r="C4416" s="2" t="str">
        <f t="shared" si="612"/>
        <v>Young Adults</v>
      </c>
      <c r="D4416" s="2" t="s">
        <v>23</v>
      </c>
      <c r="E4416" s="2" t="s">
        <v>13</v>
      </c>
      <c r="F4416" s="2">
        <v>291.81</v>
      </c>
      <c r="G4416" s="2">
        <f t="shared" si="613"/>
        <v>1</v>
      </c>
      <c r="H4416" s="6">
        <v>44199</v>
      </c>
      <c r="I4416" s="12" t="str">
        <f t="shared" si="614"/>
        <v>2021</v>
      </c>
      <c r="J4416" s="10" t="str">
        <f t="shared" si="615"/>
        <v>Jan</v>
      </c>
      <c r="K4416" s="12" t="str">
        <f t="shared" si="616"/>
        <v>03</v>
      </c>
      <c r="L4416" s="2" t="s">
        <v>24</v>
      </c>
      <c r="M4416" s="2" t="s">
        <v>25</v>
      </c>
      <c r="N4416" s="2">
        <v>0.32</v>
      </c>
      <c r="O4416" s="2" t="s">
        <v>16</v>
      </c>
      <c r="P4416" s="2">
        <v>8</v>
      </c>
      <c r="Q4416" s="2">
        <f t="shared" si="617"/>
        <v>2</v>
      </c>
      <c r="R4416" s="2">
        <v>36.479999999999997</v>
      </c>
      <c r="S4416" s="2">
        <f t="shared" si="618"/>
        <v>1</v>
      </c>
      <c r="T4416" s="42">
        <f>DataSet!G4+DataSet!Q4+DataSet!S4</f>
        <v>7</v>
      </c>
      <c r="U4416" s="16" t="str">
        <f t="shared" si="619"/>
        <v>High</v>
      </c>
      <c r="V4416" s="4">
        <v>4</v>
      </c>
      <c r="W4416" s="33">
        <f t="shared" si="620"/>
        <v>538.28878048780496</v>
      </c>
      <c r="X4416" s="2" t="s">
        <v>17</v>
      </c>
    </row>
    <row r="4417" spans="1:24" ht="14.25" customHeight="1" x14ac:dyDescent="0.25">
      <c r="A4417" s="2">
        <v>99</v>
      </c>
      <c r="B4417" s="2">
        <v>53</v>
      </c>
      <c r="C4417" s="2" t="str">
        <f t="shared" si="612"/>
        <v>Late Adults</v>
      </c>
      <c r="D4417" s="2" t="s">
        <v>23</v>
      </c>
      <c r="E4417" s="2" t="s">
        <v>19</v>
      </c>
      <c r="F4417" s="2">
        <v>985.59</v>
      </c>
      <c r="G4417" s="2">
        <f t="shared" si="613"/>
        <v>3</v>
      </c>
      <c r="H4417" s="6">
        <v>44295</v>
      </c>
      <c r="I4417" s="12" t="str">
        <f t="shared" si="614"/>
        <v>2021</v>
      </c>
      <c r="J4417" s="10" t="str">
        <f t="shared" si="615"/>
        <v>Apr</v>
      </c>
      <c r="K4417" s="12" t="str">
        <f t="shared" si="616"/>
        <v>09</v>
      </c>
      <c r="L4417" s="2" t="s">
        <v>30</v>
      </c>
      <c r="M4417" s="2" t="s">
        <v>25</v>
      </c>
      <c r="N4417" s="2">
        <v>0.32</v>
      </c>
      <c r="O4417" s="2" t="s">
        <v>16</v>
      </c>
      <c r="P4417" s="2">
        <v>1</v>
      </c>
      <c r="Q4417" s="2">
        <f t="shared" si="617"/>
        <v>1</v>
      </c>
      <c r="R4417" s="2">
        <v>985.59</v>
      </c>
      <c r="S4417" s="2">
        <f t="shared" si="618"/>
        <v>3</v>
      </c>
      <c r="T4417" s="42">
        <f>DataSet!G100+DataSet!Q100+DataSet!S100</f>
        <v>6</v>
      </c>
      <c r="U4417" s="16" t="str">
        <f t="shared" si="619"/>
        <v>Medium</v>
      </c>
      <c r="V4417" s="4">
        <v>2</v>
      </c>
      <c r="W4417" s="33">
        <f t="shared" si="620"/>
        <v>516.75870967741935</v>
      </c>
      <c r="X4417" s="2" t="s">
        <v>22</v>
      </c>
    </row>
    <row r="4418" spans="1:24" ht="14.25" customHeight="1" x14ac:dyDescent="0.25">
      <c r="A4418" s="2">
        <v>223</v>
      </c>
      <c r="B4418" s="2">
        <v>62</v>
      </c>
      <c r="C4418" s="2" t="str">
        <f t="shared" ref="C4418:C4481" si="621">IF(AND(B4418&gt;=18, B4418&lt;=29), "Young Adults",
   IF(AND(B4418&gt;=30, B4418&lt;=39), "Early Adults",
      IF(AND(B4418&gt;=40, B4418&lt;=49), "Mid Adults",
         IF(AND(B4418&gt;=50, B4418&lt;=59), "Late Adults",
            IF(AND(B4418&gt;=60, B4418&lt;=69), "Seniors", "Out of Range")
         )
      )
   )
)</f>
        <v>Seniors</v>
      </c>
      <c r="D4418" s="2" t="s">
        <v>12</v>
      </c>
      <c r="E4418" s="2" t="s">
        <v>29</v>
      </c>
      <c r="F4418" s="2">
        <v>351.94</v>
      </c>
      <c r="G4418" s="2">
        <f t="shared" ref="G4418:G4481" si="622">IF(F4418 &lt;= 350, 1, IF(F4418&gt; 350, IF(F4418 &lt;= 650, 2, 3)))</f>
        <v>2</v>
      </c>
      <c r="H4418" s="6">
        <v>44419</v>
      </c>
      <c r="I4418" s="12" t="str">
        <f t="shared" ref="I4418:I4481" si="623">TEXT(H4418, "yyyy")</f>
        <v>2021</v>
      </c>
      <c r="J4418" s="10" t="str">
        <f t="shared" ref="J4418:J4481" si="624">TEXT(H4418, "mmm")</f>
        <v>Aug</v>
      </c>
      <c r="K4418" s="12" t="str">
        <f t="shared" ref="K4418:K4481" si="625">TEXT(H4418, "dd")</f>
        <v>11</v>
      </c>
      <c r="L4418" s="2" t="s">
        <v>20</v>
      </c>
      <c r="M4418" s="2" t="s">
        <v>15</v>
      </c>
      <c r="N4418" s="2">
        <v>0.32</v>
      </c>
      <c r="O4418" s="2" t="s">
        <v>16</v>
      </c>
      <c r="P4418" s="2">
        <v>7</v>
      </c>
      <c r="Q4418" s="2">
        <f t="shared" ref="Q4418:Q4481" si="626">IF(P4418 &lt;= 5, 1, IF(P4418&gt; 5, IF(P4418 &lt;= 15, 2, 3)))</f>
        <v>2</v>
      </c>
      <c r="R4418" s="2">
        <v>50.28</v>
      </c>
      <c r="S4418" s="2">
        <f t="shared" ref="S4418:S4481" si="627">IF(R4418 &lt;= 50, 1, IF(R4418&gt; 50, IF(R4418 &lt;= 150, 2, 3)))</f>
        <v>2</v>
      </c>
      <c r="T4418" s="42">
        <f>DataSet!G224+DataSet!Q224+DataSet!S224</f>
        <v>7</v>
      </c>
      <c r="U4418" s="16" t="str">
        <f t="shared" ref="U4418:U4481" si="628">IF(T4418&lt;=4,"Low",IF(T4418&lt;=6,"Medium","High"))</f>
        <v>High</v>
      </c>
      <c r="V4418" s="4">
        <v>2</v>
      </c>
      <c r="W4418" s="33">
        <f t="shared" ref="W4418:W4481" si="629">AVERAGEIFS(F4418:F9417, V4418:V9417,V4418 )</f>
        <v>512.94707317073164</v>
      </c>
      <c r="X4418" s="2" t="s">
        <v>22</v>
      </c>
    </row>
    <row r="4419" spans="1:24" ht="14.25" customHeight="1" x14ac:dyDescent="0.25">
      <c r="A4419" s="2">
        <v>226</v>
      </c>
      <c r="B4419" s="2">
        <v>21</v>
      </c>
      <c r="C4419" s="2" t="str">
        <f t="shared" si="621"/>
        <v>Young Adults</v>
      </c>
      <c r="D4419" s="2" t="s">
        <v>12</v>
      </c>
      <c r="E4419" s="2" t="s">
        <v>19</v>
      </c>
      <c r="F4419" s="2">
        <v>871.74</v>
      </c>
      <c r="G4419" s="2">
        <f t="shared" si="622"/>
        <v>3</v>
      </c>
      <c r="H4419" s="6">
        <v>44422</v>
      </c>
      <c r="I4419" s="12" t="str">
        <f t="shared" si="623"/>
        <v>2021</v>
      </c>
      <c r="J4419" s="10" t="str">
        <f t="shared" si="624"/>
        <v>Aug</v>
      </c>
      <c r="K4419" s="12" t="str">
        <f t="shared" si="625"/>
        <v>14</v>
      </c>
      <c r="L4419" s="2" t="s">
        <v>24</v>
      </c>
      <c r="M4419" s="2" t="s">
        <v>25</v>
      </c>
      <c r="N4419" s="2">
        <v>0.32</v>
      </c>
      <c r="O4419" s="2" t="s">
        <v>16</v>
      </c>
      <c r="P4419" s="2">
        <v>15</v>
      </c>
      <c r="Q4419" s="2">
        <f t="shared" si="626"/>
        <v>2</v>
      </c>
      <c r="R4419" s="2">
        <v>58.12</v>
      </c>
      <c r="S4419" s="2">
        <f t="shared" si="627"/>
        <v>2</v>
      </c>
      <c r="T4419" s="42">
        <f>DataSet!G227+DataSet!Q227+DataSet!S227</f>
        <v>7</v>
      </c>
      <c r="U4419" s="16" t="str">
        <f t="shared" si="628"/>
        <v>High</v>
      </c>
      <c r="V4419" s="4">
        <v>5</v>
      </c>
      <c r="W4419" s="33">
        <f t="shared" si="629"/>
        <v>535.76964285714291</v>
      </c>
      <c r="X4419" s="2" t="s">
        <v>22</v>
      </c>
    </row>
    <row r="4420" spans="1:24" ht="14.25" customHeight="1" x14ac:dyDescent="0.25">
      <c r="A4420" s="2">
        <v>232</v>
      </c>
      <c r="B4420" s="2">
        <v>56</v>
      </c>
      <c r="C4420" s="2" t="str">
        <f t="shared" si="621"/>
        <v>Late Adults</v>
      </c>
      <c r="D4420" s="2" t="s">
        <v>26</v>
      </c>
      <c r="E4420" s="2" t="s">
        <v>19</v>
      </c>
      <c r="F4420" s="2">
        <v>331.11</v>
      </c>
      <c r="G4420" s="2">
        <f t="shared" si="622"/>
        <v>1</v>
      </c>
      <c r="H4420" s="6">
        <v>44428</v>
      </c>
      <c r="I4420" s="12" t="str">
        <f t="shared" si="623"/>
        <v>2021</v>
      </c>
      <c r="J4420" s="10" t="str">
        <f t="shared" si="624"/>
        <v>Aug</v>
      </c>
      <c r="K4420" s="12" t="str">
        <f t="shared" si="625"/>
        <v>20</v>
      </c>
      <c r="L4420" s="2" t="s">
        <v>14</v>
      </c>
      <c r="M4420" s="2" t="s">
        <v>25</v>
      </c>
      <c r="N4420" s="2">
        <v>0.32</v>
      </c>
      <c r="O4420" s="2" t="s">
        <v>21</v>
      </c>
      <c r="P4420" s="2">
        <v>4</v>
      </c>
      <c r="Q4420" s="2">
        <f t="shared" si="626"/>
        <v>1</v>
      </c>
      <c r="R4420" s="2">
        <v>82.78</v>
      </c>
      <c r="S4420" s="2">
        <f t="shared" si="627"/>
        <v>2</v>
      </c>
      <c r="T4420" s="42">
        <f>DataSet!G233+DataSet!Q233+DataSet!S233</f>
        <v>7</v>
      </c>
      <c r="U4420" s="16" t="str">
        <f t="shared" si="628"/>
        <v>High</v>
      </c>
      <c r="V4420" s="4">
        <v>3</v>
      </c>
      <c r="W4420" s="33">
        <f t="shared" si="629"/>
        <v>501.58283333333333</v>
      </c>
      <c r="X4420" s="2" t="s">
        <v>17</v>
      </c>
    </row>
    <row r="4421" spans="1:24" ht="14.25" customHeight="1" x14ac:dyDescent="0.25">
      <c r="A4421" s="2">
        <v>599</v>
      </c>
      <c r="B4421" s="2">
        <v>48</v>
      </c>
      <c r="C4421" s="2" t="str">
        <f t="shared" si="621"/>
        <v>Mid Adults</v>
      </c>
      <c r="D4421" s="2" t="s">
        <v>12</v>
      </c>
      <c r="E4421" s="2" t="s">
        <v>27</v>
      </c>
      <c r="F4421" s="2">
        <v>855.97</v>
      </c>
      <c r="G4421" s="2">
        <f t="shared" si="622"/>
        <v>3</v>
      </c>
      <c r="H4421" s="6">
        <v>44795</v>
      </c>
      <c r="I4421" s="12" t="str">
        <f t="shared" si="623"/>
        <v>2022</v>
      </c>
      <c r="J4421" s="10" t="str">
        <f t="shared" si="624"/>
        <v>Aug</v>
      </c>
      <c r="K4421" s="12" t="str">
        <f t="shared" si="625"/>
        <v>22</v>
      </c>
      <c r="L4421" s="2" t="s">
        <v>20</v>
      </c>
      <c r="M4421" s="2" t="s">
        <v>15</v>
      </c>
      <c r="N4421" s="2">
        <v>0.32</v>
      </c>
      <c r="O4421" s="2" t="s">
        <v>21</v>
      </c>
      <c r="P4421" s="2">
        <v>18</v>
      </c>
      <c r="Q4421" s="2">
        <f t="shared" si="626"/>
        <v>3</v>
      </c>
      <c r="R4421" s="2">
        <v>47.55</v>
      </c>
      <c r="S4421" s="2">
        <f t="shared" si="627"/>
        <v>1</v>
      </c>
      <c r="T4421" s="42">
        <f>DataSet!G600+DataSet!Q600+DataSet!S600</f>
        <v>5</v>
      </c>
      <c r="U4421" s="16" t="str">
        <f t="shared" si="628"/>
        <v>Medium</v>
      </c>
      <c r="V4421" s="4">
        <v>1</v>
      </c>
      <c r="W4421" s="33">
        <f t="shared" si="629"/>
        <v>545.21401869158899</v>
      </c>
      <c r="X4421" s="2" t="s">
        <v>28</v>
      </c>
    </row>
    <row r="4422" spans="1:24" ht="14.25" customHeight="1" x14ac:dyDescent="0.25">
      <c r="A4422" s="2">
        <v>696</v>
      </c>
      <c r="B4422" s="2">
        <v>43</v>
      </c>
      <c r="C4422" s="2" t="str">
        <f t="shared" si="621"/>
        <v>Mid Adults</v>
      </c>
      <c r="D4422" s="2" t="s">
        <v>12</v>
      </c>
      <c r="E4422" s="2" t="s">
        <v>29</v>
      </c>
      <c r="F4422" s="2">
        <v>153.31</v>
      </c>
      <c r="G4422" s="2">
        <f t="shared" si="622"/>
        <v>1</v>
      </c>
      <c r="H4422" s="6">
        <v>44892</v>
      </c>
      <c r="I4422" s="12" t="str">
        <f t="shared" si="623"/>
        <v>2022</v>
      </c>
      <c r="J4422" s="10" t="str">
        <f t="shared" si="624"/>
        <v>Nov</v>
      </c>
      <c r="K4422" s="12" t="str">
        <f t="shared" si="625"/>
        <v>27</v>
      </c>
      <c r="L4422" s="2" t="s">
        <v>14</v>
      </c>
      <c r="M4422" s="2" t="s">
        <v>15</v>
      </c>
      <c r="N4422" s="2">
        <v>0.32</v>
      </c>
      <c r="O4422" s="2" t="s">
        <v>16</v>
      </c>
      <c r="P4422" s="2">
        <v>17</v>
      </c>
      <c r="Q4422" s="2">
        <f t="shared" si="626"/>
        <v>3</v>
      </c>
      <c r="R4422" s="2">
        <v>9.02</v>
      </c>
      <c r="S4422" s="2">
        <f t="shared" si="627"/>
        <v>1</v>
      </c>
      <c r="T4422" s="42">
        <f>DataSet!G697+DataSet!Q697+DataSet!S697</f>
        <v>6</v>
      </c>
      <c r="U4422" s="16" t="str">
        <f t="shared" si="628"/>
        <v>Medium</v>
      </c>
      <c r="V4422" s="4">
        <v>5</v>
      </c>
      <c r="W4422" s="33">
        <f t="shared" si="629"/>
        <v>532.7428828828829</v>
      </c>
      <c r="X4422" s="2" t="s">
        <v>22</v>
      </c>
    </row>
    <row r="4423" spans="1:24" ht="14.25" customHeight="1" x14ac:dyDescent="0.25">
      <c r="A4423" s="2">
        <v>995</v>
      </c>
      <c r="B4423" s="2">
        <v>23</v>
      </c>
      <c r="C4423" s="2" t="str">
        <f t="shared" si="621"/>
        <v>Young Adults</v>
      </c>
      <c r="D4423" s="2" t="s">
        <v>23</v>
      </c>
      <c r="E4423" s="2" t="s">
        <v>13</v>
      </c>
      <c r="F4423" s="2">
        <v>306.13</v>
      </c>
      <c r="G4423" s="2">
        <f t="shared" si="622"/>
        <v>1</v>
      </c>
      <c r="H4423" s="6">
        <v>45191</v>
      </c>
      <c r="I4423" s="12" t="str">
        <f t="shared" si="623"/>
        <v>2023</v>
      </c>
      <c r="J4423" s="10" t="str">
        <f t="shared" si="624"/>
        <v>Sep</v>
      </c>
      <c r="K4423" s="12" t="str">
        <f t="shared" si="625"/>
        <v>22</v>
      </c>
      <c r="L4423" s="2" t="s">
        <v>14</v>
      </c>
      <c r="M4423" s="2" t="s">
        <v>15</v>
      </c>
      <c r="N4423" s="2">
        <v>0.32</v>
      </c>
      <c r="O4423" s="2" t="s">
        <v>16</v>
      </c>
      <c r="P4423" s="2">
        <v>9</v>
      </c>
      <c r="Q4423" s="2">
        <f t="shared" si="626"/>
        <v>2</v>
      </c>
      <c r="R4423" s="2">
        <v>34.01</v>
      </c>
      <c r="S4423" s="2">
        <f t="shared" si="627"/>
        <v>1</v>
      </c>
      <c r="T4423" s="42">
        <f>DataSet!G996+DataSet!Q996+DataSet!S996</f>
        <v>4</v>
      </c>
      <c r="U4423" s="16" t="str">
        <f t="shared" si="628"/>
        <v>Low</v>
      </c>
      <c r="V4423" s="4">
        <v>3</v>
      </c>
      <c r="W4423" s="33">
        <f t="shared" si="629"/>
        <v>503.01537815126051</v>
      </c>
      <c r="X4423" s="2" t="s">
        <v>22</v>
      </c>
    </row>
    <row r="4424" spans="1:24" ht="14.25" customHeight="1" x14ac:dyDescent="0.25">
      <c r="A4424" s="2">
        <v>1265</v>
      </c>
      <c r="B4424" s="2">
        <v>25</v>
      </c>
      <c r="C4424" s="2" t="str">
        <f t="shared" si="621"/>
        <v>Young Adults</v>
      </c>
      <c r="D4424" s="2" t="s">
        <v>23</v>
      </c>
      <c r="E4424" s="2" t="s">
        <v>29</v>
      </c>
      <c r="F4424" s="2">
        <v>685.28</v>
      </c>
      <c r="G4424" s="2">
        <f t="shared" si="622"/>
        <v>3</v>
      </c>
      <c r="H4424" s="6">
        <v>45461</v>
      </c>
      <c r="I4424" s="12" t="str">
        <f t="shared" si="623"/>
        <v>2024</v>
      </c>
      <c r="J4424" s="10" t="str">
        <f t="shared" si="624"/>
        <v>Jun</v>
      </c>
      <c r="K4424" s="12" t="str">
        <f t="shared" si="625"/>
        <v>18</v>
      </c>
      <c r="L4424" s="2" t="s">
        <v>14</v>
      </c>
      <c r="M4424" s="2" t="s">
        <v>15</v>
      </c>
      <c r="N4424" s="2">
        <v>0.32</v>
      </c>
      <c r="O4424" s="2" t="s">
        <v>16</v>
      </c>
      <c r="P4424" s="2">
        <v>6</v>
      </c>
      <c r="Q4424" s="2">
        <f t="shared" si="626"/>
        <v>2</v>
      </c>
      <c r="R4424" s="2">
        <v>114.21</v>
      </c>
      <c r="S4424" s="2">
        <f t="shared" si="627"/>
        <v>2</v>
      </c>
      <c r="T4424" s="42">
        <f>DataSet!G1266+DataSet!Q1266+DataSet!S1266</f>
        <v>6</v>
      </c>
      <c r="U4424" s="16" t="str">
        <f t="shared" si="628"/>
        <v>Medium</v>
      </c>
      <c r="V4424" s="4">
        <v>1</v>
      </c>
      <c r="W4424" s="33">
        <f t="shared" si="629"/>
        <v>542.28235849056625</v>
      </c>
      <c r="X4424" s="2" t="s">
        <v>17</v>
      </c>
    </row>
    <row r="4425" spans="1:24" ht="14.25" customHeight="1" x14ac:dyDescent="0.25">
      <c r="A4425" s="2">
        <v>1821</v>
      </c>
      <c r="B4425" s="2">
        <v>55</v>
      </c>
      <c r="C4425" s="2" t="str">
        <f t="shared" si="621"/>
        <v>Late Adults</v>
      </c>
      <c r="D4425" s="2" t="s">
        <v>23</v>
      </c>
      <c r="E4425" s="2" t="s">
        <v>27</v>
      </c>
      <c r="F4425" s="2">
        <v>271.49</v>
      </c>
      <c r="G4425" s="2">
        <f t="shared" si="622"/>
        <v>1</v>
      </c>
      <c r="H4425" s="6">
        <v>46017</v>
      </c>
      <c r="I4425" s="12" t="str">
        <f t="shared" si="623"/>
        <v>2025</v>
      </c>
      <c r="J4425" s="10" t="str">
        <f t="shared" si="624"/>
        <v>Dec</v>
      </c>
      <c r="K4425" s="12" t="str">
        <f t="shared" si="625"/>
        <v>26</v>
      </c>
      <c r="L4425" s="2" t="s">
        <v>24</v>
      </c>
      <c r="M4425" s="2" t="s">
        <v>15</v>
      </c>
      <c r="N4425" s="2">
        <v>0.32</v>
      </c>
      <c r="O4425" s="2" t="s">
        <v>16</v>
      </c>
      <c r="P4425" s="2">
        <v>11</v>
      </c>
      <c r="Q4425" s="2">
        <f t="shared" si="626"/>
        <v>2</v>
      </c>
      <c r="R4425" s="2">
        <v>24.68</v>
      </c>
      <c r="S4425" s="2">
        <f t="shared" si="627"/>
        <v>1</v>
      </c>
      <c r="T4425" s="42">
        <f>DataSet!G1822+DataSet!Q1822+DataSet!S1822</f>
        <v>6</v>
      </c>
      <c r="U4425" s="16" t="str">
        <f t="shared" si="628"/>
        <v>Medium</v>
      </c>
      <c r="V4425" s="4">
        <v>4</v>
      </c>
      <c r="W4425" s="33">
        <f t="shared" si="629"/>
        <v>540.30909836065575</v>
      </c>
      <c r="X4425" s="2" t="s">
        <v>17</v>
      </c>
    </row>
    <row r="4426" spans="1:24" ht="14.25" customHeight="1" x14ac:dyDescent="0.25">
      <c r="A4426" s="2">
        <v>1962</v>
      </c>
      <c r="B4426" s="2">
        <v>36</v>
      </c>
      <c r="C4426" s="2" t="str">
        <f t="shared" si="621"/>
        <v>Early Adults</v>
      </c>
      <c r="D4426" s="2" t="s">
        <v>12</v>
      </c>
      <c r="E4426" s="2" t="s">
        <v>13</v>
      </c>
      <c r="F4426" s="2">
        <v>251.52</v>
      </c>
      <c r="G4426" s="2">
        <f t="shared" si="622"/>
        <v>1</v>
      </c>
      <c r="H4426" s="6">
        <v>46158</v>
      </c>
      <c r="I4426" s="12" t="str">
        <f t="shared" si="623"/>
        <v>2026</v>
      </c>
      <c r="J4426" s="10" t="str">
        <f t="shared" si="624"/>
        <v>May</v>
      </c>
      <c r="K4426" s="12" t="str">
        <f t="shared" si="625"/>
        <v>16</v>
      </c>
      <c r="L4426" s="2" t="s">
        <v>14</v>
      </c>
      <c r="M4426" s="2" t="s">
        <v>25</v>
      </c>
      <c r="N4426" s="2">
        <v>0.32</v>
      </c>
      <c r="O4426" s="2" t="s">
        <v>16</v>
      </c>
      <c r="P4426" s="2">
        <v>5</v>
      </c>
      <c r="Q4426" s="2">
        <f t="shared" si="626"/>
        <v>1</v>
      </c>
      <c r="R4426" s="2">
        <v>50.3</v>
      </c>
      <c r="S4426" s="2">
        <f t="shared" si="627"/>
        <v>2</v>
      </c>
      <c r="T4426" s="42">
        <f>DataSet!G1963+DataSet!Q1963+DataSet!S1963</f>
        <v>7</v>
      </c>
      <c r="U4426" s="16" t="str">
        <f t="shared" si="628"/>
        <v>High</v>
      </c>
      <c r="V4426" s="4">
        <v>2</v>
      </c>
      <c r="W4426" s="33">
        <f t="shared" si="629"/>
        <v>514.26680327868849</v>
      </c>
      <c r="X4426" s="2" t="s">
        <v>17</v>
      </c>
    </row>
    <row r="4427" spans="1:24" ht="14.25" customHeight="1" x14ac:dyDescent="0.25">
      <c r="A4427" s="2">
        <v>2100</v>
      </c>
      <c r="B4427" s="2">
        <v>63</v>
      </c>
      <c r="C4427" s="2" t="str">
        <f t="shared" si="621"/>
        <v>Seniors</v>
      </c>
      <c r="D4427" s="2" t="s">
        <v>18</v>
      </c>
      <c r="E4427" s="2" t="s">
        <v>29</v>
      </c>
      <c r="F4427" s="2">
        <v>274.88</v>
      </c>
      <c r="G4427" s="2">
        <f t="shared" si="622"/>
        <v>1</v>
      </c>
      <c r="H4427" s="6">
        <v>46296</v>
      </c>
      <c r="I4427" s="12" t="str">
        <f t="shared" si="623"/>
        <v>2026</v>
      </c>
      <c r="J4427" s="10" t="str">
        <f t="shared" si="624"/>
        <v>Oct</v>
      </c>
      <c r="K4427" s="12" t="str">
        <f t="shared" si="625"/>
        <v>01</v>
      </c>
      <c r="L4427" s="2" t="s">
        <v>24</v>
      </c>
      <c r="M4427" s="2" t="s">
        <v>15</v>
      </c>
      <c r="N4427" s="2">
        <v>0.32</v>
      </c>
      <c r="O4427" s="2" t="s">
        <v>16</v>
      </c>
      <c r="P4427" s="2">
        <v>13</v>
      </c>
      <c r="Q4427" s="2">
        <f t="shared" si="626"/>
        <v>2</v>
      </c>
      <c r="R4427" s="2">
        <v>21.14</v>
      </c>
      <c r="S4427" s="2">
        <f t="shared" si="627"/>
        <v>1</v>
      </c>
      <c r="T4427" s="42">
        <f>DataSet!G2101+DataSet!Q2101+DataSet!S2101</f>
        <v>4</v>
      </c>
      <c r="U4427" s="16" t="str">
        <f t="shared" si="628"/>
        <v>Low</v>
      </c>
      <c r="V4427" s="4">
        <v>4</v>
      </c>
      <c r="W4427" s="33">
        <f t="shared" si="629"/>
        <v>542.53074380165287</v>
      </c>
      <c r="X4427" s="2" t="s">
        <v>22</v>
      </c>
    </row>
    <row r="4428" spans="1:24" ht="14.25" customHeight="1" x14ac:dyDescent="0.25">
      <c r="A4428" s="2">
        <v>2405</v>
      </c>
      <c r="B4428" s="2">
        <v>21</v>
      </c>
      <c r="C4428" s="2" t="str">
        <f t="shared" si="621"/>
        <v>Young Adults</v>
      </c>
      <c r="D4428" s="2" t="s">
        <v>26</v>
      </c>
      <c r="E4428" s="2" t="s">
        <v>27</v>
      </c>
      <c r="F4428" s="2">
        <v>992.66</v>
      </c>
      <c r="G4428" s="2">
        <f t="shared" si="622"/>
        <v>3</v>
      </c>
      <c r="H4428" s="6">
        <v>46601</v>
      </c>
      <c r="I4428" s="12" t="str">
        <f t="shared" si="623"/>
        <v>2027</v>
      </c>
      <c r="J4428" s="10" t="str">
        <f t="shared" si="624"/>
        <v>Aug</v>
      </c>
      <c r="K4428" s="12" t="str">
        <f t="shared" si="625"/>
        <v>02</v>
      </c>
      <c r="L4428" s="2" t="s">
        <v>20</v>
      </c>
      <c r="M4428" s="2" t="s">
        <v>25</v>
      </c>
      <c r="N4428" s="2">
        <v>0.32</v>
      </c>
      <c r="O4428" s="2" t="s">
        <v>16</v>
      </c>
      <c r="P4428" s="2">
        <v>3</v>
      </c>
      <c r="Q4428" s="2">
        <f t="shared" si="626"/>
        <v>1</v>
      </c>
      <c r="R4428" s="2">
        <v>330.89</v>
      </c>
      <c r="S4428" s="2">
        <f t="shared" si="627"/>
        <v>3</v>
      </c>
      <c r="T4428" s="42">
        <f>DataSet!G2406+DataSet!Q2406+DataSet!S2406</f>
        <v>4</v>
      </c>
      <c r="U4428" s="16" t="str">
        <f t="shared" si="628"/>
        <v>Low</v>
      </c>
      <c r="V4428" s="4">
        <v>4</v>
      </c>
      <c r="W4428" s="33">
        <f t="shared" si="629"/>
        <v>544.76116666666667</v>
      </c>
      <c r="X4428" s="2" t="s">
        <v>28</v>
      </c>
    </row>
    <row r="4429" spans="1:24" ht="14.25" customHeight="1" x14ac:dyDescent="0.25">
      <c r="A4429" s="2">
        <v>2498</v>
      </c>
      <c r="B4429" s="2">
        <v>27</v>
      </c>
      <c r="C4429" s="2" t="str">
        <f t="shared" si="621"/>
        <v>Young Adults</v>
      </c>
      <c r="D4429" s="2" t="s">
        <v>26</v>
      </c>
      <c r="E4429" s="2" t="s">
        <v>13</v>
      </c>
      <c r="F4429" s="2">
        <v>515.58000000000004</v>
      </c>
      <c r="G4429" s="2">
        <f t="shared" si="622"/>
        <v>2</v>
      </c>
      <c r="H4429" s="6">
        <v>46694</v>
      </c>
      <c r="I4429" s="12" t="str">
        <f t="shared" si="623"/>
        <v>2027</v>
      </c>
      <c r="J4429" s="10" t="str">
        <f t="shared" si="624"/>
        <v>Nov</v>
      </c>
      <c r="K4429" s="12" t="str">
        <f t="shared" si="625"/>
        <v>03</v>
      </c>
      <c r="L4429" s="2" t="s">
        <v>14</v>
      </c>
      <c r="M4429" s="2" t="s">
        <v>15</v>
      </c>
      <c r="N4429" s="2">
        <v>0.32</v>
      </c>
      <c r="O4429" s="2" t="s">
        <v>16</v>
      </c>
      <c r="P4429" s="2">
        <v>2</v>
      </c>
      <c r="Q4429" s="2">
        <f t="shared" si="626"/>
        <v>1</v>
      </c>
      <c r="R4429" s="2">
        <v>257.79000000000002</v>
      </c>
      <c r="S4429" s="2">
        <f t="shared" si="627"/>
        <v>3</v>
      </c>
      <c r="T4429" s="42">
        <f>DataSet!G2499+DataSet!Q2499+DataSet!S2499</f>
        <v>6</v>
      </c>
      <c r="U4429" s="16" t="str">
        <f t="shared" si="628"/>
        <v>Medium</v>
      </c>
      <c r="V4429" s="4">
        <v>2</v>
      </c>
      <c r="W4429" s="33">
        <f t="shared" si="629"/>
        <v>516.43826446280991</v>
      </c>
      <c r="X4429" s="2" t="s">
        <v>22</v>
      </c>
    </row>
    <row r="4430" spans="1:24" ht="14.25" customHeight="1" x14ac:dyDescent="0.25">
      <c r="A4430" s="2">
        <v>2559</v>
      </c>
      <c r="B4430" s="2">
        <v>41</v>
      </c>
      <c r="C4430" s="2" t="str">
        <f t="shared" si="621"/>
        <v>Mid Adults</v>
      </c>
      <c r="D4430" s="2" t="s">
        <v>18</v>
      </c>
      <c r="E4430" s="2" t="s">
        <v>29</v>
      </c>
      <c r="F4430" s="2">
        <v>283.29000000000002</v>
      </c>
      <c r="G4430" s="2">
        <f t="shared" si="622"/>
        <v>1</v>
      </c>
      <c r="H4430" s="6">
        <v>46755</v>
      </c>
      <c r="I4430" s="12" t="str">
        <f t="shared" si="623"/>
        <v>2028</v>
      </c>
      <c r="J4430" s="10" t="str">
        <f t="shared" si="624"/>
        <v>Jan</v>
      </c>
      <c r="K4430" s="12" t="str">
        <f t="shared" si="625"/>
        <v>03</v>
      </c>
      <c r="L4430" s="2" t="s">
        <v>30</v>
      </c>
      <c r="M4430" s="2" t="s">
        <v>25</v>
      </c>
      <c r="N4430" s="2">
        <v>0.32</v>
      </c>
      <c r="O4430" s="2" t="s">
        <v>21</v>
      </c>
      <c r="P4430" s="2">
        <v>19</v>
      </c>
      <c r="Q4430" s="2">
        <f t="shared" si="626"/>
        <v>3</v>
      </c>
      <c r="R4430" s="2">
        <v>14.91</v>
      </c>
      <c r="S4430" s="2">
        <f t="shared" si="627"/>
        <v>1</v>
      </c>
      <c r="T4430" s="42">
        <f>DataSet!G2560+DataSet!Q2560+DataSet!S2560</f>
        <v>6</v>
      </c>
      <c r="U4430" s="16" t="str">
        <f t="shared" si="628"/>
        <v>Medium</v>
      </c>
      <c r="V4430" s="4">
        <v>1</v>
      </c>
      <c r="W4430" s="33">
        <f t="shared" si="629"/>
        <v>540.92047619047639</v>
      </c>
      <c r="X4430" s="2" t="s">
        <v>28</v>
      </c>
    </row>
    <row r="4431" spans="1:24" ht="14.25" customHeight="1" x14ac:dyDescent="0.25">
      <c r="A4431" s="2">
        <v>3092</v>
      </c>
      <c r="B4431" s="2">
        <v>63</v>
      </c>
      <c r="C4431" s="2" t="str">
        <f t="shared" si="621"/>
        <v>Seniors</v>
      </c>
      <c r="D4431" s="2" t="s">
        <v>12</v>
      </c>
      <c r="E4431" s="2" t="s">
        <v>27</v>
      </c>
      <c r="F4431" s="2">
        <v>514.98</v>
      </c>
      <c r="G4431" s="2">
        <f t="shared" si="622"/>
        <v>2</v>
      </c>
      <c r="H4431" s="6">
        <v>47288</v>
      </c>
      <c r="I4431" s="12" t="str">
        <f t="shared" si="623"/>
        <v>2029</v>
      </c>
      <c r="J4431" s="10" t="str">
        <f t="shared" si="624"/>
        <v>Jun</v>
      </c>
      <c r="K4431" s="12" t="str">
        <f t="shared" si="625"/>
        <v>19</v>
      </c>
      <c r="L4431" s="2" t="s">
        <v>14</v>
      </c>
      <c r="M4431" s="2" t="s">
        <v>25</v>
      </c>
      <c r="N4431" s="2">
        <v>0.32</v>
      </c>
      <c r="O4431" s="2" t="s">
        <v>16</v>
      </c>
      <c r="P4431" s="2">
        <v>1</v>
      </c>
      <c r="Q4431" s="2">
        <f t="shared" si="626"/>
        <v>1</v>
      </c>
      <c r="R4431" s="2">
        <v>514.98</v>
      </c>
      <c r="S4431" s="2">
        <f t="shared" si="627"/>
        <v>3</v>
      </c>
      <c r="T4431" s="42">
        <f>DataSet!G3093+DataSet!Q3093+DataSet!S3093</f>
        <v>3</v>
      </c>
      <c r="U4431" s="16" t="str">
        <f t="shared" si="628"/>
        <v>Low</v>
      </c>
      <c r="V4431" s="4">
        <v>3</v>
      </c>
      <c r="W4431" s="33">
        <f t="shared" si="629"/>
        <v>504.68389830508477</v>
      </c>
      <c r="X4431" s="2" t="s">
        <v>17</v>
      </c>
    </row>
    <row r="4432" spans="1:24" ht="14.25" customHeight="1" x14ac:dyDescent="0.25">
      <c r="A4432" s="2">
        <v>3576</v>
      </c>
      <c r="B4432" s="2">
        <v>46</v>
      </c>
      <c r="C4432" s="2" t="str">
        <f t="shared" si="621"/>
        <v>Mid Adults</v>
      </c>
      <c r="D4432" s="2" t="s">
        <v>26</v>
      </c>
      <c r="E4432" s="2" t="s">
        <v>13</v>
      </c>
      <c r="F4432" s="2">
        <v>926.85</v>
      </c>
      <c r="G4432" s="2">
        <f t="shared" si="622"/>
        <v>3</v>
      </c>
      <c r="H4432" s="6">
        <v>47772</v>
      </c>
      <c r="I4432" s="12" t="str">
        <f t="shared" si="623"/>
        <v>2030</v>
      </c>
      <c r="J4432" s="10" t="str">
        <f t="shared" si="624"/>
        <v>Oct</v>
      </c>
      <c r="K4432" s="12" t="str">
        <f t="shared" si="625"/>
        <v>16</v>
      </c>
      <c r="L4432" s="2" t="s">
        <v>30</v>
      </c>
      <c r="M4432" s="2" t="s">
        <v>25</v>
      </c>
      <c r="N4432" s="2">
        <v>0.32</v>
      </c>
      <c r="O4432" s="2" t="s">
        <v>21</v>
      </c>
      <c r="P4432" s="2">
        <v>1</v>
      </c>
      <c r="Q4432" s="2">
        <f t="shared" si="626"/>
        <v>1</v>
      </c>
      <c r="R4432" s="2">
        <v>926.85</v>
      </c>
      <c r="S4432" s="2">
        <f t="shared" si="627"/>
        <v>3</v>
      </c>
      <c r="T4432" s="42">
        <f>DataSet!G3577+DataSet!Q3577+DataSet!S3577</f>
        <v>4</v>
      </c>
      <c r="U4432" s="16" t="str">
        <f t="shared" si="628"/>
        <v>Low</v>
      </c>
      <c r="V4432" s="4">
        <v>5</v>
      </c>
      <c r="W4432" s="33">
        <f t="shared" si="629"/>
        <v>536.19227272727278</v>
      </c>
      <c r="X4432" s="2" t="s">
        <v>17</v>
      </c>
    </row>
    <row r="4433" spans="1:24" ht="14.25" customHeight="1" x14ac:dyDescent="0.25">
      <c r="A4433" s="2">
        <v>3689</v>
      </c>
      <c r="B4433" s="2">
        <v>32</v>
      </c>
      <c r="C4433" s="2" t="str">
        <f t="shared" si="621"/>
        <v>Early Adults</v>
      </c>
      <c r="D4433" s="2" t="s">
        <v>26</v>
      </c>
      <c r="E4433" s="2" t="s">
        <v>27</v>
      </c>
      <c r="F4433" s="2">
        <v>736.99</v>
      </c>
      <c r="G4433" s="2">
        <f t="shared" si="622"/>
        <v>3</v>
      </c>
      <c r="H4433" s="6">
        <v>47885</v>
      </c>
      <c r="I4433" s="12" t="str">
        <f t="shared" si="623"/>
        <v>2031</v>
      </c>
      <c r="J4433" s="10" t="str">
        <f t="shared" si="624"/>
        <v>Feb</v>
      </c>
      <c r="K4433" s="12" t="str">
        <f t="shared" si="625"/>
        <v>06</v>
      </c>
      <c r="L4433" s="2" t="s">
        <v>14</v>
      </c>
      <c r="M4433" s="2" t="s">
        <v>25</v>
      </c>
      <c r="N4433" s="2">
        <v>0.32</v>
      </c>
      <c r="O4433" s="2" t="s">
        <v>16</v>
      </c>
      <c r="P4433" s="2">
        <v>15</v>
      </c>
      <c r="Q4433" s="2">
        <f t="shared" si="626"/>
        <v>2</v>
      </c>
      <c r="R4433" s="2">
        <v>49.13</v>
      </c>
      <c r="S4433" s="2">
        <f t="shared" si="627"/>
        <v>1</v>
      </c>
      <c r="T4433" s="42">
        <f>DataSet!G3690+DataSet!Q3690+DataSet!S3690</f>
        <v>8</v>
      </c>
      <c r="U4433" s="16" t="str">
        <f t="shared" si="628"/>
        <v>High</v>
      </c>
      <c r="V4433" s="4">
        <v>2</v>
      </c>
      <c r="W4433" s="33">
        <f t="shared" si="629"/>
        <v>516.44541666666669</v>
      </c>
      <c r="X4433" s="2" t="s">
        <v>17</v>
      </c>
    </row>
    <row r="4434" spans="1:24" ht="14.25" customHeight="1" x14ac:dyDescent="0.25">
      <c r="A4434" s="2">
        <v>3720</v>
      </c>
      <c r="B4434" s="2">
        <v>26</v>
      </c>
      <c r="C4434" s="2" t="str">
        <f t="shared" si="621"/>
        <v>Young Adults</v>
      </c>
      <c r="D4434" s="2" t="s">
        <v>26</v>
      </c>
      <c r="E4434" s="2" t="s">
        <v>29</v>
      </c>
      <c r="F4434" s="2">
        <v>608.24</v>
      </c>
      <c r="G4434" s="2">
        <f t="shared" si="622"/>
        <v>2</v>
      </c>
      <c r="H4434" s="6">
        <v>47916</v>
      </c>
      <c r="I4434" s="12" t="str">
        <f t="shared" si="623"/>
        <v>2031</v>
      </c>
      <c r="J4434" s="10" t="str">
        <f t="shared" si="624"/>
        <v>Mar</v>
      </c>
      <c r="K4434" s="12" t="str">
        <f t="shared" si="625"/>
        <v>09</v>
      </c>
      <c r="L4434" s="2" t="s">
        <v>20</v>
      </c>
      <c r="M4434" s="2" t="s">
        <v>15</v>
      </c>
      <c r="N4434" s="2">
        <v>0.32</v>
      </c>
      <c r="O4434" s="2" t="s">
        <v>21</v>
      </c>
      <c r="P4434" s="2">
        <v>2</v>
      </c>
      <c r="Q4434" s="2">
        <f t="shared" si="626"/>
        <v>1</v>
      </c>
      <c r="R4434" s="2">
        <v>304.12</v>
      </c>
      <c r="S4434" s="2">
        <f t="shared" si="627"/>
        <v>3</v>
      </c>
      <c r="T4434" s="42">
        <f>DataSet!G3721+DataSet!Q3721+DataSet!S3721</f>
        <v>7</v>
      </c>
      <c r="U4434" s="16" t="str">
        <f t="shared" si="628"/>
        <v>High</v>
      </c>
      <c r="V4434" s="4">
        <v>4</v>
      </c>
      <c r="W4434" s="33">
        <f t="shared" si="629"/>
        <v>540.99731092436969</v>
      </c>
      <c r="X4434" s="2" t="s">
        <v>28</v>
      </c>
    </row>
    <row r="4435" spans="1:24" ht="14.25" customHeight="1" x14ac:dyDescent="0.25">
      <c r="A4435" s="2">
        <v>4096</v>
      </c>
      <c r="B4435" s="2">
        <v>38</v>
      </c>
      <c r="C4435" s="2" t="str">
        <f t="shared" si="621"/>
        <v>Early Adults</v>
      </c>
      <c r="D4435" s="2" t="s">
        <v>12</v>
      </c>
      <c r="E4435" s="2" t="s">
        <v>27</v>
      </c>
      <c r="F4435" s="2">
        <v>328.65</v>
      </c>
      <c r="G4435" s="2">
        <f t="shared" si="622"/>
        <v>1</v>
      </c>
      <c r="H4435" s="6">
        <v>48292</v>
      </c>
      <c r="I4435" s="12" t="str">
        <f t="shared" si="623"/>
        <v>2032</v>
      </c>
      <c r="J4435" s="10" t="str">
        <f t="shared" si="624"/>
        <v>Mar</v>
      </c>
      <c r="K4435" s="12" t="str">
        <f t="shared" si="625"/>
        <v>19</v>
      </c>
      <c r="L4435" s="2" t="s">
        <v>14</v>
      </c>
      <c r="M4435" s="2" t="s">
        <v>15</v>
      </c>
      <c r="N4435" s="2">
        <v>0.32</v>
      </c>
      <c r="O4435" s="2" t="s">
        <v>16</v>
      </c>
      <c r="P4435" s="2">
        <v>6</v>
      </c>
      <c r="Q4435" s="2">
        <f t="shared" si="626"/>
        <v>2</v>
      </c>
      <c r="R4435" s="2">
        <v>54.78</v>
      </c>
      <c r="S4435" s="2">
        <f t="shared" si="627"/>
        <v>2</v>
      </c>
      <c r="T4435" s="42">
        <f>DataSet!G4097+DataSet!Q4097+DataSet!S4097</f>
        <v>4</v>
      </c>
      <c r="U4435" s="16" t="str">
        <f t="shared" si="628"/>
        <v>Low</v>
      </c>
      <c r="V4435" s="4">
        <v>4</v>
      </c>
      <c r="W4435" s="33">
        <f t="shared" si="629"/>
        <v>540.42745762711866</v>
      </c>
      <c r="X4435" s="2" t="s">
        <v>22</v>
      </c>
    </row>
    <row r="4436" spans="1:24" ht="14.25" customHeight="1" x14ac:dyDescent="0.25">
      <c r="A4436" s="2">
        <v>4112</v>
      </c>
      <c r="B4436" s="2">
        <v>43</v>
      </c>
      <c r="C4436" s="2" t="str">
        <f t="shared" si="621"/>
        <v>Mid Adults</v>
      </c>
      <c r="D4436" s="2" t="s">
        <v>18</v>
      </c>
      <c r="E4436" s="2" t="s">
        <v>27</v>
      </c>
      <c r="F4436" s="2">
        <v>439.31</v>
      </c>
      <c r="G4436" s="2">
        <f t="shared" si="622"/>
        <v>2</v>
      </c>
      <c r="H4436" s="6">
        <v>48308</v>
      </c>
      <c r="I4436" s="12" t="str">
        <f t="shared" si="623"/>
        <v>2032</v>
      </c>
      <c r="J4436" s="10" t="str">
        <f t="shared" si="624"/>
        <v>Apr</v>
      </c>
      <c r="K4436" s="12" t="str">
        <f t="shared" si="625"/>
        <v>04</v>
      </c>
      <c r="L4436" s="2" t="s">
        <v>20</v>
      </c>
      <c r="M4436" s="2" t="s">
        <v>25</v>
      </c>
      <c r="N4436" s="2">
        <v>0.32</v>
      </c>
      <c r="O4436" s="2" t="s">
        <v>21</v>
      </c>
      <c r="P4436" s="2">
        <v>13</v>
      </c>
      <c r="Q4436" s="2">
        <f t="shared" si="626"/>
        <v>2</v>
      </c>
      <c r="R4436" s="2">
        <v>33.79</v>
      </c>
      <c r="S4436" s="2">
        <f t="shared" si="627"/>
        <v>1</v>
      </c>
      <c r="T4436" s="42">
        <f>DataSet!G4113+DataSet!Q4113+DataSet!S4113</f>
        <v>7</v>
      </c>
      <c r="U4436" s="16" t="str">
        <f t="shared" si="628"/>
        <v>High</v>
      </c>
      <c r="V4436" s="4">
        <v>5</v>
      </c>
      <c r="W4436" s="33">
        <f t="shared" si="629"/>
        <v>532.60825688073396</v>
      </c>
      <c r="X4436" s="2" t="s">
        <v>22</v>
      </c>
    </row>
    <row r="4437" spans="1:24" ht="14.25" customHeight="1" x14ac:dyDescent="0.25">
      <c r="A4437" s="2">
        <v>4222</v>
      </c>
      <c r="B4437" s="2">
        <v>19</v>
      </c>
      <c r="C4437" s="2" t="str">
        <f t="shared" si="621"/>
        <v>Young Adults</v>
      </c>
      <c r="D4437" s="2" t="s">
        <v>12</v>
      </c>
      <c r="E4437" s="2" t="s">
        <v>29</v>
      </c>
      <c r="F4437" s="2">
        <v>894.24</v>
      </c>
      <c r="G4437" s="2">
        <f t="shared" si="622"/>
        <v>3</v>
      </c>
      <c r="H4437" s="6">
        <v>48418</v>
      </c>
      <c r="I4437" s="12" t="str">
        <f t="shared" si="623"/>
        <v>2032</v>
      </c>
      <c r="J4437" s="10" t="str">
        <f t="shared" si="624"/>
        <v>Jul</v>
      </c>
      <c r="K4437" s="12" t="str">
        <f t="shared" si="625"/>
        <v>23</v>
      </c>
      <c r="L4437" s="2" t="s">
        <v>30</v>
      </c>
      <c r="M4437" s="2" t="s">
        <v>25</v>
      </c>
      <c r="N4437" s="2">
        <v>0.32</v>
      </c>
      <c r="O4437" s="2" t="s">
        <v>16</v>
      </c>
      <c r="P4437" s="2">
        <v>19</v>
      </c>
      <c r="Q4437" s="2">
        <f t="shared" si="626"/>
        <v>3</v>
      </c>
      <c r="R4437" s="2">
        <v>47.07</v>
      </c>
      <c r="S4437" s="2">
        <f t="shared" si="627"/>
        <v>1</v>
      </c>
      <c r="T4437" s="42">
        <f>DataSet!G4223+DataSet!Q4223+DataSet!S4223</f>
        <v>4</v>
      </c>
      <c r="U4437" s="16" t="str">
        <f t="shared" si="628"/>
        <v>Low</v>
      </c>
      <c r="V4437" s="4">
        <v>5</v>
      </c>
      <c r="W4437" s="33">
        <f t="shared" si="629"/>
        <v>533.47212962962965</v>
      </c>
      <c r="X4437" s="2" t="s">
        <v>17</v>
      </c>
    </row>
    <row r="4438" spans="1:24" ht="14.25" customHeight="1" x14ac:dyDescent="0.25">
      <c r="A4438" s="2">
        <v>4346</v>
      </c>
      <c r="B4438" s="2">
        <v>60</v>
      </c>
      <c r="C4438" s="2" t="str">
        <f t="shared" si="621"/>
        <v>Seniors</v>
      </c>
      <c r="D4438" s="2" t="s">
        <v>26</v>
      </c>
      <c r="E4438" s="2" t="s">
        <v>19</v>
      </c>
      <c r="F4438" s="2">
        <v>548.07000000000005</v>
      </c>
      <c r="G4438" s="2">
        <f t="shared" si="622"/>
        <v>2</v>
      </c>
      <c r="H4438" s="6">
        <v>48542</v>
      </c>
      <c r="I4438" s="12" t="str">
        <f t="shared" si="623"/>
        <v>2032</v>
      </c>
      <c r="J4438" s="10" t="str">
        <f t="shared" si="624"/>
        <v>Nov</v>
      </c>
      <c r="K4438" s="12" t="str">
        <f t="shared" si="625"/>
        <v>24</v>
      </c>
      <c r="L4438" s="2" t="s">
        <v>30</v>
      </c>
      <c r="M4438" s="2" t="s">
        <v>15</v>
      </c>
      <c r="N4438" s="2">
        <v>0.32</v>
      </c>
      <c r="O4438" s="2" t="s">
        <v>21</v>
      </c>
      <c r="P4438" s="2">
        <v>11</v>
      </c>
      <c r="Q4438" s="2">
        <f t="shared" si="626"/>
        <v>2</v>
      </c>
      <c r="R4438" s="2">
        <v>49.82</v>
      </c>
      <c r="S4438" s="2">
        <f t="shared" si="627"/>
        <v>1</v>
      </c>
      <c r="T4438" s="42">
        <f>DataSet!G4347+DataSet!Q4347+DataSet!S4347</f>
        <v>4</v>
      </c>
      <c r="U4438" s="16" t="str">
        <f t="shared" si="628"/>
        <v>Low</v>
      </c>
      <c r="V4438" s="4">
        <v>5</v>
      </c>
      <c r="W4438" s="33">
        <f t="shared" si="629"/>
        <v>530.10046728971975</v>
      </c>
      <c r="X4438" s="2" t="s">
        <v>28</v>
      </c>
    </row>
    <row r="4439" spans="1:24" ht="14.25" customHeight="1" x14ac:dyDescent="0.25">
      <c r="A4439" s="2">
        <v>4358</v>
      </c>
      <c r="B4439" s="2">
        <v>34</v>
      </c>
      <c r="C4439" s="2" t="str">
        <f t="shared" si="621"/>
        <v>Early Adults</v>
      </c>
      <c r="D4439" s="2" t="s">
        <v>26</v>
      </c>
      <c r="E4439" s="2" t="s">
        <v>19</v>
      </c>
      <c r="F4439" s="2">
        <v>234.75</v>
      </c>
      <c r="G4439" s="2">
        <f t="shared" si="622"/>
        <v>1</v>
      </c>
      <c r="H4439" s="6">
        <v>48554</v>
      </c>
      <c r="I4439" s="12" t="str">
        <f t="shared" si="623"/>
        <v>2032</v>
      </c>
      <c r="J4439" s="10" t="str">
        <f t="shared" si="624"/>
        <v>Dec</v>
      </c>
      <c r="K4439" s="12" t="str">
        <f t="shared" si="625"/>
        <v>06</v>
      </c>
      <c r="L4439" s="2" t="s">
        <v>20</v>
      </c>
      <c r="M4439" s="2" t="s">
        <v>25</v>
      </c>
      <c r="N4439" s="2">
        <v>0.32</v>
      </c>
      <c r="O4439" s="2" t="s">
        <v>16</v>
      </c>
      <c r="P4439" s="2">
        <v>3</v>
      </c>
      <c r="Q4439" s="2">
        <f t="shared" si="626"/>
        <v>1</v>
      </c>
      <c r="R4439" s="2">
        <v>78.25</v>
      </c>
      <c r="S4439" s="2">
        <f t="shared" si="627"/>
        <v>2</v>
      </c>
      <c r="T4439" s="42">
        <f>DataSet!G4359+DataSet!Q4359+DataSet!S4359</f>
        <v>4</v>
      </c>
      <c r="U4439" s="16" t="str">
        <f t="shared" si="628"/>
        <v>Low</v>
      </c>
      <c r="V4439" s="4">
        <v>2</v>
      </c>
      <c r="W4439" s="33">
        <f t="shared" si="629"/>
        <v>514.59210084033612</v>
      </c>
      <c r="X4439" s="2" t="s">
        <v>17</v>
      </c>
    </row>
    <row r="4440" spans="1:24" ht="14.25" customHeight="1" x14ac:dyDescent="0.25">
      <c r="A4440" s="2">
        <v>4414</v>
      </c>
      <c r="B4440" s="2">
        <v>62</v>
      </c>
      <c r="C4440" s="2" t="str">
        <f t="shared" si="621"/>
        <v>Seniors</v>
      </c>
      <c r="D4440" s="2" t="s">
        <v>23</v>
      </c>
      <c r="E4440" s="2" t="s">
        <v>29</v>
      </c>
      <c r="F4440" s="2">
        <v>750.55</v>
      </c>
      <c r="G4440" s="2">
        <f t="shared" si="622"/>
        <v>3</v>
      </c>
      <c r="H4440" s="6">
        <v>48610</v>
      </c>
      <c r="I4440" s="12" t="str">
        <f t="shared" si="623"/>
        <v>2033</v>
      </c>
      <c r="J4440" s="10" t="str">
        <f t="shared" si="624"/>
        <v>Jan</v>
      </c>
      <c r="K4440" s="12" t="str">
        <f t="shared" si="625"/>
        <v>31</v>
      </c>
      <c r="L4440" s="2" t="s">
        <v>20</v>
      </c>
      <c r="M4440" s="2" t="s">
        <v>15</v>
      </c>
      <c r="N4440" s="2">
        <v>0.32</v>
      </c>
      <c r="O4440" s="2" t="s">
        <v>16</v>
      </c>
      <c r="P4440" s="2">
        <v>11</v>
      </c>
      <c r="Q4440" s="2">
        <f t="shared" si="626"/>
        <v>2</v>
      </c>
      <c r="R4440" s="2">
        <v>68.23</v>
      </c>
      <c r="S4440" s="2">
        <f t="shared" si="627"/>
        <v>2</v>
      </c>
      <c r="T4440" s="42">
        <f>DataSet!G4415+DataSet!Q4415+DataSet!S4415</f>
        <v>7</v>
      </c>
      <c r="U4440" s="16" t="str">
        <f t="shared" si="628"/>
        <v>High</v>
      </c>
      <c r="V4440" s="4">
        <v>3</v>
      </c>
      <c r="W4440" s="33">
        <f t="shared" si="629"/>
        <v>504.59589743589743</v>
      </c>
      <c r="X4440" s="2" t="s">
        <v>17</v>
      </c>
    </row>
    <row r="4441" spans="1:24" ht="14.25" customHeight="1" x14ac:dyDescent="0.25">
      <c r="A4441" s="2">
        <v>4446</v>
      </c>
      <c r="B4441" s="2">
        <v>61</v>
      </c>
      <c r="C4441" s="2" t="str">
        <f t="shared" si="621"/>
        <v>Seniors</v>
      </c>
      <c r="D4441" s="2" t="s">
        <v>23</v>
      </c>
      <c r="E4441" s="2" t="s">
        <v>29</v>
      </c>
      <c r="F4441" s="2">
        <v>481.96</v>
      </c>
      <c r="G4441" s="2">
        <f t="shared" si="622"/>
        <v>2</v>
      </c>
      <c r="H4441" s="6">
        <v>48642</v>
      </c>
      <c r="I4441" s="12" t="str">
        <f t="shared" si="623"/>
        <v>2033</v>
      </c>
      <c r="J4441" s="10" t="str">
        <f t="shared" si="624"/>
        <v>Mar</v>
      </c>
      <c r="K4441" s="12" t="str">
        <f t="shared" si="625"/>
        <v>04</v>
      </c>
      <c r="L4441" s="2" t="s">
        <v>20</v>
      </c>
      <c r="M4441" s="2" t="s">
        <v>15</v>
      </c>
      <c r="N4441" s="2">
        <v>0.32</v>
      </c>
      <c r="O4441" s="2" t="s">
        <v>21</v>
      </c>
      <c r="P4441" s="2">
        <v>3</v>
      </c>
      <c r="Q4441" s="2">
        <f t="shared" si="626"/>
        <v>1</v>
      </c>
      <c r="R4441" s="2">
        <v>160.65</v>
      </c>
      <c r="S4441" s="2">
        <f t="shared" si="627"/>
        <v>3</v>
      </c>
      <c r="T4441" s="42">
        <f>DataSet!G4447+DataSet!Q4447+DataSet!S4447</f>
        <v>4</v>
      </c>
      <c r="U4441" s="16" t="str">
        <f t="shared" si="628"/>
        <v>Low</v>
      </c>
      <c r="V4441" s="4">
        <v>4</v>
      </c>
      <c r="W4441" s="33">
        <f t="shared" si="629"/>
        <v>542.23752136752137</v>
      </c>
      <c r="X4441" s="2" t="s">
        <v>17</v>
      </c>
    </row>
    <row r="4442" spans="1:24" ht="14.25" customHeight="1" x14ac:dyDescent="0.25">
      <c r="A4442" s="2">
        <v>4594</v>
      </c>
      <c r="B4442" s="2">
        <v>38</v>
      </c>
      <c r="C4442" s="2" t="str">
        <f t="shared" si="621"/>
        <v>Early Adults</v>
      </c>
      <c r="D4442" s="2" t="s">
        <v>12</v>
      </c>
      <c r="E4442" s="2" t="s">
        <v>19</v>
      </c>
      <c r="F4442" s="2">
        <v>114.85</v>
      </c>
      <c r="G4442" s="2">
        <f t="shared" si="622"/>
        <v>1</v>
      </c>
      <c r="H4442" s="6">
        <v>48790</v>
      </c>
      <c r="I4442" s="12" t="str">
        <f t="shared" si="623"/>
        <v>2033</v>
      </c>
      <c r="J4442" s="10" t="str">
        <f t="shared" si="624"/>
        <v>Jul</v>
      </c>
      <c r="K4442" s="12" t="str">
        <f t="shared" si="625"/>
        <v>30</v>
      </c>
      <c r="L4442" s="2" t="s">
        <v>24</v>
      </c>
      <c r="M4442" s="2" t="s">
        <v>15</v>
      </c>
      <c r="N4442" s="2">
        <v>0.32</v>
      </c>
      <c r="O4442" s="2" t="s">
        <v>21</v>
      </c>
      <c r="P4442" s="2">
        <v>5</v>
      </c>
      <c r="Q4442" s="2">
        <f t="shared" si="626"/>
        <v>1</v>
      </c>
      <c r="R4442" s="2">
        <v>22.97</v>
      </c>
      <c r="S4442" s="2">
        <f t="shared" si="627"/>
        <v>1</v>
      </c>
      <c r="T4442" s="42">
        <f>DataSet!G4595+DataSet!Q4595+DataSet!S4595</f>
        <v>6</v>
      </c>
      <c r="U4442" s="16" t="str">
        <f t="shared" si="628"/>
        <v>Medium</v>
      </c>
      <c r="V4442" s="4">
        <v>2</v>
      </c>
      <c r="W4442" s="33">
        <f t="shared" si="629"/>
        <v>516.96364406779662</v>
      </c>
      <c r="X4442" s="2" t="s">
        <v>28</v>
      </c>
    </row>
    <row r="4443" spans="1:24" ht="14.25" customHeight="1" x14ac:dyDescent="0.25">
      <c r="A4443" s="2">
        <v>4757</v>
      </c>
      <c r="B4443" s="2">
        <v>45</v>
      </c>
      <c r="C4443" s="2" t="str">
        <f t="shared" si="621"/>
        <v>Mid Adults</v>
      </c>
      <c r="D4443" s="2" t="s">
        <v>18</v>
      </c>
      <c r="E4443" s="2" t="s">
        <v>27</v>
      </c>
      <c r="F4443" s="2">
        <v>364.46</v>
      </c>
      <c r="G4443" s="2">
        <f t="shared" si="622"/>
        <v>2</v>
      </c>
      <c r="H4443" s="6">
        <v>48953</v>
      </c>
      <c r="I4443" s="12" t="str">
        <f t="shared" si="623"/>
        <v>2034</v>
      </c>
      <c r="J4443" s="10" t="str">
        <f t="shared" si="624"/>
        <v>Jan</v>
      </c>
      <c r="K4443" s="12" t="str">
        <f t="shared" si="625"/>
        <v>09</v>
      </c>
      <c r="L4443" s="2" t="s">
        <v>20</v>
      </c>
      <c r="M4443" s="2" t="s">
        <v>25</v>
      </c>
      <c r="N4443" s="2">
        <v>0.32</v>
      </c>
      <c r="O4443" s="2" t="s">
        <v>16</v>
      </c>
      <c r="P4443" s="2">
        <v>5</v>
      </c>
      <c r="Q4443" s="2">
        <f t="shared" si="626"/>
        <v>1</v>
      </c>
      <c r="R4443" s="2">
        <v>72.89</v>
      </c>
      <c r="S4443" s="2">
        <f t="shared" si="627"/>
        <v>2</v>
      </c>
      <c r="T4443" s="42">
        <f>DataSet!G4758+DataSet!Q4758+DataSet!S4758</f>
        <v>7</v>
      </c>
      <c r="U4443" s="16" t="str">
        <f t="shared" si="628"/>
        <v>High</v>
      </c>
      <c r="V4443" s="4">
        <v>1</v>
      </c>
      <c r="W4443" s="33">
        <f t="shared" si="629"/>
        <v>543.39769230769252</v>
      </c>
      <c r="X4443" s="2" t="s">
        <v>28</v>
      </c>
    </row>
    <row r="4444" spans="1:24" ht="14.25" customHeight="1" x14ac:dyDescent="0.25">
      <c r="A4444" s="2">
        <v>66</v>
      </c>
      <c r="B4444" s="2">
        <v>33</v>
      </c>
      <c r="C4444" s="2" t="str">
        <f t="shared" si="621"/>
        <v>Early Adults</v>
      </c>
      <c r="D4444" s="2" t="s">
        <v>12</v>
      </c>
      <c r="E4444" s="2" t="s">
        <v>19</v>
      </c>
      <c r="F4444" s="2">
        <v>541.77</v>
      </c>
      <c r="G4444" s="2">
        <f t="shared" si="622"/>
        <v>2</v>
      </c>
      <c r="H4444" s="6">
        <v>44262</v>
      </c>
      <c r="I4444" s="12" t="str">
        <f t="shared" si="623"/>
        <v>2021</v>
      </c>
      <c r="J4444" s="10" t="str">
        <f t="shared" si="624"/>
        <v>Mar</v>
      </c>
      <c r="K4444" s="12" t="str">
        <f t="shared" si="625"/>
        <v>07</v>
      </c>
      <c r="L4444" s="2" t="s">
        <v>30</v>
      </c>
      <c r="M4444" s="2" t="s">
        <v>15</v>
      </c>
      <c r="N4444" s="2">
        <v>0.31</v>
      </c>
      <c r="O4444" s="2" t="s">
        <v>16</v>
      </c>
      <c r="P4444" s="2">
        <v>13</v>
      </c>
      <c r="Q4444" s="2">
        <f t="shared" si="626"/>
        <v>2</v>
      </c>
      <c r="R4444" s="2">
        <v>41.67</v>
      </c>
      <c r="S4444" s="2">
        <f t="shared" si="627"/>
        <v>1</v>
      </c>
      <c r="T4444" s="42">
        <f>DataSet!G67+DataSet!Q67+DataSet!S67</f>
        <v>4</v>
      </c>
      <c r="U4444" s="16" t="str">
        <f t="shared" si="628"/>
        <v>Low</v>
      </c>
      <c r="V4444" s="4">
        <v>3</v>
      </c>
      <c r="W4444" s="33">
        <f t="shared" si="629"/>
        <v>502.47560344827593</v>
      </c>
      <c r="X4444" s="2" t="s">
        <v>22</v>
      </c>
    </row>
    <row r="4445" spans="1:24" ht="14.25" customHeight="1" x14ac:dyDescent="0.25">
      <c r="A4445" s="2">
        <v>404</v>
      </c>
      <c r="B4445" s="2">
        <v>45</v>
      </c>
      <c r="C4445" s="2" t="str">
        <f t="shared" si="621"/>
        <v>Mid Adults</v>
      </c>
      <c r="D4445" s="2" t="s">
        <v>12</v>
      </c>
      <c r="E4445" s="2" t="s">
        <v>27</v>
      </c>
      <c r="F4445" s="2">
        <v>587.85</v>
      </c>
      <c r="G4445" s="2">
        <f t="shared" si="622"/>
        <v>2</v>
      </c>
      <c r="H4445" s="6">
        <v>44600</v>
      </c>
      <c r="I4445" s="12" t="str">
        <f t="shared" si="623"/>
        <v>2022</v>
      </c>
      <c r="J4445" s="10" t="str">
        <f t="shared" si="624"/>
        <v>Feb</v>
      </c>
      <c r="K4445" s="12" t="str">
        <f t="shared" si="625"/>
        <v>08</v>
      </c>
      <c r="L4445" s="2" t="s">
        <v>24</v>
      </c>
      <c r="M4445" s="2" t="s">
        <v>15</v>
      </c>
      <c r="N4445" s="2">
        <v>0.31</v>
      </c>
      <c r="O4445" s="2" t="s">
        <v>21</v>
      </c>
      <c r="P4445" s="2">
        <v>4</v>
      </c>
      <c r="Q4445" s="2">
        <f t="shared" si="626"/>
        <v>1</v>
      </c>
      <c r="R4445" s="2">
        <v>146.96</v>
      </c>
      <c r="S4445" s="2">
        <f t="shared" si="627"/>
        <v>2</v>
      </c>
      <c r="T4445" s="42">
        <f>DataSet!G405+DataSet!Q405+DataSet!S405</f>
        <v>6</v>
      </c>
      <c r="U4445" s="16" t="str">
        <f t="shared" si="628"/>
        <v>Medium</v>
      </c>
      <c r="V4445" s="4">
        <v>2</v>
      </c>
      <c r="W4445" s="33">
        <f t="shared" si="629"/>
        <v>520.40051282051286</v>
      </c>
      <c r="X4445" s="2" t="s">
        <v>22</v>
      </c>
    </row>
    <row r="4446" spans="1:24" ht="14.25" customHeight="1" x14ac:dyDescent="0.25">
      <c r="A4446" s="2">
        <v>547</v>
      </c>
      <c r="B4446" s="2">
        <v>37</v>
      </c>
      <c r="C4446" s="2" t="str">
        <f t="shared" si="621"/>
        <v>Early Adults</v>
      </c>
      <c r="D4446" s="2" t="s">
        <v>12</v>
      </c>
      <c r="E4446" s="2" t="s">
        <v>29</v>
      </c>
      <c r="F4446" s="2">
        <v>993.95</v>
      </c>
      <c r="G4446" s="2">
        <f t="shared" si="622"/>
        <v>3</v>
      </c>
      <c r="H4446" s="6">
        <v>44743</v>
      </c>
      <c r="I4446" s="12" t="str">
        <f t="shared" si="623"/>
        <v>2022</v>
      </c>
      <c r="J4446" s="10" t="str">
        <f t="shared" si="624"/>
        <v>Jul</v>
      </c>
      <c r="K4446" s="12" t="str">
        <f t="shared" si="625"/>
        <v>01</v>
      </c>
      <c r="L4446" s="2" t="s">
        <v>24</v>
      </c>
      <c r="M4446" s="2" t="s">
        <v>15</v>
      </c>
      <c r="N4446" s="2">
        <v>0.31</v>
      </c>
      <c r="O4446" s="2" t="s">
        <v>21</v>
      </c>
      <c r="P4446" s="2">
        <v>7</v>
      </c>
      <c r="Q4446" s="2">
        <f t="shared" si="626"/>
        <v>2</v>
      </c>
      <c r="R4446" s="2">
        <v>141.99</v>
      </c>
      <c r="S4446" s="2">
        <f t="shared" si="627"/>
        <v>2</v>
      </c>
      <c r="T4446" s="42">
        <f>DataSet!G548+DataSet!Q548+DataSet!S548</f>
        <v>7</v>
      </c>
      <c r="U4446" s="16" t="str">
        <f t="shared" si="628"/>
        <v>High</v>
      </c>
      <c r="V4446" s="4">
        <v>3</v>
      </c>
      <c r="W4446" s="33">
        <f t="shared" si="629"/>
        <v>502.13391304347834</v>
      </c>
      <c r="X4446" s="2" t="s">
        <v>22</v>
      </c>
    </row>
    <row r="4447" spans="1:24" ht="14.25" customHeight="1" x14ac:dyDescent="0.25">
      <c r="A4447" s="2">
        <v>590</v>
      </c>
      <c r="B4447" s="2">
        <v>38</v>
      </c>
      <c r="C4447" s="2" t="str">
        <f t="shared" si="621"/>
        <v>Early Adults</v>
      </c>
      <c r="D4447" s="2" t="s">
        <v>23</v>
      </c>
      <c r="E4447" s="2" t="s">
        <v>27</v>
      </c>
      <c r="F4447" s="2">
        <v>130.37</v>
      </c>
      <c r="G4447" s="2">
        <f t="shared" si="622"/>
        <v>1</v>
      </c>
      <c r="H4447" s="6">
        <v>44786</v>
      </c>
      <c r="I4447" s="12" t="str">
        <f t="shared" si="623"/>
        <v>2022</v>
      </c>
      <c r="J4447" s="10" t="str">
        <f t="shared" si="624"/>
        <v>Aug</v>
      </c>
      <c r="K4447" s="12" t="str">
        <f t="shared" si="625"/>
        <v>13</v>
      </c>
      <c r="L4447" s="2" t="s">
        <v>20</v>
      </c>
      <c r="M4447" s="2" t="s">
        <v>15</v>
      </c>
      <c r="N4447" s="2">
        <v>0.31</v>
      </c>
      <c r="O4447" s="2" t="s">
        <v>21</v>
      </c>
      <c r="P4447" s="2">
        <v>1</v>
      </c>
      <c r="Q4447" s="2">
        <f t="shared" si="626"/>
        <v>1</v>
      </c>
      <c r="R4447" s="2">
        <v>130.37</v>
      </c>
      <c r="S4447" s="2">
        <f t="shared" si="627"/>
        <v>2</v>
      </c>
      <c r="T4447" s="42">
        <f>DataSet!G591+DataSet!Q591+DataSet!S591</f>
        <v>7</v>
      </c>
      <c r="U4447" s="16" t="str">
        <f t="shared" si="628"/>
        <v>High</v>
      </c>
      <c r="V4447" s="4">
        <v>1</v>
      </c>
      <c r="W4447" s="33">
        <f t="shared" si="629"/>
        <v>545.13495145631089</v>
      </c>
      <c r="X4447" s="2" t="s">
        <v>22</v>
      </c>
    </row>
    <row r="4448" spans="1:24" ht="14.25" customHeight="1" x14ac:dyDescent="0.25">
      <c r="A4448" s="2">
        <v>625</v>
      </c>
      <c r="B4448" s="2">
        <v>63</v>
      </c>
      <c r="C4448" s="2" t="str">
        <f t="shared" si="621"/>
        <v>Seniors</v>
      </c>
      <c r="D4448" s="2" t="s">
        <v>12</v>
      </c>
      <c r="E4448" s="2" t="s">
        <v>19</v>
      </c>
      <c r="F4448" s="2">
        <v>765.89</v>
      </c>
      <c r="G4448" s="2">
        <f t="shared" si="622"/>
        <v>3</v>
      </c>
      <c r="H4448" s="6">
        <v>44821</v>
      </c>
      <c r="I4448" s="12" t="str">
        <f t="shared" si="623"/>
        <v>2022</v>
      </c>
      <c r="J4448" s="10" t="str">
        <f t="shared" si="624"/>
        <v>Sep</v>
      </c>
      <c r="K4448" s="12" t="str">
        <f t="shared" si="625"/>
        <v>17</v>
      </c>
      <c r="L4448" s="2" t="s">
        <v>14</v>
      </c>
      <c r="M4448" s="2" t="s">
        <v>15</v>
      </c>
      <c r="N4448" s="2">
        <v>0.31</v>
      </c>
      <c r="O4448" s="2" t="s">
        <v>16</v>
      </c>
      <c r="P4448" s="2">
        <v>6</v>
      </c>
      <c r="Q4448" s="2">
        <f t="shared" si="626"/>
        <v>2</v>
      </c>
      <c r="R4448" s="2">
        <v>127.65</v>
      </c>
      <c r="S4448" s="2">
        <f t="shared" si="627"/>
        <v>2</v>
      </c>
      <c r="T4448" s="42">
        <f>DataSet!G626+DataSet!Q626+DataSet!S626</f>
        <v>7</v>
      </c>
      <c r="U4448" s="16" t="str">
        <f t="shared" si="628"/>
        <v>High</v>
      </c>
      <c r="V4448" s="4">
        <v>5</v>
      </c>
      <c r="W4448" s="33">
        <f t="shared" si="629"/>
        <v>529.93094339622655</v>
      </c>
      <c r="X4448" s="2" t="s">
        <v>22</v>
      </c>
    </row>
    <row r="4449" spans="1:24" ht="14.25" customHeight="1" x14ac:dyDescent="0.25">
      <c r="A4449" s="2">
        <v>717</v>
      </c>
      <c r="B4449" s="2">
        <v>60</v>
      </c>
      <c r="C4449" s="2" t="str">
        <f t="shared" si="621"/>
        <v>Seniors</v>
      </c>
      <c r="D4449" s="2" t="s">
        <v>23</v>
      </c>
      <c r="E4449" s="2" t="s">
        <v>29</v>
      </c>
      <c r="F4449" s="2">
        <v>509.01</v>
      </c>
      <c r="G4449" s="2">
        <f t="shared" si="622"/>
        <v>2</v>
      </c>
      <c r="H4449" s="6">
        <v>44913</v>
      </c>
      <c r="I4449" s="12" t="str">
        <f t="shared" si="623"/>
        <v>2022</v>
      </c>
      <c r="J4449" s="10" t="str">
        <f t="shared" si="624"/>
        <v>Dec</v>
      </c>
      <c r="K4449" s="12" t="str">
        <f t="shared" si="625"/>
        <v>18</v>
      </c>
      <c r="L4449" s="2" t="s">
        <v>14</v>
      </c>
      <c r="M4449" s="2" t="s">
        <v>15</v>
      </c>
      <c r="N4449" s="2">
        <v>0.31</v>
      </c>
      <c r="O4449" s="2" t="s">
        <v>16</v>
      </c>
      <c r="P4449" s="2">
        <v>15</v>
      </c>
      <c r="Q4449" s="2">
        <f t="shared" si="626"/>
        <v>2</v>
      </c>
      <c r="R4449" s="2">
        <v>33.93</v>
      </c>
      <c r="S4449" s="2">
        <f t="shared" si="627"/>
        <v>1</v>
      </c>
      <c r="T4449" s="42">
        <f>DataSet!G718+DataSet!Q718+DataSet!S718</f>
        <v>7</v>
      </c>
      <c r="U4449" s="16" t="str">
        <f t="shared" si="628"/>
        <v>High</v>
      </c>
      <c r="V4449" s="4">
        <v>4</v>
      </c>
      <c r="W4449" s="33">
        <f t="shared" si="629"/>
        <v>542.75715517241383</v>
      </c>
      <c r="X4449" s="2" t="s">
        <v>28</v>
      </c>
    </row>
    <row r="4450" spans="1:24" ht="14.25" customHeight="1" x14ac:dyDescent="0.25">
      <c r="A4450" s="2">
        <v>966</v>
      </c>
      <c r="B4450" s="2">
        <v>40</v>
      </c>
      <c r="C4450" s="2" t="str">
        <f t="shared" si="621"/>
        <v>Mid Adults</v>
      </c>
      <c r="D4450" s="2" t="s">
        <v>18</v>
      </c>
      <c r="E4450" s="2" t="s">
        <v>29</v>
      </c>
      <c r="F4450" s="2">
        <v>567.54999999999995</v>
      </c>
      <c r="G4450" s="2">
        <f t="shared" si="622"/>
        <v>2</v>
      </c>
      <c r="H4450" s="6">
        <v>45162</v>
      </c>
      <c r="I4450" s="12" t="str">
        <f t="shared" si="623"/>
        <v>2023</v>
      </c>
      <c r="J4450" s="10" t="str">
        <f t="shared" si="624"/>
        <v>Aug</v>
      </c>
      <c r="K4450" s="12" t="str">
        <f t="shared" si="625"/>
        <v>24</v>
      </c>
      <c r="L4450" s="2" t="s">
        <v>20</v>
      </c>
      <c r="M4450" s="2" t="s">
        <v>15</v>
      </c>
      <c r="N4450" s="2">
        <v>0.31</v>
      </c>
      <c r="O4450" s="2" t="s">
        <v>21</v>
      </c>
      <c r="P4450" s="2">
        <v>10</v>
      </c>
      <c r="Q4450" s="2">
        <f t="shared" si="626"/>
        <v>2</v>
      </c>
      <c r="R4450" s="2">
        <v>56.76</v>
      </c>
      <c r="S4450" s="2">
        <f t="shared" si="627"/>
        <v>2</v>
      </c>
      <c r="T4450" s="42">
        <f>DataSet!G967+DataSet!Q967+DataSet!S967</f>
        <v>6</v>
      </c>
      <c r="U4450" s="16" t="str">
        <f t="shared" si="628"/>
        <v>Medium</v>
      </c>
      <c r="V4450" s="4">
        <v>3</v>
      </c>
      <c r="W4450" s="33">
        <f t="shared" si="629"/>
        <v>497.81973684210533</v>
      </c>
      <c r="X4450" s="2" t="s">
        <v>17</v>
      </c>
    </row>
    <row r="4451" spans="1:24" ht="14.25" customHeight="1" x14ac:dyDescent="0.25">
      <c r="A4451" s="2">
        <v>1193</v>
      </c>
      <c r="B4451" s="2">
        <v>42</v>
      </c>
      <c r="C4451" s="2" t="str">
        <f t="shared" si="621"/>
        <v>Mid Adults</v>
      </c>
      <c r="D4451" s="2" t="s">
        <v>26</v>
      </c>
      <c r="E4451" s="2" t="s">
        <v>29</v>
      </c>
      <c r="F4451" s="2">
        <v>879.92</v>
      </c>
      <c r="G4451" s="2">
        <f t="shared" si="622"/>
        <v>3</v>
      </c>
      <c r="H4451" s="6">
        <v>45389</v>
      </c>
      <c r="I4451" s="12" t="str">
        <f t="shared" si="623"/>
        <v>2024</v>
      </c>
      <c r="J4451" s="10" t="str">
        <f t="shared" si="624"/>
        <v>Apr</v>
      </c>
      <c r="K4451" s="12" t="str">
        <f t="shared" si="625"/>
        <v>07</v>
      </c>
      <c r="L4451" s="2" t="s">
        <v>30</v>
      </c>
      <c r="M4451" s="2" t="s">
        <v>15</v>
      </c>
      <c r="N4451" s="2">
        <v>0.31</v>
      </c>
      <c r="O4451" s="2" t="s">
        <v>16</v>
      </c>
      <c r="P4451" s="2">
        <v>19</v>
      </c>
      <c r="Q4451" s="2">
        <f t="shared" si="626"/>
        <v>3</v>
      </c>
      <c r="R4451" s="2">
        <v>46.31</v>
      </c>
      <c r="S4451" s="2">
        <f t="shared" si="627"/>
        <v>1</v>
      </c>
      <c r="T4451" s="42">
        <f>DataSet!G1194+DataSet!Q1194+DataSet!S1194</f>
        <v>5</v>
      </c>
      <c r="U4451" s="16" t="str">
        <f t="shared" si="628"/>
        <v>Medium</v>
      </c>
      <c r="V4451" s="4">
        <v>2</v>
      </c>
      <c r="W4451" s="33">
        <f t="shared" si="629"/>
        <v>519.81905172413792</v>
      </c>
      <c r="X4451" s="2" t="s">
        <v>22</v>
      </c>
    </row>
    <row r="4452" spans="1:24" ht="14.25" customHeight="1" x14ac:dyDescent="0.25">
      <c r="A4452" s="2">
        <v>1235</v>
      </c>
      <c r="B4452" s="2">
        <v>63</v>
      </c>
      <c r="C4452" s="2" t="str">
        <f t="shared" si="621"/>
        <v>Seniors</v>
      </c>
      <c r="D4452" s="2" t="s">
        <v>26</v>
      </c>
      <c r="E4452" s="2" t="s">
        <v>13</v>
      </c>
      <c r="F4452" s="2">
        <v>992.2</v>
      </c>
      <c r="G4452" s="2">
        <f t="shared" si="622"/>
        <v>3</v>
      </c>
      <c r="H4452" s="6">
        <v>45431</v>
      </c>
      <c r="I4452" s="12" t="str">
        <f t="shared" si="623"/>
        <v>2024</v>
      </c>
      <c r="J4452" s="10" t="str">
        <f t="shared" si="624"/>
        <v>May</v>
      </c>
      <c r="K4452" s="12" t="str">
        <f t="shared" si="625"/>
        <v>19</v>
      </c>
      <c r="L4452" s="2" t="s">
        <v>24</v>
      </c>
      <c r="M4452" s="2" t="s">
        <v>15</v>
      </c>
      <c r="N4452" s="2">
        <v>0.31</v>
      </c>
      <c r="O4452" s="2" t="s">
        <v>16</v>
      </c>
      <c r="P4452" s="2">
        <v>12</v>
      </c>
      <c r="Q4452" s="2">
        <f t="shared" si="626"/>
        <v>2</v>
      </c>
      <c r="R4452" s="2">
        <v>82.68</v>
      </c>
      <c r="S4452" s="2">
        <f t="shared" si="627"/>
        <v>2</v>
      </c>
      <c r="T4452" s="42">
        <f>DataSet!G1236+DataSet!Q1236+DataSet!S1236</f>
        <v>7</v>
      </c>
      <c r="U4452" s="16" t="str">
        <f t="shared" si="628"/>
        <v>High</v>
      </c>
      <c r="V4452" s="4">
        <v>3</v>
      </c>
      <c r="W4452" s="33">
        <f t="shared" si="629"/>
        <v>497.20265486725663</v>
      </c>
      <c r="X4452" s="2" t="s">
        <v>22</v>
      </c>
    </row>
    <row r="4453" spans="1:24" ht="14.25" customHeight="1" x14ac:dyDescent="0.25">
      <c r="A4453" s="2">
        <v>1419</v>
      </c>
      <c r="B4453" s="2">
        <v>48</v>
      </c>
      <c r="C4453" s="2" t="str">
        <f t="shared" si="621"/>
        <v>Mid Adults</v>
      </c>
      <c r="D4453" s="2" t="s">
        <v>23</v>
      </c>
      <c r="E4453" s="2" t="s">
        <v>29</v>
      </c>
      <c r="F4453" s="2">
        <v>713.56</v>
      </c>
      <c r="G4453" s="2">
        <f t="shared" si="622"/>
        <v>3</v>
      </c>
      <c r="H4453" s="6">
        <v>45615</v>
      </c>
      <c r="I4453" s="12" t="str">
        <f t="shared" si="623"/>
        <v>2024</v>
      </c>
      <c r="J4453" s="10" t="str">
        <f t="shared" si="624"/>
        <v>Nov</v>
      </c>
      <c r="K4453" s="12" t="str">
        <f t="shared" si="625"/>
        <v>19</v>
      </c>
      <c r="L4453" s="2" t="s">
        <v>24</v>
      </c>
      <c r="M4453" s="2" t="s">
        <v>25</v>
      </c>
      <c r="N4453" s="2">
        <v>0.31</v>
      </c>
      <c r="O4453" s="2" t="s">
        <v>16</v>
      </c>
      <c r="P4453" s="2">
        <v>11</v>
      </c>
      <c r="Q4453" s="2">
        <f t="shared" si="626"/>
        <v>2</v>
      </c>
      <c r="R4453" s="2">
        <v>64.87</v>
      </c>
      <c r="S4453" s="2">
        <f t="shared" si="627"/>
        <v>2</v>
      </c>
      <c r="T4453" s="42">
        <f>DataSet!G1420+DataSet!Q1420+DataSet!S1420</f>
        <v>4</v>
      </c>
      <c r="U4453" s="16" t="str">
        <f t="shared" si="628"/>
        <v>Low</v>
      </c>
      <c r="V4453" s="4">
        <v>4</v>
      </c>
      <c r="W4453" s="33">
        <f t="shared" si="629"/>
        <v>543.05060869565227</v>
      </c>
      <c r="X4453" s="2" t="s">
        <v>28</v>
      </c>
    </row>
    <row r="4454" spans="1:24" ht="14.25" customHeight="1" x14ac:dyDescent="0.25">
      <c r="A4454" s="2">
        <v>1622</v>
      </c>
      <c r="B4454" s="2">
        <v>36</v>
      </c>
      <c r="C4454" s="2" t="str">
        <f t="shared" si="621"/>
        <v>Early Adults</v>
      </c>
      <c r="D4454" s="2" t="s">
        <v>18</v>
      </c>
      <c r="E4454" s="2" t="s">
        <v>13</v>
      </c>
      <c r="F4454" s="2">
        <v>110.33</v>
      </c>
      <c r="G4454" s="2">
        <f t="shared" si="622"/>
        <v>1</v>
      </c>
      <c r="H4454" s="6">
        <v>45818</v>
      </c>
      <c r="I4454" s="12" t="str">
        <f t="shared" si="623"/>
        <v>2025</v>
      </c>
      <c r="J4454" s="10" t="str">
        <f t="shared" si="624"/>
        <v>Jun</v>
      </c>
      <c r="K4454" s="12" t="str">
        <f t="shared" si="625"/>
        <v>10</v>
      </c>
      <c r="L4454" s="2" t="s">
        <v>20</v>
      </c>
      <c r="M4454" s="2" t="s">
        <v>25</v>
      </c>
      <c r="N4454" s="2">
        <v>0.31</v>
      </c>
      <c r="O4454" s="2" t="s">
        <v>21</v>
      </c>
      <c r="P4454" s="2">
        <v>3</v>
      </c>
      <c r="Q4454" s="2">
        <f t="shared" si="626"/>
        <v>1</v>
      </c>
      <c r="R4454" s="2">
        <v>36.78</v>
      </c>
      <c r="S4454" s="2">
        <f t="shared" si="627"/>
        <v>1</v>
      </c>
      <c r="T4454" s="42">
        <f>DataSet!G1623+DataSet!Q1623+DataSet!S1623</f>
        <v>5</v>
      </c>
      <c r="U4454" s="16" t="str">
        <f t="shared" si="628"/>
        <v>Medium</v>
      </c>
      <c r="V4454" s="4">
        <v>4</v>
      </c>
      <c r="W4454" s="33">
        <f t="shared" si="629"/>
        <v>541.55491228070173</v>
      </c>
      <c r="X4454" s="2" t="s">
        <v>22</v>
      </c>
    </row>
    <row r="4455" spans="1:24" ht="14.25" customHeight="1" x14ac:dyDescent="0.25">
      <c r="A4455" s="2">
        <v>1736</v>
      </c>
      <c r="B4455" s="2">
        <v>40</v>
      </c>
      <c r="C4455" s="2" t="str">
        <f t="shared" si="621"/>
        <v>Mid Adults</v>
      </c>
      <c r="D4455" s="2" t="s">
        <v>18</v>
      </c>
      <c r="E4455" s="2" t="s">
        <v>27</v>
      </c>
      <c r="F4455" s="2">
        <v>78.16</v>
      </c>
      <c r="G4455" s="2">
        <f t="shared" si="622"/>
        <v>1</v>
      </c>
      <c r="H4455" s="6">
        <v>45932</v>
      </c>
      <c r="I4455" s="12" t="str">
        <f t="shared" si="623"/>
        <v>2025</v>
      </c>
      <c r="J4455" s="10" t="str">
        <f t="shared" si="624"/>
        <v>Oct</v>
      </c>
      <c r="K4455" s="12" t="str">
        <f t="shared" si="625"/>
        <v>02</v>
      </c>
      <c r="L4455" s="2" t="s">
        <v>14</v>
      </c>
      <c r="M4455" s="2" t="s">
        <v>25</v>
      </c>
      <c r="N4455" s="2">
        <v>0.31</v>
      </c>
      <c r="O4455" s="2" t="s">
        <v>21</v>
      </c>
      <c r="P4455" s="2">
        <v>16</v>
      </c>
      <c r="Q4455" s="2">
        <f t="shared" si="626"/>
        <v>3</v>
      </c>
      <c r="R4455" s="2">
        <v>4.88</v>
      </c>
      <c r="S4455" s="2">
        <f t="shared" si="627"/>
        <v>1</v>
      </c>
      <c r="T4455" s="42">
        <f>DataSet!G1737+DataSet!Q1737+DataSet!S1737</f>
        <v>7</v>
      </c>
      <c r="U4455" s="16" t="str">
        <f t="shared" si="628"/>
        <v>High</v>
      </c>
      <c r="V4455" s="4">
        <v>1</v>
      </c>
      <c r="W4455" s="33">
        <f t="shared" si="629"/>
        <v>549.20127450980408</v>
      </c>
      <c r="X4455" s="2" t="s">
        <v>28</v>
      </c>
    </row>
    <row r="4456" spans="1:24" ht="14.25" customHeight="1" x14ac:dyDescent="0.25">
      <c r="A4456" s="2">
        <v>1748</v>
      </c>
      <c r="B4456" s="2">
        <v>32</v>
      </c>
      <c r="C4456" s="2" t="str">
        <f t="shared" si="621"/>
        <v>Early Adults</v>
      </c>
      <c r="D4456" s="2" t="s">
        <v>18</v>
      </c>
      <c r="E4456" s="2" t="s">
        <v>29</v>
      </c>
      <c r="F4456" s="2">
        <v>830.38</v>
      </c>
      <c r="G4456" s="2">
        <f t="shared" si="622"/>
        <v>3</v>
      </c>
      <c r="H4456" s="6">
        <v>45944</v>
      </c>
      <c r="I4456" s="12" t="str">
        <f t="shared" si="623"/>
        <v>2025</v>
      </c>
      <c r="J4456" s="10" t="str">
        <f t="shared" si="624"/>
        <v>Oct</v>
      </c>
      <c r="K4456" s="12" t="str">
        <f t="shared" si="625"/>
        <v>14</v>
      </c>
      <c r="L4456" s="2" t="s">
        <v>30</v>
      </c>
      <c r="M4456" s="2" t="s">
        <v>25</v>
      </c>
      <c r="N4456" s="2">
        <v>0.31</v>
      </c>
      <c r="O4456" s="2" t="s">
        <v>16</v>
      </c>
      <c r="P4456" s="2">
        <v>11</v>
      </c>
      <c r="Q4456" s="2">
        <f t="shared" si="626"/>
        <v>2</v>
      </c>
      <c r="R4456" s="2">
        <v>75.489999999999995</v>
      </c>
      <c r="S4456" s="2">
        <f t="shared" si="627"/>
        <v>2</v>
      </c>
      <c r="T4456" s="42">
        <f>DataSet!G1749+DataSet!Q1749+DataSet!S1749</f>
        <v>6</v>
      </c>
      <c r="U4456" s="16" t="str">
        <f t="shared" si="628"/>
        <v>Medium</v>
      </c>
      <c r="V4456" s="4">
        <v>1</v>
      </c>
      <c r="W4456" s="33">
        <f t="shared" si="629"/>
        <v>553.86504950495066</v>
      </c>
      <c r="X4456" s="2" t="s">
        <v>28</v>
      </c>
    </row>
    <row r="4457" spans="1:24" ht="14.25" customHeight="1" x14ac:dyDescent="0.25">
      <c r="A4457" s="2">
        <v>1879</v>
      </c>
      <c r="B4457" s="2">
        <v>38</v>
      </c>
      <c r="C4457" s="2" t="str">
        <f t="shared" si="621"/>
        <v>Early Adults</v>
      </c>
      <c r="D4457" s="2" t="s">
        <v>12</v>
      </c>
      <c r="E4457" s="2" t="s">
        <v>13</v>
      </c>
      <c r="F4457" s="2">
        <v>293.74</v>
      </c>
      <c r="G4457" s="2">
        <f t="shared" si="622"/>
        <v>1</v>
      </c>
      <c r="H4457" s="6">
        <v>46075</v>
      </c>
      <c r="I4457" s="12" t="str">
        <f t="shared" si="623"/>
        <v>2026</v>
      </c>
      <c r="J4457" s="10" t="str">
        <f t="shared" si="624"/>
        <v>Feb</v>
      </c>
      <c r="K4457" s="12" t="str">
        <f t="shared" si="625"/>
        <v>22</v>
      </c>
      <c r="L4457" s="2" t="s">
        <v>24</v>
      </c>
      <c r="M4457" s="2" t="s">
        <v>25</v>
      </c>
      <c r="N4457" s="2">
        <v>0.31</v>
      </c>
      <c r="O4457" s="2" t="s">
        <v>16</v>
      </c>
      <c r="P4457" s="2">
        <v>3</v>
      </c>
      <c r="Q4457" s="2">
        <f t="shared" si="626"/>
        <v>1</v>
      </c>
      <c r="R4457" s="2">
        <v>97.91</v>
      </c>
      <c r="S4457" s="2">
        <f t="shared" si="627"/>
        <v>2</v>
      </c>
      <c r="T4457" s="42">
        <f>DataSet!G1880+DataSet!Q1880+DataSet!S1880</f>
        <v>4</v>
      </c>
      <c r="U4457" s="16" t="str">
        <f t="shared" si="628"/>
        <v>Low</v>
      </c>
      <c r="V4457" s="4">
        <v>5</v>
      </c>
      <c r="W4457" s="33">
        <f t="shared" si="629"/>
        <v>527.68371428571436</v>
      </c>
      <c r="X4457" s="2" t="s">
        <v>17</v>
      </c>
    </row>
    <row r="4458" spans="1:24" ht="14.25" customHeight="1" x14ac:dyDescent="0.25">
      <c r="A4458" s="2">
        <v>1937</v>
      </c>
      <c r="B4458" s="2">
        <v>53</v>
      </c>
      <c r="C4458" s="2" t="str">
        <f t="shared" si="621"/>
        <v>Late Adults</v>
      </c>
      <c r="D4458" s="2" t="s">
        <v>18</v>
      </c>
      <c r="E4458" s="2" t="s">
        <v>19</v>
      </c>
      <c r="F4458" s="2">
        <v>409.78</v>
      </c>
      <c r="G4458" s="2">
        <f t="shared" si="622"/>
        <v>2</v>
      </c>
      <c r="H4458" s="6">
        <v>46133</v>
      </c>
      <c r="I4458" s="12" t="str">
        <f t="shared" si="623"/>
        <v>2026</v>
      </c>
      <c r="J4458" s="10" t="str">
        <f t="shared" si="624"/>
        <v>Apr</v>
      </c>
      <c r="K4458" s="12" t="str">
        <f t="shared" si="625"/>
        <v>21</v>
      </c>
      <c r="L4458" s="2" t="s">
        <v>24</v>
      </c>
      <c r="M4458" s="2" t="s">
        <v>25</v>
      </c>
      <c r="N4458" s="2">
        <v>0.31</v>
      </c>
      <c r="O4458" s="2" t="s">
        <v>16</v>
      </c>
      <c r="P4458" s="2">
        <v>5</v>
      </c>
      <c r="Q4458" s="2">
        <f t="shared" si="626"/>
        <v>1</v>
      </c>
      <c r="R4458" s="2">
        <v>81.96</v>
      </c>
      <c r="S4458" s="2">
        <f t="shared" si="627"/>
        <v>2</v>
      </c>
      <c r="T4458" s="42">
        <f>DataSet!G1938+DataSet!Q1938+DataSet!S1938</f>
        <v>5</v>
      </c>
      <c r="U4458" s="16" t="str">
        <f t="shared" si="628"/>
        <v>Medium</v>
      </c>
      <c r="V4458" s="4">
        <v>2</v>
      </c>
      <c r="W4458" s="33">
        <f t="shared" si="629"/>
        <v>516.68773913043481</v>
      </c>
      <c r="X4458" s="2" t="s">
        <v>17</v>
      </c>
    </row>
    <row r="4459" spans="1:24" ht="14.25" customHeight="1" x14ac:dyDescent="0.25">
      <c r="A4459" s="2">
        <v>2267</v>
      </c>
      <c r="B4459" s="2">
        <v>43</v>
      </c>
      <c r="C4459" s="2" t="str">
        <f t="shared" si="621"/>
        <v>Mid Adults</v>
      </c>
      <c r="D4459" s="2" t="s">
        <v>23</v>
      </c>
      <c r="E4459" s="2" t="s">
        <v>13</v>
      </c>
      <c r="F4459" s="2">
        <v>426.07</v>
      </c>
      <c r="G4459" s="2">
        <f t="shared" si="622"/>
        <v>2</v>
      </c>
      <c r="H4459" s="6">
        <v>46463</v>
      </c>
      <c r="I4459" s="12" t="str">
        <f t="shared" si="623"/>
        <v>2027</v>
      </c>
      <c r="J4459" s="10" t="str">
        <f t="shared" si="624"/>
        <v>Mar</v>
      </c>
      <c r="K4459" s="12" t="str">
        <f t="shared" si="625"/>
        <v>17</v>
      </c>
      <c r="L4459" s="2" t="s">
        <v>20</v>
      </c>
      <c r="M4459" s="2" t="s">
        <v>25</v>
      </c>
      <c r="N4459" s="2">
        <v>0.31</v>
      </c>
      <c r="O4459" s="2" t="s">
        <v>16</v>
      </c>
      <c r="P4459" s="2">
        <v>6</v>
      </c>
      <c r="Q4459" s="2">
        <f t="shared" si="626"/>
        <v>2</v>
      </c>
      <c r="R4459" s="2">
        <v>71.010000000000005</v>
      </c>
      <c r="S4459" s="2">
        <f t="shared" si="627"/>
        <v>2</v>
      </c>
      <c r="T4459" s="42">
        <f>DataSet!G2268+DataSet!Q2268+DataSet!S2268</f>
        <v>7</v>
      </c>
      <c r="U4459" s="16" t="str">
        <f t="shared" si="628"/>
        <v>High</v>
      </c>
      <c r="V4459" s="4">
        <v>3</v>
      </c>
      <c r="W4459" s="33">
        <f t="shared" si="629"/>
        <v>492.78303571428575</v>
      </c>
      <c r="X4459" s="2" t="s">
        <v>17</v>
      </c>
    </row>
    <row r="4460" spans="1:24" ht="14.25" customHeight="1" x14ac:dyDescent="0.25">
      <c r="A4460" s="2">
        <v>2311</v>
      </c>
      <c r="B4460" s="2">
        <v>18</v>
      </c>
      <c r="C4460" s="2" t="str">
        <f t="shared" si="621"/>
        <v>Young Adults</v>
      </c>
      <c r="D4460" s="2" t="s">
        <v>23</v>
      </c>
      <c r="E4460" s="2" t="s">
        <v>27</v>
      </c>
      <c r="F4460" s="2">
        <v>912.51</v>
      </c>
      <c r="G4460" s="2">
        <f t="shared" si="622"/>
        <v>3</v>
      </c>
      <c r="H4460" s="6">
        <v>46507</v>
      </c>
      <c r="I4460" s="12" t="str">
        <f t="shared" si="623"/>
        <v>2027</v>
      </c>
      <c r="J4460" s="10" t="str">
        <f t="shared" si="624"/>
        <v>Apr</v>
      </c>
      <c r="K4460" s="12" t="str">
        <f t="shared" si="625"/>
        <v>30</v>
      </c>
      <c r="L4460" s="2" t="s">
        <v>14</v>
      </c>
      <c r="M4460" s="2" t="s">
        <v>15</v>
      </c>
      <c r="N4460" s="2">
        <v>0.31</v>
      </c>
      <c r="O4460" s="2" t="s">
        <v>21</v>
      </c>
      <c r="P4460" s="2">
        <v>11</v>
      </c>
      <c r="Q4460" s="2">
        <f t="shared" si="626"/>
        <v>2</v>
      </c>
      <c r="R4460" s="2">
        <v>82.96</v>
      </c>
      <c r="S4460" s="2">
        <f t="shared" si="627"/>
        <v>2</v>
      </c>
      <c r="T4460" s="42">
        <f>DataSet!G2312+DataSet!Q2312+DataSet!S2312</f>
        <v>6</v>
      </c>
      <c r="U4460" s="16" t="str">
        <f t="shared" si="628"/>
        <v>Medium</v>
      </c>
      <c r="V4460" s="4">
        <v>1</v>
      </c>
      <c r="W4460" s="33">
        <f t="shared" si="629"/>
        <v>551.09990000000016</v>
      </c>
      <c r="X4460" s="2" t="s">
        <v>17</v>
      </c>
    </row>
    <row r="4461" spans="1:24" ht="14.25" customHeight="1" x14ac:dyDescent="0.25">
      <c r="A4461" s="2">
        <v>2510</v>
      </c>
      <c r="B4461" s="2">
        <v>18</v>
      </c>
      <c r="C4461" s="2" t="str">
        <f t="shared" si="621"/>
        <v>Young Adults</v>
      </c>
      <c r="D4461" s="2" t="s">
        <v>23</v>
      </c>
      <c r="E4461" s="2" t="s">
        <v>27</v>
      </c>
      <c r="F4461" s="2">
        <v>710.57</v>
      </c>
      <c r="G4461" s="2">
        <f t="shared" si="622"/>
        <v>3</v>
      </c>
      <c r="H4461" s="6">
        <v>46706</v>
      </c>
      <c r="I4461" s="12" t="str">
        <f t="shared" si="623"/>
        <v>2027</v>
      </c>
      <c r="J4461" s="10" t="str">
        <f t="shared" si="624"/>
        <v>Nov</v>
      </c>
      <c r="K4461" s="12" t="str">
        <f t="shared" si="625"/>
        <v>15</v>
      </c>
      <c r="L4461" s="2" t="s">
        <v>24</v>
      </c>
      <c r="M4461" s="2" t="s">
        <v>15</v>
      </c>
      <c r="N4461" s="2">
        <v>0.31</v>
      </c>
      <c r="O4461" s="2" t="s">
        <v>21</v>
      </c>
      <c r="P4461" s="2">
        <v>18</v>
      </c>
      <c r="Q4461" s="2">
        <f t="shared" si="626"/>
        <v>3</v>
      </c>
      <c r="R4461" s="2">
        <v>39.479999999999997</v>
      </c>
      <c r="S4461" s="2">
        <f t="shared" si="627"/>
        <v>1</v>
      </c>
      <c r="T4461" s="42">
        <f>DataSet!G2511+DataSet!Q2511+DataSet!S2511</f>
        <v>7</v>
      </c>
      <c r="U4461" s="16" t="str">
        <f t="shared" si="628"/>
        <v>High</v>
      </c>
      <c r="V4461" s="4">
        <v>2</v>
      </c>
      <c r="W4461" s="33">
        <f t="shared" si="629"/>
        <v>517.62552631578944</v>
      </c>
      <c r="X4461" s="2" t="s">
        <v>22</v>
      </c>
    </row>
    <row r="4462" spans="1:24" ht="14.25" customHeight="1" x14ac:dyDescent="0.25">
      <c r="A4462" s="2">
        <v>3136</v>
      </c>
      <c r="B4462" s="2">
        <v>21</v>
      </c>
      <c r="C4462" s="2" t="str">
        <f t="shared" si="621"/>
        <v>Young Adults</v>
      </c>
      <c r="D4462" s="2" t="s">
        <v>26</v>
      </c>
      <c r="E4462" s="2" t="s">
        <v>29</v>
      </c>
      <c r="F4462" s="2">
        <v>475.42</v>
      </c>
      <c r="G4462" s="2">
        <f t="shared" si="622"/>
        <v>2</v>
      </c>
      <c r="H4462" s="6">
        <v>47332</v>
      </c>
      <c r="I4462" s="12" t="str">
        <f t="shared" si="623"/>
        <v>2029</v>
      </c>
      <c r="J4462" s="10" t="str">
        <f t="shared" si="624"/>
        <v>Aug</v>
      </c>
      <c r="K4462" s="12" t="str">
        <f t="shared" si="625"/>
        <v>02</v>
      </c>
      <c r="L4462" s="2" t="s">
        <v>20</v>
      </c>
      <c r="M4462" s="2" t="s">
        <v>25</v>
      </c>
      <c r="N4462" s="2">
        <v>0.31</v>
      </c>
      <c r="O4462" s="2" t="s">
        <v>21</v>
      </c>
      <c r="P4462" s="2">
        <v>15</v>
      </c>
      <c r="Q4462" s="2">
        <f t="shared" si="626"/>
        <v>2</v>
      </c>
      <c r="R4462" s="2">
        <v>31.69</v>
      </c>
      <c r="S4462" s="2">
        <f t="shared" si="627"/>
        <v>1</v>
      </c>
      <c r="T4462" s="42">
        <f>DataSet!G3137+DataSet!Q3137+DataSet!S3137</f>
        <v>6</v>
      </c>
      <c r="U4462" s="16" t="str">
        <f t="shared" si="628"/>
        <v>Medium</v>
      </c>
      <c r="V4462" s="4">
        <v>1</v>
      </c>
      <c r="W4462" s="33">
        <f t="shared" si="629"/>
        <v>547.44929292929316</v>
      </c>
      <c r="X4462" s="2" t="s">
        <v>22</v>
      </c>
    </row>
    <row r="4463" spans="1:24" ht="14.25" customHeight="1" x14ac:dyDescent="0.25">
      <c r="A4463" s="2">
        <v>3562</v>
      </c>
      <c r="B4463" s="2">
        <v>57</v>
      </c>
      <c r="C4463" s="2" t="str">
        <f t="shared" si="621"/>
        <v>Late Adults</v>
      </c>
      <c r="D4463" s="2" t="s">
        <v>18</v>
      </c>
      <c r="E4463" s="2" t="s">
        <v>27</v>
      </c>
      <c r="F4463" s="2">
        <v>63.88</v>
      </c>
      <c r="G4463" s="2">
        <f t="shared" si="622"/>
        <v>1</v>
      </c>
      <c r="H4463" s="6">
        <v>47758</v>
      </c>
      <c r="I4463" s="12" t="str">
        <f t="shared" si="623"/>
        <v>2030</v>
      </c>
      <c r="J4463" s="10" t="str">
        <f t="shared" si="624"/>
        <v>Oct</v>
      </c>
      <c r="K4463" s="12" t="str">
        <f t="shared" si="625"/>
        <v>02</v>
      </c>
      <c r="L4463" s="2" t="s">
        <v>14</v>
      </c>
      <c r="M4463" s="2" t="s">
        <v>25</v>
      </c>
      <c r="N4463" s="2">
        <v>0.31</v>
      </c>
      <c r="O4463" s="2" t="s">
        <v>21</v>
      </c>
      <c r="P4463" s="2">
        <v>11</v>
      </c>
      <c r="Q4463" s="2">
        <f t="shared" si="626"/>
        <v>2</v>
      </c>
      <c r="R4463" s="2">
        <v>5.81</v>
      </c>
      <c r="S4463" s="2">
        <f t="shared" si="627"/>
        <v>1</v>
      </c>
      <c r="T4463" s="42">
        <f>DataSet!G3563+DataSet!Q3563+DataSet!S3563</f>
        <v>4</v>
      </c>
      <c r="U4463" s="16" t="str">
        <f t="shared" si="628"/>
        <v>Low</v>
      </c>
      <c r="V4463" s="4">
        <v>4</v>
      </c>
      <c r="W4463" s="33">
        <f t="shared" si="629"/>
        <v>545.37106194690261</v>
      </c>
      <c r="X4463" s="2" t="s">
        <v>28</v>
      </c>
    </row>
    <row r="4464" spans="1:24" ht="14.25" customHeight="1" x14ac:dyDescent="0.25">
      <c r="A4464" s="2">
        <v>3585</v>
      </c>
      <c r="B4464" s="2">
        <v>65</v>
      </c>
      <c r="C4464" s="2" t="str">
        <f t="shared" si="621"/>
        <v>Seniors</v>
      </c>
      <c r="D4464" s="2" t="s">
        <v>23</v>
      </c>
      <c r="E4464" s="2" t="s">
        <v>19</v>
      </c>
      <c r="F4464" s="2">
        <v>411.09</v>
      </c>
      <c r="G4464" s="2">
        <f t="shared" si="622"/>
        <v>2</v>
      </c>
      <c r="H4464" s="6">
        <v>47781</v>
      </c>
      <c r="I4464" s="12" t="str">
        <f t="shared" si="623"/>
        <v>2030</v>
      </c>
      <c r="J4464" s="10" t="str">
        <f t="shared" si="624"/>
        <v>Oct</v>
      </c>
      <c r="K4464" s="12" t="str">
        <f t="shared" si="625"/>
        <v>25</v>
      </c>
      <c r="L4464" s="2" t="s">
        <v>30</v>
      </c>
      <c r="M4464" s="2" t="s">
        <v>25</v>
      </c>
      <c r="N4464" s="2">
        <v>0.31</v>
      </c>
      <c r="O4464" s="2" t="s">
        <v>16</v>
      </c>
      <c r="P4464" s="2">
        <v>10</v>
      </c>
      <c r="Q4464" s="2">
        <f t="shared" si="626"/>
        <v>2</v>
      </c>
      <c r="R4464" s="2">
        <v>41.11</v>
      </c>
      <c r="S4464" s="2">
        <f t="shared" si="627"/>
        <v>1</v>
      </c>
      <c r="T4464" s="42">
        <f>DataSet!G3586+DataSet!Q3586+DataSet!S3586</f>
        <v>7</v>
      </c>
      <c r="U4464" s="16" t="str">
        <f t="shared" si="628"/>
        <v>High</v>
      </c>
      <c r="V4464" s="4">
        <v>1</v>
      </c>
      <c r="W4464" s="33">
        <f t="shared" si="629"/>
        <v>548.18428571428581</v>
      </c>
      <c r="X4464" s="2" t="s">
        <v>28</v>
      </c>
    </row>
    <row r="4465" spans="1:24" ht="14.25" customHeight="1" x14ac:dyDescent="0.25">
      <c r="A4465" s="2">
        <v>4201</v>
      </c>
      <c r="B4465" s="2">
        <v>44</v>
      </c>
      <c r="C4465" s="2" t="str">
        <f t="shared" si="621"/>
        <v>Mid Adults</v>
      </c>
      <c r="D4465" s="2" t="s">
        <v>26</v>
      </c>
      <c r="E4465" s="2" t="s">
        <v>29</v>
      </c>
      <c r="F4465" s="2">
        <v>683.08</v>
      </c>
      <c r="G4465" s="2">
        <f t="shared" si="622"/>
        <v>3</v>
      </c>
      <c r="H4465" s="6">
        <v>48397</v>
      </c>
      <c r="I4465" s="12" t="str">
        <f t="shared" si="623"/>
        <v>2032</v>
      </c>
      <c r="J4465" s="10" t="str">
        <f t="shared" si="624"/>
        <v>Jul</v>
      </c>
      <c r="K4465" s="12" t="str">
        <f t="shared" si="625"/>
        <v>02</v>
      </c>
      <c r="L4465" s="2" t="s">
        <v>30</v>
      </c>
      <c r="M4465" s="2" t="s">
        <v>15</v>
      </c>
      <c r="N4465" s="2">
        <v>0.31</v>
      </c>
      <c r="O4465" s="2" t="s">
        <v>16</v>
      </c>
      <c r="P4465" s="2">
        <v>19</v>
      </c>
      <c r="Q4465" s="2">
        <f t="shared" si="626"/>
        <v>3</v>
      </c>
      <c r="R4465" s="2">
        <v>35.950000000000003</v>
      </c>
      <c r="S4465" s="2">
        <f t="shared" si="627"/>
        <v>1</v>
      </c>
      <c r="T4465" s="42">
        <f>DataSet!G4202+DataSet!Q4202+DataSet!S4202</f>
        <v>4</v>
      </c>
      <c r="U4465" s="16" t="str">
        <f t="shared" si="628"/>
        <v>Low</v>
      </c>
      <c r="V4465" s="4">
        <v>4</v>
      </c>
      <c r="W4465" s="33">
        <f t="shared" si="629"/>
        <v>549.67008928571431</v>
      </c>
      <c r="X4465" s="2" t="s">
        <v>28</v>
      </c>
    </row>
    <row r="4466" spans="1:24" ht="14.25" customHeight="1" x14ac:dyDescent="0.25">
      <c r="A4466" s="2">
        <v>4876</v>
      </c>
      <c r="B4466" s="2">
        <v>57</v>
      </c>
      <c r="C4466" s="2" t="str">
        <f t="shared" si="621"/>
        <v>Late Adults</v>
      </c>
      <c r="D4466" s="2" t="s">
        <v>12</v>
      </c>
      <c r="E4466" s="2" t="s">
        <v>19</v>
      </c>
      <c r="F4466" s="2">
        <v>936.26</v>
      </c>
      <c r="G4466" s="2">
        <f t="shared" si="622"/>
        <v>3</v>
      </c>
      <c r="H4466" s="6">
        <v>49072</v>
      </c>
      <c r="I4466" s="12" t="str">
        <f t="shared" si="623"/>
        <v>2034</v>
      </c>
      <c r="J4466" s="10" t="str">
        <f t="shared" si="624"/>
        <v>May</v>
      </c>
      <c r="K4466" s="12" t="str">
        <f t="shared" si="625"/>
        <v>08</v>
      </c>
      <c r="L4466" s="2" t="s">
        <v>24</v>
      </c>
      <c r="M4466" s="2" t="s">
        <v>15</v>
      </c>
      <c r="N4466" s="2">
        <v>0.31</v>
      </c>
      <c r="O4466" s="2" t="s">
        <v>21</v>
      </c>
      <c r="P4466" s="2">
        <v>4</v>
      </c>
      <c r="Q4466" s="2">
        <f t="shared" si="626"/>
        <v>1</v>
      </c>
      <c r="R4466" s="2">
        <v>234.06</v>
      </c>
      <c r="S4466" s="2">
        <f t="shared" si="627"/>
        <v>3</v>
      </c>
      <c r="T4466" s="42">
        <f>DataSet!G4877+DataSet!Q4877+DataSet!S4877</f>
        <v>7</v>
      </c>
      <c r="U4466" s="16" t="str">
        <f t="shared" si="628"/>
        <v>High</v>
      </c>
      <c r="V4466" s="4">
        <v>2</v>
      </c>
      <c r="W4466" s="33">
        <f t="shared" si="629"/>
        <v>515.91805309734514</v>
      </c>
      <c r="X4466" s="2" t="s">
        <v>22</v>
      </c>
    </row>
    <row r="4467" spans="1:24" ht="14.25" customHeight="1" x14ac:dyDescent="0.25">
      <c r="A4467" s="2">
        <v>399</v>
      </c>
      <c r="B4467" s="2">
        <v>63</v>
      </c>
      <c r="C4467" s="2" t="str">
        <f t="shared" si="621"/>
        <v>Seniors</v>
      </c>
      <c r="D4467" s="2" t="s">
        <v>26</v>
      </c>
      <c r="E4467" s="2" t="s">
        <v>27</v>
      </c>
      <c r="F4467" s="2">
        <v>264.58</v>
      </c>
      <c r="G4467" s="2">
        <f t="shared" si="622"/>
        <v>1</v>
      </c>
      <c r="H4467" s="6">
        <v>44595</v>
      </c>
      <c r="I4467" s="12" t="str">
        <f t="shared" si="623"/>
        <v>2022</v>
      </c>
      <c r="J4467" s="10" t="str">
        <f t="shared" si="624"/>
        <v>Feb</v>
      </c>
      <c r="K4467" s="12" t="str">
        <f t="shared" si="625"/>
        <v>03</v>
      </c>
      <c r="L4467" s="2" t="s">
        <v>24</v>
      </c>
      <c r="M4467" s="2" t="s">
        <v>25</v>
      </c>
      <c r="N4467" s="2">
        <v>0.3</v>
      </c>
      <c r="O4467" s="2" t="s">
        <v>21</v>
      </c>
      <c r="P4467" s="2">
        <v>19</v>
      </c>
      <c r="Q4467" s="2">
        <f t="shared" si="626"/>
        <v>3</v>
      </c>
      <c r="R4467" s="2">
        <v>13.93</v>
      </c>
      <c r="S4467" s="2">
        <f t="shared" si="627"/>
        <v>1</v>
      </c>
      <c r="T4467" s="42">
        <f>DataSet!G400+DataSet!Q400+DataSet!S400</f>
        <v>4</v>
      </c>
      <c r="U4467" s="16" t="str">
        <f t="shared" si="628"/>
        <v>Low</v>
      </c>
      <c r="V4467" s="4">
        <v>1</v>
      </c>
      <c r="W4467" s="33">
        <f t="shared" si="629"/>
        <v>549.59762886597946</v>
      </c>
      <c r="X4467" s="2" t="s">
        <v>28</v>
      </c>
    </row>
    <row r="4468" spans="1:24" ht="14.25" customHeight="1" x14ac:dyDescent="0.25">
      <c r="A4468" s="2">
        <v>771</v>
      </c>
      <c r="B4468" s="2">
        <v>55</v>
      </c>
      <c r="C4468" s="2" t="str">
        <f t="shared" si="621"/>
        <v>Late Adults</v>
      </c>
      <c r="D4468" s="2" t="s">
        <v>23</v>
      </c>
      <c r="E4468" s="2" t="s">
        <v>13</v>
      </c>
      <c r="F4468" s="2">
        <v>580.79999999999995</v>
      </c>
      <c r="G4468" s="2">
        <f t="shared" si="622"/>
        <v>2</v>
      </c>
      <c r="H4468" s="6">
        <v>44967</v>
      </c>
      <c r="I4468" s="12" t="str">
        <f t="shared" si="623"/>
        <v>2023</v>
      </c>
      <c r="J4468" s="10" t="str">
        <f t="shared" si="624"/>
        <v>Feb</v>
      </c>
      <c r="K4468" s="12" t="str">
        <f t="shared" si="625"/>
        <v>10</v>
      </c>
      <c r="L4468" s="2" t="s">
        <v>14</v>
      </c>
      <c r="M4468" s="2" t="s">
        <v>15</v>
      </c>
      <c r="N4468" s="2">
        <v>0.3</v>
      </c>
      <c r="O4468" s="2" t="s">
        <v>16</v>
      </c>
      <c r="P4468" s="2">
        <v>8</v>
      </c>
      <c r="Q4468" s="2">
        <f t="shared" si="626"/>
        <v>2</v>
      </c>
      <c r="R4468" s="2">
        <v>72.599999999999994</v>
      </c>
      <c r="S4468" s="2">
        <f t="shared" si="627"/>
        <v>2</v>
      </c>
      <c r="T4468" s="42">
        <f>DataSet!G772+DataSet!Q772+DataSet!S772</f>
        <v>5</v>
      </c>
      <c r="U4468" s="16" t="str">
        <f t="shared" si="628"/>
        <v>Medium</v>
      </c>
      <c r="V4468" s="4">
        <v>2</v>
      </c>
      <c r="W4468" s="33">
        <f t="shared" si="629"/>
        <v>512.16500000000008</v>
      </c>
      <c r="X4468" s="2" t="s">
        <v>22</v>
      </c>
    </row>
    <row r="4469" spans="1:24" ht="14.25" customHeight="1" x14ac:dyDescent="0.25">
      <c r="A4469" s="2">
        <v>863</v>
      </c>
      <c r="B4469" s="2">
        <v>56</v>
      </c>
      <c r="C4469" s="2" t="str">
        <f t="shared" si="621"/>
        <v>Late Adults</v>
      </c>
      <c r="D4469" s="2" t="s">
        <v>12</v>
      </c>
      <c r="E4469" s="2" t="s">
        <v>27</v>
      </c>
      <c r="F4469" s="2">
        <v>63.58</v>
      </c>
      <c r="G4469" s="2">
        <f t="shared" si="622"/>
        <v>1</v>
      </c>
      <c r="H4469" s="6">
        <v>45059</v>
      </c>
      <c r="I4469" s="12" t="str">
        <f t="shared" si="623"/>
        <v>2023</v>
      </c>
      <c r="J4469" s="10" t="str">
        <f t="shared" si="624"/>
        <v>May</v>
      </c>
      <c r="K4469" s="12" t="str">
        <f t="shared" si="625"/>
        <v>13</v>
      </c>
      <c r="L4469" s="2" t="s">
        <v>14</v>
      </c>
      <c r="M4469" s="2" t="s">
        <v>25</v>
      </c>
      <c r="N4469" s="2">
        <v>0.3</v>
      </c>
      <c r="O4469" s="2" t="s">
        <v>16</v>
      </c>
      <c r="P4469" s="2">
        <v>13</v>
      </c>
      <c r="Q4469" s="2">
        <f t="shared" si="626"/>
        <v>2</v>
      </c>
      <c r="R4469" s="2">
        <v>4.8899999999999997</v>
      </c>
      <c r="S4469" s="2">
        <f t="shared" si="627"/>
        <v>1</v>
      </c>
      <c r="T4469" s="42">
        <f>DataSet!G864+DataSet!Q864+DataSet!S864</f>
        <v>4</v>
      </c>
      <c r="U4469" s="16" t="str">
        <f t="shared" si="628"/>
        <v>Low</v>
      </c>
      <c r="V4469" s="4">
        <v>2</v>
      </c>
      <c r="W4469" s="33">
        <f t="shared" si="629"/>
        <v>511.54666666666668</v>
      </c>
      <c r="X4469" s="2" t="s">
        <v>28</v>
      </c>
    </row>
    <row r="4470" spans="1:24" ht="14.25" customHeight="1" x14ac:dyDescent="0.25">
      <c r="A4470" s="2">
        <v>869</v>
      </c>
      <c r="B4470" s="2">
        <v>56</v>
      </c>
      <c r="C4470" s="2" t="str">
        <f t="shared" si="621"/>
        <v>Late Adults</v>
      </c>
      <c r="D4470" s="2" t="s">
        <v>18</v>
      </c>
      <c r="E4470" s="2" t="s">
        <v>27</v>
      </c>
      <c r="F4470" s="2">
        <v>709.78</v>
      </c>
      <c r="G4470" s="2">
        <f t="shared" si="622"/>
        <v>3</v>
      </c>
      <c r="H4470" s="6">
        <v>45065</v>
      </c>
      <c r="I4470" s="12" t="str">
        <f t="shared" si="623"/>
        <v>2023</v>
      </c>
      <c r="J4470" s="10" t="str">
        <f t="shared" si="624"/>
        <v>May</v>
      </c>
      <c r="K4470" s="12" t="str">
        <f t="shared" si="625"/>
        <v>19</v>
      </c>
      <c r="L4470" s="2" t="s">
        <v>24</v>
      </c>
      <c r="M4470" s="2" t="s">
        <v>15</v>
      </c>
      <c r="N4470" s="2">
        <v>0.3</v>
      </c>
      <c r="O4470" s="2" t="s">
        <v>21</v>
      </c>
      <c r="P4470" s="2">
        <v>5</v>
      </c>
      <c r="Q4470" s="2">
        <f t="shared" si="626"/>
        <v>1</v>
      </c>
      <c r="R4470" s="2">
        <v>141.96</v>
      </c>
      <c r="S4470" s="2">
        <f t="shared" si="627"/>
        <v>2</v>
      </c>
      <c r="T4470" s="42">
        <f>DataSet!G870+DataSet!Q870+DataSet!S870</f>
        <v>5</v>
      </c>
      <c r="U4470" s="16" t="str">
        <f t="shared" si="628"/>
        <v>Medium</v>
      </c>
      <c r="V4470" s="4">
        <v>4</v>
      </c>
      <c r="W4470" s="33">
        <f t="shared" si="629"/>
        <v>548.46819819819825</v>
      </c>
      <c r="X4470" s="2" t="s">
        <v>17</v>
      </c>
    </row>
    <row r="4471" spans="1:24" ht="14.25" customHeight="1" x14ac:dyDescent="0.25">
      <c r="A4471" s="2">
        <v>1243</v>
      </c>
      <c r="B4471" s="2">
        <v>34</v>
      </c>
      <c r="C4471" s="2" t="str">
        <f t="shared" si="621"/>
        <v>Early Adults</v>
      </c>
      <c r="D4471" s="2" t="s">
        <v>12</v>
      </c>
      <c r="E4471" s="2" t="s">
        <v>29</v>
      </c>
      <c r="F4471" s="2">
        <v>557.26</v>
      </c>
      <c r="G4471" s="2">
        <f t="shared" si="622"/>
        <v>2</v>
      </c>
      <c r="H4471" s="6">
        <v>45439</v>
      </c>
      <c r="I4471" s="12" t="str">
        <f t="shared" si="623"/>
        <v>2024</v>
      </c>
      <c r="J4471" s="10" t="str">
        <f t="shared" si="624"/>
        <v>May</v>
      </c>
      <c r="K4471" s="12" t="str">
        <f t="shared" si="625"/>
        <v>27</v>
      </c>
      <c r="L4471" s="2" t="s">
        <v>20</v>
      </c>
      <c r="M4471" s="2" t="s">
        <v>15</v>
      </c>
      <c r="N4471" s="2">
        <v>0.3</v>
      </c>
      <c r="O4471" s="2" t="s">
        <v>16</v>
      </c>
      <c r="P4471" s="2">
        <v>6</v>
      </c>
      <c r="Q4471" s="2">
        <f t="shared" si="626"/>
        <v>2</v>
      </c>
      <c r="R4471" s="2">
        <v>92.88</v>
      </c>
      <c r="S4471" s="2">
        <f t="shared" si="627"/>
        <v>2</v>
      </c>
      <c r="T4471" s="42">
        <f>DataSet!G1244+DataSet!Q1244+DataSet!S1244</f>
        <v>7</v>
      </c>
      <c r="U4471" s="16" t="str">
        <f t="shared" si="628"/>
        <v>High</v>
      </c>
      <c r="V4471" s="4">
        <v>1</v>
      </c>
      <c r="W4471" s="33">
        <f t="shared" si="629"/>
        <v>552.56656250000015</v>
      </c>
      <c r="X4471" s="2" t="s">
        <v>22</v>
      </c>
    </row>
    <row r="4472" spans="1:24" ht="14.25" customHeight="1" x14ac:dyDescent="0.25">
      <c r="A4472" s="2">
        <v>1427</v>
      </c>
      <c r="B4472" s="2">
        <v>69</v>
      </c>
      <c r="C4472" s="2" t="str">
        <f t="shared" si="621"/>
        <v>Seniors</v>
      </c>
      <c r="D4472" s="2" t="s">
        <v>26</v>
      </c>
      <c r="E4472" s="2" t="s">
        <v>29</v>
      </c>
      <c r="F4472" s="2">
        <v>764.42</v>
      </c>
      <c r="G4472" s="2">
        <f t="shared" si="622"/>
        <v>3</v>
      </c>
      <c r="H4472" s="6">
        <v>45623</v>
      </c>
      <c r="I4472" s="12" t="str">
        <f t="shared" si="623"/>
        <v>2024</v>
      </c>
      <c r="J4472" s="10" t="str">
        <f t="shared" si="624"/>
        <v>Nov</v>
      </c>
      <c r="K4472" s="12" t="str">
        <f t="shared" si="625"/>
        <v>27</v>
      </c>
      <c r="L4472" s="2" t="s">
        <v>14</v>
      </c>
      <c r="M4472" s="2" t="s">
        <v>25</v>
      </c>
      <c r="N4472" s="2">
        <v>0.3</v>
      </c>
      <c r="O4472" s="2" t="s">
        <v>16</v>
      </c>
      <c r="P4472" s="2">
        <v>11</v>
      </c>
      <c r="Q4472" s="2">
        <f t="shared" si="626"/>
        <v>2</v>
      </c>
      <c r="R4472" s="2">
        <v>69.489999999999995</v>
      </c>
      <c r="S4472" s="2">
        <f t="shared" si="627"/>
        <v>2</v>
      </c>
      <c r="T4472" s="42">
        <f>DataSet!G1428+DataSet!Q1428+DataSet!S1428</f>
        <v>7</v>
      </c>
      <c r="U4472" s="16" t="str">
        <f t="shared" si="628"/>
        <v>High</v>
      </c>
      <c r="V4472" s="4">
        <v>4</v>
      </c>
      <c r="W4472" s="33">
        <f t="shared" si="629"/>
        <v>547.00172727272741</v>
      </c>
      <c r="X4472" s="2" t="s">
        <v>17</v>
      </c>
    </row>
    <row r="4473" spans="1:24" ht="14.25" customHeight="1" x14ac:dyDescent="0.25">
      <c r="A4473" s="2">
        <v>1551</v>
      </c>
      <c r="B4473" s="2">
        <v>45</v>
      </c>
      <c r="C4473" s="2" t="str">
        <f t="shared" si="621"/>
        <v>Mid Adults</v>
      </c>
      <c r="D4473" s="2" t="s">
        <v>18</v>
      </c>
      <c r="E4473" s="2" t="s">
        <v>27</v>
      </c>
      <c r="F4473" s="2">
        <v>919.89</v>
      </c>
      <c r="G4473" s="2">
        <f t="shared" si="622"/>
        <v>3</v>
      </c>
      <c r="H4473" s="6">
        <v>45747</v>
      </c>
      <c r="I4473" s="12" t="str">
        <f t="shared" si="623"/>
        <v>2025</v>
      </c>
      <c r="J4473" s="10" t="str">
        <f t="shared" si="624"/>
        <v>Mar</v>
      </c>
      <c r="K4473" s="12" t="str">
        <f t="shared" si="625"/>
        <v>31</v>
      </c>
      <c r="L4473" s="2" t="s">
        <v>14</v>
      </c>
      <c r="M4473" s="2" t="s">
        <v>25</v>
      </c>
      <c r="N4473" s="2">
        <v>0.3</v>
      </c>
      <c r="O4473" s="2" t="s">
        <v>21</v>
      </c>
      <c r="P4473" s="2">
        <v>3</v>
      </c>
      <c r="Q4473" s="2">
        <f t="shared" si="626"/>
        <v>1</v>
      </c>
      <c r="R4473" s="2">
        <v>306.63</v>
      </c>
      <c r="S4473" s="2">
        <f t="shared" si="627"/>
        <v>3</v>
      </c>
      <c r="T4473" s="42">
        <f>DataSet!G1552+DataSet!Q1552+DataSet!S1552</f>
        <v>4</v>
      </c>
      <c r="U4473" s="16" t="str">
        <f t="shared" si="628"/>
        <v>Low</v>
      </c>
      <c r="V4473" s="4">
        <v>2</v>
      </c>
      <c r="W4473" s="33">
        <f t="shared" si="629"/>
        <v>515.61909090909091</v>
      </c>
      <c r="X4473" s="2" t="s">
        <v>28</v>
      </c>
    </row>
    <row r="4474" spans="1:24" ht="14.25" customHeight="1" x14ac:dyDescent="0.25">
      <c r="A4474" s="2">
        <v>1558</v>
      </c>
      <c r="B4474" s="2">
        <v>66</v>
      </c>
      <c r="C4474" s="2" t="str">
        <f t="shared" si="621"/>
        <v>Seniors</v>
      </c>
      <c r="D4474" s="2" t="s">
        <v>18</v>
      </c>
      <c r="E4474" s="2" t="s">
        <v>29</v>
      </c>
      <c r="F4474" s="2">
        <v>613.95000000000005</v>
      </c>
      <c r="G4474" s="2">
        <f t="shared" si="622"/>
        <v>2</v>
      </c>
      <c r="H4474" s="6">
        <v>45754</v>
      </c>
      <c r="I4474" s="12" t="str">
        <f t="shared" si="623"/>
        <v>2025</v>
      </c>
      <c r="J4474" s="10" t="str">
        <f t="shared" si="624"/>
        <v>Apr</v>
      </c>
      <c r="K4474" s="12" t="str">
        <f t="shared" si="625"/>
        <v>07</v>
      </c>
      <c r="L4474" s="2" t="s">
        <v>24</v>
      </c>
      <c r="M4474" s="2" t="s">
        <v>25</v>
      </c>
      <c r="N4474" s="2">
        <v>0.3</v>
      </c>
      <c r="O4474" s="2" t="s">
        <v>16</v>
      </c>
      <c r="P4474" s="2">
        <v>2</v>
      </c>
      <c r="Q4474" s="2">
        <f t="shared" si="626"/>
        <v>1</v>
      </c>
      <c r="R4474" s="2">
        <v>306.98</v>
      </c>
      <c r="S4474" s="2">
        <f t="shared" si="627"/>
        <v>3</v>
      </c>
      <c r="T4474" s="42">
        <f>DataSet!G1559+DataSet!Q1559+DataSet!S1559</f>
        <v>7</v>
      </c>
      <c r="U4474" s="16" t="str">
        <f t="shared" si="628"/>
        <v>High</v>
      </c>
      <c r="V4474" s="4">
        <v>3</v>
      </c>
      <c r="W4474" s="33">
        <f t="shared" si="629"/>
        <v>493.3840540540541</v>
      </c>
      <c r="X4474" s="2" t="s">
        <v>28</v>
      </c>
    </row>
    <row r="4475" spans="1:24" ht="14.25" customHeight="1" x14ac:dyDescent="0.25">
      <c r="A4475" s="2">
        <v>1565</v>
      </c>
      <c r="B4475" s="2">
        <v>52</v>
      </c>
      <c r="C4475" s="2" t="str">
        <f t="shared" si="621"/>
        <v>Late Adults</v>
      </c>
      <c r="D4475" s="2" t="s">
        <v>26</v>
      </c>
      <c r="E4475" s="2" t="s">
        <v>19</v>
      </c>
      <c r="F4475" s="2">
        <v>451.37</v>
      </c>
      <c r="G4475" s="2">
        <f t="shared" si="622"/>
        <v>2</v>
      </c>
      <c r="H4475" s="6">
        <v>45761</v>
      </c>
      <c r="I4475" s="12" t="str">
        <f t="shared" si="623"/>
        <v>2025</v>
      </c>
      <c r="J4475" s="10" t="str">
        <f t="shared" si="624"/>
        <v>Apr</v>
      </c>
      <c r="K4475" s="12" t="str">
        <f t="shared" si="625"/>
        <v>14</v>
      </c>
      <c r="L4475" s="2" t="s">
        <v>14</v>
      </c>
      <c r="M4475" s="2" t="s">
        <v>25</v>
      </c>
      <c r="N4475" s="2">
        <v>0.3</v>
      </c>
      <c r="O4475" s="2" t="s">
        <v>16</v>
      </c>
      <c r="P4475" s="2">
        <v>2</v>
      </c>
      <c r="Q4475" s="2">
        <f t="shared" si="626"/>
        <v>1</v>
      </c>
      <c r="R4475" s="2">
        <v>225.68</v>
      </c>
      <c r="S4475" s="2">
        <f t="shared" si="627"/>
        <v>3</v>
      </c>
      <c r="T4475" s="42">
        <f>DataSet!G1566+DataSet!Q1566+DataSet!S1566</f>
        <v>4</v>
      </c>
      <c r="U4475" s="16" t="str">
        <f t="shared" si="628"/>
        <v>Low</v>
      </c>
      <c r="V4475" s="4">
        <v>3</v>
      </c>
      <c r="W4475" s="33">
        <f t="shared" si="629"/>
        <v>492.28800000000001</v>
      </c>
      <c r="X4475" s="2" t="s">
        <v>17</v>
      </c>
    </row>
    <row r="4476" spans="1:24" ht="14.25" customHeight="1" x14ac:dyDescent="0.25">
      <c r="A4476" s="2">
        <v>1812</v>
      </c>
      <c r="B4476" s="2">
        <v>49</v>
      </c>
      <c r="C4476" s="2" t="str">
        <f t="shared" si="621"/>
        <v>Mid Adults</v>
      </c>
      <c r="D4476" s="2" t="s">
        <v>26</v>
      </c>
      <c r="E4476" s="2" t="s">
        <v>19</v>
      </c>
      <c r="F4476" s="2">
        <v>516</v>
      </c>
      <c r="G4476" s="2">
        <f t="shared" si="622"/>
        <v>2</v>
      </c>
      <c r="H4476" s="6">
        <v>46008</v>
      </c>
      <c r="I4476" s="12" t="str">
        <f t="shared" si="623"/>
        <v>2025</v>
      </c>
      <c r="J4476" s="10" t="str">
        <f t="shared" si="624"/>
        <v>Dec</v>
      </c>
      <c r="K4476" s="12" t="str">
        <f t="shared" si="625"/>
        <v>17</v>
      </c>
      <c r="L4476" s="2" t="s">
        <v>24</v>
      </c>
      <c r="M4476" s="2" t="s">
        <v>15</v>
      </c>
      <c r="N4476" s="2">
        <v>0.3</v>
      </c>
      <c r="O4476" s="2" t="s">
        <v>16</v>
      </c>
      <c r="P4476" s="2">
        <v>17</v>
      </c>
      <c r="Q4476" s="2">
        <f t="shared" si="626"/>
        <v>3</v>
      </c>
      <c r="R4476" s="2">
        <v>30.35</v>
      </c>
      <c r="S4476" s="2">
        <f t="shared" si="627"/>
        <v>1</v>
      </c>
      <c r="T4476" s="42">
        <f>DataSet!G1813+DataSet!Q1813+DataSet!S1813</f>
        <v>4</v>
      </c>
      <c r="U4476" s="16" t="str">
        <f t="shared" si="628"/>
        <v>Low</v>
      </c>
      <c r="V4476" s="4">
        <v>1</v>
      </c>
      <c r="W4476" s="33">
        <f t="shared" si="629"/>
        <v>552.51715789473701</v>
      </c>
      <c r="X4476" s="2" t="s">
        <v>28</v>
      </c>
    </row>
    <row r="4477" spans="1:24" ht="14.25" customHeight="1" x14ac:dyDescent="0.25">
      <c r="A4477" s="2">
        <v>2261</v>
      </c>
      <c r="B4477" s="2">
        <v>60</v>
      </c>
      <c r="C4477" s="2" t="str">
        <f t="shared" si="621"/>
        <v>Seniors</v>
      </c>
      <c r="D4477" s="2" t="s">
        <v>12</v>
      </c>
      <c r="E4477" s="2" t="s">
        <v>27</v>
      </c>
      <c r="F4477" s="2">
        <v>371.45</v>
      </c>
      <c r="G4477" s="2">
        <f t="shared" si="622"/>
        <v>2</v>
      </c>
      <c r="H4477" s="6">
        <v>46457</v>
      </c>
      <c r="I4477" s="12" t="str">
        <f t="shared" si="623"/>
        <v>2027</v>
      </c>
      <c r="J4477" s="10" t="str">
        <f t="shared" si="624"/>
        <v>Mar</v>
      </c>
      <c r="K4477" s="12" t="str">
        <f t="shared" si="625"/>
        <v>11</v>
      </c>
      <c r="L4477" s="2" t="s">
        <v>24</v>
      </c>
      <c r="M4477" s="2" t="s">
        <v>15</v>
      </c>
      <c r="N4477" s="2">
        <v>0.3</v>
      </c>
      <c r="O4477" s="2" t="s">
        <v>16</v>
      </c>
      <c r="P4477" s="2">
        <v>14</v>
      </c>
      <c r="Q4477" s="2">
        <f t="shared" si="626"/>
        <v>2</v>
      </c>
      <c r="R4477" s="2">
        <v>26.53</v>
      </c>
      <c r="S4477" s="2">
        <f t="shared" si="627"/>
        <v>1</v>
      </c>
      <c r="T4477" s="42">
        <f>DataSet!G2262+DataSet!Q2262+DataSet!S2262</f>
        <v>6</v>
      </c>
      <c r="U4477" s="16" t="str">
        <f t="shared" si="628"/>
        <v>Medium</v>
      </c>
      <c r="V4477" s="4">
        <v>2</v>
      </c>
      <c r="W4477" s="33">
        <f t="shared" si="629"/>
        <v>511.91018348623857</v>
      </c>
      <c r="X4477" s="2" t="s">
        <v>22</v>
      </c>
    </row>
    <row r="4478" spans="1:24" ht="14.25" customHeight="1" x14ac:dyDescent="0.25">
      <c r="A4478" s="2">
        <v>2310</v>
      </c>
      <c r="B4478" s="2">
        <v>43</v>
      </c>
      <c r="C4478" s="2" t="str">
        <f t="shared" si="621"/>
        <v>Mid Adults</v>
      </c>
      <c r="D4478" s="2" t="s">
        <v>12</v>
      </c>
      <c r="E4478" s="2" t="s">
        <v>27</v>
      </c>
      <c r="F4478" s="2">
        <v>867.63</v>
      </c>
      <c r="G4478" s="2">
        <f t="shared" si="622"/>
        <v>3</v>
      </c>
      <c r="H4478" s="6">
        <v>46506</v>
      </c>
      <c r="I4478" s="12" t="str">
        <f t="shared" si="623"/>
        <v>2027</v>
      </c>
      <c r="J4478" s="10" t="str">
        <f t="shared" si="624"/>
        <v>Apr</v>
      </c>
      <c r="K4478" s="12" t="str">
        <f t="shared" si="625"/>
        <v>29</v>
      </c>
      <c r="L4478" s="2" t="s">
        <v>14</v>
      </c>
      <c r="M4478" s="2" t="s">
        <v>15</v>
      </c>
      <c r="N4478" s="2">
        <v>0.3</v>
      </c>
      <c r="O4478" s="2" t="s">
        <v>16</v>
      </c>
      <c r="P4478" s="2">
        <v>3</v>
      </c>
      <c r="Q4478" s="2">
        <f t="shared" si="626"/>
        <v>1</v>
      </c>
      <c r="R4478" s="2">
        <v>289.20999999999998</v>
      </c>
      <c r="S4478" s="2">
        <f t="shared" si="627"/>
        <v>3</v>
      </c>
      <c r="T4478" s="42">
        <f>DataSet!G2311+DataSet!Q2311+DataSet!S2311</f>
        <v>5</v>
      </c>
      <c r="U4478" s="16" t="str">
        <f t="shared" si="628"/>
        <v>Medium</v>
      </c>
      <c r="V4478" s="4">
        <v>1</v>
      </c>
      <c r="W4478" s="33">
        <f t="shared" si="629"/>
        <v>552.90563829787243</v>
      </c>
      <c r="X4478" s="2" t="s">
        <v>28</v>
      </c>
    </row>
    <row r="4479" spans="1:24" ht="14.25" customHeight="1" x14ac:dyDescent="0.25">
      <c r="A4479" s="2">
        <v>2430</v>
      </c>
      <c r="B4479" s="2">
        <v>29</v>
      </c>
      <c r="C4479" s="2" t="str">
        <f t="shared" si="621"/>
        <v>Young Adults</v>
      </c>
      <c r="D4479" s="2" t="s">
        <v>12</v>
      </c>
      <c r="E4479" s="2" t="s">
        <v>27</v>
      </c>
      <c r="F4479" s="2">
        <v>686.14</v>
      </c>
      <c r="G4479" s="2">
        <f t="shared" si="622"/>
        <v>3</v>
      </c>
      <c r="H4479" s="6">
        <v>46626</v>
      </c>
      <c r="I4479" s="12" t="str">
        <f t="shared" si="623"/>
        <v>2027</v>
      </c>
      <c r="J4479" s="10" t="str">
        <f t="shared" si="624"/>
        <v>Aug</v>
      </c>
      <c r="K4479" s="12" t="str">
        <f t="shared" si="625"/>
        <v>27</v>
      </c>
      <c r="L4479" s="2" t="s">
        <v>14</v>
      </c>
      <c r="M4479" s="2" t="s">
        <v>25</v>
      </c>
      <c r="N4479" s="2">
        <v>0.3</v>
      </c>
      <c r="O4479" s="2" t="s">
        <v>16</v>
      </c>
      <c r="P4479" s="2">
        <v>19</v>
      </c>
      <c r="Q4479" s="2">
        <f t="shared" si="626"/>
        <v>3</v>
      </c>
      <c r="R4479" s="2">
        <v>36.11</v>
      </c>
      <c r="S4479" s="2">
        <f t="shared" si="627"/>
        <v>1</v>
      </c>
      <c r="T4479" s="42">
        <f>DataSet!G2431+DataSet!Q2431+DataSet!S2431</f>
        <v>5</v>
      </c>
      <c r="U4479" s="16" t="str">
        <f t="shared" si="628"/>
        <v>Medium</v>
      </c>
      <c r="V4479" s="4">
        <v>2</v>
      </c>
      <c r="W4479" s="33">
        <f t="shared" si="629"/>
        <v>513.21074074074079</v>
      </c>
      <c r="X4479" s="2" t="s">
        <v>28</v>
      </c>
    </row>
    <row r="4480" spans="1:24" ht="14.25" customHeight="1" x14ac:dyDescent="0.25">
      <c r="A4480" s="2">
        <v>3286</v>
      </c>
      <c r="B4480" s="2">
        <v>42</v>
      </c>
      <c r="C4480" s="2" t="str">
        <f t="shared" si="621"/>
        <v>Mid Adults</v>
      </c>
      <c r="D4480" s="2" t="s">
        <v>12</v>
      </c>
      <c r="E4480" s="2" t="s">
        <v>19</v>
      </c>
      <c r="F4480" s="2">
        <v>942.13</v>
      </c>
      <c r="G4480" s="2">
        <f t="shared" si="622"/>
        <v>3</v>
      </c>
      <c r="H4480" s="6">
        <v>47482</v>
      </c>
      <c r="I4480" s="12" t="str">
        <f t="shared" si="623"/>
        <v>2029</v>
      </c>
      <c r="J4480" s="10" t="str">
        <f t="shared" si="624"/>
        <v>Dec</v>
      </c>
      <c r="K4480" s="12" t="str">
        <f t="shared" si="625"/>
        <v>30</v>
      </c>
      <c r="L4480" s="2" t="s">
        <v>20</v>
      </c>
      <c r="M4480" s="2" t="s">
        <v>25</v>
      </c>
      <c r="N4480" s="2">
        <v>0.3</v>
      </c>
      <c r="O4480" s="2" t="s">
        <v>16</v>
      </c>
      <c r="P4480" s="2">
        <v>10</v>
      </c>
      <c r="Q4480" s="2">
        <f t="shared" si="626"/>
        <v>2</v>
      </c>
      <c r="R4480" s="2">
        <v>94.21</v>
      </c>
      <c r="S4480" s="2">
        <f t="shared" si="627"/>
        <v>2</v>
      </c>
      <c r="T4480" s="42">
        <f>DataSet!G3287+DataSet!Q3287+DataSet!S3287</f>
        <v>5</v>
      </c>
      <c r="U4480" s="16" t="str">
        <f t="shared" si="628"/>
        <v>Medium</v>
      </c>
      <c r="V4480" s="4">
        <v>4</v>
      </c>
      <c r="W4480" s="33">
        <f t="shared" si="629"/>
        <v>545.00706422018357</v>
      </c>
      <c r="X4480" s="2" t="s">
        <v>17</v>
      </c>
    </row>
    <row r="4481" spans="1:24" ht="14.25" customHeight="1" x14ac:dyDescent="0.25">
      <c r="A4481" s="2">
        <v>3313</v>
      </c>
      <c r="B4481" s="2">
        <v>28</v>
      </c>
      <c r="C4481" s="2" t="str">
        <f t="shared" si="621"/>
        <v>Young Adults</v>
      </c>
      <c r="D4481" s="2" t="s">
        <v>23</v>
      </c>
      <c r="E4481" s="2" t="s">
        <v>13</v>
      </c>
      <c r="F4481" s="2">
        <v>668.74</v>
      </c>
      <c r="G4481" s="2">
        <f t="shared" si="622"/>
        <v>3</v>
      </c>
      <c r="H4481" s="6">
        <v>47509</v>
      </c>
      <c r="I4481" s="12" t="str">
        <f t="shared" si="623"/>
        <v>2030</v>
      </c>
      <c r="J4481" s="10" t="str">
        <f t="shared" si="624"/>
        <v>Jan</v>
      </c>
      <c r="K4481" s="12" t="str">
        <f t="shared" si="625"/>
        <v>26</v>
      </c>
      <c r="L4481" s="2" t="s">
        <v>30</v>
      </c>
      <c r="M4481" s="2" t="s">
        <v>15</v>
      </c>
      <c r="N4481" s="2">
        <v>0.3</v>
      </c>
      <c r="O4481" s="2" t="s">
        <v>21</v>
      </c>
      <c r="P4481" s="2">
        <v>2</v>
      </c>
      <c r="Q4481" s="2">
        <f t="shared" si="626"/>
        <v>1</v>
      </c>
      <c r="R4481" s="2">
        <v>334.37</v>
      </c>
      <c r="S4481" s="2">
        <f t="shared" si="627"/>
        <v>3</v>
      </c>
      <c r="T4481" s="42">
        <f>DataSet!G3314+DataSet!Q3314+DataSet!S3314</f>
        <v>6</v>
      </c>
      <c r="U4481" s="16" t="str">
        <f t="shared" si="628"/>
        <v>Medium</v>
      </c>
      <c r="V4481" s="4">
        <v>1</v>
      </c>
      <c r="W4481" s="33">
        <f t="shared" si="629"/>
        <v>549.52150537634418</v>
      </c>
      <c r="X4481" s="2" t="s">
        <v>28</v>
      </c>
    </row>
    <row r="4482" spans="1:24" ht="14.25" customHeight="1" x14ac:dyDescent="0.25">
      <c r="A4482" s="2">
        <v>3684</v>
      </c>
      <c r="B4482" s="2">
        <v>69</v>
      </c>
      <c r="C4482" s="2" t="str">
        <f t="shared" ref="C4482:C4545" si="630">IF(AND(B4482&gt;=18, B4482&lt;=29), "Young Adults",
   IF(AND(B4482&gt;=30, B4482&lt;=39), "Early Adults",
      IF(AND(B4482&gt;=40, B4482&lt;=49), "Mid Adults",
         IF(AND(B4482&gt;=50, B4482&lt;=59), "Late Adults",
            IF(AND(B4482&gt;=60, B4482&lt;=69), "Seniors", "Out of Range")
         )
      )
   )
)</f>
        <v>Seniors</v>
      </c>
      <c r="D4482" s="2" t="s">
        <v>12</v>
      </c>
      <c r="E4482" s="2" t="s">
        <v>29</v>
      </c>
      <c r="F4482" s="2">
        <v>826.96</v>
      </c>
      <c r="G4482" s="2">
        <f t="shared" ref="G4482:G4545" si="631">IF(F4482 &lt;= 350, 1, IF(F4482&gt; 350, IF(F4482 &lt;= 650, 2, 3)))</f>
        <v>3</v>
      </c>
      <c r="H4482" s="6">
        <v>47880</v>
      </c>
      <c r="I4482" s="12" t="str">
        <f t="shared" ref="I4482:I4545" si="632">TEXT(H4482, "yyyy")</f>
        <v>2031</v>
      </c>
      <c r="J4482" s="10" t="str">
        <f t="shared" ref="J4482:J4545" si="633">TEXT(H4482, "mmm")</f>
        <v>Feb</v>
      </c>
      <c r="K4482" s="12" t="str">
        <f t="shared" ref="K4482:K4545" si="634">TEXT(H4482, "dd")</f>
        <v>01</v>
      </c>
      <c r="L4482" s="2" t="s">
        <v>24</v>
      </c>
      <c r="M4482" s="2" t="s">
        <v>15</v>
      </c>
      <c r="N4482" s="2">
        <v>0.3</v>
      </c>
      <c r="O4482" s="2" t="s">
        <v>21</v>
      </c>
      <c r="P4482" s="2">
        <v>6</v>
      </c>
      <c r="Q4482" s="2">
        <f t="shared" ref="Q4482:Q4545" si="635">IF(P4482 &lt;= 5, 1, IF(P4482&gt; 5, IF(P4482 &lt;= 15, 2, 3)))</f>
        <v>2</v>
      </c>
      <c r="R4482" s="2">
        <v>137.83000000000001</v>
      </c>
      <c r="S4482" s="2">
        <f t="shared" ref="S4482:S4545" si="636">IF(R4482 &lt;= 50, 1, IF(R4482&gt; 50, IF(R4482 &lt;= 150, 2, 3)))</f>
        <v>2</v>
      </c>
      <c r="T4482" s="42">
        <f>DataSet!G3685+DataSet!Q3685+DataSet!S3685</f>
        <v>7</v>
      </c>
      <c r="U4482" s="16" t="str">
        <f t="shared" ref="U4482:U4545" si="637">IF(T4482&lt;=4,"Low",IF(T4482&lt;=6,"Medium","High"))</f>
        <v>High</v>
      </c>
      <c r="V4482" s="4">
        <v>5</v>
      </c>
      <c r="W4482" s="33">
        <f t="shared" ref="W4482:W4545" si="638">AVERAGEIFS(F4482:F9481, V4482:V9481,V4482 )</f>
        <v>529.93317307692314</v>
      </c>
      <c r="X4482" s="2" t="s">
        <v>22</v>
      </c>
    </row>
    <row r="4483" spans="1:24" ht="14.25" customHeight="1" x14ac:dyDescent="0.25">
      <c r="A4483" s="2">
        <v>3855</v>
      </c>
      <c r="B4483" s="2">
        <v>63</v>
      </c>
      <c r="C4483" s="2" t="str">
        <f t="shared" si="630"/>
        <v>Seniors</v>
      </c>
      <c r="D4483" s="2" t="s">
        <v>12</v>
      </c>
      <c r="E4483" s="2" t="s">
        <v>19</v>
      </c>
      <c r="F4483" s="2">
        <v>576.67999999999995</v>
      </c>
      <c r="G4483" s="2">
        <f t="shared" si="631"/>
        <v>2</v>
      </c>
      <c r="H4483" s="6">
        <v>48051</v>
      </c>
      <c r="I4483" s="12" t="str">
        <f t="shared" si="632"/>
        <v>2031</v>
      </c>
      <c r="J4483" s="10" t="str">
        <f t="shared" si="633"/>
        <v>Jul</v>
      </c>
      <c r="K4483" s="12" t="str">
        <f t="shared" si="634"/>
        <v>22</v>
      </c>
      <c r="L4483" s="2" t="s">
        <v>14</v>
      </c>
      <c r="M4483" s="2" t="s">
        <v>15</v>
      </c>
      <c r="N4483" s="2">
        <v>0.3</v>
      </c>
      <c r="O4483" s="2" t="s">
        <v>16</v>
      </c>
      <c r="P4483" s="2">
        <v>8</v>
      </c>
      <c r="Q4483" s="2">
        <f t="shared" si="635"/>
        <v>2</v>
      </c>
      <c r="R4483" s="2">
        <v>72.08</v>
      </c>
      <c r="S4483" s="2">
        <f t="shared" si="636"/>
        <v>2</v>
      </c>
      <c r="T4483" s="42">
        <f>DataSet!G3856+DataSet!Q3856+DataSet!S3856</f>
        <v>5</v>
      </c>
      <c r="U4483" s="16" t="str">
        <f t="shared" si="637"/>
        <v>Medium</v>
      </c>
      <c r="V4483" s="4">
        <v>1</v>
      </c>
      <c r="W4483" s="33">
        <f t="shared" si="638"/>
        <v>548.22565217391309</v>
      </c>
      <c r="X4483" s="2" t="s">
        <v>28</v>
      </c>
    </row>
    <row r="4484" spans="1:24" ht="14.25" customHeight="1" x14ac:dyDescent="0.25">
      <c r="A4484" s="2">
        <v>4145</v>
      </c>
      <c r="B4484" s="2">
        <v>46</v>
      </c>
      <c r="C4484" s="2" t="str">
        <f t="shared" si="630"/>
        <v>Mid Adults</v>
      </c>
      <c r="D4484" s="2" t="s">
        <v>26</v>
      </c>
      <c r="E4484" s="2" t="s">
        <v>19</v>
      </c>
      <c r="F4484" s="2">
        <v>842.04</v>
      </c>
      <c r="G4484" s="2">
        <f t="shared" si="631"/>
        <v>3</v>
      </c>
      <c r="H4484" s="6">
        <v>48341</v>
      </c>
      <c r="I4484" s="12" t="str">
        <f t="shared" si="632"/>
        <v>2032</v>
      </c>
      <c r="J4484" s="10" t="str">
        <f t="shared" si="633"/>
        <v>May</v>
      </c>
      <c r="K4484" s="12" t="str">
        <f t="shared" si="634"/>
        <v>07</v>
      </c>
      <c r="L4484" s="2" t="s">
        <v>20</v>
      </c>
      <c r="M4484" s="2" t="s">
        <v>15</v>
      </c>
      <c r="N4484" s="2">
        <v>0.3</v>
      </c>
      <c r="O4484" s="2" t="s">
        <v>16</v>
      </c>
      <c r="P4484" s="2">
        <v>1</v>
      </c>
      <c r="Q4484" s="2">
        <f t="shared" si="635"/>
        <v>1</v>
      </c>
      <c r="R4484" s="2">
        <v>842.04</v>
      </c>
      <c r="S4484" s="2">
        <f t="shared" si="636"/>
        <v>3</v>
      </c>
      <c r="T4484" s="42">
        <f>DataSet!G4146+DataSet!Q4146+DataSet!S4146</f>
        <v>7</v>
      </c>
      <c r="U4484" s="16" t="str">
        <f t="shared" si="637"/>
        <v>High</v>
      </c>
      <c r="V4484" s="4">
        <v>5</v>
      </c>
      <c r="W4484" s="33">
        <f t="shared" si="638"/>
        <v>527.04941747572821</v>
      </c>
      <c r="X4484" s="2" t="s">
        <v>22</v>
      </c>
    </row>
    <row r="4485" spans="1:24" ht="14.25" customHeight="1" x14ac:dyDescent="0.25">
      <c r="A4485" s="2">
        <v>4267</v>
      </c>
      <c r="B4485" s="2">
        <v>42</v>
      </c>
      <c r="C4485" s="2" t="str">
        <f t="shared" si="630"/>
        <v>Mid Adults</v>
      </c>
      <c r="D4485" s="2" t="s">
        <v>12</v>
      </c>
      <c r="E4485" s="2" t="s">
        <v>13</v>
      </c>
      <c r="F4485" s="2">
        <v>105.43</v>
      </c>
      <c r="G4485" s="2">
        <f t="shared" si="631"/>
        <v>1</v>
      </c>
      <c r="H4485" s="6">
        <v>48463</v>
      </c>
      <c r="I4485" s="12" t="str">
        <f t="shared" si="632"/>
        <v>2032</v>
      </c>
      <c r="J4485" s="10" t="str">
        <f t="shared" si="633"/>
        <v>Sep</v>
      </c>
      <c r="K4485" s="12" t="str">
        <f t="shared" si="634"/>
        <v>06</v>
      </c>
      <c r="L4485" s="2" t="s">
        <v>30</v>
      </c>
      <c r="M4485" s="2" t="s">
        <v>25</v>
      </c>
      <c r="N4485" s="2">
        <v>0.3</v>
      </c>
      <c r="O4485" s="2" t="s">
        <v>21</v>
      </c>
      <c r="P4485" s="2">
        <v>4</v>
      </c>
      <c r="Q4485" s="2">
        <f t="shared" si="635"/>
        <v>1</v>
      </c>
      <c r="R4485" s="2">
        <v>26.36</v>
      </c>
      <c r="S4485" s="2">
        <f t="shared" si="636"/>
        <v>1</v>
      </c>
      <c r="T4485" s="42">
        <f>DataSet!G4268+DataSet!Q4268+DataSet!S4268</f>
        <v>7</v>
      </c>
      <c r="U4485" s="16" t="str">
        <f t="shared" si="637"/>
        <v>High</v>
      </c>
      <c r="V4485" s="4">
        <v>3</v>
      </c>
      <c r="W4485" s="33">
        <f t="shared" si="638"/>
        <v>492.66339449541283</v>
      </c>
      <c r="X4485" s="2" t="s">
        <v>22</v>
      </c>
    </row>
    <row r="4486" spans="1:24" ht="14.25" customHeight="1" x14ac:dyDescent="0.25">
      <c r="A4486" s="2">
        <v>4363</v>
      </c>
      <c r="B4486" s="2">
        <v>57</v>
      </c>
      <c r="C4486" s="2" t="str">
        <f t="shared" si="630"/>
        <v>Late Adults</v>
      </c>
      <c r="D4486" s="2" t="s">
        <v>23</v>
      </c>
      <c r="E4486" s="2" t="s">
        <v>19</v>
      </c>
      <c r="F4486" s="2">
        <v>505.29</v>
      </c>
      <c r="G4486" s="2">
        <f t="shared" si="631"/>
        <v>2</v>
      </c>
      <c r="H4486" s="6">
        <v>48559</v>
      </c>
      <c r="I4486" s="12" t="str">
        <f t="shared" si="632"/>
        <v>2032</v>
      </c>
      <c r="J4486" s="10" t="str">
        <f t="shared" si="633"/>
        <v>Dec</v>
      </c>
      <c r="K4486" s="12" t="str">
        <f t="shared" si="634"/>
        <v>11</v>
      </c>
      <c r="L4486" s="2" t="s">
        <v>30</v>
      </c>
      <c r="M4486" s="2" t="s">
        <v>15</v>
      </c>
      <c r="N4486" s="2">
        <v>0.3</v>
      </c>
      <c r="O4486" s="2" t="s">
        <v>16</v>
      </c>
      <c r="P4486" s="2">
        <v>6</v>
      </c>
      <c r="Q4486" s="2">
        <f t="shared" si="635"/>
        <v>2</v>
      </c>
      <c r="R4486" s="2">
        <v>84.22</v>
      </c>
      <c r="S4486" s="2">
        <f t="shared" si="636"/>
        <v>2</v>
      </c>
      <c r="T4486" s="42">
        <f>DataSet!G4364+DataSet!Q4364+DataSet!S4364</f>
        <v>6</v>
      </c>
      <c r="U4486" s="16" t="str">
        <f t="shared" si="637"/>
        <v>Medium</v>
      </c>
      <c r="V4486" s="4">
        <v>1</v>
      </c>
      <c r="W4486" s="33">
        <f t="shared" si="638"/>
        <v>547.912967032967</v>
      </c>
      <c r="X4486" s="2" t="s">
        <v>17</v>
      </c>
    </row>
    <row r="4487" spans="1:24" ht="14.25" customHeight="1" x14ac:dyDescent="0.25">
      <c r="A4487" s="2">
        <v>4501</v>
      </c>
      <c r="B4487" s="2">
        <v>23</v>
      </c>
      <c r="C4487" s="2" t="str">
        <f t="shared" si="630"/>
        <v>Young Adults</v>
      </c>
      <c r="D4487" s="2" t="s">
        <v>26</v>
      </c>
      <c r="E4487" s="2" t="s">
        <v>13</v>
      </c>
      <c r="F4487" s="2">
        <v>125.68</v>
      </c>
      <c r="G4487" s="2">
        <f t="shared" si="631"/>
        <v>1</v>
      </c>
      <c r="H4487" s="6">
        <v>48697</v>
      </c>
      <c r="I4487" s="12" t="str">
        <f t="shared" si="632"/>
        <v>2033</v>
      </c>
      <c r="J4487" s="10" t="str">
        <f t="shared" si="633"/>
        <v>Apr</v>
      </c>
      <c r="K4487" s="12" t="str">
        <f t="shared" si="634"/>
        <v>28</v>
      </c>
      <c r="L4487" s="2" t="s">
        <v>30</v>
      </c>
      <c r="M4487" s="2" t="s">
        <v>25</v>
      </c>
      <c r="N4487" s="2">
        <v>0.3</v>
      </c>
      <c r="O4487" s="2" t="s">
        <v>16</v>
      </c>
      <c r="P4487" s="2">
        <v>7</v>
      </c>
      <c r="Q4487" s="2">
        <f t="shared" si="635"/>
        <v>2</v>
      </c>
      <c r="R4487" s="2">
        <v>17.95</v>
      </c>
      <c r="S4487" s="2">
        <f t="shared" si="636"/>
        <v>1</v>
      </c>
      <c r="T4487" s="42">
        <f>DataSet!G4502+DataSet!Q4502+DataSet!S4502</f>
        <v>6</v>
      </c>
      <c r="U4487" s="16" t="str">
        <f t="shared" si="637"/>
        <v>Medium</v>
      </c>
      <c r="V4487" s="4">
        <v>4</v>
      </c>
      <c r="W4487" s="33">
        <f t="shared" si="638"/>
        <v>541.33000000000004</v>
      </c>
      <c r="X4487" s="2" t="s">
        <v>17</v>
      </c>
    </row>
    <row r="4488" spans="1:24" ht="14.25" customHeight="1" x14ac:dyDescent="0.25">
      <c r="A4488" s="2">
        <v>4730</v>
      </c>
      <c r="B4488" s="2">
        <v>65</v>
      </c>
      <c r="C4488" s="2" t="str">
        <f t="shared" si="630"/>
        <v>Seniors</v>
      </c>
      <c r="D4488" s="2" t="s">
        <v>26</v>
      </c>
      <c r="E4488" s="2" t="s">
        <v>29</v>
      </c>
      <c r="F4488" s="2">
        <v>113.52</v>
      </c>
      <c r="G4488" s="2">
        <f t="shared" si="631"/>
        <v>1</v>
      </c>
      <c r="H4488" s="6">
        <v>48926</v>
      </c>
      <c r="I4488" s="12" t="str">
        <f t="shared" si="632"/>
        <v>2033</v>
      </c>
      <c r="J4488" s="10" t="str">
        <f t="shared" si="633"/>
        <v>Dec</v>
      </c>
      <c r="K4488" s="12" t="str">
        <f t="shared" si="634"/>
        <v>13</v>
      </c>
      <c r="L4488" s="2" t="s">
        <v>20</v>
      </c>
      <c r="M4488" s="2" t="s">
        <v>15</v>
      </c>
      <c r="N4488" s="2">
        <v>0.3</v>
      </c>
      <c r="O4488" s="2" t="s">
        <v>16</v>
      </c>
      <c r="P4488" s="2">
        <v>1</v>
      </c>
      <c r="Q4488" s="2">
        <f t="shared" si="635"/>
        <v>1</v>
      </c>
      <c r="R4488" s="2">
        <v>113.52</v>
      </c>
      <c r="S4488" s="2">
        <f t="shared" si="636"/>
        <v>2</v>
      </c>
      <c r="T4488" s="42">
        <f>DataSet!G4731+DataSet!Q4731+DataSet!S4731</f>
        <v>7</v>
      </c>
      <c r="U4488" s="16" t="str">
        <f t="shared" si="637"/>
        <v>High</v>
      </c>
      <c r="V4488" s="4">
        <v>5</v>
      </c>
      <c r="W4488" s="33">
        <f t="shared" si="638"/>
        <v>523.96127450980407</v>
      </c>
      <c r="X4488" s="2" t="s">
        <v>17</v>
      </c>
    </row>
    <row r="4489" spans="1:24" ht="14.25" customHeight="1" x14ac:dyDescent="0.25">
      <c r="A4489" s="2">
        <v>32</v>
      </c>
      <c r="B4489" s="2">
        <v>69</v>
      </c>
      <c r="C4489" s="2" t="str">
        <f t="shared" si="630"/>
        <v>Seniors</v>
      </c>
      <c r="D4489" s="2" t="s">
        <v>23</v>
      </c>
      <c r="E4489" s="2" t="s">
        <v>19</v>
      </c>
      <c r="F4489" s="2">
        <v>442.81</v>
      </c>
      <c r="G4489" s="2">
        <f t="shared" si="631"/>
        <v>2</v>
      </c>
      <c r="H4489" s="6">
        <v>44228</v>
      </c>
      <c r="I4489" s="12" t="str">
        <f t="shared" si="632"/>
        <v>2021</v>
      </c>
      <c r="J4489" s="10" t="str">
        <f t="shared" si="633"/>
        <v>Feb</v>
      </c>
      <c r="K4489" s="12" t="str">
        <f t="shared" si="634"/>
        <v>01</v>
      </c>
      <c r="L4489" s="2" t="s">
        <v>14</v>
      </c>
      <c r="M4489" s="2" t="s">
        <v>25</v>
      </c>
      <c r="N4489" s="2">
        <v>0.28999999999999998</v>
      </c>
      <c r="O4489" s="2" t="s">
        <v>21</v>
      </c>
      <c r="P4489" s="2">
        <v>10</v>
      </c>
      <c r="Q4489" s="2">
        <f t="shared" si="635"/>
        <v>2</v>
      </c>
      <c r="R4489" s="2">
        <v>44.28</v>
      </c>
      <c r="S4489" s="2">
        <f t="shared" si="636"/>
        <v>1</v>
      </c>
      <c r="T4489" s="42">
        <f>DataSet!G33+DataSet!Q33+DataSet!S33</f>
        <v>6</v>
      </c>
      <c r="U4489" s="16" t="str">
        <f t="shared" si="637"/>
        <v>Medium</v>
      </c>
      <c r="V4489" s="4">
        <v>3</v>
      </c>
      <c r="W4489" s="33">
        <f t="shared" si="638"/>
        <v>496.24888888888887</v>
      </c>
      <c r="X4489" s="2" t="s">
        <v>17</v>
      </c>
    </row>
    <row r="4490" spans="1:24" ht="14.25" customHeight="1" x14ac:dyDescent="0.25">
      <c r="A4490" s="2">
        <v>73</v>
      </c>
      <c r="B4490" s="2">
        <v>57</v>
      </c>
      <c r="C4490" s="2" t="str">
        <f t="shared" si="630"/>
        <v>Late Adults</v>
      </c>
      <c r="D4490" s="2" t="s">
        <v>18</v>
      </c>
      <c r="E4490" s="2" t="s">
        <v>19</v>
      </c>
      <c r="F4490" s="2">
        <v>851.42</v>
      </c>
      <c r="G4490" s="2">
        <f t="shared" si="631"/>
        <v>3</v>
      </c>
      <c r="H4490" s="6">
        <v>44269</v>
      </c>
      <c r="I4490" s="12" t="str">
        <f t="shared" si="632"/>
        <v>2021</v>
      </c>
      <c r="J4490" s="10" t="str">
        <f t="shared" si="633"/>
        <v>Mar</v>
      </c>
      <c r="K4490" s="12" t="str">
        <f t="shared" si="634"/>
        <v>14</v>
      </c>
      <c r="L4490" s="2" t="s">
        <v>20</v>
      </c>
      <c r="M4490" s="2" t="s">
        <v>25</v>
      </c>
      <c r="N4490" s="2">
        <v>0.28999999999999998</v>
      </c>
      <c r="O4490" s="2" t="s">
        <v>16</v>
      </c>
      <c r="P4490" s="2">
        <v>16</v>
      </c>
      <c r="Q4490" s="2">
        <f t="shared" si="635"/>
        <v>3</v>
      </c>
      <c r="R4490" s="2">
        <v>53.21</v>
      </c>
      <c r="S4490" s="2">
        <f t="shared" si="636"/>
        <v>2</v>
      </c>
      <c r="T4490" s="42">
        <f>DataSet!G74+DataSet!Q74+DataSet!S74</f>
        <v>7</v>
      </c>
      <c r="U4490" s="16" t="str">
        <f t="shared" si="637"/>
        <v>High</v>
      </c>
      <c r="V4490" s="4">
        <v>2</v>
      </c>
      <c r="W4490" s="33">
        <f t="shared" si="638"/>
        <v>511.59457943925236</v>
      </c>
      <c r="X4490" s="2" t="s">
        <v>28</v>
      </c>
    </row>
    <row r="4491" spans="1:24" ht="14.25" customHeight="1" x14ac:dyDescent="0.25">
      <c r="A4491" s="2">
        <v>813</v>
      </c>
      <c r="B4491" s="2">
        <v>50</v>
      </c>
      <c r="C4491" s="2" t="str">
        <f t="shared" si="630"/>
        <v>Late Adults</v>
      </c>
      <c r="D4491" s="2" t="s">
        <v>26</v>
      </c>
      <c r="E4491" s="2" t="s">
        <v>29</v>
      </c>
      <c r="F4491" s="2">
        <v>418.99</v>
      </c>
      <c r="G4491" s="2">
        <f t="shared" si="631"/>
        <v>2</v>
      </c>
      <c r="H4491" s="6">
        <v>45009</v>
      </c>
      <c r="I4491" s="12" t="str">
        <f t="shared" si="632"/>
        <v>2023</v>
      </c>
      <c r="J4491" s="10" t="str">
        <f t="shared" si="633"/>
        <v>Mar</v>
      </c>
      <c r="K4491" s="12" t="str">
        <f t="shared" si="634"/>
        <v>24</v>
      </c>
      <c r="L4491" s="2" t="s">
        <v>20</v>
      </c>
      <c r="M4491" s="2" t="s">
        <v>15</v>
      </c>
      <c r="N4491" s="2">
        <v>0.28999999999999998</v>
      </c>
      <c r="O4491" s="2" t="s">
        <v>16</v>
      </c>
      <c r="P4491" s="2">
        <v>15</v>
      </c>
      <c r="Q4491" s="2">
        <f t="shared" si="635"/>
        <v>2</v>
      </c>
      <c r="R4491" s="2">
        <v>27.93</v>
      </c>
      <c r="S4491" s="2">
        <f t="shared" si="636"/>
        <v>1</v>
      </c>
      <c r="T4491" s="42">
        <f>DataSet!G814+DataSet!Q814+DataSet!S814</f>
        <v>6</v>
      </c>
      <c r="U4491" s="16" t="str">
        <f t="shared" si="637"/>
        <v>Medium</v>
      </c>
      <c r="V4491" s="4">
        <v>3</v>
      </c>
      <c r="W4491" s="33">
        <f t="shared" si="638"/>
        <v>496.74831775700932</v>
      </c>
      <c r="X4491" s="2" t="s">
        <v>17</v>
      </c>
    </row>
    <row r="4492" spans="1:24" ht="14.25" customHeight="1" x14ac:dyDescent="0.25">
      <c r="A4492" s="2">
        <v>1595</v>
      </c>
      <c r="B4492" s="2">
        <v>54</v>
      </c>
      <c r="C4492" s="2" t="str">
        <f t="shared" si="630"/>
        <v>Late Adults</v>
      </c>
      <c r="D4492" s="2" t="s">
        <v>12</v>
      </c>
      <c r="E4492" s="2" t="s">
        <v>19</v>
      </c>
      <c r="F4492" s="2">
        <v>794.21</v>
      </c>
      <c r="G4492" s="2">
        <f t="shared" si="631"/>
        <v>3</v>
      </c>
      <c r="H4492" s="6">
        <v>45791</v>
      </c>
      <c r="I4492" s="12" t="str">
        <f t="shared" si="632"/>
        <v>2025</v>
      </c>
      <c r="J4492" s="10" t="str">
        <f t="shared" si="633"/>
        <v>May</v>
      </c>
      <c r="K4492" s="12" t="str">
        <f t="shared" si="634"/>
        <v>14</v>
      </c>
      <c r="L4492" s="2" t="s">
        <v>14</v>
      </c>
      <c r="M4492" s="2" t="s">
        <v>15</v>
      </c>
      <c r="N4492" s="2">
        <v>0.28999999999999998</v>
      </c>
      <c r="O4492" s="2" t="s">
        <v>21</v>
      </c>
      <c r="P4492" s="2">
        <v>5</v>
      </c>
      <c r="Q4492" s="2">
        <f t="shared" si="635"/>
        <v>1</v>
      </c>
      <c r="R4492" s="2">
        <v>158.84</v>
      </c>
      <c r="S4492" s="2">
        <f t="shared" si="636"/>
        <v>3</v>
      </c>
      <c r="T4492" s="42">
        <f>DataSet!G1596+DataSet!Q1596+DataSet!S1596</f>
        <v>6</v>
      </c>
      <c r="U4492" s="16" t="str">
        <f t="shared" si="637"/>
        <v>Medium</v>
      </c>
      <c r="V4492" s="4">
        <v>4</v>
      </c>
      <c r="W4492" s="33">
        <f t="shared" si="638"/>
        <v>545.21457943925236</v>
      </c>
      <c r="X4492" s="2" t="s">
        <v>28</v>
      </c>
    </row>
    <row r="4493" spans="1:24" ht="14.25" customHeight="1" x14ac:dyDescent="0.25">
      <c r="A4493" s="2">
        <v>1647</v>
      </c>
      <c r="B4493" s="2">
        <v>37</v>
      </c>
      <c r="C4493" s="2" t="str">
        <f t="shared" si="630"/>
        <v>Early Adults</v>
      </c>
      <c r="D4493" s="2" t="s">
        <v>12</v>
      </c>
      <c r="E4493" s="2" t="s">
        <v>27</v>
      </c>
      <c r="F4493" s="2">
        <v>745.96</v>
      </c>
      <c r="G4493" s="2">
        <f t="shared" si="631"/>
        <v>3</v>
      </c>
      <c r="H4493" s="6">
        <v>45843</v>
      </c>
      <c r="I4493" s="12" t="str">
        <f t="shared" si="632"/>
        <v>2025</v>
      </c>
      <c r="J4493" s="10" t="str">
        <f t="shared" si="633"/>
        <v>Jul</v>
      </c>
      <c r="K4493" s="12" t="str">
        <f t="shared" si="634"/>
        <v>05</v>
      </c>
      <c r="L4493" s="2" t="s">
        <v>20</v>
      </c>
      <c r="M4493" s="2" t="s">
        <v>15</v>
      </c>
      <c r="N4493" s="2">
        <v>0.28999999999999998</v>
      </c>
      <c r="O4493" s="2" t="s">
        <v>16</v>
      </c>
      <c r="P4493" s="2">
        <v>8</v>
      </c>
      <c r="Q4493" s="2">
        <f t="shared" si="635"/>
        <v>2</v>
      </c>
      <c r="R4493" s="2">
        <v>93.24</v>
      </c>
      <c r="S4493" s="2">
        <f t="shared" si="636"/>
        <v>2</v>
      </c>
      <c r="T4493" s="42">
        <f>DataSet!G1648+DataSet!Q1648+DataSet!S1648</f>
        <v>5</v>
      </c>
      <c r="U4493" s="16" t="str">
        <f t="shared" si="637"/>
        <v>Medium</v>
      </c>
      <c r="V4493" s="4">
        <v>5</v>
      </c>
      <c r="W4493" s="33">
        <f t="shared" si="638"/>
        <v>528.02504950495063</v>
      </c>
      <c r="X4493" s="2" t="s">
        <v>22</v>
      </c>
    </row>
    <row r="4494" spans="1:24" ht="14.25" customHeight="1" x14ac:dyDescent="0.25">
      <c r="A4494" s="2">
        <v>1720</v>
      </c>
      <c r="B4494" s="2">
        <v>61</v>
      </c>
      <c r="C4494" s="2" t="str">
        <f t="shared" si="630"/>
        <v>Seniors</v>
      </c>
      <c r="D4494" s="2" t="s">
        <v>26</v>
      </c>
      <c r="E4494" s="2" t="s">
        <v>27</v>
      </c>
      <c r="F4494" s="2">
        <v>634.69000000000005</v>
      </c>
      <c r="G4494" s="2">
        <f t="shared" si="631"/>
        <v>2</v>
      </c>
      <c r="H4494" s="6">
        <v>45916</v>
      </c>
      <c r="I4494" s="12" t="str">
        <f t="shared" si="632"/>
        <v>2025</v>
      </c>
      <c r="J4494" s="10" t="str">
        <f t="shared" si="633"/>
        <v>Sep</v>
      </c>
      <c r="K4494" s="12" t="str">
        <f t="shared" si="634"/>
        <v>16</v>
      </c>
      <c r="L4494" s="2" t="s">
        <v>20</v>
      </c>
      <c r="M4494" s="2" t="s">
        <v>15</v>
      </c>
      <c r="N4494" s="2">
        <v>0.28999999999999998</v>
      </c>
      <c r="O4494" s="2" t="s">
        <v>16</v>
      </c>
      <c r="P4494" s="2">
        <v>2</v>
      </c>
      <c r="Q4494" s="2">
        <f t="shared" si="635"/>
        <v>1</v>
      </c>
      <c r="R4494" s="2">
        <v>317.35000000000002</v>
      </c>
      <c r="S4494" s="2">
        <f t="shared" si="636"/>
        <v>3</v>
      </c>
      <c r="T4494" s="42">
        <f>DataSet!G1721+DataSet!Q1721+DataSet!S1721</f>
        <v>5</v>
      </c>
      <c r="U4494" s="16" t="str">
        <f t="shared" si="637"/>
        <v>Medium</v>
      </c>
      <c r="V4494" s="4">
        <v>5</v>
      </c>
      <c r="W4494" s="33">
        <f t="shared" si="638"/>
        <v>525.84570000000019</v>
      </c>
      <c r="X4494" s="2" t="s">
        <v>17</v>
      </c>
    </row>
    <row r="4495" spans="1:24" ht="14.25" customHeight="1" x14ac:dyDescent="0.25">
      <c r="A4495" s="2">
        <v>2106</v>
      </c>
      <c r="B4495" s="2">
        <v>39</v>
      </c>
      <c r="C4495" s="2" t="str">
        <f t="shared" si="630"/>
        <v>Early Adults</v>
      </c>
      <c r="D4495" s="2" t="s">
        <v>23</v>
      </c>
      <c r="E4495" s="2" t="s">
        <v>19</v>
      </c>
      <c r="F4495" s="2">
        <v>933.71</v>
      </c>
      <c r="G4495" s="2">
        <f t="shared" si="631"/>
        <v>3</v>
      </c>
      <c r="H4495" s="6">
        <v>46302</v>
      </c>
      <c r="I4495" s="12" t="str">
        <f t="shared" si="632"/>
        <v>2026</v>
      </c>
      <c r="J4495" s="10" t="str">
        <f t="shared" si="633"/>
        <v>Oct</v>
      </c>
      <c r="K4495" s="12" t="str">
        <f t="shared" si="634"/>
        <v>07</v>
      </c>
      <c r="L4495" s="2" t="s">
        <v>24</v>
      </c>
      <c r="M4495" s="2" t="s">
        <v>25</v>
      </c>
      <c r="N4495" s="2">
        <v>0.28999999999999998</v>
      </c>
      <c r="O4495" s="2" t="s">
        <v>16</v>
      </c>
      <c r="P4495" s="2">
        <v>13</v>
      </c>
      <c r="Q4495" s="2">
        <f t="shared" si="635"/>
        <v>2</v>
      </c>
      <c r="R4495" s="2">
        <v>71.819999999999993</v>
      </c>
      <c r="S4495" s="2">
        <f t="shared" si="636"/>
        <v>2</v>
      </c>
      <c r="T4495" s="42">
        <f>DataSet!G2107+DataSet!Q2107+DataSet!S2107</f>
        <v>7</v>
      </c>
      <c r="U4495" s="16" t="str">
        <f t="shared" si="637"/>
        <v>High</v>
      </c>
      <c r="V4495" s="4">
        <v>4</v>
      </c>
      <c r="W4495" s="33">
        <f t="shared" si="638"/>
        <v>542.8655660377359</v>
      </c>
      <c r="X4495" s="2" t="s">
        <v>28</v>
      </c>
    </row>
    <row r="4496" spans="1:24" ht="14.25" customHeight="1" x14ac:dyDescent="0.25">
      <c r="A4496" s="2">
        <v>2174</v>
      </c>
      <c r="B4496" s="2">
        <v>28</v>
      </c>
      <c r="C4496" s="2" t="str">
        <f t="shared" si="630"/>
        <v>Young Adults</v>
      </c>
      <c r="D4496" s="2" t="s">
        <v>23</v>
      </c>
      <c r="E4496" s="2" t="s">
        <v>27</v>
      </c>
      <c r="F4496" s="2">
        <v>674.42</v>
      </c>
      <c r="G4496" s="2">
        <f t="shared" si="631"/>
        <v>3</v>
      </c>
      <c r="H4496" s="6">
        <v>46370</v>
      </c>
      <c r="I4496" s="12" t="str">
        <f t="shared" si="632"/>
        <v>2026</v>
      </c>
      <c r="J4496" s="10" t="str">
        <f t="shared" si="633"/>
        <v>Dec</v>
      </c>
      <c r="K4496" s="12" t="str">
        <f t="shared" si="634"/>
        <v>14</v>
      </c>
      <c r="L4496" s="2" t="s">
        <v>30</v>
      </c>
      <c r="M4496" s="2" t="s">
        <v>25</v>
      </c>
      <c r="N4496" s="2">
        <v>0.28999999999999998</v>
      </c>
      <c r="O4496" s="2" t="s">
        <v>21</v>
      </c>
      <c r="P4496" s="2">
        <v>6</v>
      </c>
      <c r="Q4496" s="2">
        <f t="shared" si="635"/>
        <v>2</v>
      </c>
      <c r="R4496" s="2">
        <v>112.4</v>
      </c>
      <c r="S4496" s="2">
        <f t="shared" si="636"/>
        <v>2</v>
      </c>
      <c r="T4496" s="42">
        <f>DataSet!G2175+DataSet!Q2175+DataSet!S2175</f>
        <v>4</v>
      </c>
      <c r="U4496" s="16" t="str">
        <f t="shared" si="637"/>
        <v>Low</v>
      </c>
      <c r="V4496" s="4">
        <v>4</v>
      </c>
      <c r="W4496" s="33">
        <f t="shared" si="638"/>
        <v>539.14323809523796</v>
      </c>
      <c r="X4496" s="2" t="s">
        <v>22</v>
      </c>
    </row>
    <row r="4497" spans="1:24" ht="14.25" customHeight="1" x14ac:dyDescent="0.25">
      <c r="A4497" s="2">
        <v>2285</v>
      </c>
      <c r="B4497" s="2">
        <v>57</v>
      </c>
      <c r="C4497" s="2" t="str">
        <f t="shared" si="630"/>
        <v>Late Adults</v>
      </c>
      <c r="D4497" s="2" t="s">
        <v>18</v>
      </c>
      <c r="E4497" s="2" t="s">
        <v>29</v>
      </c>
      <c r="F4497" s="2">
        <v>441.1</v>
      </c>
      <c r="G4497" s="2">
        <f t="shared" si="631"/>
        <v>2</v>
      </c>
      <c r="H4497" s="6">
        <v>46481</v>
      </c>
      <c r="I4497" s="12" t="str">
        <f t="shared" si="632"/>
        <v>2027</v>
      </c>
      <c r="J4497" s="10" t="str">
        <f t="shared" si="633"/>
        <v>Apr</v>
      </c>
      <c r="K4497" s="12" t="str">
        <f t="shared" si="634"/>
        <v>04</v>
      </c>
      <c r="L4497" s="2" t="s">
        <v>14</v>
      </c>
      <c r="M4497" s="2" t="s">
        <v>15</v>
      </c>
      <c r="N4497" s="2">
        <v>0.28999999999999998</v>
      </c>
      <c r="O4497" s="2" t="s">
        <v>16</v>
      </c>
      <c r="P4497" s="2">
        <v>8</v>
      </c>
      <c r="Q4497" s="2">
        <f t="shared" si="635"/>
        <v>2</v>
      </c>
      <c r="R4497" s="2">
        <v>55.14</v>
      </c>
      <c r="S4497" s="2">
        <f t="shared" si="636"/>
        <v>2</v>
      </c>
      <c r="T4497" s="42">
        <f>DataSet!G2286+DataSet!Q2286+DataSet!S2286</f>
        <v>7</v>
      </c>
      <c r="U4497" s="16" t="str">
        <f t="shared" si="637"/>
        <v>High</v>
      </c>
      <c r="V4497" s="4">
        <v>5</v>
      </c>
      <c r="W4497" s="33">
        <f t="shared" si="638"/>
        <v>524.74626262626282</v>
      </c>
      <c r="X4497" s="2" t="s">
        <v>28</v>
      </c>
    </row>
    <row r="4498" spans="1:24" ht="14.25" customHeight="1" x14ac:dyDescent="0.25">
      <c r="A4498" s="2">
        <v>2434</v>
      </c>
      <c r="B4498" s="2">
        <v>68</v>
      </c>
      <c r="C4498" s="2" t="str">
        <f t="shared" si="630"/>
        <v>Seniors</v>
      </c>
      <c r="D4498" s="2" t="s">
        <v>12</v>
      </c>
      <c r="E4498" s="2" t="s">
        <v>27</v>
      </c>
      <c r="F4498" s="2">
        <v>663.87</v>
      </c>
      <c r="G4498" s="2">
        <f t="shared" si="631"/>
        <v>3</v>
      </c>
      <c r="H4498" s="6">
        <v>46630</v>
      </c>
      <c r="I4498" s="12" t="str">
        <f t="shared" si="632"/>
        <v>2027</v>
      </c>
      <c r="J4498" s="10" t="str">
        <f t="shared" si="633"/>
        <v>Aug</v>
      </c>
      <c r="K4498" s="12" t="str">
        <f t="shared" si="634"/>
        <v>31</v>
      </c>
      <c r="L4498" s="2" t="s">
        <v>24</v>
      </c>
      <c r="M4498" s="2" t="s">
        <v>15</v>
      </c>
      <c r="N4498" s="2">
        <v>0.28999999999999998</v>
      </c>
      <c r="O4498" s="2" t="s">
        <v>16</v>
      </c>
      <c r="P4498" s="2">
        <v>19</v>
      </c>
      <c r="Q4498" s="2">
        <f t="shared" si="635"/>
        <v>3</v>
      </c>
      <c r="R4498" s="2">
        <v>34.94</v>
      </c>
      <c r="S4498" s="2">
        <f t="shared" si="636"/>
        <v>1</v>
      </c>
      <c r="T4498" s="42">
        <f>DataSet!G2435+DataSet!Q2435+DataSet!S2435</f>
        <v>7</v>
      </c>
      <c r="U4498" s="16" t="str">
        <f t="shared" si="637"/>
        <v>High</v>
      </c>
      <c r="V4498" s="4">
        <v>2</v>
      </c>
      <c r="W4498" s="33">
        <f t="shared" si="638"/>
        <v>508.38867924528307</v>
      </c>
      <c r="X4498" s="2" t="s">
        <v>28</v>
      </c>
    </row>
    <row r="4499" spans="1:24" ht="14.25" customHeight="1" x14ac:dyDescent="0.25">
      <c r="A4499" s="2">
        <v>2597</v>
      </c>
      <c r="B4499" s="2">
        <v>54</v>
      </c>
      <c r="C4499" s="2" t="str">
        <f t="shared" si="630"/>
        <v>Late Adults</v>
      </c>
      <c r="D4499" s="2" t="s">
        <v>23</v>
      </c>
      <c r="E4499" s="2" t="s">
        <v>27</v>
      </c>
      <c r="F4499" s="2">
        <v>110.72</v>
      </c>
      <c r="G4499" s="2">
        <f t="shared" si="631"/>
        <v>1</v>
      </c>
      <c r="H4499" s="6">
        <v>46793</v>
      </c>
      <c r="I4499" s="12" t="str">
        <f t="shared" si="632"/>
        <v>2028</v>
      </c>
      <c r="J4499" s="10" t="str">
        <f t="shared" si="633"/>
        <v>Feb</v>
      </c>
      <c r="K4499" s="12" t="str">
        <f t="shared" si="634"/>
        <v>10</v>
      </c>
      <c r="L4499" s="2" t="s">
        <v>30</v>
      </c>
      <c r="M4499" s="2" t="s">
        <v>25</v>
      </c>
      <c r="N4499" s="2">
        <v>0.28999999999999998</v>
      </c>
      <c r="O4499" s="2" t="s">
        <v>21</v>
      </c>
      <c r="P4499" s="2">
        <v>7</v>
      </c>
      <c r="Q4499" s="2">
        <f t="shared" si="635"/>
        <v>2</v>
      </c>
      <c r="R4499" s="2">
        <v>15.82</v>
      </c>
      <c r="S4499" s="2">
        <f t="shared" si="636"/>
        <v>1</v>
      </c>
      <c r="T4499" s="42">
        <f>DataSet!G2598+DataSet!Q2598+DataSet!S2598</f>
        <v>7</v>
      </c>
      <c r="U4499" s="16" t="str">
        <f t="shared" si="637"/>
        <v>High</v>
      </c>
      <c r="V4499" s="4">
        <v>2</v>
      </c>
      <c r="W4499" s="33">
        <f t="shared" si="638"/>
        <v>506.90790476190483</v>
      </c>
      <c r="X4499" s="2" t="s">
        <v>22</v>
      </c>
    </row>
    <row r="4500" spans="1:24" ht="14.25" customHeight="1" x14ac:dyDescent="0.25">
      <c r="A4500" s="2">
        <v>2909</v>
      </c>
      <c r="B4500" s="2">
        <v>62</v>
      </c>
      <c r="C4500" s="2" t="str">
        <f t="shared" si="630"/>
        <v>Seniors</v>
      </c>
      <c r="D4500" s="2" t="s">
        <v>26</v>
      </c>
      <c r="E4500" s="2" t="s">
        <v>29</v>
      </c>
      <c r="F4500" s="2">
        <v>496.7</v>
      </c>
      <c r="G4500" s="2">
        <f t="shared" si="631"/>
        <v>2</v>
      </c>
      <c r="H4500" s="6">
        <v>47105</v>
      </c>
      <c r="I4500" s="12" t="str">
        <f t="shared" si="632"/>
        <v>2028</v>
      </c>
      <c r="J4500" s="10" t="str">
        <f t="shared" si="633"/>
        <v>Dec</v>
      </c>
      <c r="K4500" s="12" t="str">
        <f t="shared" si="634"/>
        <v>18</v>
      </c>
      <c r="L4500" s="2" t="s">
        <v>20</v>
      </c>
      <c r="M4500" s="2" t="s">
        <v>15</v>
      </c>
      <c r="N4500" s="2">
        <v>0.28999999999999998</v>
      </c>
      <c r="O4500" s="2" t="s">
        <v>21</v>
      </c>
      <c r="P4500" s="2">
        <v>7</v>
      </c>
      <c r="Q4500" s="2">
        <f t="shared" si="635"/>
        <v>2</v>
      </c>
      <c r="R4500" s="2">
        <v>70.959999999999994</v>
      </c>
      <c r="S4500" s="2">
        <f t="shared" si="636"/>
        <v>2</v>
      </c>
      <c r="T4500" s="42">
        <f>DataSet!G2910+DataSet!Q2910+DataSet!S2910</f>
        <v>5</v>
      </c>
      <c r="U4500" s="16" t="str">
        <f t="shared" si="637"/>
        <v>Medium</v>
      </c>
      <c r="V4500" s="4">
        <v>5</v>
      </c>
      <c r="W4500" s="33">
        <f t="shared" si="638"/>
        <v>525.59979591836759</v>
      </c>
      <c r="X4500" s="2" t="s">
        <v>17</v>
      </c>
    </row>
    <row r="4501" spans="1:24" ht="14.25" customHeight="1" x14ac:dyDescent="0.25">
      <c r="A4501" s="2">
        <v>2975</v>
      </c>
      <c r="B4501" s="2">
        <v>64</v>
      </c>
      <c r="C4501" s="2" t="str">
        <f t="shared" si="630"/>
        <v>Seniors</v>
      </c>
      <c r="D4501" s="2" t="s">
        <v>23</v>
      </c>
      <c r="E4501" s="2" t="s">
        <v>29</v>
      </c>
      <c r="F4501" s="2">
        <v>942.58</v>
      </c>
      <c r="G4501" s="2">
        <f t="shared" si="631"/>
        <v>3</v>
      </c>
      <c r="H4501" s="6">
        <v>47171</v>
      </c>
      <c r="I4501" s="12" t="str">
        <f t="shared" si="632"/>
        <v>2029</v>
      </c>
      <c r="J4501" s="10" t="str">
        <f t="shared" si="633"/>
        <v>Feb</v>
      </c>
      <c r="K4501" s="12" t="str">
        <f t="shared" si="634"/>
        <v>22</v>
      </c>
      <c r="L4501" s="2" t="s">
        <v>14</v>
      </c>
      <c r="M4501" s="2" t="s">
        <v>25</v>
      </c>
      <c r="N4501" s="2">
        <v>0.28999999999999998</v>
      </c>
      <c r="O4501" s="2" t="s">
        <v>21</v>
      </c>
      <c r="P4501" s="2">
        <v>11</v>
      </c>
      <c r="Q4501" s="2">
        <f t="shared" si="635"/>
        <v>2</v>
      </c>
      <c r="R4501" s="2">
        <v>85.69</v>
      </c>
      <c r="S4501" s="2">
        <f t="shared" si="636"/>
        <v>2</v>
      </c>
      <c r="T4501" s="42">
        <f>DataSet!G2976+DataSet!Q2976+DataSet!S2976</f>
        <v>4</v>
      </c>
      <c r="U4501" s="16" t="str">
        <f t="shared" si="637"/>
        <v>Low</v>
      </c>
      <c r="V4501" s="4">
        <v>2</v>
      </c>
      <c r="W4501" s="33">
        <f t="shared" si="638"/>
        <v>510.7174038461539</v>
      </c>
      <c r="X4501" s="2" t="s">
        <v>17</v>
      </c>
    </row>
    <row r="4502" spans="1:24" ht="14.25" customHeight="1" x14ac:dyDescent="0.25">
      <c r="A4502" s="2">
        <v>3077</v>
      </c>
      <c r="B4502" s="2">
        <v>67</v>
      </c>
      <c r="C4502" s="2" t="str">
        <f t="shared" si="630"/>
        <v>Seniors</v>
      </c>
      <c r="D4502" s="2" t="s">
        <v>18</v>
      </c>
      <c r="E4502" s="2" t="s">
        <v>29</v>
      </c>
      <c r="F4502" s="2">
        <v>365.11</v>
      </c>
      <c r="G4502" s="2">
        <f t="shared" si="631"/>
        <v>2</v>
      </c>
      <c r="H4502" s="6">
        <v>47273</v>
      </c>
      <c r="I4502" s="12" t="str">
        <f t="shared" si="632"/>
        <v>2029</v>
      </c>
      <c r="J4502" s="10" t="str">
        <f t="shared" si="633"/>
        <v>Jun</v>
      </c>
      <c r="K4502" s="12" t="str">
        <f t="shared" si="634"/>
        <v>04</v>
      </c>
      <c r="L4502" s="2" t="s">
        <v>30</v>
      </c>
      <c r="M4502" s="2" t="s">
        <v>15</v>
      </c>
      <c r="N4502" s="2">
        <v>0.28999999999999998</v>
      </c>
      <c r="O4502" s="2" t="s">
        <v>16</v>
      </c>
      <c r="P4502" s="2">
        <v>17</v>
      </c>
      <c r="Q4502" s="2">
        <f t="shared" si="635"/>
        <v>3</v>
      </c>
      <c r="R4502" s="2">
        <v>21.48</v>
      </c>
      <c r="S4502" s="2">
        <f t="shared" si="636"/>
        <v>1</v>
      </c>
      <c r="T4502" s="42">
        <f>DataSet!G3078+DataSet!Q3078+DataSet!S3078</f>
        <v>5</v>
      </c>
      <c r="U4502" s="16" t="str">
        <f t="shared" si="637"/>
        <v>Medium</v>
      </c>
      <c r="V4502" s="4">
        <v>2</v>
      </c>
      <c r="W4502" s="33">
        <f t="shared" si="638"/>
        <v>506.52456310679617</v>
      </c>
      <c r="X4502" s="2" t="s">
        <v>28</v>
      </c>
    </row>
    <row r="4503" spans="1:24" ht="14.25" customHeight="1" x14ac:dyDescent="0.25">
      <c r="A4503" s="2">
        <v>3389</v>
      </c>
      <c r="B4503" s="2">
        <v>65</v>
      </c>
      <c r="C4503" s="2" t="str">
        <f t="shared" si="630"/>
        <v>Seniors</v>
      </c>
      <c r="D4503" s="2" t="s">
        <v>23</v>
      </c>
      <c r="E4503" s="2" t="s">
        <v>29</v>
      </c>
      <c r="F4503" s="2">
        <v>934.8</v>
      </c>
      <c r="G4503" s="2">
        <f t="shared" si="631"/>
        <v>3</v>
      </c>
      <c r="H4503" s="6">
        <v>47585</v>
      </c>
      <c r="I4503" s="12" t="str">
        <f t="shared" si="632"/>
        <v>2030</v>
      </c>
      <c r="J4503" s="10" t="str">
        <f t="shared" si="633"/>
        <v>Apr</v>
      </c>
      <c r="K4503" s="12" t="str">
        <f t="shared" si="634"/>
        <v>12</v>
      </c>
      <c r="L4503" s="2" t="s">
        <v>30</v>
      </c>
      <c r="M4503" s="2" t="s">
        <v>15</v>
      </c>
      <c r="N4503" s="2">
        <v>0.28999999999999998</v>
      </c>
      <c r="O4503" s="2" t="s">
        <v>21</v>
      </c>
      <c r="P4503" s="2">
        <v>19</v>
      </c>
      <c r="Q4503" s="2">
        <f t="shared" si="635"/>
        <v>3</v>
      </c>
      <c r="R4503" s="2">
        <v>49.2</v>
      </c>
      <c r="S4503" s="2">
        <f t="shared" si="636"/>
        <v>1</v>
      </c>
      <c r="T4503" s="42">
        <f>DataSet!G3390+DataSet!Q3390+DataSet!S3390</f>
        <v>6</v>
      </c>
      <c r="U4503" s="16" t="str">
        <f t="shared" si="637"/>
        <v>Medium</v>
      </c>
      <c r="V4503" s="4">
        <v>2</v>
      </c>
      <c r="W4503" s="33">
        <f t="shared" si="638"/>
        <v>507.91098039215694</v>
      </c>
      <c r="X4503" s="2" t="s">
        <v>22</v>
      </c>
    </row>
    <row r="4504" spans="1:24" ht="14.25" customHeight="1" x14ac:dyDescent="0.25">
      <c r="A4504" s="2">
        <v>3530</v>
      </c>
      <c r="B4504" s="2">
        <v>51</v>
      </c>
      <c r="C4504" s="2" t="str">
        <f t="shared" si="630"/>
        <v>Late Adults</v>
      </c>
      <c r="D4504" s="2" t="s">
        <v>12</v>
      </c>
      <c r="E4504" s="2" t="s">
        <v>29</v>
      </c>
      <c r="F4504" s="2">
        <v>220.61</v>
      </c>
      <c r="G4504" s="2">
        <f t="shared" si="631"/>
        <v>1</v>
      </c>
      <c r="H4504" s="6">
        <v>47726</v>
      </c>
      <c r="I4504" s="12" t="str">
        <f t="shared" si="632"/>
        <v>2030</v>
      </c>
      <c r="J4504" s="10" t="str">
        <f t="shared" si="633"/>
        <v>Aug</v>
      </c>
      <c r="K4504" s="12" t="str">
        <f t="shared" si="634"/>
        <v>31</v>
      </c>
      <c r="L4504" s="2" t="s">
        <v>24</v>
      </c>
      <c r="M4504" s="2" t="s">
        <v>15</v>
      </c>
      <c r="N4504" s="2">
        <v>0.28999999999999998</v>
      </c>
      <c r="O4504" s="2" t="s">
        <v>16</v>
      </c>
      <c r="P4504" s="2">
        <v>18</v>
      </c>
      <c r="Q4504" s="2">
        <f t="shared" si="635"/>
        <v>3</v>
      </c>
      <c r="R4504" s="2">
        <v>12.26</v>
      </c>
      <c r="S4504" s="2">
        <f t="shared" si="636"/>
        <v>1</v>
      </c>
      <c r="T4504" s="42">
        <f>DataSet!G3531+DataSet!Q3531+DataSet!S3531</f>
        <v>4</v>
      </c>
      <c r="U4504" s="16" t="str">
        <f t="shared" si="637"/>
        <v>Low</v>
      </c>
      <c r="V4504" s="4">
        <v>5</v>
      </c>
      <c r="W4504" s="33">
        <f t="shared" si="638"/>
        <v>525.89773195876307</v>
      </c>
      <c r="X4504" s="2" t="s">
        <v>22</v>
      </c>
    </row>
    <row r="4505" spans="1:24" ht="14.25" customHeight="1" x14ac:dyDescent="0.25">
      <c r="A4505" s="2">
        <v>3640</v>
      </c>
      <c r="B4505" s="2">
        <v>47</v>
      </c>
      <c r="C4505" s="2" t="str">
        <f t="shared" si="630"/>
        <v>Mid Adults</v>
      </c>
      <c r="D4505" s="2" t="s">
        <v>12</v>
      </c>
      <c r="E4505" s="2" t="s">
        <v>19</v>
      </c>
      <c r="F4505" s="2">
        <v>549.33000000000004</v>
      </c>
      <c r="G4505" s="2">
        <f t="shared" si="631"/>
        <v>2</v>
      </c>
      <c r="H4505" s="6">
        <v>47836</v>
      </c>
      <c r="I4505" s="12" t="str">
        <f t="shared" si="632"/>
        <v>2030</v>
      </c>
      <c r="J4505" s="10" t="str">
        <f t="shared" si="633"/>
        <v>Dec</v>
      </c>
      <c r="K4505" s="12" t="str">
        <f t="shared" si="634"/>
        <v>19</v>
      </c>
      <c r="L4505" s="2" t="s">
        <v>14</v>
      </c>
      <c r="M4505" s="2" t="s">
        <v>15</v>
      </c>
      <c r="N4505" s="2">
        <v>0.28999999999999998</v>
      </c>
      <c r="O4505" s="2" t="s">
        <v>21</v>
      </c>
      <c r="P4505" s="2">
        <v>11</v>
      </c>
      <c r="Q4505" s="2">
        <f t="shared" si="635"/>
        <v>2</v>
      </c>
      <c r="R4505" s="2">
        <v>49.94</v>
      </c>
      <c r="S4505" s="2">
        <f t="shared" si="636"/>
        <v>1</v>
      </c>
      <c r="T4505" s="42">
        <f>DataSet!G3641+DataSet!Q3641+DataSet!S3641</f>
        <v>6</v>
      </c>
      <c r="U4505" s="16" t="str">
        <f t="shared" si="637"/>
        <v>Medium</v>
      </c>
      <c r="V4505" s="4">
        <v>5</v>
      </c>
      <c r="W4505" s="33">
        <f t="shared" si="638"/>
        <v>529.07781250000028</v>
      </c>
      <c r="X4505" s="2" t="s">
        <v>22</v>
      </c>
    </row>
    <row r="4506" spans="1:24" ht="14.25" customHeight="1" x14ac:dyDescent="0.25">
      <c r="A4506" s="2">
        <v>3822</v>
      </c>
      <c r="B4506" s="2">
        <v>43</v>
      </c>
      <c r="C4506" s="2" t="str">
        <f t="shared" si="630"/>
        <v>Mid Adults</v>
      </c>
      <c r="D4506" s="2" t="s">
        <v>18</v>
      </c>
      <c r="E4506" s="2" t="s">
        <v>13</v>
      </c>
      <c r="F4506" s="2">
        <v>753.6</v>
      </c>
      <c r="G4506" s="2">
        <f t="shared" si="631"/>
        <v>3</v>
      </c>
      <c r="H4506" s="6">
        <v>48018</v>
      </c>
      <c r="I4506" s="12" t="str">
        <f t="shared" si="632"/>
        <v>2031</v>
      </c>
      <c r="J4506" s="10" t="str">
        <f t="shared" si="633"/>
        <v>Jun</v>
      </c>
      <c r="K4506" s="12" t="str">
        <f t="shared" si="634"/>
        <v>19</v>
      </c>
      <c r="L4506" s="2" t="s">
        <v>20</v>
      </c>
      <c r="M4506" s="2" t="s">
        <v>15</v>
      </c>
      <c r="N4506" s="2">
        <v>0.28999999999999998</v>
      </c>
      <c r="O4506" s="2" t="s">
        <v>21</v>
      </c>
      <c r="P4506" s="2">
        <v>8</v>
      </c>
      <c r="Q4506" s="2">
        <f t="shared" si="635"/>
        <v>2</v>
      </c>
      <c r="R4506" s="2">
        <v>94.2</v>
      </c>
      <c r="S4506" s="2">
        <f t="shared" si="636"/>
        <v>2</v>
      </c>
      <c r="T4506" s="42">
        <f>DataSet!G3823+DataSet!Q3823+DataSet!S3823</f>
        <v>6</v>
      </c>
      <c r="U4506" s="16" t="str">
        <f t="shared" si="637"/>
        <v>Medium</v>
      </c>
      <c r="V4506" s="4">
        <v>2</v>
      </c>
      <c r="W4506" s="33">
        <f t="shared" si="638"/>
        <v>503.68435643564356</v>
      </c>
      <c r="X4506" s="2" t="s">
        <v>17</v>
      </c>
    </row>
    <row r="4507" spans="1:24" ht="14.25" customHeight="1" x14ac:dyDescent="0.25">
      <c r="A4507" s="2">
        <v>4035</v>
      </c>
      <c r="B4507" s="2">
        <v>20</v>
      </c>
      <c r="C4507" s="2" t="str">
        <f t="shared" si="630"/>
        <v>Young Adults</v>
      </c>
      <c r="D4507" s="2" t="s">
        <v>26</v>
      </c>
      <c r="E4507" s="2" t="s">
        <v>29</v>
      </c>
      <c r="F4507" s="2">
        <v>481.84</v>
      </c>
      <c r="G4507" s="2">
        <f t="shared" si="631"/>
        <v>2</v>
      </c>
      <c r="H4507" s="6">
        <v>48231</v>
      </c>
      <c r="I4507" s="12" t="str">
        <f t="shared" si="632"/>
        <v>2032</v>
      </c>
      <c r="J4507" s="10" t="str">
        <f t="shared" si="633"/>
        <v>Jan</v>
      </c>
      <c r="K4507" s="12" t="str">
        <f t="shared" si="634"/>
        <v>18</v>
      </c>
      <c r="L4507" s="2" t="s">
        <v>30</v>
      </c>
      <c r="M4507" s="2" t="s">
        <v>25</v>
      </c>
      <c r="N4507" s="2">
        <v>0.28999999999999998</v>
      </c>
      <c r="O4507" s="2" t="s">
        <v>16</v>
      </c>
      <c r="P4507" s="2">
        <v>4</v>
      </c>
      <c r="Q4507" s="2">
        <f t="shared" si="635"/>
        <v>1</v>
      </c>
      <c r="R4507" s="2">
        <v>120.46</v>
      </c>
      <c r="S4507" s="2">
        <f t="shared" si="636"/>
        <v>2</v>
      </c>
      <c r="T4507" s="42">
        <f>DataSet!G4036+DataSet!Q4036+DataSet!S4036</f>
        <v>8</v>
      </c>
      <c r="U4507" s="16" t="str">
        <f t="shared" si="637"/>
        <v>High</v>
      </c>
      <c r="V4507" s="4">
        <v>5</v>
      </c>
      <c r="W4507" s="33">
        <f t="shared" si="638"/>
        <v>528.86463157894752</v>
      </c>
      <c r="X4507" s="2" t="s">
        <v>17</v>
      </c>
    </row>
    <row r="4508" spans="1:24" ht="14.25" customHeight="1" x14ac:dyDescent="0.25">
      <c r="A4508" s="2">
        <v>4128</v>
      </c>
      <c r="B4508" s="2">
        <v>53</v>
      </c>
      <c r="C4508" s="2" t="str">
        <f t="shared" si="630"/>
        <v>Late Adults</v>
      </c>
      <c r="D4508" s="2" t="s">
        <v>12</v>
      </c>
      <c r="E4508" s="2" t="s">
        <v>19</v>
      </c>
      <c r="F4508" s="2">
        <v>309.08</v>
      </c>
      <c r="G4508" s="2">
        <f t="shared" si="631"/>
        <v>1</v>
      </c>
      <c r="H4508" s="6">
        <v>48324</v>
      </c>
      <c r="I4508" s="12" t="str">
        <f t="shared" si="632"/>
        <v>2032</v>
      </c>
      <c r="J4508" s="10" t="str">
        <f t="shared" si="633"/>
        <v>Apr</v>
      </c>
      <c r="K4508" s="12" t="str">
        <f t="shared" si="634"/>
        <v>20</v>
      </c>
      <c r="L4508" s="2" t="s">
        <v>20</v>
      </c>
      <c r="M4508" s="2" t="s">
        <v>15</v>
      </c>
      <c r="N4508" s="2">
        <v>0.28999999999999998</v>
      </c>
      <c r="O4508" s="2" t="s">
        <v>16</v>
      </c>
      <c r="P4508" s="2">
        <v>10</v>
      </c>
      <c r="Q4508" s="2">
        <f t="shared" si="635"/>
        <v>2</v>
      </c>
      <c r="R4508" s="2">
        <v>30.91</v>
      </c>
      <c r="S4508" s="2">
        <f t="shared" si="636"/>
        <v>1</v>
      </c>
      <c r="T4508" s="42">
        <f>DataSet!G4129+DataSet!Q4129+DataSet!S4129</f>
        <v>5</v>
      </c>
      <c r="U4508" s="16" t="str">
        <f t="shared" si="637"/>
        <v>Medium</v>
      </c>
      <c r="V4508" s="4">
        <v>5</v>
      </c>
      <c r="W4508" s="33">
        <f t="shared" si="638"/>
        <v>529.36489361702149</v>
      </c>
      <c r="X4508" s="2" t="s">
        <v>28</v>
      </c>
    </row>
    <row r="4509" spans="1:24" ht="14.25" customHeight="1" x14ac:dyDescent="0.25">
      <c r="A4509" s="2">
        <v>4552</v>
      </c>
      <c r="B4509" s="2">
        <v>40</v>
      </c>
      <c r="C4509" s="2" t="str">
        <f t="shared" si="630"/>
        <v>Mid Adults</v>
      </c>
      <c r="D4509" s="2" t="s">
        <v>18</v>
      </c>
      <c r="E4509" s="2" t="s">
        <v>29</v>
      </c>
      <c r="F4509" s="2">
        <v>447</v>
      </c>
      <c r="G4509" s="2">
        <f t="shared" si="631"/>
        <v>2</v>
      </c>
      <c r="H4509" s="6">
        <v>48748</v>
      </c>
      <c r="I4509" s="12" t="str">
        <f t="shared" si="632"/>
        <v>2033</v>
      </c>
      <c r="J4509" s="10" t="str">
        <f t="shared" si="633"/>
        <v>Jun</v>
      </c>
      <c r="K4509" s="12" t="str">
        <f t="shared" si="634"/>
        <v>18</v>
      </c>
      <c r="L4509" s="2" t="s">
        <v>24</v>
      </c>
      <c r="M4509" s="2" t="s">
        <v>15</v>
      </c>
      <c r="N4509" s="2">
        <v>0.28999999999999998</v>
      </c>
      <c r="O4509" s="2" t="s">
        <v>16</v>
      </c>
      <c r="P4509" s="2">
        <v>11</v>
      </c>
      <c r="Q4509" s="2">
        <f t="shared" si="635"/>
        <v>2</v>
      </c>
      <c r="R4509" s="2">
        <v>40.64</v>
      </c>
      <c r="S4509" s="2">
        <f t="shared" si="636"/>
        <v>1</v>
      </c>
      <c r="T4509" s="42">
        <f>DataSet!G4553+DataSet!Q4553+DataSet!S4553</f>
        <v>5</v>
      </c>
      <c r="U4509" s="16" t="str">
        <f t="shared" si="637"/>
        <v>Medium</v>
      </c>
      <c r="V4509" s="4">
        <v>1</v>
      </c>
      <c r="W4509" s="33">
        <f t="shared" si="638"/>
        <v>548.38655555555556</v>
      </c>
      <c r="X4509" s="2" t="s">
        <v>22</v>
      </c>
    </row>
    <row r="4510" spans="1:24" ht="14.25" customHeight="1" x14ac:dyDescent="0.25">
      <c r="A4510" s="2">
        <v>4809</v>
      </c>
      <c r="B4510" s="2">
        <v>68</v>
      </c>
      <c r="C4510" s="2" t="str">
        <f t="shared" si="630"/>
        <v>Seniors</v>
      </c>
      <c r="D4510" s="2" t="s">
        <v>12</v>
      </c>
      <c r="E4510" s="2" t="s">
        <v>13</v>
      </c>
      <c r="F4510" s="2">
        <v>954.87</v>
      </c>
      <c r="G4510" s="2">
        <f t="shared" si="631"/>
        <v>3</v>
      </c>
      <c r="H4510" s="6">
        <v>49005</v>
      </c>
      <c r="I4510" s="12" t="str">
        <f t="shared" si="632"/>
        <v>2034</v>
      </c>
      <c r="J4510" s="10" t="str">
        <f t="shared" si="633"/>
        <v>Mar</v>
      </c>
      <c r="K4510" s="12" t="str">
        <f t="shared" si="634"/>
        <v>02</v>
      </c>
      <c r="L4510" s="2" t="s">
        <v>24</v>
      </c>
      <c r="M4510" s="2" t="s">
        <v>25</v>
      </c>
      <c r="N4510" s="2">
        <v>0.28999999999999998</v>
      </c>
      <c r="O4510" s="2" t="s">
        <v>16</v>
      </c>
      <c r="P4510" s="2">
        <v>17</v>
      </c>
      <c r="Q4510" s="2">
        <f t="shared" si="635"/>
        <v>3</v>
      </c>
      <c r="R4510" s="2">
        <v>56.17</v>
      </c>
      <c r="S4510" s="2">
        <f t="shared" si="636"/>
        <v>2</v>
      </c>
      <c r="T4510" s="42">
        <f>DataSet!G4810+DataSet!Q4810+DataSet!S4810</f>
        <v>7</v>
      </c>
      <c r="U4510" s="16" t="str">
        <f t="shared" si="637"/>
        <v>High</v>
      </c>
      <c r="V4510" s="4">
        <v>1</v>
      </c>
      <c r="W4510" s="33">
        <f t="shared" si="638"/>
        <v>549.5257303370787</v>
      </c>
      <c r="X4510" s="2" t="s">
        <v>22</v>
      </c>
    </row>
    <row r="4511" spans="1:24" ht="14.25" customHeight="1" x14ac:dyDescent="0.25">
      <c r="A4511" s="2">
        <v>4825</v>
      </c>
      <c r="B4511" s="2">
        <v>42</v>
      </c>
      <c r="C4511" s="2" t="str">
        <f t="shared" si="630"/>
        <v>Mid Adults</v>
      </c>
      <c r="D4511" s="2" t="s">
        <v>18</v>
      </c>
      <c r="E4511" s="2" t="s">
        <v>29</v>
      </c>
      <c r="F4511" s="2">
        <v>785.4</v>
      </c>
      <c r="G4511" s="2">
        <f t="shared" si="631"/>
        <v>3</v>
      </c>
      <c r="H4511" s="6">
        <v>49021</v>
      </c>
      <c r="I4511" s="12" t="str">
        <f t="shared" si="632"/>
        <v>2034</v>
      </c>
      <c r="J4511" s="10" t="str">
        <f t="shared" si="633"/>
        <v>Mar</v>
      </c>
      <c r="K4511" s="12" t="str">
        <f t="shared" si="634"/>
        <v>18</v>
      </c>
      <c r="L4511" s="2" t="s">
        <v>30</v>
      </c>
      <c r="M4511" s="2" t="s">
        <v>15</v>
      </c>
      <c r="N4511" s="2">
        <v>0.28999999999999998</v>
      </c>
      <c r="O4511" s="2" t="s">
        <v>16</v>
      </c>
      <c r="P4511" s="2">
        <v>17</v>
      </c>
      <c r="Q4511" s="2">
        <f t="shared" si="635"/>
        <v>3</v>
      </c>
      <c r="R4511" s="2">
        <v>46.2</v>
      </c>
      <c r="S4511" s="2">
        <f t="shared" si="636"/>
        <v>1</v>
      </c>
      <c r="T4511" s="42">
        <f>DataSet!G4826+DataSet!Q4826+DataSet!S4826</f>
        <v>6</v>
      </c>
      <c r="U4511" s="16" t="str">
        <f t="shared" si="637"/>
        <v>Medium</v>
      </c>
      <c r="V4511" s="4">
        <v>3</v>
      </c>
      <c r="W4511" s="33">
        <f t="shared" si="638"/>
        <v>497.48188679245283</v>
      </c>
      <c r="X4511" s="2" t="s">
        <v>22</v>
      </c>
    </row>
    <row r="4512" spans="1:24" ht="14.25" customHeight="1" x14ac:dyDescent="0.25">
      <c r="A4512" s="2">
        <v>93</v>
      </c>
      <c r="B4512" s="2">
        <v>30</v>
      </c>
      <c r="C4512" s="2" t="str">
        <f t="shared" si="630"/>
        <v>Early Adults</v>
      </c>
      <c r="D4512" s="2" t="s">
        <v>18</v>
      </c>
      <c r="E4512" s="2" t="s">
        <v>13</v>
      </c>
      <c r="F4512" s="2">
        <v>595.19000000000005</v>
      </c>
      <c r="G4512" s="2">
        <f t="shared" si="631"/>
        <v>2</v>
      </c>
      <c r="H4512" s="6">
        <v>44289</v>
      </c>
      <c r="I4512" s="12" t="str">
        <f t="shared" si="632"/>
        <v>2021</v>
      </c>
      <c r="J4512" s="10" t="str">
        <f t="shared" si="633"/>
        <v>Apr</v>
      </c>
      <c r="K4512" s="12" t="str">
        <f t="shared" si="634"/>
        <v>03</v>
      </c>
      <c r="L4512" s="2" t="s">
        <v>20</v>
      </c>
      <c r="M4512" s="2" t="s">
        <v>15</v>
      </c>
      <c r="N4512" s="2">
        <v>0.28000000000000003</v>
      </c>
      <c r="O4512" s="2" t="s">
        <v>21</v>
      </c>
      <c r="P4512" s="2">
        <v>4</v>
      </c>
      <c r="Q4512" s="2">
        <f t="shared" si="635"/>
        <v>1</v>
      </c>
      <c r="R4512" s="2">
        <v>148.80000000000001</v>
      </c>
      <c r="S4512" s="2">
        <f t="shared" si="636"/>
        <v>2</v>
      </c>
      <c r="T4512" s="42">
        <f>DataSet!G94+DataSet!Q94+DataSet!S94</f>
        <v>5</v>
      </c>
      <c r="U4512" s="16" t="str">
        <f t="shared" si="637"/>
        <v>Medium</v>
      </c>
      <c r="V4512" s="4">
        <v>1</v>
      </c>
      <c r="W4512" s="33">
        <f t="shared" si="638"/>
        <v>544.91954545454541</v>
      </c>
      <c r="X4512" s="2" t="s">
        <v>28</v>
      </c>
    </row>
    <row r="4513" spans="1:24" ht="14.25" customHeight="1" x14ac:dyDescent="0.25">
      <c r="A4513" s="2">
        <v>264</v>
      </c>
      <c r="B4513" s="2">
        <v>21</v>
      </c>
      <c r="C4513" s="2" t="str">
        <f t="shared" si="630"/>
        <v>Young Adults</v>
      </c>
      <c r="D4513" s="2" t="s">
        <v>18</v>
      </c>
      <c r="E4513" s="2" t="s">
        <v>29</v>
      </c>
      <c r="F4513" s="2">
        <v>624.44000000000005</v>
      </c>
      <c r="G4513" s="2">
        <f t="shared" si="631"/>
        <v>2</v>
      </c>
      <c r="H4513" s="6">
        <v>44460</v>
      </c>
      <c r="I4513" s="12" t="str">
        <f t="shared" si="632"/>
        <v>2021</v>
      </c>
      <c r="J4513" s="10" t="str">
        <f t="shared" si="633"/>
        <v>Sep</v>
      </c>
      <c r="K4513" s="12" t="str">
        <f t="shared" si="634"/>
        <v>21</v>
      </c>
      <c r="L4513" s="2" t="s">
        <v>30</v>
      </c>
      <c r="M4513" s="2" t="s">
        <v>15</v>
      </c>
      <c r="N4513" s="2">
        <v>0.28000000000000003</v>
      </c>
      <c r="O4513" s="2" t="s">
        <v>21</v>
      </c>
      <c r="P4513" s="2">
        <v>11</v>
      </c>
      <c r="Q4513" s="2">
        <f t="shared" si="635"/>
        <v>2</v>
      </c>
      <c r="R4513" s="2">
        <v>56.77</v>
      </c>
      <c r="S4513" s="2">
        <f t="shared" si="636"/>
        <v>2</v>
      </c>
      <c r="T4513" s="42">
        <f>DataSet!G265+DataSet!Q265+DataSet!S265</f>
        <v>7</v>
      </c>
      <c r="U4513" s="16" t="str">
        <f t="shared" si="637"/>
        <v>High</v>
      </c>
      <c r="V4513" s="4">
        <v>1</v>
      </c>
      <c r="W4513" s="33">
        <f t="shared" si="638"/>
        <v>544.34172413793101</v>
      </c>
      <c r="X4513" s="2" t="s">
        <v>22</v>
      </c>
    </row>
    <row r="4514" spans="1:24" ht="14.25" customHeight="1" x14ac:dyDescent="0.25">
      <c r="A4514" s="2">
        <v>431</v>
      </c>
      <c r="B4514" s="2">
        <v>57</v>
      </c>
      <c r="C4514" s="2" t="str">
        <f t="shared" si="630"/>
        <v>Late Adults</v>
      </c>
      <c r="D4514" s="2" t="s">
        <v>12</v>
      </c>
      <c r="E4514" s="2" t="s">
        <v>13</v>
      </c>
      <c r="F4514" s="2">
        <v>788.12</v>
      </c>
      <c r="G4514" s="2">
        <f t="shared" si="631"/>
        <v>3</v>
      </c>
      <c r="H4514" s="6">
        <v>44627</v>
      </c>
      <c r="I4514" s="12" t="str">
        <f t="shared" si="632"/>
        <v>2022</v>
      </c>
      <c r="J4514" s="10" t="str">
        <f t="shared" si="633"/>
        <v>Mar</v>
      </c>
      <c r="K4514" s="12" t="str">
        <f t="shared" si="634"/>
        <v>07</v>
      </c>
      <c r="L4514" s="2" t="s">
        <v>20</v>
      </c>
      <c r="M4514" s="2" t="s">
        <v>15</v>
      </c>
      <c r="N4514" s="2">
        <v>0.28000000000000003</v>
      </c>
      <c r="O4514" s="2" t="s">
        <v>16</v>
      </c>
      <c r="P4514" s="2">
        <v>11</v>
      </c>
      <c r="Q4514" s="2">
        <f t="shared" si="635"/>
        <v>2</v>
      </c>
      <c r="R4514" s="2">
        <v>71.650000000000006</v>
      </c>
      <c r="S4514" s="2">
        <f t="shared" si="636"/>
        <v>2</v>
      </c>
      <c r="T4514" s="42">
        <f>DataSet!G432+DataSet!Q432+DataSet!S432</f>
        <v>7</v>
      </c>
      <c r="U4514" s="16" t="str">
        <f t="shared" si="637"/>
        <v>High</v>
      </c>
      <c r="V4514" s="4">
        <v>2</v>
      </c>
      <c r="W4514" s="33">
        <f t="shared" si="638"/>
        <v>501.18520000000007</v>
      </c>
      <c r="X4514" s="2" t="s">
        <v>28</v>
      </c>
    </row>
    <row r="4515" spans="1:24" ht="14.25" customHeight="1" x14ac:dyDescent="0.25">
      <c r="A4515" s="2">
        <v>560</v>
      </c>
      <c r="B4515" s="2">
        <v>26</v>
      </c>
      <c r="C4515" s="2" t="str">
        <f t="shared" si="630"/>
        <v>Young Adults</v>
      </c>
      <c r="D4515" s="2" t="s">
        <v>18</v>
      </c>
      <c r="E4515" s="2" t="s">
        <v>13</v>
      </c>
      <c r="F4515" s="2">
        <v>184.47</v>
      </c>
      <c r="G4515" s="2">
        <f t="shared" si="631"/>
        <v>1</v>
      </c>
      <c r="H4515" s="6">
        <v>44756</v>
      </c>
      <c r="I4515" s="12" t="str">
        <f t="shared" si="632"/>
        <v>2022</v>
      </c>
      <c r="J4515" s="10" t="str">
        <f t="shared" si="633"/>
        <v>Jul</v>
      </c>
      <c r="K4515" s="12" t="str">
        <f t="shared" si="634"/>
        <v>14</v>
      </c>
      <c r="L4515" s="2" t="s">
        <v>24</v>
      </c>
      <c r="M4515" s="2" t="s">
        <v>25</v>
      </c>
      <c r="N4515" s="2">
        <v>0.28000000000000003</v>
      </c>
      <c r="O4515" s="2" t="s">
        <v>21</v>
      </c>
      <c r="P4515" s="2">
        <v>4</v>
      </c>
      <c r="Q4515" s="2">
        <f t="shared" si="635"/>
        <v>1</v>
      </c>
      <c r="R4515" s="2">
        <v>46.12</v>
      </c>
      <c r="S4515" s="2">
        <f t="shared" si="636"/>
        <v>1</v>
      </c>
      <c r="T4515" s="42">
        <f>DataSet!G561+DataSet!Q561+DataSet!S561</f>
        <v>5</v>
      </c>
      <c r="U4515" s="16" t="str">
        <f t="shared" si="637"/>
        <v>Medium</v>
      </c>
      <c r="V4515" s="4">
        <v>3</v>
      </c>
      <c r="W4515" s="33">
        <f t="shared" si="638"/>
        <v>494.73980952380953</v>
      </c>
      <c r="X4515" s="2" t="s">
        <v>22</v>
      </c>
    </row>
    <row r="4516" spans="1:24" ht="14.25" customHeight="1" x14ac:dyDescent="0.25">
      <c r="A4516" s="2">
        <v>918</v>
      </c>
      <c r="B4516" s="2">
        <v>18</v>
      </c>
      <c r="C4516" s="2" t="str">
        <f t="shared" si="630"/>
        <v>Young Adults</v>
      </c>
      <c r="D4516" s="2" t="s">
        <v>18</v>
      </c>
      <c r="E4516" s="2" t="s">
        <v>13</v>
      </c>
      <c r="F4516" s="2">
        <v>586.15</v>
      </c>
      <c r="G4516" s="2">
        <f t="shared" si="631"/>
        <v>2</v>
      </c>
      <c r="H4516" s="6">
        <v>45114</v>
      </c>
      <c r="I4516" s="12" t="str">
        <f t="shared" si="632"/>
        <v>2023</v>
      </c>
      <c r="J4516" s="10" t="str">
        <f t="shared" si="633"/>
        <v>Jul</v>
      </c>
      <c r="K4516" s="12" t="str">
        <f t="shared" si="634"/>
        <v>07</v>
      </c>
      <c r="L4516" s="2" t="s">
        <v>30</v>
      </c>
      <c r="M4516" s="2" t="s">
        <v>15</v>
      </c>
      <c r="N4516" s="2">
        <v>0.28000000000000003</v>
      </c>
      <c r="O4516" s="2" t="s">
        <v>21</v>
      </c>
      <c r="P4516" s="2">
        <v>5</v>
      </c>
      <c r="Q4516" s="2">
        <f t="shared" si="635"/>
        <v>1</v>
      </c>
      <c r="R4516" s="2">
        <v>117.23</v>
      </c>
      <c r="S4516" s="2">
        <f t="shared" si="636"/>
        <v>2</v>
      </c>
      <c r="T4516" s="42">
        <f>DataSet!G919+DataSet!Q919+DataSet!S919</f>
        <v>5</v>
      </c>
      <c r="U4516" s="16" t="str">
        <f t="shared" si="637"/>
        <v>Medium</v>
      </c>
      <c r="V4516" s="4">
        <v>2</v>
      </c>
      <c r="W4516" s="33">
        <f t="shared" si="638"/>
        <v>498.28686868686879</v>
      </c>
      <c r="X4516" s="2" t="s">
        <v>17</v>
      </c>
    </row>
    <row r="4517" spans="1:24" ht="14.25" customHeight="1" x14ac:dyDescent="0.25">
      <c r="A4517" s="2">
        <v>1001</v>
      </c>
      <c r="B4517" s="2">
        <v>56</v>
      </c>
      <c r="C4517" s="2" t="str">
        <f t="shared" si="630"/>
        <v>Late Adults</v>
      </c>
      <c r="D4517" s="2" t="s">
        <v>18</v>
      </c>
      <c r="E4517" s="2" t="s">
        <v>27</v>
      </c>
      <c r="F4517" s="2">
        <v>885.43</v>
      </c>
      <c r="G4517" s="2">
        <f t="shared" si="631"/>
        <v>3</v>
      </c>
      <c r="H4517" s="6">
        <v>45197</v>
      </c>
      <c r="I4517" s="12" t="str">
        <f t="shared" si="632"/>
        <v>2023</v>
      </c>
      <c r="J4517" s="10" t="str">
        <f t="shared" si="633"/>
        <v>Sep</v>
      </c>
      <c r="K4517" s="12" t="str">
        <f t="shared" si="634"/>
        <v>28</v>
      </c>
      <c r="L4517" s="2" t="s">
        <v>14</v>
      </c>
      <c r="M4517" s="2" t="s">
        <v>15</v>
      </c>
      <c r="N4517" s="2">
        <v>0.28000000000000003</v>
      </c>
      <c r="O4517" s="2" t="s">
        <v>16</v>
      </c>
      <c r="P4517" s="2">
        <v>17</v>
      </c>
      <c r="Q4517" s="2">
        <f t="shared" si="635"/>
        <v>3</v>
      </c>
      <c r="R4517" s="2">
        <v>52.08</v>
      </c>
      <c r="S4517" s="2">
        <f t="shared" si="636"/>
        <v>2</v>
      </c>
      <c r="T4517" s="42">
        <f>DataSet!G1002+DataSet!Q1002+DataSet!S1002</f>
        <v>4</v>
      </c>
      <c r="U4517" s="16" t="str">
        <f t="shared" si="637"/>
        <v>Low</v>
      </c>
      <c r="V4517" s="4">
        <v>3</v>
      </c>
      <c r="W4517" s="33">
        <f t="shared" si="638"/>
        <v>497.72317307692305</v>
      </c>
      <c r="X4517" s="2" t="s">
        <v>28</v>
      </c>
    </row>
    <row r="4518" spans="1:24" ht="14.25" customHeight="1" x14ac:dyDescent="0.25">
      <c r="A4518" s="2">
        <v>1068</v>
      </c>
      <c r="B4518" s="2">
        <v>39</v>
      </c>
      <c r="C4518" s="2" t="str">
        <f t="shared" si="630"/>
        <v>Early Adults</v>
      </c>
      <c r="D4518" s="2" t="s">
        <v>18</v>
      </c>
      <c r="E4518" s="2" t="s">
        <v>13</v>
      </c>
      <c r="F4518" s="2">
        <v>672.07</v>
      </c>
      <c r="G4518" s="2">
        <f t="shared" si="631"/>
        <v>3</v>
      </c>
      <c r="H4518" s="6">
        <v>45264</v>
      </c>
      <c r="I4518" s="12" t="str">
        <f t="shared" si="632"/>
        <v>2023</v>
      </c>
      <c r="J4518" s="10" t="str">
        <f t="shared" si="633"/>
        <v>Dec</v>
      </c>
      <c r="K4518" s="12" t="str">
        <f t="shared" si="634"/>
        <v>04</v>
      </c>
      <c r="L4518" s="2" t="s">
        <v>30</v>
      </c>
      <c r="M4518" s="2" t="s">
        <v>15</v>
      </c>
      <c r="N4518" s="2">
        <v>0.28000000000000003</v>
      </c>
      <c r="O4518" s="2" t="s">
        <v>16</v>
      </c>
      <c r="P4518" s="2">
        <v>18</v>
      </c>
      <c r="Q4518" s="2">
        <f t="shared" si="635"/>
        <v>3</v>
      </c>
      <c r="R4518" s="2">
        <v>37.340000000000003</v>
      </c>
      <c r="S4518" s="2">
        <f t="shared" si="636"/>
        <v>1</v>
      </c>
      <c r="T4518" s="42">
        <f>DataSet!G1069+DataSet!Q1069+DataSet!S1069</f>
        <v>4</v>
      </c>
      <c r="U4518" s="16" t="str">
        <f t="shared" si="637"/>
        <v>Low</v>
      </c>
      <c r="V4518" s="4">
        <v>1</v>
      </c>
      <c r="W4518" s="33">
        <f t="shared" si="638"/>
        <v>543.41034883720931</v>
      </c>
      <c r="X4518" s="2" t="s">
        <v>22</v>
      </c>
    </row>
    <row r="4519" spans="1:24" ht="14.25" customHeight="1" x14ac:dyDescent="0.25">
      <c r="A4519" s="2">
        <v>1082</v>
      </c>
      <c r="B4519" s="2">
        <v>42</v>
      </c>
      <c r="C4519" s="2" t="str">
        <f t="shared" si="630"/>
        <v>Mid Adults</v>
      </c>
      <c r="D4519" s="2" t="s">
        <v>18</v>
      </c>
      <c r="E4519" s="2" t="s">
        <v>13</v>
      </c>
      <c r="F4519" s="2">
        <v>84.63</v>
      </c>
      <c r="G4519" s="2">
        <f t="shared" si="631"/>
        <v>1</v>
      </c>
      <c r="H4519" s="6">
        <v>45278</v>
      </c>
      <c r="I4519" s="12" t="str">
        <f t="shared" si="632"/>
        <v>2023</v>
      </c>
      <c r="J4519" s="10" t="str">
        <f t="shared" si="633"/>
        <v>Dec</v>
      </c>
      <c r="K4519" s="12" t="str">
        <f t="shared" si="634"/>
        <v>18</v>
      </c>
      <c r="L4519" s="2" t="s">
        <v>24</v>
      </c>
      <c r="M4519" s="2" t="s">
        <v>15</v>
      </c>
      <c r="N4519" s="2">
        <v>0.28000000000000003</v>
      </c>
      <c r="O4519" s="2" t="s">
        <v>16</v>
      </c>
      <c r="P4519" s="2">
        <v>14</v>
      </c>
      <c r="Q4519" s="2">
        <f t="shared" si="635"/>
        <v>2</v>
      </c>
      <c r="R4519" s="2">
        <v>6.04</v>
      </c>
      <c r="S4519" s="2">
        <f t="shared" si="636"/>
        <v>1</v>
      </c>
      <c r="T4519" s="42">
        <f>DataSet!G1083+DataSet!Q1083+DataSet!S1083</f>
        <v>7</v>
      </c>
      <c r="U4519" s="16" t="str">
        <f t="shared" si="637"/>
        <v>High</v>
      </c>
      <c r="V4519" s="4">
        <v>5</v>
      </c>
      <c r="W4519" s="33">
        <f t="shared" si="638"/>
        <v>531.7335483870969</v>
      </c>
      <c r="X4519" s="2" t="s">
        <v>28</v>
      </c>
    </row>
    <row r="4520" spans="1:24" ht="14.25" customHeight="1" x14ac:dyDescent="0.25">
      <c r="A4520" s="2">
        <v>1125</v>
      </c>
      <c r="B4520" s="2">
        <v>49</v>
      </c>
      <c r="C4520" s="2" t="str">
        <f t="shared" si="630"/>
        <v>Mid Adults</v>
      </c>
      <c r="D4520" s="2" t="s">
        <v>18</v>
      </c>
      <c r="E4520" s="2" t="s">
        <v>13</v>
      </c>
      <c r="F4520" s="2">
        <v>115.56</v>
      </c>
      <c r="G4520" s="2">
        <f t="shared" si="631"/>
        <v>1</v>
      </c>
      <c r="H4520" s="6">
        <v>45321</v>
      </c>
      <c r="I4520" s="12" t="str">
        <f t="shared" si="632"/>
        <v>2024</v>
      </c>
      <c r="J4520" s="10" t="str">
        <f t="shared" si="633"/>
        <v>Jan</v>
      </c>
      <c r="K4520" s="12" t="str">
        <f t="shared" si="634"/>
        <v>30</v>
      </c>
      <c r="L4520" s="2" t="s">
        <v>24</v>
      </c>
      <c r="M4520" s="2" t="s">
        <v>15</v>
      </c>
      <c r="N4520" s="2">
        <v>0.28000000000000003</v>
      </c>
      <c r="O4520" s="2" t="s">
        <v>21</v>
      </c>
      <c r="P4520" s="2">
        <v>6</v>
      </c>
      <c r="Q4520" s="2">
        <f t="shared" si="635"/>
        <v>2</v>
      </c>
      <c r="R4520" s="2">
        <v>19.260000000000002</v>
      </c>
      <c r="S4520" s="2">
        <f t="shared" si="636"/>
        <v>1</v>
      </c>
      <c r="T4520" s="42">
        <f>DataSet!G1126+DataSet!Q1126+DataSet!S1126</f>
        <v>6</v>
      </c>
      <c r="U4520" s="16" t="str">
        <f t="shared" si="637"/>
        <v>Medium</v>
      </c>
      <c r="V4520" s="4">
        <v>4</v>
      </c>
      <c r="W4520" s="33">
        <f t="shared" si="638"/>
        <v>537.84249999999986</v>
      </c>
      <c r="X4520" s="2" t="s">
        <v>22</v>
      </c>
    </row>
    <row r="4521" spans="1:24" ht="14.25" customHeight="1" x14ac:dyDescent="0.25">
      <c r="A4521" s="2">
        <v>1162</v>
      </c>
      <c r="B4521" s="2">
        <v>29</v>
      </c>
      <c r="C4521" s="2" t="str">
        <f t="shared" si="630"/>
        <v>Young Adults</v>
      </c>
      <c r="D4521" s="2" t="s">
        <v>26</v>
      </c>
      <c r="E4521" s="2" t="s">
        <v>13</v>
      </c>
      <c r="F4521" s="2">
        <v>648.24</v>
      </c>
      <c r="G4521" s="2">
        <f t="shared" si="631"/>
        <v>2</v>
      </c>
      <c r="H4521" s="6">
        <v>45358</v>
      </c>
      <c r="I4521" s="12" t="str">
        <f t="shared" si="632"/>
        <v>2024</v>
      </c>
      <c r="J4521" s="10" t="str">
        <f t="shared" si="633"/>
        <v>Mar</v>
      </c>
      <c r="K4521" s="12" t="str">
        <f t="shared" si="634"/>
        <v>07</v>
      </c>
      <c r="L4521" s="2" t="s">
        <v>14</v>
      </c>
      <c r="M4521" s="2" t="s">
        <v>25</v>
      </c>
      <c r="N4521" s="2">
        <v>0.28000000000000003</v>
      </c>
      <c r="O4521" s="2" t="s">
        <v>21</v>
      </c>
      <c r="P4521" s="2">
        <v>16</v>
      </c>
      <c r="Q4521" s="2">
        <f t="shared" si="635"/>
        <v>3</v>
      </c>
      <c r="R4521" s="2">
        <v>40.520000000000003</v>
      </c>
      <c r="S4521" s="2">
        <f t="shared" si="636"/>
        <v>1</v>
      </c>
      <c r="T4521" s="42">
        <f>DataSet!G1163+DataSet!Q1163+DataSet!S1163</f>
        <v>8</v>
      </c>
      <c r="U4521" s="16" t="str">
        <f t="shared" si="637"/>
        <v>High</v>
      </c>
      <c r="V4521" s="4">
        <v>4</v>
      </c>
      <c r="W4521" s="33">
        <f t="shared" si="638"/>
        <v>541.94233009708728</v>
      </c>
      <c r="X4521" s="2" t="s">
        <v>22</v>
      </c>
    </row>
    <row r="4522" spans="1:24" ht="14.25" customHeight="1" x14ac:dyDescent="0.25">
      <c r="A4522" s="2">
        <v>1491</v>
      </c>
      <c r="B4522" s="2">
        <v>53</v>
      </c>
      <c r="C4522" s="2" t="str">
        <f t="shared" si="630"/>
        <v>Late Adults</v>
      </c>
      <c r="D4522" s="2" t="s">
        <v>12</v>
      </c>
      <c r="E4522" s="2" t="s">
        <v>19</v>
      </c>
      <c r="F4522" s="2">
        <v>72.709999999999994</v>
      </c>
      <c r="G4522" s="2">
        <f t="shared" si="631"/>
        <v>1</v>
      </c>
      <c r="H4522" s="6">
        <v>45687</v>
      </c>
      <c r="I4522" s="12" t="str">
        <f t="shared" si="632"/>
        <v>2025</v>
      </c>
      <c r="J4522" s="10" t="str">
        <f t="shared" si="633"/>
        <v>Jan</v>
      </c>
      <c r="K4522" s="12" t="str">
        <f t="shared" si="634"/>
        <v>30</v>
      </c>
      <c r="L4522" s="2" t="s">
        <v>20</v>
      </c>
      <c r="M4522" s="2" t="s">
        <v>25</v>
      </c>
      <c r="N4522" s="2">
        <v>0.28000000000000003</v>
      </c>
      <c r="O4522" s="2" t="s">
        <v>16</v>
      </c>
      <c r="P4522" s="2">
        <v>12</v>
      </c>
      <c r="Q4522" s="2">
        <f t="shared" si="635"/>
        <v>2</v>
      </c>
      <c r="R4522" s="2">
        <v>6.06</v>
      </c>
      <c r="S4522" s="2">
        <f t="shared" si="636"/>
        <v>1</v>
      </c>
      <c r="T4522" s="42">
        <f>DataSet!G1492+DataSet!Q1492+DataSet!S1492</f>
        <v>7</v>
      </c>
      <c r="U4522" s="16" t="str">
        <f t="shared" si="637"/>
        <v>High</v>
      </c>
      <c r="V4522" s="4">
        <v>3</v>
      </c>
      <c r="W4522" s="33">
        <f t="shared" si="638"/>
        <v>493.95902912621358</v>
      </c>
      <c r="X4522" s="2" t="s">
        <v>17</v>
      </c>
    </row>
    <row r="4523" spans="1:24" ht="14.25" customHeight="1" x14ac:dyDescent="0.25">
      <c r="A4523" s="2">
        <v>1492</v>
      </c>
      <c r="B4523" s="2">
        <v>37</v>
      </c>
      <c r="C4523" s="2" t="str">
        <f t="shared" si="630"/>
        <v>Early Adults</v>
      </c>
      <c r="D4523" s="2" t="s">
        <v>12</v>
      </c>
      <c r="E4523" s="2" t="s">
        <v>13</v>
      </c>
      <c r="F4523" s="2">
        <v>617.48</v>
      </c>
      <c r="G4523" s="2">
        <f t="shared" si="631"/>
        <v>2</v>
      </c>
      <c r="H4523" s="6">
        <v>45688</v>
      </c>
      <c r="I4523" s="12" t="str">
        <f t="shared" si="632"/>
        <v>2025</v>
      </c>
      <c r="J4523" s="10" t="str">
        <f t="shared" si="633"/>
        <v>Jan</v>
      </c>
      <c r="K4523" s="12" t="str">
        <f t="shared" si="634"/>
        <v>31</v>
      </c>
      <c r="L4523" s="2" t="s">
        <v>24</v>
      </c>
      <c r="M4523" s="2" t="s">
        <v>25</v>
      </c>
      <c r="N4523" s="2">
        <v>0.28000000000000003</v>
      </c>
      <c r="O4523" s="2" t="s">
        <v>21</v>
      </c>
      <c r="P4523" s="2">
        <v>12</v>
      </c>
      <c r="Q4523" s="2">
        <f t="shared" si="635"/>
        <v>2</v>
      </c>
      <c r="R4523" s="2">
        <v>51.46</v>
      </c>
      <c r="S4523" s="2">
        <f t="shared" si="636"/>
        <v>2</v>
      </c>
      <c r="T4523" s="42">
        <f>DataSet!G1493+DataSet!Q1493+DataSet!S1493</f>
        <v>7</v>
      </c>
      <c r="U4523" s="16" t="str">
        <f t="shared" si="637"/>
        <v>High</v>
      </c>
      <c r="V4523" s="4">
        <v>4</v>
      </c>
      <c r="W4523" s="33">
        <f t="shared" si="638"/>
        <v>540.90019607843124</v>
      </c>
      <c r="X4523" s="2" t="s">
        <v>17</v>
      </c>
    </row>
    <row r="4524" spans="1:24" ht="14.25" customHeight="1" x14ac:dyDescent="0.25">
      <c r="A4524" s="2">
        <v>1684</v>
      </c>
      <c r="B4524" s="2">
        <v>25</v>
      </c>
      <c r="C4524" s="2" t="str">
        <f t="shared" si="630"/>
        <v>Young Adults</v>
      </c>
      <c r="D4524" s="2" t="s">
        <v>23</v>
      </c>
      <c r="E4524" s="2" t="s">
        <v>29</v>
      </c>
      <c r="F4524" s="2">
        <v>860.95</v>
      </c>
      <c r="G4524" s="2">
        <f t="shared" si="631"/>
        <v>3</v>
      </c>
      <c r="H4524" s="6">
        <v>45880</v>
      </c>
      <c r="I4524" s="12" t="str">
        <f t="shared" si="632"/>
        <v>2025</v>
      </c>
      <c r="J4524" s="10" t="str">
        <f t="shared" si="633"/>
        <v>Aug</v>
      </c>
      <c r="K4524" s="12" t="str">
        <f t="shared" si="634"/>
        <v>11</v>
      </c>
      <c r="L4524" s="2" t="s">
        <v>24</v>
      </c>
      <c r="M4524" s="2" t="s">
        <v>15</v>
      </c>
      <c r="N4524" s="2">
        <v>0.28000000000000003</v>
      </c>
      <c r="O4524" s="2" t="s">
        <v>21</v>
      </c>
      <c r="P4524" s="2">
        <v>9</v>
      </c>
      <c r="Q4524" s="2">
        <f t="shared" si="635"/>
        <v>2</v>
      </c>
      <c r="R4524" s="2">
        <v>95.66</v>
      </c>
      <c r="S4524" s="2">
        <f t="shared" si="636"/>
        <v>2</v>
      </c>
      <c r="T4524" s="42">
        <f>DataSet!G1685+DataSet!Q1685+DataSet!S1685</f>
        <v>4</v>
      </c>
      <c r="U4524" s="16" t="str">
        <f t="shared" si="637"/>
        <v>Low</v>
      </c>
      <c r="V4524" s="4">
        <v>4</v>
      </c>
      <c r="W4524" s="33">
        <f t="shared" si="638"/>
        <v>540.14198019801961</v>
      </c>
      <c r="X4524" s="2" t="s">
        <v>28</v>
      </c>
    </row>
    <row r="4525" spans="1:24" ht="14.25" customHeight="1" x14ac:dyDescent="0.25">
      <c r="A4525" s="2">
        <v>1698</v>
      </c>
      <c r="B4525" s="2">
        <v>38</v>
      </c>
      <c r="C4525" s="2" t="str">
        <f t="shared" si="630"/>
        <v>Early Adults</v>
      </c>
      <c r="D4525" s="2" t="s">
        <v>23</v>
      </c>
      <c r="E4525" s="2" t="s">
        <v>13</v>
      </c>
      <c r="F4525" s="2">
        <v>104.8</v>
      </c>
      <c r="G4525" s="2">
        <f t="shared" si="631"/>
        <v>1</v>
      </c>
      <c r="H4525" s="6">
        <v>45894</v>
      </c>
      <c r="I4525" s="12" t="str">
        <f t="shared" si="632"/>
        <v>2025</v>
      </c>
      <c r="J4525" s="10" t="str">
        <f t="shared" si="633"/>
        <v>Aug</v>
      </c>
      <c r="K4525" s="12" t="str">
        <f t="shared" si="634"/>
        <v>25</v>
      </c>
      <c r="L4525" s="2" t="s">
        <v>20</v>
      </c>
      <c r="M4525" s="2" t="s">
        <v>15</v>
      </c>
      <c r="N4525" s="2">
        <v>0.28000000000000003</v>
      </c>
      <c r="O4525" s="2" t="s">
        <v>21</v>
      </c>
      <c r="P4525" s="2">
        <v>15</v>
      </c>
      <c r="Q4525" s="2">
        <f t="shared" si="635"/>
        <v>2</v>
      </c>
      <c r="R4525" s="2">
        <v>6.99</v>
      </c>
      <c r="S4525" s="2">
        <f t="shared" si="636"/>
        <v>1</v>
      </c>
      <c r="T4525" s="42">
        <f>DataSet!G1699+DataSet!Q1699+DataSet!S1699</f>
        <v>4</v>
      </c>
      <c r="U4525" s="16" t="str">
        <f t="shared" si="637"/>
        <v>Low</v>
      </c>
      <c r="V4525" s="4">
        <v>5</v>
      </c>
      <c r="W4525" s="33">
        <f t="shared" si="638"/>
        <v>536.59336956521747</v>
      </c>
      <c r="X4525" s="2" t="s">
        <v>22</v>
      </c>
    </row>
    <row r="4526" spans="1:24" ht="14.25" customHeight="1" x14ac:dyDescent="0.25">
      <c r="A4526" s="2">
        <v>1745</v>
      </c>
      <c r="B4526" s="2">
        <v>69</v>
      </c>
      <c r="C4526" s="2" t="str">
        <f t="shared" si="630"/>
        <v>Seniors</v>
      </c>
      <c r="D4526" s="2" t="s">
        <v>26</v>
      </c>
      <c r="E4526" s="2" t="s">
        <v>29</v>
      </c>
      <c r="F4526" s="2">
        <v>922.2</v>
      </c>
      <c r="G4526" s="2">
        <f t="shared" si="631"/>
        <v>3</v>
      </c>
      <c r="H4526" s="6">
        <v>45941</v>
      </c>
      <c r="I4526" s="12" t="str">
        <f t="shared" si="632"/>
        <v>2025</v>
      </c>
      <c r="J4526" s="10" t="str">
        <f t="shared" si="633"/>
        <v>Oct</v>
      </c>
      <c r="K4526" s="12" t="str">
        <f t="shared" si="634"/>
        <v>11</v>
      </c>
      <c r="L4526" s="2" t="s">
        <v>20</v>
      </c>
      <c r="M4526" s="2" t="s">
        <v>15</v>
      </c>
      <c r="N4526" s="2">
        <v>0.28000000000000003</v>
      </c>
      <c r="O4526" s="2" t="s">
        <v>21</v>
      </c>
      <c r="P4526" s="2">
        <v>11</v>
      </c>
      <c r="Q4526" s="2">
        <f t="shared" si="635"/>
        <v>2</v>
      </c>
      <c r="R4526" s="2">
        <v>83.84</v>
      </c>
      <c r="S4526" s="2">
        <f t="shared" si="636"/>
        <v>2</v>
      </c>
      <c r="T4526" s="42">
        <f>DataSet!G1746+DataSet!Q1746+DataSet!S1746</f>
        <v>7</v>
      </c>
      <c r="U4526" s="16" t="str">
        <f t="shared" si="637"/>
        <v>High</v>
      </c>
      <c r="V4526" s="4">
        <v>4</v>
      </c>
      <c r="W4526" s="33">
        <f t="shared" si="638"/>
        <v>536.93389999999977</v>
      </c>
      <c r="X4526" s="2" t="s">
        <v>17</v>
      </c>
    </row>
    <row r="4527" spans="1:24" ht="14.25" customHeight="1" x14ac:dyDescent="0.25">
      <c r="A4527" s="2">
        <v>2123</v>
      </c>
      <c r="B4527" s="2">
        <v>22</v>
      </c>
      <c r="C4527" s="2" t="str">
        <f t="shared" si="630"/>
        <v>Young Adults</v>
      </c>
      <c r="D4527" s="2" t="s">
        <v>23</v>
      </c>
      <c r="E4527" s="2" t="s">
        <v>27</v>
      </c>
      <c r="F4527" s="2">
        <v>777.56</v>
      </c>
      <c r="G4527" s="2">
        <f t="shared" si="631"/>
        <v>3</v>
      </c>
      <c r="H4527" s="6">
        <v>46319</v>
      </c>
      <c r="I4527" s="12" t="str">
        <f t="shared" si="632"/>
        <v>2026</v>
      </c>
      <c r="J4527" s="10" t="str">
        <f t="shared" si="633"/>
        <v>Oct</v>
      </c>
      <c r="K4527" s="12" t="str">
        <f t="shared" si="634"/>
        <v>24</v>
      </c>
      <c r="L4527" s="2" t="s">
        <v>24</v>
      </c>
      <c r="M4527" s="2" t="s">
        <v>15</v>
      </c>
      <c r="N4527" s="2">
        <v>0.28000000000000003</v>
      </c>
      <c r="O4527" s="2" t="s">
        <v>16</v>
      </c>
      <c r="P4527" s="2">
        <v>5</v>
      </c>
      <c r="Q4527" s="2">
        <f t="shared" si="635"/>
        <v>1</v>
      </c>
      <c r="R4527" s="2">
        <v>155.51</v>
      </c>
      <c r="S4527" s="2">
        <f t="shared" si="636"/>
        <v>3</v>
      </c>
      <c r="T4527" s="42">
        <f>DataSet!G2124+DataSet!Q2124+DataSet!S2124</f>
        <v>4</v>
      </c>
      <c r="U4527" s="16" t="str">
        <f t="shared" si="637"/>
        <v>Low</v>
      </c>
      <c r="V4527" s="4">
        <v>3</v>
      </c>
      <c r="W4527" s="33">
        <f t="shared" si="638"/>
        <v>498.08892156862743</v>
      </c>
      <c r="X4527" s="2" t="s">
        <v>17</v>
      </c>
    </row>
    <row r="4528" spans="1:24" ht="14.25" customHeight="1" x14ac:dyDescent="0.25">
      <c r="A4528" s="2">
        <v>2659</v>
      </c>
      <c r="B4528" s="2">
        <v>52</v>
      </c>
      <c r="C4528" s="2" t="str">
        <f t="shared" si="630"/>
        <v>Late Adults</v>
      </c>
      <c r="D4528" s="2" t="s">
        <v>23</v>
      </c>
      <c r="E4528" s="2" t="s">
        <v>13</v>
      </c>
      <c r="F4528" s="2">
        <v>910.98</v>
      </c>
      <c r="G4528" s="2">
        <f t="shared" si="631"/>
        <v>3</v>
      </c>
      <c r="H4528" s="6">
        <v>46855</v>
      </c>
      <c r="I4528" s="12" t="str">
        <f t="shared" si="632"/>
        <v>2028</v>
      </c>
      <c r="J4528" s="10" t="str">
        <f t="shared" si="633"/>
        <v>Apr</v>
      </c>
      <c r="K4528" s="12" t="str">
        <f t="shared" si="634"/>
        <v>12</v>
      </c>
      <c r="L4528" s="2" t="s">
        <v>20</v>
      </c>
      <c r="M4528" s="2" t="s">
        <v>25</v>
      </c>
      <c r="N4528" s="2">
        <v>0.28000000000000003</v>
      </c>
      <c r="O4528" s="2" t="s">
        <v>16</v>
      </c>
      <c r="P4528" s="2">
        <v>5</v>
      </c>
      <c r="Q4528" s="2">
        <f t="shared" si="635"/>
        <v>1</v>
      </c>
      <c r="R4528" s="2">
        <v>182.2</v>
      </c>
      <c r="S4528" s="2">
        <f t="shared" si="636"/>
        <v>3</v>
      </c>
      <c r="T4528" s="42">
        <f>DataSet!G2660+DataSet!Q2660+DataSet!S2660</f>
        <v>7</v>
      </c>
      <c r="U4528" s="16" t="str">
        <f t="shared" si="637"/>
        <v>High</v>
      </c>
      <c r="V4528" s="4">
        <v>2</v>
      </c>
      <c r="W4528" s="33">
        <f t="shared" si="638"/>
        <v>497.39030612244903</v>
      </c>
      <c r="X4528" s="2" t="s">
        <v>28</v>
      </c>
    </row>
    <row r="4529" spans="1:24" ht="14.25" customHeight="1" x14ac:dyDescent="0.25">
      <c r="A4529" s="2">
        <v>2673</v>
      </c>
      <c r="B4529" s="2">
        <v>49</v>
      </c>
      <c r="C4529" s="2" t="str">
        <f t="shared" si="630"/>
        <v>Mid Adults</v>
      </c>
      <c r="D4529" s="2" t="s">
        <v>26</v>
      </c>
      <c r="E4529" s="2" t="s">
        <v>29</v>
      </c>
      <c r="F4529" s="2">
        <v>274.83</v>
      </c>
      <c r="G4529" s="2">
        <f t="shared" si="631"/>
        <v>1</v>
      </c>
      <c r="H4529" s="6">
        <v>46869</v>
      </c>
      <c r="I4529" s="12" t="str">
        <f t="shared" si="632"/>
        <v>2028</v>
      </c>
      <c r="J4529" s="10" t="str">
        <f t="shared" si="633"/>
        <v>Apr</v>
      </c>
      <c r="K4529" s="12" t="str">
        <f t="shared" si="634"/>
        <v>26</v>
      </c>
      <c r="L4529" s="2" t="s">
        <v>20</v>
      </c>
      <c r="M4529" s="2" t="s">
        <v>15</v>
      </c>
      <c r="N4529" s="2">
        <v>0.28000000000000003</v>
      </c>
      <c r="O4529" s="2" t="s">
        <v>16</v>
      </c>
      <c r="P4529" s="2">
        <v>14</v>
      </c>
      <c r="Q4529" s="2">
        <f t="shared" si="635"/>
        <v>2</v>
      </c>
      <c r="R4529" s="2">
        <v>19.63</v>
      </c>
      <c r="S4529" s="2">
        <f t="shared" si="636"/>
        <v>1</v>
      </c>
      <c r="T4529" s="42">
        <f>DataSet!G2674+DataSet!Q2674+DataSet!S2674</f>
        <v>5</v>
      </c>
      <c r="U4529" s="16" t="str">
        <f t="shared" si="637"/>
        <v>Medium</v>
      </c>
      <c r="V4529" s="4">
        <v>1</v>
      </c>
      <c r="W4529" s="33">
        <f t="shared" si="638"/>
        <v>541.89670588235299</v>
      </c>
      <c r="X4529" s="2" t="s">
        <v>28</v>
      </c>
    </row>
    <row r="4530" spans="1:24" ht="14.25" customHeight="1" x14ac:dyDescent="0.25">
      <c r="A4530" s="2">
        <v>3518</v>
      </c>
      <c r="B4530" s="2">
        <v>67</v>
      </c>
      <c r="C4530" s="2" t="str">
        <f t="shared" si="630"/>
        <v>Seniors</v>
      </c>
      <c r="D4530" s="2" t="s">
        <v>26</v>
      </c>
      <c r="E4530" s="2" t="s">
        <v>19</v>
      </c>
      <c r="F4530" s="2">
        <v>138.94</v>
      </c>
      <c r="G4530" s="2">
        <f t="shared" si="631"/>
        <v>1</v>
      </c>
      <c r="H4530" s="6">
        <v>47714</v>
      </c>
      <c r="I4530" s="12" t="str">
        <f t="shared" si="632"/>
        <v>2030</v>
      </c>
      <c r="J4530" s="10" t="str">
        <f t="shared" si="633"/>
        <v>Aug</v>
      </c>
      <c r="K4530" s="12" t="str">
        <f t="shared" si="634"/>
        <v>19</v>
      </c>
      <c r="L4530" s="2" t="s">
        <v>24</v>
      </c>
      <c r="M4530" s="2" t="s">
        <v>25</v>
      </c>
      <c r="N4530" s="2">
        <v>0.28000000000000003</v>
      </c>
      <c r="O4530" s="2" t="s">
        <v>21</v>
      </c>
      <c r="P4530" s="2">
        <v>19</v>
      </c>
      <c r="Q4530" s="2">
        <f t="shared" si="635"/>
        <v>3</v>
      </c>
      <c r="R4530" s="2">
        <v>7.31</v>
      </c>
      <c r="S4530" s="2">
        <f t="shared" si="636"/>
        <v>1</v>
      </c>
      <c r="T4530" s="42">
        <f>DataSet!G3519+DataSet!Q3519+DataSet!S3519</f>
        <v>7</v>
      </c>
      <c r="U4530" s="16" t="str">
        <f t="shared" si="637"/>
        <v>High</v>
      </c>
      <c r="V4530" s="4">
        <v>4</v>
      </c>
      <c r="W4530" s="33">
        <f t="shared" si="638"/>
        <v>533.04232323232304</v>
      </c>
      <c r="X4530" s="2" t="s">
        <v>17</v>
      </c>
    </row>
    <row r="4531" spans="1:24" ht="14.25" customHeight="1" x14ac:dyDescent="0.25">
      <c r="A4531" s="2">
        <v>3553</v>
      </c>
      <c r="B4531" s="2">
        <v>39</v>
      </c>
      <c r="C4531" s="2" t="str">
        <f t="shared" si="630"/>
        <v>Early Adults</v>
      </c>
      <c r="D4531" s="2" t="s">
        <v>18</v>
      </c>
      <c r="E4531" s="2" t="s">
        <v>29</v>
      </c>
      <c r="F4531" s="2">
        <v>747.89</v>
      </c>
      <c r="G4531" s="2">
        <f t="shared" si="631"/>
        <v>3</v>
      </c>
      <c r="H4531" s="6">
        <v>47749</v>
      </c>
      <c r="I4531" s="12" t="str">
        <f t="shared" si="632"/>
        <v>2030</v>
      </c>
      <c r="J4531" s="10" t="str">
        <f t="shared" si="633"/>
        <v>Sep</v>
      </c>
      <c r="K4531" s="12" t="str">
        <f t="shared" si="634"/>
        <v>23</v>
      </c>
      <c r="L4531" s="2" t="s">
        <v>20</v>
      </c>
      <c r="M4531" s="2" t="s">
        <v>15</v>
      </c>
      <c r="N4531" s="2">
        <v>0.28000000000000003</v>
      </c>
      <c r="O4531" s="2" t="s">
        <v>16</v>
      </c>
      <c r="P4531" s="2">
        <v>18</v>
      </c>
      <c r="Q4531" s="2">
        <f t="shared" si="635"/>
        <v>3</v>
      </c>
      <c r="R4531" s="2">
        <v>41.55</v>
      </c>
      <c r="S4531" s="2">
        <f t="shared" si="636"/>
        <v>1</v>
      </c>
      <c r="T4531" s="42">
        <f>DataSet!G3554+DataSet!Q3554+DataSet!S3554</f>
        <v>7</v>
      </c>
      <c r="U4531" s="16" t="str">
        <f t="shared" si="637"/>
        <v>High</v>
      </c>
      <c r="V4531" s="4">
        <v>4</v>
      </c>
      <c r="W4531" s="33">
        <f t="shared" si="638"/>
        <v>537.06377551020398</v>
      </c>
      <c r="X4531" s="2" t="s">
        <v>22</v>
      </c>
    </row>
    <row r="4532" spans="1:24" ht="14.25" customHeight="1" x14ac:dyDescent="0.25">
      <c r="A4532" s="2">
        <v>3558</v>
      </c>
      <c r="B4532" s="2">
        <v>58</v>
      </c>
      <c r="C4532" s="2" t="str">
        <f t="shared" si="630"/>
        <v>Late Adults</v>
      </c>
      <c r="D4532" s="2" t="s">
        <v>23</v>
      </c>
      <c r="E4532" s="2" t="s">
        <v>29</v>
      </c>
      <c r="F4532" s="2">
        <v>337.19</v>
      </c>
      <c r="G4532" s="2">
        <f t="shared" si="631"/>
        <v>1</v>
      </c>
      <c r="H4532" s="6">
        <v>47754</v>
      </c>
      <c r="I4532" s="12" t="str">
        <f t="shared" si="632"/>
        <v>2030</v>
      </c>
      <c r="J4532" s="10" t="str">
        <f t="shared" si="633"/>
        <v>Sep</v>
      </c>
      <c r="K4532" s="12" t="str">
        <f t="shared" si="634"/>
        <v>28</v>
      </c>
      <c r="L4532" s="2" t="s">
        <v>24</v>
      </c>
      <c r="M4532" s="2" t="s">
        <v>15</v>
      </c>
      <c r="N4532" s="2">
        <v>0.28000000000000003</v>
      </c>
      <c r="O4532" s="2" t="s">
        <v>21</v>
      </c>
      <c r="P4532" s="2">
        <v>19</v>
      </c>
      <c r="Q4532" s="2">
        <f t="shared" si="635"/>
        <v>3</v>
      </c>
      <c r="R4532" s="2">
        <v>17.75</v>
      </c>
      <c r="S4532" s="2">
        <f t="shared" si="636"/>
        <v>1</v>
      </c>
      <c r="T4532" s="42">
        <f>DataSet!G3559+DataSet!Q3559+DataSet!S3559</f>
        <v>7</v>
      </c>
      <c r="U4532" s="16" t="str">
        <f t="shared" si="637"/>
        <v>High</v>
      </c>
      <c r="V4532" s="4">
        <v>3</v>
      </c>
      <c r="W4532" s="33">
        <f t="shared" si="638"/>
        <v>495.32188118811888</v>
      </c>
      <c r="X4532" s="2" t="s">
        <v>28</v>
      </c>
    </row>
    <row r="4533" spans="1:24" ht="14.25" customHeight="1" x14ac:dyDescent="0.25">
      <c r="A4533" s="2">
        <v>3947</v>
      </c>
      <c r="B4533" s="2">
        <v>49</v>
      </c>
      <c r="C4533" s="2" t="str">
        <f t="shared" si="630"/>
        <v>Mid Adults</v>
      </c>
      <c r="D4533" s="2" t="s">
        <v>26</v>
      </c>
      <c r="E4533" s="2" t="s">
        <v>19</v>
      </c>
      <c r="F4533" s="2">
        <v>938.82</v>
      </c>
      <c r="G4533" s="2">
        <f t="shared" si="631"/>
        <v>3</v>
      </c>
      <c r="H4533" s="6">
        <v>48143</v>
      </c>
      <c r="I4533" s="12" t="str">
        <f t="shared" si="632"/>
        <v>2031</v>
      </c>
      <c r="J4533" s="10" t="str">
        <f t="shared" si="633"/>
        <v>Oct</v>
      </c>
      <c r="K4533" s="12" t="str">
        <f t="shared" si="634"/>
        <v>22</v>
      </c>
      <c r="L4533" s="2" t="s">
        <v>24</v>
      </c>
      <c r="M4533" s="2" t="s">
        <v>25</v>
      </c>
      <c r="N4533" s="2">
        <v>0.28000000000000003</v>
      </c>
      <c r="O4533" s="2" t="s">
        <v>21</v>
      </c>
      <c r="P4533" s="2">
        <v>14</v>
      </c>
      <c r="Q4533" s="2">
        <f t="shared" si="635"/>
        <v>2</v>
      </c>
      <c r="R4533" s="2">
        <v>67.06</v>
      </c>
      <c r="S4533" s="2">
        <f t="shared" si="636"/>
        <v>2</v>
      </c>
      <c r="T4533" s="42">
        <f>DataSet!G3948+DataSet!Q3948+DataSet!S3948</f>
        <v>5</v>
      </c>
      <c r="U4533" s="16" t="str">
        <f t="shared" si="637"/>
        <v>Medium</v>
      </c>
      <c r="V4533" s="4">
        <v>1</v>
      </c>
      <c r="W4533" s="33">
        <f t="shared" si="638"/>
        <v>545.07607142857137</v>
      </c>
      <c r="X4533" s="2" t="s">
        <v>17</v>
      </c>
    </row>
    <row r="4534" spans="1:24" ht="14.25" customHeight="1" x14ac:dyDescent="0.25">
      <c r="A4534" s="2">
        <v>4093</v>
      </c>
      <c r="B4534" s="2">
        <v>56</v>
      </c>
      <c r="C4534" s="2" t="str">
        <f t="shared" si="630"/>
        <v>Late Adults</v>
      </c>
      <c r="D4534" s="2" t="s">
        <v>26</v>
      </c>
      <c r="E4534" s="2" t="s">
        <v>29</v>
      </c>
      <c r="F4534" s="2">
        <v>294.76</v>
      </c>
      <c r="G4534" s="2">
        <f t="shared" si="631"/>
        <v>1</v>
      </c>
      <c r="H4534" s="6">
        <v>48289</v>
      </c>
      <c r="I4534" s="12" t="str">
        <f t="shared" si="632"/>
        <v>2032</v>
      </c>
      <c r="J4534" s="10" t="str">
        <f t="shared" si="633"/>
        <v>Mar</v>
      </c>
      <c r="K4534" s="12" t="str">
        <f t="shared" si="634"/>
        <v>16</v>
      </c>
      <c r="L4534" s="2" t="s">
        <v>24</v>
      </c>
      <c r="M4534" s="2" t="s">
        <v>15</v>
      </c>
      <c r="N4534" s="2">
        <v>0.28000000000000003</v>
      </c>
      <c r="O4534" s="2" t="s">
        <v>16</v>
      </c>
      <c r="P4534" s="2">
        <v>18</v>
      </c>
      <c r="Q4534" s="2">
        <f t="shared" si="635"/>
        <v>3</v>
      </c>
      <c r="R4534" s="2">
        <v>16.38</v>
      </c>
      <c r="S4534" s="2">
        <f t="shared" si="636"/>
        <v>1</v>
      </c>
      <c r="T4534" s="42">
        <f>DataSet!G4094+DataSet!Q4094+DataSet!S4094</f>
        <v>7</v>
      </c>
      <c r="U4534" s="16" t="str">
        <f t="shared" si="637"/>
        <v>High</v>
      </c>
      <c r="V4534" s="4">
        <v>2</v>
      </c>
      <c r="W4534" s="33">
        <f t="shared" si="638"/>
        <v>493.12649484536092</v>
      </c>
      <c r="X4534" s="2" t="s">
        <v>28</v>
      </c>
    </row>
    <row r="4535" spans="1:24" ht="14.25" customHeight="1" x14ac:dyDescent="0.25">
      <c r="A4535" s="2">
        <v>4120</v>
      </c>
      <c r="B4535" s="2">
        <v>56</v>
      </c>
      <c r="C4535" s="2" t="str">
        <f t="shared" si="630"/>
        <v>Late Adults</v>
      </c>
      <c r="D4535" s="2" t="s">
        <v>23</v>
      </c>
      <c r="E4535" s="2" t="s">
        <v>27</v>
      </c>
      <c r="F4535" s="2">
        <v>753.99</v>
      </c>
      <c r="G4535" s="2">
        <f t="shared" si="631"/>
        <v>3</v>
      </c>
      <c r="H4535" s="6">
        <v>48316</v>
      </c>
      <c r="I4535" s="12" t="str">
        <f t="shared" si="632"/>
        <v>2032</v>
      </c>
      <c r="J4535" s="10" t="str">
        <f t="shared" si="633"/>
        <v>Apr</v>
      </c>
      <c r="K4535" s="12" t="str">
        <f t="shared" si="634"/>
        <v>12</v>
      </c>
      <c r="L4535" s="2" t="s">
        <v>14</v>
      </c>
      <c r="M4535" s="2" t="s">
        <v>25</v>
      </c>
      <c r="N4535" s="2">
        <v>0.28000000000000003</v>
      </c>
      <c r="O4535" s="2" t="s">
        <v>21</v>
      </c>
      <c r="P4535" s="2">
        <v>5</v>
      </c>
      <c r="Q4535" s="2">
        <f t="shared" si="635"/>
        <v>1</v>
      </c>
      <c r="R4535" s="2">
        <v>150.80000000000001</v>
      </c>
      <c r="S4535" s="2">
        <f t="shared" si="636"/>
        <v>3</v>
      </c>
      <c r="T4535" s="42">
        <f>DataSet!G4121+DataSet!Q4121+DataSet!S4121</f>
        <v>6</v>
      </c>
      <c r="U4535" s="16" t="str">
        <f t="shared" si="637"/>
        <v>Medium</v>
      </c>
      <c r="V4535" s="4">
        <v>3</v>
      </c>
      <c r="W4535" s="33">
        <f t="shared" si="638"/>
        <v>496.90320000000008</v>
      </c>
      <c r="X4535" s="2" t="s">
        <v>22</v>
      </c>
    </row>
    <row r="4536" spans="1:24" ht="14.25" customHeight="1" x14ac:dyDescent="0.25">
      <c r="A4536" s="2">
        <v>4578</v>
      </c>
      <c r="B4536" s="2">
        <v>20</v>
      </c>
      <c r="C4536" s="2" t="str">
        <f t="shared" si="630"/>
        <v>Young Adults</v>
      </c>
      <c r="D4536" s="2" t="s">
        <v>18</v>
      </c>
      <c r="E4536" s="2" t="s">
        <v>13</v>
      </c>
      <c r="F4536" s="2">
        <v>115.66</v>
      </c>
      <c r="G4536" s="2">
        <f t="shared" si="631"/>
        <v>1</v>
      </c>
      <c r="H4536" s="6">
        <v>48774</v>
      </c>
      <c r="I4536" s="12" t="str">
        <f t="shared" si="632"/>
        <v>2033</v>
      </c>
      <c r="J4536" s="10" t="str">
        <f t="shared" si="633"/>
        <v>Jul</v>
      </c>
      <c r="K4536" s="12" t="str">
        <f t="shared" si="634"/>
        <v>14</v>
      </c>
      <c r="L4536" s="2" t="s">
        <v>30</v>
      </c>
      <c r="M4536" s="2" t="s">
        <v>25</v>
      </c>
      <c r="N4536" s="2">
        <v>0.28000000000000003</v>
      </c>
      <c r="O4536" s="2" t="s">
        <v>21</v>
      </c>
      <c r="P4536" s="2">
        <v>3</v>
      </c>
      <c r="Q4536" s="2">
        <f t="shared" si="635"/>
        <v>1</v>
      </c>
      <c r="R4536" s="2">
        <v>38.549999999999997</v>
      </c>
      <c r="S4536" s="2">
        <f t="shared" si="636"/>
        <v>1</v>
      </c>
      <c r="T4536" s="42">
        <f>DataSet!G4579+DataSet!Q4579+DataSet!S4579</f>
        <v>5</v>
      </c>
      <c r="U4536" s="16" t="str">
        <f t="shared" si="637"/>
        <v>Medium</v>
      </c>
      <c r="V4536" s="4">
        <v>4</v>
      </c>
      <c r="W4536" s="33">
        <f t="shared" si="638"/>
        <v>534.8903092783504</v>
      </c>
      <c r="X4536" s="2" t="s">
        <v>28</v>
      </c>
    </row>
    <row r="4537" spans="1:24" ht="14.25" customHeight="1" x14ac:dyDescent="0.25">
      <c r="A4537" s="2">
        <v>4645</v>
      </c>
      <c r="B4537" s="2">
        <v>19</v>
      </c>
      <c r="C4537" s="2" t="str">
        <f t="shared" si="630"/>
        <v>Young Adults</v>
      </c>
      <c r="D4537" s="2" t="s">
        <v>12</v>
      </c>
      <c r="E4537" s="2" t="s">
        <v>19</v>
      </c>
      <c r="F4537" s="2">
        <v>274.61</v>
      </c>
      <c r="G4537" s="2">
        <f t="shared" si="631"/>
        <v>1</v>
      </c>
      <c r="H4537" s="6">
        <v>48841</v>
      </c>
      <c r="I4537" s="12" t="str">
        <f t="shared" si="632"/>
        <v>2033</v>
      </c>
      <c r="J4537" s="10" t="str">
        <f t="shared" si="633"/>
        <v>Sep</v>
      </c>
      <c r="K4537" s="12" t="str">
        <f t="shared" si="634"/>
        <v>19</v>
      </c>
      <c r="L4537" s="2" t="s">
        <v>30</v>
      </c>
      <c r="M4537" s="2" t="s">
        <v>15</v>
      </c>
      <c r="N4537" s="2">
        <v>0.28000000000000003</v>
      </c>
      <c r="O4537" s="2" t="s">
        <v>16</v>
      </c>
      <c r="P4537" s="2">
        <v>4</v>
      </c>
      <c r="Q4537" s="2">
        <f t="shared" si="635"/>
        <v>1</v>
      </c>
      <c r="R4537" s="2">
        <v>68.650000000000006</v>
      </c>
      <c r="S4537" s="2">
        <f t="shared" si="636"/>
        <v>2</v>
      </c>
      <c r="T4537" s="42">
        <f>DataSet!G4646+DataSet!Q4646+DataSet!S4646</f>
        <v>5</v>
      </c>
      <c r="U4537" s="16" t="str">
        <f t="shared" si="637"/>
        <v>Medium</v>
      </c>
      <c r="V4537" s="4">
        <v>2</v>
      </c>
      <c r="W4537" s="33">
        <f t="shared" si="638"/>
        <v>495.19281250000012</v>
      </c>
      <c r="X4537" s="2" t="s">
        <v>17</v>
      </c>
    </row>
    <row r="4538" spans="1:24" ht="14.25" customHeight="1" x14ac:dyDescent="0.25">
      <c r="A4538" s="2">
        <v>4779</v>
      </c>
      <c r="B4538" s="2">
        <v>51</v>
      </c>
      <c r="C4538" s="2" t="str">
        <f t="shared" si="630"/>
        <v>Late Adults</v>
      </c>
      <c r="D4538" s="2" t="s">
        <v>23</v>
      </c>
      <c r="E4538" s="2" t="s">
        <v>29</v>
      </c>
      <c r="F4538" s="2">
        <v>184.6</v>
      </c>
      <c r="G4538" s="2">
        <f t="shared" si="631"/>
        <v>1</v>
      </c>
      <c r="H4538" s="6">
        <v>48975</v>
      </c>
      <c r="I4538" s="12" t="str">
        <f t="shared" si="632"/>
        <v>2034</v>
      </c>
      <c r="J4538" s="10" t="str">
        <f t="shared" si="633"/>
        <v>Jan</v>
      </c>
      <c r="K4538" s="12" t="str">
        <f t="shared" si="634"/>
        <v>31</v>
      </c>
      <c r="L4538" s="2" t="s">
        <v>20</v>
      </c>
      <c r="M4538" s="2" t="s">
        <v>25</v>
      </c>
      <c r="N4538" s="2">
        <v>0.28000000000000003</v>
      </c>
      <c r="O4538" s="2" t="s">
        <v>16</v>
      </c>
      <c r="P4538" s="2">
        <v>3</v>
      </c>
      <c r="Q4538" s="2">
        <f t="shared" si="635"/>
        <v>1</v>
      </c>
      <c r="R4538" s="2">
        <v>61.53</v>
      </c>
      <c r="S4538" s="2">
        <f t="shared" si="636"/>
        <v>2</v>
      </c>
      <c r="T4538" s="42">
        <f>DataSet!G4780+DataSet!Q4780+DataSet!S4780</f>
        <v>5</v>
      </c>
      <c r="U4538" s="16" t="str">
        <f t="shared" si="637"/>
        <v>Medium</v>
      </c>
      <c r="V4538" s="4">
        <v>5</v>
      </c>
      <c r="W4538" s="33">
        <f t="shared" si="638"/>
        <v>541.3383516483517</v>
      </c>
      <c r="X4538" s="2" t="s">
        <v>22</v>
      </c>
    </row>
    <row r="4539" spans="1:24" ht="14.25" customHeight="1" x14ac:dyDescent="0.25">
      <c r="A4539" s="2">
        <v>4884</v>
      </c>
      <c r="B4539" s="2">
        <v>20</v>
      </c>
      <c r="C4539" s="2" t="str">
        <f t="shared" si="630"/>
        <v>Young Adults</v>
      </c>
      <c r="D4539" s="2" t="s">
        <v>18</v>
      </c>
      <c r="E4539" s="2" t="s">
        <v>27</v>
      </c>
      <c r="F4539" s="2">
        <v>666.9</v>
      </c>
      <c r="G4539" s="2">
        <f t="shared" si="631"/>
        <v>3</v>
      </c>
      <c r="H4539" s="6">
        <v>49080</v>
      </c>
      <c r="I4539" s="12" t="str">
        <f t="shared" si="632"/>
        <v>2034</v>
      </c>
      <c r="J4539" s="10" t="str">
        <f t="shared" si="633"/>
        <v>May</v>
      </c>
      <c r="K4539" s="12" t="str">
        <f t="shared" si="634"/>
        <v>16</v>
      </c>
      <c r="L4539" s="2" t="s">
        <v>20</v>
      </c>
      <c r="M4539" s="2" t="s">
        <v>25</v>
      </c>
      <c r="N4539" s="2">
        <v>0.28000000000000003</v>
      </c>
      <c r="O4539" s="2" t="s">
        <v>16</v>
      </c>
      <c r="P4539" s="2">
        <v>18</v>
      </c>
      <c r="Q4539" s="2">
        <f t="shared" si="635"/>
        <v>3</v>
      </c>
      <c r="R4539" s="2">
        <v>37.049999999999997</v>
      </c>
      <c r="S4539" s="2">
        <f t="shared" si="636"/>
        <v>1</v>
      </c>
      <c r="T4539" s="42">
        <f>DataSet!G4885+DataSet!Q4885+DataSet!S4885</f>
        <v>4</v>
      </c>
      <c r="U4539" s="16" t="str">
        <f t="shared" si="637"/>
        <v>Low</v>
      </c>
      <c r="V4539" s="4">
        <v>2</v>
      </c>
      <c r="W4539" s="33">
        <f t="shared" si="638"/>
        <v>497.51473684210538</v>
      </c>
      <c r="X4539" s="2" t="s">
        <v>28</v>
      </c>
    </row>
    <row r="4540" spans="1:24" ht="14.25" customHeight="1" x14ac:dyDescent="0.25">
      <c r="A4540" s="2">
        <v>44</v>
      </c>
      <c r="B4540" s="2">
        <v>37</v>
      </c>
      <c r="C4540" s="2" t="str">
        <f t="shared" si="630"/>
        <v>Early Adults</v>
      </c>
      <c r="D4540" s="2" t="s">
        <v>12</v>
      </c>
      <c r="E4540" s="2" t="s">
        <v>13</v>
      </c>
      <c r="F4540" s="2">
        <v>833.93</v>
      </c>
      <c r="G4540" s="2">
        <f t="shared" si="631"/>
        <v>3</v>
      </c>
      <c r="H4540" s="6">
        <v>44240</v>
      </c>
      <c r="I4540" s="12" t="str">
        <f t="shared" si="632"/>
        <v>2021</v>
      </c>
      <c r="J4540" s="10" t="str">
        <f t="shared" si="633"/>
        <v>Feb</v>
      </c>
      <c r="K4540" s="12" t="str">
        <f t="shared" si="634"/>
        <v>13</v>
      </c>
      <c r="L4540" s="2" t="s">
        <v>30</v>
      </c>
      <c r="M4540" s="2" t="s">
        <v>15</v>
      </c>
      <c r="N4540" s="2">
        <v>0.27</v>
      </c>
      <c r="O4540" s="2" t="s">
        <v>21</v>
      </c>
      <c r="P4540" s="2">
        <v>2</v>
      </c>
      <c r="Q4540" s="2">
        <f t="shared" si="635"/>
        <v>1</v>
      </c>
      <c r="R4540" s="2">
        <v>416.96</v>
      </c>
      <c r="S4540" s="2">
        <f t="shared" si="636"/>
        <v>3</v>
      </c>
      <c r="T4540" s="42">
        <f>DataSet!G45+DataSet!Q45+DataSet!S45</f>
        <v>7</v>
      </c>
      <c r="U4540" s="16" t="str">
        <f t="shared" si="637"/>
        <v>High</v>
      </c>
      <c r="V4540" s="4">
        <v>1</v>
      </c>
      <c r="W4540" s="33">
        <f t="shared" si="638"/>
        <v>540.33216867469866</v>
      </c>
      <c r="X4540" s="2" t="s">
        <v>22</v>
      </c>
    </row>
    <row r="4541" spans="1:24" ht="14.25" customHeight="1" x14ac:dyDescent="0.25">
      <c r="A4541" s="2">
        <v>86</v>
      </c>
      <c r="B4541" s="2">
        <v>38</v>
      </c>
      <c r="C4541" s="2" t="str">
        <f t="shared" si="630"/>
        <v>Early Adults</v>
      </c>
      <c r="D4541" s="2" t="s">
        <v>18</v>
      </c>
      <c r="E4541" s="2" t="s">
        <v>29</v>
      </c>
      <c r="F4541" s="2">
        <v>922.83</v>
      </c>
      <c r="G4541" s="2">
        <f t="shared" si="631"/>
        <v>3</v>
      </c>
      <c r="H4541" s="6">
        <v>44282</v>
      </c>
      <c r="I4541" s="12" t="str">
        <f t="shared" si="632"/>
        <v>2021</v>
      </c>
      <c r="J4541" s="10" t="str">
        <f t="shared" si="633"/>
        <v>Mar</v>
      </c>
      <c r="K4541" s="12" t="str">
        <f t="shared" si="634"/>
        <v>27</v>
      </c>
      <c r="L4541" s="2" t="s">
        <v>24</v>
      </c>
      <c r="M4541" s="2" t="s">
        <v>15</v>
      </c>
      <c r="N4541" s="2">
        <v>0.27</v>
      </c>
      <c r="O4541" s="2" t="s">
        <v>21</v>
      </c>
      <c r="P4541" s="2">
        <v>8</v>
      </c>
      <c r="Q4541" s="2">
        <f t="shared" si="635"/>
        <v>2</v>
      </c>
      <c r="R4541" s="2">
        <v>115.35</v>
      </c>
      <c r="S4541" s="2">
        <f t="shared" si="636"/>
        <v>2</v>
      </c>
      <c r="T4541" s="42">
        <f>DataSet!G87+DataSet!Q87+DataSet!S87</f>
        <v>6</v>
      </c>
      <c r="U4541" s="16" t="str">
        <f t="shared" si="637"/>
        <v>Medium</v>
      </c>
      <c r="V4541" s="4">
        <v>2</v>
      </c>
      <c r="W4541" s="33">
        <f t="shared" si="638"/>
        <v>495.71276595744695</v>
      </c>
      <c r="X4541" s="2" t="s">
        <v>17</v>
      </c>
    </row>
    <row r="4542" spans="1:24" ht="14.25" customHeight="1" x14ac:dyDescent="0.25">
      <c r="A4542" s="2">
        <v>129</v>
      </c>
      <c r="B4542" s="2">
        <v>28</v>
      </c>
      <c r="C4542" s="2" t="str">
        <f t="shared" si="630"/>
        <v>Young Adults</v>
      </c>
      <c r="D4542" s="2" t="s">
        <v>26</v>
      </c>
      <c r="E4542" s="2" t="s">
        <v>13</v>
      </c>
      <c r="F4542" s="2">
        <v>801.08</v>
      </c>
      <c r="G4542" s="2">
        <f t="shared" si="631"/>
        <v>3</v>
      </c>
      <c r="H4542" s="6">
        <v>44325</v>
      </c>
      <c r="I4542" s="12" t="str">
        <f t="shared" si="632"/>
        <v>2021</v>
      </c>
      <c r="J4542" s="10" t="str">
        <f t="shared" si="633"/>
        <v>May</v>
      </c>
      <c r="K4542" s="12" t="str">
        <f t="shared" si="634"/>
        <v>09</v>
      </c>
      <c r="L4542" s="2" t="s">
        <v>20</v>
      </c>
      <c r="M4542" s="2" t="s">
        <v>25</v>
      </c>
      <c r="N4542" s="2">
        <v>0.27</v>
      </c>
      <c r="O4542" s="2" t="s">
        <v>21</v>
      </c>
      <c r="P4542" s="2">
        <v>3</v>
      </c>
      <c r="Q4542" s="2">
        <f t="shared" si="635"/>
        <v>1</v>
      </c>
      <c r="R4542" s="2">
        <v>267.02999999999997</v>
      </c>
      <c r="S4542" s="2">
        <f t="shared" si="636"/>
        <v>3</v>
      </c>
      <c r="T4542" s="42">
        <f>DataSet!G130+DataSet!Q130+DataSet!S130</f>
        <v>4</v>
      </c>
      <c r="U4542" s="16" t="str">
        <f t="shared" si="637"/>
        <v>Low</v>
      </c>
      <c r="V4542" s="4">
        <v>5</v>
      </c>
      <c r="W4542" s="33">
        <f t="shared" si="638"/>
        <v>545.30211111111123</v>
      </c>
      <c r="X4542" s="2" t="s">
        <v>22</v>
      </c>
    </row>
    <row r="4543" spans="1:24" ht="14.25" customHeight="1" x14ac:dyDescent="0.25">
      <c r="A4543" s="2">
        <v>167</v>
      </c>
      <c r="B4543" s="2">
        <v>42</v>
      </c>
      <c r="C4543" s="2" t="str">
        <f t="shared" si="630"/>
        <v>Mid Adults</v>
      </c>
      <c r="D4543" s="2" t="s">
        <v>18</v>
      </c>
      <c r="E4543" s="2" t="s">
        <v>27</v>
      </c>
      <c r="F4543" s="2">
        <v>828.47</v>
      </c>
      <c r="G4543" s="2">
        <f t="shared" si="631"/>
        <v>3</v>
      </c>
      <c r="H4543" s="6">
        <v>44363</v>
      </c>
      <c r="I4543" s="12" t="str">
        <f t="shared" si="632"/>
        <v>2021</v>
      </c>
      <c r="J4543" s="10" t="str">
        <f t="shared" si="633"/>
        <v>Jun</v>
      </c>
      <c r="K4543" s="12" t="str">
        <f t="shared" si="634"/>
        <v>16</v>
      </c>
      <c r="L4543" s="2" t="s">
        <v>30</v>
      </c>
      <c r="M4543" s="2" t="s">
        <v>15</v>
      </c>
      <c r="N4543" s="2">
        <v>0.27</v>
      </c>
      <c r="O4543" s="2" t="s">
        <v>21</v>
      </c>
      <c r="P4543" s="2">
        <v>3</v>
      </c>
      <c r="Q4543" s="2">
        <f t="shared" si="635"/>
        <v>1</v>
      </c>
      <c r="R4543" s="2">
        <v>276.16000000000003</v>
      </c>
      <c r="S4543" s="2">
        <f t="shared" si="636"/>
        <v>3</v>
      </c>
      <c r="T4543" s="42">
        <f>DataSet!G168+DataSet!Q168+DataSet!S168</f>
        <v>6</v>
      </c>
      <c r="U4543" s="16" t="str">
        <f t="shared" si="637"/>
        <v>Medium</v>
      </c>
      <c r="V4543" s="4">
        <v>3</v>
      </c>
      <c r="W4543" s="33">
        <f t="shared" si="638"/>
        <v>494.30636363636376</v>
      </c>
      <c r="X4543" s="2" t="s">
        <v>17</v>
      </c>
    </row>
    <row r="4544" spans="1:24" ht="14.25" customHeight="1" x14ac:dyDescent="0.25">
      <c r="A4544" s="2">
        <v>305</v>
      </c>
      <c r="B4544" s="2">
        <v>68</v>
      </c>
      <c r="C4544" s="2" t="str">
        <f t="shared" si="630"/>
        <v>Seniors</v>
      </c>
      <c r="D4544" s="2" t="s">
        <v>18</v>
      </c>
      <c r="E4544" s="2" t="s">
        <v>13</v>
      </c>
      <c r="F4544" s="2">
        <v>868.69</v>
      </c>
      <c r="G4544" s="2">
        <f t="shared" si="631"/>
        <v>3</v>
      </c>
      <c r="H4544" s="6">
        <v>44501</v>
      </c>
      <c r="I4544" s="12" t="str">
        <f t="shared" si="632"/>
        <v>2021</v>
      </c>
      <c r="J4544" s="10" t="str">
        <f t="shared" si="633"/>
        <v>Nov</v>
      </c>
      <c r="K4544" s="12" t="str">
        <f t="shared" si="634"/>
        <v>01</v>
      </c>
      <c r="L4544" s="2" t="s">
        <v>14</v>
      </c>
      <c r="M4544" s="2" t="s">
        <v>15</v>
      </c>
      <c r="N4544" s="2">
        <v>0.27</v>
      </c>
      <c r="O4544" s="2" t="s">
        <v>21</v>
      </c>
      <c r="P4544" s="2">
        <v>15</v>
      </c>
      <c r="Q4544" s="2">
        <f t="shared" si="635"/>
        <v>2</v>
      </c>
      <c r="R4544" s="2">
        <v>57.91</v>
      </c>
      <c r="S4544" s="2">
        <f t="shared" si="636"/>
        <v>2</v>
      </c>
      <c r="T4544" s="42">
        <f>DataSet!G306+DataSet!Q306+DataSet!S306</f>
        <v>4</v>
      </c>
      <c r="U4544" s="16" t="str">
        <f t="shared" si="637"/>
        <v>Low</v>
      </c>
      <c r="V4544" s="4">
        <v>5</v>
      </c>
      <c r="W4544" s="33">
        <f t="shared" si="638"/>
        <v>542.42820224719117</v>
      </c>
      <c r="X4544" s="2" t="s">
        <v>28</v>
      </c>
    </row>
    <row r="4545" spans="1:24" ht="14.25" customHeight="1" x14ac:dyDescent="0.25">
      <c r="A4545" s="2">
        <v>484</v>
      </c>
      <c r="B4545" s="2">
        <v>22</v>
      </c>
      <c r="C4545" s="2" t="str">
        <f t="shared" si="630"/>
        <v>Young Adults</v>
      </c>
      <c r="D4545" s="2" t="s">
        <v>18</v>
      </c>
      <c r="E4545" s="2" t="s">
        <v>13</v>
      </c>
      <c r="F4545" s="2">
        <v>510.29</v>
      </c>
      <c r="G4545" s="2">
        <f t="shared" si="631"/>
        <v>2</v>
      </c>
      <c r="H4545" s="6">
        <v>44680</v>
      </c>
      <c r="I4545" s="12" t="str">
        <f t="shared" si="632"/>
        <v>2022</v>
      </c>
      <c r="J4545" s="10" t="str">
        <f t="shared" si="633"/>
        <v>Apr</v>
      </c>
      <c r="K4545" s="12" t="str">
        <f t="shared" si="634"/>
        <v>29</v>
      </c>
      <c r="L4545" s="2" t="s">
        <v>24</v>
      </c>
      <c r="M4545" s="2" t="s">
        <v>15</v>
      </c>
      <c r="N4545" s="2">
        <v>0.27</v>
      </c>
      <c r="O4545" s="2" t="s">
        <v>16</v>
      </c>
      <c r="P4545" s="2">
        <v>18</v>
      </c>
      <c r="Q4545" s="2">
        <f t="shared" si="635"/>
        <v>3</v>
      </c>
      <c r="R4545" s="2">
        <v>28.35</v>
      </c>
      <c r="S4545" s="2">
        <f t="shared" si="636"/>
        <v>1</v>
      </c>
      <c r="T4545" s="42">
        <f>DataSet!G485+DataSet!Q485+DataSet!S485</f>
        <v>7</v>
      </c>
      <c r="U4545" s="16" t="str">
        <f t="shared" si="637"/>
        <v>High</v>
      </c>
      <c r="V4545" s="4">
        <v>3</v>
      </c>
      <c r="W4545" s="33">
        <f t="shared" si="638"/>
        <v>490.89653061224493</v>
      </c>
      <c r="X4545" s="2" t="s">
        <v>17</v>
      </c>
    </row>
    <row r="4546" spans="1:24" ht="14.25" customHeight="1" x14ac:dyDescent="0.25">
      <c r="A4546" s="2">
        <v>542</v>
      </c>
      <c r="B4546" s="2">
        <v>62</v>
      </c>
      <c r="C4546" s="2" t="str">
        <f t="shared" ref="C4546:C4609" si="639">IF(AND(B4546&gt;=18, B4546&lt;=29), "Young Adults",
   IF(AND(B4546&gt;=30, B4546&lt;=39), "Early Adults",
      IF(AND(B4546&gt;=40, B4546&lt;=49), "Mid Adults",
         IF(AND(B4546&gt;=50, B4546&lt;=59), "Late Adults",
            IF(AND(B4546&gt;=60, B4546&lt;=69), "Seniors", "Out of Range")
         )
      )
   )
)</f>
        <v>Seniors</v>
      </c>
      <c r="D4546" s="2" t="s">
        <v>18</v>
      </c>
      <c r="E4546" s="2" t="s">
        <v>27</v>
      </c>
      <c r="F4546" s="2">
        <v>451.19</v>
      </c>
      <c r="G4546" s="2">
        <f t="shared" ref="G4546:G4609" si="640">IF(F4546 &lt;= 350, 1, IF(F4546&gt; 350, IF(F4546 &lt;= 650, 2, 3)))</f>
        <v>2</v>
      </c>
      <c r="H4546" s="6">
        <v>44738</v>
      </c>
      <c r="I4546" s="12" t="str">
        <f t="shared" ref="I4546:I4609" si="641">TEXT(H4546, "yyyy")</f>
        <v>2022</v>
      </c>
      <c r="J4546" s="10" t="str">
        <f t="shared" ref="J4546:J4609" si="642">TEXT(H4546, "mmm")</f>
        <v>Jun</v>
      </c>
      <c r="K4546" s="12" t="str">
        <f t="shared" ref="K4546:K4609" si="643">TEXT(H4546, "dd")</f>
        <v>26</v>
      </c>
      <c r="L4546" s="2" t="s">
        <v>30</v>
      </c>
      <c r="M4546" s="2" t="s">
        <v>15</v>
      </c>
      <c r="N4546" s="2">
        <v>0.27</v>
      </c>
      <c r="O4546" s="2" t="s">
        <v>16</v>
      </c>
      <c r="P4546" s="2">
        <v>17</v>
      </c>
      <c r="Q4546" s="2">
        <f t="shared" ref="Q4546:Q4609" si="644">IF(P4546 &lt;= 5, 1, IF(P4546&gt; 5, IF(P4546 &lt;= 15, 2, 3)))</f>
        <v>3</v>
      </c>
      <c r="R4546" s="2">
        <v>26.54</v>
      </c>
      <c r="S4546" s="2">
        <f t="shared" ref="S4546:S4609" si="645">IF(R4546 &lt;= 50, 1, IF(R4546&gt; 50, IF(R4546 &lt;= 150, 2, 3)))</f>
        <v>1</v>
      </c>
      <c r="T4546" s="42">
        <f>DataSet!G543+DataSet!Q543+DataSet!S543</f>
        <v>7</v>
      </c>
      <c r="U4546" s="16" t="str">
        <f t="shared" ref="U4546:U4609" si="646">IF(T4546&lt;=4,"Low",IF(T4546&lt;=6,"Medium","High"))</f>
        <v>High</v>
      </c>
      <c r="V4546" s="4">
        <v>5</v>
      </c>
      <c r="W4546" s="33">
        <f t="shared" ref="W4546:W4609" si="647">AVERAGEIFS(F4546:F9545, V4546:V9545,V4546 )</f>
        <v>538.72068181818202</v>
      </c>
      <c r="X4546" s="2" t="s">
        <v>22</v>
      </c>
    </row>
    <row r="4547" spans="1:24" ht="14.25" customHeight="1" x14ac:dyDescent="0.25">
      <c r="A4547" s="2">
        <v>796</v>
      </c>
      <c r="B4547" s="2">
        <v>20</v>
      </c>
      <c r="C4547" s="2" t="str">
        <f t="shared" si="639"/>
        <v>Young Adults</v>
      </c>
      <c r="D4547" s="2" t="s">
        <v>12</v>
      </c>
      <c r="E4547" s="2" t="s">
        <v>27</v>
      </c>
      <c r="F4547" s="2">
        <v>343.04</v>
      </c>
      <c r="G4547" s="2">
        <f t="shared" si="640"/>
        <v>1</v>
      </c>
      <c r="H4547" s="6">
        <v>44992</v>
      </c>
      <c r="I4547" s="12" t="str">
        <f t="shared" si="641"/>
        <v>2023</v>
      </c>
      <c r="J4547" s="10" t="str">
        <f t="shared" si="642"/>
        <v>Mar</v>
      </c>
      <c r="K4547" s="12" t="str">
        <f t="shared" si="643"/>
        <v>07</v>
      </c>
      <c r="L4547" s="2" t="s">
        <v>20</v>
      </c>
      <c r="M4547" s="2" t="s">
        <v>15</v>
      </c>
      <c r="N4547" s="2">
        <v>0.27</v>
      </c>
      <c r="O4547" s="2" t="s">
        <v>16</v>
      </c>
      <c r="P4547" s="2">
        <v>7</v>
      </c>
      <c r="Q4547" s="2">
        <f t="shared" si="644"/>
        <v>2</v>
      </c>
      <c r="R4547" s="2">
        <v>49.01</v>
      </c>
      <c r="S4547" s="2">
        <f t="shared" si="645"/>
        <v>1</v>
      </c>
      <c r="T4547" s="42">
        <f>DataSet!G797+DataSet!Q797+DataSet!S797</f>
        <v>6</v>
      </c>
      <c r="U4547" s="16" t="str">
        <f t="shared" si="646"/>
        <v>Medium</v>
      </c>
      <c r="V4547" s="4">
        <v>5</v>
      </c>
      <c r="W4547" s="33">
        <f t="shared" si="647"/>
        <v>539.72678160919554</v>
      </c>
      <c r="X4547" s="2" t="s">
        <v>22</v>
      </c>
    </row>
    <row r="4548" spans="1:24" ht="14.25" customHeight="1" x14ac:dyDescent="0.25">
      <c r="A4548" s="2">
        <v>1034</v>
      </c>
      <c r="B4548" s="2">
        <v>18</v>
      </c>
      <c r="C4548" s="2" t="str">
        <f t="shared" si="639"/>
        <v>Young Adults</v>
      </c>
      <c r="D4548" s="2" t="s">
        <v>12</v>
      </c>
      <c r="E4548" s="2" t="s">
        <v>13</v>
      </c>
      <c r="F4548" s="2">
        <v>799.49</v>
      </c>
      <c r="G4548" s="2">
        <f t="shared" si="640"/>
        <v>3</v>
      </c>
      <c r="H4548" s="6">
        <v>45230</v>
      </c>
      <c r="I4548" s="12" t="str">
        <f t="shared" si="641"/>
        <v>2023</v>
      </c>
      <c r="J4548" s="10" t="str">
        <f t="shared" si="642"/>
        <v>Oct</v>
      </c>
      <c r="K4548" s="12" t="str">
        <f t="shared" si="643"/>
        <v>31</v>
      </c>
      <c r="L4548" s="2" t="s">
        <v>24</v>
      </c>
      <c r="M4548" s="2" t="s">
        <v>15</v>
      </c>
      <c r="N4548" s="2">
        <v>0.27</v>
      </c>
      <c r="O4548" s="2" t="s">
        <v>16</v>
      </c>
      <c r="P4548" s="2">
        <v>13</v>
      </c>
      <c r="Q4548" s="2">
        <f t="shared" si="644"/>
        <v>2</v>
      </c>
      <c r="R4548" s="2">
        <v>61.5</v>
      </c>
      <c r="S4548" s="2">
        <f t="shared" si="645"/>
        <v>2</v>
      </c>
      <c r="T4548" s="42">
        <f>DataSet!G1035+DataSet!Q1035+DataSet!S1035</f>
        <v>5</v>
      </c>
      <c r="U4548" s="16" t="str">
        <f t="shared" si="646"/>
        <v>Medium</v>
      </c>
      <c r="V4548" s="4">
        <v>3</v>
      </c>
      <c r="W4548" s="33">
        <f t="shared" si="647"/>
        <v>490.69659793814441</v>
      </c>
      <c r="X4548" s="2" t="s">
        <v>22</v>
      </c>
    </row>
    <row r="4549" spans="1:24" ht="14.25" customHeight="1" x14ac:dyDescent="0.25">
      <c r="A4549" s="2">
        <v>1228</v>
      </c>
      <c r="B4549" s="2">
        <v>55</v>
      </c>
      <c r="C4549" s="2" t="str">
        <f t="shared" si="639"/>
        <v>Late Adults</v>
      </c>
      <c r="D4549" s="2" t="s">
        <v>26</v>
      </c>
      <c r="E4549" s="2" t="s">
        <v>29</v>
      </c>
      <c r="F4549" s="2">
        <v>583.55999999999995</v>
      </c>
      <c r="G4549" s="2">
        <f t="shared" si="640"/>
        <v>2</v>
      </c>
      <c r="H4549" s="6">
        <v>45424</v>
      </c>
      <c r="I4549" s="12" t="str">
        <f t="shared" si="641"/>
        <v>2024</v>
      </c>
      <c r="J4549" s="10" t="str">
        <f t="shared" si="642"/>
        <v>May</v>
      </c>
      <c r="K4549" s="12" t="str">
        <f t="shared" si="643"/>
        <v>12</v>
      </c>
      <c r="L4549" s="2" t="s">
        <v>14</v>
      </c>
      <c r="M4549" s="2" t="s">
        <v>25</v>
      </c>
      <c r="N4549" s="2">
        <v>0.27</v>
      </c>
      <c r="O4549" s="2" t="s">
        <v>21</v>
      </c>
      <c r="P4549" s="2">
        <v>18</v>
      </c>
      <c r="Q4549" s="2">
        <f t="shared" si="644"/>
        <v>3</v>
      </c>
      <c r="R4549" s="2">
        <v>32.42</v>
      </c>
      <c r="S4549" s="2">
        <f t="shared" si="645"/>
        <v>1</v>
      </c>
      <c r="T4549" s="42">
        <f>DataSet!G1229+DataSet!Q1229+DataSet!S1229</f>
        <v>6</v>
      </c>
      <c r="U4549" s="16" t="str">
        <f t="shared" si="646"/>
        <v>Medium</v>
      </c>
      <c r="V4549" s="4">
        <v>5</v>
      </c>
      <c r="W4549" s="33">
        <f t="shared" si="647"/>
        <v>542.01383720930244</v>
      </c>
      <c r="X4549" s="2" t="s">
        <v>22</v>
      </c>
    </row>
    <row r="4550" spans="1:24" ht="14.25" customHeight="1" x14ac:dyDescent="0.25">
      <c r="A4550" s="2">
        <v>1401</v>
      </c>
      <c r="B4550" s="2">
        <v>48</v>
      </c>
      <c r="C4550" s="2" t="str">
        <f t="shared" si="639"/>
        <v>Mid Adults</v>
      </c>
      <c r="D4550" s="2" t="s">
        <v>12</v>
      </c>
      <c r="E4550" s="2" t="s">
        <v>19</v>
      </c>
      <c r="F4550" s="2">
        <v>684.85</v>
      </c>
      <c r="G4550" s="2">
        <f t="shared" si="640"/>
        <v>3</v>
      </c>
      <c r="H4550" s="6">
        <v>45597</v>
      </c>
      <c r="I4550" s="12" t="str">
        <f t="shared" si="641"/>
        <v>2024</v>
      </c>
      <c r="J4550" s="10" t="str">
        <f t="shared" si="642"/>
        <v>Nov</v>
      </c>
      <c r="K4550" s="12" t="str">
        <f t="shared" si="643"/>
        <v>01</v>
      </c>
      <c r="L4550" s="2" t="s">
        <v>14</v>
      </c>
      <c r="M4550" s="2" t="s">
        <v>25</v>
      </c>
      <c r="N4550" s="2">
        <v>0.27</v>
      </c>
      <c r="O4550" s="2" t="s">
        <v>16</v>
      </c>
      <c r="P4550" s="2">
        <v>17</v>
      </c>
      <c r="Q4550" s="2">
        <f t="shared" si="644"/>
        <v>3</v>
      </c>
      <c r="R4550" s="2">
        <v>40.29</v>
      </c>
      <c r="S4550" s="2">
        <f t="shared" si="645"/>
        <v>1</v>
      </c>
      <c r="T4550" s="42">
        <f>DataSet!G1402+DataSet!Q1402+DataSet!S1402</f>
        <v>7</v>
      </c>
      <c r="U4550" s="16" t="str">
        <f t="shared" si="646"/>
        <v>High</v>
      </c>
      <c r="V4550" s="4">
        <v>4</v>
      </c>
      <c r="W4550" s="33">
        <f t="shared" si="647"/>
        <v>539.25729166666656</v>
      </c>
      <c r="X4550" s="2" t="s">
        <v>17</v>
      </c>
    </row>
    <row r="4551" spans="1:24" ht="14.25" customHeight="1" x14ac:dyDescent="0.25">
      <c r="A4551" s="2">
        <v>1559</v>
      </c>
      <c r="B4551" s="2">
        <v>41</v>
      </c>
      <c r="C4551" s="2" t="str">
        <f t="shared" si="639"/>
        <v>Mid Adults</v>
      </c>
      <c r="D4551" s="2" t="s">
        <v>23</v>
      </c>
      <c r="E4551" s="2" t="s">
        <v>29</v>
      </c>
      <c r="F4551" s="2">
        <v>104.68</v>
      </c>
      <c r="G4551" s="2">
        <f t="shared" si="640"/>
        <v>1</v>
      </c>
      <c r="H4551" s="6">
        <v>45755</v>
      </c>
      <c r="I4551" s="12" t="str">
        <f t="shared" si="641"/>
        <v>2025</v>
      </c>
      <c r="J4551" s="10" t="str">
        <f t="shared" si="642"/>
        <v>Apr</v>
      </c>
      <c r="K4551" s="12" t="str">
        <f t="shared" si="643"/>
        <v>08</v>
      </c>
      <c r="L4551" s="2" t="s">
        <v>20</v>
      </c>
      <c r="M4551" s="2" t="s">
        <v>25</v>
      </c>
      <c r="N4551" s="2">
        <v>0.27</v>
      </c>
      <c r="O4551" s="2" t="s">
        <v>21</v>
      </c>
      <c r="P4551" s="2">
        <v>4</v>
      </c>
      <c r="Q4551" s="2">
        <f t="shared" si="644"/>
        <v>1</v>
      </c>
      <c r="R4551" s="2">
        <v>26.17</v>
      </c>
      <c r="S4551" s="2">
        <f t="shared" si="645"/>
        <v>1</v>
      </c>
      <c r="T4551" s="42">
        <f>DataSet!G1560+DataSet!Q1560+DataSet!S1560</f>
        <v>6</v>
      </c>
      <c r="U4551" s="16" t="str">
        <f t="shared" si="646"/>
        <v>Medium</v>
      </c>
      <c r="V4551" s="4">
        <v>5</v>
      </c>
      <c r="W4551" s="33">
        <f t="shared" si="647"/>
        <v>541.52505882352955</v>
      </c>
      <c r="X4551" s="2" t="s">
        <v>28</v>
      </c>
    </row>
    <row r="4552" spans="1:24" ht="14.25" customHeight="1" x14ac:dyDescent="0.25">
      <c r="A4552" s="2">
        <v>1661</v>
      </c>
      <c r="B4552" s="2">
        <v>43</v>
      </c>
      <c r="C4552" s="2" t="str">
        <f t="shared" si="639"/>
        <v>Mid Adults</v>
      </c>
      <c r="D4552" s="2" t="s">
        <v>12</v>
      </c>
      <c r="E4552" s="2" t="s">
        <v>19</v>
      </c>
      <c r="F4552" s="2">
        <v>980.57</v>
      </c>
      <c r="G4552" s="2">
        <f t="shared" si="640"/>
        <v>3</v>
      </c>
      <c r="H4552" s="6">
        <v>45857</v>
      </c>
      <c r="I4552" s="12" t="str">
        <f t="shared" si="641"/>
        <v>2025</v>
      </c>
      <c r="J4552" s="10" t="str">
        <f t="shared" si="642"/>
        <v>Jul</v>
      </c>
      <c r="K4552" s="12" t="str">
        <f t="shared" si="643"/>
        <v>19</v>
      </c>
      <c r="L4552" s="2" t="s">
        <v>24</v>
      </c>
      <c r="M4552" s="2" t="s">
        <v>15</v>
      </c>
      <c r="N4552" s="2">
        <v>0.27</v>
      </c>
      <c r="O4552" s="2" t="s">
        <v>16</v>
      </c>
      <c r="P4552" s="2">
        <v>1</v>
      </c>
      <c r="Q4552" s="2">
        <f t="shared" si="644"/>
        <v>1</v>
      </c>
      <c r="R4552" s="2">
        <v>980.57</v>
      </c>
      <c r="S4552" s="2">
        <f t="shared" si="645"/>
        <v>3</v>
      </c>
      <c r="T4552" s="42">
        <f>DataSet!G1662+DataSet!Q1662+DataSet!S1662</f>
        <v>5</v>
      </c>
      <c r="U4552" s="16" t="str">
        <f t="shared" si="646"/>
        <v>Medium</v>
      </c>
      <c r="V4552" s="4">
        <v>5</v>
      </c>
      <c r="W4552" s="33">
        <f t="shared" si="647"/>
        <v>546.72559523809537</v>
      </c>
      <c r="X4552" s="2" t="s">
        <v>22</v>
      </c>
    </row>
    <row r="4553" spans="1:24" ht="14.25" customHeight="1" x14ac:dyDescent="0.25">
      <c r="A4553" s="2">
        <v>1726</v>
      </c>
      <c r="B4553" s="2">
        <v>55</v>
      </c>
      <c r="C4553" s="2" t="str">
        <f t="shared" si="639"/>
        <v>Late Adults</v>
      </c>
      <c r="D4553" s="2" t="s">
        <v>23</v>
      </c>
      <c r="E4553" s="2" t="s">
        <v>27</v>
      </c>
      <c r="F4553" s="2">
        <v>237.85</v>
      </c>
      <c r="G4553" s="2">
        <f t="shared" si="640"/>
        <v>1</v>
      </c>
      <c r="H4553" s="6">
        <v>45922</v>
      </c>
      <c r="I4553" s="12" t="str">
        <f t="shared" si="641"/>
        <v>2025</v>
      </c>
      <c r="J4553" s="10" t="str">
        <f t="shared" si="642"/>
        <v>Sep</v>
      </c>
      <c r="K4553" s="12" t="str">
        <f t="shared" si="643"/>
        <v>22</v>
      </c>
      <c r="L4553" s="2" t="s">
        <v>14</v>
      </c>
      <c r="M4553" s="2" t="s">
        <v>25</v>
      </c>
      <c r="N4553" s="2">
        <v>0.27</v>
      </c>
      <c r="O4553" s="2" t="s">
        <v>16</v>
      </c>
      <c r="P4553" s="2">
        <v>18</v>
      </c>
      <c r="Q4553" s="2">
        <f t="shared" si="644"/>
        <v>3</v>
      </c>
      <c r="R4553" s="2">
        <v>13.21</v>
      </c>
      <c r="S4553" s="2">
        <f t="shared" si="645"/>
        <v>1</v>
      </c>
      <c r="T4553" s="42">
        <f>DataSet!G1727+DataSet!Q1727+DataSet!S1727</f>
        <v>5</v>
      </c>
      <c r="U4553" s="16" t="str">
        <f t="shared" si="646"/>
        <v>Medium</v>
      </c>
      <c r="V4553" s="4">
        <v>2</v>
      </c>
      <c r="W4553" s="33">
        <f t="shared" si="647"/>
        <v>491.12010752688178</v>
      </c>
      <c r="X4553" s="2" t="s">
        <v>17</v>
      </c>
    </row>
    <row r="4554" spans="1:24" ht="14.25" customHeight="1" x14ac:dyDescent="0.25">
      <c r="A4554" s="2">
        <v>1781</v>
      </c>
      <c r="B4554" s="2">
        <v>66</v>
      </c>
      <c r="C4554" s="2" t="str">
        <f t="shared" si="639"/>
        <v>Seniors</v>
      </c>
      <c r="D4554" s="2" t="s">
        <v>12</v>
      </c>
      <c r="E4554" s="2" t="s">
        <v>13</v>
      </c>
      <c r="F4554" s="2">
        <v>116.47</v>
      </c>
      <c r="G4554" s="2">
        <f t="shared" si="640"/>
        <v>1</v>
      </c>
      <c r="H4554" s="6">
        <v>45977</v>
      </c>
      <c r="I4554" s="12" t="str">
        <f t="shared" si="641"/>
        <v>2025</v>
      </c>
      <c r="J4554" s="10" t="str">
        <f t="shared" si="642"/>
        <v>Nov</v>
      </c>
      <c r="K4554" s="12" t="str">
        <f t="shared" si="643"/>
        <v>16</v>
      </c>
      <c r="L4554" s="2" t="s">
        <v>30</v>
      </c>
      <c r="M4554" s="2" t="s">
        <v>25</v>
      </c>
      <c r="N4554" s="2">
        <v>0.27</v>
      </c>
      <c r="O4554" s="2" t="s">
        <v>21</v>
      </c>
      <c r="P4554" s="2">
        <v>9</v>
      </c>
      <c r="Q4554" s="2">
        <f t="shared" si="644"/>
        <v>2</v>
      </c>
      <c r="R4554" s="2">
        <v>12.94</v>
      </c>
      <c r="S4554" s="2">
        <f t="shared" si="645"/>
        <v>1</v>
      </c>
      <c r="T4554" s="42">
        <f>DataSet!G1782+DataSet!Q1782+DataSet!S1782</f>
        <v>6</v>
      </c>
      <c r="U4554" s="16" t="str">
        <f t="shared" si="646"/>
        <v>Medium</v>
      </c>
      <c r="V4554" s="4">
        <v>3</v>
      </c>
      <c r="W4554" s="33">
        <f t="shared" si="647"/>
        <v>487.48000000000008</v>
      </c>
      <c r="X4554" s="2" t="s">
        <v>17</v>
      </c>
    </row>
    <row r="4555" spans="1:24" ht="14.25" customHeight="1" x14ac:dyDescent="0.25">
      <c r="A4555" s="2">
        <v>1991</v>
      </c>
      <c r="B4555" s="2">
        <v>64</v>
      </c>
      <c r="C4555" s="2" t="str">
        <f t="shared" si="639"/>
        <v>Seniors</v>
      </c>
      <c r="D4555" s="2" t="s">
        <v>23</v>
      </c>
      <c r="E4555" s="2" t="s">
        <v>29</v>
      </c>
      <c r="F4555" s="2">
        <v>991.1</v>
      </c>
      <c r="G4555" s="2">
        <f t="shared" si="640"/>
        <v>3</v>
      </c>
      <c r="H4555" s="6">
        <v>46187</v>
      </c>
      <c r="I4555" s="12" t="str">
        <f t="shared" si="641"/>
        <v>2026</v>
      </c>
      <c r="J4555" s="10" t="str">
        <f t="shared" si="642"/>
        <v>Jun</v>
      </c>
      <c r="K4555" s="12" t="str">
        <f t="shared" si="643"/>
        <v>14</v>
      </c>
      <c r="L4555" s="2" t="s">
        <v>24</v>
      </c>
      <c r="M4555" s="2" t="s">
        <v>15</v>
      </c>
      <c r="N4555" s="2">
        <v>0.27</v>
      </c>
      <c r="O4555" s="2" t="s">
        <v>21</v>
      </c>
      <c r="P4555" s="2">
        <v>17</v>
      </c>
      <c r="Q4555" s="2">
        <f t="shared" si="644"/>
        <v>3</v>
      </c>
      <c r="R4555" s="2">
        <v>58.3</v>
      </c>
      <c r="S4555" s="2">
        <f t="shared" si="645"/>
        <v>2</v>
      </c>
      <c r="T4555" s="42">
        <f>DataSet!G1992+DataSet!Q1992+DataSet!S1992</f>
        <v>4</v>
      </c>
      <c r="U4555" s="16" t="str">
        <f t="shared" si="646"/>
        <v>Low</v>
      </c>
      <c r="V4555" s="4">
        <v>5</v>
      </c>
      <c r="W4555" s="33">
        <f t="shared" si="647"/>
        <v>541.49855421686766</v>
      </c>
      <c r="X4555" s="2" t="s">
        <v>22</v>
      </c>
    </row>
    <row r="4556" spans="1:24" ht="14.25" customHeight="1" x14ac:dyDescent="0.25">
      <c r="A4556" s="2">
        <v>2221</v>
      </c>
      <c r="B4556" s="2">
        <v>61</v>
      </c>
      <c r="C4556" s="2" t="str">
        <f t="shared" si="639"/>
        <v>Seniors</v>
      </c>
      <c r="D4556" s="2" t="s">
        <v>18</v>
      </c>
      <c r="E4556" s="2" t="s">
        <v>13</v>
      </c>
      <c r="F4556" s="2">
        <v>386.18</v>
      </c>
      <c r="G4556" s="2">
        <f t="shared" si="640"/>
        <v>2</v>
      </c>
      <c r="H4556" s="6">
        <v>46417</v>
      </c>
      <c r="I4556" s="12" t="str">
        <f t="shared" si="641"/>
        <v>2027</v>
      </c>
      <c r="J4556" s="10" t="str">
        <f t="shared" si="642"/>
        <v>Jan</v>
      </c>
      <c r="K4556" s="12" t="str">
        <f t="shared" si="643"/>
        <v>30</v>
      </c>
      <c r="L4556" s="2" t="s">
        <v>24</v>
      </c>
      <c r="M4556" s="2" t="s">
        <v>15</v>
      </c>
      <c r="N4556" s="2">
        <v>0.27</v>
      </c>
      <c r="O4556" s="2" t="s">
        <v>16</v>
      </c>
      <c r="P4556" s="2">
        <v>9</v>
      </c>
      <c r="Q4556" s="2">
        <f t="shared" si="644"/>
        <v>2</v>
      </c>
      <c r="R4556" s="2">
        <v>42.91</v>
      </c>
      <c r="S4556" s="2">
        <f t="shared" si="645"/>
        <v>1</v>
      </c>
      <c r="T4556" s="42">
        <f>DataSet!G2222+DataSet!Q2222+DataSet!S2222</f>
        <v>6</v>
      </c>
      <c r="U4556" s="16" t="str">
        <f t="shared" si="646"/>
        <v>Medium</v>
      </c>
      <c r="V4556" s="4">
        <v>5</v>
      </c>
      <c r="W4556" s="33">
        <f t="shared" si="647"/>
        <v>536.01560975609777</v>
      </c>
      <c r="X4556" s="2" t="s">
        <v>22</v>
      </c>
    </row>
    <row r="4557" spans="1:24" ht="14.25" customHeight="1" x14ac:dyDescent="0.25">
      <c r="A4557" s="2">
        <v>2377</v>
      </c>
      <c r="B4557" s="2">
        <v>26</v>
      </c>
      <c r="C4557" s="2" t="str">
        <f t="shared" si="639"/>
        <v>Young Adults</v>
      </c>
      <c r="D4557" s="2" t="s">
        <v>26</v>
      </c>
      <c r="E4557" s="2" t="s">
        <v>13</v>
      </c>
      <c r="F4557" s="2">
        <v>391.67</v>
      </c>
      <c r="G4557" s="2">
        <f t="shared" si="640"/>
        <v>2</v>
      </c>
      <c r="H4557" s="6">
        <v>46573</v>
      </c>
      <c r="I4557" s="12" t="str">
        <f t="shared" si="641"/>
        <v>2027</v>
      </c>
      <c r="J4557" s="10" t="str">
        <f t="shared" si="642"/>
        <v>Jul</v>
      </c>
      <c r="K4557" s="12" t="str">
        <f t="shared" si="643"/>
        <v>05</v>
      </c>
      <c r="L4557" s="2" t="s">
        <v>20</v>
      </c>
      <c r="M4557" s="2" t="s">
        <v>15</v>
      </c>
      <c r="N4557" s="2">
        <v>0.27</v>
      </c>
      <c r="O4557" s="2" t="s">
        <v>21</v>
      </c>
      <c r="P4557" s="2">
        <v>18</v>
      </c>
      <c r="Q4557" s="2">
        <f t="shared" si="644"/>
        <v>3</v>
      </c>
      <c r="R4557" s="2">
        <v>21.76</v>
      </c>
      <c r="S4557" s="2">
        <f t="shared" si="645"/>
        <v>1</v>
      </c>
      <c r="T4557" s="42">
        <f>DataSet!G2378+DataSet!Q2378+DataSet!S2378</f>
        <v>4</v>
      </c>
      <c r="U4557" s="16" t="str">
        <f t="shared" si="646"/>
        <v>Low</v>
      </c>
      <c r="V4557" s="4">
        <v>2</v>
      </c>
      <c r="W4557" s="33">
        <f t="shared" si="647"/>
        <v>493.87304347826097</v>
      </c>
      <c r="X4557" s="2" t="s">
        <v>22</v>
      </c>
    </row>
    <row r="4558" spans="1:24" ht="14.25" customHeight="1" x14ac:dyDescent="0.25">
      <c r="A4558" s="2">
        <v>2425</v>
      </c>
      <c r="B4558" s="2">
        <v>26</v>
      </c>
      <c r="C4558" s="2" t="str">
        <f t="shared" si="639"/>
        <v>Young Adults</v>
      </c>
      <c r="D4558" s="2" t="s">
        <v>26</v>
      </c>
      <c r="E4558" s="2" t="s">
        <v>13</v>
      </c>
      <c r="F4558" s="2">
        <v>273.39999999999998</v>
      </c>
      <c r="G4558" s="2">
        <f t="shared" si="640"/>
        <v>1</v>
      </c>
      <c r="H4558" s="6">
        <v>46621</v>
      </c>
      <c r="I4558" s="12" t="str">
        <f t="shared" si="641"/>
        <v>2027</v>
      </c>
      <c r="J4558" s="10" t="str">
        <f t="shared" si="642"/>
        <v>Aug</v>
      </c>
      <c r="K4558" s="12" t="str">
        <f t="shared" si="643"/>
        <v>22</v>
      </c>
      <c r="L4558" s="2" t="s">
        <v>14</v>
      </c>
      <c r="M4558" s="2" t="s">
        <v>25</v>
      </c>
      <c r="N4558" s="2">
        <v>0.27</v>
      </c>
      <c r="O4558" s="2" t="s">
        <v>16</v>
      </c>
      <c r="P4558" s="2">
        <v>10</v>
      </c>
      <c r="Q4558" s="2">
        <f t="shared" si="644"/>
        <v>2</v>
      </c>
      <c r="R4558" s="2">
        <v>27.34</v>
      </c>
      <c r="S4558" s="2">
        <f t="shared" si="645"/>
        <v>1</v>
      </c>
      <c r="T4558" s="42">
        <f>DataSet!G2426+DataSet!Q2426+DataSet!S2426</f>
        <v>5</v>
      </c>
      <c r="U4558" s="16" t="str">
        <f t="shared" si="646"/>
        <v>Medium</v>
      </c>
      <c r="V4558" s="4">
        <v>3</v>
      </c>
      <c r="W4558" s="33">
        <f t="shared" si="647"/>
        <v>491.3853684210527</v>
      </c>
      <c r="X4558" s="2" t="s">
        <v>28</v>
      </c>
    </row>
    <row r="4559" spans="1:24" ht="14.25" customHeight="1" x14ac:dyDescent="0.25">
      <c r="A4559" s="2">
        <v>2586</v>
      </c>
      <c r="B4559" s="2">
        <v>56</v>
      </c>
      <c r="C4559" s="2" t="str">
        <f t="shared" si="639"/>
        <v>Late Adults</v>
      </c>
      <c r="D4559" s="2" t="s">
        <v>18</v>
      </c>
      <c r="E4559" s="2" t="s">
        <v>29</v>
      </c>
      <c r="F4559" s="2">
        <v>839.8</v>
      </c>
      <c r="G4559" s="2">
        <f t="shared" si="640"/>
        <v>3</v>
      </c>
      <c r="H4559" s="6">
        <v>46782</v>
      </c>
      <c r="I4559" s="12" t="str">
        <f t="shared" si="641"/>
        <v>2028</v>
      </c>
      <c r="J4559" s="10" t="str">
        <f t="shared" si="642"/>
        <v>Jan</v>
      </c>
      <c r="K4559" s="12" t="str">
        <f t="shared" si="643"/>
        <v>30</v>
      </c>
      <c r="L4559" s="2" t="s">
        <v>24</v>
      </c>
      <c r="M4559" s="2" t="s">
        <v>25</v>
      </c>
      <c r="N4559" s="2">
        <v>0.27</v>
      </c>
      <c r="O4559" s="2" t="s">
        <v>21</v>
      </c>
      <c r="P4559" s="2">
        <v>10</v>
      </c>
      <c r="Q4559" s="2">
        <f t="shared" si="644"/>
        <v>2</v>
      </c>
      <c r="R4559" s="2">
        <v>83.98</v>
      </c>
      <c r="S4559" s="2">
        <f t="shared" si="645"/>
        <v>2</v>
      </c>
      <c r="T4559" s="42">
        <f>DataSet!G2587+DataSet!Q2587+DataSet!S2587</f>
        <v>6</v>
      </c>
      <c r="U4559" s="16" t="str">
        <f t="shared" si="646"/>
        <v>Medium</v>
      </c>
      <c r="V4559" s="4">
        <v>1</v>
      </c>
      <c r="W4559" s="33">
        <f t="shared" si="647"/>
        <v>536.75170731707317</v>
      </c>
      <c r="X4559" s="2" t="s">
        <v>22</v>
      </c>
    </row>
    <row r="4560" spans="1:24" ht="14.25" customHeight="1" x14ac:dyDescent="0.25">
      <c r="A4560" s="2">
        <v>2611</v>
      </c>
      <c r="B4560" s="2">
        <v>43</v>
      </c>
      <c r="C4560" s="2" t="str">
        <f t="shared" si="639"/>
        <v>Mid Adults</v>
      </c>
      <c r="D4560" s="2" t="s">
        <v>12</v>
      </c>
      <c r="E4560" s="2" t="s">
        <v>13</v>
      </c>
      <c r="F4560" s="2">
        <v>292.26</v>
      </c>
      <c r="G4560" s="2">
        <f t="shared" si="640"/>
        <v>1</v>
      </c>
      <c r="H4560" s="6">
        <v>46807</v>
      </c>
      <c r="I4560" s="12" t="str">
        <f t="shared" si="641"/>
        <v>2028</v>
      </c>
      <c r="J4560" s="10" t="str">
        <f t="shared" si="642"/>
        <v>Feb</v>
      </c>
      <c r="K4560" s="12" t="str">
        <f t="shared" si="643"/>
        <v>24</v>
      </c>
      <c r="L4560" s="2" t="s">
        <v>14</v>
      </c>
      <c r="M4560" s="2" t="s">
        <v>15</v>
      </c>
      <c r="N4560" s="2">
        <v>0.27</v>
      </c>
      <c r="O4560" s="2" t="s">
        <v>16</v>
      </c>
      <c r="P4560" s="2">
        <v>19</v>
      </c>
      <c r="Q4560" s="2">
        <f t="shared" si="644"/>
        <v>3</v>
      </c>
      <c r="R4560" s="2">
        <v>15.38</v>
      </c>
      <c r="S4560" s="2">
        <f t="shared" si="645"/>
        <v>1</v>
      </c>
      <c r="T4560" s="42">
        <f>DataSet!G2612+DataSet!Q2612+DataSet!S2612</f>
        <v>6</v>
      </c>
      <c r="U4560" s="16" t="str">
        <f t="shared" si="646"/>
        <v>Medium</v>
      </c>
      <c r="V4560" s="4">
        <v>2</v>
      </c>
      <c r="W4560" s="33">
        <f t="shared" si="647"/>
        <v>494.99615384615396</v>
      </c>
      <c r="X4560" s="2" t="s">
        <v>22</v>
      </c>
    </row>
    <row r="4561" spans="1:24" ht="14.25" customHeight="1" x14ac:dyDescent="0.25">
      <c r="A4561" s="2">
        <v>2670</v>
      </c>
      <c r="B4561" s="2">
        <v>67</v>
      </c>
      <c r="C4561" s="2" t="str">
        <f t="shared" si="639"/>
        <v>Seniors</v>
      </c>
      <c r="D4561" s="2" t="s">
        <v>23</v>
      </c>
      <c r="E4561" s="2" t="s">
        <v>19</v>
      </c>
      <c r="F4561" s="2">
        <v>106.96</v>
      </c>
      <c r="G4561" s="2">
        <f t="shared" si="640"/>
        <v>1</v>
      </c>
      <c r="H4561" s="6">
        <v>46866</v>
      </c>
      <c r="I4561" s="12" t="str">
        <f t="shared" si="641"/>
        <v>2028</v>
      </c>
      <c r="J4561" s="10" t="str">
        <f t="shared" si="642"/>
        <v>Apr</v>
      </c>
      <c r="K4561" s="12" t="str">
        <f t="shared" si="643"/>
        <v>23</v>
      </c>
      <c r="L4561" s="2" t="s">
        <v>20</v>
      </c>
      <c r="M4561" s="2" t="s">
        <v>25</v>
      </c>
      <c r="N4561" s="2">
        <v>0.27</v>
      </c>
      <c r="O4561" s="2" t="s">
        <v>21</v>
      </c>
      <c r="P4561" s="2">
        <v>17</v>
      </c>
      <c r="Q4561" s="2">
        <f t="shared" si="644"/>
        <v>3</v>
      </c>
      <c r="R4561" s="2">
        <v>6.29</v>
      </c>
      <c r="S4561" s="2">
        <f t="shared" si="645"/>
        <v>1</v>
      </c>
      <c r="T4561" s="42">
        <f>DataSet!G2671+DataSet!Q2671+DataSet!S2671</f>
        <v>7</v>
      </c>
      <c r="U4561" s="16" t="str">
        <f t="shared" si="646"/>
        <v>High</v>
      </c>
      <c r="V4561" s="4">
        <v>2</v>
      </c>
      <c r="W4561" s="33">
        <f t="shared" si="647"/>
        <v>497.24877777777783</v>
      </c>
      <c r="X4561" s="2" t="s">
        <v>28</v>
      </c>
    </row>
    <row r="4562" spans="1:24" ht="14.25" customHeight="1" x14ac:dyDescent="0.25">
      <c r="A4562" s="2">
        <v>2992</v>
      </c>
      <c r="B4562" s="2">
        <v>33</v>
      </c>
      <c r="C4562" s="2" t="str">
        <f t="shared" si="639"/>
        <v>Early Adults</v>
      </c>
      <c r="D4562" s="2" t="s">
        <v>12</v>
      </c>
      <c r="E4562" s="2" t="s">
        <v>29</v>
      </c>
      <c r="F4562" s="2">
        <v>232.93</v>
      </c>
      <c r="G4562" s="2">
        <f t="shared" si="640"/>
        <v>1</v>
      </c>
      <c r="H4562" s="6">
        <v>47188</v>
      </c>
      <c r="I4562" s="12" t="str">
        <f t="shared" si="641"/>
        <v>2029</v>
      </c>
      <c r="J4562" s="10" t="str">
        <f t="shared" si="642"/>
        <v>Mar</v>
      </c>
      <c r="K4562" s="12" t="str">
        <f t="shared" si="643"/>
        <v>11</v>
      </c>
      <c r="L4562" s="2" t="s">
        <v>14</v>
      </c>
      <c r="M4562" s="2" t="s">
        <v>15</v>
      </c>
      <c r="N4562" s="2">
        <v>0.27</v>
      </c>
      <c r="O4562" s="2" t="s">
        <v>21</v>
      </c>
      <c r="P4562" s="2">
        <v>6</v>
      </c>
      <c r="Q4562" s="2">
        <f t="shared" si="644"/>
        <v>2</v>
      </c>
      <c r="R4562" s="2">
        <v>38.82</v>
      </c>
      <c r="S4562" s="2">
        <f t="shared" si="645"/>
        <v>1</v>
      </c>
      <c r="T4562" s="42">
        <f>DataSet!G2993+DataSet!Q2993+DataSet!S2993</f>
        <v>6</v>
      </c>
      <c r="U4562" s="16" t="str">
        <f t="shared" si="646"/>
        <v>Medium</v>
      </c>
      <c r="V4562" s="4">
        <v>5</v>
      </c>
      <c r="W4562" s="33">
        <f t="shared" si="647"/>
        <v>537.8654320987655</v>
      </c>
      <c r="X4562" s="2" t="s">
        <v>28</v>
      </c>
    </row>
    <row r="4563" spans="1:24" ht="14.25" customHeight="1" x14ac:dyDescent="0.25">
      <c r="A4563" s="2">
        <v>2995</v>
      </c>
      <c r="B4563" s="2">
        <v>37</v>
      </c>
      <c r="C4563" s="2" t="str">
        <f t="shared" si="639"/>
        <v>Early Adults</v>
      </c>
      <c r="D4563" s="2" t="s">
        <v>26</v>
      </c>
      <c r="E4563" s="2" t="s">
        <v>19</v>
      </c>
      <c r="F4563" s="2">
        <v>195.28</v>
      </c>
      <c r="G4563" s="2">
        <f t="shared" si="640"/>
        <v>1</v>
      </c>
      <c r="H4563" s="6">
        <v>47191</v>
      </c>
      <c r="I4563" s="12" t="str">
        <f t="shared" si="641"/>
        <v>2029</v>
      </c>
      <c r="J4563" s="10" t="str">
        <f t="shared" si="642"/>
        <v>Mar</v>
      </c>
      <c r="K4563" s="12" t="str">
        <f t="shared" si="643"/>
        <v>14</v>
      </c>
      <c r="L4563" s="2" t="s">
        <v>24</v>
      </c>
      <c r="M4563" s="2" t="s">
        <v>25</v>
      </c>
      <c r="N4563" s="2">
        <v>0.27</v>
      </c>
      <c r="O4563" s="2" t="s">
        <v>16</v>
      </c>
      <c r="P4563" s="2">
        <v>5</v>
      </c>
      <c r="Q4563" s="2">
        <f t="shared" si="644"/>
        <v>1</v>
      </c>
      <c r="R4563" s="2">
        <v>39.06</v>
      </c>
      <c r="S4563" s="2">
        <f t="shared" si="645"/>
        <v>1</v>
      </c>
      <c r="T4563" s="42">
        <f>DataSet!G2996+DataSet!Q2996+DataSet!S2996</f>
        <v>7</v>
      </c>
      <c r="U4563" s="16" t="str">
        <f t="shared" si="646"/>
        <v>High</v>
      </c>
      <c r="V4563" s="4">
        <v>3</v>
      </c>
      <c r="W4563" s="33">
        <f t="shared" si="647"/>
        <v>493.70436170212776</v>
      </c>
      <c r="X4563" s="2" t="s">
        <v>22</v>
      </c>
    </row>
    <row r="4564" spans="1:24" ht="14.25" customHeight="1" x14ac:dyDescent="0.25">
      <c r="A4564" s="2">
        <v>4045</v>
      </c>
      <c r="B4564" s="2">
        <v>27</v>
      </c>
      <c r="C4564" s="2" t="str">
        <f t="shared" si="639"/>
        <v>Young Adults</v>
      </c>
      <c r="D4564" s="2" t="s">
        <v>23</v>
      </c>
      <c r="E4564" s="2" t="s">
        <v>13</v>
      </c>
      <c r="F4564" s="2">
        <v>135.11000000000001</v>
      </c>
      <c r="G4564" s="2">
        <f t="shared" si="640"/>
        <v>1</v>
      </c>
      <c r="H4564" s="6">
        <v>48241</v>
      </c>
      <c r="I4564" s="12" t="str">
        <f t="shared" si="641"/>
        <v>2032</v>
      </c>
      <c r="J4564" s="10" t="str">
        <f t="shared" si="642"/>
        <v>Jan</v>
      </c>
      <c r="K4564" s="12" t="str">
        <f t="shared" si="643"/>
        <v>28</v>
      </c>
      <c r="L4564" s="2" t="s">
        <v>20</v>
      </c>
      <c r="M4564" s="2" t="s">
        <v>15</v>
      </c>
      <c r="N4564" s="2">
        <v>0.27</v>
      </c>
      <c r="O4564" s="2" t="s">
        <v>21</v>
      </c>
      <c r="P4564" s="2">
        <v>8</v>
      </c>
      <c r="Q4564" s="2">
        <f t="shared" si="644"/>
        <v>2</v>
      </c>
      <c r="R4564" s="2">
        <v>16.89</v>
      </c>
      <c r="S4564" s="2">
        <f t="shared" si="645"/>
        <v>1</v>
      </c>
      <c r="T4564" s="42">
        <f>DataSet!G4046+DataSet!Q4046+DataSet!S4046</f>
        <v>7</v>
      </c>
      <c r="U4564" s="16" t="str">
        <f t="shared" si="646"/>
        <v>High</v>
      </c>
      <c r="V4564" s="4">
        <v>2</v>
      </c>
      <c r="W4564" s="33">
        <f t="shared" si="647"/>
        <v>501.6340449438203</v>
      </c>
      <c r="X4564" s="2" t="s">
        <v>17</v>
      </c>
    </row>
    <row r="4565" spans="1:24" ht="14.25" customHeight="1" x14ac:dyDescent="0.25">
      <c r="A4565" s="2">
        <v>4931</v>
      </c>
      <c r="B4565" s="2">
        <v>67</v>
      </c>
      <c r="C4565" s="2" t="str">
        <f t="shared" si="639"/>
        <v>Seniors</v>
      </c>
      <c r="D4565" s="2" t="s">
        <v>12</v>
      </c>
      <c r="E4565" s="2" t="s">
        <v>29</v>
      </c>
      <c r="F4565" s="2">
        <v>485.62</v>
      </c>
      <c r="G4565" s="2">
        <f t="shared" si="640"/>
        <v>2</v>
      </c>
      <c r="H4565" s="6">
        <v>49127</v>
      </c>
      <c r="I4565" s="12" t="str">
        <f t="shared" si="641"/>
        <v>2034</v>
      </c>
      <c r="J4565" s="10" t="str">
        <f t="shared" si="642"/>
        <v>Jul</v>
      </c>
      <c r="K4565" s="12" t="str">
        <f t="shared" si="643"/>
        <v>02</v>
      </c>
      <c r="L4565" s="2" t="s">
        <v>30</v>
      </c>
      <c r="M4565" s="2" t="s">
        <v>25</v>
      </c>
      <c r="N4565" s="2">
        <v>0.27</v>
      </c>
      <c r="O4565" s="2" t="s">
        <v>16</v>
      </c>
      <c r="P4565" s="2">
        <v>3</v>
      </c>
      <c r="Q4565" s="2">
        <f t="shared" si="644"/>
        <v>1</v>
      </c>
      <c r="R4565" s="2">
        <v>161.87</v>
      </c>
      <c r="S4565" s="2">
        <f t="shared" si="645"/>
        <v>3</v>
      </c>
      <c r="T4565" s="42">
        <f>DataSet!G4932+DataSet!Q4932+DataSet!S4932</f>
        <v>5</v>
      </c>
      <c r="U4565" s="16" t="str">
        <f t="shared" si="646"/>
        <v>Medium</v>
      </c>
      <c r="V4565" s="4">
        <v>5</v>
      </c>
      <c r="W4565" s="33">
        <f t="shared" si="647"/>
        <v>541.67712500000005</v>
      </c>
      <c r="X4565" s="2" t="s">
        <v>28</v>
      </c>
    </row>
    <row r="4566" spans="1:24" ht="14.25" customHeight="1" x14ac:dyDescent="0.25">
      <c r="A4566" s="2">
        <v>60</v>
      </c>
      <c r="B4566" s="2">
        <v>18</v>
      </c>
      <c r="C4566" s="2" t="str">
        <f t="shared" si="639"/>
        <v>Young Adults</v>
      </c>
      <c r="D4566" s="2" t="s">
        <v>23</v>
      </c>
      <c r="E4566" s="2" t="s">
        <v>29</v>
      </c>
      <c r="F4566" s="2">
        <v>307.95999999999998</v>
      </c>
      <c r="G4566" s="2">
        <f t="shared" si="640"/>
        <v>1</v>
      </c>
      <c r="H4566" s="6">
        <v>44256</v>
      </c>
      <c r="I4566" s="12" t="str">
        <f t="shared" si="641"/>
        <v>2021</v>
      </c>
      <c r="J4566" s="10" t="str">
        <f t="shared" si="642"/>
        <v>Mar</v>
      </c>
      <c r="K4566" s="12" t="str">
        <f t="shared" si="643"/>
        <v>01</v>
      </c>
      <c r="L4566" s="2" t="s">
        <v>14</v>
      </c>
      <c r="M4566" s="2" t="s">
        <v>25</v>
      </c>
      <c r="N4566" s="2">
        <v>0.26</v>
      </c>
      <c r="O4566" s="2" t="s">
        <v>21</v>
      </c>
      <c r="P4566" s="2">
        <v>17</v>
      </c>
      <c r="Q4566" s="2">
        <f t="shared" si="644"/>
        <v>3</v>
      </c>
      <c r="R4566" s="2">
        <v>18.12</v>
      </c>
      <c r="S4566" s="2">
        <f t="shared" si="645"/>
        <v>1</v>
      </c>
      <c r="T4566" s="42">
        <f>DataSet!G61+DataSet!Q61+DataSet!S61</f>
        <v>6</v>
      </c>
      <c r="U4566" s="16" t="str">
        <f t="shared" si="646"/>
        <v>Medium</v>
      </c>
      <c r="V4566" s="4">
        <v>1</v>
      </c>
      <c r="W4566" s="33">
        <f t="shared" si="647"/>
        <v>533.01037037037031</v>
      </c>
      <c r="X4566" s="2" t="s">
        <v>17</v>
      </c>
    </row>
    <row r="4567" spans="1:24" ht="14.25" customHeight="1" x14ac:dyDescent="0.25">
      <c r="A4567" s="2">
        <v>261</v>
      </c>
      <c r="B4567" s="2">
        <v>27</v>
      </c>
      <c r="C4567" s="2" t="str">
        <f t="shared" si="639"/>
        <v>Young Adults</v>
      </c>
      <c r="D4567" s="2" t="s">
        <v>12</v>
      </c>
      <c r="E4567" s="2" t="s">
        <v>29</v>
      </c>
      <c r="F4567" s="2">
        <v>303.39</v>
      </c>
      <c r="G4567" s="2">
        <f t="shared" si="640"/>
        <v>1</v>
      </c>
      <c r="H4567" s="6">
        <v>44457</v>
      </c>
      <c r="I4567" s="12" t="str">
        <f t="shared" si="641"/>
        <v>2021</v>
      </c>
      <c r="J4567" s="10" t="str">
        <f t="shared" si="642"/>
        <v>Sep</v>
      </c>
      <c r="K4567" s="12" t="str">
        <f t="shared" si="643"/>
        <v>18</v>
      </c>
      <c r="L4567" s="2" t="s">
        <v>14</v>
      </c>
      <c r="M4567" s="2" t="s">
        <v>15</v>
      </c>
      <c r="N4567" s="2">
        <v>0.26</v>
      </c>
      <c r="O4567" s="2" t="s">
        <v>21</v>
      </c>
      <c r="P4567" s="2">
        <v>11</v>
      </c>
      <c r="Q4567" s="2">
        <f t="shared" si="644"/>
        <v>2</v>
      </c>
      <c r="R4567" s="2">
        <v>27.58</v>
      </c>
      <c r="S4567" s="2">
        <f t="shared" si="645"/>
        <v>1</v>
      </c>
      <c r="T4567" s="42">
        <f>DataSet!G262+DataSet!Q262+DataSet!S262</f>
        <v>4</v>
      </c>
      <c r="U4567" s="16" t="str">
        <f t="shared" si="646"/>
        <v>Low</v>
      </c>
      <c r="V4567" s="4">
        <v>5</v>
      </c>
      <c r="W4567" s="33">
        <f t="shared" si="647"/>
        <v>542.38670886075977</v>
      </c>
      <c r="X4567" s="2" t="s">
        <v>22</v>
      </c>
    </row>
    <row r="4568" spans="1:24" ht="14.25" customHeight="1" x14ac:dyDescent="0.25">
      <c r="A4568" s="2">
        <v>335</v>
      </c>
      <c r="B4568" s="2">
        <v>67</v>
      </c>
      <c r="C4568" s="2" t="str">
        <f t="shared" si="639"/>
        <v>Seniors</v>
      </c>
      <c r="D4568" s="2" t="s">
        <v>26</v>
      </c>
      <c r="E4568" s="2" t="s">
        <v>29</v>
      </c>
      <c r="F4568" s="2">
        <v>781.23</v>
      </c>
      <c r="G4568" s="2">
        <f t="shared" si="640"/>
        <v>3</v>
      </c>
      <c r="H4568" s="6">
        <v>44531</v>
      </c>
      <c r="I4568" s="12" t="str">
        <f t="shared" si="641"/>
        <v>2021</v>
      </c>
      <c r="J4568" s="10" t="str">
        <f t="shared" si="642"/>
        <v>Dec</v>
      </c>
      <c r="K4568" s="12" t="str">
        <f t="shared" si="643"/>
        <v>01</v>
      </c>
      <c r="L4568" s="2" t="s">
        <v>30</v>
      </c>
      <c r="M4568" s="2" t="s">
        <v>25</v>
      </c>
      <c r="N4568" s="2">
        <v>0.26</v>
      </c>
      <c r="O4568" s="2" t="s">
        <v>21</v>
      </c>
      <c r="P4568" s="2">
        <v>13</v>
      </c>
      <c r="Q4568" s="2">
        <f t="shared" si="644"/>
        <v>2</v>
      </c>
      <c r="R4568" s="2">
        <v>60.09</v>
      </c>
      <c r="S4568" s="2">
        <f t="shared" si="645"/>
        <v>2</v>
      </c>
      <c r="T4568" s="42">
        <f>DataSet!G336+DataSet!Q336+DataSet!S336</f>
        <v>4</v>
      </c>
      <c r="U4568" s="16" t="str">
        <f t="shared" si="646"/>
        <v>Low</v>
      </c>
      <c r="V4568" s="4">
        <v>4</v>
      </c>
      <c r="W4568" s="33">
        <f t="shared" si="647"/>
        <v>537.72473684210513</v>
      </c>
      <c r="X4568" s="2" t="s">
        <v>17</v>
      </c>
    </row>
    <row r="4569" spans="1:24" ht="14.25" customHeight="1" x14ac:dyDescent="0.25">
      <c r="A4569" s="2">
        <v>507</v>
      </c>
      <c r="B4569" s="2">
        <v>51</v>
      </c>
      <c r="C4569" s="2" t="str">
        <f t="shared" si="639"/>
        <v>Late Adults</v>
      </c>
      <c r="D4569" s="2" t="s">
        <v>23</v>
      </c>
      <c r="E4569" s="2" t="s">
        <v>29</v>
      </c>
      <c r="F4569" s="2">
        <v>472.46</v>
      </c>
      <c r="G4569" s="2">
        <f t="shared" si="640"/>
        <v>2</v>
      </c>
      <c r="H4569" s="6">
        <v>44703</v>
      </c>
      <c r="I4569" s="12" t="str">
        <f t="shared" si="641"/>
        <v>2022</v>
      </c>
      <c r="J4569" s="10" t="str">
        <f t="shared" si="642"/>
        <v>May</v>
      </c>
      <c r="K4569" s="12" t="str">
        <f t="shared" si="643"/>
        <v>22</v>
      </c>
      <c r="L4569" s="2" t="s">
        <v>24</v>
      </c>
      <c r="M4569" s="2" t="s">
        <v>25</v>
      </c>
      <c r="N4569" s="2">
        <v>0.26</v>
      </c>
      <c r="O4569" s="2" t="s">
        <v>16</v>
      </c>
      <c r="P4569" s="2">
        <v>13</v>
      </c>
      <c r="Q4569" s="2">
        <f t="shared" si="644"/>
        <v>2</v>
      </c>
      <c r="R4569" s="2">
        <v>36.340000000000003</v>
      </c>
      <c r="S4569" s="2">
        <f t="shared" si="645"/>
        <v>1</v>
      </c>
      <c r="T4569" s="42">
        <f>DataSet!G508+DataSet!Q508+DataSet!S508</f>
        <v>6</v>
      </c>
      <c r="U4569" s="16" t="str">
        <f t="shared" si="646"/>
        <v>Medium</v>
      </c>
      <c r="V4569" s="4">
        <v>5</v>
      </c>
      <c r="W4569" s="33">
        <f t="shared" si="647"/>
        <v>545.45076923076942</v>
      </c>
      <c r="X4569" s="2" t="s">
        <v>17</v>
      </c>
    </row>
    <row r="4570" spans="1:24" ht="14.25" customHeight="1" x14ac:dyDescent="0.25">
      <c r="A4570" s="2">
        <v>612</v>
      </c>
      <c r="B4570" s="2">
        <v>69</v>
      </c>
      <c r="C4570" s="2" t="str">
        <f t="shared" si="639"/>
        <v>Seniors</v>
      </c>
      <c r="D4570" s="2" t="s">
        <v>23</v>
      </c>
      <c r="E4570" s="2" t="s">
        <v>13</v>
      </c>
      <c r="F4570" s="2">
        <v>805.79</v>
      </c>
      <c r="G4570" s="2">
        <f t="shared" si="640"/>
        <v>3</v>
      </c>
      <c r="H4570" s="6">
        <v>44808</v>
      </c>
      <c r="I4570" s="12" t="str">
        <f t="shared" si="641"/>
        <v>2022</v>
      </c>
      <c r="J4570" s="10" t="str">
        <f t="shared" si="642"/>
        <v>Sep</v>
      </c>
      <c r="K4570" s="12" t="str">
        <f t="shared" si="643"/>
        <v>04</v>
      </c>
      <c r="L4570" s="2" t="s">
        <v>30</v>
      </c>
      <c r="M4570" s="2" t="s">
        <v>25</v>
      </c>
      <c r="N4570" s="2">
        <v>0.26</v>
      </c>
      <c r="O4570" s="2" t="s">
        <v>16</v>
      </c>
      <c r="P4570" s="2">
        <v>14</v>
      </c>
      <c r="Q4570" s="2">
        <f t="shared" si="644"/>
        <v>2</v>
      </c>
      <c r="R4570" s="2">
        <v>57.56</v>
      </c>
      <c r="S4570" s="2">
        <f t="shared" si="645"/>
        <v>2</v>
      </c>
      <c r="T4570" s="42">
        <f>DataSet!G613+DataSet!Q613+DataSet!S613</f>
        <v>4</v>
      </c>
      <c r="U4570" s="16" t="str">
        <f t="shared" si="646"/>
        <v>Low</v>
      </c>
      <c r="V4570" s="4">
        <v>3</v>
      </c>
      <c r="W4570" s="33">
        <f t="shared" si="647"/>
        <v>496.91322580645169</v>
      </c>
      <c r="X4570" s="2" t="s">
        <v>28</v>
      </c>
    </row>
    <row r="4571" spans="1:24" ht="14.25" customHeight="1" x14ac:dyDescent="0.25">
      <c r="A4571" s="2">
        <v>632</v>
      </c>
      <c r="B4571" s="2">
        <v>25</v>
      </c>
      <c r="C4571" s="2" t="str">
        <f t="shared" si="639"/>
        <v>Young Adults</v>
      </c>
      <c r="D4571" s="2" t="s">
        <v>26</v>
      </c>
      <c r="E4571" s="2" t="s">
        <v>13</v>
      </c>
      <c r="F4571" s="2">
        <v>333.55</v>
      </c>
      <c r="G4571" s="2">
        <f t="shared" si="640"/>
        <v>1</v>
      </c>
      <c r="H4571" s="6">
        <v>44828</v>
      </c>
      <c r="I4571" s="12" t="str">
        <f t="shared" si="641"/>
        <v>2022</v>
      </c>
      <c r="J4571" s="10" t="str">
        <f t="shared" si="642"/>
        <v>Sep</v>
      </c>
      <c r="K4571" s="12" t="str">
        <f t="shared" si="643"/>
        <v>24</v>
      </c>
      <c r="L4571" s="2" t="s">
        <v>30</v>
      </c>
      <c r="M4571" s="2" t="s">
        <v>15</v>
      </c>
      <c r="N4571" s="2">
        <v>0.26</v>
      </c>
      <c r="O4571" s="2" t="s">
        <v>16</v>
      </c>
      <c r="P4571" s="2">
        <v>4</v>
      </c>
      <c r="Q4571" s="2">
        <f t="shared" si="644"/>
        <v>1</v>
      </c>
      <c r="R4571" s="2">
        <v>83.39</v>
      </c>
      <c r="S4571" s="2">
        <f t="shared" si="645"/>
        <v>2</v>
      </c>
      <c r="T4571" s="42">
        <f>DataSet!G633+DataSet!Q633+DataSet!S633</f>
        <v>5</v>
      </c>
      <c r="U4571" s="16" t="str">
        <f t="shared" si="646"/>
        <v>Medium</v>
      </c>
      <c r="V4571" s="4">
        <v>3</v>
      </c>
      <c r="W4571" s="33">
        <f t="shared" si="647"/>
        <v>493.55586956521745</v>
      </c>
      <c r="X4571" s="2" t="s">
        <v>28</v>
      </c>
    </row>
    <row r="4572" spans="1:24" ht="14.25" customHeight="1" x14ac:dyDescent="0.25">
      <c r="A4572" s="2">
        <v>732</v>
      </c>
      <c r="B4572" s="2">
        <v>21</v>
      </c>
      <c r="C4572" s="2" t="str">
        <f t="shared" si="639"/>
        <v>Young Adults</v>
      </c>
      <c r="D4572" s="2" t="s">
        <v>12</v>
      </c>
      <c r="E4572" s="2" t="s">
        <v>29</v>
      </c>
      <c r="F4572" s="2">
        <v>333.02</v>
      </c>
      <c r="G4572" s="2">
        <f t="shared" si="640"/>
        <v>1</v>
      </c>
      <c r="H4572" s="6">
        <v>44928</v>
      </c>
      <c r="I4572" s="12" t="str">
        <f t="shared" si="641"/>
        <v>2023</v>
      </c>
      <c r="J4572" s="10" t="str">
        <f t="shared" si="642"/>
        <v>Jan</v>
      </c>
      <c r="K4572" s="12" t="str">
        <f t="shared" si="643"/>
        <v>02</v>
      </c>
      <c r="L4572" s="2" t="s">
        <v>24</v>
      </c>
      <c r="M4572" s="2" t="s">
        <v>15</v>
      </c>
      <c r="N4572" s="2">
        <v>0.26</v>
      </c>
      <c r="O4572" s="2" t="s">
        <v>21</v>
      </c>
      <c r="P4572" s="2">
        <v>9</v>
      </c>
      <c r="Q4572" s="2">
        <f t="shared" si="644"/>
        <v>2</v>
      </c>
      <c r="R4572" s="2">
        <v>37</v>
      </c>
      <c r="S4572" s="2">
        <f t="shared" si="645"/>
        <v>1</v>
      </c>
      <c r="T4572" s="42">
        <f>DataSet!G733+DataSet!Q733+DataSet!S733</f>
        <v>6</v>
      </c>
      <c r="U4572" s="16" t="str">
        <f t="shared" si="646"/>
        <v>Medium</v>
      </c>
      <c r="V4572" s="4">
        <v>1</v>
      </c>
      <c r="W4572" s="33">
        <f t="shared" si="647"/>
        <v>535.82349999999997</v>
      </c>
      <c r="X4572" s="2" t="s">
        <v>17</v>
      </c>
    </row>
    <row r="4573" spans="1:24" ht="14.25" customHeight="1" x14ac:dyDescent="0.25">
      <c r="A4573" s="2">
        <v>882</v>
      </c>
      <c r="B4573" s="2">
        <v>23</v>
      </c>
      <c r="C4573" s="2" t="str">
        <f t="shared" si="639"/>
        <v>Young Adults</v>
      </c>
      <c r="D4573" s="2" t="s">
        <v>23</v>
      </c>
      <c r="E4573" s="2" t="s">
        <v>13</v>
      </c>
      <c r="F4573" s="2">
        <v>638.95000000000005</v>
      </c>
      <c r="G4573" s="2">
        <f t="shared" si="640"/>
        <v>2</v>
      </c>
      <c r="H4573" s="6">
        <v>45078</v>
      </c>
      <c r="I4573" s="12" t="str">
        <f t="shared" si="641"/>
        <v>2023</v>
      </c>
      <c r="J4573" s="10" t="str">
        <f t="shared" si="642"/>
        <v>Jun</v>
      </c>
      <c r="K4573" s="12" t="str">
        <f t="shared" si="643"/>
        <v>01</v>
      </c>
      <c r="L4573" s="2" t="s">
        <v>20</v>
      </c>
      <c r="M4573" s="2" t="s">
        <v>15</v>
      </c>
      <c r="N4573" s="2">
        <v>0.26</v>
      </c>
      <c r="O4573" s="2" t="s">
        <v>16</v>
      </c>
      <c r="P4573" s="2">
        <v>17</v>
      </c>
      <c r="Q4573" s="2">
        <f t="shared" si="644"/>
        <v>3</v>
      </c>
      <c r="R4573" s="2">
        <v>37.590000000000003</v>
      </c>
      <c r="S4573" s="2">
        <f t="shared" si="645"/>
        <v>1</v>
      </c>
      <c r="T4573" s="42">
        <f>DataSet!G883+DataSet!Q883+DataSet!S883</f>
        <v>4</v>
      </c>
      <c r="U4573" s="16" t="str">
        <f t="shared" si="646"/>
        <v>Low</v>
      </c>
      <c r="V4573" s="4">
        <v>4</v>
      </c>
      <c r="W4573" s="33">
        <f t="shared" si="647"/>
        <v>535.13425531914879</v>
      </c>
      <c r="X4573" s="2" t="s">
        <v>17</v>
      </c>
    </row>
    <row r="4574" spans="1:24" ht="14.25" customHeight="1" x14ac:dyDescent="0.25">
      <c r="A4574" s="2">
        <v>1300</v>
      </c>
      <c r="B4574" s="2">
        <v>58</v>
      </c>
      <c r="C4574" s="2" t="str">
        <f t="shared" si="639"/>
        <v>Late Adults</v>
      </c>
      <c r="D4574" s="2" t="s">
        <v>18</v>
      </c>
      <c r="E4574" s="2" t="s">
        <v>19</v>
      </c>
      <c r="F4574" s="2">
        <v>452.67</v>
      </c>
      <c r="G4574" s="2">
        <f t="shared" si="640"/>
        <v>2</v>
      </c>
      <c r="H4574" s="6">
        <v>45496</v>
      </c>
      <c r="I4574" s="12" t="str">
        <f t="shared" si="641"/>
        <v>2024</v>
      </c>
      <c r="J4574" s="10" t="str">
        <f t="shared" si="642"/>
        <v>Jul</v>
      </c>
      <c r="K4574" s="12" t="str">
        <f t="shared" si="643"/>
        <v>23</v>
      </c>
      <c r="L4574" s="2" t="s">
        <v>30</v>
      </c>
      <c r="M4574" s="2" t="s">
        <v>15</v>
      </c>
      <c r="N4574" s="2">
        <v>0.26</v>
      </c>
      <c r="O4574" s="2" t="s">
        <v>16</v>
      </c>
      <c r="P4574" s="2">
        <v>17</v>
      </c>
      <c r="Q4574" s="2">
        <f t="shared" si="644"/>
        <v>3</v>
      </c>
      <c r="R4574" s="2">
        <v>26.63</v>
      </c>
      <c r="S4574" s="2">
        <f t="shared" si="645"/>
        <v>1</v>
      </c>
      <c r="T4574" s="42">
        <f>DataSet!G1301+DataSet!Q1301+DataSet!S1301</f>
        <v>5</v>
      </c>
      <c r="U4574" s="16" t="str">
        <f t="shared" si="646"/>
        <v>Medium</v>
      </c>
      <c r="V4574" s="4">
        <v>5</v>
      </c>
      <c r="W4574" s="33">
        <f t="shared" si="647"/>
        <v>546.39870129870155</v>
      </c>
      <c r="X4574" s="2" t="s">
        <v>17</v>
      </c>
    </row>
    <row r="4575" spans="1:24" ht="14.25" customHeight="1" x14ac:dyDescent="0.25">
      <c r="A4575" s="2">
        <v>1423</v>
      </c>
      <c r="B4575" s="2">
        <v>62</v>
      </c>
      <c r="C4575" s="2" t="str">
        <f t="shared" si="639"/>
        <v>Seniors</v>
      </c>
      <c r="D4575" s="2" t="s">
        <v>23</v>
      </c>
      <c r="E4575" s="2" t="s">
        <v>29</v>
      </c>
      <c r="F4575" s="2">
        <v>198.12</v>
      </c>
      <c r="G4575" s="2">
        <f t="shared" si="640"/>
        <v>1</v>
      </c>
      <c r="H4575" s="6">
        <v>45619</v>
      </c>
      <c r="I4575" s="12" t="str">
        <f t="shared" si="641"/>
        <v>2024</v>
      </c>
      <c r="J4575" s="10" t="str">
        <f t="shared" si="642"/>
        <v>Nov</v>
      </c>
      <c r="K4575" s="12" t="str">
        <f t="shared" si="643"/>
        <v>23</v>
      </c>
      <c r="L4575" s="2" t="s">
        <v>24</v>
      </c>
      <c r="M4575" s="2" t="s">
        <v>15</v>
      </c>
      <c r="N4575" s="2">
        <v>0.26</v>
      </c>
      <c r="O4575" s="2" t="s">
        <v>21</v>
      </c>
      <c r="P4575" s="2">
        <v>4</v>
      </c>
      <c r="Q4575" s="2">
        <f t="shared" si="644"/>
        <v>1</v>
      </c>
      <c r="R4575" s="2">
        <v>49.53</v>
      </c>
      <c r="S4575" s="2">
        <f t="shared" si="645"/>
        <v>1</v>
      </c>
      <c r="T4575" s="42">
        <f>DataSet!G1424+DataSet!Q1424+DataSet!S1424</f>
        <v>7</v>
      </c>
      <c r="U4575" s="16" t="str">
        <f t="shared" si="646"/>
        <v>High</v>
      </c>
      <c r="V4575" s="4">
        <v>5</v>
      </c>
      <c r="W4575" s="33">
        <f t="shared" si="647"/>
        <v>547.63197368421083</v>
      </c>
      <c r="X4575" s="2" t="s">
        <v>17</v>
      </c>
    </row>
    <row r="4576" spans="1:24" ht="14.25" customHeight="1" x14ac:dyDescent="0.25">
      <c r="A4576" s="2">
        <v>1475</v>
      </c>
      <c r="B4576" s="2">
        <v>31</v>
      </c>
      <c r="C4576" s="2" t="str">
        <f t="shared" si="639"/>
        <v>Early Adults</v>
      </c>
      <c r="D4576" s="2" t="s">
        <v>18</v>
      </c>
      <c r="E4576" s="2" t="s">
        <v>13</v>
      </c>
      <c r="F4576" s="2">
        <v>813.78</v>
      </c>
      <c r="G4576" s="2">
        <f t="shared" si="640"/>
        <v>3</v>
      </c>
      <c r="H4576" s="6">
        <v>45671</v>
      </c>
      <c r="I4576" s="12" t="str">
        <f t="shared" si="641"/>
        <v>2025</v>
      </c>
      <c r="J4576" s="10" t="str">
        <f t="shared" si="642"/>
        <v>Jan</v>
      </c>
      <c r="K4576" s="12" t="str">
        <f t="shared" si="643"/>
        <v>14</v>
      </c>
      <c r="L4576" s="2" t="s">
        <v>24</v>
      </c>
      <c r="M4576" s="2" t="s">
        <v>25</v>
      </c>
      <c r="N4576" s="2">
        <v>0.26</v>
      </c>
      <c r="O4576" s="2" t="s">
        <v>16</v>
      </c>
      <c r="P4576" s="2">
        <v>13</v>
      </c>
      <c r="Q4576" s="2">
        <f t="shared" si="644"/>
        <v>2</v>
      </c>
      <c r="R4576" s="2">
        <v>62.6</v>
      </c>
      <c r="S4576" s="2">
        <f t="shared" si="645"/>
        <v>2</v>
      </c>
      <c r="T4576" s="42">
        <f>DataSet!G1476+DataSet!Q1476+DataSet!S1476</f>
        <v>4</v>
      </c>
      <c r="U4576" s="16" t="str">
        <f t="shared" si="646"/>
        <v>Low</v>
      </c>
      <c r="V4576" s="4">
        <v>5</v>
      </c>
      <c r="W4576" s="33">
        <f t="shared" si="647"/>
        <v>552.2921333333336</v>
      </c>
      <c r="X4576" s="2" t="s">
        <v>22</v>
      </c>
    </row>
    <row r="4577" spans="1:24" ht="14.25" customHeight="1" x14ac:dyDescent="0.25">
      <c r="A4577" s="2">
        <v>1627</v>
      </c>
      <c r="B4577" s="2">
        <v>23</v>
      </c>
      <c r="C4577" s="2" t="str">
        <f t="shared" si="639"/>
        <v>Young Adults</v>
      </c>
      <c r="D4577" s="2" t="s">
        <v>26</v>
      </c>
      <c r="E4577" s="2" t="s">
        <v>19</v>
      </c>
      <c r="F4577" s="2">
        <v>438.36</v>
      </c>
      <c r="G4577" s="2">
        <f t="shared" si="640"/>
        <v>2</v>
      </c>
      <c r="H4577" s="6">
        <v>45823</v>
      </c>
      <c r="I4577" s="12" t="str">
        <f t="shared" si="641"/>
        <v>2025</v>
      </c>
      <c r="J4577" s="10" t="str">
        <f t="shared" si="642"/>
        <v>Jun</v>
      </c>
      <c r="K4577" s="12" t="str">
        <f t="shared" si="643"/>
        <v>15</v>
      </c>
      <c r="L4577" s="2" t="s">
        <v>30</v>
      </c>
      <c r="M4577" s="2" t="s">
        <v>25</v>
      </c>
      <c r="N4577" s="2">
        <v>0.26</v>
      </c>
      <c r="O4577" s="2" t="s">
        <v>16</v>
      </c>
      <c r="P4577" s="2">
        <v>10</v>
      </c>
      <c r="Q4577" s="2">
        <f t="shared" si="644"/>
        <v>2</v>
      </c>
      <c r="R4577" s="2">
        <v>43.84</v>
      </c>
      <c r="S4577" s="2">
        <f t="shared" si="645"/>
        <v>1</v>
      </c>
      <c r="T4577" s="42">
        <f>DataSet!G1628+DataSet!Q1628+DataSet!S1628</f>
        <v>4</v>
      </c>
      <c r="U4577" s="16" t="str">
        <f t="shared" si="646"/>
        <v>Low</v>
      </c>
      <c r="V4577" s="4">
        <v>1</v>
      </c>
      <c r="W4577" s="33">
        <f t="shared" si="647"/>
        <v>538.39063291139246</v>
      </c>
      <c r="X4577" s="2" t="s">
        <v>28</v>
      </c>
    </row>
    <row r="4578" spans="1:24" ht="14.25" customHeight="1" x14ac:dyDescent="0.25">
      <c r="A4578" s="2">
        <v>1692</v>
      </c>
      <c r="B4578" s="2">
        <v>47</v>
      </c>
      <c r="C4578" s="2" t="str">
        <f t="shared" si="639"/>
        <v>Mid Adults</v>
      </c>
      <c r="D4578" s="2" t="s">
        <v>23</v>
      </c>
      <c r="E4578" s="2" t="s">
        <v>27</v>
      </c>
      <c r="F4578" s="2">
        <v>887.34</v>
      </c>
      <c r="G4578" s="2">
        <f t="shared" si="640"/>
        <v>3</v>
      </c>
      <c r="H4578" s="6">
        <v>45888</v>
      </c>
      <c r="I4578" s="12" t="str">
        <f t="shared" si="641"/>
        <v>2025</v>
      </c>
      <c r="J4578" s="10" t="str">
        <f t="shared" si="642"/>
        <v>Aug</v>
      </c>
      <c r="K4578" s="12" t="str">
        <f t="shared" si="643"/>
        <v>19</v>
      </c>
      <c r="L4578" s="2" t="s">
        <v>24</v>
      </c>
      <c r="M4578" s="2" t="s">
        <v>25</v>
      </c>
      <c r="N4578" s="2">
        <v>0.26</v>
      </c>
      <c r="O4578" s="2" t="s">
        <v>16</v>
      </c>
      <c r="P4578" s="2">
        <v>4</v>
      </c>
      <c r="Q4578" s="2">
        <f t="shared" si="644"/>
        <v>1</v>
      </c>
      <c r="R4578" s="2">
        <v>221.84</v>
      </c>
      <c r="S4578" s="2">
        <f t="shared" si="645"/>
        <v>3</v>
      </c>
      <c r="T4578" s="42">
        <f>DataSet!G1693+DataSet!Q1693+DataSet!S1693</f>
        <v>4</v>
      </c>
      <c r="U4578" s="16" t="str">
        <f t="shared" si="646"/>
        <v>Low</v>
      </c>
      <c r="V4578" s="4">
        <v>2</v>
      </c>
      <c r="W4578" s="33">
        <f t="shared" si="647"/>
        <v>505.79909090909098</v>
      </c>
      <c r="X4578" s="2" t="s">
        <v>28</v>
      </c>
    </row>
    <row r="4579" spans="1:24" ht="14.25" customHeight="1" x14ac:dyDescent="0.25">
      <c r="A4579" s="2">
        <v>1735</v>
      </c>
      <c r="B4579" s="2">
        <v>55</v>
      </c>
      <c r="C4579" s="2" t="str">
        <f t="shared" si="639"/>
        <v>Late Adults</v>
      </c>
      <c r="D4579" s="2" t="s">
        <v>18</v>
      </c>
      <c r="E4579" s="2" t="s">
        <v>27</v>
      </c>
      <c r="F4579" s="2">
        <v>407.03</v>
      </c>
      <c r="G4579" s="2">
        <f t="shared" si="640"/>
        <v>2</v>
      </c>
      <c r="H4579" s="6">
        <v>45931</v>
      </c>
      <c r="I4579" s="12" t="str">
        <f t="shared" si="641"/>
        <v>2025</v>
      </c>
      <c r="J4579" s="10" t="str">
        <f t="shared" si="642"/>
        <v>Oct</v>
      </c>
      <c r="K4579" s="12" t="str">
        <f t="shared" si="643"/>
        <v>01</v>
      </c>
      <c r="L4579" s="2" t="s">
        <v>24</v>
      </c>
      <c r="M4579" s="2" t="s">
        <v>15</v>
      </c>
      <c r="N4579" s="2">
        <v>0.26</v>
      </c>
      <c r="O4579" s="2" t="s">
        <v>16</v>
      </c>
      <c r="P4579" s="2">
        <v>11</v>
      </c>
      <c r="Q4579" s="2">
        <f t="shared" si="644"/>
        <v>2</v>
      </c>
      <c r="R4579" s="2">
        <v>37</v>
      </c>
      <c r="S4579" s="2">
        <f t="shared" si="645"/>
        <v>1</v>
      </c>
      <c r="T4579" s="42">
        <f>DataSet!G1736+DataSet!Q1736+DataSet!S1736</f>
        <v>5</v>
      </c>
      <c r="U4579" s="16" t="str">
        <f t="shared" si="646"/>
        <v>Medium</v>
      </c>
      <c r="V4579" s="4">
        <v>4</v>
      </c>
      <c r="W4579" s="33">
        <f t="shared" si="647"/>
        <v>534.01795698924718</v>
      </c>
      <c r="X4579" s="2" t="s">
        <v>22</v>
      </c>
    </row>
    <row r="4580" spans="1:24" ht="14.25" customHeight="1" x14ac:dyDescent="0.25">
      <c r="A4580" s="2">
        <v>1877</v>
      </c>
      <c r="B4580" s="2">
        <v>65</v>
      </c>
      <c r="C4580" s="2" t="str">
        <f t="shared" si="639"/>
        <v>Seniors</v>
      </c>
      <c r="D4580" s="2" t="s">
        <v>26</v>
      </c>
      <c r="E4580" s="2" t="s">
        <v>13</v>
      </c>
      <c r="F4580" s="2">
        <v>387.94</v>
      </c>
      <c r="G4580" s="2">
        <f t="shared" si="640"/>
        <v>2</v>
      </c>
      <c r="H4580" s="6">
        <v>46073</v>
      </c>
      <c r="I4580" s="12" t="str">
        <f t="shared" si="641"/>
        <v>2026</v>
      </c>
      <c r="J4580" s="10" t="str">
        <f t="shared" si="642"/>
        <v>Feb</v>
      </c>
      <c r="K4580" s="12" t="str">
        <f t="shared" si="643"/>
        <v>20</v>
      </c>
      <c r="L4580" s="2" t="s">
        <v>24</v>
      </c>
      <c r="M4580" s="2" t="s">
        <v>25</v>
      </c>
      <c r="N4580" s="2">
        <v>0.26</v>
      </c>
      <c r="O4580" s="2" t="s">
        <v>16</v>
      </c>
      <c r="P4580" s="2">
        <v>3</v>
      </c>
      <c r="Q4580" s="2">
        <f t="shared" si="644"/>
        <v>1</v>
      </c>
      <c r="R4580" s="2">
        <v>129.31</v>
      </c>
      <c r="S4580" s="2">
        <f t="shared" si="645"/>
        <v>2</v>
      </c>
      <c r="T4580" s="42">
        <f>DataSet!G1878+DataSet!Q1878+DataSet!S1878</f>
        <v>7</v>
      </c>
      <c r="U4580" s="16" t="str">
        <f t="shared" si="646"/>
        <v>High</v>
      </c>
      <c r="V4580" s="4">
        <v>1</v>
      </c>
      <c r="W4580" s="33">
        <f t="shared" si="647"/>
        <v>539.67307692307691</v>
      </c>
      <c r="X4580" s="2" t="s">
        <v>17</v>
      </c>
    </row>
    <row r="4581" spans="1:24" ht="14.25" customHeight="1" x14ac:dyDescent="0.25">
      <c r="A4581" s="2">
        <v>2075</v>
      </c>
      <c r="B4581" s="2">
        <v>60</v>
      </c>
      <c r="C4581" s="2" t="str">
        <f t="shared" si="639"/>
        <v>Seniors</v>
      </c>
      <c r="D4581" s="2" t="s">
        <v>23</v>
      </c>
      <c r="E4581" s="2" t="s">
        <v>13</v>
      </c>
      <c r="F4581" s="2">
        <v>163.95</v>
      </c>
      <c r="G4581" s="2">
        <f t="shared" si="640"/>
        <v>1</v>
      </c>
      <c r="H4581" s="6">
        <v>46271</v>
      </c>
      <c r="I4581" s="12" t="str">
        <f t="shared" si="641"/>
        <v>2026</v>
      </c>
      <c r="J4581" s="10" t="str">
        <f t="shared" si="642"/>
        <v>Sep</v>
      </c>
      <c r="K4581" s="12" t="str">
        <f t="shared" si="643"/>
        <v>06</v>
      </c>
      <c r="L4581" s="2" t="s">
        <v>24</v>
      </c>
      <c r="M4581" s="2" t="s">
        <v>25</v>
      </c>
      <c r="N4581" s="2">
        <v>0.26</v>
      </c>
      <c r="O4581" s="2" t="s">
        <v>21</v>
      </c>
      <c r="P4581" s="2">
        <v>13</v>
      </c>
      <c r="Q4581" s="2">
        <f t="shared" si="644"/>
        <v>2</v>
      </c>
      <c r="R4581" s="2">
        <v>12.61</v>
      </c>
      <c r="S4581" s="2">
        <f t="shared" si="645"/>
        <v>1</v>
      </c>
      <c r="T4581" s="42">
        <f>DataSet!G2076+DataSet!Q2076+DataSet!S2076</f>
        <v>4</v>
      </c>
      <c r="U4581" s="16" t="str">
        <f t="shared" si="646"/>
        <v>Low</v>
      </c>
      <c r="V4581" s="4">
        <v>1</v>
      </c>
      <c r="W4581" s="33">
        <f t="shared" si="647"/>
        <v>541.64363636363635</v>
      </c>
      <c r="X4581" s="2" t="s">
        <v>17</v>
      </c>
    </row>
    <row r="4582" spans="1:24" ht="14.25" customHeight="1" x14ac:dyDescent="0.25">
      <c r="A4582" s="2">
        <v>2108</v>
      </c>
      <c r="B4582" s="2">
        <v>60</v>
      </c>
      <c r="C4582" s="2" t="str">
        <f t="shared" si="639"/>
        <v>Seniors</v>
      </c>
      <c r="D4582" s="2" t="s">
        <v>23</v>
      </c>
      <c r="E4582" s="2" t="s">
        <v>13</v>
      </c>
      <c r="F4582" s="2">
        <v>126.19</v>
      </c>
      <c r="G4582" s="2">
        <f t="shared" si="640"/>
        <v>1</v>
      </c>
      <c r="H4582" s="6">
        <v>46304</v>
      </c>
      <c r="I4582" s="12" t="str">
        <f t="shared" si="641"/>
        <v>2026</v>
      </c>
      <c r="J4582" s="10" t="str">
        <f t="shared" si="642"/>
        <v>Oct</v>
      </c>
      <c r="K4582" s="12" t="str">
        <f t="shared" si="643"/>
        <v>09</v>
      </c>
      <c r="L4582" s="2" t="s">
        <v>24</v>
      </c>
      <c r="M4582" s="2" t="s">
        <v>25</v>
      </c>
      <c r="N4582" s="2">
        <v>0.26</v>
      </c>
      <c r="O4582" s="2" t="s">
        <v>21</v>
      </c>
      <c r="P4582" s="2">
        <v>15</v>
      </c>
      <c r="Q4582" s="2">
        <f t="shared" si="644"/>
        <v>2</v>
      </c>
      <c r="R4582" s="2">
        <v>8.41</v>
      </c>
      <c r="S4582" s="2">
        <f t="shared" si="645"/>
        <v>1</v>
      </c>
      <c r="T4582" s="42">
        <f>DataSet!G2109+DataSet!Q2109+DataSet!S2109</f>
        <v>4</v>
      </c>
      <c r="U4582" s="16" t="str">
        <f t="shared" si="646"/>
        <v>Low</v>
      </c>
      <c r="V4582" s="4">
        <v>4</v>
      </c>
      <c r="W4582" s="33">
        <f t="shared" si="647"/>
        <v>535.39826086956509</v>
      </c>
      <c r="X4582" s="2" t="s">
        <v>28</v>
      </c>
    </row>
    <row r="4583" spans="1:24" ht="14.25" customHeight="1" x14ac:dyDescent="0.25">
      <c r="A4583" s="2">
        <v>2139</v>
      </c>
      <c r="B4583" s="2">
        <v>27</v>
      </c>
      <c r="C4583" s="2" t="str">
        <f t="shared" si="639"/>
        <v>Young Adults</v>
      </c>
      <c r="D4583" s="2" t="s">
        <v>23</v>
      </c>
      <c r="E4583" s="2" t="s">
        <v>29</v>
      </c>
      <c r="F4583" s="2">
        <v>534.22</v>
      </c>
      <c r="G4583" s="2">
        <f t="shared" si="640"/>
        <v>2</v>
      </c>
      <c r="H4583" s="6">
        <v>46335</v>
      </c>
      <c r="I4583" s="12" t="str">
        <f t="shared" si="641"/>
        <v>2026</v>
      </c>
      <c r="J4583" s="10" t="str">
        <f t="shared" si="642"/>
        <v>Nov</v>
      </c>
      <c r="K4583" s="12" t="str">
        <f t="shared" si="643"/>
        <v>09</v>
      </c>
      <c r="L4583" s="2" t="s">
        <v>24</v>
      </c>
      <c r="M4583" s="2" t="s">
        <v>15</v>
      </c>
      <c r="N4583" s="2">
        <v>0.26</v>
      </c>
      <c r="O4583" s="2" t="s">
        <v>21</v>
      </c>
      <c r="P4583" s="2">
        <v>17</v>
      </c>
      <c r="Q4583" s="2">
        <f t="shared" si="644"/>
        <v>3</v>
      </c>
      <c r="R4583" s="2">
        <v>31.42</v>
      </c>
      <c r="S4583" s="2">
        <f t="shared" si="645"/>
        <v>1</v>
      </c>
      <c r="T4583" s="42">
        <f>DataSet!G2140+DataSet!Q2140+DataSet!S2140</f>
        <v>6</v>
      </c>
      <c r="U4583" s="16" t="str">
        <f t="shared" si="646"/>
        <v>Medium</v>
      </c>
      <c r="V4583" s="4">
        <v>2</v>
      </c>
      <c r="W4583" s="33">
        <f t="shared" si="647"/>
        <v>501.41356321839083</v>
      </c>
      <c r="X4583" s="2" t="s">
        <v>28</v>
      </c>
    </row>
    <row r="4584" spans="1:24" ht="14.25" customHeight="1" x14ac:dyDescent="0.25">
      <c r="A4584" s="2">
        <v>2499</v>
      </c>
      <c r="B4584" s="2">
        <v>19</v>
      </c>
      <c r="C4584" s="2" t="str">
        <f t="shared" si="639"/>
        <v>Young Adults</v>
      </c>
      <c r="D4584" s="2" t="s">
        <v>23</v>
      </c>
      <c r="E4584" s="2" t="s">
        <v>13</v>
      </c>
      <c r="F4584" s="2">
        <v>89.49</v>
      </c>
      <c r="G4584" s="2">
        <f t="shared" si="640"/>
        <v>1</v>
      </c>
      <c r="H4584" s="6">
        <v>46695</v>
      </c>
      <c r="I4584" s="12" t="str">
        <f t="shared" si="641"/>
        <v>2027</v>
      </c>
      <c r="J4584" s="10" t="str">
        <f t="shared" si="642"/>
        <v>Nov</v>
      </c>
      <c r="K4584" s="12" t="str">
        <f t="shared" si="643"/>
        <v>04</v>
      </c>
      <c r="L4584" s="2" t="s">
        <v>30</v>
      </c>
      <c r="M4584" s="2" t="s">
        <v>25</v>
      </c>
      <c r="N4584" s="2">
        <v>0.26</v>
      </c>
      <c r="O4584" s="2" t="s">
        <v>16</v>
      </c>
      <c r="P4584" s="2">
        <v>8</v>
      </c>
      <c r="Q4584" s="2">
        <f t="shared" si="644"/>
        <v>2</v>
      </c>
      <c r="R4584" s="2">
        <v>11.19</v>
      </c>
      <c r="S4584" s="2">
        <f t="shared" si="645"/>
        <v>1</v>
      </c>
      <c r="T4584" s="42">
        <f>DataSet!G2500+DataSet!Q2500+DataSet!S2500</f>
        <v>7</v>
      </c>
      <c r="U4584" s="16" t="str">
        <f t="shared" si="646"/>
        <v>High</v>
      </c>
      <c r="V4584" s="4">
        <v>5</v>
      </c>
      <c r="W4584" s="33">
        <f t="shared" si="647"/>
        <v>548.75851351351366</v>
      </c>
      <c r="X4584" s="2" t="s">
        <v>28</v>
      </c>
    </row>
    <row r="4585" spans="1:24" ht="14.25" customHeight="1" x14ac:dyDescent="0.25">
      <c r="A4585" s="2">
        <v>2534</v>
      </c>
      <c r="B4585" s="2">
        <v>40</v>
      </c>
      <c r="C4585" s="2" t="str">
        <f t="shared" si="639"/>
        <v>Mid Adults</v>
      </c>
      <c r="D4585" s="2" t="s">
        <v>12</v>
      </c>
      <c r="E4585" s="2" t="s">
        <v>29</v>
      </c>
      <c r="F4585" s="2">
        <v>556.04999999999995</v>
      </c>
      <c r="G4585" s="2">
        <f t="shared" si="640"/>
        <v>2</v>
      </c>
      <c r="H4585" s="6">
        <v>46730</v>
      </c>
      <c r="I4585" s="12" t="str">
        <f t="shared" si="641"/>
        <v>2027</v>
      </c>
      <c r="J4585" s="10" t="str">
        <f t="shared" si="642"/>
        <v>Dec</v>
      </c>
      <c r="K4585" s="12" t="str">
        <f t="shared" si="643"/>
        <v>09</v>
      </c>
      <c r="L4585" s="2" t="s">
        <v>30</v>
      </c>
      <c r="M4585" s="2" t="s">
        <v>25</v>
      </c>
      <c r="N4585" s="2">
        <v>0.26</v>
      </c>
      <c r="O4585" s="2" t="s">
        <v>16</v>
      </c>
      <c r="P4585" s="2">
        <v>7</v>
      </c>
      <c r="Q4585" s="2">
        <f t="shared" si="644"/>
        <v>2</v>
      </c>
      <c r="R4585" s="2">
        <v>79.44</v>
      </c>
      <c r="S4585" s="2">
        <f t="shared" si="645"/>
        <v>2</v>
      </c>
      <c r="T4585" s="42">
        <f>DataSet!G2535+DataSet!Q2535+DataSet!S2535</f>
        <v>7</v>
      </c>
      <c r="U4585" s="16" t="str">
        <f t="shared" si="646"/>
        <v>High</v>
      </c>
      <c r="V4585" s="4">
        <v>4</v>
      </c>
      <c r="W4585" s="33">
        <f t="shared" si="647"/>
        <v>539.89505494505488</v>
      </c>
      <c r="X4585" s="2" t="s">
        <v>17</v>
      </c>
    </row>
    <row r="4586" spans="1:24" ht="14.25" customHeight="1" x14ac:dyDescent="0.25">
      <c r="A4586" s="2">
        <v>2641</v>
      </c>
      <c r="B4586" s="2">
        <v>31</v>
      </c>
      <c r="C4586" s="2" t="str">
        <f t="shared" si="639"/>
        <v>Early Adults</v>
      </c>
      <c r="D4586" s="2" t="s">
        <v>23</v>
      </c>
      <c r="E4586" s="2" t="s">
        <v>19</v>
      </c>
      <c r="F4586" s="2">
        <v>911.45</v>
      </c>
      <c r="G4586" s="2">
        <f t="shared" si="640"/>
        <v>3</v>
      </c>
      <c r="H4586" s="6">
        <v>46837</v>
      </c>
      <c r="I4586" s="12" t="str">
        <f t="shared" si="641"/>
        <v>2028</v>
      </c>
      <c r="J4586" s="10" t="str">
        <f t="shared" si="642"/>
        <v>Mar</v>
      </c>
      <c r="K4586" s="12" t="str">
        <f t="shared" si="643"/>
        <v>25</v>
      </c>
      <c r="L4586" s="2" t="s">
        <v>24</v>
      </c>
      <c r="M4586" s="2" t="s">
        <v>15</v>
      </c>
      <c r="N4586" s="2">
        <v>0.26</v>
      </c>
      <c r="O4586" s="2" t="s">
        <v>21</v>
      </c>
      <c r="P4586" s="2">
        <v>16</v>
      </c>
      <c r="Q4586" s="2">
        <f t="shared" si="644"/>
        <v>3</v>
      </c>
      <c r="R4586" s="2">
        <v>56.97</v>
      </c>
      <c r="S4586" s="2">
        <f t="shared" si="645"/>
        <v>2</v>
      </c>
      <c r="T4586" s="42">
        <f>DataSet!G2642+DataSet!Q2642+DataSet!S2642</f>
        <v>4</v>
      </c>
      <c r="U4586" s="16" t="str">
        <f t="shared" si="646"/>
        <v>Low</v>
      </c>
      <c r="V4586" s="4">
        <v>4</v>
      </c>
      <c r="W4586" s="33">
        <f t="shared" si="647"/>
        <v>539.7155555555554</v>
      </c>
      <c r="X4586" s="2" t="s">
        <v>28</v>
      </c>
    </row>
    <row r="4587" spans="1:24" ht="14.25" customHeight="1" x14ac:dyDescent="0.25">
      <c r="A4587" s="2">
        <v>3133</v>
      </c>
      <c r="B4587" s="2">
        <v>49</v>
      </c>
      <c r="C4587" s="2" t="str">
        <f t="shared" si="639"/>
        <v>Mid Adults</v>
      </c>
      <c r="D4587" s="2" t="s">
        <v>23</v>
      </c>
      <c r="E4587" s="2" t="s">
        <v>27</v>
      </c>
      <c r="F4587" s="2">
        <v>530.02</v>
      </c>
      <c r="G4587" s="2">
        <f t="shared" si="640"/>
        <v>2</v>
      </c>
      <c r="H4587" s="6">
        <v>47329</v>
      </c>
      <c r="I4587" s="12" t="str">
        <f t="shared" si="641"/>
        <v>2029</v>
      </c>
      <c r="J4587" s="10" t="str">
        <f t="shared" si="642"/>
        <v>Jul</v>
      </c>
      <c r="K4587" s="12" t="str">
        <f t="shared" si="643"/>
        <v>30</v>
      </c>
      <c r="L4587" s="2" t="s">
        <v>20</v>
      </c>
      <c r="M4587" s="2" t="s">
        <v>15</v>
      </c>
      <c r="N4587" s="2">
        <v>0.26</v>
      </c>
      <c r="O4587" s="2" t="s">
        <v>21</v>
      </c>
      <c r="P4587" s="2">
        <v>6</v>
      </c>
      <c r="Q4587" s="2">
        <f t="shared" si="644"/>
        <v>2</v>
      </c>
      <c r="R4587" s="2">
        <v>88.34</v>
      </c>
      <c r="S4587" s="2">
        <f t="shared" si="645"/>
        <v>2</v>
      </c>
      <c r="T4587" s="42">
        <f>DataSet!G3134+DataSet!Q3134+DataSet!S3134</f>
        <v>4</v>
      </c>
      <c r="U4587" s="16" t="str">
        <f t="shared" si="646"/>
        <v>Low</v>
      </c>
      <c r="V4587" s="4">
        <v>2</v>
      </c>
      <c r="W4587" s="33">
        <f t="shared" si="647"/>
        <v>501.03209302325581</v>
      </c>
      <c r="X4587" s="2" t="s">
        <v>22</v>
      </c>
    </row>
    <row r="4588" spans="1:24" ht="14.25" customHeight="1" x14ac:dyDescent="0.25">
      <c r="A4588" s="2">
        <v>3208</v>
      </c>
      <c r="B4588" s="2">
        <v>32</v>
      </c>
      <c r="C4588" s="2" t="str">
        <f t="shared" si="639"/>
        <v>Early Adults</v>
      </c>
      <c r="D4588" s="2" t="s">
        <v>26</v>
      </c>
      <c r="E4588" s="2" t="s">
        <v>13</v>
      </c>
      <c r="F4588" s="2">
        <v>732.82</v>
      </c>
      <c r="G4588" s="2">
        <f t="shared" si="640"/>
        <v>3</v>
      </c>
      <c r="H4588" s="6">
        <v>47404</v>
      </c>
      <c r="I4588" s="12" t="str">
        <f t="shared" si="641"/>
        <v>2029</v>
      </c>
      <c r="J4588" s="10" t="str">
        <f t="shared" si="642"/>
        <v>Oct</v>
      </c>
      <c r="K4588" s="12" t="str">
        <f t="shared" si="643"/>
        <v>13</v>
      </c>
      <c r="L4588" s="2" t="s">
        <v>30</v>
      </c>
      <c r="M4588" s="2" t="s">
        <v>15</v>
      </c>
      <c r="N4588" s="2">
        <v>0.26</v>
      </c>
      <c r="O4588" s="2" t="s">
        <v>21</v>
      </c>
      <c r="P4588" s="2">
        <v>8</v>
      </c>
      <c r="Q4588" s="2">
        <f t="shared" si="644"/>
        <v>2</v>
      </c>
      <c r="R4588" s="2">
        <v>91.6</v>
      </c>
      <c r="S4588" s="2">
        <f t="shared" si="645"/>
        <v>2</v>
      </c>
      <c r="T4588" s="42">
        <f>DataSet!G3209+DataSet!Q3209+DataSet!S3209</f>
        <v>7</v>
      </c>
      <c r="U4588" s="16" t="str">
        <f t="shared" si="646"/>
        <v>High</v>
      </c>
      <c r="V4588" s="4">
        <v>2</v>
      </c>
      <c r="W4588" s="33">
        <f t="shared" si="647"/>
        <v>500.69105882352949</v>
      </c>
      <c r="X4588" s="2" t="s">
        <v>17</v>
      </c>
    </row>
    <row r="4589" spans="1:24" ht="14.25" customHeight="1" x14ac:dyDescent="0.25">
      <c r="A4589" s="2">
        <v>3349</v>
      </c>
      <c r="B4589" s="2">
        <v>18</v>
      </c>
      <c r="C4589" s="2" t="str">
        <f t="shared" si="639"/>
        <v>Young Adults</v>
      </c>
      <c r="D4589" s="2" t="s">
        <v>12</v>
      </c>
      <c r="E4589" s="2" t="s">
        <v>29</v>
      </c>
      <c r="F4589" s="2">
        <v>136.16999999999999</v>
      </c>
      <c r="G4589" s="2">
        <f t="shared" si="640"/>
        <v>1</v>
      </c>
      <c r="H4589" s="6">
        <v>47545</v>
      </c>
      <c r="I4589" s="12" t="str">
        <f t="shared" si="641"/>
        <v>2030</v>
      </c>
      <c r="J4589" s="10" t="str">
        <f t="shared" si="642"/>
        <v>Mar</v>
      </c>
      <c r="K4589" s="12" t="str">
        <f t="shared" si="643"/>
        <v>03</v>
      </c>
      <c r="L4589" s="2" t="s">
        <v>14</v>
      </c>
      <c r="M4589" s="2" t="s">
        <v>25</v>
      </c>
      <c r="N4589" s="2">
        <v>0.26</v>
      </c>
      <c r="O4589" s="2" t="s">
        <v>21</v>
      </c>
      <c r="P4589" s="2">
        <v>8</v>
      </c>
      <c r="Q4589" s="2">
        <f t="shared" si="644"/>
        <v>2</v>
      </c>
      <c r="R4589" s="2">
        <v>17.02</v>
      </c>
      <c r="S4589" s="2">
        <f t="shared" si="645"/>
        <v>1</v>
      </c>
      <c r="T4589" s="42">
        <f>DataSet!G3350+DataSet!Q3350+DataSet!S3350</f>
        <v>7</v>
      </c>
      <c r="U4589" s="16" t="str">
        <f t="shared" si="646"/>
        <v>High</v>
      </c>
      <c r="V4589" s="4">
        <v>5</v>
      </c>
      <c r="W4589" s="33">
        <f t="shared" si="647"/>
        <v>555.04986301369877</v>
      </c>
      <c r="X4589" s="2" t="s">
        <v>22</v>
      </c>
    </row>
    <row r="4590" spans="1:24" ht="14.25" customHeight="1" x14ac:dyDescent="0.25">
      <c r="A4590" s="2">
        <v>3685</v>
      </c>
      <c r="B4590" s="2">
        <v>35</v>
      </c>
      <c r="C4590" s="2" t="str">
        <f t="shared" si="639"/>
        <v>Early Adults</v>
      </c>
      <c r="D4590" s="2" t="s">
        <v>26</v>
      </c>
      <c r="E4590" s="2" t="s">
        <v>13</v>
      </c>
      <c r="F4590" s="2">
        <v>218.2</v>
      </c>
      <c r="G4590" s="2">
        <f t="shared" si="640"/>
        <v>1</v>
      </c>
      <c r="H4590" s="6">
        <v>47881</v>
      </c>
      <c r="I4590" s="12" t="str">
        <f t="shared" si="641"/>
        <v>2031</v>
      </c>
      <c r="J4590" s="10" t="str">
        <f t="shared" si="642"/>
        <v>Feb</v>
      </c>
      <c r="K4590" s="12" t="str">
        <f t="shared" si="643"/>
        <v>02</v>
      </c>
      <c r="L4590" s="2" t="s">
        <v>30</v>
      </c>
      <c r="M4590" s="2" t="s">
        <v>15</v>
      </c>
      <c r="N4590" s="2">
        <v>0.26</v>
      </c>
      <c r="O4590" s="2" t="s">
        <v>16</v>
      </c>
      <c r="P4590" s="2">
        <v>5</v>
      </c>
      <c r="Q4590" s="2">
        <f t="shared" si="644"/>
        <v>1</v>
      </c>
      <c r="R4590" s="2">
        <v>43.64</v>
      </c>
      <c r="S4590" s="2">
        <f t="shared" si="645"/>
        <v>1</v>
      </c>
      <c r="T4590" s="42">
        <f>DataSet!G3686+DataSet!Q3686+DataSet!S3686</f>
        <v>5</v>
      </c>
      <c r="U4590" s="16" t="str">
        <f t="shared" si="646"/>
        <v>Medium</v>
      </c>
      <c r="V4590" s="4">
        <v>3</v>
      </c>
      <c r="W4590" s="33">
        <f t="shared" si="647"/>
        <v>495.31417582417589</v>
      </c>
      <c r="X4590" s="2" t="s">
        <v>28</v>
      </c>
    </row>
    <row r="4591" spans="1:24" ht="14.25" customHeight="1" x14ac:dyDescent="0.25">
      <c r="A4591" s="2">
        <v>3803</v>
      </c>
      <c r="B4591" s="2">
        <v>68</v>
      </c>
      <c r="C4591" s="2" t="str">
        <f t="shared" si="639"/>
        <v>Seniors</v>
      </c>
      <c r="D4591" s="2" t="s">
        <v>23</v>
      </c>
      <c r="E4591" s="2" t="s">
        <v>13</v>
      </c>
      <c r="F4591" s="2">
        <v>219.73</v>
      </c>
      <c r="G4591" s="2">
        <f t="shared" si="640"/>
        <v>1</v>
      </c>
      <c r="H4591" s="6">
        <v>47999</v>
      </c>
      <c r="I4591" s="12" t="str">
        <f t="shared" si="641"/>
        <v>2031</v>
      </c>
      <c r="J4591" s="10" t="str">
        <f t="shared" si="642"/>
        <v>May</v>
      </c>
      <c r="K4591" s="12" t="str">
        <f t="shared" si="643"/>
        <v>31</v>
      </c>
      <c r="L4591" s="2" t="s">
        <v>20</v>
      </c>
      <c r="M4591" s="2" t="s">
        <v>15</v>
      </c>
      <c r="N4591" s="2">
        <v>0.26</v>
      </c>
      <c r="O4591" s="2" t="s">
        <v>16</v>
      </c>
      <c r="P4591" s="2">
        <v>17</v>
      </c>
      <c r="Q4591" s="2">
        <f t="shared" si="644"/>
        <v>3</v>
      </c>
      <c r="R4591" s="2">
        <v>12.93</v>
      </c>
      <c r="S4591" s="2">
        <f t="shared" si="645"/>
        <v>1</v>
      </c>
      <c r="T4591" s="42">
        <f>DataSet!G3804+DataSet!Q3804+DataSet!S3804</f>
        <v>6</v>
      </c>
      <c r="U4591" s="16" t="str">
        <f t="shared" si="646"/>
        <v>Medium</v>
      </c>
      <c r="V4591" s="4">
        <v>4</v>
      </c>
      <c r="W4591" s="33">
        <f t="shared" si="647"/>
        <v>535.53876404494372</v>
      </c>
      <c r="X4591" s="2" t="s">
        <v>28</v>
      </c>
    </row>
    <row r="4592" spans="1:24" ht="14.25" customHeight="1" x14ac:dyDescent="0.25">
      <c r="A4592" s="2">
        <v>3913</v>
      </c>
      <c r="B4592" s="2">
        <v>48</v>
      </c>
      <c r="C4592" s="2" t="str">
        <f t="shared" si="639"/>
        <v>Mid Adults</v>
      </c>
      <c r="D4592" s="2" t="s">
        <v>26</v>
      </c>
      <c r="E4592" s="2" t="s">
        <v>13</v>
      </c>
      <c r="F4592" s="2">
        <v>227.49</v>
      </c>
      <c r="G4592" s="2">
        <f t="shared" si="640"/>
        <v>1</v>
      </c>
      <c r="H4592" s="6">
        <v>48109</v>
      </c>
      <c r="I4592" s="12" t="str">
        <f t="shared" si="641"/>
        <v>2031</v>
      </c>
      <c r="J4592" s="10" t="str">
        <f t="shared" si="642"/>
        <v>Sep</v>
      </c>
      <c r="K4592" s="12" t="str">
        <f t="shared" si="643"/>
        <v>18</v>
      </c>
      <c r="L4592" s="2" t="s">
        <v>30</v>
      </c>
      <c r="M4592" s="2" t="s">
        <v>25</v>
      </c>
      <c r="N4592" s="2">
        <v>0.26</v>
      </c>
      <c r="O4592" s="2" t="s">
        <v>16</v>
      </c>
      <c r="P4592" s="2">
        <v>2</v>
      </c>
      <c r="Q4592" s="2">
        <f t="shared" si="644"/>
        <v>1</v>
      </c>
      <c r="R4592" s="2">
        <v>113.74</v>
      </c>
      <c r="S4592" s="2">
        <f t="shared" si="645"/>
        <v>2</v>
      </c>
      <c r="T4592" s="42">
        <f>DataSet!G3914+DataSet!Q3914+DataSet!S3914</f>
        <v>7</v>
      </c>
      <c r="U4592" s="16" t="str">
        <f t="shared" si="646"/>
        <v>High</v>
      </c>
      <c r="V4592" s="4">
        <v>2</v>
      </c>
      <c r="W4592" s="33">
        <f t="shared" si="647"/>
        <v>497.92761904761903</v>
      </c>
      <c r="X4592" s="2" t="s">
        <v>17</v>
      </c>
    </row>
    <row r="4593" spans="1:24" ht="14.25" customHeight="1" x14ac:dyDescent="0.25">
      <c r="A4593" s="2">
        <v>3940</v>
      </c>
      <c r="B4593" s="2">
        <v>43</v>
      </c>
      <c r="C4593" s="2" t="str">
        <f t="shared" si="639"/>
        <v>Mid Adults</v>
      </c>
      <c r="D4593" s="2" t="s">
        <v>26</v>
      </c>
      <c r="E4593" s="2" t="s">
        <v>13</v>
      </c>
      <c r="F4593" s="2">
        <v>293.48</v>
      </c>
      <c r="G4593" s="2">
        <f t="shared" si="640"/>
        <v>1</v>
      </c>
      <c r="H4593" s="6">
        <v>48136</v>
      </c>
      <c r="I4593" s="12" t="str">
        <f t="shared" si="641"/>
        <v>2031</v>
      </c>
      <c r="J4593" s="10" t="str">
        <f t="shared" si="642"/>
        <v>Oct</v>
      </c>
      <c r="K4593" s="12" t="str">
        <f t="shared" si="643"/>
        <v>15</v>
      </c>
      <c r="L4593" s="2" t="s">
        <v>20</v>
      </c>
      <c r="M4593" s="2" t="s">
        <v>25</v>
      </c>
      <c r="N4593" s="2">
        <v>0.26</v>
      </c>
      <c r="O4593" s="2" t="s">
        <v>21</v>
      </c>
      <c r="P4593" s="2">
        <v>4</v>
      </c>
      <c r="Q4593" s="2">
        <f t="shared" si="644"/>
        <v>1</v>
      </c>
      <c r="R4593" s="2">
        <v>73.37</v>
      </c>
      <c r="S4593" s="2">
        <f t="shared" si="645"/>
        <v>2</v>
      </c>
      <c r="T4593" s="42">
        <f>DataSet!G3941+DataSet!Q3941+DataSet!S3941</f>
        <v>3</v>
      </c>
      <c r="U4593" s="16" t="str">
        <f t="shared" si="646"/>
        <v>Low</v>
      </c>
      <c r="V4593" s="4">
        <v>3</v>
      </c>
      <c r="W4593" s="33">
        <f t="shared" si="647"/>
        <v>498.39322222222228</v>
      </c>
      <c r="X4593" s="2" t="s">
        <v>22</v>
      </c>
    </row>
    <row r="4594" spans="1:24" ht="14.25" customHeight="1" x14ac:dyDescent="0.25">
      <c r="A4594" s="2">
        <v>3996</v>
      </c>
      <c r="B4594" s="2">
        <v>40</v>
      </c>
      <c r="C4594" s="2" t="str">
        <f t="shared" si="639"/>
        <v>Mid Adults</v>
      </c>
      <c r="D4594" s="2" t="s">
        <v>18</v>
      </c>
      <c r="E4594" s="2" t="s">
        <v>19</v>
      </c>
      <c r="F4594" s="2">
        <v>876.24</v>
      </c>
      <c r="G4594" s="2">
        <f t="shared" si="640"/>
        <v>3</v>
      </c>
      <c r="H4594" s="6">
        <v>48192</v>
      </c>
      <c r="I4594" s="12" t="str">
        <f t="shared" si="641"/>
        <v>2031</v>
      </c>
      <c r="J4594" s="10" t="str">
        <f t="shared" si="642"/>
        <v>Dec</v>
      </c>
      <c r="K4594" s="12" t="str">
        <f t="shared" si="643"/>
        <v>10</v>
      </c>
      <c r="L4594" s="2" t="s">
        <v>14</v>
      </c>
      <c r="M4594" s="2" t="s">
        <v>25</v>
      </c>
      <c r="N4594" s="2">
        <v>0.26</v>
      </c>
      <c r="O4594" s="2" t="s">
        <v>21</v>
      </c>
      <c r="P4594" s="2">
        <v>9</v>
      </c>
      <c r="Q4594" s="2">
        <f t="shared" si="644"/>
        <v>2</v>
      </c>
      <c r="R4594" s="2">
        <v>97.36</v>
      </c>
      <c r="S4594" s="2">
        <f t="shared" si="645"/>
        <v>2</v>
      </c>
      <c r="T4594" s="42">
        <f>DataSet!G3997+DataSet!Q3997+DataSet!S3997</f>
        <v>6</v>
      </c>
      <c r="U4594" s="16" t="str">
        <f t="shared" si="646"/>
        <v>Medium</v>
      </c>
      <c r="V4594" s="4">
        <v>5</v>
      </c>
      <c r="W4594" s="33">
        <f t="shared" si="647"/>
        <v>560.86763888888902</v>
      </c>
      <c r="X4594" s="2" t="s">
        <v>17</v>
      </c>
    </row>
    <row r="4595" spans="1:24" ht="14.25" customHeight="1" x14ac:dyDescent="0.25">
      <c r="A4595" s="2">
        <v>4006</v>
      </c>
      <c r="B4595" s="2">
        <v>19</v>
      </c>
      <c r="C4595" s="2" t="str">
        <f t="shared" si="639"/>
        <v>Young Adults</v>
      </c>
      <c r="D4595" s="2" t="s">
        <v>23</v>
      </c>
      <c r="E4595" s="2" t="s">
        <v>29</v>
      </c>
      <c r="F4595" s="2">
        <v>473.75</v>
      </c>
      <c r="G4595" s="2">
        <f t="shared" si="640"/>
        <v>2</v>
      </c>
      <c r="H4595" s="6">
        <v>48202</v>
      </c>
      <c r="I4595" s="12" t="str">
        <f t="shared" si="641"/>
        <v>2031</v>
      </c>
      <c r="J4595" s="10" t="str">
        <f t="shared" si="642"/>
        <v>Dec</v>
      </c>
      <c r="K4595" s="12" t="str">
        <f t="shared" si="643"/>
        <v>20</v>
      </c>
      <c r="L4595" s="2" t="s">
        <v>14</v>
      </c>
      <c r="M4595" s="2" t="s">
        <v>15</v>
      </c>
      <c r="N4595" s="2">
        <v>0.26</v>
      </c>
      <c r="O4595" s="2" t="s">
        <v>21</v>
      </c>
      <c r="P4595" s="2">
        <v>7</v>
      </c>
      <c r="Q4595" s="2">
        <f t="shared" si="644"/>
        <v>2</v>
      </c>
      <c r="R4595" s="2">
        <v>67.680000000000007</v>
      </c>
      <c r="S4595" s="2">
        <f t="shared" si="645"/>
        <v>2</v>
      </c>
      <c r="T4595" s="42">
        <f>DataSet!G4007+DataSet!Q4007+DataSet!S4007</f>
        <v>7</v>
      </c>
      <c r="U4595" s="16" t="str">
        <f t="shared" si="646"/>
        <v>High</v>
      </c>
      <c r="V4595" s="4">
        <v>4</v>
      </c>
      <c r="W4595" s="33">
        <f t="shared" si="647"/>
        <v>539.12749999999994</v>
      </c>
      <c r="X4595" s="2" t="s">
        <v>22</v>
      </c>
    </row>
    <row r="4596" spans="1:24" ht="14.25" customHeight="1" x14ac:dyDescent="0.25">
      <c r="A4596" s="2">
        <v>4074</v>
      </c>
      <c r="B4596" s="2">
        <v>64</v>
      </c>
      <c r="C4596" s="2" t="str">
        <f t="shared" si="639"/>
        <v>Seniors</v>
      </c>
      <c r="D4596" s="2" t="s">
        <v>18</v>
      </c>
      <c r="E4596" s="2" t="s">
        <v>19</v>
      </c>
      <c r="F4596" s="2">
        <v>911.79</v>
      </c>
      <c r="G4596" s="2">
        <f t="shared" si="640"/>
        <v>3</v>
      </c>
      <c r="H4596" s="6">
        <v>48270</v>
      </c>
      <c r="I4596" s="12" t="str">
        <f t="shared" si="641"/>
        <v>2032</v>
      </c>
      <c r="J4596" s="10" t="str">
        <f t="shared" si="642"/>
        <v>Feb</v>
      </c>
      <c r="K4596" s="12" t="str">
        <f t="shared" si="643"/>
        <v>26</v>
      </c>
      <c r="L4596" s="2" t="s">
        <v>14</v>
      </c>
      <c r="M4596" s="2" t="s">
        <v>25</v>
      </c>
      <c r="N4596" s="2">
        <v>0.26</v>
      </c>
      <c r="O4596" s="2" t="s">
        <v>21</v>
      </c>
      <c r="P4596" s="2">
        <v>1</v>
      </c>
      <c r="Q4596" s="2">
        <f t="shared" si="644"/>
        <v>1</v>
      </c>
      <c r="R4596" s="2">
        <v>911.79</v>
      </c>
      <c r="S4596" s="2">
        <f t="shared" si="645"/>
        <v>3</v>
      </c>
      <c r="T4596" s="42">
        <f>DataSet!G4075+DataSet!Q4075+DataSet!S4075</f>
        <v>4</v>
      </c>
      <c r="U4596" s="16" t="str">
        <f t="shared" si="646"/>
        <v>Low</v>
      </c>
      <c r="V4596" s="4">
        <v>3</v>
      </c>
      <c r="W4596" s="33">
        <f t="shared" si="647"/>
        <v>500.69561797752812</v>
      </c>
      <c r="X4596" s="2" t="s">
        <v>28</v>
      </c>
    </row>
    <row r="4597" spans="1:24" ht="14.25" customHeight="1" x14ac:dyDescent="0.25">
      <c r="A4597" s="2">
        <v>4765</v>
      </c>
      <c r="B4597" s="2">
        <v>65</v>
      </c>
      <c r="C4597" s="2" t="str">
        <f t="shared" si="639"/>
        <v>Seniors</v>
      </c>
      <c r="D4597" s="2" t="s">
        <v>12</v>
      </c>
      <c r="E4597" s="2" t="s">
        <v>13</v>
      </c>
      <c r="F4597" s="2">
        <v>652.02</v>
      </c>
      <c r="G4597" s="2">
        <f t="shared" si="640"/>
        <v>3</v>
      </c>
      <c r="H4597" s="6">
        <v>48961</v>
      </c>
      <c r="I4597" s="12" t="str">
        <f t="shared" si="641"/>
        <v>2034</v>
      </c>
      <c r="J4597" s="10" t="str">
        <f t="shared" si="642"/>
        <v>Jan</v>
      </c>
      <c r="K4597" s="12" t="str">
        <f t="shared" si="643"/>
        <v>17</v>
      </c>
      <c r="L4597" s="2" t="s">
        <v>14</v>
      </c>
      <c r="M4597" s="2" t="s">
        <v>15</v>
      </c>
      <c r="N4597" s="2">
        <v>0.26</v>
      </c>
      <c r="O4597" s="2" t="s">
        <v>16</v>
      </c>
      <c r="P4597" s="2">
        <v>2</v>
      </c>
      <c r="Q4597" s="2">
        <f t="shared" si="644"/>
        <v>1</v>
      </c>
      <c r="R4597" s="2">
        <v>326.01</v>
      </c>
      <c r="S4597" s="2">
        <f t="shared" si="645"/>
        <v>3</v>
      </c>
      <c r="T4597" s="42">
        <f>DataSet!G4766+DataSet!Q4766+DataSet!S4766</f>
        <v>7</v>
      </c>
      <c r="U4597" s="16" t="str">
        <f t="shared" si="646"/>
        <v>High</v>
      </c>
      <c r="V4597" s="4">
        <v>5</v>
      </c>
      <c r="W4597" s="33">
        <f t="shared" si="647"/>
        <v>556.42577464788747</v>
      </c>
      <c r="X4597" s="2" t="s">
        <v>28</v>
      </c>
    </row>
    <row r="4598" spans="1:24" ht="14.25" customHeight="1" x14ac:dyDescent="0.25">
      <c r="A4598" s="2">
        <v>290</v>
      </c>
      <c r="B4598" s="2">
        <v>23</v>
      </c>
      <c r="C4598" s="2" t="str">
        <f t="shared" si="639"/>
        <v>Young Adults</v>
      </c>
      <c r="D4598" s="2" t="s">
        <v>23</v>
      </c>
      <c r="E4598" s="2" t="s">
        <v>27</v>
      </c>
      <c r="F4598" s="2">
        <v>557.29</v>
      </c>
      <c r="G4598" s="2">
        <f t="shared" si="640"/>
        <v>2</v>
      </c>
      <c r="H4598" s="6">
        <v>44486</v>
      </c>
      <c r="I4598" s="12" t="str">
        <f t="shared" si="641"/>
        <v>2021</v>
      </c>
      <c r="J4598" s="10" t="str">
        <f t="shared" si="642"/>
        <v>Oct</v>
      </c>
      <c r="K4598" s="12" t="str">
        <f t="shared" si="643"/>
        <v>17</v>
      </c>
      <c r="L4598" s="2" t="s">
        <v>20</v>
      </c>
      <c r="M4598" s="2" t="s">
        <v>15</v>
      </c>
      <c r="N4598" s="2">
        <v>0.25</v>
      </c>
      <c r="O4598" s="2" t="s">
        <v>16</v>
      </c>
      <c r="P4598" s="2">
        <v>19</v>
      </c>
      <c r="Q4598" s="2">
        <f t="shared" si="644"/>
        <v>3</v>
      </c>
      <c r="R4598" s="2">
        <v>29.33</v>
      </c>
      <c r="S4598" s="2">
        <f t="shared" si="645"/>
        <v>1</v>
      </c>
      <c r="T4598" s="42">
        <f>DataSet!G291+DataSet!Q291+DataSet!S291</f>
        <v>8</v>
      </c>
      <c r="U4598" s="16" t="str">
        <f t="shared" si="646"/>
        <v>High</v>
      </c>
      <c r="V4598" s="4">
        <v>3</v>
      </c>
      <c r="W4598" s="33">
        <f t="shared" si="647"/>
        <v>496.02409090909094</v>
      </c>
      <c r="X4598" s="2" t="s">
        <v>28</v>
      </c>
    </row>
    <row r="4599" spans="1:24" ht="14.25" customHeight="1" x14ac:dyDescent="0.25">
      <c r="A4599" s="2">
        <v>589</v>
      </c>
      <c r="B4599" s="2">
        <v>20</v>
      </c>
      <c r="C4599" s="2" t="str">
        <f t="shared" si="639"/>
        <v>Young Adults</v>
      </c>
      <c r="D4599" s="2" t="s">
        <v>26</v>
      </c>
      <c r="E4599" s="2" t="s">
        <v>27</v>
      </c>
      <c r="F4599" s="2">
        <v>202.2</v>
      </c>
      <c r="G4599" s="2">
        <f t="shared" si="640"/>
        <v>1</v>
      </c>
      <c r="H4599" s="6">
        <v>44785</v>
      </c>
      <c r="I4599" s="12" t="str">
        <f t="shared" si="641"/>
        <v>2022</v>
      </c>
      <c r="J4599" s="10" t="str">
        <f t="shared" si="642"/>
        <v>Aug</v>
      </c>
      <c r="K4599" s="12" t="str">
        <f t="shared" si="643"/>
        <v>12</v>
      </c>
      <c r="L4599" s="2" t="s">
        <v>20</v>
      </c>
      <c r="M4599" s="2" t="s">
        <v>15</v>
      </c>
      <c r="N4599" s="2">
        <v>0.25</v>
      </c>
      <c r="O4599" s="2" t="s">
        <v>16</v>
      </c>
      <c r="P4599" s="2">
        <v>10</v>
      </c>
      <c r="Q4599" s="2">
        <f t="shared" si="644"/>
        <v>2</v>
      </c>
      <c r="R4599" s="2">
        <v>20.22</v>
      </c>
      <c r="S4599" s="2">
        <f t="shared" si="645"/>
        <v>1</v>
      </c>
      <c r="T4599" s="42">
        <f>DataSet!G590+DataSet!Q590+DataSet!S590</f>
        <v>6</v>
      </c>
      <c r="U4599" s="16" t="str">
        <f t="shared" si="646"/>
        <v>Medium</v>
      </c>
      <c r="V4599" s="4">
        <v>4</v>
      </c>
      <c r="W4599" s="33">
        <f t="shared" si="647"/>
        <v>539.87896551724134</v>
      </c>
      <c r="X4599" s="2" t="s">
        <v>17</v>
      </c>
    </row>
    <row r="4600" spans="1:24" ht="14.25" customHeight="1" x14ac:dyDescent="0.25">
      <c r="A4600" s="2">
        <v>644</v>
      </c>
      <c r="B4600" s="2">
        <v>47</v>
      </c>
      <c r="C4600" s="2" t="str">
        <f t="shared" si="639"/>
        <v>Mid Adults</v>
      </c>
      <c r="D4600" s="2" t="s">
        <v>12</v>
      </c>
      <c r="E4600" s="2" t="s">
        <v>13</v>
      </c>
      <c r="F4600" s="2">
        <v>441.98</v>
      </c>
      <c r="G4600" s="2">
        <f t="shared" si="640"/>
        <v>2</v>
      </c>
      <c r="H4600" s="6">
        <v>44840</v>
      </c>
      <c r="I4600" s="12" t="str">
        <f t="shared" si="641"/>
        <v>2022</v>
      </c>
      <c r="J4600" s="10" t="str">
        <f t="shared" si="642"/>
        <v>Oct</v>
      </c>
      <c r="K4600" s="12" t="str">
        <f t="shared" si="643"/>
        <v>06</v>
      </c>
      <c r="L4600" s="2" t="s">
        <v>30</v>
      </c>
      <c r="M4600" s="2" t="s">
        <v>25</v>
      </c>
      <c r="N4600" s="2">
        <v>0.25</v>
      </c>
      <c r="O4600" s="2" t="s">
        <v>16</v>
      </c>
      <c r="P4600" s="2">
        <v>19</v>
      </c>
      <c r="Q4600" s="2">
        <f t="shared" si="644"/>
        <v>3</v>
      </c>
      <c r="R4600" s="2">
        <v>23.26</v>
      </c>
      <c r="S4600" s="2">
        <f t="shared" si="645"/>
        <v>1</v>
      </c>
      <c r="T4600" s="42">
        <f>DataSet!G645+DataSet!Q645+DataSet!S645</f>
        <v>5</v>
      </c>
      <c r="U4600" s="16" t="str">
        <f t="shared" si="646"/>
        <v>Medium</v>
      </c>
      <c r="V4600" s="4">
        <v>1</v>
      </c>
      <c r="W4600" s="33">
        <f t="shared" si="647"/>
        <v>546.61328947368418</v>
      </c>
      <c r="X4600" s="2" t="s">
        <v>28</v>
      </c>
    </row>
    <row r="4601" spans="1:24" ht="14.25" customHeight="1" x14ac:dyDescent="0.25">
      <c r="A4601" s="2">
        <v>1282</v>
      </c>
      <c r="B4601" s="2">
        <v>67</v>
      </c>
      <c r="C4601" s="2" t="str">
        <f t="shared" si="639"/>
        <v>Seniors</v>
      </c>
      <c r="D4601" s="2" t="s">
        <v>26</v>
      </c>
      <c r="E4601" s="2" t="s">
        <v>13</v>
      </c>
      <c r="F4601" s="2">
        <v>209.56</v>
      </c>
      <c r="G4601" s="2">
        <f t="shared" si="640"/>
        <v>1</v>
      </c>
      <c r="H4601" s="6">
        <v>45478</v>
      </c>
      <c r="I4601" s="12" t="str">
        <f t="shared" si="641"/>
        <v>2024</v>
      </c>
      <c r="J4601" s="10" t="str">
        <f t="shared" si="642"/>
        <v>Jul</v>
      </c>
      <c r="K4601" s="12" t="str">
        <f t="shared" si="643"/>
        <v>05</v>
      </c>
      <c r="L4601" s="2" t="s">
        <v>24</v>
      </c>
      <c r="M4601" s="2" t="s">
        <v>15</v>
      </c>
      <c r="N4601" s="2">
        <v>0.25</v>
      </c>
      <c r="O4601" s="2" t="s">
        <v>21</v>
      </c>
      <c r="P4601" s="2">
        <v>3</v>
      </c>
      <c r="Q4601" s="2">
        <f t="shared" si="644"/>
        <v>1</v>
      </c>
      <c r="R4601" s="2">
        <v>69.849999999999994</v>
      </c>
      <c r="S4601" s="2">
        <f t="shared" si="645"/>
        <v>2</v>
      </c>
      <c r="T4601" s="42">
        <f>DataSet!G1283+DataSet!Q1283+DataSet!S1283</f>
        <v>7</v>
      </c>
      <c r="U4601" s="16" t="str">
        <f t="shared" si="646"/>
        <v>High</v>
      </c>
      <c r="V4601" s="4">
        <v>2</v>
      </c>
      <c r="W4601" s="33">
        <f t="shared" si="647"/>
        <v>501.18590361445791</v>
      </c>
      <c r="X4601" s="2" t="s">
        <v>22</v>
      </c>
    </row>
    <row r="4602" spans="1:24" ht="14.25" customHeight="1" x14ac:dyDescent="0.25">
      <c r="A4602" s="2">
        <v>1625</v>
      </c>
      <c r="B4602" s="2">
        <v>65</v>
      </c>
      <c r="C4602" s="2" t="str">
        <f t="shared" si="639"/>
        <v>Seniors</v>
      </c>
      <c r="D4602" s="2" t="s">
        <v>26</v>
      </c>
      <c r="E4602" s="2" t="s">
        <v>19</v>
      </c>
      <c r="F4602" s="2">
        <v>561.66</v>
      </c>
      <c r="G4602" s="2">
        <f t="shared" si="640"/>
        <v>2</v>
      </c>
      <c r="H4602" s="6">
        <v>45821</v>
      </c>
      <c r="I4602" s="12" t="str">
        <f t="shared" si="641"/>
        <v>2025</v>
      </c>
      <c r="J4602" s="10" t="str">
        <f t="shared" si="642"/>
        <v>Jun</v>
      </c>
      <c r="K4602" s="12" t="str">
        <f t="shared" si="643"/>
        <v>13</v>
      </c>
      <c r="L4602" s="2" t="s">
        <v>24</v>
      </c>
      <c r="M4602" s="2" t="s">
        <v>25</v>
      </c>
      <c r="N4602" s="2">
        <v>0.25</v>
      </c>
      <c r="O4602" s="2" t="s">
        <v>16</v>
      </c>
      <c r="P4602" s="2">
        <v>3</v>
      </c>
      <c r="Q4602" s="2">
        <f t="shared" si="644"/>
        <v>1</v>
      </c>
      <c r="R4602" s="2">
        <v>187.22</v>
      </c>
      <c r="S4602" s="2">
        <f t="shared" si="645"/>
        <v>3</v>
      </c>
      <c r="T4602" s="42">
        <f>DataSet!G1626+DataSet!Q1626+DataSet!S1626</f>
        <v>7</v>
      </c>
      <c r="U4602" s="16" t="str">
        <f t="shared" si="646"/>
        <v>High</v>
      </c>
      <c r="V4602" s="4">
        <v>3</v>
      </c>
      <c r="W4602" s="33">
        <f t="shared" si="647"/>
        <v>495.31988505747131</v>
      </c>
      <c r="X4602" s="2" t="s">
        <v>22</v>
      </c>
    </row>
    <row r="4603" spans="1:24" ht="14.25" customHeight="1" x14ac:dyDescent="0.25">
      <c r="A4603" s="2">
        <v>1747</v>
      </c>
      <c r="B4603" s="2">
        <v>37</v>
      </c>
      <c r="C4603" s="2" t="str">
        <f t="shared" si="639"/>
        <v>Early Adults</v>
      </c>
      <c r="D4603" s="2" t="s">
        <v>12</v>
      </c>
      <c r="E4603" s="2" t="s">
        <v>19</v>
      </c>
      <c r="F4603" s="2">
        <v>220.72</v>
      </c>
      <c r="G4603" s="2">
        <f t="shared" si="640"/>
        <v>1</v>
      </c>
      <c r="H4603" s="6">
        <v>45943</v>
      </c>
      <c r="I4603" s="12" t="str">
        <f t="shared" si="641"/>
        <v>2025</v>
      </c>
      <c r="J4603" s="10" t="str">
        <f t="shared" si="642"/>
        <v>Oct</v>
      </c>
      <c r="K4603" s="12" t="str">
        <f t="shared" si="643"/>
        <v>13</v>
      </c>
      <c r="L4603" s="2" t="s">
        <v>24</v>
      </c>
      <c r="M4603" s="2" t="s">
        <v>15</v>
      </c>
      <c r="N4603" s="2">
        <v>0.25</v>
      </c>
      <c r="O4603" s="2" t="s">
        <v>16</v>
      </c>
      <c r="P4603" s="2">
        <v>14</v>
      </c>
      <c r="Q4603" s="2">
        <f t="shared" si="644"/>
        <v>2</v>
      </c>
      <c r="R4603" s="2">
        <v>15.77</v>
      </c>
      <c r="S4603" s="2">
        <f t="shared" si="645"/>
        <v>1</v>
      </c>
      <c r="T4603" s="42">
        <f>DataSet!G1748+DataSet!Q1748+DataSet!S1748</f>
        <v>5</v>
      </c>
      <c r="U4603" s="16" t="str">
        <f t="shared" si="646"/>
        <v>Medium</v>
      </c>
      <c r="V4603" s="4">
        <v>5</v>
      </c>
      <c r="W4603" s="33">
        <f t="shared" si="647"/>
        <v>555.06014285714298</v>
      </c>
      <c r="X4603" s="2" t="s">
        <v>17</v>
      </c>
    </row>
    <row r="4604" spans="1:24" ht="14.25" customHeight="1" x14ac:dyDescent="0.25">
      <c r="A4604" s="2">
        <v>1791</v>
      </c>
      <c r="B4604" s="2">
        <v>45</v>
      </c>
      <c r="C4604" s="2" t="str">
        <f t="shared" si="639"/>
        <v>Mid Adults</v>
      </c>
      <c r="D4604" s="2" t="s">
        <v>18</v>
      </c>
      <c r="E4604" s="2" t="s">
        <v>27</v>
      </c>
      <c r="F4604" s="2">
        <v>355.49</v>
      </c>
      <c r="G4604" s="2">
        <f t="shared" si="640"/>
        <v>2</v>
      </c>
      <c r="H4604" s="6">
        <v>45987</v>
      </c>
      <c r="I4604" s="12" t="str">
        <f t="shared" si="641"/>
        <v>2025</v>
      </c>
      <c r="J4604" s="10" t="str">
        <f t="shared" si="642"/>
        <v>Nov</v>
      </c>
      <c r="K4604" s="12" t="str">
        <f t="shared" si="643"/>
        <v>26</v>
      </c>
      <c r="L4604" s="2" t="s">
        <v>24</v>
      </c>
      <c r="M4604" s="2" t="s">
        <v>15</v>
      </c>
      <c r="N4604" s="2">
        <v>0.25</v>
      </c>
      <c r="O4604" s="2" t="s">
        <v>21</v>
      </c>
      <c r="P4604" s="2">
        <v>6</v>
      </c>
      <c r="Q4604" s="2">
        <f t="shared" si="644"/>
        <v>2</v>
      </c>
      <c r="R4604" s="2">
        <v>59.25</v>
      </c>
      <c r="S4604" s="2">
        <f t="shared" si="645"/>
        <v>2</v>
      </c>
      <c r="T4604" s="42">
        <f>DataSet!G1792+DataSet!Q1792+DataSet!S1792</f>
        <v>7</v>
      </c>
      <c r="U4604" s="16" t="str">
        <f t="shared" si="646"/>
        <v>High</v>
      </c>
      <c r="V4604" s="4">
        <v>3</v>
      </c>
      <c r="W4604" s="33">
        <f t="shared" si="647"/>
        <v>494.548488372093</v>
      </c>
      <c r="X4604" s="2" t="s">
        <v>22</v>
      </c>
    </row>
    <row r="4605" spans="1:24" ht="14.25" customHeight="1" x14ac:dyDescent="0.25">
      <c r="A4605" s="2">
        <v>1913</v>
      </c>
      <c r="B4605" s="2">
        <v>40</v>
      </c>
      <c r="C4605" s="2" t="str">
        <f t="shared" si="639"/>
        <v>Mid Adults</v>
      </c>
      <c r="D4605" s="2" t="s">
        <v>12</v>
      </c>
      <c r="E4605" s="2" t="s">
        <v>27</v>
      </c>
      <c r="F4605" s="2">
        <v>766.63</v>
      </c>
      <c r="G4605" s="2">
        <f t="shared" si="640"/>
        <v>3</v>
      </c>
      <c r="H4605" s="6">
        <v>46109</v>
      </c>
      <c r="I4605" s="12" t="str">
        <f t="shared" si="641"/>
        <v>2026</v>
      </c>
      <c r="J4605" s="10" t="str">
        <f t="shared" si="642"/>
        <v>Mar</v>
      </c>
      <c r="K4605" s="12" t="str">
        <f t="shared" si="643"/>
        <v>28</v>
      </c>
      <c r="L4605" s="2" t="s">
        <v>14</v>
      </c>
      <c r="M4605" s="2" t="s">
        <v>25</v>
      </c>
      <c r="N4605" s="2">
        <v>0.25</v>
      </c>
      <c r="O4605" s="2" t="s">
        <v>16</v>
      </c>
      <c r="P4605" s="2">
        <v>2</v>
      </c>
      <c r="Q4605" s="2">
        <f t="shared" si="644"/>
        <v>1</v>
      </c>
      <c r="R4605" s="2">
        <v>383.32</v>
      </c>
      <c r="S4605" s="2">
        <f t="shared" si="645"/>
        <v>3</v>
      </c>
      <c r="T4605" s="42">
        <f>DataSet!G1914+DataSet!Q1914+DataSet!S1914</f>
        <v>7</v>
      </c>
      <c r="U4605" s="16" t="str">
        <f t="shared" si="646"/>
        <v>High</v>
      </c>
      <c r="V4605" s="4">
        <v>3</v>
      </c>
      <c r="W4605" s="33">
        <f t="shared" si="647"/>
        <v>496.18447058823529</v>
      </c>
      <c r="X4605" s="2" t="s">
        <v>28</v>
      </c>
    </row>
    <row r="4606" spans="1:24" ht="14.25" customHeight="1" x14ac:dyDescent="0.25">
      <c r="A4606" s="2">
        <v>1986</v>
      </c>
      <c r="B4606" s="2">
        <v>28</v>
      </c>
      <c r="C4606" s="2" t="str">
        <f t="shared" si="639"/>
        <v>Young Adults</v>
      </c>
      <c r="D4606" s="2" t="s">
        <v>23</v>
      </c>
      <c r="E4606" s="2" t="s">
        <v>13</v>
      </c>
      <c r="F4606" s="2">
        <v>628.39</v>
      </c>
      <c r="G4606" s="2">
        <f t="shared" si="640"/>
        <v>2</v>
      </c>
      <c r="H4606" s="6">
        <v>46182</v>
      </c>
      <c r="I4606" s="12" t="str">
        <f t="shared" si="641"/>
        <v>2026</v>
      </c>
      <c r="J4606" s="10" t="str">
        <f t="shared" si="642"/>
        <v>Jun</v>
      </c>
      <c r="K4606" s="12" t="str">
        <f t="shared" si="643"/>
        <v>09</v>
      </c>
      <c r="L4606" s="2" t="s">
        <v>20</v>
      </c>
      <c r="M4606" s="2" t="s">
        <v>15</v>
      </c>
      <c r="N4606" s="2">
        <v>0.25</v>
      </c>
      <c r="O4606" s="2" t="s">
        <v>16</v>
      </c>
      <c r="P4606" s="2">
        <v>8</v>
      </c>
      <c r="Q4606" s="2">
        <f t="shared" si="644"/>
        <v>2</v>
      </c>
      <c r="R4606" s="2">
        <v>78.55</v>
      </c>
      <c r="S4606" s="2">
        <f t="shared" si="645"/>
        <v>2</v>
      </c>
      <c r="T4606" s="42">
        <f>DataSet!G1987+DataSet!Q1987+DataSet!S1987</f>
        <v>7</v>
      </c>
      <c r="U4606" s="16" t="str">
        <f t="shared" si="646"/>
        <v>High</v>
      </c>
      <c r="V4606" s="4">
        <v>2</v>
      </c>
      <c r="W4606" s="33">
        <f t="shared" si="647"/>
        <v>504.74231707317085</v>
      </c>
      <c r="X4606" s="2" t="s">
        <v>22</v>
      </c>
    </row>
    <row r="4607" spans="1:24" ht="14.25" customHeight="1" x14ac:dyDescent="0.25">
      <c r="A4607" s="2">
        <v>2328</v>
      </c>
      <c r="B4607" s="2">
        <v>64</v>
      </c>
      <c r="C4607" s="2" t="str">
        <f t="shared" si="639"/>
        <v>Seniors</v>
      </c>
      <c r="D4607" s="2" t="s">
        <v>18</v>
      </c>
      <c r="E4607" s="2" t="s">
        <v>19</v>
      </c>
      <c r="F4607" s="2">
        <v>564.12</v>
      </c>
      <c r="G4607" s="2">
        <f t="shared" si="640"/>
        <v>2</v>
      </c>
      <c r="H4607" s="6">
        <v>46524</v>
      </c>
      <c r="I4607" s="12" t="str">
        <f t="shared" si="641"/>
        <v>2027</v>
      </c>
      <c r="J4607" s="10" t="str">
        <f t="shared" si="642"/>
        <v>May</v>
      </c>
      <c r="K4607" s="12" t="str">
        <f t="shared" si="643"/>
        <v>17</v>
      </c>
      <c r="L4607" s="2" t="s">
        <v>14</v>
      </c>
      <c r="M4607" s="2" t="s">
        <v>15</v>
      </c>
      <c r="N4607" s="2">
        <v>0.25</v>
      </c>
      <c r="O4607" s="2" t="s">
        <v>16</v>
      </c>
      <c r="P4607" s="2">
        <v>11</v>
      </c>
      <c r="Q4607" s="2">
        <f t="shared" si="644"/>
        <v>2</v>
      </c>
      <c r="R4607" s="2">
        <v>51.28</v>
      </c>
      <c r="S4607" s="2">
        <f t="shared" si="645"/>
        <v>2</v>
      </c>
      <c r="T4607" s="42">
        <f>DataSet!G2329+DataSet!Q2329+DataSet!S2329</f>
        <v>4</v>
      </c>
      <c r="U4607" s="16" t="str">
        <f t="shared" si="646"/>
        <v>Low</v>
      </c>
      <c r="V4607" s="4">
        <v>1</v>
      </c>
      <c r="W4607" s="33">
        <f t="shared" si="647"/>
        <v>548.00839999999994</v>
      </c>
      <c r="X4607" s="2" t="s">
        <v>17</v>
      </c>
    </row>
    <row r="4608" spans="1:24" ht="14.25" customHeight="1" x14ac:dyDescent="0.25">
      <c r="A4608" s="2">
        <v>2525</v>
      </c>
      <c r="B4608" s="2">
        <v>44</v>
      </c>
      <c r="C4608" s="2" t="str">
        <f t="shared" si="639"/>
        <v>Mid Adults</v>
      </c>
      <c r="D4608" s="2" t="s">
        <v>12</v>
      </c>
      <c r="E4608" s="2" t="s">
        <v>19</v>
      </c>
      <c r="F4608" s="2">
        <v>967.45</v>
      </c>
      <c r="G4608" s="2">
        <f t="shared" si="640"/>
        <v>3</v>
      </c>
      <c r="H4608" s="6">
        <v>46721</v>
      </c>
      <c r="I4608" s="12" t="str">
        <f t="shared" si="641"/>
        <v>2027</v>
      </c>
      <c r="J4608" s="10" t="str">
        <f t="shared" si="642"/>
        <v>Nov</v>
      </c>
      <c r="K4608" s="12" t="str">
        <f t="shared" si="643"/>
        <v>30</v>
      </c>
      <c r="L4608" s="2" t="s">
        <v>14</v>
      </c>
      <c r="M4608" s="2" t="s">
        <v>25</v>
      </c>
      <c r="N4608" s="2">
        <v>0.25</v>
      </c>
      <c r="O4608" s="2" t="s">
        <v>16</v>
      </c>
      <c r="P4608" s="2">
        <v>17</v>
      </c>
      <c r="Q4608" s="2">
        <f t="shared" si="644"/>
        <v>3</v>
      </c>
      <c r="R4608" s="2">
        <v>56.91</v>
      </c>
      <c r="S4608" s="2">
        <f t="shared" si="645"/>
        <v>2</v>
      </c>
      <c r="T4608" s="42">
        <f>DataSet!G2526+DataSet!Q2526+DataSet!S2526</f>
        <v>4</v>
      </c>
      <c r="U4608" s="16" t="str">
        <f t="shared" si="646"/>
        <v>Low</v>
      </c>
      <c r="V4608" s="4">
        <v>5</v>
      </c>
      <c r="W4608" s="33">
        <f t="shared" si="647"/>
        <v>559.90565217391315</v>
      </c>
      <c r="X4608" s="2" t="s">
        <v>28</v>
      </c>
    </row>
    <row r="4609" spans="1:24" ht="14.25" customHeight="1" x14ac:dyDescent="0.25">
      <c r="A4609" s="2">
        <v>2531</v>
      </c>
      <c r="B4609" s="2">
        <v>63</v>
      </c>
      <c r="C4609" s="2" t="str">
        <f t="shared" si="639"/>
        <v>Seniors</v>
      </c>
      <c r="D4609" s="2" t="s">
        <v>18</v>
      </c>
      <c r="E4609" s="2" t="s">
        <v>27</v>
      </c>
      <c r="F4609" s="2">
        <v>489.48</v>
      </c>
      <c r="G4609" s="2">
        <f t="shared" si="640"/>
        <v>2</v>
      </c>
      <c r="H4609" s="6">
        <v>46727</v>
      </c>
      <c r="I4609" s="12" t="str">
        <f t="shared" si="641"/>
        <v>2027</v>
      </c>
      <c r="J4609" s="10" t="str">
        <f t="shared" si="642"/>
        <v>Dec</v>
      </c>
      <c r="K4609" s="12" t="str">
        <f t="shared" si="643"/>
        <v>06</v>
      </c>
      <c r="L4609" s="2" t="s">
        <v>14</v>
      </c>
      <c r="M4609" s="2" t="s">
        <v>15</v>
      </c>
      <c r="N4609" s="2">
        <v>0.25</v>
      </c>
      <c r="O4609" s="2" t="s">
        <v>21</v>
      </c>
      <c r="P4609" s="2">
        <v>10</v>
      </c>
      <c r="Q4609" s="2">
        <f t="shared" si="644"/>
        <v>2</v>
      </c>
      <c r="R4609" s="2">
        <v>48.95</v>
      </c>
      <c r="S4609" s="2">
        <f t="shared" si="645"/>
        <v>1</v>
      </c>
      <c r="T4609" s="42">
        <f>DataSet!G2532+DataSet!Q2532+DataSet!S2532</f>
        <v>6</v>
      </c>
      <c r="U4609" s="16" t="str">
        <f t="shared" si="646"/>
        <v>Medium</v>
      </c>
      <c r="V4609" s="4">
        <v>3</v>
      </c>
      <c r="W4609" s="33">
        <f t="shared" si="647"/>
        <v>492.96488095238089</v>
      </c>
      <c r="X4609" s="2" t="s">
        <v>22</v>
      </c>
    </row>
    <row r="4610" spans="1:24" ht="14.25" customHeight="1" x14ac:dyDescent="0.25">
      <c r="A4610" s="2">
        <v>2741</v>
      </c>
      <c r="B4610" s="2">
        <v>63</v>
      </c>
      <c r="C4610" s="2" t="str">
        <f t="shared" ref="C4610:C4673" si="648">IF(AND(B4610&gt;=18, B4610&lt;=29), "Young Adults",
   IF(AND(B4610&gt;=30, B4610&lt;=39), "Early Adults",
      IF(AND(B4610&gt;=40, B4610&lt;=49), "Mid Adults",
         IF(AND(B4610&gt;=50, B4610&lt;=59), "Late Adults",
            IF(AND(B4610&gt;=60, B4610&lt;=69), "Seniors", "Out of Range")
         )
      )
   )
)</f>
        <v>Seniors</v>
      </c>
      <c r="D4610" s="2" t="s">
        <v>12</v>
      </c>
      <c r="E4610" s="2" t="s">
        <v>27</v>
      </c>
      <c r="F4610" s="2">
        <v>598.86</v>
      </c>
      <c r="G4610" s="2">
        <f t="shared" ref="G4610:G4673" si="649">IF(F4610 &lt;= 350, 1, IF(F4610&gt; 350, IF(F4610 &lt;= 650, 2, 3)))</f>
        <v>2</v>
      </c>
      <c r="H4610" s="6">
        <v>46937</v>
      </c>
      <c r="I4610" s="12" t="str">
        <f t="shared" ref="I4610:I4673" si="650">TEXT(H4610, "yyyy")</f>
        <v>2028</v>
      </c>
      <c r="J4610" s="10" t="str">
        <f t="shared" ref="J4610:J4673" si="651">TEXT(H4610, "mmm")</f>
        <v>Jul</v>
      </c>
      <c r="K4610" s="12" t="str">
        <f t="shared" ref="K4610:K4673" si="652">TEXT(H4610, "dd")</f>
        <v>03</v>
      </c>
      <c r="L4610" s="2" t="s">
        <v>20</v>
      </c>
      <c r="M4610" s="2" t="s">
        <v>25</v>
      </c>
      <c r="N4610" s="2">
        <v>0.25</v>
      </c>
      <c r="O4610" s="2" t="s">
        <v>16</v>
      </c>
      <c r="P4610" s="2">
        <v>16</v>
      </c>
      <c r="Q4610" s="2">
        <f t="shared" ref="Q4610:Q4673" si="653">IF(P4610 &lt;= 5, 1, IF(P4610&gt; 5, IF(P4610 &lt;= 15, 2, 3)))</f>
        <v>3</v>
      </c>
      <c r="R4610" s="2">
        <v>37.43</v>
      </c>
      <c r="S4610" s="2">
        <f t="shared" ref="S4610:S4673" si="654">IF(R4610 &lt;= 50, 1, IF(R4610&gt; 50, IF(R4610 &lt;= 150, 2, 3)))</f>
        <v>1</v>
      </c>
      <c r="T4610" s="42">
        <f>DataSet!G2742+DataSet!Q2742+DataSet!S2742</f>
        <v>7</v>
      </c>
      <c r="U4610" s="16" t="str">
        <f t="shared" ref="U4610:U4673" si="655">IF(T4610&lt;=4,"Low",IF(T4610&lt;=6,"Medium","High"))</f>
        <v>High</v>
      </c>
      <c r="V4610" s="4">
        <v>3</v>
      </c>
      <c r="W4610" s="33">
        <f t="shared" ref="W4610:W4673" si="656">AVERAGEIFS(F4610:F9609, V4610:V9609,V4610 )</f>
        <v>493.00686746987952</v>
      </c>
      <c r="X4610" s="2" t="s">
        <v>22</v>
      </c>
    </row>
    <row r="4611" spans="1:24" ht="14.25" customHeight="1" x14ac:dyDescent="0.25">
      <c r="A4611" s="2">
        <v>2751</v>
      </c>
      <c r="B4611" s="2">
        <v>64</v>
      </c>
      <c r="C4611" s="2" t="str">
        <f t="shared" si="648"/>
        <v>Seniors</v>
      </c>
      <c r="D4611" s="2" t="s">
        <v>18</v>
      </c>
      <c r="E4611" s="2" t="s">
        <v>27</v>
      </c>
      <c r="F4611" s="2">
        <v>180.73</v>
      </c>
      <c r="G4611" s="2">
        <f t="shared" si="649"/>
        <v>1</v>
      </c>
      <c r="H4611" s="6">
        <v>46947</v>
      </c>
      <c r="I4611" s="12" t="str">
        <f t="shared" si="650"/>
        <v>2028</v>
      </c>
      <c r="J4611" s="10" t="str">
        <f t="shared" si="651"/>
        <v>Jul</v>
      </c>
      <c r="K4611" s="12" t="str">
        <f t="shared" si="652"/>
        <v>13</v>
      </c>
      <c r="L4611" s="2" t="s">
        <v>20</v>
      </c>
      <c r="M4611" s="2" t="s">
        <v>15</v>
      </c>
      <c r="N4611" s="2">
        <v>0.25</v>
      </c>
      <c r="O4611" s="2" t="s">
        <v>16</v>
      </c>
      <c r="P4611" s="2">
        <v>19</v>
      </c>
      <c r="Q4611" s="2">
        <f t="shared" si="653"/>
        <v>3</v>
      </c>
      <c r="R4611" s="2">
        <v>9.51</v>
      </c>
      <c r="S4611" s="2">
        <f t="shared" si="654"/>
        <v>1</v>
      </c>
      <c r="T4611" s="42">
        <f>DataSet!G2752+DataSet!Q2752+DataSet!S2752</f>
        <v>7</v>
      </c>
      <c r="U4611" s="16" t="str">
        <f t="shared" si="655"/>
        <v>High</v>
      </c>
      <c r="V4611" s="4">
        <v>4</v>
      </c>
      <c r="W4611" s="33">
        <f t="shared" si="656"/>
        <v>543.80546511627892</v>
      </c>
      <c r="X4611" s="2" t="s">
        <v>28</v>
      </c>
    </row>
    <row r="4612" spans="1:24" ht="14.25" customHeight="1" x14ac:dyDescent="0.25">
      <c r="A4612" s="2">
        <v>2769</v>
      </c>
      <c r="B4612" s="2">
        <v>34</v>
      </c>
      <c r="C4612" s="2" t="str">
        <f t="shared" si="648"/>
        <v>Early Adults</v>
      </c>
      <c r="D4612" s="2" t="s">
        <v>18</v>
      </c>
      <c r="E4612" s="2" t="s">
        <v>29</v>
      </c>
      <c r="F4612" s="2">
        <v>428.1</v>
      </c>
      <c r="G4612" s="2">
        <f t="shared" si="649"/>
        <v>2</v>
      </c>
      <c r="H4612" s="6">
        <v>46965</v>
      </c>
      <c r="I4612" s="12" t="str">
        <f t="shared" si="650"/>
        <v>2028</v>
      </c>
      <c r="J4612" s="10" t="str">
        <f t="shared" si="651"/>
        <v>Jul</v>
      </c>
      <c r="K4612" s="12" t="str">
        <f t="shared" si="652"/>
        <v>31</v>
      </c>
      <c r="L4612" s="2" t="s">
        <v>30</v>
      </c>
      <c r="M4612" s="2" t="s">
        <v>15</v>
      </c>
      <c r="N4612" s="2">
        <v>0.25</v>
      </c>
      <c r="O4612" s="2" t="s">
        <v>21</v>
      </c>
      <c r="P4612" s="2">
        <v>3</v>
      </c>
      <c r="Q4612" s="2">
        <f t="shared" si="653"/>
        <v>1</v>
      </c>
      <c r="R4612" s="2">
        <v>142.69999999999999</v>
      </c>
      <c r="S4612" s="2">
        <f t="shared" si="654"/>
        <v>2</v>
      </c>
      <c r="T4612" s="42">
        <f>DataSet!G2770+DataSet!Q2770+DataSet!S2770</f>
        <v>7</v>
      </c>
      <c r="U4612" s="16" t="str">
        <f t="shared" si="655"/>
        <v>High</v>
      </c>
      <c r="V4612" s="4">
        <v>4</v>
      </c>
      <c r="W4612" s="33">
        <f t="shared" si="656"/>
        <v>548.07694117647043</v>
      </c>
      <c r="X4612" s="2" t="s">
        <v>22</v>
      </c>
    </row>
    <row r="4613" spans="1:24" ht="14.25" customHeight="1" x14ac:dyDescent="0.25">
      <c r="A4613" s="2">
        <v>2775</v>
      </c>
      <c r="B4613" s="2">
        <v>24</v>
      </c>
      <c r="C4613" s="2" t="str">
        <f t="shared" si="648"/>
        <v>Young Adults</v>
      </c>
      <c r="D4613" s="2" t="s">
        <v>18</v>
      </c>
      <c r="E4613" s="2" t="s">
        <v>27</v>
      </c>
      <c r="F4613" s="2">
        <v>156.30000000000001</v>
      </c>
      <c r="G4613" s="2">
        <f t="shared" si="649"/>
        <v>1</v>
      </c>
      <c r="H4613" s="6">
        <v>46971</v>
      </c>
      <c r="I4613" s="12" t="str">
        <f t="shared" si="650"/>
        <v>2028</v>
      </c>
      <c r="J4613" s="10" t="str">
        <f t="shared" si="651"/>
        <v>Aug</v>
      </c>
      <c r="K4613" s="12" t="str">
        <f t="shared" si="652"/>
        <v>06</v>
      </c>
      <c r="L4613" s="2" t="s">
        <v>14</v>
      </c>
      <c r="M4613" s="2" t="s">
        <v>15</v>
      </c>
      <c r="N4613" s="2">
        <v>0.25</v>
      </c>
      <c r="O4613" s="2" t="s">
        <v>21</v>
      </c>
      <c r="P4613" s="2">
        <v>6</v>
      </c>
      <c r="Q4613" s="2">
        <f t="shared" si="653"/>
        <v>2</v>
      </c>
      <c r="R4613" s="2">
        <v>26.05</v>
      </c>
      <c r="S4613" s="2">
        <f t="shared" si="654"/>
        <v>1</v>
      </c>
      <c r="T4613" s="42">
        <f>DataSet!G2776+DataSet!Q2776+DataSet!S2776</f>
        <v>5</v>
      </c>
      <c r="U4613" s="16" t="str">
        <f t="shared" si="655"/>
        <v>Medium</v>
      </c>
      <c r="V4613" s="4">
        <v>5</v>
      </c>
      <c r="W4613" s="33">
        <f t="shared" si="656"/>
        <v>553.91235294117655</v>
      </c>
      <c r="X4613" s="2" t="s">
        <v>22</v>
      </c>
    </row>
    <row r="4614" spans="1:24" ht="14.25" customHeight="1" x14ac:dyDescent="0.25">
      <c r="A4614" s="2">
        <v>2821</v>
      </c>
      <c r="B4614" s="2">
        <v>47</v>
      </c>
      <c r="C4614" s="2" t="str">
        <f t="shared" si="648"/>
        <v>Mid Adults</v>
      </c>
      <c r="D4614" s="2" t="s">
        <v>23</v>
      </c>
      <c r="E4614" s="2" t="s">
        <v>27</v>
      </c>
      <c r="F4614" s="2">
        <v>67.36</v>
      </c>
      <c r="G4614" s="2">
        <f t="shared" si="649"/>
        <v>1</v>
      </c>
      <c r="H4614" s="6">
        <v>47017</v>
      </c>
      <c r="I4614" s="12" t="str">
        <f t="shared" si="650"/>
        <v>2028</v>
      </c>
      <c r="J4614" s="10" t="str">
        <f t="shared" si="651"/>
        <v>Sep</v>
      </c>
      <c r="K4614" s="12" t="str">
        <f t="shared" si="652"/>
        <v>21</v>
      </c>
      <c r="L4614" s="2" t="s">
        <v>20</v>
      </c>
      <c r="M4614" s="2" t="s">
        <v>15</v>
      </c>
      <c r="N4614" s="2">
        <v>0.25</v>
      </c>
      <c r="O4614" s="2" t="s">
        <v>21</v>
      </c>
      <c r="P4614" s="2">
        <v>1</v>
      </c>
      <c r="Q4614" s="2">
        <f t="shared" si="653"/>
        <v>1</v>
      </c>
      <c r="R4614" s="2">
        <v>67.36</v>
      </c>
      <c r="S4614" s="2">
        <f t="shared" si="654"/>
        <v>2</v>
      </c>
      <c r="T4614" s="42">
        <f>DataSet!G2822+DataSet!Q2822+DataSet!S2822</f>
        <v>6</v>
      </c>
      <c r="U4614" s="16" t="str">
        <f t="shared" si="655"/>
        <v>Medium</v>
      </c>
      <c r="V4614" s="4">
        <v>4</v>
      </c>
      <c r="W4614" s="33">
        <f t="shared" si="656"/>
        <v>549.50523809523793</v>
      </c>
      <c r="X4614" s="2" t="s">
        <v>28</v>
      </c>
    </row>
    <row r="4615" spans="1:24" ht="14.25" customHeight="1" x14ac:dyDescent="0.25">
      <c r="A4615" s="2">
        <v>2945</v>
      </c>
      <c r="B4615" s="2">
        <v>35</v>
      </c>
      <c r="C4615" s="2" t="str">
        <f t="shared" si="648"/>
        <v>Early Adults</v>
      </c>
      <c r="D4615" s="2" t="s">
        <v>12</v>
      </c>
      <c r="E4615" s="2" t="s">
        <v>19</v>
      </c>
      <c r="F4615" s="2">
        <v>58.25</v>
      </c>
      <c r="G4615" s="2">
        <f t="shared" si="649"/>
        <v>1</v>
      </c>
      <c r="H4615" s="6">
        <v>47141</v>
      </c>
      <c r="I4615" s="12" t="str">
        <f t="shared" si="650"/>
        <v>2029</v>
      </c>
      <c r="J4615" s="10" t="str">
        <f t="shared" si="651"/>
        <v>Jan</v>
      </c>
      <c r="K4615" s="12" t="str">
        <f t="shared" si="652"/>
        <v>23</v>
      </c>
      <c r="L4615" s="2" t="s">
        <v>30</v>
      </c>
      <c r="M4615" s="2" t="s">
        <v>15</v>
      </c>
      <c r="N4615" s="2">
        <v>0.25</v>
      </c>
      <c r="O4615" s="2" t="s">
        <v>21</v>
      </c>
      <c r="P4615" s="2">
        <v>5</v>
      </c>
      <c r="Q4615" s="2">
        <f t="shared" si="653"/>
        <v>1</v>
      </c>
      <c r="R4615" s="2">
        <v>11.65</v>
      </c>
      <c r="S4615" s="2">
        <f t="shared" si="654"/>
        <v>1</v>
      </c>
      <c r="T4615" s="42">
        <f>DataSet!G2946+DataSet!Q2946+DataSet!S2946</f>
        <v>5</v>
      </c>
      <c r="U4615" s="16" t="str">
        <f t="shared" si="655"/>
        <v>Medium</v>
      </c>
      <c r="V4615" s="4">
        <v>2</v>
      </c>
      <c r="W4615" s="33">
        <f t="shared" si="656"/>
        <v>503.21580246913584</v>
      </c>
      <c r="X4615" s="2" t="s">
        <v>22</v>
      </c>
    </row>
    <row r="4616" spans="1:24" ht="14.25" customHeight="1" x14ac:dyDescent="0.25">
      <c r="A4616" s="2">
        <v>3356</v>
      </c>
      <c r="B4616" s="2">
        <v>67</v>
      </c>
      <c r="C4616" s="2" t="str">
        <f t="shared" si="648"/>
        <v>Seniors</v>
      </c>
      <c r="D4616" s="2" t="s">
        <v>18</v>
      </c>
      <c r="E4616" s="2" t="s">
        <v>13</v>
      </c>
      <c r="F4616" s="2">
        <v>617.29</v>
      </c>
      <c r="G4616" s="2">
        <f t="shared" si="649"/>
        <v>2</v>
      </c>
      <c r="H4616" s="6">
        <v>47552</v>
      </c>
      <c r="I4616" s="12" t="str">
        <f t="shared" si="650"/>
        <v>2030</v>
      </c>
      <c r="J4616" s="10" t="str">
        <f t="shared" si="651"/>
        <v>Mar</v>
      </c>
      <c r="K4616" s="12" t="str">
        <f t="shared" si="652"/>
        <v>10</v>
      </c>
      <c r="L4616" s="2" t="s">
        <v>24</v>
      </c>
      <c r="M4616" s="2" t="s">
        <v>25</v>
      </c>
      <c r="N4616" s="2">
        <v>0.25</v>
      </c>
      <c r="O4616" s="2" t="s">
        <v>21</v>
      </c>
      <c r="P4616" s="2">
        <v>17</v>
      </c>
      <c r="Q4616" s="2">
        <f t="shared" si="653"/>
        <v>3</v>
      </c>
      <c r="R4616" s="2">
        <v>36.31</v>
      </c>
      <c r="S4616" s="2">
        <f t="shared" si="654"/>
        <v>1</v>
      </c>
      <c r="T4616" s="42">
        <f>DataSet!G3357+DataSet!Q3357+DataSet!S3357</f>
        <v>4</v>
      </c>
      <c r="U4616" s="16" t="str">
        <f t="shared" si="655"/>
        <v>Low</v>
      </c>
      <c r="V4616" s="4">
        <v>1</v>
      </c>
      <c r="W4616" s="33">
        <f t="shared" si="656"/>
        <v>547.79067567567574</v>
      </c>
      <c r="X4616" s="2" t="s">
        <v>17</v>
      </c>
    </row>
    <row r="4617" spans="1:24" ht="14.25" customHeight="1" x14ac:dyDescent="0.25">
      <c r="A4617" s="2">
        <v>3410</v>
      </c>
      <c r="B4617" s="2">
        <v>37</v>
      </c>
      <c r="C4617" s="2" t="str">
        <f t="shared" si="648"/>
        <v>Early Adults</v>
      </c>
      <c r="D4617" s="2" t="s">
        <v>23</v>
      </c>
      <c r="E4617" s="2" t="s">
        <v>13</v>
      </c>
      <c r="F4617" s="2">
        <v>478.38</v>
      </c>
      <c r="G4617" s="2">
        <f t="shared" si="649"/>
        <v>2</v>
      </c>
      <c r="H4617" s="6">
        <v>47606</v>
      </c>
      <c r="I4617" s="12" t="str">
        <f t="shared" si="650"/>
        <v>2030</v>
      </c>
      <c r="J4617" s="10" t="str">
        <f t="shared" si="651"/>
        <v>May</v>
      </c>
      <c r="K4617" s="12" t="str">
        <f t="shared" si="652"/>
        <v>03</v>
      </c>
      <c r="L4617" s="2" t="s">
        <v>20</v>
      </c>
      <c r="M4617" s="2" t="s">
        <v>15</v>
      </c>
      <c r="N4617" s="2">
        <v>0.25</v>
      </c>
      <c r="O4617" s="2" t="s">
        <v>16</v>
      </c>
      <c r="P4617" s="2">
        <v>17</v>
      </c>
      <c r="Q4617" s="2">
        <f t="shared" si="653"/>
        <v>3</v>
      </c>
      <c r="R4617" s="2">
        <v>28.14</v>
      </c>
      <c r="S4617" s="2">
        <f t="shared" si="654"/>
        <v>1</v>
      </c>
      <c r="T4617" s="42">
        <f>DataSet!G3411+DataSet!Q3411+DataSet!S3411</f>
        <v>5</v>
      </c>
      <c r="U4617" s="16" t="str">
        <f t="shared" si="655"/>
        <v>Medium</v>
      </c>
      <c r="V4617" s="4">
        <v>2</v>
      </c>
      <c r="W4617" s="33">
        <f t="shared" si="656"/>
        <v>508.77787500000005</v>
      </c>
      <c r="X4617" s="2" t="s">
        <v>28</v>
      </c>
    </row>
    <row r="4618" spans="1:24" ht="14.25" customHeight="1" x14ac:dyDescent="0.25">
      <c r="A4618" s="2">
        <v>4181</v>
      </c>
      <c r="B4618" s="2">
        <v>18</v>
      </c>
      <c r="C4618" s="2" t="str">
        <f t="shared" si="648"/>
        <v>Young Adults</v>
      </c>
      <c r="D4618" s="2" t="s">
        <v>26</v>
      </c>
      <c r="E4618" s="2" t="s">
        <v>13</v>
      </c>
      <c r="F4618" s="2">
        <v>619.69000000000005</v>
      </c>
      <c r="G4618" s="2">
        <f t="shared" si="649"/>
        <v>2</v>
      </c>
      <c r="H4618" s="6">
        <v>48377</v>
      </c>
      <c r="I4618" s="12" t="str">
        <f t="shared" si="650"/>
        <v>2032</v>
      </c>
      <c r="J4618" s="10" t="str">
        <f t="shared" si="651"/>
        <v>Jun</v>
      </c>
      <c r="K4618" s="12" t="str">
        <f t="shared" si="652"/>
        <v>12</v>
      </c>
      <c r="L4618" s="2" t="s">
        <v>24</v>
      </c>
      <c r="M4618" s="2" t="s">
        <v>25</v>
      </c>
      <c r="N4618" s="2">
        <v>0.25</v>
      </c>
      <c r="O4618" s="2" t="s">
        <v>16</v>
      </c>
      <c r="P4618" s="2">
        <v>19</v>
      </c>
      <c r="Q4618" s="2">
        <f t="shared" si="653"/>
        <v>3</v>
      </c>
      <c r="R4618" s="2">
        <v>32.619999999999997</v>
      </c>
      <c r="S4618" s="2">
        <f t="shared" si="654"/>
        <v>1</v>
      </c>
      <c r="T4618" s="42">
        <f>DataSet!G4182+DataSet!Q4182+DataSet!S4182</f>
        <v>5</v>
      </c>
      <c r="U4618" s="16" t="str">
        <f t="shared" si="655"/>
        <v>Medium</v>
      </c>
      <c r="V4618" s="4">
        <v>2</v>
      </c>
      <c r="W4618" s="33">
        <f t="shared" si="656"/>
        <v>509.16265822784806</v>
      </c>
      <c r="X4618" s="2" t="s">
        <v>22</v>
      </c>
    </row>
    <row r="4619" spans="1:24" ht="14.25" customHeight="1" x14ac:dyDescent="0.25">
      <c r="A4619" s="2">
        <v>4242</v>
      </c>
      <c r="B4619" s="2">
        <v>19</v>
      </c>
      <c r="C4619" s="2" t="str">
        <f t="shared" si="648"/>
        <v>Young Adults</v>
      </c>
      <c r="D4619" s="2" t="s">
        <v>26</v>
      </c>
      <c r="E4619" s="2" t="s">
        <v>29</v>
      </c>
      <c r="F4619" s="2">
        <v>740.14</v>
      </c>
      <c r="G4619" s="2">
        <f t="shared" si="649"/>
        <v>3</v>
      </c>
      <c r="H4619" s="6">
        <v>48438</v>
      </c>
      <c r="I4619" s="12" t="str">
        <f t="shared" si="650"/>
        <v>2032</v>
      </c>
      <c r="J4619" s="10" t="str">
        <f t="shared" si="651"/>
        <v>Aug</v>
      </c>
      <c r="K4619" s="12" t="str">
        <f t="shared" si="652"/>
        <v>12</v>
      </c>
      <c r="L4619" s="2" t="s">
        <v>24</v>
      </c>
      <c r="M4619" s="2" t="s">
        <v>25</v>
      </c>
      <c r="N4619" s="2">
        <v>0.25</v>
      </c>
      <c r="O4619" s="2" t="s">
        <v>16</v>
      </c>
      <c r="P4619" s="2">
        <v>1</v>
      </c>
      <c r="Q4619" s="2">
        <f t="shared" si="653"/>
        <v>1</v>
      </c>
      <c r="R4619" s="2">
        <v>740.14</v>
      </c>
      <c r="S4619" s="2">
        <f t="shared" si="654"/>
        <v>3</v>
      </c>
      <c r="T4619" s="42">
        <f>DataSet!G4243+DataSet!Q4243+DataSet!S4243</f>
        <v>4</v>
      </c>
      <c r="U4619" s="16" t="str">
        <f t="shared" si="655"/>
        <v>Low</v>
      </c>
      <c r="V4619" s="4">
        <v>3</v>
      </c>
      <c r="W4619" s="33">
        <f t="shared" si="656"/>
        <v>491.71597560975619</v>
      </c>
      <c r="X4619" s="2" t="s">
        <v>17</v>
      </c>
    </row>
    <row r="4620" spans="1:24" ht="14.25" customHeight="1" x14ac:dyDescent="0.25">
      <c r="A4620" s="2">
        <v>4769</v>
      </c>
      <c r="B4620" s="2">
        <v>38</v>
      </c>
      <c r="C4620" s="2" t="str">
        <f t="shared" si="648"/>
        <v>Early Adults</v>
      </c>
      <c r="D4620" s="2" t="s">
        <v>18</v>
      </c>
      <c r="E4620" s="2" t="s">
        <v>13</v>
      </c>
      <c r="F4620" s="2">
        <v>343.06</v>
      </c>
      <c r="G4620" s="2">
        <f t="shared" si="649"/>
        <v>1</v>
      </c>
      <c r="H4620" s="6">
        <v>48965</v>
      </c>
      <c r="I4620" s="12" t="str">
        <f t="shared" si="650"/>
        <v>2034</v>
      </c>
      <c r="J4620" s="10" t="str">
        <f t="shared" si="651"/>
        <v>Jan</v>
      </c>
      <c r="K4620" s="12" t="str">
        <f t="shared" si="652"/>
        <v>21</v>
      </c>
      <c r="L4620" s="2" t="s">
        <v>14</v>
      </c>
      <c r="M4620" s="2" t="s">
        <v>25</v>
      </c>
      <c r="N4620" s="2">
        <v>0.25</v>
      </c>
      <c r="O4620" s="2" t="s">
        <v>21</v>
      </c>
      <c r="P4620" s="2">
        <v>1</v>
      </c>
      <c r="Q4620" s="2">
        <f t="shared" si="653"/>
        <v>1</v>
      </c>
      <c r="R4620" s="2">
        <v>343.06</v>
      </c>
      <c r="S4620" s="2">
        <f t="shared" si="654"/>
        <v>3</v>
      </c>
      <c r="T4620" s="42">
        <f>DataSet!G4770+DataSet!Q4770+DataSet!S4770</f>
        <v>7</v>
      </c>
      <c r="U4620" s="16" t="str">
        <f t="shared" si="655"/>
        <v>High</v>
      </c>
      <c r="V4620" s="4">
        <v>2</v>
      </c>
      <c r="W4620" s="33">
        <f t="shared" si="656"/>
        <v>507.74564102564108</v>
      </c>
      <c r="X4620" s="2" t="s">
        <v>22</v>
      </c>
    </row>
    <row r="4621" spans="1:24" ht="14.25" customHeight="1" x14ac:dyDescent="0.25">
      <c r="A4621" s="2">
        <v>165</v>
      </c>
      <c r="B4621" s="2">
        <v>31</v>
      </c>
      <c r="C4621" s="2" t="str">
        <f t="shared" si="648"/>
        <v>Early Adults</v>
      </c>
      <c r="D4621" s="2" t="s">
        <v>18</v>
      </c>
      <c r="E4621" s="2" t="s">
        <v>13</v>
      </c>
      <c r="F4621" s="2">
        <v>137.03</v>
      </c>
      <c r="G4621" s="2">
        <f t="shared" si="649"/>
        <v>1</v>
      </c>
      <c r="H4621" s="6">
        <v>44361</v>
      </c>
      <c r="I4621" s="12" t="str">
        <f t="shared" si="650"/>
        <v>2021</v>
      </c>
      <c r="J4621" s="10" t="str">
        <f t="shared" si="651"/>
        <v>Jun</v>
      </c>
      <c r="K4621" s="12" t="str">
        <f t="shared" si="652"/>
        <v>14</v>
      </c>
      <c r="L4621" s="2" t="s">
        <v>30</v>
      </c>
      <c r="M4621" s="2" t="s">
        <v>25</v>
      </c>
      <c r="N4621" s="2">
        <v>0.24</v>
      </c>
      <c r="O4621" s="2" t="s">
        <v>16</v>
      </c>
      <c r="P4621" s="2">
        <v>19</v>
      </c>
      <c r="Q4621" s="2">
        <f t="shared" si="653"/>
        <v>3</v>
      </c>
      <c r="R4621" s="2">
        <v>7.21</v>
      </c>
      <c r="S4621" s="2">
        <f t="shared" si="654"/>
        <v>1</v>
      </c>
      <c r="T4621" s="42">
        <f>DataSet!G166+DataSet!Q166+DataSet!S166</f>
        <v>7</v>
      </c>
      <c r="U4621" s="16" t="str">
        <f t="shared" si="655"/>
        <v>High</v>
      </c>
      <c r="V4621" s="4">
        <v>4</v>
      </c>
      <c r="W4621" s="33">
        <f t="shared" si="656"/>
        <v>555.31421686746978</v>
      </c>
      <c r="X4621" s="2" t="s">
        <v>22</v>
      </c>
    </row>
    <row r="4622" spans="1:24" ht="14.25" customHeight="1" x14ac:dyDescent="0.25">
      <c r="A4622" s="2">
        <v>490</v>
      </c>
      <c r="B4622" s="2">
        <v>58</v>
      </c>
      <c r="C4622" s="2" t="str">
        <f t="shared" si="648"/>
        <v>Late Adults</v>
      </c>
      <c r="D4622" s="2" t="s">
        <v>23</v>
      </c>
      <c r="E4622" s="2" t="s">
        <v>13</v>
      </c>
      <c r="F4622" s="2">
        <v>255.61</v>
      </c>
      <c r="G4622" s="2">
        <f t="shared" si="649"/>
        <v>1</v>
      </c>
      <c r="H4622" s="6">
        <v>44686</v>
      </c>
      <c r="I4622" s="12" t="str">
        <f t="shared" si="650"/>
        <v>2022</v>
      </c>
      <c r="J4622" s="10" t="str">
        <f t="shared" si="651"/>
        <v>May</v>
      </c>
      <c r="K4622" s="12" t="str">
        <f t="shared" si="652"/>
        <v>05</v>
      </c>
      <c r="L4622" s="2" t="s">
        <v>14</v>
      </c>
      <c r="M4622" s="2" t="s">
        <v>15</v>
      </c>
      <c r="N4622" s="2">
        <v>0.24</v>
      </c>
      <c r="O4622" s="2" t="s">
        <v>21</v>
      </c>
      <c r="P4622" s="2">
        <v>3</v>
      </c>
      <c r="Q4622" s="2">
        <f t="shared" si="653"/>
        <v>1</v>
      </c>
      <c r="R4622" s="2">
        <v>85.2</v>
      </c>
      <c r="S4622" s="2">
        <f t="shared" si="654"/>
        <v>2</v>
      </c>
      <c r="T4622" s="42">
        <f>DataSet!G491+DataSet!Q491+DataSet!S491</f>
        <v>3</v>
      </c>
      <c r="U4622" s="16" t="str">
        <f t="shared" si="655"/>
        <v>Low</v>
      </c>
      <c r="V4622" s="4">
        <v>2</v>
      </c>
      <c r="W4622" s="33">
        <f t="shared" si="656"/>
        <v>509.88441558441559</v>
      </c>
      <c r="X4622" s="2" t="s">
        <v>28</v>
      </c>
    </row>
    <row r="4623" spans="1:24" ht="14.25" customHeight="1" x14ac:dyDescent="0.25">
      <c r="A4623" s="2">
        <v>561</v>
      </c>
      <c r="B4623" s="2">
        <v>61</v>
      </c>
      <c r="C4623" s="2" t="str">
        <f t="shared" si="648"/>
        <v>Seniors</v>
      </c>
      <c r="D4623" s="2" t="s">
        <v>18</v>
      </c>
      <c r="E4623" s="2" t="s">
        <v>29</v>
      </c>
      <c r="F4623" s="2">
        <v>212.27</v>
      </c>
      <c r="G4623" s="2">
        <f t="shared" si="649"/>
        <v>1</v>
      </c>
      <c r="H4623" s="6">
        <v>44757</v>
      </c>
      <c r="I4623" s="12" t="str">
        <f t="shared" si="650"/>
        <v>2022</v>
      </c>
      <c r="J4623" s="10" t="str">
        <f t="shared" si="651"/>
        <v>Jul</v>
      </c>
      <c r="K4623" s="12" t="str">
        <f t="shared" si="652"/>
        <v>15</v>
      </c>
      <c r="L4623" s="2" t="s">
        <v>20</v>
      </c>
      <c r="M4623" s="2" t="s">
        <v>15</v>
      </c>
      <c r="N4623" s="2">
        <v>0.24</v>
      </c>
      <c r="O4623" s="2" t="s">
        <v>21</v>
      </c>
      <c r="P4623" s="2">
        <v>13</v>
      </c>
      <c r="Q4623" s="2">
        <f t="shared" si="653"/>
        <v>2</v>
      </c>
      <c r="R4623" s="2">
        <v>16.329999999999998</v>
      </c>
      <c r="S4623" s="2">
        <f t="shared" si="654"/>
        <v>1</v>
      </c>
      <c r="T4623" s="42">
        <f>DataSet!G562+DataSet!Q562+DataSet!S562</f>
        <v>7</v>
      </c>
      <c r="U4623" s="16" t="str">
        <f t="shared" si="655"/>
        <v>High</v>
      </c>
      <c r="V4623" s="4">
        <v>5</v>
      </c>
      <c r="W4623" s="33">
        <f t="shared" si="656"/>
        <v>559.84686567164192</v>
      </c>
      <c r="X4623" s="2" t="s">
        <v>22</v>
      </c>
    </row>
    <row r="4624" spans="1:24" ht="14.25" customHeight="1" x14ac:dyDescent="0.25">
      <c r="A4624" s="2">
        <v>587</v>
      </c>
      <c r="B4624" s="2">
        <v>35</v>
      </c>
      <c r="C4624" s="2" t="str">
        <f t="shared" si="648"/>
        <v>Early Adults</v>
      </c>
      <c r="D4624" s="2" t="s">
        <v>23</v>
      </c>
      <c r="E4624" s="2" t="s">
        <v>27</v>
      </c>
      <c r="F4624" s="2">
        <v>964.4</v>
      </c>
      <c r="G4624" s="2">
        <f t="shared" si="649"/>
        <v>3</v>
      </c>
      <c r="H4624" s="6">
        <v>44783</v>
      </c>
      <c r="I4624" s="12" t="str">
        <f t="shared" si="650"/>
        <v>2022</v>
      </c>
      <c r="J4624" s="10" t="str">
        <f t="shared" si="651"/>
        <v>Aug</v>
      </c>
      <c r="K4624" s="12" t="str">
        <f t="shared" si="652"/>
        <v>10</v>
      </c>
      <c r="L4624" s="2" t="s">
        <v>14</v>
      </c>
      <c r="M4624" s="2" t="s">
        <v>15</v>
      </c>
      <c r="N4624" s="2">
        <v>0.24</v>
      </c>
      <c r="O4624" s="2" t="s">
        <v>21</v>
      </c>
      <c r="P4624" s="2">
        <v>7</v>
      </c>
      <c r="Q4624" s="2">
        <f t="shared" si="653"/>
        <v>2</v>
      </c>
      <c r="R4624" s="2">
        <v>137.77000000000001</v>
      </c>
      <c r="S4624" s="2">
        <f t="shared" si="654"/>
        <v>2</v>
      </c>
      <c r="T4624" s="42">
        <f>DataSet!G588+DataSet!Q588+DataSet!S588</f>
        <v>8</v>
      </c>
      <c r="U4624" s="16" t="str">
        <f t="shared" si="655"/>
        <v>High</v>
      </c>
      <c r="V4624" s="4">
        <v>2</v>
      </c>
      <c r="W4624" s="33">
        <f t="shared" si="656"/>
        <v>513.23013157894741</v>
      </c>
      <c r="X4624" s="2" t="s">
        <v>17</v>
      </c>
    </row>
    <row r="4625" spans="1:24" ht="14.25" customHeight="1" x14ac:dyDescent="0.25">
      <c r="A4625" s="2">
        <v>633</v>
      </c>
      <c r="B4625" s="2">
        <v>46</v>
      </c>
      <c r="C4625" s="2" t="str">
        <f t="shared" si="648"/>
        <v>Mid Adults</v>
      </c>
      <c r="D4625" s="2" t="s">
        <v>18</v>
      </c>
      <c r="E4625" s="2" t="s">
        <v>13</v>
      </c>
      <c r="F4625" s="2">
        <v>487.29</v>
      </c>
      <c r="G4625" s="2">
        <f t="shared" si="649"/>
        <v>2</v>
      </c>
      <c r="H4625" s="6">
        <v>44829</v>
      </c>
      <c r="I4625" s="12" t="str">
        <f t="shared" si="650"/>
        <v>2022</v>
      </c>
      <c r="J4625" s="10" t="str">
        <f t="shared" si="651"/>
        <v>Sep</v>
      </c>
      <c r="K4625" s="12" t="str">
        <f t="shared" si="652"/>
        <v>25</v>
      </c>
      <c r="L4625" s="2" t="s">
        <v>20</v>
      </c>
      <c r="M4625" s="2" t="s">
        <v>25</v>
      </c>
      <c r="N4625" s="2">
        <v>0.24</v>
      </c>
      <c r="O4625" s="2" t="s">
        <v>16</v>
      </c>
      <c r="P4625" s="2">
        <v>9</v>
      </c>
      <c r="Q4625" s="2">
        <f t="shared" si="653"/>
        <v>2</v>
      </c>
      <c r="R4625" s="2">
        <v>54.14</v>
      </c>
      <c r="S4625" s="2">
        <f t="shared" si="654"/>
        <v>2</v>
      </c>
      <c r="T4625" s="42">
        <f>DataSet!G634+DataSet!Q634+DataSet!S634</f>
        <v>5</v>
      </c>
      <c r="U4625" s="16" t="str">
        <f t="shared" si="655"/>
        <v>Medium</v>
      </c>
      <c r="V4625" s="4">
        <v>4</v>
      </c>
      <c r="W4625" s="33">
        <f t="shared" si="656"/>
        <v>560.41524390243887</v>
      </c>
      <c r="X4625" s="2" t="s">
        <v>22</v>
      </c>
    </row>
    <row r="4626" spans="1:24" ht="14.25" customHeight="1" x14ac:dyDescent="0.25">
      <c r="A4626" s="2">
        <v>688</v>
      </c>
      <c r="B4626" s="2">
        <v>31</v>
      </c>
      <c r="C4626" s="2" t="str">
        <f t="shared" si="648"/>
        <v>Early Adults</v>
      </c>
      <c r="D4626" s="2" t="s">
        <v>23</v>
      </c>
      <c r="E4626" s="2" t="s">
        <v>13</v>
      </c>
      <c r="F4626" s="2">
        <v>147.62</v>
      </c>
      <c r="G4626" s="2">
        <f t="shared" si="649"/>
        <v>1</v>
      </c>
      <c r="H4626" s="6">
        <v>44884</v>
      </c>
      <c r="I4626" s="12" t="str">
        <f t="shared" si="650"/>
        <v>2022</v>
      </c>
      <c r="J4626" s="10" t="str">
        <f t="shared" si="651"/>
        <v>Nov</v>
      </c>
      <c r="K4626" s="12" t="str">
        <f t="shared" si="652"/>
        <v>19</v>
      </c>
      <c r="L4626" s="2" t="s">
        <v>20</v>
      </c>
      <c r="M4626" s="2" t="s">
        <v>25</v>
      </c>
      <c r="N4626" s="2">
        <v>0.24</v>
      </c>
      <c r="O4626" s="2" t="s">
        <v>21</v>
      </c>
      <c r="P4626" s="2">
        <v>12</v>
      </c>
      <c r="Q4626" s="2">
        <f t="shared" si="653"/>
        <v>2</v>
      </c>
      <c r="R4626" s="2">
        <v>12.3</v>
      </c>
      <c r="S4626" s="2">
        <f t="shared" si="654"/>
        <v>1</v>
      </c>
      <c r="T4626" s="42">
        <f>DataSet!G689+DataSet!Q689+DataSet!S689</f>
        <v>7</v>
      </c>
      <c r="U4626" s="16" t="str">
        <f t="shared" si="655"/>
        <v>High</v>
      </c>
      <c r="V4626" s="4">
        <v>3</v>
      </c>
      <c r="W4626" s="33">
        <f t="shared" si="656"/>
        <v>488.64901234567901</v>
      </c>
      <c r="X4626" s="2" t="s">
        <v>28</v>
      </c>
    </row>
    <row r="4627" spans="1:24" ht="14.25" customHeight="1" x14ac:dyDescent="0.25">
      <c r="A4627" s="2">
        <v>954</v>
      </c>
      <c r="B4627" s="2">
        <v>33</v>
      </c>
      <c r="C4627" s="2" t="str">
        <f t="shared" si="648"/>
        <v>Early Adults</v>
      </c>
      <c r="D4627" s="2" t="s">
        <v>26</v>
      </c>
      <c r="E4627" s="2" t="s">
        <v>27</v>
      </c>
      <c r="F4627" s="2">
        <v>98.63</v>
      </c>
      <c r="G4627" s="2">
        <f t="shared" si="649"/>
        <v>1</v>
      </c>
      <c r="H4627" s="6">
        <v>45150</v>
      </c>
      <c r="I4627" s="12" t="str">
        <f t="shared" si="650"/>
        <v>2023</v>
      </c>
      <c r="J4627" s="10" t="str">
        <f t="shared" si="651"/>
        <v>Aug</v>
      </c>
      <c r="K4627" s="12" t="str">
        <f t="shared" si="652"/>
        <v>12</v>
      </c>
      <c r="L4627" s="2" t="s">
        <v>30</v>
      </c>
      <c r="M4627" s="2" t="s">
        <v>25</v>
      </c>
      <c r="N4627" s="2">
        <v>0.24</v>
      </c>
      <c r="O4627" s="2" t="s">
        <v>16</v>
      </c>
      <c r="P4627" s="2">
        <v>18</v>
      </c>
      <c r="Q4627" s="2">
        <f t="shared" si="653"/>
        <v>3</v>
      </c>
      <c r="R4627" s="2">
        <v>5.48</v>
      </c>
      <c r="S4627" s="2">
        <f t="shared" si="654"/>
        <v>1</v>
      </c>
      <c r="T4627" s="42">
        <f>DataSet!G955+DataSet!Q955+DataSet!S955</f>
        <v>7</v>
      </c>
      <c r="U4627" s="16" t="str">
        <f t="shared" si="655"/>
        <v>High</v>
      </c>
      <c r="V4627" s="4">
        <v>3</v>
      </c>
      <c r="W4627" s="33">
        <f t="shared" si="656"/>
        <v>492.91187500000007</v>
      </c>
      <c r="X4627" s="2" t="s">
        <v>28</v>
      </c>
    </row>
    <row r="4628" spans="1:24" ht="14.25" customHeight="1" x14ac:dyDescent="0.25">
      <c r="A4628" s="2">
        <v>1016</v>
      </c>
      <c r="B4628" s="2">
        <v>35</v>
      </c>
      <c r="C4628" s="2" t="str">
        <f t="shared" si="648"/>
        <v>Early Adults</v>
      </c>
      <c r="D4628" s="2" t="s">
        <v>12</v>
      </c>
      <c r="E4628" s="2" t="s">
        <v>29</v>
      </c>
      <c r="F4628" s="2">
        <v>501.59</v>
      </c>
      <c r="G4628" s="2">
        <f t="shared" si="649"/>
        <v>2</v>
      </c>
      <c r="H4628" s="6">
        <v>45212</v>
      </c>
      <c r="I4628" s="12" t="str">
        <f t="shared" si="650"/>
        <v>2023</v>
      </c>
      <c r="J4628" s="10" t="str">
        <f t="shared" si="651"/>
        <v>Oct</v>
      </c>
      <c r="K4628" s="12" t="str">
        <f t="shared" si="652"/>
        <v>13</v>
      </c>
      <c r="L4628" s="2" t="s">
        <v>20</v>
      </c>
      <c r="M4628" s="2" t="s">
        <v>25</v>
      </c>
      <c r="N4628" s="2">
        <v>0.24</v>
      </c>
      <c r="O4628" s="2" t="s">
        <v>21</v>
      </c>
      <c r="P4628" s="2">
        <v>16</v>
      </c>
      <c r="Q4628" s="2">
        <f t="shared" si="653"/>
        <v>3</v>
      </c>
      <c r="R4628" s="2">
        <v>31.35</v>
      </c>
      <c r="S4628" s="2">
        <f t="shared" si="654"/>
        <v>1</v>
      </c>
      <c r="T4628" s="42">
        <f>DataSet!G1017+DataSet!Q1017+DataSet!S1017</f>
        <v>4</v>
      </c>
      <c r="U4628" s="16" t="str">
        <f t="shared" si="655"/>
        <v>Low</v>
      </c>
      <c r="V4628" s="4">
        <v>4</v>
      </c>
      <c r="W4628" s="33">
        <f t="shared" si="656"/>
        <v>561.31802469135789</v>
      </c>
      <c r="X4628" s="2" t="s">
        <v>22</v>
      </c>
    </row>
    <row r="4629" spans="1:24" ht="14.25" customHeight="1" x14ac:dyDescent="0.25">
      <c r="A4629" s="2">
        <v>1121</v>
      </c>
      <c r="B4629" s="2">
        <v>29</v>
      </c>
      <c r="C4629" s="2" t="str">
        <f t="shared" si="648"/>
        <v>Young Adults</v>
      </c>
      <c r="D4629" s="2" t="s">
        <v>23</v>
      </c>
      <c r="E4629" s="2" t="s">
        <v>19</v>
      </c>
      <c r="F4629" s="2">
        <v>695.43</v>
      </c>
      <c r="G4629" s="2">
        <f t="shared" si="649"/>
        <v>3</v>
      </c>
      <c r="H4629" s="6">
        <v>45317</v>
      </c>
      <c r="I4629" s="12" t="str">
        <f t="shared" si="650"/>
        <v>2024</v>
      </c>
      <c r="J4629" s="10" t="str">
        <f t="shared" si="651"/>
        <v>Jan</v>
      </c>
      <c r="K4629" s="12" t="str">
        <f t="shared" si="652"/>
        <v>26</v>
      </c>
      <c r="L4629" s="2" t="s">
        <v>20</v>
      </c>
      <c r="M4629" s="2" t="s">
        <v>15</v>
      </c>
      <c r="N4629" s="2">
        <v>0.24</v>
      </c>
      <c r="O4629" s="2" t="s">
        <v>16</v>
      </c>
      <c r="P4629" s="2">
        <v>18</v>
      </c>
      <c r="Q4629" s="2">
        <f t="shared" si="653"/>
        <v>3</v>
      </c>
      <c r="R4629" s="2">
        <v>38.64</v>
      </c>
      <c r="S4629" s="2">
        <f t="shared" si="654"/>
        <v>1</v>
      </c>
      <c r="T4629" s="42">
        <f>DataSet!G1122+DataSet!Q1122+DataSet!S1122</f>
        <v>5</v>
      </c>
      <c r="U4629" s="16" t="str">
        <f t="shared" si="655"/>
        <v>Medium</v>
      </c>
      <c r="V4629" s="4">
        <v>2</v>
      </c>
      <c r="W4629" s="33">
        <f t="shared" si="656"/>
        <v>507.21453333333341</v>
      </c>
      <c r="X4629" s="2" t="s">
        <v>22</v>
      </c>
    </row>
    <row r="4630" spans="1:24" ht="14.25" customHeight="1" x14ac:dyDescent="0.25">
      <c r="A4630" s="2">
        <v>1415</v>
      </c>
      <c r="B4630" s="2">
        <v>54</v>
      </c>
      <c r="C4630" s="2" t="str">
        <f t="shared" si="648"/>
        <v>Late Adults</v>
      </c>
      <c r="D4630" s="2" t="s">
        <v>26</v>
      </c>
      <c r="E4630" s="2" t="s">
        <v>19</v>
      </c>
      <c r="F4630" s="2">
        <v>911.01</v>
      </c>
      <c r="G4630" s="2">
        <f t="shared" si="649"/>
        <v>3</v>
      </c>
      <c r="H4630" s="6">
        <v>45611</v>
      </c>
      <c r="I4630" s="12" t="str">
        <f t="shared" si="650"/>
        <v>2024</v>
      </c>
      <c r="J4630" s="10" t="str">
        <f t="shared" si="651"/>
        <v>Nov</v>
      </c>
      <c r="K4630" s="12" t="str">
        <f t="shared" si="652"/>
        <v>15</v>
      </c>
      <c r="L4630" s="2" t="s">
        <v>20</v>
      </c>
      <c r="M4630" s="2" t="s">
        <v>25</v>
      </c>
      <c r="N4630" s="2">
        <v>0.24</v>
      </c>
      <c r="O4630" s="2" t="s">
        <v>21</v>
      </c>
      <c r="P4630" s="2">
        <v>16</v>
      </c>
      <c r="Q4630" s="2">
        <f t="shared" si="653"/>
        <v>3</v>
      </c>
      <c r="R4630" s="2">
        <v>56.94</v>
      </c>
      <c r="S4630" s="2">
        <f t="shared" si="654"/>
        <v>2</v>
      </c>
      <c r="T4630" s="42">
        <f>DataSet!G1416+DataSet!Q1416+DataSet!S1416</f>
        <v>7</v>
      </c>
      <c r="U4630" s="16" t="str">
        <f t="shared" si="655"/>
        <v>High</v>
      </c>
      <c r="V4630" s="4">
        <v>2</v>
      </c>
      <c r="W4630" s="33">
        <f t="shared" si="656"/>
        <v>504.67108108108113</v>
      </c>
      <c r="X4630" s="2" t="s">
        <v>22</v>
      </c>
    </row>
    <row r="4631" spans="1:24" ht="14.25" customHeight="1" x14ac:dyDescent="0.25">
      <c r="A4631" s="2">
        <v>1529</v>
      </c>
      <c r="B4631" s="2">
        <v>25</v>
      </c>
      <c r="C4631" s="2" t="str">
        <f t="shared" si="648"/>
        <v>Young Adults</v>
      </c>
      <c r="D4631" s="2" t="s">
        <v>23</v>
      </c>
      <c r="E4631" s="2" t="s">
        <v>19</v>
      </c>
      <c r="F4631" s="2">
        <v>978.75</v>
      </c>
      <c r="G4631" s="2">
        <f t="shared" si="649"/>
        <v>3</v>
      </c>
      <c r="H4631" s="6">
        <v>45725</v>
      </c>
      <c r="I4631" s="12" t="str">
        <f t="shared" si="650"/>
        <v>2025</v>
      </c>
      <c r="J4631" s="10" t="str">
        <f t="shared" si="651"/>
        <v>Mar</v>
      </c>
      <c r="K4631" s="12" t="str">
        <f t="shared" si="652"/>
        <v>09</v>
      </c>
      <c r="L4631" s="2" t="s">
        <v>14</v>
      </c>
      <c r="M4631" s="2" t="s">
        <v>25</v>
      </c>
      <c r="N4631" s="2">
        <v>0.24</v>
      </c>
      <c r="O4631" s="2" t="s">
        <v>16</v>
      </c>
      <c r="P4631" s="2">
        <v>13</v>
      </c>
      <c r="Q4631" s="2">
        <f t="shared" si="653"/>
        <v>2</v>
      </c>
      <c r="R4631" s="2">
        <v>75.290000000000006</v>
      </c>
      <c r="S4631" s="2">
        <f t="shared" si="654"/>
        <v>2</v>
      </c>
      <c r="T4631" s="42">
        <f>DataSet!G1530+DataSet!Q1530+DataSet!S1530</f>
        <v>7</v>
      </c>
      <c r="U4631" s="16" t="str">
        <f t="shared" si="655"/>
        <v>High</v>
      </c>
      <c r="V4631" s="4">
        <v>1</v>
      </c>
      <c r="W4631" s="33">
        <f t="shared" si="656"/>
        <v>546.83863013698635</v>
      </c>
      <c r="X4631" s="2" t="s">
        <v>28</v>
      </c>
    </row>
    <row r="4632" spans="1:24" ht="14.25" customHeight="1" x14ac:dyDescent="0.25">
      <c r="A4632" s="2">
        <v>1754</v>
      </c>
      <c r="B4632" s="2">
        <v>38</v>
      </c>
      <c r="C4632" s="2" t="str">
        <f t="shared" si="648"/>
        <v>Early Adults</v>
      </c>
      <c r="D4632" s="2" t="s">
        <v>23</v>
      </c>
      <c r="E4632" s="2" t="s">
        <v>19</v>
      </c>
      <c r="F4632" s="2">
        <v>990.54</v>
      </c>
      <c r="G4632" s="2">
        <f t="shared" si="649"/>
        <v>3</v>
      </c>
      <c r="H4632" s="6">
        <v>45950</v>
      </c>
      <c r="I4632" s="12" t="str">
        <f t="shared" si="650"/>
        <v>2025</v>
      </c>
      <c r="J4632" s="10" t="str">
        <f t="shared" si="651"/>
        <v>Oct</v>
      </c>
      <c r="K4632" s="12" t="str">
        <f t="shared" si="652"/>
        <v>20</v>
      </c>
      <c r="L4632" s="2" t="s">
        <v>14</v>
      </c>
      <c r="M4632" s="2" t="s">
        <v>15</v>
      </c>
      <c r="N4632" s="2">
        <v>0.24</v>
      </c>
      <c r="O4632" s="2" t="s">
        <v>16</v>
      </c>
      <c r="P4632" s="2">
        <v>16</v>
      </c>
      <c r="Q4632" s="2">
        <f t="shared" si="653"/>
        <v>3</v>
      </c>
      <c r="R4632" s="2">
        <v>61.91</v>
      </c>
      <c r="S4632" s="2">
        <f t="shared" si="654"/>
        <v>2</v>
      </c>
      <c r="T4632" s="42">
        <f>DataSet!G1755+DataSet!Q1755+DataSet!S1755</f>
        <v>7</v>
      </c>
      <c r="U4632" s="16" t="str">
        <f t="shared" si="655"/>
        <v>High</v>
      </c>
      <c r="V4632" s="4">
        <v>1</v>
      </c>
      <c r="W4632" s="33">
        <f t="shared" si="656"/>
        <v>540.83986111111108</v>
      </c>
      <c r="X4632" s="2" t="s">
        <v>22</v>
      </c>
    </row>
    <row r="4633" spans="1:24" ht="14.25" customHeight="1" x14ac:dyDescent="0.25">
      <c r="A4633" s="2">
        <v>2595</v>
      </c>
      <c r="B4633" s="2">
        <v>29</v>
      </c>
      <c r="C4633" s="2" t="str">
        <f t="shared" si="648"/>
        <v>Young Adults</v>
      </c>
      <c r="D4633" s="2" t="s">
        <v>23</v>
      </c>
      <c r="E4633" s="2" t="s">
        <v>27</v>
      </c>
      <c r="F4633" s="2">
        <v>588.22</v>
      </c>
      <c r="G4633" s="2">
        <f t="shared" si="649"/>
        <v>2</v>
      </c>
      <c r="H4633" s="6">
        <v>46791</v>
      </c>
      <c r="I4633" s="12" t="str">
        <f t="shared" si="650"/>
        <v>2028</v>
      </c>
      <c r="J4633" s="10" t="str">
        <f t="shared" si="651"/>
        <v>Feb</v>
      </c>
      <c r="K4633" s="12" t="str">
        <f t="shared" si="652"/>
        <v>08</v>
      </c>
      <c r="L4633" s="2" t="s">
        <v>20</v>
      </c>
      <c r="M4633" s="2" t="s">
        <v>25</v>
      </c>
      <c r="N4633" s="2">
        <v>0.24</v>
      </c>
      <c r="O4633" s="2" t="s">
        <v>21</v>
      </c>
      <c r="P4633" s="2">
        <v>14</v>
      </c>
      <c r="Q4633" s="2">
        <f t="shared" si="653"/>
        <v>2</v>
      </c>
      <c r="R4633" s="2">
        <v>42.02</v>
      </c>
      <c r="S4633" s="2">
        <f t="shared" si="654"/>
        <v>1</v>
      </c>
      <c r="T4633" s="42">
        <f>DataSet!G2596+DataSet!Q2596+DataSet!S2596</f>
        <v>7</v>
      </c>
      <c r="U4633" s="16" t="str">
        <f t="shared" si="655"/>
        <v>High</v>
      </c>
      <c r="V4633" s="4">
        <v>1</v>
      </c>
      <c r="W4633" s="33">
        <f t="shared" si="656"/>
        <v>534.50605633802832</v>
      </c>
      <c r="X4633" s="2" t="s">
        <v>28</v>
      </c>
    </row>
    <row r="4634" spans="1:24" ht="14.25" customHeight="1" x14ac:dyDescent="0.25">
      <c r="A4634" s="2">
        <v>2701</v>
      </c>
      <c r="B4634" s="2">
        <v>58</v>
      </c>
      <c r="C4634" s="2" t="str">
        <f t="shared" si="648"/>
        <v>Late Adults</v>
      </c>
      <c r="D4634" s="2" t="s">
        <v>26</v>
      </c>
      <c r="E4634" s="2" t="s">
        <v>19</v>
      </c>
      <c r="F4634" s="2">
        <v>302.55</v>
      </c>
      <c r="G4634" s="2">
        <f t="shared" si="649"/>
        <v>1</v>
      </c>
      <c r="H4634" s="6">
        <v>46897</v>
      </c>
      <c r="I4634" s="12" t="str">
        <f t="shared" si="650"/>
        <v>2028</v>
      </c>
      <c r="J4634" s="10" t="str">
        <f t="shared" si="651"/>
        <v>May</v>
      </c>
      <c r="K4634" s="12" t="str">
        <f t="shared" si="652"/>
        <v>24</v>
      </c>
      <c r="L4634" s="2" t="s">
        <v>14</v>
      </c>
      <c r="M4634" s="2" t="s">
        <v>25</v>
      </c>
      <c r="N4634" s="2">
        <v>0.24</v>
      </c>
      <c r="O4634" s="2" t="s">
        <v>16</v>
      </c>
      <c r="P4634" s="2">
        <v>6</v>
      </c>
      <c r="Q4634" s="2">
        <f t="shared" si="653"/>
        <v>2</v>
      </c>
      <c r="R4634" s="2">
        <v>50.42</v>
      </c>
      <c r="S4634" s="2">
        <f t="shared" si="654"/>
        <v>2</v>
      </c>
      <c r="T4634" s="42">
        <f>DataSet!G2702+DataSet!Q2702+DataSet!S2702</f>
        <v>7</v>
      </c>
      <c r="U4634" s="16" t="str">
        <f t="shared" si="655"/>
        <v>High</v>
      </c>
      <c r="V4634" s="4">
        <v>1</v>
      </c>
      <c r="W4634" s="33">
        <f t="shared" si="656"/>
        <v>533.73871428571454</v>
      </c>
      <c r="X4634" s="2" t="s">
        <v>17</v>
      </c>
    </row>
    <row r="4635" spans="1:24" ht="14.25" customHeight="1" x14ac:dyDescent="0.25">
      <c r="A4635" s="2">
        <v>2740</v>
      </c>
      <c r="B4635" s="2">
        <v>22</v>
      </c>
      <c r="C4635" s="2" t="str">
        <f t="shared" si="648"/>
        <v>Young Adults</v>
      </c>
      <c r="D4635" s="2" t="s">
        <v>23</v>
      </c>
      <c r="E4635" s="2" t="s">
        <v>29</v>
      </c>
      <c r="F4635" s="2">
        <v>933.78</v>
      </c>
      <c r="G4635" s="2">
        <f t="shared" si="649"/>
        <v>3</v>
      </c>
      <c r="H4635" s="6">
        <v>46936</v>
      </c>
      <c r="I4635" s="12" t="str">
        <f t="shared" si="650"/>
        <v>2028</v>
      </c>
      <c r="J4635" s="10" t="str">
        <f t="shared" si="651"/>
        <v>Jul</v>
      </c>
      <c r="K4635" s="12" t="str">
        <f t="shared" si="652"/>
        <v>02</v>
      </c>
      <c r="L4635" s="2" t="s">
        <v>20</v>
      </c>
      <c r="M4635" s="2" t="s">
        <v>15</v>
      </c>
      <c r="N4635" s="2">
        <v>0.24</v>
      </c>
      <c r="O4635" s="2" t="s">
        <v>16</v>
      </c>
      <c r="P4635" s="2">
        <v>17</v>
      </c>
      <c r="Q4635" s="2">
        <f t="shared" si="653"/>
        <v>3</v>
      </c>
      <c r="R4635" s="2">
        <v>54.93</v>
      </c>
      <c r="S4635" s="2">
        <f t="shared" si="654"/>
        <v>2</v>
      </c>
      <c r="T4635" s="42">
        <f>DataSet!G2741+DataSet!Q2741+DataSet!S2741</f>
        <v>5</v>
      </c>
      <c r="U4635" s="16" t="str">
        <f t="shared" si="655"/>
        <v>Medium</v>
      </c>
      <c r="V4635" s="4">
        <v>1</v>
      </c>
      <c r="W4635" s="33">
        <f t="shared" si="656"/>
        <v>537.08927536231909</v>
      </c>
      <c r="X4635" s="2" t="s">
        <v>28</v>
      </c>
    </row>
    <row r="4636" spans="1:24" ht="14.25" customHeight="1" x14ac:dyDescent="0.25">
      <c r="A4636" s="2">
        <v>3076</v>
      </c>
      <c r="B4636" s="2">
        <v>35</v>
      </c>
      <c r="C4636" s="2" t="str">
        <f t="shared" si="648"/>
        <v>Early Adults</v>
      </c>
      <c r="D4636" s="2" t="s">
        <v>23</v>
      </c>
      <c r="E4636" s="2" t="s">
        <v>19</v>
      </c>
      <c r="F4636" s="2">
        <v>605.35</v>
      </c>
      <c r="G4636" s="2">
        <f t="shared" si="649"/>
        <v>2</v>
      </c>
      <c r="H4636" s="6">
        <v>47272</v>
      </c>
      <c r="I4636" s="12" t="str">
        <f t="shared" si="650"/>
        <v>2029</v>
      </c>
      <c r="J4636" s="10" t="str">
        <f t="shared" si="651"/>
        <v>Jun</v>
      </c>
      <c r="K4636" s="12" t="str">
        <f t="shared" si="652"/>
        <v>03</v>
      </c>
      <c r="L4636" s="2" t="s">
        <v>30</v>
      </c>
      <c r="M4636" s="2" t="s">
        <v>25</v>
      </c>
      <c r="N4636" s="2">
        <v>0.24</v>
      </c>
      <c r="O4636" s="2" t="s">
        <v>16</v>
      </c>
      <c r="P4636" s="2">
        <v>7</v>
      </c>
      <c r="Q4636" s="2">
        <f t="shared" si="653"/>
        <v>2</v>
      </c>
      <c r="R4636" s="2">
        <v>86.48</v>
      </c>
      <c r="S4636" s="2">
        <f t="shared" si="654"/>
        <v>2</v>
      </c>
      <c r="T4636" s="42">
        <f>DataSet!G3077+DataSet!Q3077+DataSet!S3077</f>
        <v>5</v>
      </c>
      <c r="U4636" s="16" t="str">
        <f t="shared" si="655"/>
        <v>Medium</v>
      </c>
      <c r="V4636" s="4">
        <v>1</v>
      </c>
      <c r="W4636" s="33">
        <f t="shared" si="656"/>
        <v>531.25558823529434</v>
      </c>
      <c r="X4636" s="2" t="s">
        <v>22</v>
      </c>
    </row>
    <row r="4637" spans="1:24" ht="14.25" customHeight="1" x14ac:dyDescent="0.25">
      <c r="A4637" s="2">
        <v>3085</v>
      </c>
      <c r="B4637" s="2">
        <v>55</v>
      </c>
      <c r="C4637" s="2" t="str">
        <f t="shared" si="648"/>
        <v>Late Adults</v>
      </c>
      <c r="D4637" s="2" t="s">
        <v>23</v>
      </c>
      <c r="E4637" s="2" t="s">
        <v>29</v>
      </c>
      <c r="F4637" s="2">
        <v>325.08</v>
      </c>
      <c r="G4637" s="2">
        <f t="shared" si="649"/>
        <v>1</v>
      </c>
      <c r="H4637" s="6">
        <v>47281</v>
      </c>
      <c r="I4637" s="12" t="str">
        <f t="shared" si="650"/>
        <v>2029</v>
      </c>
      <c r="J4637" s="10" t="str">
        <f t="shared" si="651"/>
        <v>Jun</v>
      </c>
      <c r="K4637" s="12" t="str">
        <f t="shared" si="652"/>
        <v>12</v>
      </c>
      <c r="L4637" s="2" t="s">
        <v>20</v>
      </c>
      <c r="M4637" s="2" t="s">
        <v>25</v>
      </c>
      <c r="N4637" s="2">
        <v>0.24</v>
      </c>
      <c r="O4637" s="2" t="s">
        <v>21</v>
      </c>
      <c r="P4637" s="2">
        <v>1</v>
      </c>
      <c r="Q4637" s="2">
        <f t="shared" si="653"/>
        <v>1</v>
      </c>
      <c r="R4637" s="2">
        <v>325.08</v>
      </c>
      <c r="S4637" s="2">
        <f t="shared" si="654"/>
        <v>3</v>
      </c>
      <c r="T4637" s="42">
        <f>DataSet!G3086+DataSet!Q3086+DataSet!S3086</f>
        <v>5</v>
      </c>
      <c r="U4637" s="16" t="str">
        <f t="shared" si="655"/>
        <v>Medium</v>
      </c>
      <c r="V4637" s="4">
        <v>2</v>
      </c>
      <c r="W4637" s="33">
        <f t="shared" si="656"/>
        <v>499.10479452054807</v>
      </c>
      <c r="X4637" s="2" t="s">
        <v>28</v>
      </c>
    </row>
    <row r="4638" spans="1:24" ht="14.25" customHeight="1" x14ac:dyDescent="0.25">
      <c r="A4638" s="2">
        <v>3148</v>
      </c>
      <c r="B4638" s="2">
        <v>62</v>
      </c>
      <c r="C4638" s="2" t="str">
        <f t="shared" si="648"/>
        <v>Seniors</v>
      </c>
      <c r="D4638" s="2" t="s">
        <v>18</v>
      </c>
      <c r="E4638" s="2" t="s">
        <v>13</v>
      </c>
      <c r="F4638" s="2">
        <v>868.94</v>
      </c>
      <c r="G4638" s="2">
        <f t="shared" si="649"/>
        <v>3</v>
      </c>
      <c r="H4638" s="6">
        <v>47344</v>
      </c>
      <c r="I4638" s="12" t="str">
        <f t="shared" si="650"/>
        <v>2029</v>
      </c>
      <c r="J4638" s="10" t="str">
        <f t="shared" si="651"/>
        <v>Aug</v>
      </c>
      <c r="K4638" s="12" t="str">
        <f t="shared" si="652"/>
        <v>14</v>
      </c>
      <c r="L4638" s="2" t="s">
        <v>20</v>
      </c>
      <c r="M4638" s="2" t="s">
        <v>15</v>
      </c>
      <c r="N4638" s="2">
        <v>0.24</v>
      </c>
      <c r="O4638" s="2" t="s">
        <v>21</v>
      </c>
      <c r="P4638" s="2">
        <v>6</v>
      </c>
      <c r="Q4638" s="2">
        <f t="shared" si="653"/>
        <v>2</v>
      </c>
      <c r="R4638" s="2">
        <v>144.82</v>
      </c>
      <c r="S4638" s="2">
        <f t="shared" si="654"/>
        <v>2</v>
      </c>
      <c r="T4638" s="42">
        <f>DataSet!G3149+DataSet!Q3149+DataSet!S3149</f>
        <v>6</v>
      </c>
      <c r="U4638" s="16" t="str">
        <f t="shared" si="655"/>
        <v>Medium</v>
      </c>
      <c r="V4638" s="4">
        <v>5</v>
      </c>
      <c r="W4638" s="33">
        <f t="shared" si="656"/>
        <v>565.11318181818194</v>
      </c>
      <c r="X4638" s="2" t="s">
        <v>28</v>
      </c>
    </row>
    <row r="4639" spans="1:24" ht="14.25" customHeight="1" x14ac:dyDescent="0.25">
      <c r="A4639" s="2">
        <v>3211</v>
      </c>
      <c r="B4639" s="2">
        <v>61</v>
      </c>
      <c r="C4639" s="2" t="str">
        <f t="shared" si="648"/>
        <v>Seniors</v>
      </c>
      <c r="D4639" s="2" t="s">
        <v>26</v>
      </c>
      <c r="E4639" s="2" t="s">
        <v>29</v>
      </c>
      <c r="F4639" s="2">
        <v>942.87</v>
      </c>
      <c r="G4639" s="2">
        <f t="shared" si="649"/>
        <v>3</v>
      </c>
      <c r="H4639" s="6">
        <v>47407</v>
      </c>
      <c r="I4639" s="12" t="str">
        <f t="shared" si="650"/>
        <v>2029</v>
      </c>
      <c r="J4639" s="10" t="str">
        <f t="shared" si="651"/>
        <v>Oct</v>
      </c>
      <c r="K4639" s="12" t="str">
        <f t="shared" si="652"/>
        <v>16</v>
      </c>
      <c r="L4639" s="2" t="s">
        <v>24</v>
      </c>
      <c r="M4639" s="2" t="s">
        <v>15</v>
      </c>
      <c r="N4639" s="2">
        <v>0.24</v>
      </c>
      <c r="O4639" s="2" t="s">
        <v>16</v>
      </c>
      <c r="P4639" s="2">
        <v>7</v>
      </c>
      <c r="Q4639" s="2">
        <f t="shared" si="653"/>
        <v>2</v>
      </c>
      <c r="R4639" s="2">
        <v>134.69999999999999</v>
      </c>
      <c r="S4639" s="2">
        <f t="shared" si="654"/>
        <v>2</v>
      </c>
      <c r="T4639" s="42">
        <f>DataSet!G3212+DataSet!Q3212+DataSet!S3212</f>
        <v>7</v>
      </c>
      <c r="U4639" s="16" t="str">
        <f t="shared" si="655"/>
        <v>High</v>
      </c>
      <c r="V4639" s="4">
        <v>5</v>
      </c>
      <c r="W4639" s="33">
        <f t="shared" si="656"/>
        <v>560.43892307692317</v>
      </c>
      <c r="X4639" s="2" t="s">
        <v>28</v>
      </c>
    </row>
    <row r="4640" spans="1:24" ht="14.25" customHeight="1" x14ac:dyDescent="0.25">
      <c r="A4640" s="2">
        <v>3365</v>
      </c>
      <c r="B4640" s="2">
        <v>19</v>
      </c>
      <c r="C4640" s="2" t="str">
        <f t="shared" si="648"/>
        <v>Young Adults</v>
      </c>
      <c r="D4640" s="2" t="s">
        <v>18</v>
      </c>
      <c r="E4640" s="2" t="s">
        <v>29</v>
      </c>
      <c r="F4640" s="2">
        <v>796.25</v>
      </c>
      <c r="G4640" s="2">
        <f t="shared" si="649"/>
        <v>3</v>
      </c>
      <c r="H4640" s="6">
        <v>47561</v>
      </c>
      <c r="I4640" s="12" t="str">
        <f t="shared" si="650"/>
        <v>2030</v>
      </c>
      <c r="J4640" s="10" t="str">
        <f t="shared" si="651"/>
        <v>Mar</v>
      </c>
      <c r="K4640" s="12" t="str">
        <f t="shared" si="652"/>
        <v>19</v>
      </c>
      <c r="L4640" s="2" t="s">
        <v>30</v>
      </c>
      <c r="M4640" s="2" t="s">
        <v>15</v>
      </c>
      <c r="N4640" s="2">
        <v>0.24</v>
      </c>
      <c r="O4640" s="2" t="s">
        <v>21</v>
      </c>
      <c r="P4640" s="2">
        <v>2</v>
      </c>
      <c r="Q4640" s="2">
        <f t="shared" si="653"/>
        <v>1</v>
      </c>
      <c r="R4640" s="2">
        <v>398.12</v>
      </c>
      <c r="S4640" s="2">
        <f t="shared" si="654"/>
        <v>3</v>
      </c>
      <c r="T4640" s="42">
        <f>DataSet!G3366+DataSet!Q3366+DataSet!S3366</f>
        <v>7</v>
      </c>
      <c r="U4640" s="16" t="str">
        <f t="shared" si="655"/>
        <v>High</v>
      </c>
      <c r="V4640" s="4">
        <v>3</v>
      </c>
      <c r="W4640" s="33">
        <f t="shared" si="656"/>
        <v>497.9027848101266</v>
      </c>
      <c r="X4640" s="2" t="s">
        <v>22</v>
      </c>
    </row>
    <row r="4641" spans="1:24" ht="14.25" customHeight="1" x14ac:dyDescent="0.25">
      <c r="A4641" s="2">
        <v>3408</v>
      </c>
      <c r="B4641" s="2">
        <v>23</v>
      </c>
      <c r="C4641" s="2" t="str">
        <f t="shared" si="648"/>
        <v>Young Adults</v>
      </c>
      <c r="D4641" s="2" t="s">
        <v>18</v>
      </c>
      <c r="E4641" s="2" t="s">
        <v>19</v>
      </c>
      <c r="F4641" s="2">
        <v>575.29999999999995</v>
      </c>
      <c r="G4641" s="2">
        <f t="shared" si="649"/>
        <v>2</v>
      </c>
      <c r="H4641" s="6">
        <v>47604</v>
      </c>
      <c r="I4641" s="12" t="str">
        <f t="shared" si="650"/>
        <v>2030</v>
      </c>
      <c r="J4641" s="10" t="str">
        <f t="shared" si="651"/>
        <v>May</v>
      </c>
      <c r="K4641" s="12" t="str">
        <f t="shared" si="652"/>
        <v>01</v>
      </c>
      <c r="L4641" s="2" t="s">
        <v>30</v>
      </c>
      <c r="M4641" s="2" t="s">
        <v>25</v>
      </c>
      <c r="N4641" s="2">
        <v>0.24</v>
      </c>
      <c r="O4641" s="2" t="s">
        <v>21</v>
      </c>
      <c r="P4641" s="2">
        <v>13</v>
      </c>
      <c r="Q4641" s="2">
        <f t="shared" si="653"/>
        <v>2</v>
      </c>
      <c r="R4641" s="2">
        <v>44.25</v>
      </c>
      <c r="S4641" s="2">
        <f t="shared" si="654"/>
        <v>1</v>
      </c>
      <c r="T4641" s="42">
        <f>DataSet!G3409+DataSet!Q3409+DataSet!S3409</f>
        <v>5</v>
      </c>
      <c r="U4641" s="16" t="str">
        <f t="shared" si="655"/>
        <v>Medium</v>
      </c>
      <c r="V4641" s="4">
        <v>2</v>
      </c>
      <c r="W4641" s="33">
        <f t="shared" si="656"/>
        <v>501.52180555555566</v>
      </c>
      <c r="X4641" s="2" t="s">
        <v>22</v>
      </c>
    </row>
    <row r="4642" spans="1:24" ht="14.25" customHeight="1" x14ac:dyDescent="0.25">
      <c r="A4642" s="2">
        <v>3435</v>
      </c>
      <c r="B4642" s="2">
        <v>18</v>
      </c>
      <c r="C4642" s="2" t="str">
        <f t="shared" si="648"/>
        <v>Young Adults</v>
      </c>
      <c r="D4642" s="2" t="s">
        <v>26</v>
      </c>
      <c r="E4642" s="2" t="s">
        <v>13</v>
      </c>
      <c r="F4642" s="2">
        <v>680.38</v>
      </c>
      <c r="G4642" s="2">
        <f t="shared" si="649"/>
        <v>3</v>
      </c>
      <c r="H4642" s="6">
        <v>47631</v>
      </c>
      <c r="I4642" s="12" t="str">
        <f t="shared" si="650"/>
        <v>2030</v>
      </c>
      <c r="J4642" s="10" t="str">
        <f t="shared" si="651"/>
        <v>May</v>
      </c>
      <c r="K4642" s="12" t="str">
        <f t="shared" si="652"/>
        <v>28</v>
      </c>
      <c r="L4642" s="2" t="s">
        <v>14</v>
      </c>
      <c r="M4642" s="2" t="s">
        <v>25</v>
      </c>
      <c r="N4642" s="2">
        <v>0.24</v>
      </c>
      <c r="O4642" s="2" t="s">
        <v>21</v>
      </c>
      <c r="P4642" s="2">
        <v>7</v>
      </c>
      <c r="Q4642" s="2">
        <f t="shared" si="653"/>
        <v>2</v>
      </c>
      <c r="R4642" s="2">
        <v>97.2</v>
      </c>
      <c r="S4642" s="2">
        <f t="shared" si="654"/>
        <v>2</v>
      </c>
      <c r="T4642" s="42">
        <f>DataSet!G3436+DataSet!Q3436+DataSet!S3436</f>
        <v>7</v>
      </c>
      <c r="U4642" s="16" t="str">
        <f t="shared" si="655"/>
        <v>High</v>
      </c>
      <c r="V4642" s="4">
        <v>4</v>
      </c>
      <c r="W4642" s="33">
        <f t="shared" si="656"/>
        <v>562.06462499999986</v>
      </c>
      <c r="X4642" s="2" t="s">
        <v>17</v>
      </c>
    </row>
    <row r="4643" spans="1:24" ht="14.25" customHeight="1" x14ac:dyDescent="0.25">
      <c r="A4643" s="2">
        <v>3478</v>
      </c>
      <c r="B4643" s="2">
        <v>67</v>
      </c>
      <c r="C4643" s="2" t="str">
        <f t="shared" si="648"/>
        <v>Seniors</v>
      </c>
      <c r="D4643" s="2" t="s">
        <v>18</v>
      </c>
      <c r="E4643" s="2" t="s">
        <v>27</v>
      </c>
      <c r="F4643" s="2">
        <v>471.87</v>
      </c>
      <c r="G4643" s="2">
        <f t="shared" si="649"/>
        <v>2</v>
      </c>
      <c r="H4643" s="6">
        <v>47674</v>
      </c>
      <c r="I4643" s="12" t="str">
        <f t="shared" si="650"/>
        <v>2030</v>
      </c>
      <c r="J4643" s="10" t="str">
        <f t="shared" si="651"/>
        <v>Jul</v>
      </c>
      <c r="K4643" s="12" t="str">
        <f t="shared" si="652"/>
        <v>10</v>
      </c>
      <c r="L4643" s="2" t="s">
        <v>24</v>
      </c>
      <c r="M4643" s="2" t="s">
        <v>25</v>
      </c>
      <c r="N4643" s="2">
        <v>0.24</v>
      </c>
      <c r="O4643" s="2" t="s">
        <v>16</v>
      </c>
      <c r="P4643" s="2">
        <v>14</v>
      </c>
      <c r="Q4643" s="2">
        <f t="shared" si="653"/>
        <v>2</v>
      </c>
      <c r="R4643" s="2">
        <v>33.700000000000003</v>
      </c>
      <c r="S4643" s="2">
        <f t="shared" si="654"/>
        <v>1</v>
      </c>
      <c r="T4643" s="42">
        <f>DataSet!G3479+DataSet!Q3479+DataSet!S3479</f>
        <v>4</v>
      </c>
      <c r="U4643" s="16" t="str">
        <f t="shared" si="655"/>
        <v>Low</v>
      </c>
      <c r="V4643" s="4">
        <v>4</v>
      </c>
      <c r="W4643" s="33">
        <f t="shared" si="656"/>
        <v>560.56696202531623</v>
      </c>
      <c r="X4643" s="2" t="s">
        <v>17</v>
      </c>
    </row>
    <row r="4644" spans="1:24" ht="14.25" customHeight="1" x14ac:dyDescent="0.25">
      <c r="A4644" s="2">
        <v>3634</v>
      </c>
      <c r="B4644" s="2">
        <v>29</v>
      </c>
      <c r="C4644" s="2" t="str">
        <f t="shared" si="648"/>
        <v>Young Adults</v>
      </c>
      <c r="D4644" s="2" t="s">
        <v>23</v>
      </c>
      <c r="E4644" s="2" t="s">
        <v>27</v>
      </c>
      <c r="F4644" s="2">
        <v>210.77</v>
      </c>
      <c r="G4644" s="2">
        <f t="shared" si="649"/>
        <v>1</v>
      </c>
      <c r="H4644" s="6">
        <v>47830</v>
      </c>
      <c r="I4644" s="12" t="str">
        <f t="shared" si="650"/>
        <v>2030</v>
      </c>
      <c r="J4644" s="10" t="str">
        <f t="shared" si="651"/>
        <v>Dec</v>
      </c>
      <c r="K4644" s="12" t="str">
        <f t="shared" si="652"/>
        <v>13</v>
      </c>
      <c r="L4644" s="2" t="s">
        <v>20</v>
      </c>
      <c r="M4644" s="2" t="s">
        <v>25</v>
      </c>
      <c r="N4644" s="2">
        <v>0.24</v>
      </c>
      <c r="O4644" s="2" t="s">
        <v>16</v>
      </c>
      <c r="P4644" s="2">
        <v>11</v>
      </c>
      <c r="Q4644" s="2">
        <f t="shared" si="653"/>
        <v>2</v>
      </c>
      <c r="R4644" s="2">
        <v>19.16</v>
      </c>
      <c r="S4644" s="2">
        <f t="shared" si="654"/>
        <v>1</v>
      </c>
      <c r="T4644" s="42">
        <f>DataSet!G3635+DataSet!Q3635+DataSet!S3635</f>
        <v>5</v>
      </c>
      <c r="U4644" s="16" t="str">
        <f t="shared" si="655"/>
        <v>Medium</v>
      </c>
      <c r="V4644" s="4">
        <v>2</v>
      </c>
      <c r="W4644" s="33">
        <f t="shared" si="656"/>
        <v>500.48267605633816</v>
      </c>
      <c r="X4644" s="2" t="s">
        <v>28</v>
      </c>
    </row>
    <row r="4645" spans="1:24" ht="14.25" customHeight="1" x14ac:dyDescent="0.25">
      <c r="A4645" s="2">
        <v>3780</v>
      </c>
      <c r="B4645" s="2">
        <v>29</v>
      </c>
      <c r="C4645" s="2" t="str">
        <f t="shared" si="648"/>
        <v>Young Adults</v>
      </c>
      <c r="D4645" s="2" t="s">
        <v>12</v>
      </c>
      <c r="E4645" s="2" t="s">
        <v>19</v>
      </c>
      <c r="F4645" s="2">
        <v>238.22</v>
      </c>
      <c r="G4645" s="2">
        <f t="shared" si="649"/>
        <v>1</v>
      </c>
      <c r="H4645" s="6">
        <v>47976</v>
      </c>
      <c r="I4645" s="12" t="str">
        <f t="shared" si="650"/>
        <v>2031</v>
      </c>
      <c r="J4645" s="10" t="str">
        <f t="shared" si="651"/>
        <v>May</v>
      </c>
      <c r="K4645" s="12" t="str">
        <f t="shared" si="652"/>
        <v>08</v>
      </c>
      <c r="L4645" s="2" t="s">
        <v>20</v>
      </c>
      <c r="M4645" s="2" t="s">
        <v>15</v>
      </c>
      <c r="N4645" s="2">
        <v>0.24</v>
      </c>
      <c r="O4645" s="2" t="s">
        <v>21</v>
      </c>
      <c r="P4645" s="2">
        <v>14</v>
      </c>
      <c r="Q4645" s="2">
        <f t="shared" si="653"/>
        <v>2</v>
      </c>
      <c r="R4645" s="2">
        <v>17.02</v>
      </c>
      <c r="S4645" s="2">
        <f t="shared" si="654"/>
        <v>1</v>
      </c>
      <c r="T4645" s="42">
        <f>DataSet!G3781+DataSet!Q3781+DataSet!S3781</f>
        <v>7</v>
      </c>
      <c r="U4645" s="16" t="str">
        <f t="shared" si="655"/>
        <v>High</v>
      </c>
      <c r="V4645" s="4">
        <v>1</v>
      </c>
      <c r="W4645" s="33">
        <f t="shared" si="656"/>
        <v>530.14970149253747</v>
      </c>
      <c r="X4645" s="2" t="s">
        <v>28</v>
      </c>
    </row>
    <row r="4646" spans="1:24" ht="14.25" customHeight="1" x14ac:dyDescent="0.25">
      <c r="A4646" s="2">
        <v>3840</v>
      </c>
      <c r="B4646" s="2">
        <v>68</v>
      </c>
      <c r="C4646" s="2" t="str">
        <f t="shared" si="648"/>
        <v>Seniors</v>
      </c>
      <c r="D4646" s="2" t="s">
        <v>23</v>
      </c>
      <c r="E4646" s="2" t="s">
        <v>27</v>
      </c>
      <c r="F4646" s="2">
        <v>492.79</v>
      </c>
      <c r="G4646" s="2">
        <f t="shared" si="649"/>
        <v>2</v>
      </c>
      <c r="H4646" s="6">
        <v>48036</v>
      </c>
      <c r="I4646" s="12" t="str">
        <f t="shared" si="650"/>
        <v>2031</v>
      </c>
      <c r="J4646" s="10" t="str">
        <f t="shared" si="651"/>
        <v>Jul</v>
      </c>
      <c r="K4646" s="12" t="str">
        <f t="shared" si="652"/>
        <v>07</v>
      </c>
      <c r="L4646" s="2" t="s">
        <v>14</v>
      </c>
      <c r="M4646" s="2" t="s">
        <v>25</v>
      </c>
      <c r="N4646" s="2">
        <v>0.24</v>
      </c>
      <c r="O4646" s="2" t="s">
        <v>16</v>
      </c>
      <c r="P4646" s="2">
        <v>13</v>
      </c>
      <c r="Q4646" s="2">
        <f t="shared" si="653"/>
        <v>2</v>
      </c>
      <c r="R4646" s="2">
        <v>37.909999999999997</v>
      </c>
      <c r="S4646" s="2">
        <f t="shared" si="654"/>
        <v>1</v>
      </c>
      <c r="T4646" s="42">
        <f>DataSet!G3841+DataSet!Q3841+DataSet!S3841</f>
        <v>6</v>
      </c>
      <c r="U4646" s="16" t="str">
        <f t="shared" si="655"/>
        <v>Medium</v>
      </c>
      <c r="V4646" s="4">
        <v>1</v>
      </c>
      <c r="W4646" s="33">
        <f t="shared" si="656"/>
        <v>534.57287878787895</v>
      </c>
      <c r="X4646" s="2" t="s">
        <v>28</v>
      </c>
    </row>
    <row r="4647" spans="1:24" ht="14.25" customHeight="1" x14ac:dyDescent="0.25">
      <c r="A4647" s="2">
        <v>4160</v>
      </c>
      <c r="B4647" s="2">
        <v>30</v>
      </c>
      <c r="C4647" s="2" t="str">
        <f t="shared" si="648"/>
        <v>Early Adults</v>
      </c>
      <c r="D4647" s="2" t="s">
        <v>23</v>
      </c>
      <c r="E4647" s="2" t="s">
        <v>27</v>
      </c>
      <c r="F4647" s="2">
        <v>915.91</v>
      </c>
      <c r="G4647" s="2">
        <f t="shared" si="649"/>
        <v>3</v>
      </c>
      <c r="H4647" s="6">
        <v>48356</v>
      </c>
      <c r="I4647" s="12" t="str">
        <f t="shared" si="650"/>
        <v>2032</v>
      </c>
      <c r="J4647" s="10" t="str">
        <f t="shared" si="651"/>
        <v>May</v>
      </c>
      <c r="K4647" s="12" t="str">
        <f t="shared" si="652"/>
        <v>22</v>
      </c>
      <c r="L4647" s="2" t="s">
        <v>20</v>
      </c>
      <c r="M4647" s="2" t="s">
        <v>25</v>
      </c>
      <c r="N4647" s="2">
        <v>0.24</v>
      </c>
      <c r="O4647" s="2" t="s">
        <v>21</v>
      </c>
      <c r="P4647" s="2">
        <v>5</v>
      </c>
      <c r="Q4647" s="2">
        <f t="shared" si="653"/>
        <v>1</v>
      </c>
      <c r="R4647" s="2">
        <v>183.18</v>
      </c>
      <c r="S4647" s="2">
        <f t="shared" si="654"/>
        <v>3</v>
      </c>
      <c r="T4647" s="42">
        <f>DataSet!G4161+DataSet!Q4161+DataSet!S4161</f>
        <v>5</v>
      </c>
      <c r="U4647" s="16" t="str">
        <f t="shared" si="655"/>
        <v>Medium</v>
      </c>
      <c r="V4647" s="4">
        <v>5</v>
      </c>
      <c r="W4647" s="33">
        <f t="shared" si="656"/>
        <v>554.46343750000005</v>
      </c>
      <c r="X4647" s="2" t="s">
        <v>22</v>
      </c>
    </row>
    <row r="4648" spans="1:24" ht="14.25" customHeight="1" x14ac:dyDescent="0.25">
      <c r="A4648" s="2">
        <v>4208</v>
      </c>
      <c r="B4648" s="2">
        <v>19</v>
      </c>
      <c r="C4648" s="2" t="str">
        <f t="shared" si="648"/>
        <v>Young Adults</v>
      </c>
      <c r="D4648" s="2" t="s">
        <v>23</v>
      </c>
      <c r="E4648" s="2" t="s">
        <v>29</v>
      </c>
      <c r="F4648" s="2">
        <v>852.06</v>
      </c>
      <c r="G4648" s="2">
        <f t="shared" si="649"/>
        <v>3</v>
      </c>
      <c r="H4648" s="6">
        <v>48404</v>
      </c>
      <c r="I4648" s="12" t="str">
        <f t="shared" si="650"/>
        <v>2032</v>
      </c>
      <c r="J4648" s="10" t="str">
        <f t="shared" si="651"/>
        <v>Jul</v>
      </c>
      <c r="K4648" s="12" t="str">
        <f t="shared" si="652"/>
        <v>09</v>
      </c>
      <c r="L4648" s="2" t="s">
        <v>14</v>
      </c>
      <c r="M4648" s="2" t="s">
        <v>25</v>
      </c>
      <c r="N4648" s="2">
        <v>0.24</v>
      </c>
      <c r="O4648" s="2" t="s">
        <v>21</v>
      </c>
      <c r="P4648" s="2">
        <v>18</v>
      </c>
      <c r="Q4648" s="2">
        <f t="shared" si="653"/>
        <v>3</v>
      </c>
      <c r="R4648" s="2">
        <v>47.34</v>
      </c>
      <c r="S4648" s="2">
        <f t="shared" si="654"/>
        <v>1</v>
      </c>
      <c r="T4648" s="42">
        <f>DataSet!G4209+DataSet!Q4209+DataSet!S4209</f>
        <v>7</v>
      </c>
      <c r="U4648" s="16" t="str">
        <f t="shared" si="655"/>
        <v>High</v>
      </c>
      <c r="V4648" s="4">
        <v>4</v>
      </c>
      <c r="W4648" s="33">
        <f t="shared" si="656"/>
        <v>561.70410256410241</v>
      </c>
      <c r="X4648" s="2" t="s">
        <v>22</v>
      </c>
    </row>
    <row r="4649" spans="1:24" ht="14.25" customHeight="1" x14ac:dyDescent="0.25">
      <c r="A4649" s="2">
        <v>4321</v>
      </c>
      <c r="B4649" s="2">
        <v>47</v>
      </c>
      <c r="C4649" s="2" t="str">
        <f t="shared" si="648"/>
        <v>Mid Adults</v>
      </c>
      <c r="D4649" s="2" t="s">
        <v>23</v>
      </c>
      <c r="E4649" s="2" t="s">
        <v>19</v>
      </c>
      <c r="F4649" s="2">
        <v>803.72</v>
      </c>
      <c r="G4649" s="2">
        <f t="shared" si="649"/>
        <v>3</v>
      </c>
      <c r="H4649" s="6">
        <v>48517</v>
      </c>
      <c r="I4649" s="12" t="str">
        <f t="shared" si="650"/>
        <v>2032</v>
      </c>
      <c r="J4649" s="10" t="str">
        <f t="shared" si="651"/>
        <v>Oct</v>
      </c>
      <c r="K4649" s="12" t="str">
        <f t="shared" si="652"/>
        <v>30</v>
      </c>
      <c r="L4649" s="2" t="s">
        <v>20</v>
      </c>
      <c r="M4649" s="2" t="s">
        <v>25</v>
      </c>
      <c r="N4649" s="2">
        <v>0.24</v>
      </c>
      <c r="O4649" s="2" t="s">
        <v>16</v>
      </c>
      <c r="P4649" s="2">
        <v>5</v>
      </c>
      <c r="Q4649" s="2">
        <f t="shared" si="653"/>
        <v>1</v>
      </c>
      <c r="R4649" s="2">
        <v>160.74</v>
      </c>
      <c r="S4649" s="2">
        <f t="shared" si="654"/>
        <v>3</v>
      </c>
      <c r="T4649" s="42">
        <f>DataSet!G4322+DataSet!Q4322+DataSet!S4322</f>
        <v>7</v>
      </c>
      <c r="U4649" s="16" t="str">
        <f t="shared" si="655"/>
        <v>High</v>
      </c>
      <c r="V4649" s="4">
        <v>1</v>
      </c>
      <c r="W4649" s="33">
        <f t="shared" si="656"/>
        <v>535.21569230769251</v>
      </c>
      <c r="X4649" s="2" t="s">
        <v>17</v>
      </c>
    </row>
    <row r="4650" spans="1:24" ht="14.25" customHeight="1" x14ac:dyDescent="0.25">
      <c r="A4650" s="2">
        <v>4441</v>
      </c>
      <c r="B4650" s="2">
        <v>55</v>
      </c>
      <c r="C4650" s="2" t="str">
        <f t="shared" si="648"/>
        <v>Late Adults</v>
      </c>
      <c r="D4650" s="2" t="s">
        <v>18</v>
      </c>
      <c r="E4650" s="2" t="s">
        <v>19</v>
      </c>
      <c r="F4650" s="2">
        <v>663.9</v>
      </c>
      <c r="G4650" s="2">
        <f t="shared" si="649"/>
        <v>3</v>
      </c>
      <c r="H4650" s="6">
        <v>48637</v>
      </c>
      <c r="I4650" s="12" t="str">
        <f t="shared" si="650"/>
        <v>2033</v>
      </c>
      <c r="J4650" s="10" t="str">
        <f t="shared" si="651"/>
        <v>Feb</v>
      </c>
      <c r="K4650" s="12" t="str">
        <f t="shared" si="652"/>
        <v>27</v>
      </c>
      <c r="L4650" s="2" t="s">
        <v>14</v>
      </c>
      <c r="M4650" s="2" t="s">
        <v>15</v>
      </c>
      <c r="N4650" s="2">
        <v>0.24</v>
      </c>
      <c r="O4650" s="2" t="s">
        <v>16</v>
      </c>
      <c r="P4650" s="2">
        <v>2</v>
      </c>
      <c r="Q4650" s="2">
        <f t="shared" si="653"/>
        <v>1</v>
      </c>
      <c r="R4650" s="2">
        <v>331.95</v>
      </c>
      <c r="S4650" s="2">
        <f t="shared" si="654"/>
        <v>3</v>
      </c>
      <c r="T4650" s="42">
        <f>DataSet!G4442+DataSet!Q4442+DataSet!S4442</f>
        <v>3</v>
      </c>
      <c r="U4650" s="16" t="str">
        <f t="shared" si="655"/>
        <v>Low</v>
      </c>
      <c r="V4650" s="4">
        <v>3</v>
      </c>
      <c r="W4650" s="33">
        <f t="shared" si="656"/>
        <v>494.07782051282049</v>
      </c>
      <c r="X4650" s="2" t="s">
        <v>22</v>
      </c>
    </row>
    <row r="4651" spans="1:24" ht="14.25" customHeight="1" x14ac:dyDescent="0.25">
      <c r="A4651" s="2">
        <v>4979</v>
      </c>
      <c r="B4651" s="2">
        <v>54</v>
      </c>
      <c r="C4651" s="2" t="str">
        <f t="shared" si="648"/>
        <v>Late Adults</v>
      </c>
      <c r="D4651" s="2" t="s">
        <v>23</v>
      </c>
      <c r="E4651" s="2" t="s">
        <v>19</v>
      </c>
      <c r="F4651" s="2">
        <v>596.47</v>
      </c>
      <c r="G4651" s="2">
        <f t="shared" si="649"/>
        <v>2</v>
      </c>
      <c r="H4651" s="6">
        <v>49175</v>
      </c>
      <c r="I4651" s="12" t="str">
        <f t="shared" si="650"/>
        <v>2034</v>
      </c>
      <c r="J4651" s="10" t="str">
        <f t="shared" si="651"/>
        <v>Aug</v>
      </c>
      <c r="K4651" s="12" t="str">
        <f t="shared" si="652"/>
        <v>19</v>
      </c>
      <c r="L4651" s="2" t="s">
        <v>14</v>
      </c>
      <c r="M4651" s="2" t="s">
        <v>15</v>
      </c>
      <c r="N4651" s="2">
        <v>0.24</v>
      </c>
      <c r="O4651" s="2" t="s">
        <v>16</v>
      </c>
      <c r="P4651" s="2">
        <v>19</v>
      </c>
      <c r="Q4651" s="2">
        <f t="shared" si="653"/>
        <v>3</v>
      </c>
      <c r="R4651" s="2">
        <v>31.39</v>
      </c>
      <c r="S4651" s="2">
        <f t="shared" si="654"/>
        <v>1</v>
      </c>
      <c r="T4651" s="42">
        <f>DataSet!G4980+DataSet!Q4980+DataSet!S4980</f>
        <v>5</v>
      </c>
      <c r="U4651" s="16" t="str">
        <f t="shared" si="655"/>
        <v>Medium</v>
      </c>
      <c r="V4651" s="4">
        <v>3</v>
      </c>
      <c r="W4651" s="33">
        <f t="shared" si="656"/>
        <v>491.87233766233766</v>
      </c>
      <c r="X4651" s="2" t="s">
        <v>28</v>
      </c>
    </row>
    <row r="4652" spans="1:24" ht="14.25" customHeight="1" x14ac:dyDescent="0.25">
      <c r="A4652" s="2">
        <v>106</v>
      </c>
      <c r="B4652" s="2">
        <v>23</v>
      </c>
      <c r="C4652" s="2" t="str">
        <f t="shared" si="648"/>
        <v>Young Adults</v>
      </c>
      <c r="D4652" s="2" t="s">
        <v>26</v>
      </c>
      <c r="E4652" s="2" t="s">
        <v>29</v>
      </c>
      <c r="F4652" s="2">
        <v>649.88</v>
      </c>
      <c r="G4652" s="2">
        <f t="shared" si="649"/>
        <v>2</v>
      </c>
      <c r="H4652" s="6">
        <v>44302</v>
      </c>
      <c r="I4652" s="12" t="str">
        <f t="shared" si="650"/>
        <v>2021</v>
      </c>
      <c r="J4652" s="10" t="str">
        <f t="shared" si="651"/>
        <v>Apr</v>
      </c>
      <c r="K4652" s="12" t="str">
        <f t="shared" si="652"/>
        <v>16</v>
      </c>
      <c r="L4652" s="2" t="s">
        <v>14</v>
      </c>
      <c r="M4652" s="2" t="s">
        <v>15</v>
      </c>
      <c r="N4652" s="2">
        <v>0.23</v>
      </c>
      <c r="O4652" s="2" t="s">
        <v>21</v>
      </c>
      <c r="P4652" s="2">
        <v>18</v>
      </c>
      <c r="Q4652" s="2">
        <f t="shared" si="653"/>
        <v>3</v>
      </c>
      <c r="R4652" s="2">
        <v>36.1</v>
      </c>
      <c r="S4652" s="2">
        <f t="shared" si="654"/>
        <v>1</v>
      </c>
      <c r="T4652" s="42">
        <f>DataSet!G107+DataSet!Q107+DataSet!S107</f>
        <v>4</v>
      </c>
      <c r="U4652" s="16" t="str">
        <f t="shared" si="655"/>
        <v>Low</v>
      </c>
      <c r="V4652" s="4">
        <v>5</v>
      </c>
      <c r="W4652" s="33">
        <f t="shared" si="656"/>
        <v>548.72619047619048</v>
      </c>
      <c r="X4652" s="2" t="s">
        <v>17</v>
      </c>
    </row>
    <row r="4653" spans="1:24" ht="14.25" customHeight="1" x14ac:dyDescent="0.25">
      <c r="A4653" s="2">
        <v>295</v>
      </c>
      <c r="B4653" s="2">
        <v>66</v>
      </c>
      <c r="C4653" s="2" t="str">
        <f t="shared" si="648"/>
        <v>Seniors</v>
      </c>
      <c r="D4653" s="2" t="s">
        <v>23</v>
      </c>
      <c r="E4653" s="2" t="s">
        <v>27</v>
      </c>
      <c r="F4653" s="2">
        <v>119.49</v>
      </c>
      <c r="G4653" s="2">
        <f t="shared" si="649"/>
        <v>1</v>
      </c>
      <c r="H4653" s="6">
        <v>44491</v>
      </c>
      <c r="I4653" s="12" t="str">
        <f t="shared" si="650"/>
        <v>2021</v>
      </c>
      <c r="J4653" s="10" t="str">
        <f t="shared" si="651"/>
        <v>Oct</v>
      </c>
      <c r="K4653" s="12" t="str">
        <f t="shared" si="652"/>
        <v>22</v>
      </c>
      <c r="L4653" s="2" t="s">
        <v>14</v>
      </c>
      <c r="M4653" s="2" t="s">
        <v>25</v>
      </c>
      <c r="N4653" s="2">
        <v>0.23</v>
      </c>
      <c r="O4653" s="2" t="s">
        <v>16</v>
      </c>
      <c r="P4653" s="2">
        <v>6</v>
      </c>
      <c r="Q4653" s="2">
        <f t="shared" si="653"/>
        <v>2</v>
      </c>
      <c r="R4653" s="2">
        <v>19.920000000000002</v>
      </c>
      <c r="S4653" s="2">
        <f t="shared" si="654"/>
        <v>1</v>
      </c>
      <c r="T4653" s="42">
        <f>DataSet!G296+DataSet!Q296+DataSet!S296</f>
        <v>7</v>
      </c>
      <c r="U4653" s="16" t="str">
        <f t="shared" si="655"/>
        <v>High</v>
      </c>
      <c r="V4653" s="4">
        <v>4</v>
      </c>
      <c r="W4653" s="33">
        <f t="shared" si="656"/>
        <v>557.93324675324652</v>
      </c>
      <c r="X4653" s="2" t="s">
        <v>22</v>
      </c>
    </row>
    <row r="4654" spans="1:24" ht="14.25" customHeight="1" x14ac:dyDescent="0.25">
      <c r="A4654" s="2">
        <v>686</v>
      </c>
      <c r="B4654" s="2">
        <v>27</v>
      </c>
      <c r="C4654" s="2" t="str">
        <f t="shared" si="648"/>
        <v>Young Adults</v>
      </c>
      <c r="D4654" s="2" t="s">
        <v>12</v>
      </c>
      <c r="E4654" s="2" t="s">
        <v>13</v>
      </c>
      <c r="F4654" s="2">
        <v>850.93</v>
      </c>
      <c r="G4654" s="2">
        <f t="shared" si="649"/>
        <v>3</v>
      </c>
      <c r="H4654" s="6">
        <v>44882</v>
      </c>
      <c r="I4654" s="12" t="str">
        <f t="shared" si="650"/>
        <v>2022</v>
      </c>
      <c r="J4654" s="10" t="str">
        <f t="shared" si="651"/>
        <v>Nov</v>
      </c>
      <c r="K4654" s="12" t="str">
        <f t="shared" si="652"/>
        <v>17</v>
      </c>
      <c r="L4654" s="2" t="s">
        <v>30</v>
      </c>
      <c r="M4654" s="2" t="s">
        <v>15</v>
      </c>
      <c r="N4654" s="2">
        <v>0.23</v>
      </c>
      <c r="O4654" s="2" t="s">
        <v>21</v>
      </c>
      <c r="P4654" s="2">
        <v>14</v>
      </c>
      <c r="Q4654" s="2">
        <f t="shared" si="653"/>
        <v>2</v>
      </c>
      <c r="R4654" s="2">
        <v>60.78</v>
      </c>
      <c r="S4654" s="2">
        <f t="shared" si="654"/>
        <v>2</v>
      </c>
      <c r="T4654" s="42">
        <f>DataSet!G687+DataSet!Q687+DataSet!S687</f>
        <v>4</v>
      </c>
      <c r="U4654" s="16" t="str">
        <f t="shared" si="655"/>
        <v>Low</v>
      </c>
      <c r="V4654" s="4">
        <v>2</v>
      </c>
      <c r="W4654" s="33">
        <f t="shared" si="656"/>
        <v>504.62142857142868</v>
      </c>
      <c r="X4654" s="2" t="s">
        <v>22</v>
      </c>
    </row>
    <row r="4655" spans="1:24" ht="14.25" customHeight="1" x14ac:dyDescent="0.25">
      <c r="A4655" s="2">
        <v>883</v>
      </c>
      <c r="B4655" s="2">
        <v>61</v>
      </c>
      <c r="C4655" s="2" t="str">
        <f t="shared" si="648"/>
        <v>Seniors</v>
      </c>
      <c r="D4655" s="2" t="s">
        <v>26</v>
      </c>
      <c r="E4655" s="2" t="s">
        <v>27</v>
      </c>
      <c r="F4655" s="2">
        <v>617.4</v>
      </c>
      <c r="G4655" s="2">
        <f t="shared" si="649"/>
        <v>2</v>
      </c>
      <c r="H4655" s="6">
        <v>45079</v>
      </c>
      <c r="I4655" s="12" t="str">
        <f t="shared" si="650"/>
        <v>2023</v>
      </c>
      <c r="J4655" s="10" t="str">
        <f t="shared" si="651"/>
        <v>Jun</v>
      </c>
      <c r="K4655" s="12" t="str">
        <f t="shared" si="652"/>
        <v>02</v>
      </c>
      <c r="L4655" s="2" t="s">
        <v>24</v>
      </c>
      <c r="M4655" s="2" t="s">
        <v>25</v>
      </c>
      <c r="N4655" s="2">
        <v>0.23</v>
      </c>
      <c r="O4655" s="2" t="s">
        <v>21</v>
      </c>
      <c r="P4655" s="2">
        <v>1</v>
      </c>
      <c r="Q4655" s="2">
        <f t="shared" si="653"/>
        <v>1</v>
      </c>
      <c r="R4655" s="2">
        <v>617.4</v>
      </c>
      <c r="S4655" s="2">
        <f t="shared" si="654"/>
        <v>3</v>
      </c>
      <c r="T4655" s="42">
        <f>DataSet!G884+DataSet!Q884+DataSet!S884</f>
        <v>5</v>
      </c>
      <c r="U4655" s="16" t="str">
        <f t="shared" si="655"/>
        <v>Medium</v>
      </c>
      <c r="V4655" s="4">
        <v>5</v>
      </c>
      <c r="W4655" s="33">
        <f t="shared" si="656"/>
        <v>547.09467741935487</v>
      </c>
      <c r="X4655" s="2" t="s">
        <v>22</v>
      </c>
    </row>
    <row r="4656" spans="1:24" ht="14.25" customHeight="1" x14ac:dyDescent="0.25">
      <c r="A4656" s="2">
        <v>953</v>
      </c>
      <c r="B4656" s="2">
        <v>62</v>
      </c>
      <c r="C4656" s="2" t="str">
        <f t="shared" si="648"/>
        <v>Seniors</v>
      </c>
      <c r="D4656" s="2" t="s">
        <v>12</v>
      </c>
      <c r="E4656" s="2" t="s">
        <v>29</v>
      </c>
      <c r="F4656" s="2">
        <v>361.83</v>
      </c>
      <c r="G4656" s="2">
        <f t="shared" si="649"/>
        <v>2</v>
      </c>
      <c r="H4656" s="6">
        <v>45149</v>
      </c>
      <c r="I4656" s="12" t="str">
        <f t="shared" si="650"/>
        <v>2023</v>
      </c>
      <c r="J4656" s="10" t="str">
        <f t="shared" si="651"/>
        <v>Aug</v>
      </c>
      <c r="K4656" s="12" t="str">
        <f t="shared" si="652"/>
        <v>11</v>
      </c>
      <c r="L4656" s="2" t="s">
        <v>30</v>
      </c>
      <c r="M4656" s="2" t="s">
        <v>25</v>
      </c>
      <c r="N4656" s="2">
        <v>0.23</v>
      </c>
      <c r="O4656" s="2" t="s">
        <v>16</v>
      </c>
      <c r="P4656" s="2">
        <v>7</v>
      </c>
      <c r="Q4656" s="2">
        <f t="shared" si="653"/>
        <v>2</v>
      </c>
      <c r="R4656" s="2">
        <v>51.69</v>
      </c>
      <c r="S4656" s="2">
        <f t="shared" si="654"/>
        <v>2</v>
      </c>
      <c r="T4656" s="42">
        <f>DataSet!G954+DataSet!Q954+DataSet!S954</f>
        <v>4</v>
      </c>
      <c r="U4656" s="16" t="str">
        <f t="shared" si="655"/>
        <v>Low</v>
      </c>
      <c r="V4656" s="4">
        <v>4</v>
      </c>
      <c r="W4656" s="33">
        <f t="shared" si="656"/>
        <v>563.70223684210509</v>
      </c>
      <c r="X4656" s="2" t="s">
        <v>17</v>
      </c>
    </row>
    <row r="4657" spans="1:24" ht="14.25" customHeight="1" x14ac:dyDescent="0.25">
      <c r="A4657" s="2">
        <v>1120</v>
      </c>
      <c r="B4657" s="2">
        <v>66</v>
      </c>
      <c r="C4657" s="2" t="str">
        <f t="shared" si="648"/>
        <v>Seniors</v>
      </c>
      <c r="D4657" s="2" t="s">
        <v>18</v>
      </c>
      <c r="E4657" s="2" t="s">
        <v>29</v>
      </c>
      <c r="F4657" s="2">
        <v>186.81</v>
      </c>
      <c r="G4657" s="2">
        <f t="shared" si="649"/>
        <v>1</v>
      </c>
      <c r="H4657" s="6">
        <v>45316</v>
      </c>
      <c r="I4657" s="12" t="str">
        <f t="shared" si="650"/>
        <v>2024</v>
      </c>
      <c r="J4657" s="10" t="str">
        <f t="shared" si="651"/>
        <v>Jan</v>
      </c>
      <c r="K4657" s="12" t="str">
        <f t="shared" si="652"/>
        <v>25</v>
      </c>
      <c r="L4657" s="2" t="s">
        <v>30</v>
      </c>
      <c r="M4657" s="2" t="s">
        <v>15</v>
      </c>
      <c r="N4657" s="2">
        <v>0.23</v>
      </c>
      <c r="O4657" s="2" t="s">
        <v>16</v>
      </c>
      <c r="P4657" s="2">
        <v>9</v>
      </c>
      <c r="Q4657" s="2">
        <f t="shared" si="653"/>
        <v>2</v>
      </c>
      <c r="R4657" s="2">
        <v>20.76</v>
      </c>
      <c r="S4657" s="2">
        <f t="shared" si="654"/>
        <v>1</v>
      </c>
      <c r="T4657" s="42">
        <f>DataSet!G1121+DataSet!Q1121+DataSet!S1121</f>
        <v>7</v>
      </c>
      <c r="U4657" s="16" t="str">
        <f t="shared" si="655"/>
        <v>High</v>
      </c>
      <c r="V4657" s="4">
        <v>4</v>
      </c>
      <c r="W4657" s="33">
        <f t="shared" si="656"/>
        <v>566.39386666666644</v>
      </c>
      <c r="X4657" s="2" t="s">
        <v>22</v>
      </c>
    </row>
    <row r="4658" spans="1:24" ht="14.25" customHeight="1" x14ac:dyDescent="0.25">
      <c r="A4658" s="2">
        <v>1418</v>
      </c>
      <c r="B4658" s="2">
        <v>54</v>
      </c>
      <c r="C4658" s="2" t="str">
        <f t="shared" si="648"/>
        <v>Late Adults</v>
      </c>
      <c r="D4658" s="2" t="s">
        <v>23</v>
      </c>
      <c r="E4658" s="2" t="s">
        <v>13</v>
      </c>
      <c r="F4658" s="2">
        <v>233.34</v>
      </c>
      <c r="G4658" s="2">
        <f t="shared" si="649"/>
        <v>1</v>
      </c>
      <c r="H4658" s="6">
        <v>45614</v>
      </c>
      <c r="I4658" s="12" t="str">
        <f t="shared" si="650"/>
        <v>2024</v>
      </c>
      <c r="J4658" s="10" t="str">
        <f t="shared" si="651"/>
        <v>Nov</v>
      </c>
      <c r="K4658" s="12" t="str">
        <f t="shared" si="652"/>
        <v>18</v>
      </c>
      <c r="L4658" s="2" t="s">
        <v>24</v>
      </c>
      <c r="M4658" s="2" t="s">
        <v>25</v>
      </c>
      <c r="N4658" s="2">
        <v>0.23</v>
      </c>
      <c r="O4658" s="2" t="s">
        <v>16</v>
      </c>
      <c r="P4658" s="2">
        <v>8</v>
      </c>
      <c r="Q4658" s="2">
        <f t="shared" si="653"/>
        <v>2</v>
      </c>
      <c r="R4658" s="2">
        <v>29.17</v>
      </c>
      <c r="S4658" s="2">
        <f t="shared" si="654"/>
        <v>1</v>
      </c>
      <c r="T4658" s="42">
        <f>DataSet!G1419+DataSet!Q1419+DataSet!S1419</f>
        <v>4</v>
      </c>
      <c r="U4658" s="16" t="str">
        <f t="shared" si="655"/>
        <v>Low</v>
      </c>
      <c r="V4658" s="4">
        <v>1</v>
      </c>
      <c r="W4658" s="33">
        <f t="shared" si="656"/>
        <v>531.02031250000027</v>
      </c>
      <c r="X4658" s="2" t="s">
        <v>28</v>
      </c>
    </row>
    <row r="4659" spans="1:24" ht="14.25" customHeight="1" x14ac:dyDescent="0.25">
      <c r="A4659" s="2">
        <v>1433</v>
      </c>
      <c r="B4659" s="2">
        <v>51</v>
      </c>
      <c r="C4659" s="2" t="str">
        <f t="shared" si="648"/>
        <v>Late Adults</v>
      </c>
      <c r="D4659" s="2" t="s">
        <v>12</v>
      </c>
      <c r="E4659" s="2" t="s">
        <v>29</v>
      </c>
      <c r="F4659" s="2">
        <v>999.97</v>
      </c>
      <c r="G4659" s="2">
        <f t="shared" si="649"/>
        <v>3</v>
      </c>
      <c r="H4659" s="6">
        <v>45629</v>
      </c>
      <c r="I4659" s="12" t="str">
        <f t="shared" si="650"/>
        <v>2024</v>
      </c>
      <c r="J4659" s="10" t="str">
        <f t="shared" si="651"/>
        <v>Dec</v>
      </c>
      <c r="K4659" s="12" t="str">
        <f t="shared" si="652"/>
        <v>03</v>
      </c>
      <c r="L4659" s="2" t="s">
        <v>30</v>
      </c>
      <c r="M4659" s="2" t="s">
        <v>15</v>
      </c>
      <c r="N4659" s="2">
        <v>0.23</v>
      </c>
      <c r="O4659" s="2" t="s">
        <v>16</v>
      </c>
      <c r="P4659" s="2">
        <v>12</v>
      </c>
      <c r="Q4659" s="2">
        <f t="shared" si="653"/>
        <v>2</v>
      </c>
      <c r="R4659" s="2">
        <v>83.33</v>
      </c>
      <c r="S4659" s="2">
        <f t="shared" si="654"/>
        <v>2</v>
      </c>
      <c r="T4659" s="42">
        <f>DataSet!G1434+DataSet!Q1434+DataSet!S1434</f>
        <v>5</v>
      </c>
      <c r="U4659" s="16" t="str">
        <f t="shared" si="655"/>
        <v>Medium</v>
      </c>
      <c r="V4659" s="4">
        <v>4</v>
      </c>
      <c r="W4659" s="33">
        <f t="shared" si="656"/>
        <v>571.52337837837808</v>
      </c>
      <c r="X4659" s="2" t="s">
        <v>17</v>
      </c>
    </row>
    <row r="4660" spans="1:24" ht="14.25" customHeight="1" x14ac:dyDescent="0.25">
      <c r="A4660" s="2">
        <v>1758</v>
      </c>
      <c r="B4660" s="2">
        <v>31</v>
      </c>
      <c r="C4660" s="2" t="str">
        <f t="shared" si="648"/>
        <v>Early Adults</v>
      </c>
      <c r="D4660" s="2" t="s">
        <v>26</v>
      </c>
      <c r="E4660" s="2" t="s">
        <v>29</v>
      </c>
      <c r="F4660" s="2">
        <v>342.46</v>
      </c>
      <c r="G4660" s="2">
        <f t="shared" si="649"/>
        <v>1</v>
      </c>
      <c r="H4660" s="6">
        <v>45954</v>
      </c>
      <c r="I4660" s="12" t="str">
        <f t="shared" si="650"/>
        <v>2025</v>
      </c>
      <c r="J4660" s="10" t="str">
        <f t="shared" si="651"/>
        <v>Oct</v>
      </c>
      <c r="K4660" s="12" t="str">
        <f t="shared" si="652"/>
        <v>24</v>
      </c>
      <c r="L4660" s="2" t="s">
        <v>14</v>
      </c>
      <c r="M4660" s="2" t="s">
        <v>15</v>
      </c>
      <c r="N4660" s="2">
        <v>0.23</v>
      </c>
      <c r="O4660" s="2" t="s">
        <v>16</v>
      </c>
      <c r="P4660" s="2">
        <v>11</v>
      </c>
      <c r="Q4660" s="2">
        <f t="shared" si="653"/>
        <v>2</v>
      </c>
      <c r="R4660" s="2">
        <v>31.13</v>
      </c>
      <c r="S4660" s="2">
        <f t="shared" si="654"/>
        <v>1</v>
      </c>
      <c r="T4660" s="42">
        <f>DataSet!G1759+DataSet!Q1759+DataSet!S1759</f>
        <v>7</v>
      </c>
      <c r="U4660" s="16" t="str">
        <f t="shared" si="655"/>
        <v>High</v>
      </c>
      <c r="V4660" s="4">
        <v>1</v>
      </c>
      <c r="W4660" s="33">
        <f t="shared" si="656"/>
        <v>535.74539682539705</v>
      </c>
      <c r="X4660" s="2" t="s">
        <v>22</v>
      </c>
    </row>
    <row r="4661" spans="1:24" ht="14.25" customHeight="1" x14ac:dyDescent="0.25">
      <c r="A4661" s="2">
        <v>1827</v>
      </c>
      <c r="B4661" s="2">
        <v>58</v>
      </c>
      <c r="C4661" s="2" t="str">
        <f t="shared" si="648"/>
        <v>Late Adults</v>
      </c>
      <c r="D4661" s="2" t="s">
        <v>26</v>
      </c>
      <c r="E4661" s="2" t="s">
        <v>19</v>
      </c>
      <c r="F4661" s="2">
        <v>424.9</v>
      </c>
      <c r="G4661" s="2">
        <f t="shared" si="649"/>
        <v>2</v>
      </c>
      <c r="H4661" s="6">
        <v>46023</v>
      </c>
      <c r="I4661" s="12" t="str">
        <f t="shared" si="650"/>
        <v>2026</v>
      </c>
      <c r="J4661" s="10" t="str">
        <f t="shared" si="651"/>
        <v>Jan</v>
      </c>
      <c r="K4661" s="12" t="str">
        <f t="shared" si="652"/>
        <v>01</v>
      </c>
      <c r="L4661" s="2" t="s">
        <v>24</v>
      </c>
      <c r="M4661" s="2" t="s">
        <v>15</v>
      </c>
      <c r="N4661" s="2">
        <v>0.23</v>
      </c>
      <c r="O4661" s="2" t="s">
        <v>21</v>
      </c>
      <c r="P4661" s="2">
        <v>6</v>
      </c>
      <c r="Q4661" s="2">
        <f t="shared" si="653"/>
        <v>2</v>
      </c>
      <c r="R4661" s="2">
        <v>70.819999999999993</v>
      </c>
      <c r="S4661" s="2">
        <f t="shared" si="654"/>
        <v>2</v>
      </c>
      <c r="T4661" s="42">
        <f>DataSet!G1828+DataSet!Q1828+DataSet!S1828</f>
        <v>6</v>
      </c>
      <c r="U4661" s="16" t="str">
        <f t="shared" si="655"/>
        <v>Medium</v>
      </c>
      <c r="V4661" s="4">
        <v>4</v>
      </c>
      <c r="W4661" s="33">
        <f t="shared" si="656"/>
        <v>565.65424657534243</v>
      </c>
      <c r="X4661" s="2" t="s">
        <v>22</v>
      </c>
    </row>
    <row r="4662" spans="1:24" ht="14.25" customHeight="1" x14ac:dyDescent="0.25">
      <c r="A4662" s="2">
        <v>1868</v>
      </c>
      <c r="B4662" s="2">
        <v>27</v>
      </c>
      <c r="C4662" s="2" t="str">
        <f t="shared" si="648"/>
        <v>Young Adults</v>
      </c>
      <c r="D4662" s="2" t="s">
        <v>23</v>
      </c>
      <c r="E4662" s="2" t="s">
        <v>19</v>
      </c>
      <c r="F4662" s="2">
        <v>903.58</v>
      </c>
      <c r="G4662" s="2">
        <f t="shared" si="649"/>
        <v>3</v>
      </c>
      <c r="H4662" s="6">
        <v>46064</v>
      </c>
      <c r="I4662" s="12" t="str">
        <f t="shared" si="650"/>
        <v>2026</v>
      </c>
      <c r="J4662" s="10" t="str">
        <f t="shared" si="651"/>
        <v>Feb</v>
      </c>
      <c r="K4662" s="12" t="str">
        <f t="shared" si="652"/>
        <v>11</v>
      </c>
      <c r="L4662" s="2" t="s">
        <v>14</v>
      </c>
      <c r="M4662" s="2" t="s">
        <v>15</v>
      </c>
      <c r="N4662" s="2">
        <v>0.23</v>
      </c>
      <c r="O4662" s="2" t="s">
        <v>21</v>
      </c>
      <c r="P4662" s="2">
        <v>19</v>
      </c>
      <c r="Q4662" s="2">
        <f t="shared" si="653"/>
        <v>3</v>
      </c>
      <c r="R4662" s="2">
        <v>47.56</v>
      </c>
      <c r="S4662" s="2">
        <f t="shared" si="654"/>
        <v>1</v>
      </c>
      <c r="T4662" s="42">
        <f>DataSet!G1869+DataSet!Q1869+DataSet!S1869</f>
        <v>6</v>
      </c>
      <c r="U4662" s="16" t="str">
        <f t="shared" si="655"/>
        <v>Medium</v>
      </c>
      <c r="V4662" s="4">
        <v>1</v>
      </c>
      <c r="W4662" s="33">
        <f t="shared" si="656"/>
        <v>538.86290322580658</v>
      </c>
      <c r="X4662" s="2" t="s">
        <v>28</v>
      </c>
    </row>
    <row r="4663" spans="1:24" ht="14.25" customHeight="1" x14ac:dyDescent="0.25">
      <c r="A4663" s="2">
        <v>2138</v>
      </c>
      <c r="B4663" s="2">
        <v>20</v>
      </c>
      <c r="C4663" s="2" t="str">
        <f t="shared" si="648"/>
        <v>Young Adults</v>
      </c>
      <c r="D4663" s="2" t="s">
        <v>12</v>
      </c>
      <c r="E4663" s="2" t="s">
        <v>19</v>
      </c>
      <c r="F4663" s="2">
        <v>470.86</v>
      </c>
      <c r="G4663" s="2">
        <f t="shared" si="649"/>
        <v>2</v>
      </c>
      <c r="H4663" s="6">
        <v>46334</v>
      </c>
      <c r="I4663" s="12" t="str">
        <f t="shared" si="650"/>
        <v>2026</v>
      </c>
      <c r="J4663" s="10" t="str">
        <f t="shared" si="651"/>
        <v>Nov</v>
      </c>
      <c r="K4663" s="12" t="str">
        <f t="shared" si="652"/>
        <v>08</v>
      </c>
      <c r="L4663" s="2" t="s">
        <v>14</v>
      </c>
      <c r="M4663" s="2" t="s">
        <v>25</v>
      </c>
      <c r="N4663" s="2">
        <v>0.23</v>
      </c>
      <c r="O4663" s="2" t="s">
        <v>16</v>
      </c>
      <c r="P4663" s="2">
        <v>2</v>
      </c>
      <c r="Q4663" s="2">
        <f t="shared" si="653"/>
        <v>1</v>
      </c>
      <c r="R4663" s="2">
        <v>235.43</v>
      </c>
      <c r="S4663" s="2">
        <f t="shared" si="654"/>
        <v>3</v>
      </c>
      <c r="T4663" s="42">
        <f>DataSet!G2139+DataSet!Q2139+DataSet!S2139</f>
        <v>7</v>
      </c>
      <c r="U4663" s="16" t="str">
        <f t="shared" si="655"/>
        <v>High</v>
      </c>
      <c r="V4663" s="4">
        <v>5</v>
      </c>
      <c r="W4663" s="33">
        <f t="shared" si="656"/>
        <v>545.94213114754098</v>
      </c>
      <c r="X4663" s="2" t="s">
        <v>28</v>
      </c>
    </row>
    <row r="4664" spans="1:24" ht="14.25" customHeight="1" x14ac:dyDescent="0.25">
      <c r="A4664" s="2">
        <v>2343</v>
      </c>
      <c r="B4664" s="2">
        <v>52</v>
      </c>
      <c r="C4664" s="2" t="str">
        <f t="shared" si="648"/>
        <v>Late Adults</v>
      </c>
      <c r="D4664" s="2" t="s">
        <v>23</v>
      </c>
      <c r="E4664" s="2" t="s">
        <v>27</v>
      </c>
      <c r="F4664" s="2">
        <v>234.76</v>
      </c>
      <c r="G4664" s="2">
        <f t="shared" si="649"/>
        <v>1</v>
      </c>
      <c r="H4664" s="6">
        <v>46539</v>
      </c>
      <c r="I4664" s="12" t="str">
        <f t="shared" si="650"/>
        <v>2027</v>
      </c>
      <c r="J4664" s="10" t="str">
        <f t="shared" si="651"/>
        <v>Jun</v>
      </c>
      <c r="K4664" s="12" t="str">
        <f t="shared" si="652"/>
        <v>01</v>
      </c>
      <c r="L4664" s="2" t="s">
        <v>20</v>
      </c>
      <c r="M4664" s="2" t="s">
        <v>25</v>
      </c>
      <c r="N4664" s="2">
        <v>0.23</v>
      </c>
      <c r="O4664" s="2" t="s">
        <v>16</v>
      </c>
      <c r="P4664" s="2">
        <v>4</v>
      </c>
      <c r="Q4664" s="2">
        <f t="shared" si="653"/>
        <v>1</v>
      </c>
      <c r="R4664" s="2">
        <v>58.69</v>
      </c>
      <c r="S4664" s="2">
        <f t="shared" si="654"/>
        <v>2</v>
      </c>
      <c r="T4664" s="42">
        <f>DataSet!G2344+DataSet!Q2344+DataSet!S2344</f>
        <v>4</v>
      </c>
      <c r="U4664" s="16" t="str">
        <f t="shared" si="655"/>
        <v>Low</v>
      </c>
      <c r="V4664" s="4">
        <v>5</v>
      </c>
      <c r="W4664" s="33">
        <f t="shared" si="656"/>
        <v>547.19349999999997</v>
      </c>
      <c r="X4664" s="2" t="s">
        <v>22</v>
      </c>
    </row>
    <row r="4665" spans="1:24" ht="14.25" customHeight="1" x14ac:dyDescent="0.25">
      <c r="A4665" s="2">
        <v>2344</v>
      </c>
      <c r="B4665" s="2">
        <v>68</v>
      </c>
      <c r="C4665" s="2" t="str">
        <f t="shared" si="648"/>
        <v>Seniors</v>
      </c>
      <c r="D4665" s="2" t="s">
        <v>23</v>
      </c>
      <c r="E4665" s="2" t="s">
        <v>29</v>
      </c>
      <c r="F4665" s="2">
        <v>704.06</v>
      </c>
      <c r="G4665" s="2">
        <f t="shared" si="649"/>
        <v>3</v>
      </c>
      <c r="H4665" s="6">
        <v>46540</v>
      </c>
      <c r="I4665" s="12" t="str">
        <f t="shared" si="650"/>
        <v>2027</v>
      </c>
      <c r="J4665" s="10" t="str">
        <f t="shared" si="651"/>
        <v>Jun</v>
      </c>
      <c r="K4665" s="12" t="str">
        <f t="shared" si="652"/>
        <v>02</v>
      </c>
      <c r="L4665" s="2" t="s">
        <v>30</v>
      </c>
      <c r="M4665" s="2" t="s">
        <v>25</v>
      </c>
      <c r="N4665" s="2">
        <v>0.23</v>
      </c>
      <c r="O4665" s="2" t="s">
        <v>21</v>
      </c>
      <c r="P4665" s="2">
        <v>6</v>
      </c>
      <c r="Q4665" s="2">
        <f t="shared" si="653"/>
        <v>2</v>
      </c>
      <c r="R4665" s="2">
        <v>117.34</v>
      </c>
      <c r="S4665" s="2">
        <f t="shared" si="654"/>
        <v>2</v>
      </c>
      <c r="T4665" s="42">
        <f>DataSet!G2345+DataSet!Q2345+DataSet!S2345</f>
        <v>5</v>
      </c>
      <c r="U4665" s="16" t="str">
        <f t="shared" si="655"/>
        <v>Medium</v>
      </c>
      <c r="V4665" s="4">
        <v>5</v>
      </c>
      <c r="W4665" s="33">
        <f t="shared" si="656"/>
        <v>552.48898305084742</v>
      </c>
      <c r="X4665" s="2" t="s">
        <v>17</v>
      </c>
    </row>
    <row r="4666" spans="1:24" ht="14.25" customHeight="1" x14ac:dyDescent="0.25">
      <c r="A4666" s="2">
        <v>2488</v>
      </c>
      <c r="B4666" s="2">
        <v>23</v>
      </c>
      <c r="C4666" s="2" t="str">
        <f t="shared" si="648"/>
        <v>Young Adults</v>
      </c>
      <c r="D4666" s="2" t="s">
        <v>18</v>
      </c>
      <c r="E4666" s="2" t="s">
        <v>13</v>
      </c>
      <c r="F4666" s="2">
        <v>861.61</v>
      </c>
      <c r="G4666" s="2">
        <f t="shared" si="649"/>
        <v>3</v>
      </c>
      <c r="H4666" s="6">
        <v>46684</v>
      </c>
      <c r="I4666" s="12" t="str">
        <f t="shared" si="650"/>
        <v>2027</v>
      </c>
      <c r="J4666" s="10" t="str">
        <f t="shared" si="651"/>
        <v>Oct</v>
      </c>
      <c r="K4666" s="12" t="str">
        <f t="shared" si="652"/>
        <v>24</v>
      </c>
      <c r="L4666" s="2" t="s">
        <v>20</v>
      </c>
      <c r="M4666" s="2" t="s">
        <v>25</v>
      </c>
      <c r="N4666" s="2">
        <v>0.23</v>
      </c>
      <c r="O4666" s="2" t="s">
        <v>21</v>
      </c>
      <c r="P4666" s="2">
        <v>1</v>
      </c>
      <c r="Q4666" s="2">
        <f t="shared" si="653"/>
        <v>1</v>
      </c>
      <c r="R4666" s="2">
        <v>861.61</v>
      </c>
      <c r="S4666" s="2">
        <f t="shared" si="654"/>
        <v>3</v>
      </c>
      <c r="T4666" s="42">
        <f>DataSet!G2489+DataSet!Q2489+DataSet!S2489</f>
        <v>6</v>
      </c>
      <c r="U4666" s="16" t="str">
        <f t="shared" si="655"/>
        <v>Medium</v>
      </c>
      <c r="V4666" s="4">
        <v>1</v>
      </c>
      <c r="W4666" s="33">
        <f t="shared" si="656"/>
        <v>532.88393442622964</v>
      </c>
      <c r="X4666" s="2" t="s">
        <v>22</v>
      </c>
    </row>
    <row r="4667" spans="1:24" ht="14.25" customHeight="1" x14ac:dyDescent="0.25">
      <c r="A4667" s="2">
        <v>2652</v>
      </c>
      <c r="B4667" s="2">
        <v>58</v>
      </c>
      <c r="C4667" s="2" t="str">
        <f t="shared" si="648"/>
        <v>Late Adults</v>
      </c>
      <c r="D4667" s="2" t="s">
        <v>26</v>
      </c>
      <c r="E4667" s="2" t="s">
        <v>27</v>
      </c>
      <c r="F4667" s="2">
        <v>690.34</v>
      </c>
      <c r="G4667" s="2">
        <f t="shared" si="649"/>
        <v>3</v>
      </c>
      <c r="H4667" s="6">
        <v>46848</v>
      </c>
      <c r="I4667" s="12" t="str">
        <f t="shared" si="650"/>
        <v>2028</v>
      </c>
      <c r="J4667" s="10" t="str">
        <f t="shared" si="651"/>
        <v>Apr</v>
      </c>
      <c r="K4667" s="12" t="str">
        <f t="shared" si="652"/>
        <v>05</v>
      </c>
      <c r="L4667" s="2" t="s">
        <v>30</v>
      </c>
      <c r="M4667" s="2" t="s">
        <v>25</v>
      </c>
      <c r="N4667" s="2">
        <v>0.23</v>
      </c>
      <c r="O4667" s="2" t="s">
        <v>16</v>
      </c>
      <c r="P4667" s="2">
        <v>3</v>
      </c>
      <c r="Q4667" s="2">
        <f t="shared" si="653"/>
        <v>1</v>
      </c>
      <c r="R4667" s="2">
        <v>230.11</v>
      </c>
      <c r="S4667" s="2">
        <f t="shared" si="654"/>
        <v>3</v>
      </c>
      <c r="T4667" s="42">
        <f>DataSet!G2653+DataSet!Q2653+DataSet!S2653</f>
        <v>7</v>
      </c>
      <c r="U4667" s="16" t="str">
        <f t="shared" si="655"/>
        <v>High</v>
      </c>
      <c r="V4667" s="4">
        <v>5</v>
      </c>
      <c r="W4667" s="33">
        <f t="shared" si="656"/>
        <v>549.87568965517232</v>
      </c>
      <c r="X4667" s="2" t="s">
        <v>22</v>
      </c>
    </row>
    <row r="4668" spans="1:24" ht="14.25" customHeight="1" x14ac:dyDescent="0.25">
      <c r="A4668" s="2">
        <v>2932</v>
      </c>
      <c r="B4668" s="2">
        <v>35</v>
      </c>
      <c r="C4668" s="2" t="str">
        <f t="shared" si="648"/>
        <v>Early Adults</v>
      </c>
      <c r="D4668" s="2" t="s">
        <v>18</v>
      </c>
      <c r="E4668" s="2" t="s">
        <v>27</v>
      </c>
      <c r="F4668" s="2">
        <v>280.36</v>
      </c>
      <c r="G4668" s="2">
        <f t="shared" si="649"/>
        <v>1</v>
      </c>
      <c r="H4668" s="6">
        <v>47128</v>
      </c>
      <c r="I4668" s="12" t="str">
        <f t="shared" si="650"/>
        <v>2029</v>
      </c>
      <c r="J4668" s="10" t="str">
        <f t="shared" si="651"/>
        <v>Jan</v>
      </c>
      <c r="K4668" s="12" t="str">
        <f t="shared" si="652"/>
        <v>10</v>
      </c>
      <c r="L4668" s="2" t="s">
        <v>30</v>
      </c>
      <c r="M4668" s="2" t="s">
        <v>15</v>
      </c>
      <c r="N4668" s="2">
        <v>0.23</v>
      </c>
      <c r="O4668" s="2" t="s">
        <v>21</v>
      </c>
      <c r="P4668" s="2">
        <v>19</v>
      </c>
      <c r="Q4668" s="2">
        <f t="shared" si="653"/>
        <v>3</v>
      </c>
      <c r="R4668" s="2">
        <v>14.76</v>
      </c>
      <c r="S4668" s="2">
        <f t="shared" si="654"/>
        <v>1</v>
      </c>
      <c r="T4668" s="42">
        <f>DataSet!G2933+DataSet!Q2933+DataSet!S2933</f>
        <v>7</v>
      </c>
      <c r="U4668" s="16" t="str">
        <f t="shared" si="655"/>
        <v>High</v>
      </c>
      <c r="V4668" s="4">
        <v>4</v>
      </c>
      <c r="W4668" s="33">
        <f t="shared" si="656"/>
        <v>567.60916666666662</v>
      </c>
      <c r="X4668" s="2" t="s">
        <v>22</v>
      </c>
    </row>
    <row r="4669" spans="1:24" ht="14.25" customHeight="1" x14ac:dyDescent="0.25">
      <c r="A4669" s="2">
        <v>2948</v>
      </c>
      <c r="B4669" s="2">
        <v>52</v>
      </c>
      <c r="C4669" s="2" t="str">
        <f t="shared" si="648"/>
        <v>Late Adults</v>
      </c>
      <c r="D4669" s="2" t="s">
        <v>12</v>
      </c>
      <c r="E4669" s="2" t="s">
        <v>13</v>
      </c>
      <c r="F4669" s="2">
        <v>109.48</v>
      </c>
      <c r="G4669" s="2">
        <f t="shared" si="649"/>
        <v>1</v>
      </c>
      <c r="H4669" s="6">
        <v>47144</v>
      </c>
      <c r="I4669" s="12" t="str">
        <f t="shared" si="650"/>
        <v>2029</v>
      </c>
      <c r="J4669" s="10" t="str">
        <f t="shared" si="651"/>
        <v>Jan</v>
      </c>
      <c r="K4669" s="12" t="str">
        <f t="shared" si="652"/>
        <v>26</v>
      </c>
      <c r="L4669" s="2" t="s">
        <v>30</v>
      </c>
      <c r="M4669" s="2" t="s">
        <v>25</v>
      </c>
      <c r="N4669" s="2">
        <v>0.23</v>
      </c>
      <c r="O4669" s="2" t="s">
        <v>21</v>
      </c>
      <c r="P4669" s="2">
        <v>9</v>
      </c>
      <c r="Q4669" s="2">
        <f t="shared" si="653"/>
        <v>2</v>
      </c>
      <c r="R4669" s="2">
        <v>12.16</v>
      </c>
      <c r="S4669" s="2">
        <f t="shared" si="654"/>
        <v>1</v>
      </c>
      <c r="T4669" s="42">
        <f>DataSet!G2949+DataSet!Q2949+DataSet!S2949</f>
        <v>5</v>
      </c>
      <c r="U4669" s="16" t="str">
        <f t="shared" si="655"/>
        <v>Medium</v>
      </c>
      <c r="V4669" s="4">
        <v>4</v>
      </c>
      <c r="W4669" s="33">
        <f t="shared" si="656"/>
        <v>571.65492957746471</v>
      </c>
      <c r="X4669" s="2" t="s">
        <v>17</v>
      </c>
    </row>
    <row r="4670" spans="1:24" ht="14.25" customHeight="1" x14ac:dyDescent="0.25">
      <c r="A4670" s="2">
        <v>3026</v>
      </c>
      <c r="B4670" s="2">
        <v>68</v>
      </c>
      <c r="C4670" s="2" t="str">
        <f t="shared" si="648"/>
        <v>Seniors</v>
      </c>
      <c r="D4670" s="2" t="s">
        <v>23</v>
      </c>
      <c r="E4670" s="2" t="s">
        <v>13</v>
      </c>
      <c r="F4670" s="2">
        <v>723.19</v>
      </c>
      <c r="G4670" s="2">
        <f t="shared" si="649"/>
        <v>3</v>
      </c>
      <c r="H4670" s="6">
        <v>47222</v>
      </c>
      <c r="I4670" s="12" t="str">
        <f t="shared" si="650"/>
        <v>2029</v>
      </c>
      <c r="J4670" s="10" t="str">
        <f t="shared" si="651"/>
        <v>Apr</v>
      </c>
      <c r="K4670" s="12" t="str">
        <f t="shared" si="652"/>
        <v>14</v>
      </c>
      <c r="L4670" s="2" t="s">
        <v>14</v>
      </c>
      <c r="M4670" s="2" t="s">
        <v>15</v>
      </c>
      <c r="N4670" s="2">
        <v>0.23</v>
      </c>
      <c r="O4670" s="2" t="s">
        <v>16</v>
      </c>
      <c r="P4670" s="2">
        <v>11</v>
      </c>
      <c r="Q4670" s="2">
        <f t="shared" si="653"/>
        <v>2</v>
      </c>
      <c r="R4670" s="2">
        <v>65.739999999999995</v>
      </c>
      <c r="S4670" s="2">
        <f t="shared" si="654"/>
        <v>2</v>
      </c>
      <c r="T4670" s="42">
        <f>DataSet!G3027+DataSet!Q3027+DataSet!S3027</f>
        <v>5</v>
      </c>
      <c r="U4670" s="16" t="str">
        <f t="shared" si="655"/>
        <v>Medium</v>
      </c>
      <c r="V4670" s="4">
        <v>4</v>
      </c>
      <c r="W4670" s="33">
        <f t="shared" si="656"/>
        <v>578.25742857142848</v>
      </c>
      <c r="X4670" s="2" t="s">
        <v>28</v>
      </c>
    </row>
    <row r="4671" spans="1:24" ht="14.25" customHeight="1" x14ac:dyDescent="0.25">
      <c r="A4671" s="2">
        <v>3255</v>
      </c>
      <c r="B4671" s="2">
        <v>47</v>
      </c>
      <c r="C4671" s="2" t="str">
        <f t="shared" si="648"/>
        <v>Mid Adults</v>
      </c>
      <c r="D4671" s="2" t="s">
        <v>23</v>
      </c>
      <c r="E4671" s="2" t="s">
        <v>19</v>
      </c>
      <c r="F4671" s="2">
        <v>656.91</v>
      </c>
      <c r="G4671" s="2">
        <f t="shared" si="649"/>
        <v>3</v>
      </c>
      <c r="H4671" s="6">
        <v>47451</v>
      </c>
      <c r="I4671" s="12" t="str">
        <f t="shared" si="650"/>
        <v>2029</v>
      </c>
      <c r="J4671" s="10" t="str">
        <f t="shared" si="651"/>
        <v>Nov</v>
      </c>
      <c r="K4671" s="12" t="str">
        <f t="shared" si="652"/>
        <v>29</v>
      </c>
      <c r="L4671" s="2" t="s">
        <v>30</v>
      </c>
      <c r="M4671" s="2" t="s">
        <v>15</v>
      </c>
      <c r="N4671" s="2">
        <v>0.23</v>
      </c>
      <c r="O4671" s="2" t="s">
        <v>16</v>
      </c>
      <c r="P4671" s="2">
        <v>11</v>
      </c>
      <c r="Q4671" s="2">
        <f t="shared" si="653"/>
        <v>2</v>
      </c>
      <c r="R4671" s="2">
        <v>59.72</v>
      </c>
      <c r="S4671" s="2">
        <f t="shared" si="654"/>
        <v>2</v>
      </c>
      <c r="T4671" s="42">
        <f>DataSet!G3256+DataSet!Q3256+DataSet!S3256</f>
        <v>8</v>
      </c>
      <c r="U4671" s="16" t="str">
        <f t="shared" si="655"/>
        <v>High</v>
      </c>
      <c r="V4671" s="4">
        <v>1</v>
      </c>
      <c r="W4671" s="33">
        <f t="shared" si="656"/>
        <v>527.4051666666669</v>
      </c>
      <c r="X4671" s="2" t="s">
        <v>22</v>
      </c>
    </row>
    <row r="4672" spans="1:24" ht="14.25" customHeight="1" x14ac:dyDescent="0.25">
      <c r="A4672" s="2">
        <v>3531</v>
      </c>
      <c r="B4672" s="2">
        <v>43</v>
      </c>
      <c r="C4672" s="2" t="str">
        <f t="shared" si="648"/>
        <v>Mid Adults</v>
      </c>
      <c r="D4672" s="2" t="s">
        <v>26</v>
      </c>
      <c r="E4672" s="2" t="s">
        <v>29</v>
      </c>
      <c r="F4672" s="2">
        <v>847.2</v>
      </c>
      <c r="G4672" s="2">
        <f t="shared" si="649"/>
        <v>3</v>
      </c>
      <c r="H4672" s="6">
        <v>47727</v>
      </c>
      <c r="I4672" s="12" t="str">
        <f t="shared" si="650"/>
        <v>2030</v>
      </c>
      <c r="J4672" s="10" t="str">
        <f t="shared" si="651"/>
        <v>Sep</v>
      </c>
      <c r="K4672" s="12" t="str">
        <f t="shared" si="652"/>
        <v>01</v>
      </c>
      <c r="L4672" s="2" t="s">
        <v>14</v>
      </c>
      <c r="M4672" s="2" t="s">
        <v>15</v>
      </c>
      <c r="N4672" s="2">
        <v>0.23</v>
      </c>
      <c r="O4672" s="2" t="s">
        <v>21</v>
      </c>
      <c r="P4672" s="2">
        <v>11</v>
      </c>
      <c r="Q4672" s="2">
        <f t="shared" si="653"/>
        <v>2</v>
      </c>
      <c r="R4672" s="2">
        <v>77.02</v>
      </c>
      <c r="S4672" s="2">
        <f t="shared" si="654"/>
        <v>2</v>
      </c>
      <c r="T4672" s="42">
        <f>DataSet!G3532+DataSet!Q3532+DataSet!S3532</f>
        <v>6</v>
      </c>
      <c r="U4672" s="16" t="str">
        <f t="shared" si="655"/>
        <v>Medium</v>
      </c>
      <c r="V4672" s="4">
        <v>5</v>
      </c>
      <c r="W4672" s="33">
        <f t="shared" si="656"/>
        <v>547.41140350877185</v>
      </c>
      <c r="X4672" s="2" t="s">
        <v>28</v>
      </c>
    </row>
    <row r="4673" spans="1:24" ht="14.25" customHeight="1" x14ac:dyDescent="0.25">
      <c r="A4673" s="2">
        <v>3592</v>
      </c>
      <c r="B4673" s="2">
        <v>55</v>
      </c>
      <c r="C4673" s="2" t="str">
        <f t="shared" si="648"/>
        <v>Late Adults</v>
      </c>
      <c r="D4673" s="2" t="s">
        <v>26</v>
      </c>
      <c r="E4673" s="2" t="s">
        <v>29</v>
      </c>
      <c r="F4673" s="2">
        <v>847.28</v>
      </c>
      <c r="G4673" s="2">
        <f t="shared" si="649"/>
        <v>3</v>
      </c>
      <c r="H4673" s="6">
        <v>47788</v>
      </c>
      <c r="I4673" s="12" t="str">
        <f t="shared" si="650"/>
        <v>2030</v>
      </c>
      <c r="J4673" s="10" t="str">
        <f t="shared" si="651"/>
        <v>Nov</v>
      </c>
      <c r="K4673" s="12" t="str">
        <f t="shared" si="652"/>
        <v>01</v>
      </c>
      <c r="L4673" s="2" t="s">
        <v>30</v>
      </c>
      <c r="M4673" s="2" t="s">
        <v>15</v>
      </c>
      <c r="N4673" s="2">
        <v>0.23</v>
      </c>
      <c r="O4673" s="2" t="s">
        <v>21</v>
      </c>
      <c r="P4673" s="2">
        <v>3</v>
      </c>
      <c r="Q4673" s="2">
        <f t="shared" si="653"/>
        <v>1</v>
      </c>
      <c r="R4673" s="2">
        <v>282.43</v>
      </c>
      <c r="S4673" s="2">
        <f t="shared" si="654"/>
        <v>3</v>
      </c>
      <c r="T4673" s="42">
        <f>DataSet!G3593+DataSet!Q3593+DataSet!S3593</f>
        <v>5</v>
      </c>
      <c r="U4673" s="16" t="str">
        <f t="shared" si="655"/>
        <v>Medium</v>
      </c>
      <c r="V4673" s="4">
        <v>4</v>
      </c>
      <c r="W4673" s="33">
        <f t="shared" si="656"/>
        <v>576.15695652173918</v>
      </c>
      <c r="X4673" s="2" t="s">
        <v>28</v>
      </c>
    </row>
    <row r="4674" spans="1:24" ht="14.25" customHeight="1" x14ac:dyDescent="0.25">
      <c r="A4674" s="2">
        <v>3593</v>
      </c>
      <c r="B4674" s="2">
        <v>61</v>
      </c>
      <c r="C4674" s="2" t="str">
        <f t="shared" ref="C4674:C4737" si="657">IF(AND(B4674&gt;=18, B4674&lt;=29), "Young Adults",
   IF(AND(B4674&gt;=30, B4674&lt;=39), "Early Adults",
      IF(AND(B4674&gt;=40, B4674&lt;=49), "Mid Adults",
         IF(AND(B4674&gt;=50, B4674&lt;=59), "Late Adults",
            IF(AND(B4674&gt;=60, B4674&lt;=69), "Seniors", "Out of Range")
         )
      )
   )
)</f>
        <v>Seniors</v>
      </c>
      <c r="D4674" s="2" t="s">
        <v>18</v>
      </c>
      <c r="E4674" s="2" t="s">
        <v>13</v>
      </c>
      <c r="F4674" s="2">
        <v>77.39</v>
      </c>
      <c r="G4674" s="2">
        <f t="shared" ref="G4674:G4737" si="658">IF(F4674 &lt;= 350, 1, IF(F4674&gt; 350, IF(F4674 &lt;= 650, 2, 3)))</f>
        <v>1</v>
      </c>
      <c r="H4674" s="6">
        <v>47789</v>
      </c>
      <c r="I4674" s="12" t="str">
        <f t="shared" ref="I4674:I4737" si="659">TEXT(H4674, "yyyy")</f>
        <v>2030</v>
      </c>
      <c r="J4674" s="10" t="str">
        <f t="shared" ref="J4674:J4737" si="660">TEXT(H4674, "mmm")</f>
        <v>Nov</v>
      </c>
      <c r="K4674" s="12" t="str">
        <f t="shared" ref="K4674:K4737" si="661">TEXT(H4674, "dd")</f>
        <v>02</v>
      </c>
      <c r="L4674" s="2" t="s">
        <v>30</v>
      </c>
      <c r="M4674" s="2" t="s">
        <v>25</v>
      </c>
      <c r="N4674" s="2">
        <v>0.23</v>
      </c>
      <c r="O4674" s="2" t="s">
        <v>21</v>
      </c>
      <c r="P4674" s="2">
        <v>10</v>
      </c>
      <c r="Q4674" s="2">
        <f t="shared" ref="Q4674:Q4737" si="662">IF(P4674 &lt;= 5, 1, IF(P4674&gt; 5, IF(P4674 &lt;= 15, 2, 3)))</f>
        <v>2</v>
      </c>
      <c r="R4674" s="2">
        <v>7.74</v>
      </c>
      <c r="S4674" s="2">
        <f t="shared" ref="S4674:S4737" si="663">IF(R4674 &lt;= 50, 1, IF(R4674&gt; 50, IF(R4674 &lt;= 150, 2, 3)))</f>
        <v>1</v>
      </c>
      <c r="T4674" s="42">
        <f>DataSet!G3594+DataSet!Q3594+DataSet!S3594</f>
        <v>8</v>
      </c>
      <c r="U4674" s="16" t="str">
        <f t="shared" ref="U4674:U4737" si="664">IF(T4674&lt;=4,"Low",IF(T4674&lt;=6,"Medium","High"))</f>
        <v>High</v>
      </c>
      <c r="V4674" s="4">
        <v>5</v>
      </c>
      <c r="W4674" s="33">
        <f t="shared" ref="W4674:W4737" si="665">AVERAGEIFS(F4674:F9673, V4674:V9673,V4674 )</f>
        <v>542.05803571428578</v>
      </c>
      <c r="X4674" s="2" t="s">
        <v>28</v>
      </c>
    </row>
    <row r="4675" spans="1:24" ht="14.25" customHeight="1" x14ac:dyDescent="0.25">
      <c r="A4675" s="2">
        <v>3753</v>
      </c>
      <c r="B4675" s="2">
        <v>40</v>
      </c>
      <c r="C4675" s="2" t="str">
        <f t="shared" si="657"/>
        <v>Mid Adults</v>
      </c>
      <c r="D4675" s="2" t="s">
        <v>12</v>
      </c>
      <c r="E4675" s="2" t="s">
        <v>13</v>
      </c>
      <c r="F4675" s="2">
        <v>672.07</v>
      </c>
      <c r="G4675" s="2">
        <f t="shared" si="658"/>
        <v>3</v>
      </c>
      <c r="H4675" s="6">
        <v>47949</v>
      </c>
      <c r="I4675" s="12" t="str">
        <f t="shared" si="659"/>
        <v>2031</v>
      </c>
      <c r="J4675" s="10" t="str">
        <f t="shared" si="660"/>
        <v>Apr</v>
      </c>
      <c r="K4675" s="12" t="str">
        <f t="shared" si="661"/>
        <v>11</v>
      </c>
      <c r="L4675" s="2" t="s">
        <v>24</v>
      </c>
      <c r="M4675" s="2" t="s">
        <v>15</v>
      </c>
      <c r="N4675" s="2">
        <v>0.23</v>
      </c>
      <c r="O4675" s="2" t="s">
        <v>21</v>
      </c>
      <c r="P4675" s="2">
        <v>18</v>
      </c>
      <c r="Q4675" s="2">
        <f t="shared" si="662"/>
        <v>3</v>
      </c>
      <c r="R4675" s="2">
        <v>37.340000000000003</v>
      </c>
      <c r="S4675" s="2">
        <f t="shared" si="663"/>
        <v>1</v>
      </c>
      <c r="T4675" s="42">
        <f>DataSet!G3754+DataSet!Q3754+DataSet!S3754</f>
        <v>6</v>
      </c>
      <c r="U4675" s="16" t="str">
        <f t="shared" si="664"/>
        <v>Medium</v>
      </c>
      <c r="V4675" s="4">
        <v>4</v>
      </c>
      <c r="W4675" s="33">
        <f t="shared" si="665"/>
        <v>572.16985294117649</v>
      </c>
      <c r="X4675" s="2" t="s">
        <v>17</v>
      </c>
    </row>
    <row r="4676" spans="1:24" ht="14.25" customHeight="1" x14ac:dyDescent="0.25">
      <c r="A4676" s="2">
        <v>4126</v>
      </c>
      <c r="B4676" s="2">
        <v>38</v>
      </c>
      <c r="C4676" s="2" t="str">
        <f t="shared" si="657"/>
        <v>Early Adults</v>
      </c>
      <c r="D4676" s="2" t="s">
        <v>23</v>
      </c>
      <c r="E4676" s="2" t="s">
        <v>13</v>
      </c>
      <c r="F4676" s="2">
        <v>985.02</v>
      </c>
      <c r="G4676" s="2">
        <f t="shared" si="658"/>
        <v>3</v>
      </c>
      <c r="H4676" s="6">
        <v>48322</v>
      </c>
      <c r="I4676" s="12" t="str">
        <f t="shared" si="659"/>
        <v>2032</v>
      </c>
      <c r="J4676" s="10" t="str">
        <f t="shared" si="660"/>
        <v>Apr</v>
      </c>
      <c r="K4676" s="12" t="str">
        <f t="shared" si="661"/>
        <v>18</v>
      </c>
      <c r="L4676" s="2" t="s">
        <v>14</v>
      </c>
      <c r="M4676" s="2" t="s">
        <v>25</v>
      </c>
      <c r="N4676" s="2">
        <v>0.23</v>
      </c>
      <c r="O4676" s="2" t="s">
        <v>16</v>
      </c>
      <c r="P4676" s="2">
        <v>7</v>
      </c>
      <c r="Q4676" s="2">
        <f t="shared" si="662"/>
        <v>2</v>
      </c>
      <c r="R4676" s="2">
        <v>140.72</v>
      </c>
      <c r="S4676" s="2">
        <f t="shared" si="663"/>
        <v>2</v>
      </c>
      <c r="T4676" s="42">
        <f>DataSet!G4127+DataSet!Q4127+DataSet!S4127</f>
        <v>7</v>
      </c>
      <c r="U4676" s="16" t="str">
        <f t="shared" si="664"/>
        <v>High</v>
      </c>
      <c r="V4676" s="4">
        <v>4</v>
      </c>
      <c r="W4676" s="33">
        <f t="shared" si="665"/>
        <v>570.67880597014926</v>
      </c>
      <c r="X4676" s="2" t="s">
        <v>28</v>
      </c>
    </row>
    <row r="4677" spans="1:24" ht="14.25" customHeight="1" x14ac:dyDescent="0.25">
      <c r="A4677" s="2">
        <v>4430</v>
      </c>
      <c r="B4677" s="2">
        <v>39</v>
      </c>
      <c r="C4677" s="2" t="str">
        <f t="shared" si="657"/>
        <v>Early Adults</v>
      </c>
      <c r="D4677" s="2" t="s">
        <v>18</v>
      </c>
      <c r="E4677" s="2" t="s">
        <v>13</v>
      </c>
      <c r="F4677" s="2">
        <v>623.78</v>
      </c>
      <c r="G4677" s="2">
        <f t="shared" si="658"/>
        <v>2</v>
      </c>
      <c r="H4677" s="6">
        <v>48626</v>
      </c>
      <c r="I4677" s="12" t="str">
        <f t="shared" si="659"/>
        <v>2033</v>
      </c>
      <c r="J4677" s="10" t="str">
        <f t="shared" si="660"/>
        <v>Feb</v>
      </c>
      <c r="K4677" s="12" t="str">
        <f t="shared" si="661"/>
        <v>16</v>
      </c>
      <c r="L4677" s="2" t="s">
        <v>30</v>
      </c>
      <c r="M4677" s="2" t="s">
        <v>15</v>
      </c>
      <c r="N4677" s="2">
        <v>0.23</v>
      </c>
      <c r="O4677" s="2" t="s">
        <v>16</v>
      </c>
      <c r="P4677" s="2">
        <v>6</v>
      </c>
      <c r="Q4677" s="2">
        <f t="shared" si="662"/>
        <v>2</v>
      </c>
      <c r="R4677" s="2">
        <v>103.96</v>
      </c>
      <c r="S4677" s="2">
        <f t="shared" si="663"/>
        <v>2</v>
      </c>
      <c r="T4677" s="42">
        <f>DataSet!G4431+DataSet!Q4431+DataSet!S4431</f>
        <v>6</v>
      </c>
      <c r="U4677" s="16" t="str">
        <f t="shared" si="664"/>
        <v>Medium</v>
      </c>
      <c r="V4677" s="4">
        <v>5</v>
      </c>
      <c r="W4677" s="33">
        <f t="shared" si="665"/>
        <v>550.50654545454552</v>
      </c>
      <c r="X4677" s="2" t="s">
        <v>17</v>
      </c>
    </row>
    <row r="4678" spans="1:24" ht="14.25" customHeight="1" x14ac:dyDescent="0.25">
      <c r="A4678" s="2">
        <v>4440</v>
      </c>
      <c r="B4678" s="2">
        <v>50</v>
      </c>
      <c r="C4678" s="2" t="str">
        <f t="shared" si="657"/>
        <v>Late Adults</v>
      </c>
      <c r="D4678" s="2" t="s">
        <v>18</v>
      </c>
      <c r="E4678" s="2" t="s">
        <v>29</v>
      </c>
      <c r="F4678" s="2">
        <v>768.09</v>
      </c>
      <c r="G4678" s="2">
        <f t="shared" si="658"/>
        <v>3</v>
      </c>
      <c r="H4678" s="6">
        <v>48636</v>
      </c>
      <c r="I4678" s="12" t="str">
        <f t="shared" si="659"/>
        <v>2033</v>
      </c>
      <c r="J4678" s="10" t="str">
        <f t="shared" si="660"/>
        <v>Feb</v>
      </c>
      <c r="K4678" s="12" t="str">
        <f t="shared" si="661"/>
        <v>26</v>
      </c>
      <c r="L4678" s="2" t="s">
        <v>24</v>
      </c>
      <c r="M4678" s="2" t="s">
        <v>15</v>
      </c>
      <c r="N4678" s="2">
        <v>0.23</v>
      </c>
      <c r="O4678" s="2" t="s">
        <v>21</v>
      </c>
      <c r="P4678" s="2">
        <v>13</v>
      </c>
      <c r="Q4678" s="2">
        <f t="shared" si="662"/>
        <v>2</v>
      </c>
      <c r="R4678" s="2">
        <v>59.08</v>
      </c>
      <c r="S4678" s="2">
        <f t="shared" si="663"/>
        <v>2</v>
      </c>
      <c r="T4678" s="42">
        <f>DataSet!G4441+DataSet!Q4441+DataSet!S4441</f>
        <v>6</v>
      </c>
      <c r="U4678" s="16" t="str">
        <f t="shared" si="664"/>
        <v>Medium</v>
      </c>
      <c r="V4678" s="4">
        <v>2</v>
      </c>
      <c r="W4678" s="33">
        <f t="shared" si="665"/>
        <v>499.60246376811602</v>
      </c>
      <c r="X4678" s="2" t="s">
        <v>28</v>
      </c>
    </row>
    <row r="4679" spans="1:24" ht="14.25" customHeight="1" x14ac:dyDescent="0.25">
      <c r="A4679" s="2">
        <v>103</v>
      </c>
      <c r="B4679" s="2">
        <v>39</v>
      </c>
      <c r="C4679" s="2" t="str">
        <f t="shared" si="657"/>
        <v>Early Adults</v>
      </c>
      <c r="D4679" s="2" t="s">
        <v>23</v>
      </c>
      <c r="E4679" s="2" t="s">
        <v>13</v>
      </c>
      <c r="F4679" s="2">
        <v>753.51</v>
      </c>
      <c r="G4679" s="2">
        <f t="shared" si="658"/>
        <v>3</v>
      </c>
      <c r="H4679" s="6">
        <v>44299</v>
      </c>
      <c r="I4679" s="12" t="str">
        <f t="shared" si="659"/>
        <v>2021</v>
      </c>
      <c r="J4679" s="10" t="str">
        <f t="shared" si="660"/>
        <v>Apr</v>
      </c>
      <c r="K4679" s="12" t="str">
        <f t="shared" si="661"/>
        <v>13</v>
      </c>
      <c r="L4679" s="2" t="s">
        <v>14</v>
      </c>
      <c r="M4679" s="2" t="s">
        <v>15</v>
      </c>
      <c r="N4679" s="2">
        <v>0.22</v>
      </c>
      <c r="O4679" s="2" t="s">
        <v>16</v>
      </c>
      <c r="P4679" s="2">
        <v>9</v>
      </c>
      <c r="Q4679" s="2">
        <f t="shared" si="662"/>
        <v>2</v>
      </c>
      <c r="R4679" s="2">
        <v>83.72</v>
      </c>
      <c r="S4679" s="2">
        <f t="shared" si="663"/>
        <v>2</v>
      </c>
      <c r="T4679" s="42">
        <f>DataSet!G104+DataSet!Q104+DataSet!S104</f>
        <v>5</v>
      </c>
      <c r="U4679" s="16" t="str">
        <f t="shared" si="664"/>
        <v>Medium</v>
      </c>
      <c r="V4679" s="4">
        <v>2</v>
      </c>
      <c r="W4679" s="33">
        <f t="shared" si="665"/>
        <v>495.65411764705885</v>
      </c>
      <c r="X4679" s="2" t="s">
        <v>28</v>
      </c>
    </row>
    <row r="4680" spans="1:24" ht="14.25" customHeight="1" x14ac:dyDescent="0.25">
      <c r="A4680" s="2">
        <v>112</v>
      </c>
      <c r="B4680" s="2">
        <v>48</v>
      </c>
      <c r="C4680" s="2" t="str">
        <f t="shared" si="657"/>
        <v>Mid Adults</v>
      </c>
      <c r="D4680" s="2" t="s">
        <v>26</v>
      </c>
      <c r="E4680" s="2" t="s">
        <v>13</v>
      </c>
      <c r="F4680" s="2">
        <v>458.48</v>
      </c>
      <c r="G4680" s="2">
        <f t="shared" si="658"/>
        <v>2</v>
      </c>
      <c r="H4680" s="6">
        <v>44308</v>
      </c>
      <c r="I4680" s="12" t="str">
        <f t="shared" si="659"/>
        <v>2021</v>
      </c>
      <c r="J4680" s="10" t="str">
        <f t="shared" si="660"/>
        <v>Apr</v>
      </c>
      <c r="K4680" s="12" t="str">
        <f t="shared" si="661"/>
        <v>22</v>
      </c>
      <c r="L4680" s="2" t="s">
        <v>20</v>
      </c>
      <c r="M4680" s="2" t="s">
        <v>15</v>
      </c>
      <c r="N4680" s="2">
        <v>0.22</v>
      </c>
      <c r="O4680" s="2" t="s">
        <v>16</v>
      </c>
      <c r="P4680" s="2">
        <v>5</v>
      </c>
      <c r="Q4680" s="2">
        <f t="shared" si="662"/>
        <v>1</v>
      </c>
      <c r="R4680" s="2">
        <v>91.7</v>
      </c>
      <c r="S4680" s="2">
        <f t="shared" si="663"/>
        <v>2</v>
      </c>
      <c r="T4680" s="42">
        <f>DataSet!G113+DataSet!Q113+DataSet!S113</f>
        <v>5</v>
      </c>
      <c r="U4680" s="16" t="str">
        <f t="shared" si="664"/>
        <v>Medium</v>
      </c>
      <c r="V4680" s="4">
        <v>2</v>
      </c>
      <c r="W4680" s="33">
        <f t="shared" si="665"/>
        <v>491.80552238805973</v>
      </c>
      <c r="X4680" s="2" t="s">
        <v>22</v>
      </c>
    </row>
    <row r="4681" spans="1:24" ht="14.25" customHeight="1" x14ac:dyDescent="0.25">
      <c r="A4681" s="2">
        <v>319</v>
      </c>
      <c r="B4681" s="2">
        <v>20</v>
      </c>
      <c r="C4681" s="2" t="str">
        <f t="shared" si="657"/>
        <v>Young Adults</v>
      </c>
      <c r="D4681" s="2" t="s">
        <v>23</v>
      </c>
      <c r="E4681" s="2" t="s">
        <v>19</v>
      </c>
      <c r="F4681" s="2">
        <v>64.03</v>
      </c>
      <c r="G4681" s="2">
        <f t="shared" si="658"/>
        <v>1</v>
      </c>
      <c r="H4681" s="6">
        <v>44515</v>
      </c>
      <c r="I4681" s="12" t="str">
        <f t="shared" si="659"/>
        <v>2021</v>
      </c>
      <c r="J4681" s="10" t="str">
        <f t="shared" si="660"/>
        <v>Nov</v>
      </c>
      <c r="K4681" s="12" t="str">
        <f t="shared" si="661"/>
        <v>15</v>
      </c>
      <c r="L4681" s="2" t="s">
        <v>30</v>
      </c>
      <c r="M4681" s="2" t="s">
        <v>25</v>
      </c>
      <c r="N4681" s="2">
        <v>0.22</v>
      </c>
      <c r="O4681" s="2" t="s">
        <v>21</v>
      </c>
      <c r="P4681" s="2">
        <v>10</v>
      </c>
      <c r="Q4681" s="2">
        <f t="shared" si="662"/>
        <v>2</v>
      </c>
      <c r="R4681" s="2">
        <v>6.4</v>
      </c>
      <c r="S4681" s="2">
        <f t="shared" si="663"/>
        <v>1</v>
      </c>
      <c r="T4681" s="42">
        <f>DataSet!G320+DataSet!Q320+DataSet!S320</f>
        <v>5</v>
      </c>
      <c r="U4681" s="16" t="str">
        <f t="shared" si="664"/>
        <v>Medium</v>
      </c>
      <c r="V4681" s="4">
        <v>3</v>
      </c>
      <c r="W4681" s="33">
        <f t="shared" si="665"/>
        <v>490.49605263157889</v>
      </c>
      <c r="X4681" s="2" t="s">
        <v>17</v>
      </c>
    </row>
    <row r="4682" spans="1:24" ht="14.25" customHeight="1" x14ac:dyDescent="0.25">
      <c r="A4682" s="2">
        <v>720</v>
      </c>
      <c r="B4682" s="2">
        <v>68</v>
      </c>
      <c r="C4682" s="2" t="str">
        <f t="shared" si="657"/>
        <v>Seniors</v>
      </c>
      <c r="D4682" s="2" t="s">
        <v>12</v>
      </c>
      <c r="E4682" s="2" t="s">
        <v>29</v>
      </c>
      <c r="F4682" s="2">
        <v>164.93</v>
      </c>
      <c r="G4682" s="2">
        <f t="shared" si="658"/>
        <v>1</v>
      </c>
      <c r="H4682" s="6">
        <v>44916</v>
      </c>
      <c r="I4682" s="12" t="str">
        <f t="shared" si="659"/>
        <v>2022</v>
      </c>
      <c r="J4682" s="10" t="str">
        <f t="shared" si="660"/>
        <v>Dec</v>
      </c>
      <c r="K4682" s="12" t="str">
        <f t="shared" si="661"/>
        <v>21</v>
      </c>
      <c r="L4682" s="2" t="s">
        <v>24</v>
      </c>
      <c r="M4682" s="2" t="s">
        <v>15</v>
      </c>
      <c r="N4682" s="2">
        <v>0.22</v>
      </c>
      <c r="O4682" s="2" t="s">
        <v>21</v>
      </c>
      <c r="P4682" s="2">
        <v>8</v>
      </c>
      <c r="Q4682" s="2">
        <f t="shared" si="662"/>
        <v>2</v>
      </c>
      <c r="R4682" s="2">
        <v>20.62</v>
      </c>
      <c r="S4682" s="2">
        <f t="shared" si="663"/>
        <v>1</v>
      </c>
      <c r="T4682" s="42">
        <f>DataSet!G721+DataSet!Q721+DataSet!S721</f>
        <v>7</v>
      </c>
      <c r="U4682" s="16" t="str">
        <f t="shared" si="664"/>
        <v>High</v>
      </c>
      <c r="V4682" s="4">
        <v>3</v>
      </c>
      <c r="W4682" s="33">
        <f t="shared" si="665"/>
        <v>496.18226666666652</v>
      </c>
      <c r="X4682" s="2" t="s">
        <v>28</v>
      </c>
    </row>
    <row r="4683" spans="1:24" ht="14.25" customHeight="1" x14ac:dyDescent="0.25">
      <c r="A4683" s="2">
        <v>1009</v>
      </c>
      <c r="B4683" s="2">
        <v>28</v>
      </c>
      <c r="C4683" s="2" t="str">
        <f t="shared" si="657"/>
        <v>Young Adults</v>
      </c>
      <c r="D4683" s="2" t="s">
        <v>18</v>
      </c>
      <c r="E4683" s="2" t="s">
        <v>19</v>
      </c>
      <c r="F4683" s="2">
        <v>939.4</v>
      </c>
      <c r="G4683" s="2">
        <f t="shared" si="658"/>
        <v>3</v>
      </c>
      <c r="H4683" s="6">
        <v>45205</v>
      </c>
      <c r="I4683" s="12" t="str">
        <f t="shared" si="659"/>
        <v>2023</v>
      </c>
      <c r="J4683" s="10" t="str">
        <f t="shared" si="660"/>
        <v>Oct</v>
      </c>
      <c r="K4683" s="12" t="str">
        <f t="shared" si="661"/>
        <v>06</v>
      </c>
      <c r="L4683" s="2" t="s">
        <v>24</v>
      </c>
      <c r="M4683" s="2" t="s">
        <v>15</v>
      </c>
      <c r="N4683" s="2">
        <v>0.22</v>
      </c>
      <c r="O4683" s="2" t="s">
        <v>21</v>
      </c>
      <c r="P4683" s="2">
        <v>10</v>
      </c>
      <c r="Q4683" s="2">
        <f t="shared" si="662"/>
        <v>2</v>
      </c>
      <c r="R4683" s="2">
        <v>93.94</v>
      </c>
      <c r="S4683" s="2">
        <f t="shared" si="663"/>
        <v>2</v>
      </c>
      <c r="T4683" s="42">
        <f>DataSet!G1010+DataSet!Q1010+DataSet!S1010</f>
        <v>7</v>
      </c>
      <c r="U4683" s="16" t="str">
        <f t="shared" si="664"/>
        <v>High</v>
      </c>
      <c r="V4683" s="4">
        <v>2</v>
      </c>
      <c r="W4683" s="33">
        <f t="shared" si="665"/>
        <v>492.31045454545455</v>
      </c>
      <c r="X4683" s="2" t="s">
        <v>17</v>
      </c>
    </row>
    <row r="4684" spans="1:24" ht="14.25" customHeight="1" x14ac:dyDescent="0.25">
      <c r="A4684" s="2">
        <v>1303</v>
      </c>
      <c r="B4684" s="2">
        <v>52</v>
      </c>
      <c r="C4684" s="2" t="str">
        <f t="shared" si="657"/>
        <v>Late Adults</v>
      </c>
      <c r="D4684" s="2" t="s">
        <v>12</v>
      </c>
      <c r="E4684" s="2" t="s">
        <v>19</v>
      </c>
      <c r="F4684" s="2">
        <v>251.12</v>
      </c>
      <c r="G4684" s="2">
        <f t="shared" si="658"/>
        <v>1</v>
      </c>
      <c r="H4684" s="6">
        <v>45499</v>
      </c>
      <c r="I4684" s="12" t="str">
        <f t="shared" si="659"/>
        <v>2024</v>
      </c>
      <c r="J4684" s="10" t="str">
        <f t="shared" si="660"/>
        <v>Jul</v>
      </c>
      <c r="K4684" s="12" t="str">
        <f t="shared" si="661"/>
        <v>26</v>
      </c>
      <c r="L4684" s="2" t="s">
        <v>24</v>
      </c>
      <c r="M4684" s="2" t="s">
        <v>15</v>
      </c>
      <c r="N4684" s="2">
        <v>0.22</v>
      </c>
      <c r="O4684" s="2" t="s">
        <v>21</v>
      </c>
      <c r="P4684" s="2">
        <v>11</v>
      </c>
      <c r="Q4684" s="2">
        <f t="shared" si="662"/>
        <v>2</v>
      </c>
      <c r="R4684" s="2">
        <v>22.83</v>
      </c>
      <c r="S4684" s="2">
        <f t="shared" si="663"/>
        <v>1</v>
      </c>
      <c r="T4684" s="42">
        <f>DataSet!G1304+DataSet!Q1304+DataSet!S1304</f>
        <v>6</v>
      </c>
      <c r="U4684" s="16" t="str">
        <f t="shared" si="664"/>
        <v>Medium</v>
      </c>
      <c r="V4684" s="4">
        <v>3</v>
      </c>
      <c r="W4684" s="33">
        <f t="shared" si="665"/>
        <v>500.65864864864864</v>
      </c>
      <c r="X4684" s="2" t="s">
        <v>28</v>
      </c>
    </row>
    <row r="4685" spans="1:24" ht="14.25" customHeight="1" x14ac:dyDescent="0.25">
      <c r="A4685" s="2">
        <v>1630</v>
      </c>
      <c r="B4685" s="2">
        <v>20</v>
      </c>
      <c r="C4685" s="2" t="str">
        <f t="shared" si="657"/>
        <v>Young Adults</v>
      </c>
      <c r="D4685" s="2" t="s">
        <v>23</v>
      </c>
      <c r="E4685" s="2" t="s">
        <v>19</v>
      </c>
      <c r="F4685" s="2">
        <v>520.14</v>
      </c>
      <c r="G4685" s="2">
        <f t="shared" si="658"/>
        <v>2</v>
      </c>
      <c r="H4685" s="6">
        <v>45826</v>
      </c>
      <c r="I4685" s="12" t="str">
        <f t="shared" si="659"/>
        <v>2025</v>
      </c>
      <c r="J4685" s="10" t="str">
        <f t="shared" si="660"/>
        <v>Jun</v>
      </c>
      <c r="K4685" s="12" t="str">
        <f t="shared" si="661"/>
        <v>18</v>
      </c>
      <c r="L4685" s="2" t="s">
        <v>20</v>
      </c>
      <c r="M4685" s="2" t="s">
        <v>15</v>
      </c>
      <c r="N4685" s="2">
        <v>0.22</v>
      </c>
      <c r="O4685" s="2" t="s">
        <v>16</v>
      </c>
      <c r="P4685" s="2">
        <v>13</v>
      </c>
      <c r="Q4685" s="2">
        <f t="shared" si="662"/>
        <v>2</v>
      </c>
      <c r="R4685" s="2">
        <v>40.01</v>
      </c>
      <c r="S4685" s="2">
        <f t="shared" si="663"/>
        <v>1</v>
      </c>
      <c r="T4685" s="42">
        <f>DataSet!G1631+DataSet!Q1631+DataSet!S1631</f>
        <v>7</v>
      </c>
      <c r="U4685" s="16" t="str">
        <f t="shared" si="664"/>
        <v>High</v>
      </c>
      <c r="V4685" s="4">
        <v>2</v>
      </c>
      <c r="W4685" s="33">
        <f t="shared" si="665"/>
        <v>485.43215384615388</v>
      </c>
      <c r="X4685" s="2" t="s">
        <v>22</v>
      </c>
    </row>
    <row r="4686" spans="1:24" ht="14.25" customHeight="1" x14ac:dyDescent="0.25">
      <c r="A4686" s="2">
        <v>1744</v>
      </c>
      <c r="B4686" s="2">
        <v>44</v>
      </c>
      <c r="C4686" s="2" t="str">
        <f t="shared" si="657"/>
        <v>Mid Adults</v>
      </c>
      <c r="D4686" s="2" t="s">
        <v>18</v>
      </c>
      <c r="E4686" s="2" t="s">
        <v>27</v>
      </c>
      <c r="F4686" s="2">
        <v>675.5</v>
      </c>
      <c r="G4686" s="2">
        <f t="shared" si="658"/>
        <v>3</v>
      </c>
      <c r="H4686" s="6">
        <v>45940</v>
      </c>
      <c r="I4686" s="12" t="str">
        <f t="shared" si="659"/>
        <v>2025</v>
      </c>
      <c r="J4686" s="10" t="str">
        <f t="shared" si="660"/>
        <v>Oct</v>
      </c>
      <c r="K4686" s="12" t="str">
        <f t="shared" si="661"/>
        <v>10</v>
      </c>
      <c r="L4686" s="2" t="s">
        <v>14</v>
      </c>
      <c r="M4686" s="2" t="s">
        <v>15</v>
      </c>
      <c r="N4686" s="2">
        <v>0.22</v>
      </c>
      <c r="O4686" s="2" t="s">
        <v>21</v>
      </c>
      <c r="P4686" s="2">
        <v>7</v>
      </c>
      <c r="Q4686" s="2">
        <f t="shared" si="662"/>
        <v>2</v>
      </c>
      <c r="R4686" s="2">
        <v>96.5</v>
      </c>
      <c r="S4686" s="2">
        <f t="shared" si="663"/>
        <v>2</v>
      </c>
      <c r="T4686" s="42">
        <f>DataSet!G1745+DataSet!Q1745+DataSet!S1745</f>
        <v>7</v>
      </c>
      <c r="U4686" s="16" t="str">
        <f t="shared" si="664"/>
        <v>High</v>
      </c>
      <c r="V4686" s="4">
        <v>2</v>
      </c>
      <c r="W4686" s="33">
        <f t="shared" si="665"/>
        <v>484.88984375000001</v>
      </c>
      <c r="X4686" s="2" t="s">
        <v>17</v>
      </c>
    </row>
    <row r="4687" spans="1:24" ht="14.25" customHeight="1" x14ac:dyDescent="0.25">
      <c r="A4687" s="2">
        <v>1784</v>
      </c>
      <c r="B4687" s="2">
        <v>66</v>
      </c>
      <c r="C4687" s="2" t="str">
        <f t="shared" si="657"/>
        <v>Seniors</v>
      </c>
      <c r="D4687" s="2" t="s">
        <v>12</v>
      </c>
      <c r="E4687" s="2" t="s">
        <v>19</v>
      </c>
      <c r="F4687" s="2">
        <v>434.77</v>
      </c>
      <c r="G4687" s="2">
        <f t="shared" si="658"/>
        <v>2</v>
      </c>
      <c r="H4687" s="6">
        <v>45980</v>
      </c>
      <c r="I4687" s="12" t="str">
        <f t="shared" si="659"/>
        <v>2025</v>
      </c>
      <c r="J4687" s="10" t="str">
        <f t="shared" si="660"/>
        <v>Nov</v>
      </c>
      <c r="K4687" s="12" t="str">
        <f t="shared" si="661"/>
        <v>19</v>
      </c>
      <c r="L4687" s="2" t="s">
        <v>30</v>
      </c>
      <c r="M4687" s="2" t="s">
        <v>15</v>
      </c>
      <c r="N4687" s="2">
        <v>0.22</v>
      </c>
      <c r="O4687" s="2" t="s">
        <v>16</v>
      </c>
      <c r="P4687" s="2">
        <v>13</v>
      </c>
      <c r="Q4687" s="2">
        <f t="shared" si="662"/>
        <v>2</v>
      </c>
      <c r="R4687" s="2">
        <v>33.44</v>
      </c>
      <c r="S4687" s="2">
        <f t="shared" si="663"/>
        <v>1</v>
      </c>
      <c r="T4687" s="42">
        <f>DataSet!G1785+DataSet!Q1785+DataSet!S1785</f>
        <v>7</v>
      </c>
      <c r="U4687" s="16" t="str">
        <f t="shared" si="664"/>
        <v>High</v>
      </c>
      <c r="V4687" s="4">
        <v>1</v>
      </c>
      <c r="W4687" s="33">
        <f t="shared" si="665"/>
        <v>525.21016949152556</v>
      </c>
      <c r="X4687" s="2" t="s">
        <v>17</v>
      </c>
    </row>
    <row r="4688" spans="1:24" ht="14.25" customHeight="1" x14ac:dyDescent="0.25">
      <c r="A4688" s="2">
        <v>2058</v>
      </c>
      <c r="B4688" s="2">
        <v>40</v>
      </c>
      <c r="C4688" s="2" t="str">
        <f t="shared" si="657"/>
        <v>Mid Adults</v>
      </c>
      <c r="D4688" s="2" t="s">
        <v>12</v>
      </c>
      <c r="E4688" s="2" t="s">
        <v>19</v>
      </c>
      <c r="F4688" s="2">
        <v>171.46</v>
      </c>
      <c r="G4688" s="2">
        <f t="shared" si="658"/>
        <v>1</v>
      </c>
      <c r="H4688" s="6">
        <v>46254</v>
      </c>
      <c r="I4688" s="12" t="str">
        <f t="shared" si="659"/>
        <v>2026</v>
      </c>
      <c r="J4688" s="10" t="str">
        <f t="shared" si="660"/>
        <v>Aug</v>
      </c>
      <c r="K4688" s="12" t="str">
        <f t="shared" si="661"/>
        <v>20</v>
      </c>
      <c r="L4688" s="2" t="s">
        <v>24</v>
      </c>
      <c r="M4688" s="2" t="s">
        <v>25</v>
      </c>
      <c r="N4688" s="2">
        <v>0.22</v>
      </c>
      <c r="O4688" s="2" t="s">
        <v>21</v>
      </c>
      <c r="P4688" s="2">
        <v>18</v>
      </c>
      <c r="Q4688" s="2">
        <f t="shared" si="662"/>
        <v>3</v>
      </c>
      <c r="R4688" s="2">
        <v>9.5299999999999994</v>
      </c>
      <c r="S4688" s="2">
        <f t="shared" si="663"/>
        <v>1</v>
      </c>
      <c r="T4688" s="42">
        <f>DataSet!G2059+DataSet!Q2059+DataSet!S2059</f>
        <v>6</v>
      </c>
      <c r="U4688" s="16" t="str">
        <f t="shared" si="664"/>
        <v>Medium</v>
      </c>
      <c r="V4688" s="4">
        <v>2</v>
      </c>
      <c r="W4688" s="33">
        <f t="shared" si="665"/>
        <v>481.86428571428576</v>
      </c>
      <c r="X4688" s="2" t="s">
        <v>28</v>
      </c>
    </row>
    <row r="4689" spans="1:24" ht="14.25" customHeight="1" x14ac:dyDescent="0.25">
      <c r="A4689" s="2">
        <v>2230</v>
      </c>
      <c r="B4689" s="2">
        <v>56</v>
      </c>
      <c r="C4689" s="2" t="str">
        <f t="shared" si="657"/>
        <v>Late Adults</v>
      </c>
      <c r="D4689" s="2" t="s">
        <v>26</v>
      </c>
      <c r="E4689" s="2" t="s">
        <v>29</v>
      </c>
      <c r="F4689" s="2">
        <v>738.4</v>
      </c>
      <c r="G4689" s="2">
        <f t="shared" si="658"/>
        <v>3</v>
      </c>
      <c r="H4689" s="6">
        <v>46426</v>
      </c>
      <c r="I4689" s="12" t="str">
        <f t="shared" si="659"/>
        <v>2027</v>
      </c>
      <c r="J4689" s="10" t="str">
        <f t="shared" si="660"/>
        <v>Feb</v>
      </c>
      <c r="K4689" s="12" t="str">
        <f t="shared" si="661"/>
        <v>08</v>
      </c>
      <c r="L4689" s="2" t="s">
        <v>30</v>
      </c>
      <c r="M4689" s="2" t="s">
        <v>15</v>
      </c>
      <c r="N4689" s="2">
        <v>0.22</v>
      </c>
      <c r="O4689" s="2" t="s">
        <v>16</v>
      </c>
      <c r="P4689" s="2">
        <v>19</v>
      </c>
      <c r="Q4689" s="2">
        <f t="shared" si="662"/>
        <v>3</v>
      </c>
      <c r="R4689" s="2">
        <v>38.86</v>
      </c>
      <c r="S4689" s="2">
        <f t="shared" si="663"/>
        <v>1</v>
      </c>
      <c r="T4689" s="42">
        <f>DataSet!G2231+DataSet!Q2231+DataSet!S2231</f>
        <v>4</v>
      </c>
      <c r="U4689" s="16" t="str">
        <f t="shared" si="664"/>
        <v>Low</v>
      </c>
      <c r="V4689" s="4">
        <v>5</v>
      </c>
      <c r="W4689" s="33">
        <f t="shared" si="665"/>
        <v>549.14962962962966</v>
      </c>
      <c r="X4689" s="2" t="s">
        <v>22</v>
      </c>
    </row>
    <row r="4690" spans="1:24" ht="14.25" customHeight="1" x14ac:dyDescent="0.25">
      <c r="A4690" s="2">
        <v>2302</v>
      </c>
      <c r="B4690" s="2">
        <v>21</v>
      </c>
      <c r="C4690" s="2" t="str">
        <f t="shared" si="657"/>
        <v>Young Adults</v>
      </c>
      <c r="D4690" s="2" t="s">
        <v>23</v>
      </c>
      <c r="E4690" s="2" t="s">
        <v>27</v>
      </c>
      <c r="F4690" s="2">
        <v>83.07</v>
      </c>
      <c r="G4690" s="2">
        <f t="shared" si="658"/>
        <v>1</v>
      </c>
      <c r="H4690" s="6">
        <v>46498</v>
      </c>
      <c r="I4690" s="12" t="str">
        <f t="shared" si="659"/>
        <v>2027</v>
      </c>
      <c r="J4690" s="10" t="str">
        <f t="shared" si="660"/>
        <v>Apr</v>
      </c>
      <c r="K4690" s="12" t="str">
        <f t="shared" si="661"/>
        <v>21</v>
      </c>
      <c r="L4690" s="2" t="s">
        <v>14</v>
      </c>
      <c r="M4690" s="2" t="s">
        <v>25</v>
      </c>
      <c r="N4690" s="2">
        <v>0.22</v>
      </c>
      <c r="O4690" s="2" t="s">
        <v>21</v>
      </c>
      <c r="P4690" s="2">
        <v>4</v>
      </c>
      <c r="Q4690" s="2">
        <f t="shared" si="662"/>
        <v>1</v>
      </c>
      <c r="R4690" s="2">
        <v>20.77</v>
      </c>
      <c r="S4690" s="2">
        <f t="shared" si="663"/>
        <v>1</v>
      </c>
      <c r="T4690" s="42">
        <f>DataSet!G2303+DataSet!Q2303+DataSet!S2303</f>
        <v>5</v>
      </c>
      <c r="U4690" s="16" t="str">
        <f t="shared" si="664"/>
        <v>Medium</v>
      </c>
      <c r="V4690" s="4">
        <v>4</v>
      </c>
      <c r="W4690" s="33">
        <f t="shared" si="665"/>
        <v>564.40090909090918</v>
      </c>
      <c r="X4690" s="2" t="s">
        <v>28</v>
      </c>
    </row>
    <row r="4691" spans="1:24" ht="14.25" customHeight="1" x14ac:dyDescent="0.25">
      <c r="A4691" s="2">
        <v>2579</v>
      </c>
      <c r="B4691" s="2">
        <v>49</v>
      </c>
      <c r="C4691" s="2" t="str">
        <f t="shared" si="657"/>
        <v>Mid Adults</v>
      </c>
      <c r="D4691" s="2" t="s">
        <v>23</v>
      </c>
      <c r="E4691" s="2" t="s">
        <v>13</v>
      </c>
      <c r="F4691" s="2">
        <v>915.4</v>
      </c>
      <c r="G4691" s="2">
        <f t="shared" si="658"/>
        <v>3</v>
      </c>
      <c r="H4691" s="6">
        <v>46775</v>
      </c>
      <c r="I4691" s="12" t="str">
        <f t="shared" si="659"/>
        <v>2028</v>
      </c>
      <c r="J4691" s="10" t="str">
        <f t="shared" si="660"/>
        <v>Jan</v>
      </c>
      <c r="K4691" s="12" t="str">
        <f t="shared" si="661"/>
        <v>23</v>
      </c>
      <c r="L4691" s="2" t="s">
        <v>20</v>
      </c>
      <c r="M4691" s="2" t="s">
        <v>25</v>
      </c>
      <c r="N4691" s="2">
        <v>0.22</v>
      </c>
      <c r="O4691" s="2" t="s">
        <v>21</v>
      </c>
      <c r="P4691" s="2">
        <v>10</v>
      </c>
      <c r="Q4691" s="2">
        <f t="shared" si="662"/>
        <v>2</v>
      </c>
      <c r="R4691" s="2">
        <v>91.54</v>
      </c>
      <c r="S4691" s="2">
        <f t="shared" si="663"/>
        <v>2</v>
      </c>
      <c r="T4691" s="42">
        <f>DataSet!G2580+DataSet!Q2580+DataSet!S2580</f>
        <v>5</v>
      </c>
      <c r="U4691" s="16" t="str">
        <f t="shared" si="664"/>
        <v>Medium</v>
      </c>
      <c r="V4691" s="4">
        <v>1</v>
      </c>
      <c r="W4691" s="33">
        <f t="shared" si="665"/>
        <v>526.76948275862082</v>
      </c>
      <c r="X4691" s="2" t="s">
        <v>28</v>
      </c>
    </row>
    <row r="4692" spans="1:24" ht="14.25" customHeight="1" x14ac:dyDescent="0.25">
      <c r="A4692" s="2">
        <v>3648</v>
      </c>
      <c r="B4692" s="2">
        <v>33</v>
      </c>
      <c r="C4692" s="2" t="str">
        <f t="shared" si="657"/>
        <v>Early Adults</v>
      </c>
      <c r="D4692" s="2" t="s">
        <v>12</v>
      </c>
      <c r="E4692" s="2" t="s">
        <v>19</v>
      </c>
      <c r="F4692" s="2">
        <v>546.89</v>
      </c>
      <c r="G4692" s="2">
        <f t="shared" si="658"/>
        <v>2</v>
      </c>
      <c r="H4692" s="6">
        <v>47844</v>
      </c>
      <c r="I4692" s="12" t="str">
        <f t="shared" si="659"/>
        <v>2030</v>
      </c>
      <c r="J4692" s="10" t="str">
        <f t="shared" si="660"/>
        <v>Dec</v>
      </c>
      <c r="K4692" s="12" t="str">
        <f t="shared" si="661"/>
        <v>27</v>
      </c>
      <c r="L4692" s="2" t="s">
        <v>14</v>
      </c>
      <c r="M4692" s="2" t="s">
        <v>15</v>
      </c>
      <c r="N4692" s="2">
        <v>0.22</v>
      </c>
      <c r="O4692" s="2" t="s">
        <v>21</v>
      </c>
      <c r="P4692" s="2">
        <v>19</v>
      </c>
      <c r="Q4692" s="2">
        <f t="shared" si="662"/>
        <v>3</v>
      </c>
      <c r="R4692" s="2">
        <v>28.78</v>
      </c>
      <c r="S4692" s="2">
        <f t="shared" si="663"/>
        <v>1</v>
      </c>
      <c r="T4692" s="42">
        <f>DataSet!G3649+DataSet!Q3649+DataSet!S3649</f>
        <v>4</v>
      </c>
      <c r="U4692" s="16" t="str">
        <f t="shared" si="664"/>
        <v>Low</v>
      </c>
      <c r="V4692" s="4">
        <v>4</v>
      </c>
      <c r="W4692" s="33">
        <f t="shared" si="665"/>
        <v>571.80600000000015</v>
      </c>
      <c r="X4692" s="2" t="s">
        <v>17</v>
      </c>
    </row>
    <row r="4693" spans="1:24" ht="14.25" customHeight="1" x14ac:dyDescent="0.25">
      <c r="A4693" s="2">
        <v>3949</v>
      </c>
      <c r="B4693" s="2">
        <v>51</v>
      </c>
      <c r="C4693" s="2" t="str">
        <f t="shared" si="657"/>
        <v>Late Adults</v>
      </c>
      <c r="D4693" s="2" t="s">
        <v>23</v>
      </c>
      <c r="E4693" s="2" t="s">
        <v>29</v>
      </c>
      <c r="F4693" s="2">
        <v>874.38</v>
      </c>
      <c r="G4693" s="2">
        <f t="shared" si="658"/>
        <v>3</v>
      </c>
      <c r="H4693" s="6">
        <v>48145</v>
      </c>
      <c r="I4693" s="12" t="str">
        <f t="shared" si="659"/>
        <v>2031</v>
      </c>
      <c r="J4693" s="10" t="str">
        <f t="shared" si="660"/>
        <v>Oct</v>
      </c>
      <c r="K4693" s="12" t="str">
        <f t="shared" si="661"/>
        <v>24</v>
      </c>
      <c r="L4693" s="2" t="s">
        <v>24</v>
      </c>
      <c r="M4693" s="2" t="s">
        <v>15</v>
      </c>
      <c r="N4693" s="2">
        <v>0.22</v>
      </c>
      <c r="O4693" s="2" t="s">
        <v>16</v>
      </c>
      <c r="P4693" s="2">
        <v>17</v>
      </c>
      <c r="Q4693" s="2">
        <f t="shared" si="662"/>
        <v>3</v>
      </c>
      <c r="R4693" s="2">
        <v>51.43</v>
      </c>
      <c r="S4693" s="2">
        <f t="shared" si="663"/>
        <v>2</v>
      </c>
      <c r="T4693" s="42">
        <f>DataSet!G3950+DataSet!Q3950+DataSet!S3950</f>
        <v>7</v>
      </c>
      <c r="U4693" s="16" t="str">
        <f t="shared" si="664"/>
        <v>High</v>
      </c>
      <c r="V4693" s="4">
        <v>4</v>
      </c>
      <c r="W4693" s="33">
        <f t="shared" si="665"/>
        <v>572.1953125</v>
      </c>
      <c r="X4693" s="2" t="s">
        <v>28</v>
      </c>
    </row>
    <row r="4694" spans="1:24" ht="14.25" customHeight="1" x14ac:dyDescent="0.25">
      <c r="A4694" s="2">
        <v>4749</v>
      </c>
      <c r="B4694" s="2">
        <v>67</v>
      </c>
      <c r="C4694" s="2" t="str">
        <f t="shared" si="657"/>
        <v>Seniors</v>
      </c>
      <c r="D4694" s="2" t="s">
        <v>23</v>
      </c>
      <c r="E4694" s="2" t="s">
        <v>19</v>
      </c>
      <c r="F4694" s="2">
        <v>645.23</v>
      </c>
      <c r="G4694" s="2">
        <f t="shared" si="658"/>
        <v>2</v>
      </c>
      <c r="H4694" s="6">
        <v>48945</v>
      </c>
      <c r="I4694" s="12" t="str">
        <f t="shared" si="659"/>
        <v>2034</v>
      </c>
      <c r="J4694" s="10" t="str">
        <f t="shared" si="660"/>
        <v>Jan</v>
      </c>
      <c r="K4694" s="12" t="str">
        <f t="shared" si="661"/>
        <v>01</v>
      </c>
      <c r="L4694" s="2" t="s">
        <v>24</v>
      </c>
      <c r="M4694" s="2" t="s">
        <v>15</v>
      </c>
      <c r="N4694" s="2">
        <v>0.22</v>
      </c>
      <c r="O4694" s="2" t="s">
        <v>16</v>
      </c>
      <c r="P4694" s="2">
        <v>6</v>
      </c>
      <c r="Q4694" s="2">
        <f t="shared" si="662"/>
        <v>2</v>
      </c>
      <c r="R4694" s="2">
        <v>107.54</v>
      </c>
      <c r="S4694" s="2">
        <f t="shared" si="663"/>
        <v>2</v>
      </c>
      <c r="T4694" s="42">
        <f>DataSet!G4750+DataSet!Q4750+DataSet!S4750</f>
        <v>7</v>
      </c>
      <c r="U4694" s="16" t="str">
        <f t="shared" si="664"/>
        <v>High</v>
      </c>
      <c r="V4694" s="4">
        <v>4</v>
      </c>
      <c r="W4694" s="33">
        <f t="shared" si="665"/>
        <v>567.39873015873013</v>
      </c>
      <c r="X4694" s="2" t="s">
        <v>28</v>
      </c>
    </row>
    <row r="4695" spans="1:24" ht="14.25" customHeight="1" x14ac:dyDescent="0.25">
      <c r="A4695" s="2">
        <v>130</v>
      </c>
      <c r="B4695" s="2">
        <v>68</v>
      </c>
      <c r="C4695" s="2" t="str">
        <f t="shared" si="657"/>
        <v>Seniors</v>
      </c>
      <c r="D4695" s="2" t="s">
        <v>23</v>
      </c>
      <c r="E4695" s="2" t="s">
        <v>27</v>
      </c>
      <c r="F4695" s="2">
        <v>414.45</v>
      </c>
      <c r="G4695" s="2">
        <f t="shared" si="658"/>
        <v>2</v>
      </c>
      <c r="H4695" s="6">
        <v>44326</v>
      </c>
      <c r="I4695" s="12" t="str">
        <f t="shared" si="659"/>
        <v>2021</v>
      </c>
      <c r="J4695" s="10" t="str">
        <f t="shared" si="660"/>
        <v>May</v>
      </c>
      <c r="K4695" s="12" t="str">
        <f t="shared" si="661"/>
        <v>10</v>
      </c>
      <c r="L4695" s="2" t="s">
        <v>20</v>
      </c>
      <c r="M4695" s="2" t="s">
        <v>15</v>
      </c>
      <c r="N4695" s="2">
        <v>0.21</v>
      </c>
      <c r="O4695" s="2" t="s">
        <v>21</v>
      </c>
      <c r="P4695" s="2">
        <v>10</v>
      </c>
      <c r="Q4695" s="2">
        <f t="shared" si="662"/>
        <v>2</v>
      </c>
      <c r="R4695" s="2">
        <v>41.44</v>
      </c>
      <c r="S4695" s="2">
        <f t="shared" si="663"/>
        <v>1</v>
      </c>
      <c r="T4695" s="42">
        <f>DataSet!G131+DataSet!Q131+DataSet!S131</f>
        <v>7</v>
      </c>
      <c r="U4695" s="16" t="str">
        <f t="shared" si="664"/>
        <v>High</v>
      </c>
      <c r="V4695" s="4">
        <v>5</v>
      </c>
      <c r="W4695" s="33">
        <f t="shared" si="665"/>
        <v>545.57886792452837</v>
      </c>
      <c r="X4695" s="2" t="s">
        <v>17</v>
      </c>
    </row>
    <row r="4696" spans="1:24" ht="14.25" customHeight="1" x14ac:dyDescent="0.25">
      <c r="A4696" s="2">
        <v>339</v>
      </c>
      <c r="B4696" s="2">
        <v>39</v>
      </c>
      <c r="C4696" s="2" t="str">
        <f t="shared" si="657"/>
        <v>Early Adults</v>
      </c>
      <c r="D4696" s="2" t="s">
        <v>26</v>
      </c>
      <c r="E4696" s="2" t="s">
        <v>29</v>
      </c>
      <c r="F4696" s="2">
        <v>989.01</v>
      </c>
      <c r="G4696" s="2">
        <f t="shared" si="658"/>
        <v>3</v>
      </c>
      <c r="H4696" s="6">
        <v>44535</v>
      </c>
      <c r="I4696" s="12" t="str">
        <f t="shared" si="659"/>
        <v>2021</v>
      </c>
      <c r="J4696" s="10" t="str">
        <f t="shared" si="660"/>
        <v>Dec</v>
      </c>
      <c r="K4696" s="12" t="str">
        <f t="shared" si="661"/>
        <v>05</v>
      </c>
      <c r="L4696" s="2" t="s">
        <v>30</v>
      </c>
      <c r="M4696" s="2" t="s">
        <v>25</v>
      </c>
      <c r="N4696" s="2">
        <v>0.21</v>
      </c>
      <c r="O4696" s="2" t="s">
        <v>16</v>
      </c>
      <c r="P4696" s="2">
        <v>4</v>
      </c>
      <c r="Q4696" s="2">
        <f t="shared" si="662"/>
        <v>1</v>
      </c>
      <c r="R4696" s="2">
        <v>247.25</v>
      </c>
      <c r="S4696" s="2">
        <f t="shared" si="663"/>
        <v>3</v>
      </c>
      <c r="T4696" s="42">
        <f>DataSet!G340+DataSet!Q340+DataSet!S340</f>
        <v>7</v>
      </c>
      <c r="U4696" s="16" t="str">
        <f t="shared" si="664"/>
        <v>High</v>
      </c>
      <c r="V4696" s="4">
        <v>5</v>
      </c>
      <c r="W4696" s="33">
        <f t="shared" si="665"/>
        <v>548.10057692307703</v>
      </c>
      <c r="X4696" s="2" t="s">
        <v>22</v>
      </c>
    </row>
    <row r="4697" spans="1:24" ht="14.25" customHeight="1" x14ac:dyDescent="0.25">
      <c r="A4697" s="2">
        <v>447</v>
      </c>
      <c r="B4697" s="2">
        <v>34</v>
      </c>
      <c r="C4697" s="2" t="str">
        <f t="shared" si="657"/>
        <v>Early Adults</v>
      </c>
      <c r="D4697" s="2" t="s">
        <v>23</v>
      </c>
      <c r="E4697" s="2" t="s">
        <v>13</v>
      </c>
      <c r="F4697" s="2">
        <v>440.63</v>
      </c>
      <c r="G4697" s="2">
        <f t="shared" si="658"/>
        <v>2</v>
      </c>
      <c r="H4697" s="6">
        <v>44643</v>
      </c>
      <c r="I4697" s="12" t="str">
        <f t="shared" si="659"/>
        <v>2022</v>
      </c>
      <c r="J4697" s="10" t="str">
        <f t="shared" si="660"/>
        <v>Mar</v>
      </c>
      <c r="K4697" s="12" t="str">
        <f t="shared" si="661"/>
        <v>23</v>
      </c>
      <c r="L4697" s="2" t="s">
        <v>14</v>
      </c>
      <c r="M4697" s="2" t="s">
        <v>15</v>
      </c>
      <c r="N4697" s="2">
        <v>0.21</v>
      </c>
      <c r="O4697" s="2" t="s">
        <v>16</v>
      </c>
      <c r="P4697" s="2">
        <v>6</v>
      </c>
      <c r="Q4697" s="2">
        <f t="shared" si="662"/>
        <v>2</v>
      </c>
      <c r="R4697" s="2">
        <v>73.44</v>
      </c>
      <c r="S4697" s="2">
        <f t="shared" si="663"/>
        <v>2</v>
      </c>
      <c r="T4697" s="42">
        <f>DataSet!G448+DataSet!Q448+DataSet!S448</f>
        <v>5</v>
      </c>
      <c r="U4697" s="16" t="str">
        <f t="shared" si="664"/>
        <v>Medium</v>
      </c>
      <c r="V4697" s="4">
        <v>2</v>
      </c>
      <c r="W4697" s="33">
        <f t="shared" si="665"/>
        <v>486.87080645161296</v>
      </c>
      <c r="X4697" s="2" t="s">
        <v>17</v>
      </c>
    </row>
    <row r="4698" spans="1:24" ht="14.25" customHeight="1" x14ac:dyDescent="0.25">
      <c r="A4698" s="2">
        <v>515</v>
      </c>
      <c r="B4698" s="2">
        <v>57</v>
      </c>
      <c r="C4698" s="2" t="str">
        <f t="shared" si="657"/>
        <v>Late Adults</v>
      </c>
      <c r="D4698" s="2" t="s">
        <v>23</v>
      </c>
      <c r="E4698" s="2" t="s">
        <v>29</v>
      </c>
      <c r="F4698" s="2">
        <v>833.28</v>
      </c>
      <c r="G4698" s="2">
        <f t="shared" si="658"/>
        <v>3</v>
      </c>
      <c r="H4698" s="6">
        <v>44711</v>
      </c>
      <c r="I4698" s="12" t="str">
        <f t="shared" si="659"/>
        <v>2022</v>
      </c>
      <c r="J4698" s="10" t="str">
        <f t="shared" si="660"/>
        <v>May</v>
      </c>
      <c r="K4698" s="12" t="str">
        <f t="shared" si="661"/>
        <v>30</v>
      </c>
      <c r="L4698" s="2" t="s">
        <v>20</v>
      </c>
      <c r="M4698" s="2" t="s">
        <v>25</v>
      </c>
      <c r="N4698" s="2">
        <v>0.21</v>
      </c>
      <c r="O4698" s="2" t="s">
        <v>21</v>
      </c>
      <c r="P4698" s="2">
        <v>1</v>
      </c>
      <c r="Q4698" s="2">
        <f t="shared" si="662"/>
        <v>1</v>
      </c>
      <c r="R4698" s="2">
        <v>833.28</v>
      </c>
      <c r="S4698" s="2">
        <f t="shared" si="663"/>
        <v>3</v>
      </c>
      <c r="T4698" s="42">
        <f>DataSet!G516+DataSet!Q516+DataSet!S516</f>
        <v>7</v>
      </c>
      <c r="U4698" s="16" t="str">
        <f t="shared" si="664"/>
        <v>High</v>
      </c>
      <c r="V4698" s="4">
        <v>2</v>
      </c>
      <c r="W4698" s="33">
        <f t="shared" si="665"/>
        <v>487.6288524590164</v>
      </c>
      <c r="X4698" s="2" t="s">
        <v>28</v>
      </c>
    </row>
    <row r="4699" spans="1:24" ht="14.25" customHeight="1" x14ac:dyDescent="0.25">
      <c r="A4699" s="2">
        <v>518</v>
      </c>
      <c r="B4699" s="2">
        <v>53</v>
      </c>
      <c r="C4699" s="2" t="str">
        <f t="shared" si="657"/>
        <v>Late Adults</v>
      </c>
      <c r="D4699" s="2" t="s">
        <v>26</v>
      </c>
      <c r="E4699" s="2" t="s">
        <v>19</v>
      </c>
      <c r="F4699" s="2">
        <v>96.58</v>
      </c>
      <c r="G4699" s="2">
        <f t="shared" si="658"/>
        <v>1</v>
      </c>
      <c r="H4699" s="6">
        <v>44714</v>
      </c>
      <c r="I4699" s="12" t="str">
        <f t="shared" si="659"/>
        <v>2022</v>
      </c>
      <c r="J4699" s="10" t="str">
        <f t="shared" si="660"/>
        <v>Jun</v>
      </c>
      <c r="K4699" s="12" t="str">
        <f t="shared" si="661"/>
        <v>02</v>
      </c>
      <c r="L4699" s="2" t="s">
        <v>24</v>
      </c>
      <c r="M4699" s="2" t="s">
        <v>25</v>
      </c>
      <c r="N4699" s="2">
        <v>0.21</v>
      </c>
      <c r="O4699" s="2" t="s">
        <v>21</v>
      </c>
      <c r="P4699" s="2">
        <v>7</v>
      </c>
      <c r="Q4699" s="2">
        <f t="shared" si="662"/>
        <v>2</v>
      </c>
      <c r="R4699" s="2">
        <v>13.8</v>
      </c>
      <c r="S4699" s="2">
        <f t="shared" si="663"/>
        <v>1</v>
      </c>
      <c r="T4699" s="42">
        <f>DataSet!G519+DataSet!Q519+DataSet!S519</f>
        <v>7</v>
      </c>
      <c r="U4699" s="16" t="str">
        <f t="shared" si="664"/>
        <v>High</v>
      </c>
      <c r="V4699" s="4">
        <v>3</v>
      </c>
      <c r="W4699" s="33">
        <f t="shared" si="665"/>
        <v>504.0769863013698</v>
      </c>
      <c r="X4699" s="2" t="s">
        <v>28</v>
      </c>
    </row>
    <row r="4700" spans="1:24" ht="14.25" customHeight="1" x14ac:dyDescent="0.25">
      <c r="A4700" s="2">
        <v>980</v>
      </c>
      <c r="B4700" s="2">
        <v>52</v>
      </c>
      <c r="C4700" s="2" t="str">
        <f t="shared" si="657"/>
        <v>Late Adults</v>
      </c>
      <c r="D4700" s="2" t="s">
        <v>23</v>
      </c>
      <c r="E4700" s="2" t="s">
        <v>27</v>
      </c>
      <c r="F4700" s="2">
        <v>168.36</v>
      </c>
      <c r="G4700" s="2">
        <f t="shared" si="658"/>
        <v>1</v>
      </c>
      <c r="H4700" s="6">
        <v>45176</v>
      </c>
      <c r="I4700" s="12" t="str">
        <f t="shared" si="659"/>
        <v>2023</v>
      </c>
      <c r="J4700" s="10" t="str">
        <f t="shared" si="660"/>
        <v>Sep</v>
      </c>
      <c r="K4700" s="12" t="str">
        <f t="shared" si="661"/>
        <v>07</v>
      </c>
      <c r="L4700" s="2" t="s">
        <v>30</v>
      </c>
      <c r="M4700" s="2" t="s">
        <v>25</v>
      </c>
      <c r="N4700" s="2">
        <v>0.21</v>
      </c>
      <c r="O4700" s="2" t="s">
        <v>21</v>
      </c>
      <c r="P4700" s="2">
        <v>15</v>
      </c>
      <c r="Q4700" s="2">
        <f t="shared" si="662"/>
        <v>2</v>
      </c>
      <c r="R4700" s="2">
        <v>11.22</v>
      </c>
      <c r="S4700" s="2">
        <f t="shared" si="663"/>
        <v>1</v>
      </c>
      <c r="T4700" s="42">
        <f>DataSet!G981+DataSet!Q981+DataSet!S981</f>
        <v>6</v>
      </c>
      <c r="U4700" s="16" t="str">
        <f t="shared" si="664"/>
        <v>Medium</v>
      </c>
      <c r="V4700" s="4">
        <v>5</v>
      </c>
      <c r="W4700" s="33">
        <f t="shared" si="665"/>
        <v>539.45529411764721</v>
      </c>
      <c r="X4700" s="2" t="s">
        <v>22</v>
      </c>
    </row>
    <row r="4701" spans="1:24" ht="14.25" customHeight="1" x14ac:dyDescent="0.25">
      <c r="A4701" s="2">
        <v>1099</v>
      </c>
      <c r="B4701" s="2">
        <v>35</v>
      </c>
      <c r="C4701" s="2" t="str">
        <f t="shared" si="657"/>
        <v>Early Adults</v>
      </c>
      <c r="D4701" s="2" t="s">
        <v>26</v>
      </c>
      <c r="E4701" s="2" t="s">
        <v>19</v>
      </c>
      <c r="F4701" s="2">
        <v>527.11</v>
      </c>
      <c r="G4701" s="2">
        <f t="shared" si="658"/>
        <v>2</v>
      </c>
      <c r="H4701" s="6">
        <v>45295</v>
      </c>
      <c r="I4701" s="12" t="str">
        <f t="shared" si="659"/>
        <v>2024</v>
      </c>
      <c r="J4701" s="10" t="str">
        <f t="shared" si="660"/>
        <v>Jan</v>
      </c>
      <c r="K4701" s="12" t="str">
        <f t="shared" si="661"/>
        <v>04</v>
      </c>
      <c r="L4701" s="2" t="s">
        <v>30</v>
      </c>
      <c r="M4701" s="2" t="s">
        <v>25</v>
      </c>
      <c r="N4701" s="2">
        <v>0.21</v>
      </c>
      <c r="O4701" s="2" t="s">
        <v>21</v>
      </c>
      <c r="P4701" s="2">
        <v>1</v>
      </c>
      <c r="Q4701" s="2">
        <f t="shared" si="662"/>
        <v>1</v>
      </c>
      <c r="R4701" s="2">
        <v>527.11</v>
      </c>
      <c r="S4701" s="2">
        <f t="shared" si="663"/>
        <v>3</v>
      </c>
      <c r="T4701" s="42">
        <f>DataSet!G1100+DataSet!Q1100+DataSet!S1100</f>
        <v>3</v>
      </c>
      <c r="U4701" s="16" t="str">
        <f t="shared" si="664"/>
        <v>Low</v>
      </c>
      <c r="V4701" s="4">
        <v>4</v>
      </c>
      <c r="W4701" s="33">
        <f t="shared" si="665"/>
        <v>566.14338709677418</v>
      </c>
      <c r="X4701" s="2" t="s">
        <v>22</v>
      </c>
    </row>
    <row r="4702" spans="1:24" ht="14.25" customHeight="1" x14ac:dyDescent="0.25">
      <c r="A4702" s="2">
        <v>1226</v>
      </c>
      <c r="B4702" s="2">
        <v>40</v>
      </c>
      <c r="C4702" s="2" t="str">
        <f t="shared" si="657"/>
        <v>Mid Adults</v>
      </c>
      <c r="D4702" s="2" t="s">
        <v>12</v>
      </c>
      <c r="E4702" s="2" t="s">
        <v>19</v>
      </c>
      <c r="F4702" s="2">
        <v>604.38</v>
      </c>
      <c r="G4702" s="2">
        <f t="shared" si="658"/>
        <v>2</v>
      </c>
      <c r="H4702" s="6">
        <v>45422</v>
      </c>
      <c r="I4702" s="12" t="str">
        <f t="shared" si="659"/>
        <v>2024</v>
      </c>
      <c r="J4702" s="10" t="str">
        <f t="shared" si="660"/>
        <v>May</v>
      </c>
      <c r="K4702" s="12" t="str">
        <f t="shared" si="661"/>
        <v>10</v>
      </c>
      <c r="L4702" s="2" t="s">
        <v>14</v>
      </c>
      <c r="M4702" s="2" t="s">
        <v>15</v>
      </c>
      <c r="N4702" s="2">
        <v>0.21</v>
      </c>
      <c r="O4702" s="2" t="s">
        <v>21</v>
      </c>
      <c r="P4702" s="2">
        <v>15</v>
      </c>
      <c r="Q4702" s="2">
        <f t="shared" si="662"/>
        <v>2</v>
      </c>
      <c r="R4702" s="2">
        <v>40.29</v>
      </c>
      <c r="S4702" s="2">
        <f t="shared" si="663"/>
        <v>1</v>
      </c>
      <c r="T4702" s="42">
        <f>DataSet!G1227+DataSet!Q1227+DataSet!S1227</f>
        <v>5</v>
      </c>
      <c r="U4702" s="16" t="str">
        <f t="shared" si="664"/>
        <v>Medium</v>
      </c>
      <c r="V4702" s="4">
        <v>2</v>
      </c>
      <c r="W4702" s="33">
        <f t="shared" si="665"/>
        <v>481.86800000000005</v>
      </c>
      <c r="X4702" s="2" t="s">
        <v>17</v>
      </c>
    </row>
    <row r="4703" spans="1:24" ht="14.25" customHeight="1" x14ac:dyDescent="0.25">
      <c r="A4703" s="2">
        <v>1357</v>
      </c>
      <c r="B4703" s="2">
        <v>45</v>
      </c>
      <c r="C4703" s="2" t="str">
        <f t="shared" si="657"/>
        <v>Mid Adults</v>
      </c>
      <c r="D4703" s="2" t="s">
        <v>26</v>
      </c>
      <c r="E4703" s="2" t="s">
        <v>19</v>
      </c>
      <c r="F4703" s="2">
        <v>500.42</v>
      </c>
      <c r="G4703" s="2">
        <f t="shared" si="658"/>
        <v>2</v>
      </c>
      <c r="H4703" s="6">
        <v>45553</v>
      </c>
      <c r="I4703" s="12" t="str">
        <f t="shared" si="659"/>
        <v>2024</v>
      </c>
      <c r="J4703" s="10" t="str">
        <f t="shared" si="660"/>
        <v>Sep</v>
      </c>
      <c r="K4703" s="12" t="str">
        <f t="shared" si="661"/>
        <v>18</v>
      </c>
      <c r="L4703" s="2" t="s">
        <v>24</v>
      </c>
      <c r="M4703" s="2" t="s">
        <v>15</v>
      </c>
      <c r="N4703" s="2">
        <v>0.21</v>
      </c>
      <c r="O4703" s="2" t="s">
        <v>16</v>
      </c>
      <c r="P4703" s="2">
        <v>11</v>
      </c>
      <c r="Q4703" s="2">
        <f t="shared" si="662"/>
        <v>2</v>
      </c>
      <c r="R4703" s="2">
        <v>45.49</v>
      </c>
      <c r="S4703" s="2">
        <f t="shared" si="663"/>
        <v>1</v>
      </c>
      <c r="T4703" s="42">
        <f>DataSet!G1358+DataSet!Q1358+DataSet!S1358</f>
        <v>4</v>
      </c>
      <c r="U4703" s="16" t="str">
        <f t="shared" si="664"/>
        <v>Low</v>
      </c>
      <c r="V4703" s="4">
        <v>3</v>
      </c>
      <c r="W4703" s="33">
        <f t="shared" si="665"/>
        <v>509.73666666666657</v>
      </c>
      <c r="X4703" s="2" t="s">
        <v>22</v>
      </c>
    </row>
    <row r="4704" spans="1:24" ht="14.25" customHeight="1" x14ac:dyDescent="0.25">
      <c r="A4704" s="2">
        <v>1592</v>
      </c>
      <c r="B4704" s="2">
        <v>37</v>
      </c>
      <c r="C4704" s="2" t="str">
        <f t="shared" si="657"/>
        <v>Early Adults</v>
      </c>
      <c r="D4704" s="2" t="s">
        <v>12</v>
      </c>
      <c r="E4704" s="2" t="s">
        <v>27</v>
      </c>
      <c r="F4704" s="2">
        <v>375.21</v>
      </c>
      <c r="G4704" s="2">
        <f t="shared" si="658"/>
        <v>2</v>
      </c>
      <c r="H4704" s="6">
        <v>45788</v>
      </c>
      <c r="I4704" s="12" t="str">
        <f t="shared" si="659"/>
        <v>2025</v>
      </c>
      <c r="J4704" s="10" t="str">
        <f t="shared" si="660"/>
        <v>May</v>
      </c>
      <c r="K4704" s="12" t="str">
        <f t="shared" si="661"/>
        <v>11</v>
      </c>
      <c r="L4704" s="2" t="s">
        <v>20</v>
      </c>
      <c r="M4704" s="2" t="s">
        <v>15</v>
      </c>
      <c r="N4704" s="2">
        <v>0.21</v>
      </c>
      <c r="O4704" s="2" t="s">
        <v>16</v>
      </c>
      <c r="P4704" s="2">
        <v>5</v>
      </c>
      <c r="Q4704" s="2">
        <f t="shared" si="662"/>
        <v>1</v>
      </c>
      <c r="R4704" s="2">
        <v>75.040000000000006</v>
      </c>
      <c r="S4704" s="2">
        <f t="shared" si="663"/>
        <v>2</v>
      </c>
      <c r="T4704" s="42">
        <f>DataSet!G1593+DataSet!Q1593+DataSet!S1593</f>
        <v>5</v>
      </c>
      <c r="U4704" s="16" t="str">
        <f t="shared" si="664"/>
        <v>Medium</v>
      </c>
      <c r="V4704" s="4">
        <v>2</v>
      </c>
      <c r="W4704" s="33">
        <f t="shared" si="665"/>
        <v>479.79152542372884</v>
      </c>
      <c r="X4704" s="2" t="s">
        <v>22</v>
      </c>
    </row>
    <row r="4705" spans="1:24" ht="14.25" customHeight="1" x14ac:dyDescent="0.25">
      <c r="A4705" s="2">
        <v>1608</v>
      </c>
      <c r="B4705" s="2">
        <v>61</v>
      </c>
      <c r="C4705" s="2" t="str">
        <f t="shared" si="657"/>
        <v>Seniors</v>
      </c>
      <c r="D4705" s="2" t="s">
        <v>12</v>
      </c>
      <c r="E4705" s="2" t="s">
        <v>19</v>
      </c>
      <c r="F4705" s="2">
        <v>534.16999999999996</v>
      </c>
      <c r="G4705" s="2">
        <f t="shared" si="658"/>
        <v>2</v>
      </c>
      <c r="H4705" s="6">
        <v>45804</v>
      </c>
      <c r="I4705" s="12" t="str">
        <f t="shared" si="659"/>
        <v>2025</v>
      </c>
      <c r="J4705" s="10" t="str">
        <f t="shared" si="660"/>
        <v>May</v>
      </c>
      <c r="K4705" s="12" t="str">
        <f t="shared" si="661"/>
        <v>27</v>
      </c>
      <c r="L4705" s="2" t="s">
        <v>20</v>
      </c>
      <c r="M4705" s="2" t="s">
        <v>25</v>
      </c>
      <c r="N4705" s="2">
        <v>0.21</v>
      </c>
      <c r="O4705" s="2" t="s">
        <v>21</v>
      </c>
      <c r="P4705" s="2">
        <v>2</v>
      </c>
      <c r="Q4705" s="2">
        <f t="shared" si="662"/>
        <v>1</v>
      </c>
      <c r="R4705" s="2">
        <v>267.08</v>
      </c>
      <c r="S4705" s="2">
        <f t="shared" si="663"/>
        <v>3</v>
      </c>
      <c r="T4705" s="42">
        <f>DataSet!G1609+DataSet!Q1609+DataSet!S1609</f>
        <v>6</v>
      </c>
      <c r="U4705" s="16" t="str">
        <f t="shared" si="664"/>
        <v>Medium</v>
      </c>
      <c r="V4705" s="4">
        <v>5</v>
      </c>
      <c r="W4705" s="33">
        <f t="shared" si="665"/>
        <v>546.87720000000013</v>
      </c>
      <c r="X4705" s="2" t="s">
        <v>28</v>
      </c>
    </row>
    <row r="4706" spans="1:24" ht="14.25" customHeight="1" x14ac:dyDescent="0.25">
      <c r="A4706" s="2">
        <v>1778</v>
      </c>
      <c r="B4706" s="2">
        <v>55</v>
      </c>
      <c r="C4706" s="2" t="str">
        <f t="shared" si="657"/>
        <v>Late Adults</v>
      </c>
      <c r="D4706" s="2" t="s">
        <v>12</v>
      </c>
      <c r="E4706" s="2" t="s">
        <v>19</v>
      </c>
      <c r="F4706" s="2">
        <v>629.36</v>
      </c>
      <c r="G4706" s="2">
        <f t="shared" si="658"/>
        <v>2</v>
      </c>
      <c r="H4706" s="6">
        <v>45974</v>
      </c>
      <c r="I4706" s="12" t="str">
        <f t="shared" si="659"/>
        <v>2025</v>
      </c>
      <c r="J4706" s="10" t="str">
        <f t="shared" si="660"/>
        <v>Nov</v>
      </c>
      <c r="K4706" s="12" t="str">
        <f t="shared" si="661"/>
        <v>13</v>
      </c>
      <c r="L4706" s="2" t="s">
        <v>14</v>
      </c>
      <c r="M4706" s="2" t="s">
        <v>15</v>
      </c>
      <c r="N4706" s="2">
        <v>0.21</v>
      </c>
      <c r="O4706" s="2" t="s">
        <v>21</v>
      </c>
      <c r="P4706" s="2">
        <v>15</v>
      </c>
      <c r="Q4706" s="2">
        <f t="shared" si="662"/>
        <v>2</v>
      </c>
      <c r="R4706" s="2">
        <v>41.96</v>
      </c>
      <c r="S4706" s="2">
        <f t="shared" si="663"/>
        <v>1</v>
      </c>
      <c r="T4706" s="42">
        <f>DataSet!G1779+DataSet!Q1779+DataSet!S1779</f>
        <v>7</v>
      </c>
      <c r="U4706" s="16" t="str">
        <f t="shared" si="664"/>
        <v>High</v>
      </c>
      <c r="V4706" s="4">
        <v>4</v>
      </c>
      <c r="W4706" s="33">
        <f t="shared" si="665"/>
        <v>566.78327868852455</v>
      </c>
      <c r="X4706" s="2" t="s">
        <v>22</v>
      </c>
    </row>
    <row r="4707" spans="1:24" ht="14.25" customHeight="1" x14ac:dyDescent="0.25">
      <c r="A4707" s="2">
        <v>1842</v>
      </c>
      <c r="B4707" s="2">
        <v>40</v>
      </c>
      <c r="C4707" s="2" t="str">
        <f t="shared" si="657"/>
        <v>Mid Adults</v>
      </c>
      <c r="D4707" s="2" t="s">
        <v>12</v>
      </c>
      <c r="E4707" s="2" t="s">
        <v>13</v>
      </c>
      <c r="F4707" s="2">
        <v>108.66</v>
      </c>
      <c r="G4707" s="2">
        <f t="shared" si="658"/>
        <v>1</v>
      </c>
      <c r="H4707" s="6">
        <v>46038</v>
      </c>
      <c r="I4707" s="12" t="str">
        <f t="shared" si="659"/>
        <v>2026</v>
      </c>
      <c r="J4707" s="10" t="str">
        <f t="shared" si="660"/>
        <v>Jan</v>
      </c>
      <c r="K4707" s="12" t="str">
        <f t="shared" si="661"/>
        <v>16</v>
      </c>
      <c r="L4707" s="2" t="s">
        <v>20</v>
      </c>
      <c r="M4707" s="2" t="s">
        <v>25</v>
      </c>
      <c r="N4707" s="2">
        <v>0.21</v>
      </c>
      <c r="O4707" s="2" t="s">
        <v>21</v>
      </c>
      <c r="P4707" s="2">
        <v>13</v>
      </c>
      <c r="Q4707" s="2">
        <f t="shared" si="662"/>
        <v>2</v>
      </c>
      <c r="R4707" s="2">
        <v>8.36</v>
      </c>
      <c r="S4707" s="2">
        <f t="shared" si="663"/>
        <v>1</v>
      </c>
      <c r="T4707" s="42">
        <f>DataSet!G1843+DataSet!Q1843+DataSet!S1843</f>
        <v>7</v>
      </c>
      <c r="U4707" s="16" t="str">
        <f t="shared" si="664"/>
        <v>High</v>
      </c>
      <c r="V4707" s="4">
        <v>2</v>
      </c>
      <c r="W4707" s="33">
        <f t="shared" si="665"/>
        <v>481.59465517241381</v>
      </c>
      <c r="X4707" s="2" t="s">
        <v>28</v>
      </c>
    </row>
    <row r="4708" spans="1:24" ht="14.25" customHeight="1" x14ac:dyDescent="0.25">
      <c r="A4708" s="2">
        <v>2149</v>
      </c>
      <c r="B4708" s="2">
        <v>25</v>
      </c>
      <c r="C4708" s="2" t="str">
        <f t="shared" si="657"/>
        <v>Young Adults</v>
      </c>
      <c r="D4708" s="2" t="s">
        <v>23</v>
      </c>
      <c r="E4708" s="2" t="s">
        <v>19</v>
      </c>
      <c r="F4708" s="2">
        <v>809.54</v>
      </c>
      <c r="G4708" s="2">
        <f t="shared" si="658"/>
        <v>3</v>
      </c>
      <c r="H4708" s="6">
        <v>46345</v>
      </c>
      <c r="I4708" s="12" t="str">
        <f t="shared" si="659"/>
        <v>2026</v>
      </c>
      <c r="J4708" s="10" t="str">
        <f t="shared" si="660"/>
        <v>Nov</v>
      </c>
      <c r="K4708" s="12" t="str">
        <f t="shared" si="661"/>
        <v>19</v>
      </c>
      <c r="L4708" s="2" t="s">
        <v>24</v>
      </c>
      <c r="M4708" s="2" t="s">
        <v>25</v>
      </c>
      <c r="N4708" s="2">
        <v>0.21</v>
      </c>
      <c r="O4708" s="2" t="s">
        <v>16</v>
      </c>
      <c r="P4708" s="2">
        <v>3</v>
      </c>
      <c r="Q4708" s="2">
        <f t="shared" si="662"/>
        <v>1</v>
      </c>
      <c r="R4708" s="2">
        <v>269.85000000000002</v>
      </c>
      <c r="S4708" s="2">
        <f t="shared" si="663"/>
        <v>3</v>
      </c>
      <c r="T4708" s="42">
        <f>DataSet!G2150+DataSet!Q2150+DataSet!S2150</f>
        <v>7</v>
      </c>
      <c r="U4708" s="16" t="str">
        <f t="shared" si="664"/>
        <v>High</v>
      </c>
      <c r="V4708" s="4">
        <v>4</v>
      </c>
      <c r="W4708" s="33">
        <f t="shared" si="665"/>
        <v>565.74033333333318</v>
      </c>
      <c r="X4708" s="2" t="s">
        <v>22</v>
      </c>
    </row>
    <row r="4709" spans="1:24" ht="14.25" customHeight="1" x14ac:dyDescent="0.25">
      <c r="A4709" s="2">
        <v>2183</v>
      </c>
      <c r="B4709" s="2">
        <v>40</v>
      </c>
      <c r="C4709" s="2" t="str">
        <f t="shared" si="657"/>
        <v>Mid Adults</v>
      </c>
      <c r="D4709" s="2" t="s">
        <v>18</v>
      </c>
      <c r="E4709" s="2" t="s">
        <v>29</v>
      </c>
      <c r="F4709" s="2">
        <v>515.97</v>
      </c>
      <c r="G4709" s="2">
        <f t="shared" si="658"/>
        <v>2</v>
      </c>
      <c r="H4709" s="6">
        <v>46379</v>
      </c>
      <c r="I4709" s="12" t="str">
        <f t="shared" si="659"/>
        <v>2026</v>
      </c>
      <c r="J4709" s="10" t="str">
        <f t="shared" si="660"/>
        <v>Dec</v>
      </c>
      <c r="K4709" s="12" t="str">
        <f t="shared" si="661"/>
        <v>23</v>
      </c>
      <c r="L4709" s="2" t="s">
        <v>24</v>
      </c>
      <c r="M4709" s="2" t="s">
        <v>15</v>
      </c>
      <c r="N4709" s="2">
        <v>0.21</v>
      </c>
      <c r="O4709" s="2" t="s">
        <v>21</v>
      </c>
      <c r="P4709" s="2">
        <v>17</v>
      </c>
      <c r="Q4709" s="2">
        <f t="shared" si="662"/>
        <v>3</v>
      </c>
      <c r="R4709" s="2">
        <v>30.35</v>
      </c>
      <c r="S4709" s="2">
        <f t="shared" si="663"/>
        <v>1</v>
      </c>
      <c r="T4709" s="42">
        <f>DataSet!G2184+DataSet!Q2184+DataSet!S2184</f>
        <v>4</v>
      </c>
      <c r="U4709" s="16" t="str">
        <f t="shared" si="664"/>
        <v>Low</v>
      </c>
      <c r="V4709" s="4">
        <v>1</v>
      </c>
      <c r="W4709" s="33">
        <f t="shared" si="665"/>
        <v>519.95140350877193</v>
      </c>
      <c r="X4709" s="2" t="s">
        <v>28</v>
      </c>
    </row>
    <row r="4710" spans="1:24" ht="14.25" customHeight="1" x14ac:dyDescent="0.25">
      <c r="A4710" s="2">
        <v>2186</v>
      </c>
      <c r="B4710" s="2">
        <v>51</v>
      </c>
      <c r="C4710" s="2" t="str">
        <f t="shared" si="657"/>
        <v>Late Adults</v>
      </c>
      <c r="D4710" s="2" t="s">
        <v>26</v>
      </c>
      <c r="E4710" s="2" t="s">
        <v>27</v>
      </c>
      <c r="F4710" s="2">
        <v>431.98</v>
      </c>
      <c r="G4710" s="2">
        <f t="shared" si="658"/>
        <v>2</v>
      </c>
      <c r="H4710" s="6">
        <v>46382</v>
      </c>
      <c r="I4710" s="12" t="str">
        <f t="shared" si="659"/>
        <v>2026</v>
      </c>
      <c r="J4710" s="10" t="str">
        <f t="shared" si="660"/>
        <v>Dec</v>
      </c>
      <c r="K4710" s="12" t="str">
        <f t="shared" si="661"/>
        <v>26</v>
      </c>
      <c r="L4710" s="2" t="s">
        <v>20</v>
      </c>
      <c r="M4710" s="2" t="s">
        <v>25</v>
      </c>
      <c r="N4710" s="2">
        <v>0.21</v>
      </c>
      <c r="O4710" s="2" t="s">
        <v>21</v>
      </c>
      <c r="P4710" s="2">
        <v>15</v>
      </c>
      <c r="Q4710" s="2">
        <f t="shared" si="662"/>
        <v>2</v>
      </c>
      <c r="R4710" s="2">
        <v>28.8</v>
      </c>
      <c r="S4710" s="2">
        <f t="shared" si="663"/>
        <v>1</v>
      </c>
      <c r="T4710" s="42">
        <f>DataSet!G2187+DataSet!Q2187+DataSet!S2187</f>
        <v>4</v>
      </c>
      <c r="U4710" s="16" t="str">
        <f t="shared" si="664"/>
        <v>Low</v>
      </c>
      <c r="V4710" s="4">
        <v>2</v>
      </c>
      <c r="W4710" s="33">
        <f t="shared" si="665"/>
        <v>488.13736842105266</v>
      </c>
      <c r="X4710" s="2" t="s">
        <v>22</v>
      </c>
    </row>
    <row r="4711" spans="1:24" ht="14.25" customHeight="1" x14ac:dyDescent="0.25">
      <c r="A4711" s="2">
        <v>2223</v>
      </c>
      <c r="B4711" s="2">
        <v>38</v>
      </c>
      <c r="C4711" s="2" t="str">
        <f t="shared" si="657"/>
        <v>Early Adults</v>
      </c>
      <c r="D4711" s="2" t="s">
        <v>23</v>
      </c>
      <c r="E4711" s="2" t="s">
        <v>29</v>
      </c>
      <c r="F4711" s="2">
        <v>890.55</v>
      </c>
      <c r="G4711" s="2">
        <f t="shared" si="658"/>
        <v>3</v>
      </c>
      <c r="H4711" s="6">
        <v>46419</v>
      </c>
      <c r="I4711" s="12" t="str">
        <f t="shared" si="659"/>
        <v>2027</v>
      </c>
      <c r="J4711" s="10" t="str">
        <f t="shared" si="660"/>
        <v>Feb</v>
      </c>
      <c r="K4711" s="12" t="str">
        <f t="shared" si="661"/>
        <v>01</v>
      </c>
      <c r="L4711" s="2" t="s">
        <v>20</v>
      </c>
      <c r="M4711" s="2" t="s">
        <v>15</v>
      </c>
      <c r="N4711" s="2">
        <v>0.21</v>
      </c>
      <c r="O4711" s="2" t="s">
        <v>16</v>
      </c>
      <c r="P4711" s="2">
        <v>7</v>
      </c>
      <c r="Q4711" s="2">
        <f t="shared" si="662"/>
        <v>2</v>
      </c>
      <c r="R4711" s="2">
        <v>127.22</v>
      </c>
      <c r="S4711" s="2">
        <f t="shared" si="663"/>
        <v>2</v>
      </c>
      <c r="T4711" s="42">
        <f>DataSet!G2224+DataSet!Q2224+DataSet!S2224</f>
        <v>4</v>
      </c>
      <c r="U4711" s="16" t="str">
        <f t="shared" si="664"/>
        <v>Low</v>
      </c>
      <c r="V4711" s="4">
        <v>5</v>
      </c>
      <c r="W4711" s="33">
        <f t="shared" si="665"/>
        <v>547.136530612245</v>
      </c>
      <c r="X4711" s="2" t="s">
        <v>28</v>
      </c>
    </row>
    <row r="4712" spans="1:24" ht="14.25" customHeight="1" x14ac:dyDescent="0.25">
      <c r="A4712" s="2">
        <v>2278</v>
      </c>
      <c r="B4712" s="2">
        <v>25</v>
      </c>
      <c r="C4712" s="2" t="str">
        <f t="shared" si="657"/>
        <v>Young Adults</v>
      </c>
      <c r="D4712" s="2" t="s">
        <v>26</v>
      </c>
      <c r="E4712" s="2" t="s">
        <v>13</v>
      </c>
      <c r="F4712" s="2">
        <v>930.73</v>
      </c>
      <c r="G4712" s="2">
        <f t="shared" si="658"/>
        <v>3</v>
      </c>
      <c r="H4712" s="6">
        <v>46474</v>
      </c>
      <c r="I4712" s="12" t="str">
        <f t="shared" si="659"/>
        <v>2027</v>
      </c>
      <c r="J4712" s="10" t="str">
        <f t="shared" si="660"/>
        <v>Mar</v>
      </c>
      <c r="K4712" s="12" t="str">
        <f t="shared" si="661"/>
        <v>28</v>
      </c>
      <c r="L4712" s="2" t="s">
        <v>14</v>
      </c>
      <c r="M4712" s="2" t="s">
        <v>15</v>
      </c>
      <c r="N4712" s="2">
        <v>0.21</v>
      </c>
      <c r="O4712" s="2" t="s">
        <v>21</v>
      </c>
      <c r="P4712" s="2">
        <v>11</v>
      </c>
      <c r="Q4712" s="2">
        <f t="shared" si="662"/>
        <v>2</v>
      </c>
      <c r="R4712" s="2">
        <v>84.61</v>
      </c>
      <c r="S4712" s="2">
        <f t="shared" si="663"/>
        <v>2</v>
      </c>
      <c r="T4712" s="42">
        <f>DataSet!G2279+DataSet!Q2279+DataSet!S2279</f>
        <v>6</v>
      </c>
      <c r="U4712" s="16" t="str">
        <f t="shared" si="664"/>
        <v>Medium</v>
      </c>
      <c r="V4712" s="4">
        <v>5</v>
      </c>
      <c r="W4712" s="33">
        <f t="shared" si="665"/>
        <v>539.98208333333343</v>
      </c>
      <c r="X4712" s="2" t="s">
        <v>17</v>
      </c>
    </row>
    <row r="4713" spans="1:24" ht="14.25" customHeight="1" x14ac:dyDescent="0.25">
      <c r="A4713" s="2">
        <v>2716</v>
      </c>
      <c r="B4713" s="2">
        <v>60</v>
      </c>
      <c r="C4713" s="2" t="str">
        <f t="shared" si="657"/>
        <v>Seniors</v>
      </c>
      <c r="D4713" s="2" t="s">
        <v>26</v>
      </c>
      <c r="E4713" s="2" t="s">
        <v>27</v>
      </c>
      <c r="F4713" s="2">
        <v>77.989999999999995</v>
      </c>
      <c r="G4713" s="2">
        <f t="shared" si="658"/>
        <v>1</v>
      </c>
      <c r="H4713" s="6">
        <v>46912</v>
      </c>
      <c r="I4713" s="12" t="str">
        <f t="shared" si="659"/>
        <v>2028</v>
      </c>
      <c r="J4713" s="10" t="str">
        <f t="shared" si="660"/>
        <v>Jun</v>
      </c>
      <c r="K4713" s="12" t="str">
        <f t="shared" si="661"/>
        <v>08</v>
      </c>
      <c r="L4713" s="2" t="s">
        <v>20</v>
      </c>
      <c r="M4713" s="2" t="s">
        <v>25</v>
      </c>
      <c r="N4713" s="2">
        <v>0.21</v>
      </c>
      <c r="O4713" s="2" t="s">
        <v>21</v>
      </c>
      <c r="P4713" s="2">
        <v>6</v>
      </c>
      <c r="Q4713" s="2">
        <f t="shared" si="662"/>
        <v>2</v>
      </c>
      <c r="R4713" s="2">
        <v>13</v>
      </c>
      <c r="S4713" s="2">
        <f t="shared" si="663"/>
        <v>1</v>
      </c>
      <c r="T4713" s="42">
        <f>DataSet!G2717+DataSet!Q2717+DataSet!S2717</f>
        <v>4</v>
      </c>
      <c r="U4713" s="16" t="str">
        <f t="shared" si="664"/>
        <v>Low</v>
      </c>
      <c r="V4713" s="4">
        <v>5</v>
      </c>
      <c r="W4713" s="33">
        <f t="shared" si="665"/>
        <v>531.66829787234042</v>
      </c>
      <c r="X4713" s="2" t="s">
        <v>22</v>
      </c>
    </row>
    <row r="4714" spans="1:24" ht="14.25" customHeight="1" x14ac:dyDescent="0.25">
      <c r="A4714" s="2">
        <v>2809</v>
      </c>
      <c r="B4714" s="2">
        <v>55</v>
      </c>
      <c r="C4714" s="2" t="str">
        <f t="shared" si="657"/>
        <v>Late Adults</v>
      </c>
      <c r="D4714" s="2" t="s">
        <v>23</v>
      </c>
      <c r="E4714" s="2" t="s">
        <v>19</v>
      </c>
      <c r="F4714" s="2">
        <v>79.599999999999994</v>
      </c>
      <c r="G4714" s="2">
        <f t="shared" si="658"/>
        <v>1</v>
      </c>
      <c r="H4714" s="6">
        <v>47005</v>
      </c>
      <c r="I4714" s="12" t="str">
        <f t="shared" si="659"/>
        <v>2028</v>
      </c>
      <c r="J4714" s="10" t="str">
        <f t="shared" si="660"/>
        <v>Sep</v>
      </c>
      <c r="K4714" s="12" t="str">
        <f t="shared" si="661"/>
        <v>09</v>
      </c>
      <c r="L4714" s="2" t="s">
        <v>24</v>
      </c>
      <c r="M4714" s="2" t="s">
        <v>15</v>
      </c>
      <c r="N4714" s="2">
        <v>0.21</v>
      </c>
      <c r="O4714" s="2" t="s">
        <v>16</v>
      </c>
      <c r="P4714" s="2">
        <v>14</v>
      </c>
      <c r="Q4714" s="2">
        <f t="shared" si="662"/>
        <v>2</v>
      </c>
      <c r="R4714" s="2">
        <v>5.69</v>
      </c>
      <c r="S4714" s="2">
        <f t="shared" si="663"/>
        <v>1</v>
      </c>
      <c r="T4714" s="42">
        <f>DataSet!G2810+DataSet!Q2810+DataSet!S2810</f>
        <v>5</v>
      </c>
      <c r="U4714" s="16" t="str">
        <f t="shared" si="664"/>
        <v>Medium</v>
      </c>
      <c r="V4714" s="4">
        <v>3</v>
      </c>
      <c r="W4714" s="33">
        <f t="shared" si="665"/>
        <v>509.86788732394359</v>
      </c>
      <c r="X4714" s="2" t="s">
        <v>22</v>
      </c>
    </row>
    <row r="4715" spans="1:24" ht="14.25" customHeight="1" x14ac:dyDescent="0.25">
      <c r="A4715" s="2">
        <v>3013</v>
      </c>
      <c r="B4715" s="2">
        <v>39</v>
      </c>
      <c r="C4715" s="2" t="str">
        <f t="shared" si="657"/>
        <v>Early Adults</v>
      </c>
      <c r="D4715" s="2" t="s">
        <v>23</v>
      </c>
      <c r="E4715" s="2" t="s">
        <v>29</v>
      </c>
      <c r="F4715" s="2">
        <v>520.84</v>
      </c>
      <c r="G4715" s="2">
        <f t="shared" si="658"/>
        <v>2</v>
      </c>
      <c r="H4715" s="6">
        <v>47209</v>
      </c>
      <c r="I4715" s="12" t="str">
        <f t="shared" si="659"/>
        <v>2029</v>
      </c>
      <c r="J4715" s="10" t="str">
        <f t="shared" si="660"/>
        <v>Apr</v>
      </c>
      <c r="K4715" s="12" t="str">
        <f t="shared" si="661"/>
        <v>01</v>
      </c>
      <c r="L4715" s="2" t="s">
        <v>24</v>
      </c>
      <c r="M4715" s="2" t="s">
        <v>25</v>
      </c>
      <c r="N4715" s="2">
        <v>0.21</v>
      </c>
      <c r="O4715" s="2" t="s">
        <v>21</v>
      </c>
      <c r="P4715" s="2">
        <v>1</v>
      </c>
      <c r="Q4715" s="2">
        <f t="shared" si="662"/>
        <v>1</v>
      </c>
      <c r="R4715" s="2">
        <v>520.84</v>
      </c>
      <c r="S4715" s="2">
        <f t="shared" si="663"/>
        <v>3</v>
      </c>
      <c r="T4715" s="42">
        <f>DataSet!G3014+DataSet!Q3014+DataSet!S3014</f>
        <v>3</v>
      </c>
      <c r="U4715" s="16" t="str">
        <f t="shared" si="664"/>
        <v>Low</v>
      </c>
      <c r="V4715" s="4">
        <v>3</v>
      </c>
      <c r="W4715" s="33">
        <f t="shared" si="665"/>
        <v>516.01457142857134</v>
      </c>
      <c r="X4715" s="2" t="s">
        <v>17</v>
      </c>
    </row>
    <row r="4716" spans="1:24" ht="14.25" customHeight="1" x14ac:dyDescent="0.25">
      <c r="A4716" s="2">
        <v>3302</v>
      </c>
      <c r="B4716" s="2">
        <v>52</v>
      </c>
      <c r="C4716" s="2" t="str">
        <f t="shared" si="657"/>
        <v>Late Adults</v>
      </c>
      <c r="D4716" s="2" t="s">
        <v>12</v>
      </c>
      <c r="E4716" s="2" t="s">
        <v>27</v>
      </c>
      <c r="F4716" s="2">
        <v>869.84</v>
      </c>
      <c r="G4716" s="2">
        <f t="shared" si="658"/>
        <v>3</v>
      </c>
      <c r="H4716" s="6">
        <v>47498</v>
      </c>
      <c r="I4716" s="12" t="str">
        <f t="shared" si="659"/>
        <v>2030</v>
      </c>
      <c r="J4716" s="10" t="str">
        <f t="shared" si="660"/>
        <v>Jan</v>
      </c>
      <c r="K4716" s="12" t="str">
        <f t="shared" si="661"/>
        <v>15</v>
      </c>
      <c r="L4716" s="2" t="s">
        <v>20</v>
      </c>
      <c r="M4716" s="2" t="s">
        <v>15</v>
      </c>
      <c r="N4716" s="2">
        <v>0.21</v>
      </c>
      <c r="O4716" s="2" t="s">
        <v>21</v>
      </c>
      <c r="P4716" s="2">
        <v>8</v>
      </c>
      <c r="Q4716" s="2">
        <f t="shared" si="662"/>
        <v>2</v>
      </c>
      <c r="R4716" s="2">
        <v>108.73</v>
      </c>
      <c r="S4716" s="2">
        <f t="shared" si="663"/>
        <v>2</v>
      </c>
      <c r="T4716" s="42">
        <f>DataSet!G3303+DataSet!Q3303+DataSet!S3303</f>
        <v>5</v>
      </c>
      <c r="U4716" s="16" t="str">
        <f t="shared" si="664"/>
        <v>Medium</v>
      </c>
      <c r="V4716" s="4">
        <v>2</v>
      </c>
      <c r="W4716" s="33">
        <f t="shared" si="665"/>
        <v>489.14017857142852</v>
      </c>
      <c r="X4716" s="2" t="s">
        <v>17</v>
      </c>
    </row>
    <row r="4717" spans="1:24" ht="14.25" customHeight="1" x14ac:dyDescent="0.25">
      <c r="A4717" s="2">
        <v>3344</v>
      </c>
      <c r="B4717" s="2">
        <v>59</v>
      </c>
      <c r="C4717" s="2" t="str">
        <f t="shared" si="657"/>
        <v>Late Adults</v>
      </c>
      <c r="D4717" s="2" t="s">
        <v>26</v>
      </c>
      <c r="E4717" s="2" t="s">
        <v>27</v>
      </c>
      <c r="F4717" s="2">
        <v>142.36000000000001</v>
      </c>
      <c r="G4717" s="2">
        <f t="shared" si="658"/>
        <v>1</v>
      </c>
      <c r="H4717" s="6">
        <v>47540</v>
      </c>
      <c r="I4717" s="12" t="str">
        <f t="shared" si="659"/>
        <v>2030</v>
      </c>
      <c r="J4717" s="10" t="str">
        <f t="shared" si="660"/>
        <v>Feb</v>
      </c>
      <c r="K4717" s="12" t="str">
        <f t="shared" si="661"/>
        <v>26</v>
      </c>
      <c r="L4717" s="2" t="s">
        <v>20</v>
      </c>
      <c r="M4717" s="2" t="s">
        <v>15</v>
      </c>
      <c r="N4717" s="2">
        <v>0.21</v>
      </c>
      <c r="O4717" s="2" t="s">
        <v>21</v>
      </c>
      <c r="P4717" s="2">
        <v>7</v>
      </c>
      <c r="Q4717" s="2">
        <f t="shared" si="662"/>
        <v>2</v>
      </c>
      <c r="R4717" s="2">
        <v>20.34</v>
      </c>
      <c r="S4717" s="2">
        <f t="shared" si="663"/>
        <v>1</v>
      </c>
      <c r="T4717" s="42">
        <f>DataSet!G3345+DataSet!Q3345+DataSet!S3345</f>
        <v>7</v>
      </c>
      <c r="U4717" s="16" t="str">
        <f t="shared" si="664"/>
        <v>High</v>
      </c>
      <c r="V4717" s="4">
        <v>3</v>
      </c>
      <c r="W4717" s="33">
        <f t="shared" si="665"/>
        <v>515.94463768115941</v>
      </c>
      <c r="X4717" s="2" t="s">
        <v>17</v>
      </c>
    </row>
    <row r="4718" spans="1:24" ht="14.25" customHeight="1" x14ac:dyDescent="0.25">
      <c r="A4718" s="2">
        <v>3512</v>
      </c>
      <c r="B4718" s="2">
        <v>26</v>
      </c>
      <c r="C4718" s="2" t="str">
        <f t="shared" si="657"/>
        <v>Young Adults</v>
      </c>
      <c r="D4718" s="2" t="s">
        <v>12</v>
      </c>
      <c r="E4718" s="2" t="s">
        <v>27</v>
      </c>
      <c r="F4718" s="2">
        <v>69.290000000000006</v>
      </c>
      <c r="G4718" s="2">
        <f t="shared" si="658"/>
        <v>1</v>
      </c>
      <c r="H4718" s="6">
        <v>47708</v>
      </c>
      <c r="I4718" s="12" t="str">
        <f t="shared" si="659"/>
        <v>2030</v>
      </c>
      <c r="J4718" s="10" t="str">
        <f t="shared" si="660"/>
        <v>Aug</v>
      </c>
      <c r="K4718" s="12" t="str">
        <f t="shared" si="661"/>
        <v>13</v>
      </c>
      <c r="L4718" s="2" t="s">
        <v>24</v>
      </c>
      <c r="M4718" s="2" t="s">
        <v>15</v>
      </c>
      <c r="N4718" s="2">
        <v>0.21</v>
      </c>
      <c r="O4718" s="2" t="s">
        <v>21</v>
      </c>
      <c r="P4718" s="2">
        <v>3</v>
      </c>
      <c r="Q4718" s="2">
        <f t="shared" si="662"/>
        <v>1</v>
      </c>
      <c r="R4718" s="2">
        <v>23.1</v>
      </c>
      <c r="S4718" s="2">
        <f t="shared" si="663"/>
        <v>1</v>
      </c>
      <c r="T4718" s="42">
        <f>DataSet!G3513+DataSet!Q3513+DataSet!S3513</f>
        <v>6</v>
      </c>
      <c r="U4718" s="16" t="str">
        <f t="shared" si="664"/>
        <v>Medium</v>
      </c>
      <c r="V4718" s="4">
        <v>2</v>
      </c>
      <c r="W4718" s="33">
        <f t="shared" si="665"/>
        <v>482.21836363636368</v>
      </c>
      <c r="X4718" s="2" t="s">
        <v>28</v>
      </c>
    </row>
    <row r="4719" spans="1:24" ht="14.25" customHeight="1" x14ac:dyDescent="0.25">
      <c r="A4719" s="2">
        <v>3655</v>
      </c>
      <c r="B4719" s="2">
        <v>66</v>
      </c>
      <c r="C4719" s="2" t="str">
        <f t="shared" si="657"/>
        <v>Seniors</v>
      </c>
      <c r="D4719" s="2" t="s">
        <v>12</v>
      </c>
      <c r="E4719" s="2" t="s">
        <v>29</v>
      </c>
      <c r="F4719" s="2">
        <v>564.96</v>
      </c>
      <c r="G4719" s="2">
        <f t="shared" si="658"/>
        <v>2</v>
      </c>
      <c r="H4719" s="6">
        <v>47851</v>
      </c>
      <c r="I4719" s="12" t="str">
        <f t="shared" si="659"/>
        <v>2031</v>
      </c>
      <c r="J4719" s="10" t="str">
        <f t="shared" si="660"/>
        <v>Jan</v>
      </c>
      <c r="K4719" s="12" t="str">
        <f t="shared" si="661"/>
        <v>03</v>
      </c>
      <c r="L4719" s="2" t="s">
        <v>20</v>
      </c>
      <c r="M4719" s="2" t="s">
        <v>15</v>
      </c>
      <c r="N4719" s="2">
        <v>0.21</v>
      </c>
      <c r="O4719" s="2" t="s">
        <v>16</v>
      </c>
      <c r="P4719" s="2">
        <v>15</v>
      </c>
      <c r="Q4719" s="2">
        <f t="shared" si="662"/>
        <v>2</v>
      </c>
      <c r="R4719" s="2">
        <v>37.659999999999997</v>
      </c>
      <c r="S4719" s="2">
        <f t="shared" si="663"/>
        <v>1</v>
      </c>
      <c r="T4719" s="42">
        <f>DataSet!G3656+DataSet!Q3656+DataSet!S3656</f>
        <v>5</v>
      </c>
      <c r="U4719" s="16" t="str">
        <f t="shared" si="664"/>
        <v>Medium</v>
      </c>
      <c r="V4719" s="4">
        <v>2</v>
      </c>
      <c r="W4719" s="33">
        <f t="shared" si="665"/>
        <v>489.86518518518523</v>
      </c>
      <c r="X4719" s="2" t="s">
        <v>28</v>
      </c>
    </row>
    <row r="4720" spans="1:24" ht="14.25" customHeight="1" x14ac:dyDescent="0.25">
      <c r="A4720" s="2">
        <v>3970</v>
      </c>
      <c r="B4720" s="2">
        <v>56</v>
      </c>
      <c r="C4720" s="2" t="str">
        <f t="shared" si="657"/>
        <v>Late Adults</v>
      </c>
      <c r="D4720" s="2" t="s">
        <v>18</v>
      </c>
      <c r="E4720" s="2" t="s">
        <v>19</v>
      </c>
      <c r="F4720" s="2">
        <v>339.56</v>
      </c>
      <c r="G4720" s="2">
        <f t="shared" si="658"/>
        <v>1</v>
      </c>
      <c r="H4720" s="6">
        <v>48166</v>
      </c>
      <c r="I4720" s="12" t="str">
        <f t="shared" si="659"/>
        <v>2031</v>
      </c>
      <c r="J4720" s="10" t="str">
        <f t="shared" si="660"/>
        <v>Nov</v>
      </c>
      <c r="K4720" s="12" t="str">
        <f t="shared" si="661"/>
        <v>14</v>
      </c>
      <c r="L4720" s="2" t="s">
        <v>24</v>
      </c>
      <c r="M4720" s="2" t="s">
        <v>15</v>
      </c>
      <c r="N4720" s="2">
        <v>0.21</v>
      </c>
      <c r="O4720" s="2" t="s">
        <v>16</v>
      </c>
      <c r="P4720" s="2">
        <v>13</v>
      </c>
      <c r="Q4720" s="2">
        <f t="shared" si="662"/>
        <v>2</v>
      </c>
      <c r="R4720" s="2">
        <v>26.12</v>
      </c>
      <c r="S4720" s="2">
        <f t="shared" si="663"/>
        <v>1</v>
      </c>
      <c r="T4720" s="42">
        <f>DataSet!G3971+DataSet!Q3971+DataSet!S3971</f>
        <v>6</v>
      </c>
      <c r="U4720" s="16" t="str">
        <f t="shared" si="664"/>
        <v>Medium</v>
      </c>
      <c r="V4720" s="4">
        <v>3</v>
      </c>
      <c r="W4720" s="33">
        <f t="shared" si="665"/>
        <v>521.43852941176465</v>
      </c>
      <c r="X4720" s="2" t="s">
        <v>22</v>
      </c>
    </row>
    <row r="4721" spans="1:24" ht="14.25" customHeight="1" x14ac:dyDescent="0.25">
      <c r="A4721" s="2">
        <v>4529</v>
      </c>
      <c r="B4721" s="2">
        <v>59</v>
      </c>
      <c r="C4721" s="2" t="str">
        <f t="shared" si="657"/>
        <v>Late Adults</v>
      </c>
      <c r="D4721" s="2" t="s">
        <v>26</v>
      </c>
      <c r="E4721" s="2" t="s">
        <v>19</v>
      </c>
      <c r="F4721" s="2">
        <v>689.81</v>
      </c>
      <c r="G4721" s="2">
        <f t="shared" si="658"/>
        <v>3</v>
      </c>
      <c r="H4721" s="6">
        <v>48725</v>
      </c>
      <c r="I4721" s="12" t="str">
        <f t="shared" si="659"/>
        <v>2033</v>
      </c>
      <c r="J4721" s="10" t="str">
        <f t="shared" si="660"/>
        <v>May</v>
      </c>
      <c r="K4721" s="12" t="str">
        <f t="shared" si="661"/>
        <v>26</v>
      </c>
      <c r="L4721" s="2" t="s">
        <v>20</v>
      </c>
      <c r="M4721" s="2" t="s">
        <v>25</v>
      </c>
      <c r="N4721" s="2">
        <v>0.21</v>
      </c>
      <c r="O4721" s="2" t="s">
        <v>21</v>
      </c>
      <c r="P4721" s="2">
        <v>11</v>
      </c>
      <c r="Q4721" s="2">
        <f t="shared" si="662"/>
        <v>2</v>
      </c>
      <c r="R4721" s="2">
        <v>62.71</v>
      </c>
      <c r="S4721" s="2">
        <f t="shared" si="663"/>
        <v>2</v>
      </c>
      <c r="T4721" s="42">
        <f>DataSet!G4530+DataSet!Q4530+DataSet!S4530</f>
        <v>5</v>
      </c>
      <c r="U4721" s="16" t="str">
        <f t="shared" si="664"/>
        <v>Medium</v>
      </c>
      <c r="V4721" s="4">
        <v>1</v>
      </c>
      <c r="W4721" s="33">
        <f t="shared" si="665"/>
        <v>520.02250000000015</v>
      </c>
      <c r="X4721" s="2" t="s">
        <v>17</v>
      </c>
    </row>
    <row r="4722" spans="1:24" ht="14.25" customHeight="1" x14ac:dyDescent="0.25">
      <c r="A4722" s="2">
        <v>4652</v>
      </c>
      <c r="B4722" s="2">
        <v>67</v>
      </c>
      <c r="C4722" s="2" t="str">
        <f t="shared" si="657"/>
        <v>Seniors</v>
      </c>
      <c r="D4722" s="2" t="s">
        <v>12</v>
      </c>
      <c r="E4722" s="2" t="s">
        <v>27</v>
      </c>
      <c r="F4722" s="2">
        <v>664.66</v>
      </c>
      <c r="G4722" s="2">
        <f t="shared" si="658"/>
        <v>3</v>
      </c>
      <c r="H4722" s="6">
        <v>48848</v>
      </c>
      <c r="I4722" s="12" t="str">
        <f t="shared" si="659"/>
        <v>2033</v>
      </c>
      <c r="J4722" s="10" t="str">
        <f t="shared" si="660"/>
        <v>Sep</v>
      </c>
      <c r="K4722" s="12" t="str">
        <f t="shared" si="661"/>
        <v>26</v>
      </c>
      <c r="L4722" s="2" t="s">
        <v>24</v>
      </c>
      <c r="M4722" s="2" t="s">
        <v>15</v>
      </c>
      <c r="N4722" s="2">
        <v>0.21</v>
      </c>
      <c r="O4722" s="2" t="s">
        <v>16</v>
      </c>
      <c r="P4722" s="2">
        <v>4</v>
      </c>
      <c r="Q4722" s="2">
        <f t="shared" si="662"/>
        <v>1</v>
      </c>
      <c r="R4722" s="2">
        <v>166.16</v>
      </c>
      <c r="S4722" s="2">
        <f t="shared" si="663"/>
        <v>3</v>
      </c>
      <c r="T4722" s="42">
        <f>DataSet!G4653+DataSet!Q4653+DataSet!S4653</f>
        <v>4</v>
      </c>
      <c r="U4722" s="16" t="str">
        <f t="shared" si="664"/>
        <v>Low</v>
      </c>
      <c r="V4722" s="4">
        <v>4</v>
      </c>
      <c r="W4722" s="33">
        <f t="shared" si="665"/>
        <v>561.60813559322037</v>
      </c>
      <c r="X4722" s="2" t="s">
        <v>28</v>
      </c>
    </row>
    <row r="4723" spans="1:24" ht="14.25" customHeight="1" x14ac:dyDescent="0.25">
      <c r="A4723" s="2">
        <v>4665</v>
      </c>
      <c r="B4723" s="2">
        <v>24</v>
      </c>
      <c r="C4723" s="2" t="str">
        <f t="shared" si="657"/>
        <v>Young Adults</v>
      </c>
      <c r="D4723" s="2" t="s">
        <v>12</v>
      </c>
      <c r="E4723" s="2" t="s">
        <v>13</v>
      </c>
      <c r="F4723" s="2">
        <v>763.01</v>
      </c>
      <c r="G4723" s="2">
        <f t="shared" si="658"/>
        <v>3</v>
      </c>
      <c r="H4723" s="6">
        <v>48861</v>
      </c>
      <c r="I4723" s="12" t="str">
        <f t="shared" si="659"/>
        <v>2033</v>
      </c>
      <c r="J4723" s="10" t="str">
        <f t="shared" si="660"/>
        <v>Oct</v>
      </c>
      <c r="K4723" s="12" t="str">
        <f t="shared" si="661"/>
        <v>09</v>
      </c>
      <c r="L4723" s="2" t="s">
        <v>24</v>
      </c>
      <c r="M4723" s="2" t="s">
        <v>25</v>
      </c>
      <c r="N4723" s="2">
        <v>0.21</v>
      </c>
      <c r="O4723" s="2" t="s">
        <v>21</v>
      </c>
      <c r="P4723" s="2">
        <v>16</v>
      </c>
      <c r="Q4723" s="2">
        <f t="shared" si="662"/>
        <v>3</v>
      </c>
      <c r="R4723" s="2">
        <v>47.69</v>
      </c>
      <c r="S4723" s="2">
        <f t="shared" si="663"/>
        <v>1</v>
      </c>
      <c r="T4723" s="42">
        <f>DataSet!G4666+DataSet!Q4666+DataSet!S4666</f>
        <v>7</v>
      </c>
      <c r="U4723" s="16" t="str">
        <f t="shared" si="664"/>
        <v>High</v>
      </c>
      <c r="V4723" s="4">
        <v>4</v>
      </c>
      <c r="W4723" s="33">
        <f t="shared" si="665"/>
        <v>559.8313793103448</v>
      </c>
      <c r="X4723" s="2" t="s">
        <v>28</v>
      </c>
    </row>
    <row r="4724" spans="1:24" ht="14.25" customHeight="1" x14ac:dyDescent="0.25">
      <c r="A4724" s="2">
        <v>4958</v>
      </c>
      <c r="B4724" s="2">
        <v>60</v>
      </c>
      <c r="C4724" s="2" t="str">
        <f t="shared" si="657"/>
        <v>Seniors</v>
      </c>
      <c r="D4724" s="2" t="s">
        <v>12</v>
      </c>
      <c r="E4724" s="2" t="s">
        <v>27</v>
      </c>
      <c r="F4724" s="2">
        <v>144.69999999999999</v>
      </c>
      <c r="G4724" s="2">
        <f t="shared" si="658"/>
        <v>1</v>
      </c>
      <c r="H4724" s="6">
        <v>49154</v>
      </c>
      <c r="I4724" s="12" t="str">
        <f t="shared" si="659"/>
        <v>2034</v>
      </c>
      <c r="J4724" s="10" t="str">
        <f t="shared" si="660"/>
        <v>Jul</v>
      </c>
      <c r="K4724" s="12" t="str">
        <f t="shared" si="661"/>
        <v>29</v>
      </c>
      <c r="L4724" s="2" t="s">
        <v>14</v>
      </c>
      <c r="M4724" s="2" t="s">
        <v>15</v>
      </c>
      <c r="N4724" s="2">
        <v>0.21</v>
      </c>
      <c r="O4724" s="2" t="s">
        <v>16</v>
      </c>
      <c r="P4724" s="2">
        <v>13</v>
      </c>
      <c r="Q4724" s="2">
        <f t="shared" si="662"/>
        <v>2</v>
      </c>
      <c r="R4724" s="2">
        <v>11.13</v>
      </c>
      <c r="S4724" s="2">
        <f t="shared" si="663"/>
        <v>1</v>
      </c>
      <c r="T4724" s="42">
        <f>DataSet!G4959+DataSet!Q4959+DataSet!S4959</f>
        <v>4</v>
      </c>
      <c r="U4724" s="16" t="str">
        <f t="shared" si="664"/>
        <v>Low</v>
      </c>
      <c r="V4724" s="4">
        <v>5</v>
      </c>
      <c r="W4724" s="33">
        <f t="shared" si="665"/>
        <v>541.53086956521736</v>
      </c>
      <c r="X4724" s="2" t="s">
        <v>22</v>
      </c>
    </row>
    <row r="4725" spans="1:24" ht="14.25" customHeight="1" x14ac:dyDescent="0.25">
      <c r="A4725" s="2">
        <v>322</v>
      </c>
      <c r="B4725" s="2">
        <v>39</v>
      </c>
      <c r="C4725" s="2" t="str">
        <f t="shared" si="657"/>
        <v>Early Adults</v>
      </c>
      <c r="D4725" s="2" t="s">
        <v>23</v>
      </c>
      <c r="E4725" s="2" t="s">
        <v>13</v>
      </c>
      <c r="F4725" s="2">
        <v>417.58</v>
      </c>
      <c r="G4725" s="2">
        <f t="shared" si="658"/>
        <v>2</v>
      </c>
      <c r="H4725" s="6">
        <v>44518</v>
      </c>
      <c r="I4725" s="12" t="str">
        <f t="shared" si="659"/>
        <v>2021</v>
      </c>
      <c r="J4725" s="10" t="str">
        <f t="shared" si="660"/>
        <v>Nov</v>
      </c>
      <c r="K4725" s="12" t="str">
        <f t="shared" si="661"/>
        <v>18</v>
      </c>
      <c r="L4725" s="2" t="s">
        <v>20</v>
      </c>
      <c r="M4725" s="2" t="s">
        <v>25</v>
      </c>
      <c r="N4725" s="2">
        <v>0.2</v>
      </c>
      <c r="O4725" s="2" t="s">
        <v>21</v>
      </c>
      <c r="P4725" s="2">
        <v>3</v>
      </c>
      <c r="Q4725" s="2">
        <f t="shared" si="662"/>
        <v>1</v>
      </c>
      <c r="R4725" s="2">
        <v>139.19</v>
      </c>
      <c r="S4725" s="2">
        <f t="shared" si="663"/>
        <v>2</v>
      </c>
      <c r="T4725" s="42">
        <f>DataSet!G323+DataSet!Q323+DataSet!S323</f>
        <v>5</v>
      </c>
      <c r="U4725" s="16" t="str">
        <f t="shared" si="664"/>
        <v>Medium</v>
      </c>
      <c r="V4725" s="4">
        <v>5</v>
      </c>
      <c r="W4725" s="33">
        <f t="shared" si="665"/>
        <v>550.34933333333333</v>
      </c>
      <c r="X4725" s="2" t="s">
        <v>22</v>
      </c>
    </row>
    <row r="4726" spans="1:24" ht="14.25" customHeight="1" x14ac:dyDescent="0.25">
      <c r="A4726" s="2">
        <v>1080</v>
      </c>
      <c r="B4726" s="2">
        <v>56</v>
      </c>
      <c r="C4726" s="2" t="str">
        <f t="shared" si="657"/>
        <v>Late Adults</v>
      </c>
      <c r="D4726" s="2" t="s">
        <v>12</v>
      </c>
      <c r="E4726" s="2" t="s">
        <v>27</v>
      </c>
      <c r="F4726" s="2">
        <v>194.05</v>
      </c>
      <c r="G4726" s="2">
        <f t="shared" si="658"/>
        <v>1</v>
      </c>
      <c r="H4726" s="6">
        <v>45276</v>
      </c>
      <c r="I4726" s="12" t="str">
        <f t="shared" si="659"/>
        <v>2023</v>
      </c>
      <c r="J4726" s="10" t="str">
        <f t="shared" si="660"/>
        <v>Dec</v>
      </c>
      <c r="K4726" s="12" t="str">
        <f t="shared" si="661"/>
        <v>16</v>
      </c>
      <c r="L4726" s="2" t="s">
        <v>14</v>
      </c>
      <c r="M4726" s="2" t="s">
        <v>25</v>
      </c>
      <c r="N4726" s="2">
        <v>0.2</v>
      </c>
      <c r="O4726" s="2" t="s">
        <v>21</v>
      </c>
      <c r="P4726" s="2">
        <v>16</v>
      </c>
      <c r="Q4726" s="2">
        <f t="shared" si="662"/>
        <v>3</v>
      </c>
      <c r="R4726" s="2">
        <v>12.13</v>
      </c>
      <c r="S4726" s="2">
        <f t="shared" si="663"/>
        <v>1</v>
      </c>
      <c r="T4726" s="42">
        <f>DataSet!G1081+DataSet!Q1081+DataSet!S1081</f>
        <v>4</v>
      </c>
      <c r="U4726" s="16" t="str">
        <f t="shared" si="664"/>
        <v>Low</v>
      </c>
      <c r="V4726" s="4">
        <v>1</v>
      </c>
      <c r="W4726" s="33">
        <f t="shared" si="665"/>
        <v>516.9354545454546</v>
      </c>
      <c r="X4726" s="2" t="s">
        <v>28</v>
      </c>
    </row>
    <row r="4727" spans="1:24" ht="14.25" customHeight="1" x14ac:dyDescent="0.25">
      <c r="A4727" s="2">
        <v>1130</v>
      </c>
      <c r="B4727" s="2">
        <v>63</v>
      </c>
      <c r="C4727" s="2" t="str">
        <f t="shared" si="657"/>
        <v>Seniors</v>
      </c>
      <c r="D4727" s="2" t="s">
        <v>26</v>
      </c>
      <c r="E4727" s="2" t="s">
        <v>27</v>
      </c>
      <c r="F4727" s="2">
        <v>94.12</v>
      </c>
      <c r="G4727" s="2">
        <f t="shared" si="658"/>
        <v>1</v>
      </c>
      <c r="H4727" s="6">
        <v>45326</v>
      </c>
      <c r="I4727" s="12" t="str">
        <f t="shared" si="659"/>
        <v>2024</v>
      </c>
      <c r="J4727" s="10" t="str">
        <f t="shared" si="660"/>
        <v>Feb</v>
      </c>
      <c r="K4727" s="12" t="str">
        <f t="shared" si="661"/>
        <v>04</v>
      </c>
      <c r="L4727" s="2" t="s">
        <v>30</v>
      </c>
      <c r="M4727" s="2" t="s">
        <v>25</v>
      </c>
      <c r="N4727" s="2">
        <v>0.2</v>
      </c>
      <c r="O4727" s="2" t="s">
        <v>21</v>
      </c>
      <c r="P4727" s="2">
        <v>1</v>
      </c>
      <c r="Q4727" s="2">
        <f t="shared" si="662"/>
        <v>1</v>
      </c>
      <c r="R4727" s="2">
        <v>94.12</v>
      </c>
      <c r="S4727" s="2">
        <f t="shared" si="663"/>
        <v>2</v>
      </c>
      <c r="T4727" s="42">
        <f>DataSet!G1131+DataSet!Q1131+DataSet!S1131</f>
        <v>4</v>
      </c>
      <c r="U4727" s="16" t="str">
        <f t="shared" si="664"/>
        <v>Low</v>
      </c>
      <c r="V4727" s="4">
        <v>1</v>
      </c>
      <c r="W4727" s="33">
        <f t="shared" si="665"/>
        <v>522.91481481481503</v>
      </c>
      <c r="X4727" s="2" t="s">
        <v>22</v>
      </c>
    </row>
    <row r="4728" spans="1:24" ht="14.25" customHeight="1" x14ac:dyDescent="0.25">
      <c r="A4728" s="2">
        <v>1191</v>
      </c>
      <c r="B4728" s="2">
        <v>21</v>
      </c>
      <c r="C4728" s="2" t="str">
        <f t="shared" si="657"/>
        <v>Young Adults</v>
      </c>
      <c r="D4728" s="2" t="s">
        <v>18</v>
      </c>
      <c r="E4728" s="2" t="s">
        <v>29</v>
      </c>
      <c r="F4728" s="2">
        <v>535.38</v>
      </c>
      <c r="G4728" s="2">
        <f t="shared" si="658"/>
        <v>2</v>
      </c>
      <c r="H4728" s="6">
        <v>45387</v>
      </c>
      <c r="I4728" s="12" t="str">
        <f t="shared" si="659"/>
        <v>2024</v>
      </c>
      <c r="J4728" s="10" t="str">
        <f t="shared" si="660"/>
        <v>Apr</v>
      </c>
      <c r="K4728" s="12" t="str">
        <f t="shared" si="661"/>
        <v>05</v>
      </c>
      <c r="L4728" s="2" t="s">
        <v>24</v>
      </c>
      <c r="M4728" s="2" t="s">
        <v>25</v>
      </c>
      <c r="N4728" s="2">
        <v>0.2</v>
      </c>
      <c r="O4728" s="2" t="s">
        <v>21</v>
      </c>
      <c r="P4728" s="2">
        <v>7</v>
      </c>
      <c r="Q4728" s="2">
        <f t="shared" si="662"/>
        <v>2</v>
      </c>
      <c r="R4728" s="2">
        <v>76.48</v>
      </c>
      <c r="S4728" s="2">
        <f t="shared" si="663"/>
        <v>2</v>
      </c>
      <c r="T4728" s="42">
        <f>DataSet!G1192+DataSet!Q1192+DataSet!S1192</f>
        <v>4</v>
      </c>
      <c r="U4728" s="16" t="str">
        <f t="shared" si="664"/>
        <v>Low</v>
      </c>
      <c r="V4728" s="4">
        <v>5</v>
      </c>
      <c r="W4728" s="33">
        <f t="shared" si="665"/>
        <v>553.36681818181819</v>
      </c>
      <c r="X4728" s="2" t="s">
        <v>22</v>
      </c>
    </row>
    <row r="4729" spans="1:24" ht="14.25" customHeight="1" x14ac:dyDescent="0.25">
      <c r="A4729" s="2">
        <v>1192</v>
      </c>
      <c r="B4729" s="2">
        <v>60</v>
      </c>
      <c r="C4729" s="2" t="str">
        <f t="shared" si="657"/>
        <v>Seniors</v>
      </c>
      <c r="D4729" s="2" t="s">
        <v>23</v>
      </c>
      <c r="E4729" s="2" t="s">
        <v>13</v>
      </c>
      <c r="F4729" s="2">
        <v>917.7</v>
      </c>
      <c r="G4729" s="2">
        <f t="shared" si="658"/>
        <v>3</v>
      </c>
      <c r="H4729" s="6">
        <v>45388</v>
      </c>
      <c r="I4729" s="12" t="str">
        <f t="shared" si="659"/>
        <v>2024</v>
      </c>
      <c r="J4729" s="10" t="str">
        <f t="shared" si="660"/>
        <v>Apr</v>
      </c>
      <c r="K4729" s="12" t="str">
        <f t="shared" si="661"/>
        <v>06</v>
      </c>
      <c r="L4729" s="2" t="s">
        <v>20</v>
      </c>
      <c r="M4729" s="2" t="s">
        <v>25</v>
      </c>
      <c r="N4729" s="2">
        <v>0.2</v>
      </c>
      <c r="O4729" s="2" t="s">
        <v>21</v>
      </c>
      <c r="P4729" s="2">
        <v>12</v>
      </c>
      <c r="Q4729" s="2">
        <f t="shared" si="662"/>
        <v>2</v>
      </c>
      <c r="R4729" s="2">
        <v>76.48</v>
      </c>
      <c r="S4729" s="2">
        <f t="shared" si="663"/>
        <v>2</v>
      </c>
      <c r="T4729" s="42">
        <f>DataSet!G1193+DataSet!Q1193+DataSet!S1193</f>
        <v>7</v>
      </c>
      <c r="U4729" s="16" t="str">
        <f t="shared" si="664"/>
        <v>High</v>
      </c>
      <c r="V4729" s="4">
        <v>3</v>
      </c>
      <c r="W4729" s="33">
        <f t="shared" si="665"/>
        <v>524.15313432835808</v>
      </c>
      <c r="X4729" s="2" t="s">
        <v>22</v>
      </c>
    </row>
    <row r="4730" spans="1:24" ht="14.25" customHeight="1" x14ac:dyDescent="0.25">
      <c r="A4730" s="2">
        <v>1439</v>
      </c>
      <c r="B4730" s="2">
        <v>60</v>
      </c>
      <c r="C4730" s="2" t="str">
        <f t="shared" si="657"/>
        <v>Seniors</v>
      </c>
      <c r="D4730" s="2" t="s">
        <v>23</v>
      </c>
      <c r="E4730" s="2" t="s">
        <v>29</v>
      </c>
      <c r="F4730" s="2">
        <v>630.97</v>
      </c>
      <c r="G4730" s="2">
        <f t="shared" si="658"/>
        <v>2</v>
      </c>
      <c r="H4730" s="6">
        <v>45635</v>
      </c>
      <c r="I4730" s="12" t="str">
        <f t="shared" si="659"/>
        <v>2024</v>
      </c>
      <c r="J4730" s="10" t="str">
        <f t="shared" si="660"/>
        <v>Dec</v>
      </c>
      <c r="K4730" s="12" t="str">
        <f t="shared" si="661"/>
        <v>09</v>
      </c>
      <c r="L4730" s="2" t="s">
        <v>30</v>
      </c>
      <c r="M4730" s="2" t="s">
        <v>15</v>
      </c>
      <c r="N4730" s="2">
        <v>0.2</v>
      </c>
      <c r="O4730" s="2" t="s">
        <v>21</v>
      </c>
      <c r="P4730" s="2">
        <v>1</v>
      </c>
      <c r="Q4730" s="2">
        <f t="shared" si="662"/>
        <v>1</v>
      </c>
      <c r="R4730" s="2">
        <v>630.97</v>
      </c>
      <c r="S4730" s="2">
        <f t="shared" si="663"/>
        <v>3</v>
      </c>
      <c r="T4730" s="42">
        <f>DataSet!G1440+DataSet!Q1440+DataSet!S1440</f>
        <v>5</v>
      </c>
      <c r="U4730" s="16" t="str">
        <f t="shared" si="664"/>
        <v>Medium</v>
      </c>
      <c r="V4730" s="4">
        <v>4</v>
      </c>
      <c r="W4730" s="33">
        <f t="shared" si="665"/>
        <v>556.26684210526321</v>
      </c>
      <c r="X4730" s="2" t="s">
        <v>17</v>
      </c>
    </row>
    <row r="4731" spans="1:24" ht="14.25" customHeight="1" x14ac:dyDescent="0.25">
      <c r="A4731" s="2">
        <v>1484</v>
      </c>
      <c r="B4731" s="2">
        <v>36</v>
      </c>
      <c r="C4731" s="2" t="str">
        <f t="shared" si="657"/>
        <v>Early Adults</v>
      </c>
      <c r="D4731" s="2" t="s">
        <v>18</v>
      </c>
      <c r="E4731" s="2" t="s">
        <v>27</v>
      </c>
      <c r="F4731" s="2">
        <v>974.37</v>
      </c>
      <c r="G4731" s="2">
        <f t="shared" si="658"/>
        <v>3</v>
      </c>
      <c r="H4731" s="6">
        <v>45680</v>
      </c>
      <c r="I4731" s="12" t="str">
        <f t="shared" si="659"/>
        <v>2025</v>
      </c>
      <c r="J4731" s="10" t="str">
        <f t="shared" si="660"/>
        <v>Jan</v>
      </c>
      <c r="K4731" s="12" t="str">
        <f t="shared" si="661"/>
        <v>23</v>
      </c>
      <c r="L4731" s="2" t="s">
        <v>30</v>
      </c>
      <c r="M4731" s="2" t="s">
        <v>25</v>
      </c>
      <c r="N4731" s="2">
        <v>0.2</v>
      </c>
      <c r="O4731" s="2" t="s">
        <v>21</v>
      </c>
      <c r="P4731" s="2">
        <v>14</v>
      </c>
      <c r="Q4731" s="2">
        <f t="shared" si="662"/>
        <v>2</v>
      </c>
      <c r="R4731" s="2">
        <v>69.599999999999994</v>
      </c>
      <c r="S4731" s="2">
        <f t="shared" si="663"/>
        <v>2</v>
      </c>
      <c r="T4731" s="42">
        <f>DataSet!G1485+DataSet!Q1485+DataSet!S1485</f>
        <v>5</v>
      </c>
      <c r="U4731" s="16" t="str">
        <f t="shared" si="664"/>
        <v>Medium</v>
      </c>
      <c r="V4731" s="4">
        <v>1</v>
      </c>
      <c r="W4731" s="33">
        <f t="shared" si="665"/>
        <v>531.005283018868</v>
      </c>
      <c r="X4731" s="2" t="s">
        <v>17</v>
      </c>
    </row>
    <row r="4732" spans="1:24" ht="14.25" customHeight="1" x14ac:dyDescent="0.25">
      <c r="A4732" s="2">
        <v>1534</v>
      </c>
      <c r="B4732" s="2">
        <v>58</v>
      </c>
      <c r="C4732" s="2" t="str">
        <f t="shared" si="657"/>
        <v>Late Adults</v>
      </c>
      <c r="D4732" s="2" t="s">
        <v>23</v>
      </c>
      <c r="E4732" s="2" t="s">
        <v>19</v>
      </c>
      <c r="F4732" s="2">
        <v>823.88</v>
      </c>
      <c r="G4732" s="2">
        <f t="shared" si="658"/>
        <v>3</v>
      </c>
      <c r="H4732" s="6">
        <v>45730</v>
      </c>
      <c r="I4732" s="12" t="str">
        <f t="shared" si="659"/>
        <v>2025</v>
      </c>
      <c r="J4732" s="10" t="str">
        <f t="shared" si="660"/>
        <v>Mar</v>
      </c>
      <c r="K4732" s="12" t="str">
        <f t="shared" si="661"/>
        <v>14</v>
      </c>
      <c r="L4732" s="2" t="s">
        <v>30</v>
      </c>
      <c r="M4732" s="2" t="s">
        <v>15</v>
      </c>
      <c r="N4732" s="2">
        <v>0.2</v>
      </c>
      <c r="O4732" s="2" t="s">
        <v>21</v>
      </c>
      <c r="P4732" s="2">
        <v>19</v>
      </c>
      <c r="Q4732" s="2">
        <f t="shared" si="662"/>
        <v>3</v>
      </c>
      <c r="R4732" s="2">
        <v>43.36</v>
      </c>
      <c r="S4732" s="2">
        <f t="shared" si="663"/>
        <v>1</v>
      </c>
      <c r="T4732" s="42">
        <f>DataSet!G1535+DataSet!Q1535+DataSet!S1535</f>
        <v>7</v>
      </c>
      <c r="U4732" s="16" t="str">
        <f t="shared" si="664"/>
        <v>High</v>
      </c>
      <c r="V4732" s="4">
        <v>5</v>
      </c>
      <c r="W4732" s="33">
        <f t="shared" si="665"/>
        <v>553.78511627906971</v>
      </c>
      <c r="X4732" s="2" t="s">
        <v>22</v>
      </c>
    </row>
    <row r="4733" spans="1:24" ht="14.25" customHeight="1" x14ac:dyDescent="0.25">
      <c r="A4733" s="2">
        <v>2208</v>
      </c>
      <c r="B4733" s="2">
        <v>24</v>
      </c>
      <c r="C4733" s="2" t="str">
        <f t="shared" si="657"/>
        <v>Young Adults</v>
      </c>
      <c r="D4733" s="2" t="s">
        <v>26</v>
      </c>
      <c r="E4733" s="2" t="s">
        <v>13</v>
      </c>
      <c r="F4733" s="2">
        <v>310.01</v>
      </c>
      <c r="G4733" s="2">
        <f t="shared" si="658"/>
        <v>1</v>
      </c>
      <c r="H4733" s="6">
        <v>46404</v>
      </c>
      <c r="I4733" s="12" t="str">
        <f t="shared" si="659"/>
        <v>2027</v>
      </c>
      <c r="J4733" s="10" t="str">
        <f t="shared" si="660"/>
        <v>Jan</v>
      </c>
      <c r="K4733" s="12" t="str">
        <f t="shared" si="661"/>
        <v>17</v>
      </c>
      <c r="L4733" s="2" t="s">
        <v>20</v>
      </c>
      <c r="M4733" s="2" t="s">
        <v>15</v>
      </c>
      <c r="N4733" s="2">
        <v>0.2</v>
      </c>
      <c r="O4733" s="2" t="s">
        <v>21</v>
      </c>
      <c r="P4733" s="2">
        <v>6</v>
      </c>
      <c r="Q4733" s="2">
        <f t="shared" si="662"/>
        <v>2</v>
      </c>
      <c r="R4733" s="2">
        <v>51.67</v>
      </c>
      <c r="S4733" s="2">
        <f t="shared" si="663"/>
        <v>2</v>
      </c>
      <c r="T4733" s="42">
        <f>DataSet!G2209+DataSet!Q2209+DataSet!S2209</f>
        <v>6</v>
      </c>
      <c r="U4733" s="16" t="str">
        <f t="shared" si="664"/>
        <v>Medium</v>
      </c>
      <c r="V4733" s="4">
        <v>5</v>
      </c>
      <c r="W4733" s="33">
        <f t="shared" si="665"/>
        <v>547.35428571428565</v>
      </c>
      <c r="X4733" s="2" t="s">
        <v>28</v>
      </c>
    </row>
    <row r="4734" spans="1:24" ht="14.25" customHeight="1" x14ac:dyDescent="0.25">
      <c r="A4734" s="2">
        <v>2420</v>
      </c>
      <c r="B4734" s="2">
        <v>47</v>
      </c>
      <c r="C4734" s="2" t="str">
        <f t="shared" si="657"/>
        <v>Mid Adults</v>
      </c>
      <c r="D4734" s="2" t="s">
        <v>12</v>
      </c>
      <c r="E4734" s="2" t="s">
        <v>19</v>
      </c>
      <c r="F4734" s="2">
        <v>290.23</v>
      </c>
      <c r="G4734" s="2">
        <f t="shared" si="658"/>
        <v>1</v>
      </c>
      <c r="H4734" s="6">
        <v>46616</v>
      </c>
      <c r="I4734" s="12" t="str">
        <f t="shared" si="659"/>
        <v>2027</v>
      </c>
      <c r="J4734" s="10" t="str">
        <f t="shared" si="660"/>
        <v>Aug</v>
      </c>
      <c r="K4734" s="12" t="str">
        <f t="shared" si="661"/>
        <v>17</v>
      </c>
      <c r="L4734" s="2" t="s">
        <v>14</v>
      </c>
      <c r="M4734" s="2" t="s">
        <v>15</v>
      </c>
      <c r="N4734" s="2">
        <v>0.2</v>
      </c>
      <c r="O4734" s="2" t="s">
        <v>21</v>
      </c>
      <c r="P4734" s="2">
        <v>5</v>
      </c>
      <c r="Q4734" s="2">
        <f t="shared" si="662"/>
        <v>1</v>
      </c>
      <c r="R4734" s="2">
        <v>58.05</v>
      </c>
      <c r="S4734" s="2">
        <f t="shared" si="663"/>
        <v>2</v>
      </c>
      <c r="T4734" s="42">
        <f>DataSet!G2421+DataSet!Q2421+DataSet!S2421</f>
        <v>6</v>
      </c>
      <c r="U4734" s="16" t="str">
        <f t="shared" si="664"/>
        <v>Medium</v>
      </c>
      <c r="V4734" s="4">
        <v>3</v>
      </c>
      <c r="W4734" s="33">
        <f t="shared" si="665"/>
        <v>518.19030303030297</v>
      </c>
      <c r="X4734" s="2" t="s">
        <v>17</v>
      </c>
    </row>
    <row r="4735" spans="1:24" ht="14.25" customHeight="1" x14ac:dyDescent="0.25">
      <c r="A4735" s="2">
        <v>2616</v>
      </c>
      <c r="B4735" s="2">
        <v>30</v>
      </c>
      <c r="C4735" s="2" t="str">
        <f t="shared" si="657"/>
        <v>Early Adults</v>
      </c>
      <c r="D4735" s="2" t="s">
        <v>18</v>
      </c>
      <c r="E4735" s="2" t="s">
        <v>29</v>
      </c>
      <c r="F4735" s="2">
        <v>817.12</v>
      </c>
      <c r="G4735" s="2">
        <f t="shared" si="658"/>
        <v>3</v>
      </c>
      <c r="H4735" s="6">
        <v>46812</v>
      </c>
      <c r="I4735" s="12" t="str">
        <f t="shared" si="659"/>
        <v>2028</v>
      </c>
      <c r="J4735" s="10" t="str">
        <f t="shared" si="660"/>
        <v>Feb</v>
      </c>
      <c r="K4735" s="12" t="str">
        <f t="shared" si="661"/>
        <v>29</v>
      </c>
      <c r="L4735" s="2" t="s">
        <v>14</v>
      </c>
      <c r="M4735" s="2" t="s">
        <v>15</v>
      </c>
      <c r="N4735" s="2">
        <v>0.2</v>
      </c>
      <c r="O4735" s="2" t="s">
        <v>21</v>
      </c>
      <c r="P4735" s="2">
        <v>10</v>
      </c>
      <c r="Q4735" s="2">
        <f t="shared" si="662"/>
        <v>2</v>
      </c>
      <c r="R4735" s="2">
        <v>81.709999999999994</v>
      </c>
      <c r="S4735" s="2">
        <f t="shared" si="663"/>
        <v>2</v>
      </c>
      <c r="T4735" s="42">
        <f>DataSet!G2617+DataSet!Q2617+DataSet!S2617</f>
        <v>7</v>
      </c>
      <c r="U4735" s="16" t="str">
        <f t="shared" si="664"/>
        <v>High</v>
      </c>
      <c r="V4735" s="4">
        <v>5</v>
      </c>
      <c r="W4735" s="33">
        <f t="shared" si="665"/>
        <v>553.14317073170719</v>
      </c>
      <c r="X4735" s="2" t="s">
        <v>28</v>
      </c>
    </row>
    <row r="4736" spans="1:24" ht="14.25" customHeight="1" x14ac:dyDescent="0.25">
      <c r="A4736" s="2">
        <v>2619</v>
      </c>
      <c r="B4736" s="2">
        <v>28</v>
      </c>
      <c r="C4736" s="2" t="str">
        <f t="shared" si="657"/>
        <v>Young Adults</v>
      </c>
      <c r="D4736" s="2" t="s">
        <v>18</v>
      </c>
      <c r="E4736" s="2" t="s">
        <v>19</v>
      </c>
      <c r="F4736" s="2">
        <v>270.66000000000003</v>
      </c>
      <c r="G4736" s="2">
        <f t="shared" si="658"/>
        <v>1</v>
      </c>
      <c r="H4736" s="6">
        <v>46815</v>
      </c>
      <c r="I4736" s="12" t="str">
        <f t="shared" si="659"/>
        <v>2028</v>
      </c>
      <c r="J4736" s="10" t="str">
        <f t="shared" si="660"/>
        <v>Mar</v>
      </c>
      <c r="K4736" s="12" t="str">
        <f t="shared" si="661"/>
        <v>03</v>
      </c>
      <c r="L4736" s="2" t="s">
        <v>14</v>
      </c>
      <c r="M4736" s="2" t="s">
        <v>15</v>
      </c>
      <c r="N4736" s="2">
        <v>0.2</v>
      </c>
      <c r="O4736" s="2" t="s">
        <v>21</v>
      </c>
      <c r="P4736" s="2">
        <v>1</v>
      </c>
      <c r="Q4736" s="2">
        <f t="shared" si="662"/>
        <v>1</v>
      </c>
      <c r="R4736" s="2">
        <v>270.66000000000003</v>
      </c>
      <c r="S4736" s="2">
        <f t="shared" si="663"/>
        <v>3</v>
      </c>
      <c r="T4736" s="42">
        <f>DataSet!G2620+DataSet!Q2620+DataSet!S2620</f>
        <v>7</v>
      </c>
      <c r="U4736" s="16" t="str">
        <f t="shared" si="664"/>
        <v>High</v>
      </c>
      <c r="V4736" s="4">
        <v>1</v>
      </c>
      <c r="W4736" s="33">
        <f t="shared" si="665"/>
        <v>522.47903846153861</v>
      </c>
      <c r="X4736" s="2" t="s">
        <v>28</v>
      </c>
    </row>
    <row r="4737" spans="1:24" ht="14.25" customHeight="1" x14ac:dyDescent="0.25">
      <c r="A4737" s="2">
        <v>2938</v>
      </c>
      <c r="B4737" s="2">
        <v>36</v>
      </c>
      <c r="C4737" s="2" t="str">
        <f t="shared" si="657"/>
        <v>Early Adults</v>
      </c>
      <c r="D4737" s="2" t="s">
        <v>18</v>
      </c>
      <c r="E4737" s="2" t="s">
        <v>13</v>
      </c>
      <c r="F4737" s="2">
        <v>155.13</v>
      </c>
      <c r="G4737" s="2">
        <f t="shared" si="658"/>
        <v>1</v>
      </c>
      <c r="H4737" s="6">
        <v>47134</v>
      </c>
      <c r="I4737" s="12" t="str">
        <f t="shared" si="659"/>
        <v>2029</v>
      </c>
      <c r="J4737" s="10" t="str">
        <f t="shared" si="660"/>
        <v>Jan</v>
      </c>
      <c r="K4737" s="12" t="str">
        <f t="shared" si="661"/>
        <v>16</v>
      </c>
      <c r="L4737" s="2" t="s">
        <v>30</v>
      </c>
      <c r="M4737" s="2" t="s">
        <v>15</v>
      </c>
      <c r="N4737" s="2">
        <v>0.2</v>
      </c>
      <c r="O4737" s="2" t="s">
        <v>16</v>
      </c>
      <c r="P4737" s="2">
        <v>5</v>
      </c>
      <c r="Q4737" s="2">
        <f t="shared" si="662"/>
        <v>1</v>
      </c>
      <c r="R4737" s="2">
        <v>31.03</v>
      </c>
      <c r="S4737" s="2">
        <f t="shared" si="663"/>
        <v>1</v>
      </c>
      <c r="T4737" s="42">
        <f>DataSet!G2939+DataSet!Q2939+DataSet!S2939</f>
        <v>4</v>
      </c>
      <c r="U4737" s="16" t="str">
        <f t="shared" si="664"/>
        <v>Low</v>
      </c>
      <c r="V4737" s="4">
        <v>5</v>
      </c>
      <c r="W4737" s="33">
        <f t="shared" si="665"/>
        <v>546.54374999999993</v>
      </c>
      <c r="X4737" s="2" t="s">
        <v>22</v>
      </c>
    </row>
    <row r="4738" spans="1:24" ht="14.25" customHeight="1" x14ac:dyDescent="0.25">
      <c r="A4738" s="2">
        <v>2983</v>
      </c>
      <c r="B4738" s="2">
        <v>36</v>
      </c>
      <c r="C4738" s="2" t="str">
        <f t="shared" ref="C4738:C4801" si="666">IF(AND(B4738&gt;=18, B4738&lt;=29), "Young Adults",
   IF(AND(B4738&gt;=30, B4738&lt;=39), "Early Adults",
      IF(AND(B4738&gt;=40, B4738&lt;=49), "Mid Adults",
         IF(AND(B4738&gt;=50, B4738&lt;=59), "Late Adults",
            IF(AND(B4738&gt;=60, B4738&lt;=69), "Seniors", "Out of Range")
         )
      )
   )
)</f>
        <v>Early Adults</v>
      </c>
      <c r="D4738" s="2" t="s">
        <v>26</v>
      </c>
      <c r="E4738" s="2" t="s">
        <v>29</v>
      </c>
      <c r="F4738" s="2">
        <v>494.47</v>
      </c>
      <c r="G4738" s="2">
        <f t="shared" ref="G4738:G4801" si="667">IF(F4738 &lt;= 350, 1, IF(F4738&gt; 350, IF(F4738 &lt;= 650, 2, 3)))</f>
        <v>2</v>
      </c>
      <c r="H4738" s="6">
        <v>47179</v>
      </c>
      <c r="I4738" s="12" t="str">
        <f t="shared" ref="I4738:I4801" si="668">TEXT(H4738, "yyyy")</f>
        <v>2029</v>
      </c>
      <c r="J4738" s="10" t="str">
        <f t="shared" ref="J4738:J4801" si="669">TEXT(H4738, "mmm")</f>
        <v>Mar</v>
      </c>
      <c r="K4738" s="12" t="str">
        <f t="shared" ref="K4738:K4801" si="670">TEXT(H4738, "dd")</f>
        <v>02</v>
      </c>
      <c r="L4738" s="2" t="s">
        <v>20</v>
      </c>
      <c r="M4738" s="2" t="s">
        <v>15</v>
      </c>
      <c r="N4738" s="2">
        <v>0.2</v>
      </c>
      <c r="O4738" s="2" t="s">
        <v>21</v>
      </c>
      <c r="P4738" s="2">
        <v>11</v>
      </c>
      <c r="Q4738" s="2">
        <f t="shared" ref="Q4738:Q4801" si="671">IF(P4738 &lt;= 5, 1, IF(P4738&gt; 5, IF(P4738 &lt;= 15, 2, 3)))</f>
        <v>2</v>
      </c>
      <c r="R4738" s="2">
        <v>44.95</v>
      </c>
      <c r="S4738" s="2">
        <f t="shared" ref="S4738:S4801" si="672">IF(R4738 &lt;= 50, 1, IF(R4738&gt; 50, IF(R4738 &lt;= 150, 2, 3)))</f>
        <v>1</v>
      </c>
      <c r="T4738" s="42">
        <f>DataSet!G2984+DataSet!Q2984+DataSet!S2984</f>
        <v>4</v>
      </c>
      <c r="U4738" s="16" t="str">
        <f t="shared" ref="U4738:U4801" si="673">IF(T4738&lt;=4,"Low",IF(T4738&lt;=6,"Medium","High"))</f>
        <v>Low</v>
      </c>
      <c r="V4738" s="4">
        <v>3</v>
      </c>
      <c r="W4738" s="33">
        <f t="shared" ref="W4738:W4801" si="674">AVERAGEIFS(F4738:F9737, V4738:V9737,V4738 )</f>
        <v>521.69738461538452</v>
      </c>
      <c r="X4738" s="2" t="s">
        <v>22</v>
      </c>
    </row>
    <row r="4739" spans="1:24" ht="14.25" customHeight="1" x14ac:dyDescent="0.25">
      <c r="A4739" s="2">
        <v>3116</v>
      </c>
      <c r="B4739" s="2">
        <v>36</v>
      </c>
      <c r="C4739" s="2" t="str">
        <f t="shared" si="666"/>
        <v>Early Adults</v>
      </c>
      <c r="D4739" s="2" t="s">
        <v>23</v>
      </c>
      <c r="E4739" s="2" t="s">
        <v>29</v>
      </c>
      <c r="F4739" s="2">
        <v>974.36</v>
      </c>
      <c r="G4739" s="2">
        <f t="shared" si="667"/>
        <v>3</v>
      </c>
      <c r="H4739" s="6">
        <v>47312</v>
      </c>
      <c r="I4739" s="12" t="str">
        <f t="shared" si="668"/>
        <v>2029</v>
      </c>
      <c r="J4739" s="10" t="str">
        <f t="shared" si="669"/>
        <v>Jul</v>
      </c>
      <c r="K4739" s="12" t="str">
        <f t="shared" si="670"/>
        <v>13</v>
      </c>
      <c r="L4739" s="2" t="s">
        <v>14</v>
      </c>
      <c r="M4739" s="2" t="s">
        <v>25</v>
      </c>
      <c r="N4739" s="2">
        <v>0.2</v>
      </c>
      <c r="O4739" s="2" t="s">
        <v>16</v>
      </c>
      <c r="P4739" s="2">
        <v>13</v>
      </c>
      <c r="Q4739" s="2">
        <f t="shared" si="671"/>
        <v>2</v>
      </c>
      <c r="R4739" s="2">
        <v>74.95</v>
      </c>
      <c r="S4739" s="2">
        <f t="shared" si="672"/>
        <v>2</v>
      </c>
      <c r="T4739" s="42">
        <f>DataSet!G3117+DataSet!Q3117+DataSet!S3117</f>
        <v>5</v>
      </c>
      <c r="U4739" s="16" t="str">
        <f t="shared" si="673"/>
        <v>Medium</v>
      </c>
      <c r="V4739" s="4">
        <v>3</v>
      </c>
      <c r="W4739" s="33">
        <f t="shared" si="674"/>
        <v>522.1228124999999</v>
      </c>
      <c r="X4739" s="2" t="s">
        <v>17</v>
      </c>
    </row>
    <row r="4740" spans="1:24" ht="14.25" customHeight="1" x14ac:dyDescent="0.25">
      <c r="A4740" s="2">
        <v>3450</v>
      </c>
      <c r="B4740" s="2">
        <v>21</v>
      </c>
      <c r="C4740" s="2" t="str">
        <f t="shared" si="666"/>
        <v>Young Adults</v>
      </c>
      <c r="D4740" s="2" t="s">
        <v>12</v>
      </c>
      <c r="E4740" s="2" t="s">
        <v>29</v>
      </c>
      <c r="F4740" s="2">
        <v>677.22</v>
      </c>
      <c r="G4740" s="2">
        <f t="shared" si="667"/>
        <v>3</v>
      </c>
      <c r="H4740" s="6">
        <v>47646</v>
      </c>
      <c r="I4740" s="12" t="str">
        <f t="shared" si="668"/>
        <v>2030</v>
      </c>
      <c r="J4740" s="10" t="str">
        <f t="shared" si="669"/>
        <v>Jun</v>
      </c>
      <c r="K4740" s="12" t="str">
        <f t="shared" si="670"/>
        <v>12</v>
      </c>
      <c r="L4740" s="2" t="s">
        <v>30</v>
      </c>
      <c r="M4740" s="2" t="s">
        <v>25</v>
      </c>
      <c r="N4740" s="2">
        <v>0.2</v>
      </c>
      <c r="O4740" s="2" t="s">
        <v>21</v>
      </c>
      <c r="P4740" s="2">
        <v>4</v>
      </c>
      <c r="Q4740" s="2">
        <f t="shared" si="671"/>
        <v>1</v>
      </c>
      <c r="R4740" s="2">
        <v>169.3</v>
      </c>
      <c r="S4740" s="2">
        <f t="shared" si="672"/>
        <v>3</v>
      </c>
      <c r="T4740" s="42">
        <f>DataSet!G3451+DataSet!Q3451+DataSet!S3451</f>
        <v>5</v>
      </c>
      <c r="U4740" s="16" t="str">
        <f t="shared" si="673"/>
        <v>Medium</v>
      </c>
      <c r="V4740" s="4">
        <v>3</v>
      </c>
      <c r="W4740" s="33">
        <f t="shared" si="674"/>
        <v>514.94444444444423</v>
      </c>
      <c r="X4740" s="2" t="s">
        <v>17</v>
      </c>
    </row>
    <row r="4741" spans="1:24" ht="14.25" customHeight="1" x14ac:dyDescent="0.25">
      <c r="A4741" s="2">
        <v>3526</v>
      </c>
      <c r="B4741" s="2">
        <v>36</v>
      </c>
      <c r="C4741" s="2" t="str">
        <f t="shared" si="666"/>
        <v>Early Adults</v>
      </c>
      <c r="D4741" s="2" t="s">
        <v>23</v>
      </c>
      <c r="E4741" s="2" t="s">
        <v>13</v>
      </c>
      <c r="F4741" s="2">
        <v>345.45</v>
      </c>
      <c r="G4741" s="2">
        <f t="shared" si="667"/>
        <v>1</v>
      </c>
      <c r="H4741" s="6">
        <v>47722</v>
      </c>
      <c r="I4741" s="12" t="str">
        <f t="shared" si="668"/>
        <v>2030</v>
      </c>
      <c r="J4741" s="10" t="str">
        <f t="shared" si="669"/>
        <v>Aug</v>
      </c>
      <c r="K4741" s="12" t="str">
        <f t="shared" si="670"/>
        <v>27</v>
      </c>
      <c r="L4741" s="2" t="s">
        <v>30</v>
      </c>
      <c r="M4741" s="2" t="s">
        <v>25</v>
      </c>
      <c r="N4741" s="2">
        <v>0.2</v>
      </c>
      <c r="O4741" s="2" t="s">
        <v>21</v>
      </c>
      <c r="P4741" s="2">
        <v>19</v>
      </c>
      <c r="Q4741" s="2">
        <f t="shared" si="671"/>
        <v>3</v>
      </c>
      <c r="R4741" s="2">
        <v>18.18</v>
      </c>
      <c r="S4741" s="2">
        <f t="shared" si="672"/>
        <v>1</v>
      </c>
      <c r="T4741" s="42">
        <f>DataSet!G3527+DataSet!Q3527+DataSet!S3527</f>
        <v>6</v>
      </c>
      <c r="U4741" s="16" t="str">
        <f t="shared" si="673"/>
        <v>Medium</v>
      </c>
      <c r="V4741" s="4">
        <v>4</v>
      </c>
      <c r="W4741" s="33">
        <f t="shared" si="674"/>
        <v>554.93285714285719</v>
      </c>
      <c r="X4741" s="2" t="s">
        <v>17</v>
      </c>
    </row>
    <row r="4742" spans="1:24" ht="14.25" customHeight="1" x14ac:dyDescent="0.25">
      <c r="A4742" s="2">
        <v>3537</v>
      </c>
      <c r="B4742" s="2">
        <v>59</v>
      </c>
      <c r="C4742" s="2" t="str">
        <f t="shared" si="666"/>
        <v>Late Adults</v>
      </c>
      <c r="D4742" s="2" t="s">
        <v>23</v>
      </c>
      <c r="E4742" s="2" t="s">
        <v>19</v>
      </c>
      <c r="F4742" s="2">
        <v>725.69</v>
      </c>
      <c r="G4742" s="2">
        <f t="shared" si="667"/>
        <v>3</v>
      </c>
      <c r="H4742" s="6">
        <v>47733</v>
      </c>
      <c r="I4742" s="12" t="str">
        <f t="shared" si="668"/>
        <v>2030</v>
      </c>
      <c r="J4742" s="10" t="str">
        <f t="shared" si="669"/>
        <v>Sep</v>
      </c>
      <c r="K4742" s="12" t="str">
        <f t="shared" si="670"/>
        <v>07</v>
      </c>
      <c r="L4742" s="2" t="s">
        <v>24</v>
      </c>
      <c r="M4742" s="2" t="s">
        <v>25</v>
      </c>
      <c r="N4742" s="2">
        <v>0.2</v>
      </c>
      <c r="O4742" s="2" t="s">
        <v>16</v>
      </c>
      <c r="P4742" s="2">
        <v>9</v>
      </c>
      <c r="Q4742" s="2">
        <f t="shared" si="671"/>
        <v>2</v>
      </c>
      <c r="R4742" s="2">
        <v>80.63</v>
      </c>
      <c r="S4742" s="2">
        <f t="shared" si="672"/>
        <v>2</v>
      </c>
      <c r="T4742" s="42">
        <f>DataSet!G3538+DataSet!Q3538+DataSet!S3538</f>
        <v>8</v>
      </c>
      <c r="U4742" s="16" t="str">
        <f t="shared" si="673"/>
        <v>High</v>
      </c>
      <c r="V4742" s="4">
        <v>4</v>
      </c>
      <c r="W4742" s="33">
        <f t="shared" si="674"/>
        <v>558.74163636363642</v>
      </c>
      <c r="X4742" s="2" t="s">
        <v>22</v>
      </c>
    </row>
    <row r="4743" spans="1:24" ht="14.25" customHeight="1" x14ac:dyDescent="0.25">
      <c r="A4743" s="2">
        <v>4244</v>
      </c>
      <c r="B4743" s="2">
        <v>39</v>
      </c>
      <c r="C4743" s="2" t="str">
        <f t="shared" si="666"/>
        <v>Early Adults</v>
      </c>
      <c r="D4743" s="2" t="s">
        <v>12</v>
      </c>
      <c r="E4743" s="2" t="s">
        <v>29</v>
      </c>
      <c r="F4743" s="2">
        <v>963.88</v>
      </c>
      <c r="G4743" s="2">
        <f t="shared" si="667"/>
        <v>3</v>
      </c>
      <c r="H4743" s="6">
        <v>48440</v>
      </c>
      <c r="I4743" s="12" t="str">
        <f t="shared" si="668"/>
        <v>2032</v>
      </c>
      <c r="J4743" s="10" t="str">
        <f t="shared" si="669"/>
        <v>Aug</v>
      </c>
      <c r="K4743" s="12" t="str">
        <f t="shared" si="670"/>
        <v>14</v>
      </c>
      <c r="L4743" s="2" t="s">
        <v>24</v>
      </c>
      <c r="M4743" s="2" t="s">
        <v>15</v>
      </c>
      <c r="N4743" s="2">
        <v>0.2</v>
      </c>
      <c r="O4743" s="2" t="s">
        <v>16</v>
      </c>
      <c r="P4743" s="2">
        <v>10</v>
      </c>
      <c r="Q4743" s="2">
        <f t="shared" si="671"/>
        <v>2</v>
      </c>
      <c r="R4743" s="2">
        <v>96.39</v>
      </c>
      <c r="S4743" s="2">
        <f t="shared" si="672"/>
        <v>2</v>
      </c>
      <c r="T4743" s="42">
        <f>DataSet!G4245+DataSet!Q4245+DataSet!S4245</f>
        <v>7</v>
      </c>
      <c r="U4743" s="16" t="str">
        <f t="shared" si="673"/>
        <v>High</v>
      </c>
      <c r="V4743" s="4">
        <v>3</v>
      </c>
      <c r="W4743" s="33">
        <f t="shared" si="674"/>
        <v>512.32709677419336</v>
      </c>
      <c r="X4743" s="2" t="s">
        <v>28</v>
      </c>
    </row>
    <row r="4744" spans="1:24" ht="14.25" customHeight="1" x14ac:dyDescent="0.25">
      <c r="A4744" s="2">
        <v>4291</v>
      </c>
      <c r="B4744" s="2">
        <v>53</v>
      </c>
      <c r="C4744" s="2" t="str">
        <f t="shared" si="666"/>
        <v>Late Adults</v>
      </c>
      <c r="D4744" s="2" t="s">
        <v>23</v>
      </c>
      <c r="E4744" s="2" t="s">
        <v>13</v>
      </c>
      <c r="F4744" s="2">
        <v>90.34</v>
      </c>
      <c r="G4744" s="2">
        <f t="shared" si="667"/>
        <v>1</v>
      </c>
      <c r="H4744" s="6">
        <v>48487</v>
      </c>
      <c r="I4744" s="12" t="str">
        <f t="shared" si="668"/>
        <v>2032</v>
      </c>
      <c r="J4744" s="10" t="str">
        <f t="shared" si="669"/>
        <v>Sep</v>
      </c>
      <c r="K4744" s="12" t="str">
        <f t="shared" si="670"/>
        <v>30</v>
      </c>
      <c r="L4744" s="2" t="s">
        <v>24</v>
      </c>
      <c r="M4744" s="2" t="s">
        <v>15</v>
      </c>
      <c r="N4744" s="2">
        <v>0.2</v>
      </c>
      <c r="O4744" s="2" t="s">
        <v>16</v>
      </c>
      <c r="P4744" s="2">
        <v>4</v>
      </c>
      <c r="Q4744" s="2">
        <f t="shared" si="671"/>
        <v>1</v>
      </c>
      <c r="R4744" s="2">
        <v>22.58</v>
      </c>
      <c r="S4744" s="2">
        <f t="shared" si="672"/>
        <v>1</v>
      </c>
      <c r="T4744" s="42">
        <f>DataSet!G4292+DataSet!Q4292+DataSet!S4292</f>
        <v>5</v>
      </c>
      <c r="U4744" s="16" t="str">
        <f t="shared" si="673"/>
        <v>Medium</v>
      </c>
      <c r="V4744" s="4">
        <v>3</v>
      </c>
      <c r="W4744" s="33">
        <f t="shared" si="674"/>
        <v>504.92459016393423</v>
      </c>
      <c r="X4744" s="2" t="s">
        <v>22</v>
      </c>
    </row>
    <row r="4745" spans="1:24" ht="14.25" customHeight="1" x14ac:dyDescent="0.25">
      <c r="A4745" s="2">
        <v>4549</v>
      </c>
      <c r="B4745" s="2">
        <v>39</v>
      </c>
      <c r="C4745" s="2" t="str">
        <f t="shared" si="666"/>
        <v>Early Adults</v>
      </c>
      <c r="D4745" s="2" t="s">
        <v>26</v>
      </c>
      <c r="E4745" s="2" t="s">
        <v>13</v>
      </c>
      <c r="F4745" s="2">
        <v>72.73</v>
      </c>
      <c r="G4745" s="2">
        <f t="shared" si="667"/>
        <v>1</v>
      </c>
      <c r="H4745" s="6">
        <v>48745</v>
      </c>
      <c r="I4745" s="12" t="str">
        <f t="shared" si="668"/>
        <v>2033</v>
      </c>
      <c r="J4745" s="10" t="str">
        <f t="shared" si="669"/>
        <v>Jun</v>
      </c>
      <c r="K4745" s="12" t="str">
        <f t="shared" si="670"/>
        <v>15</v>
      </c>
      <c r="L4745" s="2" t="s">
        <v>30</v>
      </c>
      <c r="M4745" s="2" t="s">
        <v>15</v>
      </c>
      <c r="N4745" s="2">
        <v>0.2</v>
      </c>
      <c r="O4745" s="2" t="s">
        <v>16</v>
      </c>
      <c r="P4745" s="2">
        <v>9</v>
      </c>
      <c r="Q4745" s="2">
        <f t="shared" si="671"/>
        <v>2</v>
      </c>
      <c r="R4745" s="2">
        <v>8.08</v>
      </c>
      <c r="S4745" s="2">
        <f t="shared" si="672"/>
        <v>1</v>
      </c>
      <c r="T4745" s="42">
        <f>DataSet!G4550+DataSet!Q4550+DataSet!S4550</f>
        <v>7</v>
      </c>
      <c r="U4745" s="16" t="str">
        <f t="shared" si="673"/>
        <v>High</v>
      </c>
      <c r="V4745" s="4">
        <v>3</v>
      </c>
      <c r="W4745" s="33">
        <f t="shared" si="674"/>
        <v>511.83433333333312</v>
      </c>
      <c r="X4745" s="2" t="s">
        <v>17</v>
      </c>
    </row>
    <row r="4746" spans="1:24" ht="14.25" customHeight="1" x14ac:dyDescent="0.25">
      <c r="A4746" s="2">
        <v>4643</v>
      </c>
      <c r="B4746" s="2">
        <v>25</v>
      </c>
      <c r="C4746" s="2" t="str">
        <f t="shared" si="666"/>
        <v>Young Adults</v>
      </c>
      <c r="D4746" s="2" t="s">
        <v>26</v>
      </c>
      <c r="E4746" s="2" t="s">
        <v>27</v>
      </c>
      <c r="F4746" s="2">
        <v>199.29</v>
      </c>
      <c r="G4746" s="2">
        <f t="shared" si="667"/>
        <v>1</v>
      </c>
      <c r="H4746" s="6">
        <v>48839</v>
      </c>
      <c r="I4746" s="12" t="str">
        <f t="shared" si="668"/>
        <v>2033</v>
      </c>
      <c r="J4746" s="10" t="str">
        <f t="shared" si="669"/>
        <v>Sep</v>
      </c>
      <c r="K4746" s="12" t="str">
        <f t="shared" si="670"/>
        <v>17</v>
      </c>
      <c r="L4746" s="2" t="s">
        <v>20</v>
      </c>
      <c r="M4746" s="2" t="s">
        <v>25</v>
      </c>
      <c r="N4746" s="2">
        <v>0.2</v>
      </c>
      <c r="O4746" s="2" t="s">
        <v>21</v>
      </c>
      <c r="P4746" s="2">
        <v>2</v>
      </c>
      <c r="Q4746" s="2">
        <f t="shared" si="671"/>
        <v>1</v>
      </c>
      <c r="R4746" s="2">
        <v>99.64</v>
      </c>
      <c r="S4746" s="2">
        <f t="shared" si="672"/>
        <v>2</v>
      </c>
      <c r="T4746" s="42">
        <f>DataSet!G4644+DataSet!Q4644+DataSet!S4644</f>
        <v>4</v>
      </c>
      <c r="U4746" s="16" t="str">
        <f t="shared" si="673"/>
        <v>Low</v>
      </c>
      <c r="V4746" s="4">
        <v>4</v>
      </c>
      <c r="W4746" s="33">
        <f t="shared" si="674"/>
        <v>555.65000000000009</v>
      </c>
      <c r="X4746" s="2" t="s">
        <v>17</v>
      </c>
    </row>
    <row r="4747" spans="1:24" ht="14.25" customHeight="1" x14ac:dyDescent="0.25">
      <c r="A4747" s="2">
        <v>4998</v>
      </c>
      <c r="B4747" s="2">
        <v>42</v>
      </c>
      <c r="C4747" s="2" t="str">
        <f t="shared" si="666"/>
        <v>Mid Adults</v>
      </c>
      <c r="D4747" s="2" t="s">
        <v>26</v>
      </c>
      <c r="E4747" s="2" t="s">
        <v>19</v>
      </c>
      <c r="F4747" s="2">
        <v>788.09</v>
      </c>
      <c r="G4747" s="2">
        <f t="shared" si="667"/>
        <v>3</v>
      </c>
      <c r="H4747" s="6">
        <v>49194</v>
      </c>
      <c r="I4747" s="12" t="str">
        <f t="shared" si="668"/>
        <v>2034</v>
      </c>
      <c r="J4747" s="10" t="str">
        <f t="shared" si="669"/>
        <v>Sep</v>
      </c>
      <c r="K4747" s="12" t="str">
        <f t="shared" si="670"/>
        <v>07</v>
      </c>
      <c r="L4747" s="2" t="s">
        <v>30</v>
      </c>
      <c r="M4747" s="2" t="s">
        <v>25</v>
      </c>
      <c r="N4747" s="2">
        <v>0.2</v>
      </c>
      <c r="O4747" s="2" t="s">
        <v>21</v>
      </c>
      <c r="P4747" s="2">
        <v>12</v>
      </c>
      <c r="Q4747" s="2">
        <f t="shared" si="671"/>
        <v>2</v>
      </c>
      <c r="R4747" s="2">
        <v>65.67</v>
      </c>
      <c r="S4747" s="2">
        <f t="shared" si="672"/>
        <v>2</v>
      </c>
      <c r="T4747" s="42">
        <f>DataSet!G4999+DataSet!Q4999+DataSet!S4999</f>
        <v>4</v>
      </c>
      <c r="U4747" s="16" t="str">
        <f t="shared" si="673"/>
        <v>Low</v>
      </c>
      <c r="V4747" s="4">
        <v>5</v>
      </c>
      <c r="W4747" s="33">
        <f t="shared" si="674"/>
        <v>556.57999999999993</v>
      </c>
      <c r="X4747" s="2" t="s">
        <v>28</v>
      </c>
    </row>
    <row r="4748" spans="1:24" ht="14.25" customHeight="1" x14ac:dyDescent="0.25">
      <c r="A4748" s="2">
        <v>610</v>
      </c>
      <c r="B4748" s="2">
        <v>52</v>
      </c>
      <c r="C4748" s="2" t="str">
        <f t="shared" si="666"/>
        <v>Late Adults</v>
      </c>
      <c r="D4748" s="2" t="s">
        <v>23</v>
      </c>
      <c r="E4748" s="2" t="s">
        <v>13</v>
      </c>
      <c r="F4748" s="2">
        <v>991.93</v>
      </c>
      <c r="G4748" s="2">
        <f t="shared" si="667"/>
        <v>3</v>
      </c>
      <c r="H4748" s="6">
        <v>44806</v>
      </c>
      <c r="I4748" s="12" t="str">
        <f t="shared" si="668"/>
        <v>2022</v>
      </c>
      <c r="J4748" s="10" t="str">
        <f t="shared" si="669"/>
        <v>Sep</v>
      </c>
      <c r="K4748" s="12" t="str">
        <f t="shared" si="670"/>
        <v>02</v>
      </c>
      <c r="L4748" s="2" t="s">
        <v>14</v>
      </c>
      <c r="M4748" s="2" t="s">
        <v>25</v>
      </c>
      <c r="N4748" s="2">
        <v>0.19</v>
      </c>
      <c r="O4748" s="2" t="s">
        <v>21</v>
      </c>
      <c r="P4748" s="2">
        <v>13</v>
      </c>
      <c r="Q4748" s="2">
        <f t="shared" si="671"/>
        <v>2</v>
      </c>
      <c r="R4748" s="2">
        <v>76.3</v>
      </c>
      <c r="S4748" s="2">
        <f t="shared" si="672"/>
        <v>2</v>
      </c>
      <c r="T4748" s="42">
        <f>DataSet!G611+DataSet!Q611+DataSet!S611</f>
        <v>5</v>
      </c>
      <c r="U4748" s="16" t="str">
        <f t="shared" si="673"/>
        <v>Medium</v>
      </c>
      <c r="V4748" s="4">
        <v>3</v>
      </c>
      <c r="W4748" s="33">
        <f t="shared" si="674"/>
        <v>519.27677966101669</v>
      </c>
      <c r="X4748" s="2" t="s">
        <v>17</v>
      </c>
    </row>
    <row r="4749" spans="1:24" ht="14.25" customHeight="1" x14ac:dyDescent="0.25">
      <c r="A4749" s="2">
        <v>689</v>
      </c>
      <c r="B4749" s="2">
        <v>39</v>
      </c>
      <c r="C4749" s="2" t="str">
        <f t="shared" si="666"/>
        <v>Early Adults</v>
      </c>
      <c r="D4749" s="2" t="s">
        <v>23</v>
      </c>
      <c r="E4749" s="2" t="s">
        <v>27</v>
      </c>
      <c r="F4749" s="2">
        <v>148.49</v>
      </c>
      <c r="G4749" s="2">
        <f t="shared" si="667"/>
        <v>1</v>
      </c>
      <c r="H4749" s="6">
        <v>44885</v>
      </c>
      <c r="I4749" s="12" t="str">
        <f t="shared" si="668"/>
        <v>2022</v>
      </c>
      <c r="J4749" s="10" t="str">
        <f t="shared" si="669"/>
        <v>Nov</v>
      </c>
      <c r="K4749" s="12" t="str">
        <f t="shared" si="670"/>
        <v>20</v>
      </c>
      <c r="L4749" s="2" t="s">
        <v>14</v>
      </c>
      <c r="M4749" s="2" t="s">
        <v>25</v>
      </c>
      <c r="N4749" s="2">
        <v>0.19</v>
      </c>
      <c r="O4749" s="2" t="s">
        <v>21</v>
      </c>
      <c r="P4749" s="2">
        <v>1</v>
      </c>
      <c r="Q4749" s="2">
        <f t="shared" si="671"/>
        <v>1</v>
      </c>
      <c r="R4749" s="2">
        <v>148.49</v>
      </c>
      <c r="S4749" s="2">
        <f t="shared" si="672"/>
        <v>2</v>
      </c>
      <c r="T4749" s="42">
        <f>DataSet!G690+DataSet!Q690+DataSet!S690</f>
        <v>6</v>
      </c>
      <c r="U4749" s="16" t="str">
        <f t="shared" si="673"/>
        <v>Medium</v>
      </c>
      <c r="V4749" s="4">
        <v>2</v>
      </c>
      <c r="W4749" s="33">
        <f t="shared" si="674"/>
        <v>488.44830188679248</v>
      </c>
      <c r="X4749" s="2" t="s">
        <v>28</v>
      </c>
    </row>
    <row r="4750" spans="1:24" ht="14.25" customHeight="1" x14ac:dyDescent="0.25">
      <c r="A4750" s="2">
        <v>770</v>
      </c>
      <c r="B4750" s="2">
        <v>30</v>
      </c>
      <c r="C4750" s="2" t="str">
        <f t="shared" si="666"/>
        <v>Early Adults</v>
      </c>
      <c r="D4750" s="2" t="s">
        <v>12</v>
      </c>
      <c r="E4750" s="2" t="s">
        <v>29</v>
      </c>
      <c r="F4750" s="2">
        <v>850.71</v>
      </c>
      <c r="G4750" s="2">
        <f t="shared" si="667"/>
        <v>3</v>
      </c>
      <c r="H4750" s="6">
        <v>44966</v>
      </c>
      <c r="I4750" s="12" t="str">
        <f t="shared" si="668"/>
        <v>2023</v>
      </c>
      <c r="J4750" s="10" t="str">
        <f t="shared" si="669"/>
        <v>Feb</v>
      </c>
      <c r="K4750" s="12" t="str">
        <f t="shared" si="670"/>
        <v>09</v>
      </c>
      <c r="L4750" s="2" t="s">
        <v>24</v>
      </c>
      <c r="M4750" s="2" t="s">
        <v>15</v>
      </c>
      <c r="N4750" s="2">
        <v>0.19</v>
      </c>
      <c r="O4750" s="2" t="s">
        <v>16</v>
      </c>
      <c r="P4750" s="2">
        <v>1</v>
      </c>
      <c r="Q4750" s="2">
        <f t="shared" si="671"/>
        <v>1</v>
      </c>
      <c r="R4750" s="2">
        <v>850.71</v>
      </c>
      <c r="S4750" s="2">
        <f t="shared" si="672"/>
        <v>3</v>
      </c>
      <c r="T4750" s="42">
        <f>DataSet!G771+DataSet!Q771+DataSet!S771</f>
        <v>5</v>
      </c>
      <c r="U4750" s="16" t="str">
        <f t="shared" si="673"/>
        <v>Medium</v>
      </c>
      <c r="V4750" s="4">
        <v>4</v>
      </c>
      <c r="W4750" s="33">
        <f t="shared" si="674"/>
        <v>562.37377358490573</v>
      </c>
      <c r="X4750" s="2" t="s">
        <v>22</v>
      </c>
    </row>
    <row r="4751" spans="1:24" ht="14.25" customHeight="1" x14ac:dyDescent="0.25">
      <c r="A4751" s="2">
        <v>783</v>
      </c>
      <c r="B4751" s="2">
        <v>21</v>
      </c>
      <c r="C4751" s="2" t="str">
        <f t="shared" si="666"/>
        <v>Young Adults</v>
      </c>
      <c r="D4751" s="2" t="s">
        <v>18</v>
      </c>
      <c r="E4751" s="2" t="s">
        <v>29</v>
      </c>
      <c r="F4751" s="2">
        <v>525.52</v>
      </c>
      <c r="G4751" s="2">
        <f t="shared" si="667"/>
        <v>2</v>
      </c>
      <c r="H4751" s="6">
        <v>44979</v>
      </c>
      <c r="I4751" s="12" t="str">
        <f t="shared" si="668"/>
        <v>2023</v>
      </c>
      <c r="J4751" s="10" t="str">
        <f t="shared" si="669"/>
        <v>Feb</v>
      </c>
      <c r="K4751" s="12" t="str">
        <f t="shared" si="670"/>
        <v>22</v>
      </c>
      <c r="L4751" s="2" t="s">
        <v>24</v>
      </c>
      <c r="M4751" s="2" t="s">
        <v>25</v>
      </c>
      <c r="N4751" s="2">
        <v>0.19</v>
      </c>
      <c r="O4751" s="2" t="s">
        <v>16</v>
      </c>
      <c r="P4751" s="2">
        <v>13</v>
      </c>
      <c r="Q4751" s="2">
        <f t="shared" si="671"/>
        <v>2</v>
      </c>
      <c r="R4751" s="2">
        <v>40.42</v>
      </c>
      <c r="S4751" s="2">
        <f t="shared" si="672"/>
        <v>1</v>
      </c>
      <c r="T4751" s="42">
        <f>DataSet!G784+DataSet!Q784+DataSet!S784</f>
        <v>7</v>
      </c>
      <c r="U4751" s="16" t="str">
        <f t="shared" si="673"/>
        <v>High</v>
      </c>
      <c r="V4751" s="4">
        <v>4</v>
      </c>
      <c r="W4751" s="33">
        <f t="shared" si="674"/>
        <v>556.82884615384614</v>
      </c>
      <c r="X4751" s="2" t="s">
        <v>28</v>
      </c>
    </row>
    <row r="4752" spans="1:24" ht="14.25" customHeight="1" x14ac:dyDescent="0.25">
      <c r="A4752" s="2">
        <v>805</v>
      </c>
      <c r="B4752" s="2">
        <v>22</v>
      </c>
      <c r="C4752" s="2" t="str">
        <f t="shared" si="666"/>
        <v>Young Adults</v>
      </c>
      <c r="D4752" s="2" t="s">
        <v>18</v>
      </c>
      <c r="E4752" s="2" t="s">
        <v>27</v>
      </c>
      <c r="F4752" s="2">
        <v>869.07</v>
      </c>
      <c r="G4752" s="2">
        <f t="shared" si="667"/>
        <v>3</v>
      </c>
      <c r="H4752" s="6">
        <v>45001</v>
      </c>
      <c r="I4752" s="12" t="str">
        <f t="shared" si="668"/>
        <v>2023</v>
      </c>
      <c r="J4752" s="10" t="str">
        <f t="shared" si="669"/>
        <v>Mar</v>
      </c>
      <c r="K4752" s="12" t="str">
        <f t="shared" si="670"/>
        <v>16</v>
      </c>
      <c r="L4752" s="2" t="s">
        <v>20</v>
      </c>
      <c r="M4752" s="2" t="s">
        <v>15</v>
      </c>
      <c r="N4752" s="2">
        <v>0.19</v>
      </c>
      <c r="O4752" s="2" t="s">
        <v>21</v>
      </c>
      <c r="P4752" s="2">
        <v>7</v>
      </c>
      <c r="Q4752" s="2">
        <f t="shared" si="671"/>
        <v>2</v>
      </c>
      <c r="R4752" s="2">
        <v>124.15</v>
      </c>
      <c r="S4752" s="2">
        <f t="shared" si="672"/>
        <v>2</v>
      </c>
      <c r="T4752" s="42">
        <f>DataSet!G806+DataSet!Q806+DataSet!S806</f>
        <v>5</v>
      </c>
      <c r="U4752" s="16" t="str">
        <f t="shared" si="673"/>
        <v>Medium</v>
      </c>
      <c r="V4752" s="4">
        <v>2</v>
      </c>
      <c r="W4752" s="33">
        <f t="shared" si="674"/>
        <v>494.98596153846154</v>
      </c>
      <c r="X4752" s="2" t="s">
        <v>22</v>
      </c>
    </row>
    <row r="4753" spans="1:24" ht="14.25" customHeight="1" x14ac:dyDescent="0.25">
      <c r="A4753" s="2">
        <v>1144</v>
      </c>
      <c r="B4753" s="2">
        <v>32</v>
      </c>
      <c r="C4753" s="2" t="str">
        <f t="shared" si="666"/>
        <v>Early Adults</v>
      </c>
      <c r="D4753" s="2" t="s">
        <v>26</v>
      </c>
      <c r="E4753" s="2" t="s">
        <v>13</v>
      </c>
      <c r="F4753" s="2">
        <v>456.46</v>
      </c>
      <c r="G4753" s="2">
        <f t="shared" si="667"/>
        <v>2</v>
      </c>
      <c r="H4753" s="6">
        <v>45340</v>
      </c>
      <c r="I4753" s="12" t="str">
        <f t="shared" si="668"/>
        <v>2024</v>
      </c>
      <c r="J4753" s="10" t="str">
        <f t="shared" si="669"/>
        <v>Feb</v>
      </c>
      <c r="K4753" s="12" t="str">
        <f t="shared" si="670"/>
        <v>18</v>
      </c>
      <c r="L4753" s="2" t="s">
        <v>14</v>
      </c>
      <c r="M4753" s="2" t="s">
        <v>15</v>
      </c>
      <c r="N4753" s="2">
        <v>0.19</v>
      </c>
      <c r="O4753" s="2" t="s">
        <v>16</v>
      </c>
      <c r="P4753" s="2">
        <v>14</v>
      </c>
      <c r="Q4753" s="2">
        <f t="shared" si="671"/>
        <v>2</v>
      </c>
      <c r="R4753" s="2">
        <v>32.6</v>
      </c>
      <c r="S4753" s="2">
        <f t="shared" si="672"/>
        <v>1</v>
      </c>
      <c r="T4753" s="42">
        <f>DataSet!G1145+DataSet!Q1145+DataSet!S1145</f>
        <v>4</v>
      </c>
      <c r="U4753" s="16" t="str">
        <f t="shared" si="673"/>
        <v>Low</v>
      </c>
      <c r="V4753" s="4">
        <v>4</v>
      </c>
      <c r="W4753" s="33">
        <f t="shared" si="674"/>
        <v>557.44274509803927</v>
      </c>
      <c r="X4753" s="2" t="s">
        <v>28</v>
      </c>
    </row>
    <row r="4754" spans="1:24" ht="14.25" customHeight="1" x14ac:dyDescent="0.25">
      <c r="A4754" s="2">
        <v>1223</v>
      </c>
      <c r="B4754" s="2">
        <v>41</v>
      </c>
      <c r="C4754" s="2" t="str">
        <f t="shared" si="666"/>
        <v>Mid Adults</v>
      </c>
      <c r="D4754" s="2" t="s">
        <v>23</v>
      </c>
      <c r="E4754" s="2" t="s">
        <v>27</v>
      </c>
      <c r="F4754" s="2">
        <v>489.57</v>
      </c>
      <c r="G4754" s="2">
        <f t="shared" si="667"/>
        <v>2</v>
      </c>
      <c r="H4754" s="6">
        <v>45419</v>
      </c>
      <c r="I4754" s="12" t="str">
        <f t="shared" si="668"/>
        <v>2024</v>
      </c>
      <c r="J4754" s="10" t="str">
        <f t="shared" si="669"/>
        <v>May</v>
      </c>
      <c r="K4754" s="12" t="str">
        <f t="shared" si="670"/>
        <v>07</v>
      </c>
      <c r="L4754" s="2" t="s">
        <v>24</v>
      </c>
      <c r="M4754" s="2" t="s">
        <v>15</v>
      </c>
      <c r="N4754" s="2">
        <v>0.19</v>
      </c>
      <c r="O4754" s="2" t="s">
        <v>21</v>
      </c>
      <c r="P4754" s="2">
        <v>7</v>
      </c>
      <c r="Q4754" s="2">
        <f t="shared" si="671"/>
        <v>2</v>
      </c>
      <c r="R4754" s="2">
        <v>69.94</v>
      </c>
      <c r="S4754" s="2">
        <f t="shared" si="672"/>
        <v>2</v>
      </c>
      <c r="T4754" s="42">
        <f>DataSet!G1224+DataSet!Q1224+DataSet!S1224</f>
        <v>6</v>
      </c>
      <c r="U4754" s="16" t="str">
        <f t="shared" si="673"/>
        <v>Medium</v>
      </c>
      <c r="V4754" s="4">
        <v>3</v>
      </c>
      <c r="W4754" s="33">
        <f t="shared" si="674"/>
        <v>511.12758620689635</v>
      </c>
      <c r="X4754" s="2" t="s">
        <v>28</v>
      </c>
    </row>
    <row r="4755" spans="1:24" ht="14.25" customHeight="1" x14ac:dyDescent="0.25">
      <c r="A4755" s="2">
        <v>1328</v>
      </c>
      <c r="B4755" s="2">
        <v>41</v>
      </c>
      <c r="C4755" s="2" t="str">
        <f t="shared" si="666"/>
        <v>Mid Adults</v>
      </c>
      <c r="D4755" s="2" t="s">
        <v>18</v>
      </c>
      <c r="E4755" s="2" t="s">
        <v>27</v>
      </c>
      <c r="F4755" s="2">
        <v>802.7</v>
      </c>
      <c r="G4755" s="2">
        <f t="shared" si="667"/>
        <v>3</v>
      </c>
      <c r="H4755" s="6">
        <v>45524</v>
      </c>
      <c r="I4755" s="12" t="str">
        <f t="shared" si="668"/>
        <v>2024</v>
      </c>
      <c r="J4755" s="10" t="str">
        <f t="shared" si="669"/>
        <v>Aug</v>
      </c>
      <c r="K4755" s="12" t="str">
        <f t="shared" si="670"/>
        <v>20</v>
      </c>
      <c r="L4755" s="2" t="s">
        <v>30</v>
      </c>
      <c r="M4755" s="2" t="s">
        <v>25</v>
      </c>
      <c r="N4755" s="2">
        <v>0.19</v>
      </c>
      <c r="O4755" s="2" t="s">
        <v>21</v>
      </c>
      <c r="P4755" s="2">
        <v>7</v>
      </c>
      <c r="Q4755" s="2">
        <f t="shared" si="671"/>
        <v>2</v>
      </c>
      <c r="R4755" s="2">
        <v>114.67</v>
      </c>
      <c r="S4755" s="2">
        <f t="shared" si="672"/>
        <v>2</v>
      </c>
      <c r="T4755" s="42">
        <f>DataSet!G1329+DataSet!Q1329+DataSet!S1329</f>
        <v>7</v>
      </c>
      <c r="U4755" s="16" t="str">
        <f t="shared" si="673"/>
        <v>High</v>
      </c>
      <c r="V4755" s="4">
        <v>5</v>
      </c>
      <c r="W4755" s="33">
        <f t="shared" si="674"/>
        <v>550.48763157894723</v>
      </c>
      <c r="X4755" s="2" t="s">
        <v>28</v>
      </c>
    </row>
    <row r="4756" spans="1:24" ht="14.25" customHeight="1" x14ac:dyDescent="0.25">
      <c r="A4756" s="2">
        <v>1385</v>
      </c>
      <c r="B4756" s="2">
        <v>31</v>
      </c>
      <c r="C4756" s="2" t="str">
        <f t="shared" si="666"/>
        <v>Early Adults</v>
      </c>
      <c r="D4756" s="2" t="s">
        <v>23</v>
      </c>
      <c r="E4756" s="2" t="s">
        <v>19</v>
      </c>
      <c r="F4756" s="2">
        <v>627.77</v>
      </c>
      <c r="G4756" s="2">
        <f t="shared" si="667"/>
        <v>2</v>
      </c>
      <c r="H4756" s="6">
        <v>45581</v>
      </c>
      <c r="I4756" s="12" t="str">
        <f t="shared" si="668"/>
        <v>2024</v>
      </c>
      <c r="J4756" s="10" t="str">
        <f t="shared" si="669"/>
        <v>Oct</v>
      </c>
      <c r="K4756" s="12" t="str">
        <f t="shared" si="670"/>
        <v>16</v>
      </c>
      <c r="L4756" s="2" t="s">
        <v>24</v>
      </c>
      <c r="M4756" s="2" t="s">
        <v>15</v>
      </c>
      <c r="N4756" s="2">
        <v>0.19</v>
      </c>
      <c r="O4756" s="2" t="s">
        <v>21</v>
      </c>
      <c r="P4756" s="2">
        <v>6</v>
      </c>
      <c r="Q4756" s="2">
        <f t="shared" si="671"/>
        <v>2</v>
      </c>
      <c r="R4756" s="2">
        <v>104.63</v>
      </c>
      <c r="S4756" s="2">
        <f t="shared" si="672"/>
        <v>2</v>
      </c>
      <c r="T4756" s="42">
        <f>DataSet!G1386+DataSet!Q1386+DataSet!S1386</f>
        <v>4</v>
      </c>
      <c r="U4756" s="16" t="str">
        <f t="shared" si="673"/>
        <v>Low</v>
      </c>
      <c r="V4756" s="4">
        <v>3</v>
      </c>
      <c r="W4756" s="33">
        <f t="shared" si="674"/>
        <v>511.50578947368399</v>
      </c>
      <c r="X4756" s="2" t="s">
        <v>22</v>
      </c>
    </row>
    <row r="4757" spans="1:24" ht="14.25" customHeight="1" x14ac:dyDescent="0.25">
      <c r="A4757" s="2">
        <v>1456</v>
      </c>
      <c r="B4757" s="2">
        <v>48</v>
      </c>
      <c r="C4757" s="2" t="str">
        <f t="shared" si="666"/>
        <v>Mid Adults</v>
      </c>
      <c r="D4757" s="2" t="s">
        <v>23</v>
      </c>
      <c r="E4757" s="2" t="s">
        <v>19</v>
      </c>
      <c r="F4757" s="2">
        <v>839.38</v>
      </c>
      <c r="G4757" s="2">
        <f t="shared" si="667"/>
        <v>3</v>
      </c>
      <c r="H4757" s="6">
        <v>45652</v>
      </c>
      <c r="I4757" s="12" t="str">
        <f t="shared" si="668"/>
        <v>2024</v>
      </c>
      <c r="J4757" s="10" t="str">
        <f t="shared" si="669"/>
        <v>Dec</v>
      </c>
      <c r="K4757" s="12" t="str">
        <f t="shared" si="670"/>
        <v>26</v>
      </c>
      <c r="L4757" s="2" t="s">
        <v>30</v>
      </c>
      <c r="M4757" s="2" t="s">
        <v>15</v>
      </c>
      <c r="N4757" s="2">
        <v>0.19</v>
      </c>
      <c r="O4757" s="2" t="s">
        <v>21</v>
      </c>
      <c r="P4757" s="2">
        <v>6</v>
      </c>
      <c r="Q4757" s="2">
        <f t="shared" si="671"/>
        <v>2</v>
      </c>
      <c r="R4757" s="2">
        <v>139.9</v>
      </c>
      <c r="S4757" s="2">
        <f t="shared" si="672"/>
        <v>2</v>
      </c>
      <c r="T4757" s="42">
        <f>DataSet!G1457+DataSet!Q1457+DataSet!S1457</f>
        <v>7</v>
      </c>
      <c r="U4757" s="16" t="str">
        <f t="shared" si="673"/>
        <v>High</v>
      </c>
      <c r="V4757" s="4">
        <v>3</v>
      </c>
      <c r="W4757" s="33">
        <f t="shared" si="674"/>
        <v>509.42964285714271</v>
      </c>
      <c r="X4757" s="2" t="s">
        <v>17</v>
      </c>
    </row>
    <row r="4758" spans="1:24" ht="14.25" customHeight="1" x14ac:dyDescent="0.25">
      <c r="A4758" s="2">
        <v>1536</v>
      </c>
      <c r="B4758" s="2">
        <v>54</v>
      </c>
      <c r="C4758" s="2" t="str">
        <f t="shared" si="666"/>
        <v>Late Adults</v>
      </c>
      <c r="D4758" s="2" t="s">
        <v>18</v>
      </c>
      <c r="E4758" s="2" t="s">
        <v>29</v>
      </c>
      <c r="F4758" s="2">
        <v>883.23</v>
      </c>
      <c r="G4758" s="2">
        <f t="shared" si="667"/>
        <v>3</v>
      </c>
      <c r="H4758" s="6">
        <v>45732</v>
      </c>
      <c r="I4758" s="12" t="str">
        <f t="shared" si="668"/>
        <v>2025</v>
      </c>
      <c r="J4758" s="10" t="str">
        <f t="shared" si="669"/>
        <v>Mar</v>
      </c>
      <c r="K4758" s="12" t="str">
        <f t="shared" si="670"/>
        <v>16</v>
      </c>
      <c r="L4758" s="2" t="s">
        <v>20</v>
      </c>
      <c r="M4758" s="2" t="s">
        <v>15</v>
      </c>
      <c r="N4758" s="2">
        <v>0.19</v>
      </c>
      <c r="O4758" s="2" t="s">
        <v>16</v>
      </c>
      <c r="P4758" s="2">
        <v>2</v>
      </c>
      <c r="Q4758" s="2">
        <f t="shared" si="671"/>
        <v>1</v>
      </c>
      <c r="R4758" s="2">
        <v>441.62</v>
      </c>
      <c r="S4758" s="2">
        <f t="shared" si="672"/>
        <v>3</v>
      </c>
      <c r="T4758" s="42">
        <f>DataSet!G1537+DataSet!Q1537+DataSet!S1537</f>
        <v>4</v>
      </c>
      <c r="U4758" s="16" t="str">
        <f t="shared" si="673"/>
        <v>Low</v>
      </c>
      <c r="V4758" s="4">
        <v>1</v>
      </c>
      <c r="W4758" s="33">
        <f t="shared" si="674"/>
        <v>527.41666666666686</v>
      </c>
      <c r="X4758" s="2" t="s">
        <v>28</v>
      </c>
    </row>
    <row r="4759" spans="1:24" ht="14.25" customHeight="1" x14ac:dyDescent="0.25">
      <c r="A4759" s="2">
        <v>1642</v>
      </c>
      <c r="B4759" s="2">
        <v>34</v>
      </c>
      <c r="C4759" s="2" t="str">
        <f t="shared" si="666"/>
        <v>Early Adults</v>
      </c>
      <c r="D4759" s="2" t="s">
        <v>26</v>
      </c>
      <c r="E4759" s="2" t="s">
        <v>27</v>
      </c>
      <c r="F4759" s="2">
        <v>219.95</v>
      </c>
      <c r="G4759" s="2">
        <f t="shared" si="667"/>
        <v>1</v>
      </c>
      <c r="H4759" s="6">
        <v>45838</v>
      </c>
      <c r="I4759" s="12" t="str">
        <f t="shared" si="668"/>
        <v>2025</v>
      </c>
      <c r="J4759" s="10" t="str">
        <f t="shared" si="669"/>
        <v>Jun</v>
      </c>
      <c r="K4759" s="12" t="str">
        <f t="shared" si="670"/>
        <v>30</v>
      </c>
      <c r="L4759" s="2" t="s">
        <v>30</v>
      </c>
      <c r="M4759" s="2" t="s">
        <v>15</v>
      </c>
      <c r="N4759" s="2">
        <v>0.19</v>
      </c>
      <c r="O4759" s="2" t="s">
        <v>16</v>
      </c>
      <c r="P4759" s="2">
        <v>19</v>
      </c>
      <c r="Q4759" s="2">
        <f t="shared" si="671"/>
        <v>3</v>
      </c>
      <c r="R4759" s="2">
        <v>11.58</v>
      </c>
      <c r="S4759" s="2">
        <f t="shared" si="672"/>
        <v>1</v>
      </c>
      <c r="T4759" s="42">
        <f>DataSet!G1643+DataSet!Q1643+DataSet!S1643</f>
        <v>7</v>
      </c>
      <c r="U4759" s="16" t="str">
        <f t="shared" si="673"/>
        <v>High</v>
      </c>
      <c r="V4759" s="4">
        <v>2</v>
      </c>
      <c r="W4759" s="33">
        <f t="shared" si="674"/>
        <v>487.6509803921569</v>
      </c>
      <c r="X4759" s="2" t="s">
        <v>22</v>
      </c>
    </row>
    <row r="4760" spans="1:24" ht="14.25" customHeight="1" x14ac:dyDescent="0.25">
      <c r="A4760" s="2">
        <v>1825</v>
      </c>
      <c r="B4760" s="2">
        <v>37</v>
      </c>
      <c r="C4760" s="2" t="str">
        <f t="shared" si="666"/>
        <v>Early Adults</v>
      </c>
      <c r="D4760" s="2" t="s">
        <v>12</v>
      </c>
      <c r="E4760" s="2" t="s">
        <v>27</v>
      </c>
      <c r="F4760" s="2">
        <v>736.63</v>
      </c>
      <c r="G4760" s="2">
        <f t="shared" si="667"/>
        <v>3</v>
      </c>
      <c r="H4760" s="6">
        <v>46021</v>
      </c>
      <c r="I4760" s="12" t="str">
        <f t="shared" si="668"/>
        <v>2025</v>
      </c>
      <c r="J4760" s="10" t="str">
        <f t="shared" si="669"/>
        <v>Dec</v>
      </c>
      <c r="K4760" s="12" t="str">
        <f t="shared" si="670"/>
        <v>30</v>
      </c>
      <c r="L4760" s="2" t="s">
        <v>30</v>
      </c>
      <c r="M4760" s="2" t="s">
        <v>25</v>
      </c>
      <c r="N4760" s="2">
        <v>0.19</v>
      </c>
      <c r="O4760" s="2" t="s">
        <v>21</v>
      </c>
      <c r="P4760" s="2">
        <v>16</v>
      </c>
      <c r="Q4760" s="2">
        <f t="shared" si="671"/>
        <v>3</v>
      </c>
      <c r="R4760" s="2">
        <v>46.04</v>
      </c>
      <c r="S4760" s="2">
        <f t="shared" si="672"/>
        <v>1</v>
      </c>
      <c r="T4760" s="42">
        <f>DataSet!G1826+DataSet!Q1826+DataSet!S1826</f>
        <v>7</v>
      </c>
      <c r="U4760" s="16" t="str">
        <f t="shared" si="673"/>
        <v>High</v>
      </c>
      <c r="V4760" s="4">
        <v>3</v>
      </c>
      <c r="W4760" s="33">
        <f t="shared" si="674"/>
        <v>503.43054545454527</v>
      </c>
      <c r="X4760" s="2" t="s">
        <v>17</v>
      </c>
    </row>
    <row r="4761" spans="1:24" ht="14.25" customHeight="1" x14ac:dyDescent="0.25">
      <c r="A4761" s="2">
        <v>1970</v>
      </c>
      <c r="B4761" s="2">
        <v>49</v>
      </c>
      <c r="C4761" s="2" t="str">
        <f t="shared" si="666"/>
        <v>Mid Adults</v>
      </c>
      <c r="D4761" s="2" t="s">
        <v>23</v>
      </c>
      <c r="E4761" s="2" t="s">
        <v>19</v>
      </c>
      <c r="F4761" s="2">
        <v>120.97</v>
      </c>
      <c r="G4761" s="2">
        <f t="shared" si="667"/>
        <v>1</v>
      </c>
      <c r="H4761" s="6">
        <v>46166</v>
      </c>
      <c r="I4761" s="12" t="str">
        <f t="shared" si="668"/>
        <v>2026</v>
      </c>
      <c r="J4761" s="10" t="str">
        <f t="shared" si="669"/>
        <v>May</v>
      </c>
      <c r="K4761" s="12" t="str">
        <f t="shared" si="670"/>
        <v>24</v>
      </c>
      <c r="L4761" s="2" t="s">
        <v>20</v>
      </c>
      <c r="M4761" s="2" t="s">
        <v>25</v>
      </c>
      <c r="N4761" s="2">
        <v>0.19</v>
      </c>
      <c r="O4761" s="2" t="s">
        <v>16</v>
      </c>
      <c r="P4761" s="2">
        <v>6</v>
      </c>
      <c r="Q4761" s="2">
        <f t="shared" si="671"/>
        <v>2</v>
      </c>
      <c r="R4761" s="2">
        <v>20.16</v>
      </c>
      <c r="S4761" s="2">
        <f t="shared" si="672"/>
        <v>1</v>
      </c>
      <c r="T4761" s="42">
        <f>DataSet!G1971+DataSet!Q1971+DataSet!S1971</f>
        <v>7</v>
      </c>
      <c r="U4761" s="16" t="str">
        <f t="shared" si="673"/>
        <v>High</v>
      </c>
      <c r="V4761" s="4">
        <v>5</v>
      </c>
      <c r="W4761" s="33">
        <f t="shared" si="674"/>
        <v>543.67108108108107</v>
      </c>
      <c r="X4761" s="2" t="s">
        <v>17</v>
      </c>
    </row>
    <row r="4762" spans="1:24" ht="14.25" customHeight="1" x14ac:dyDescent="0.25">
      <c r="A4762" s="2">
        <v>2000</v>
      </c>
      <c r="B4762" s="2">
        <v>64</v>
      </c>
      <c r="C4762" s="2" t="str">
        <f t="shared" si="666"/>
        <v>Seniors</v>
      </c>
      <c r="D4762" s="2" t="s">
        <v>12</v>
      </c>
      <c r="E4762" s="2" t="s">
        <v>29</v>
      </c>
      <c r="F4762" s="2">
        <v>769.99</v>
      </c>
      <c r="G4762" s="2">
        <f t="shared" si="667"/>
        <v>3</v>
      </c>
      <c r="H4762" s="6">
        <v>46196</v>
      </c>
      <c r="I4762" s="12" t="str">
        <f t="shared" si="668"/>
        <v>2026</v>
      </c>
      <c r="J4762" s="10" t="str">
        <f t="shared" si="669"/>
        <v>Jun</v>
      </c>
      <c r="K4762" s="12" t="str">
        <f t="shared" si="670"/>
        <v>23</v>
      </c>
      <c r="L4762" s="2" t="s">
        <v>14</v>
      </c>
      <c r="M4762" s="2" t="s">
        <v>25</v>
      </c>
      <c r="N4762" s="2">
        <v>0.19</v>
      </c>
      <c r="O4762" s="2" t="s">
        <v>16</v>
      </c>
      <c r="P4762" s="2">
        <v>17</v>
      </c>
      <c r="Q4762" s="2">
        <f t="shared" si="671"/>
        <v>3</v>
      </c>
      <c r="R4762" s="2">
        <v>45.29</v>
      </c>
      <c r="S4762" s="2">
        <f t="shared" si="672"/>
        <v>1</v>
      </c>
      <c r="T4762" s="42">
        <f>DataSet!G2001+DataSet!Q2001+DataSet!S2001</f>
        <v>7</v>
      </c>
      <c r="U4762" s="16" t="str">
        <f t="shared" si="673"/>
        <v>High</v>
      </c>
      <c r="V4762" s="4">
        <v>4</v>
      </c>
      <c r="W4762" s="33">
        <f t="shared" si="674"/>
        <v>559.4624</v>
      </c>
      <c r="X4762" s="2" t="s">
        <v>17</v>
      </c>
    </row>
    <row r="4763" spans="1:24" ht="14.25" customHeight="1" x14ac:dyDescent="0.25">
      <c r="A4763" s="2">
        <v>2121</v>
      </c>
      <c r="B4763" s="2">
        <v>52</v>
      </c>
      <c r="C4763" s="2" t="str">
        <f t="shared" si="666"/>
        <v>Late Adults</v>
      </c>
      <c r="D4763" s="2" t="s">
        <v>18</v>
      </c>
      <c r="E4763" s="2" t="s">
        <v>19</v>
      </c>
      <c r="F4763" s="2">
        <v>64.05</v>
      </c>
      <c r="G4763" s="2">
        <f t="shared" si="667"/>
        <v>1</v>
      </c>
      <c r="H4763" s="6">
        <v>46317</v>
      </c>
      <c r="I4763" s="12" t="str">
        <f t="shared" si="668"/>
        <v>2026</v>
      </c>
      <c r="J4763" s="10" t="str">
        <f t="shared" si="669"/>
        <v>Oct</v>
      </c>
      <c r="K4763" s="12" t="str">
        <f t="shared" si="670"/>
        <v>22</v>
      </c>
      <c r="L4763" s="2" t="s">
        <v>24</v>
      </c>
      <c r="M4763" s="2" t="s">
        <v>25</v>
      </c>
      <c r="N4763" s="2">
        <v>0.19</v>
      </c>
      <c r="O4763" s="2" t="s">
        <v>16</v>
      </c>
      <c r="P4763" s="2">
        <v>13</v>
      </c>
      <c r="Q4763" s="2">
        <f t="shared" si="671"/>
        <v>2</v>
      </c>
      <c r="R4763" s="2">
        <v>4.93</v>
      </c>
      <c r="S4763" s="2">
        <f t="shared" si="672"/>
        <v>1</v>
      </c>
      <c r="T4763" s="42">
        <f>DataSet!G2122+DataSet!Q2122+DataSet!S2122</f>
        <v>3</v>
      </c>
      <c r="U4763" s="16" t="str">
        <f t="shared" si="673"/>
        <v>Low</v>
      </c>
      <c r="V4763" s="4">
        <v>2</v>
      </c>
      <c r="W4763" s="33">
        <f t="shared" si="674"/>
        <v>493.005</v>
      </c>
      <c r="X4763" s="2" t="s">
        <v>22</v>
      </c>
    </row>
    <row r="4764" spans="1:24" ht="14.25" customHeight="1" x14ac:dyDescent="0.25">
      <c r="A4764" s="2">
        <v>2228</v>
      </c>
      <c r="B4764" s="2">
        <v>34</v>
      </c>
      <c r="C4764" s="2" t="str">
        <f t="shared" si="666"/>
        <v>Early Adults</v>
      </c>
      <c r="D4764" s="2" t="s">
        <v>23</v>
      </c>
      <c r="E4764" s="2" t="s">
        <v>29</v>
      </c>
      <c r="F4764" s="2">
        <v>988.32</v>
      </c>
      <c r="G4764" s="2">
        <f t="shared" si="667"/>
        <v>3</v>
      </c>
      <c r="H4764" s="6">
        <v>46424</v>
      </c>
      <c r="I4764" s="12" t="str">
        <f t="shared" si="668"/>
        <v>2027</v>
      </c>
      <c r="J4764" s="10" t="str">
        <f t="shared" si="669"/>
        <v>Feb</v>
      </c>
      <c r="K4764" s="12" t="str">
        <f t="shared" si="670"/>
        <v>06</v>
      </c>
      <c r="L4764" s="2" t="s">
        <v>30</v>
      </c>
      <c r="M4764" s="2" t="s">
        <v>15</v>
      </c>
      <c r="N4764" s="2">
        <v>0.19</v>
      </c>
      <c r="O4764" s="2" t="s">
        <v>21</v>
      </c>
      <c r="P4764" s="2">
        <v>12</v>
      </c>
      <c r="Q4764" s="2">
        <f t="shared" si="671"/>
        <v>2</v>
      </c>
      <c r="R4764" s="2">
        <v>82.36</v>
      </c>
      <c r="S4764" s="2">
        <f t="shared" si="672"/>
        <v>2</v>
      </c>
      <c r="T4764" s="42">
        <f>DataSet!G2229+DataSet!Q2229+DataSet!S2229</f>
        <v>7</v>
      </c>
      <c r="U4764" s="16" t="str">
        <f t="shared" si="673"/>
        <v>High</v>
      </c>
      <c r="V4764" s="4">
        <v>4</v>
      </c>
      <c r="W4764" s="33">
        <f t="shared" si="674"/>
        <v>555.16591836734699</v>
      </c>
      <c r="X4764" s="2" t="s">
        <v>17</v>
      </c>
    </row>
    <row r="4765" spans="1:24" ht="14.25" customHeight="1" x14ac:dyDescent="0.25">
      <c r="A4765" s="2">
        <v>2309</v>
      </c>
      <c r="B4765" s="2">
        <v>44</v>
      </c>
      <c r="C4765" s="2" t="str">
        <f t="shared" si="666"/>
        <v>Mid Adults</v>
      </c>
      <c r="D4765" s="2" t="s">
        <v>26</v>
      </c>
      <c r="E4765" s="2" t="s">
        <v>19</v>
      </c>
      <c r="F4765" s="2">
        <v>60</v>
      </c>
      <c r="G4765" s="2">
        <f t="shared" si="667"/>
        <v>1</v>
      </c>
      <c r="H4765" s="6">
        <v>46505</v>
      </c>
      <c r="I4765" s="12" t="str">
        <f t="shared" si="668"/>
        <v>2027</v>
      </c>
      <c r="J4765" s="10" t="str">
        <f t="shared" si="669"/>
        <v>Apr</v>
      </c>
      <c r="K4765" s="12" t="str">
        <f t="shared" si="670"/>
        <v>28</v>
      </c>
      <c r="L4765" s="2" t="s">
        <v>20</v>
      </c>
      <c r="M4765" s="2" t="s">
        <v>25</v>
      </c>
      <c r="N4765" s="2">
        <v>0.19</v>
      </c>
      <c r="O4765" s="2" t="s">
        <v>16</v>
      </c>
      <c r="P4765" s="2">
        <v>4</v>
      </c>
      <c r="Q4765" s="2">
        <f t="shared" si="671"/>
        <v>1</v>
      </c>
      <c r="R4765" s="2">
        <v>15</v>
      </c>
      <c r="S4765" s="2">
        <f t="shared" si="672"/>
        <v>1</v>
      </c>
      <c r="T4765" s="42">
        <f>DataSet!G2310+DataSet!Q2310+DataSet!S2310</f>
        <v>4</v>
      </c>
      <c r="U4765" s="16" t="str">
        <f t="shared" si="673"/>
        <v>Low</v>
      </c>
      <c r="V4765" s="4">
        <v>5</v>
      </c>
      <c r="W4765" s="33">
        <f t="shared" si="674"/>
        <v>555.41277777777771</v>
      </c>
      <c r="X4765" s="2" t="s">
        <v>17</v>
      </c>
    </row>
    <row r="4766" spans="1:24" ht="14.25" customHeight="1" x14ac:dyDescent="0.25">
      <c r="A4766" s="2">
        <v>2378</v>
      </c>
      <c r="B4766" s="2">
        <v>26</v>
      </c>
      <c r="C4766" s="2" t="str">
        <f t="shared" si="666"/>
        <v>Young Adults</v>
      </c>
      <c r="D4766" s="2" t="s">
        <v>26</v>
      </c>
      <c r="E4766" s="2" t="s">
        <v>13</v>
      </c>
      <c r="F4766" s="2">
        <v>657.87</v>
      </c>
      <c r="G4766" s="2">
        <f t="shared" si="667"/>
        <v>3</v>
      </c>
      <c r="H4766" s="6">
        <v>46574</v>
      </c>
      <c r="I4766" s="12" t="str">
        <f t="shared" si="668"/>
        <v>2027</v>
      </c>
      <c r="J4766" s="10" t="str">
        <f t="shared" si="669"/>
        <v>Jul</v>
      </c>
      <c r="K4766" s="12" t="str">
        <f t="shared" si="670"/>
        <v>06</v>
      </c>
      <c r="L4766" s="2" t="s">
        <v>30</v>
      </c>
      <c r="M4766" s="2" t="s">
        <v>25</v>
      </c>
      <c r="N4766" s="2">
        <v>0.19</v>
      </c>
      <c r="O4766" s="2" t="s">
        <v>16</v>
      </c>
      <c r="P4766" s="2">
        <v>1</v>
      </c>
      <c r="Q4766" s="2">
        <f t="shared" si="671"/>
        <v>1</v>
      </c>
      <c r="R4766" s="2">
        <v>657.87</v>
      </c>
      <c r="S4766" s="2">
        <f t="shared" si="672"/>
        <v>3</v>
      </c>
      <c r="T4766" s="42">
        <f>DataSet!G2379+DataSet!Q2379+DataSet!S2379</f>
        <v>7</v>
      </c>
      <c r="U4766" s="16" t="str">
        <f t="shared" si="673"/>
        <v>High</v>
      </c>
      <c r="V4766" s="4">
        <v>3</v>
      </c>
      <c r="W4766" s="33">
        <f t="shared" si="674"/>
        <v>499.11203703703683</v>
      </c>
      <c r="X4766" s="2" t="s">
        <v>22</v>
      </c>
    </row>
    <row r="4767" spans="1:24" ht="14.25" customHeight="1" x14ac:dyDescent="0.25">
      <c r="A4767" s="2">
        <v>2518</v>
      </c>
      <c r="B4767" s="2">
        <v>32</v>
      </c>
      <c r="C4767" s="2" t="str">
        <f t="shared" si="666"/>
        <v>Early Adults</v>
      </c>
      <c r="D4767" s="2" t="s">
        <v>26</v>
      </c>
      <c r="E4767" s="2" t="s">
        <v>27</v>
      </c>
      <c r="F4767" s="2">
        <v>270.38</v>
      </c>
      <c r="G4767" s="2">
        <f t="shared" si="667"/>
        <v>1</v>
      </c>
      <c r="H4767" s="6">
        <v>46714</v>
      </c>
      <c r="I4767" s="12" t="str">
        <f t="shared" si="668"/>
        <v>2027</v>
      </c>
      <c r="J4767" s="10" t="str">
        <f t="shared" si="669"/>
        <v>Nov</v>
      </c>
      <c r="K4767" s="12" t="str">
        <f t="shared" si="670"/>
        <v>23</v>
      </c>
      <c r="L4767" s="2" t="s">
        <v>24</v>
      </c>
      <c r="M4767" s="2" t="s">
        <v>15</v>
      </c>
      <c r="N4767" s="2">
        <v>0.19</v>
      </c>
      <c r="O4767" s="2" t="s">
        <v>16</v>
      </c>
      <c r="P4767" s="2">
        <v>17</v>
      </c>
      <c r="Q4767" s="2">
        <f t="shared" si="671"/>
        <v>3</v>
      </c>
      <c r="R4767" s="2">
        <v>15.9</v>
      </c>
      <c r="S4767" s="2">
        <f t="shared" si="672"/>
        <v>1</v>
      </c>
      <c r="T4767" s="42">
        <f>DataSet!G2519+DataSet!Q2519+DataSet!S2519</f>
        <v>7</v>
      </c>
      <c r="U4767" s="16" t="str">
        <f t="shared" si="673"/>
        <v>High</v>
      </c>
      <c r="V4767" s="4">
        <v>2</v>
      </c>
      <c r="W4767" s="33">
        <f t="shared" si="674"/>
        <v>501.75918367346941</v>
      </c>
      <c r="X4767" s="2" t="s">
        <v>17</v>
      </c>
    </row>
    <row r="4768" spans="1:24" ht="14.25" customHeight="1" x14ac:dyDescent="0.25">
      <c r="A4768" s="2">
        <v>3025</v>
      </c>
      <c r="B4768" s="2">
        <v>45</v>
      </c>
      <c r="C4768" s="2" t="str">
        <f t="shared" si="666"/>
        <v>Mid Adults</v>
      </c>
      <c r="D4768" s="2" t="s">
        <v>18</v>
      </c>
      <c r="E4768" s="2" t="s">
        <v>19</v>
      </c>
      <c r="F4768" s="2">
        <v>501.27</v>
      </c>
      <c r="G4768" s="2">
        <f t="shared" si="667"/>
        <v>2</v>
      </c>
      <c r="H4768" s="6">
        <v>47221</v>
      </c>
      <c r="I4768" s="12" t="str">
        <f t="shared" si="668"/>
        <v>2029</v>
      </c>
      <c r="J4768" s="10" t="str">
        <f t="shared" si="669"/>
        <v>Apr</v>
      </c>
      <c r="K4768" s="12" t="str">
        <f t="shared" si="670"/>
        <v>13</v>
      </c>
      <c r="L4768" s="2" t="s">
        <v>14</v>
      </c>
      <c r="M4768" s="2" t="s">
        <v>15</v>
      </c>
      <c r="N4768" s="2">
        <v>0.19</v>
      </c>
      <c r="O4768" s="2" t="s">
        <v>16</v>
      </c>
      <c r="P4768" s="2">
        <v>16</v>
      </c>
      <c r="Q4768" s="2">
        <f t="shared" si="671"/>
        <v>3</v>
      </c>
      <c r="R4768" s="2">
        <v>31.33</v>
      </c>
      <c r="S4768" s="2">
        <f t="shared" si="672"/>
        <v>1</v>
      </c>
      <c r="T4768" s="42">
        <f>DataSet!G3026+DataSet!Q3026+DataSet!S3026</f>
        <v>7</v>
      </c>
      <c r="U4768" s="16" t="str">
        <f t="shared" si="673"/>
        <v>High</v>
      </c>
      <c r="V4768" s="4">
        <v>1</v>
      </c>
      <c r="W4768" s="33">
        <f t="shared" si="674"/>
        <v>520.30040000000008</v>
      </c>
      <c r="X4768" s="2" t="s">
        <v>22</v>
      </c>
    </row>
    <row r="4769" spans="1:24" ht="14.25" customHeight="1" x14ac:dyDescent="0.25">
      <c r="A4769" s="2">
        <v>3228</v>
      </c>
      <c r="B4769" s="2">
        <v>47</v>
      </c>
      <c r="C4769" s="2" t="str">
        <f t="shared" si="666"/>
        <v>Mid Adults</v>
      </c>
      <c r="D4769" s="2" t="s">
        <v>18</v>
      </c>
      <c r="E4769" s="2" t="s">
        <v>27</v>
      </c>
      <c r="F4769" s="2">
        <v>107.46</v>
      </c>
      <c r="G4769" s="2">
        <f t="shared" si="667"/>
        <v>1</v>
      </c>
      <c r="H4769" s="6">
        <v>47424</v>
      </c>
      <c r="I4769" s="12" t="str">
        <f t="shared" si="668"/>
        <v>2029</v>
      </c>
      <c r="J4769" s="10" t="str">
        <f t="shared" si="669"/>
        <v>Nov</v>
      </c>
      <c r="K4769" s="12" t="str">
        <f t="shared" si="670"/>
        <v>02</v>
      </c>
      <c r="L4769" s="2" t="s">
        <v>20</v>
      </c>
      <c r="M4769" s="2" t="s">
        <v>15</v>
      </c>
      <c r="N4769" s="2">
        <v>0.19</v>
      </c>
      <c r="O4769" s="2" t="s">
        <v>21</v>
      </c>
      <c r="P4769" s="2">
        <v>2</v>
      </c>
      <c r="Q4769" s="2">
        <f t="shared" si="671"/>
        <v>1</v>
      </c>
      <c r="R4769" s="2">
        <v>53.73</v>
      </c>
      <c r="S4769" s="2">
        <f t="shared" si="672"/>
        <v>2</v>
      </c>
      <c r="T4769" s="42">
        <f>DataSet!G3229+DataSet!Q3229+DataSet!S3229</f>
        <v>4</v>
      </c>
      <c r="U4769" s="16" t="str">
        <f t="shared" si="673"/>
        <v>Low</v>
      </c>
      <c r="V4769" s="4">
        <v>2</v>
      </c>
      <c r="W4769" s="33">
        <f t="shared" si="674"/>
        <v>506.57958333333335</v>
      </c>
      <c r="X4769" s="2" t="s">
        <v>28</v>
      </c>
    </row>
    <row r="4770" spans="1:24" ht="14.25" customHeight="1" x14ac:dyDescent="0.25">
      <c r="A4770" s="2">
        <v>3241</v>
      </c>
      <c r="B4770" s="2">
        <v>22</v>
      </c>
      <c r="C4770" s="2" t="str">
        <f t="shared" si="666"/>
        <v>Young Adults</v>
      </c>
      <c r="D4770" s="2" t="s">
        <v>23</v>
      </c>
      <c r="E4770" s="2" t="s">
        <v>13</v>
      </c>
      <c r="F4770" s="2">
        <v>852.06</v>
      </c>
      <c r="G4770" s="2">
        <f t="shared" si="667"/>
        <v>3</v>
      </c>
      <c r="H4770" s="6">
        <v>47437</v>
      </c>
      <c r="I4770" s="12" t="str">
        <f t="shared" si="668"/>
        <v>2029</v>
      </c>
      <c r="J4770" s="10" t="str">
        <f t="shared" si="669"/>
        <v>Nov</v>
      </c>
      <c r="K4770" s="12" t="str">
        <f t="shared" si="670"/>
        <v>15</v>
      </c>
      <c r="L4770" s="2" t="s">
        <v>24</v>
      </c>
      <c r="M4770" s="2" t="s">
        <v>15</v>
      </c>
      <c r="N4770" s="2">
        <v>0.19</v>
      </c>
      <c r="O4770" s="2" t="s">
        <v>16</v>
      </c>
      <c r="P4770" s="2">
        <v>7</v>
      </c>
      <c r="Q4770" s="2">
        <f t="shared" si="671"/>
        <v>2</v>
      </c>
      <c r="R4770" s="2">
        <v>121.72</v>
      </c>
      <c r="S4770" s="2">
        <f t="shared" si="672"/>
        <v>2</v>
      </c>
      <c r="T4770" s="42">
        <f>DataSet!G3242+DataSet!Q3242+DataSet!S3242</f>
        <v>7</v>
      </c>
      <c r="U4770" s="16" t="str">
        <f t="shared" si="673"/>
        <v>High</v>
      </c>
      <c r="V4770" s="4">
        <v>3</v>
      </c>
      <c r="W4770" s="33">
        <f t="shared" si="674"/>
        <v>496.1166037735847</v>
      </c>
      <c r="X4770" s="2" t="s">
        <v>22</v>
      </c>
    </row>
    <row r="4771" spans="1:24" ht="14.25" customHeight="1" x14ac:dyDescent="0.25">
      <c r="A4771" s="2">
        <v>3351</v>
      </c>
      <c r="B4771" s="2">
        <v>69</v>
      </c>
      <c r="C4771" s="2" t="str">
        <f t="shared" si="666"/>
        <v>Seniors</v>
      </c>
      <c r="D4771" s="2" t="s">
        <v>12</v>
      </c>
      <c r="E4771" s="2" t="s">
        <v>19</v>
      </c>
      <c r="F4771" s="2">
        <v>828.24</v>
      </c>
      <c r="G4771" s="2">
        <f t="shared" si="667"/>
        <v>3</v>
      </c>
      <c r="H4771" s="6">
        <v>47547</v>
      </c>
      <c r="I4771" s="12" t="str">
        <f t="shared" si="668"/>
        <v>2030</v>
      </c>
      <c r="J4771" s="10" t="str">
        <f t="shared" si="669"/>
        <v>Mar</v>
      </c>
      <c r="K4771" s="12" t="str">
        <f t="shared" si="670"/>
        <v>05</v>
      </c>
      <c r="L4771" s="2" t="s">
        <v>30</v>
      </c>
      <c r="M4771" s="2" t="s">
        <v>15</v>
      </c>
      <c r="N4771" s="2">
        <v>0.19</v>
      </c>
      <c r="O4771" s="2" t="s">
        <v>21</v>
      </c>
      <c r="P4771" s="2">
        <v>4</v>
      </c>
      <c r="Q4771" s="2">
        <f t="shared" si="671"/>
        <v>1</v>
      </c>
      <c r="R4771" s="2">
        <v>207.06</v>
      </c>
      <c r="S4771" s="2">
        <f t="shared" si="672"/>
        <v>3</v>
      </c>
      <c r="T4771" s="42">
        <f>DataSet!G3352+DataSet!Q3352+DataSet!S3352</f>
        <v>4</v>
      </c>
      <c r="U4771" s="16" t="str">
        <f t="shared" si="673"/>
        <v>Low</v>
      </c>
      <c r="V4771" s="4">
        <v>5</v>
      </c>
      <c r="W4771" s="33">
        <f t="shared" si="674"/>
        <v>569.56742857142854</v>
      </c>
      <c r="X4771" s="2" t="s">
        <v>28</v>
      </c>
    </row>
    <row r="4772" spans="1:24" ht="14.25" customHeight="1" x14ac:dyDescent="0.25">
      <c r="A4772" s="2">
        <v>3477</v>
      </c>
      <c r="B4772" s="2">
        <v>24</v>
      </c>
      <c r="C4772" s="2" t="str">
        <f t="shared" si="666"/>
        <v>Young Adults</v>
      </c>
      <c r="D4772" s="2" t="s">
        <v>12</v>
      </c>
      <c r="E4772" s="2" t="s">
        <v>29</v>
      </c>
      <c r="F4772" s="2">
        <v>855.77</v>
      </c>
      <c r="G4772" s="2">
        <f t="shared" si="667"/>
        <v>3</v>
      </c>
      <c r="H4772" s="6">
        <v>47673</v>
      </c>
      <c r="I4772" s="12" t="str">
        <f t="shared" si="668"/>
        <v>2030</v>
      </c>
      <c r="J4772" s="10" t="str">
        <f t="shared" si="669"/>
        <v>Jul</v>
      </c>
      <c r="K4772" s="12" t="str">
        <f t="shared" si="670"/>
        <v>09</v>
      </c>
      <c r="L4772" s="2" t="s">
        <v>20</v>
      </c>
      <c r="M4772" s="2" t="s">
        <v>15</v>
      </c>
      <c r="N4772" s="2">
        <v>0.19</v>
      </c>
      <c r="O4772" s="2" t="s">
        <v>16</v>
      </c>
      <c r="P4772" s="2">
        <v>7</v>
      </c>
      <c r="Q4772" s="2">
        <f t="shared" si="671"/>
        <v>2</v>
      </c>
      <c r="R4772" s="2">
        <v>122.25</v>
      </c>
      <c r="S4772" s="2">
        <f t="shared" si="672"/>
        <v>2</v>
      </c>
      <c r="T4772" s="42">
        <f>DataSet!G3478+DataSet!Q3478+DataSet!S3478</f>
        <v>7</v>
      </c>
      <c r="U4772" s="16" t="str">
        <f t="shared" si="673"/>
        <v>High</v>
      </c>
      <c r="V4772" s="4">
        <v>3</v>
      </c>
      <c r="W4772" s="33">
        <f t="shared" si="674"/>
        <v>489.27153846153823</v>
      </c>
      <c r="X4772" s="2" t="s">
        <v>17</v>
      </c>
    </row>
    <row r="4773" spans="1:24" ht="14.25" customHeight="1" x14ac:dyDescent="0.25">
      <c r="A4773" s="2">
        <v>3741</v>
      </c>
      <c r="B4773" s="2">
        <v>46</v>
      </c>
      <c r="C4773" s="2" t="str">
        <f t="shared" si="666"/>
        <v>Mid Adults</v>
      </c>
      <c r="D4773" s="2" t="s">
        <v>26</v>
      </c>
      <c r="E4773" s="2" t="s">
        <v>13</v>
      </c>
      <c r="F4773" s="2">
        <v>419.61</v>
      </c>
      <c r="G4773" s="2">
        <f t="shared" si="667"/>
        <v>2</v>
      </c>
      <c r="H4773" s="6">
        <v>47937</v>
      </c>
      <c r="I4773" s="12" t="str">
        <f t="shared" si="668"/>
        <v>2031</v>
      </c>
      <c r="J4773" s="10" t="str">
        <f t="shared" si="669"/>
        <v>Mar</v>
      </c>
      <c r="K4773" s="12" t="str">
        <f t="shared" si="670"/>
        <v>30</v>
      </c>
      <c r="L4773" s="2" t="s">
        <v>24</v>
      </c>
      <c r="M4773" s="2" t="s">
        <v>25</v>
      </c>
      <c r="N4773" s="2">
        <v>0.19</v>
      </c>
      <c r="O4773" s="2" t="s">
        <v>16</v>
      </c>
      <c r="P4773" s="2">
        <v>6</v>
      </c>
      <c r="Q4773" s="2">
        <f t="shared" si="671"/>
        <v>2</v>
      </c>
      <c r="R4773" s="2">
        <v>69.94</v>
      </c>
      <c r="S4773" s="2">
        <f t="shared" si="672"/>
        <v>2</v>
      </c>
      <c r="T4773" s="42">
        <f>DataSet!G3742+DataSet!Q3742+DataSet!S3742</f>
        <v>5</v>
      </c>
      <c r="U4773" s="16" t="str">
        <f t="shared" si="673"/>
        <v>Medium</v>
      </c>
      <c r="V4773" s="4">
        <v>5</v>
      </c>
      <c r="W4773" s="33">
        <f t="shared" si="674"/>
        <v>561.95941176470569</v>
      </c>
      <c r="X4773" s="2" t="s">
        <v>17</v>
      </c>
    </row>
    <row r="4774" spans="1:24" ht="14.25" customHeight="1" x14ac:dyDescent="0.25">
      <c r="A4774" s="2">
        <v>3791</v>
      </c>
      <c r="B4774" s="2">
        <v>36</v>
      </c>
      <c r="C4774" s="2" t="str">
        <f t="shared" si="666"/>
        <v>Early Adults</v>
      </c>
      <c r="D4774" s="2" t="s">
        <v>18</v>
      </c>
      <c r="E4774" s="2" t="s">
        <v>29</v>
      </c>
      <c r="F4774" s="2">
        <v>750.86</v>
      </c>
      <c r="G4774" s="2">
        <f t="shared" si="667"/>
        <v>3</v>
      </c>
      <c r="H4774" s="6">
        <v>47987</v>
      </c>
      <c r="I4774" s="12" t="str">
        <f t="shared" si="668"/>
        <v>2031</v>
      </c>
      <c r="J4774" s="10" t="str">
        <f t="shared" si="669"/>
        <v>May</v>
      </c>
      <c r="K4774" s="12" t="str">
        <f t="shared" si="670"/>
        <v>19</v>
      </c>
      <c r="L4774" s="2" t="s">
        <v>20</v>
      </c>
      <c r="M4774" s="2" t="s">
        <v>25</v>
      </c>
      <c r="N4774" s="2">
        <v>0.19</v>
      </c>
      <c r="O4774" s="2" t="s">
        <v>21</v>
      </c>
      <c r="P4774" s="2">
        <v>1</v>
      </c>
      <c r="Q4774" s="2">
        <f t="shared" si="671"/>
        <v>1</v>
      </c>
      <c r="R4774" s="2">
        <v>750.86</v>
      </c>
      <c r="S4774" s="2">
        <f t="shared" si="672"/>
        <v>3</v>
      </c>
      <c r="T4774" s="42">
        <f>DataSet!G3792+DataSet!Q3792+DataSet!S3792</f>
        <v>7</v>
      </c>
      <c r="U4774" s="16" t="str">
        <f t="shared" si="673"/>
        <v>High</v>
      </c>
      <c r="V4774" s="4">
        <v>3</v>
      </c>
      <c r="W4774" s="33">
        <f t="shared" si="674"/>
        <v>482.08529411764687</v>
      </c>
      <c r="X4774" s="2" t="s">
        <v>28</v>
      </c>
    </row>
    <row r="4775" spans="1:24" ht="14.25" customHeight="1" x14ac:dyDescent="0.25">
      <c r="A4775" s="2">
        <v>4284</v>
      </c>
      <c r="B4775" s="2">
        <v>34</v>
      </c>
      <c r="C4775" s="2" t="str">
        <f t="shared" si="666"/>
        <v>Early Adults</v>
      </c>
      <c r="D4775" s="2" t="s">
        <v>26</v>
      </c>
      <c r="E4775" s="2" t="s">
        <v>27</v>
      </c>
      <c r="F4775" s="2">
        <v>98.74</v>
      </c>
      <c r="G4775" s="2">
        <f t="shared" si="667"/>
        <v>1</v>
      </c>
      <c r="H4775" s="6">
        <v>48480</v>
      </c>
      <c r="I4775" s="12" t="str">
        <f t="shared" si="668"/>
        <v>2032</v>
      </c>
      <c r="J4775" s="10" t="str">
        <f t="shared" si="669"/>
        <v>Sep</v>
      </c>
      <c r="K4775" s="12" t="str">
        <f t="shared" si="670"/>
        <v>23</v>
      </c>
      <c r="L4775" s="2" t="s">
        <v>20</v>
      </c>
      <c r="M4775" s="2" t="s">
        <v>15</v>
      </c>
      <c r="N4775" s="2">
        <v>0.19</v>
      </c>
      <c r="O4775" s="2" t="s">
        <v>16</v>
      </c>
      <c r="P4775" s="2">
        <v>13</v>
      </c>
      <c r="Q4775" s="2">
        <f t="shared" si="671"/>
        <v>2</v>
      </c>
      <c r="R4775" s="2">
        <v>7.6</v>
      </c>
      <c r="S4775" s="2">
        <f t="shared" si="672"/>
        <v>1</v>
      </c>
      <c r="T4775" s="42">
        <f>DataSet!G4285+DataSet!Q4285+DataSet!S4285</f>
        <v>7</v>
      </c>
      <c r="U4775" s="16" t="str">
        <f t="shared" si="673"/>
        <v>High</v>
      </c>
      <c r="V4775" s="4">
        <v>5</v>
      </c>
      <c r="W4775" s="33">
        <f t="shared" si="674"/>
        <v>566.27303030303017</v>
      </c>
      <c r="X4775" s="2" t="s">
        <v>28</v>
      </c>
    </row>
    <row r="4776" spans="1:24" ht="14.25" customHeight="1" x14ac:dyDescent="0.25">
      <c r="A4776" s="2">
        <v>4350</v>
      </c>
      <c r="B4776" s="2">
        <v>41</v>
      </c>
      <c r="C4776" s="2" t="str">
        <f t="shared" si="666"/>
        <v>Mid Adults</v>
      </c>
      <c r="D4776" s="2" t="s">
        <v>12</v>
      </c>
      <c r="E4776" s="2" t="s">
        <v>29</v>
      </c>
      <c r="F4776" s="2">
        <v>439.7</v>
      </c>
      <c r="G4776" s="2">
        <f t="shared" si="667"/>
        <v>2</v>
      </c>
      <c r="H4776" s="6">
        <v>48546</v>
      </c>
      <c r="I4776" s="12" t="str">
        <f t="shared" si="668"/>
        <v>2032</v>
      </c>
      <c r="J4776" s="10" t="str">
        <f t="shared" si="669"/>
        <v>Nov</v>
      </c>
      <c r="K4776" s="12" t="str">
        <f t="shared" si="670"/>
        <v>28</v>
      </c>
      <c r="L4776" s="2" t="s">
        <v>20</v>
      </c>
      <c r="M4776" s="2" t="s">
        <v>15</v>
      </c>
      <c r="N4776" s="2">
        <v>0.19</v>
      </c>
      <c r="O4776" s="2" t="s">
        <v>16</v>
      </c>
      <c r="P4776" s="2">
        <v>4</v>
      </c>
      <c r="Q4776" s="2">
        <f t="shared" si="671"/>
        <v>1</v>
      </c>
      <c r="R4776" s="2">
        <v>109.92</v>
      </c>
      <c r="S4776" s="2">
        <f t="shared" si="672"/>
        <v>2</v>
      </c>
      <c r="T4776" s="42">
        <f>DataSet!G4351+DataSet!Q4351+DataSet!S4351</f>
        <v>4</v>
      </c>
      <c r="U4776" s="16" t="str">
        <f t="shared" si="673"/>
        <v>Low</v>
      </c>
      <c r="V4776" s="4">
        <v>2</v>
      </c>
      <c r="W4776" s="33">
        <f t="shared" si="674"/>
        <v>515.07148936170211</v>
      </c>
      <c r="X4776" s="2" t="s">
        <v>22</v>
      </c>
    </row>
    <row r="4777" spans="1:24" ht="14.25" customHeight="1" x14ac:dyDescent="0.25">
      <c r="A4777" s="2">
        <v>4398</v>
      </c>
      <c r="B4777" s="2">
        <v>57</v>
      </c>
      <c r="C4777" s="2" t="str">
        <f t="shared" si="666"/>
        <v>Late Adults</v>
      </c>
      <c r="D4777" s="2" t="s">
        <v>12</v>
      </c>
      <c r="E4777" s="2" t="s">
        <v>19</v>
      </c>
      <c r="F4777" s="2">
        <v>997.37</v>
      </c>
      <c r="G4777" s="2">
        <f t="shared" si="667"/>
        <v>3</v>
      </c>
      <c r="H4777" s="6">
        <v>48594</v>
      </c>
      <c r="I4777" s="12" t="str">
        <f t="shared" si="668"/>
        <v>2033</v>
      </c>
      <c r="J4777" s="10" t="str">
        <f t="shared" si="669"/>
        <v>Jan</v>
      </c>
      <c r="K4777" s="12" t="str">
        <f t="shared" si="670"/>
        <v>15</v>
      </c>
      <c r="L4777" s="2" t="s">
        <v>24</v>
      </c>
      <c r="M4777" s="2" t="s">
        <v>25</v>
      </c>
      <c r="N4777" s="2">
        <v>0.19</v>
      </c>
      <c r="O4777" s="2" t="s">
        <v>21</v>
      </c>
      <c r="P4777" s="2">
        <v>16</v>
      </c>
      <c r="Q4777" s="2">
        <f t="shared" si="671"/>
        <v>3</v>
      </c>
      <c r="R4777" s="2">
        <v>62.34</v>
      </c>
      <c r="S4777" s="2">
        <f t="shared" si="672"/>
        <v>2</v>
      </c>
      <c r="T4777" s="42">
        <f>DataSet!G4399+DataSet!Q4399+DataSet!S4399</f>
        <v>6</v>
      </c>
      <c r="U4777" s="16" t="str">
        <f t="shared" si="673"/>
        <v>Medium</v>
      </c>
      <c r="V4777" s="4">
        <v>5</v>
      </c>
      <c r="W4777" s="33">
        <f t="shared" si="674"/>
        <v>580.8834374999999</v>
      </c>
      <c r="X4777" s="2" t="s">
        <v>22</v>
      </c>
    </row>
    <row r="4778" spans="1:24" ht="14.25" customHeight="1" x14ac:dyDescent="0.25">
      <c r="A4778" s="2">
        <v>4473</v>
      </c>
      <c r="B4778" s="2">
        <v>38</v>
      </c>
      <c r="C4778" s="2" t="str">
        <f t="shared" si="666"/>
        <v>Early Adults</v>
      </c>
      <c r="D4778" s="2" t="s">
        <v>23</v>
      </c>
      <c r="E4778" s="2" t="s">
        <v>13</v>
      </c>
      <c r="F4778" s="2">
        <v>623.16</v>
      </c>
      <c r="G4778" s="2">
        <f t="shared" si="667"/>
        <v>2</v>
      </c>
      <c r="H4778" s="6">
        <v>48669</v>
      </c>
      <c r="I4778" s="12" t="str">
        <f t="shared" si="668"/>
        <v>2033</v>
      </c>
      <c r="J4778" s="10" t="str">
        <f t="shared" si="669"/>
        <v>Mar</v>
      </c>
      <c r="K4778" s="12" t="str">
        <f t="shared" si="670"/>
        <v>31</v>
      </c>
      <c r="L4778" s="2" t="s">
        <v>20</v>
      </c>
      <c r="M4778" s="2" t="s">
        <v>25</v>
      </c>
      <c r="N4778" s="2">
        <v>0.19</v>
      </c>
      <c r="O4778" s="2" t="s">
        <v>16</v>
      </c>
      <c r="P4778" s="2">
        <v>6</v>
      </c>
      <c r="Q4778" s="2">
        <f t="shared" si="671"/>
        <v>2</v>
      </c>
      <c r="R4778" s="2">
        <v>103.86</v>
      </c>
      <c r="S4778" s="2">
        <f t="shared" si="672"/>
        <v>2</v>
      </c>
      <c r="T4778" s="42">
        <f>DataSet!G4474+DataSet!Q4474+DataSet!S4474</f>
        <v>6</v>
      </c>
      <c r="U4778" s="16" t="str">
        <f t="shared" si="673"/>
        <v>Medium</v>
      </c>
      <c r="V4778" s="4">
        <v>5</v>
      </c>
      <c r="W4778" s="33">
        <f t="shared" si="674"/>
        <v>567.44838709677413</v>
      </c>
      <c r="X4778" s="2" t="s">
        <v>17</v>
      </c>
    </row>
    <row r="4779" spans="1:24" ht="14.25" customHeight="1" x14ac:dyDescent="0.25">
      <c r="A4779" s="2">
        <v>4842</v>
      </c>
      <c r="B4779" s="2">
        <v>55</v>
      </c>
      <c r="C4779" s="2" t="str">
        <f t="shared" si="666"/>
        <v>Late Adults</v>
      </c>
      <c r="D4779" s="2" t="s">
        <v>12</v>
      </c>
      <c r="E4779" s="2" t="s">
        <v>29</v>
      </c>
      <c r="F4779" s="2">
        <v>96.54</v>
      </c>
      <c r="G4779" s="2">
        <f t="shared" si="667"/>
        <v>1</v>
      </c>
      <c r="H4779" s="6">
        <v>49038</v>
      </c>
      <c r="I4779" s="12" t="str">
        <f t="shared" si="668"/>
        <v>2034</v>
      </c>
      <c r="J4779" s="10" t="str">
        <f t="shared" si="669"/>
        <v>Apr</v>
      </c>
      <c r="K4779" s="12" t="str">
        <f t="shared" si="670"/>
        <v>04</v>
      </c>
      <c r="L4779" s="2" t="s">
        <v>20</v>
      </c>
      <c r="M4779" s="2" t="s">
        <v>25</v>
      </c>
      <c r="N4779" s="2">
        <v>0.19</v>
      </c>
      <c r="O4779" s="2" t="s">
        <v>16</v>
      </c>
      <c r="P4779" s="2">
        <v>3</v>
      </c>
      <c r="Q4779" s="2">
        <f t="shared" si="671"/>
        <v>1</v>
      </c>
      <c r="R4779" s="2">
        <v>32.18</v>
      </c>
      <c r="S4779" s="2">
        <f t="shared" si="672"/>
        <v>1</v>
      </c>
      <c r="T4779" s="42">
        <f>DataSet!G4843+DataSet!Q4843+DataSet!S4843</f>
        <v>4</v>
      </c>
      <c r="U4779" s="16" t="str">
        <f t="shared" si="673"/>
        <v>Low</v>
      </c>
      <c r="V4779" s="4">
        <v>3</v>
      </c>
      <c r="W4779" s="33">
        <f t="shared" si="674"/>
        <v>476.70979999999986</v>
      </c>
      <c r="X4779" s="2" t="s">
        <v>17</v>
      </c>
    </row>
    <row r="4780" spans="1:24" ht="14.25" customHeight="1" x14ac:dyDescent="0.25">
      <c r="A4780" s="2">
        <v>4963</v>
      </c>
      <c r="B4780" s="2">
        <v>48</v>
      </c>
      <c r="C4780" s="2" t="str">
        <f t="shared" si="666"/>
        <v>Mid Adults</v>
      </c>
      <c r="D4780" s="2" t="s">
        <v>23</v>
      </c>
      <c r="E4780" s="2" t="s">
        <v>29</v>
      </c>
      <c r="F4780" s="2">
        <v>443.39</v>
      </c>
      <c r="G4780" s="2">
        <f t="shared" si="667"/>
        <v>2</v>
      </c>
      <c r="H4780" s="6">
        <v>49159</v>
      </c>
      <c r="I4780" s="12" t="str">
        <f t="shared" si="668"/>
        <v>2034</v>
      </c>
      <c r="J4780" s="10" t="str">
        <f t="shared" si="669"/>
        <v>Aug</v>
      </c>
      <c r="K4780" s="12" t="str">
        <f t="shared" si="670"/>
        <v>03</v>
      </c>
      <c r="L4780" s="2" t="s">
        <v>20</v>
      </c>
      <c r="M4780" s="2" t="s">
        <v>25</v>
      </c>
      <c r="N4780" s="2">
        <v>0.19</v>
      </c>
      <c r="O4780" s="2" t="s">
        <v>21</v>
      </c>
      <c r="P4780" s="2">
        <v>10</v>
      </c>
      <c r="Q4780" s="2">
        <f t="shared" si="671"/>
        <v>2</v>
      </c>
      <c r="R4780" s="2">
        <v>44.34</v>
      </c>
      <c r="S4780" s="2">
        <f t="shared" si="672"/>
        <v>1</v>
      </c>
      <c r="T4780" s="42">
        <f>DataSet!G4964+DataSet!Q4964+DataSet!S4964</f>
        <v>8</v>
      </c>
      <c r="U4780" s="16" t="str">
        <f t="shared" si="673"/>
        <v>High</v>
      </c>
      <c r="V4780" s="4">
        <v>2</v>
      </c>
      <c r="W4780" s="33">
        <f t="shared" si="674"/>
        <v>516.71</v>
      </c>
      <c r="X4780" s="2" t="s">
        <v>28</v>
      </c>
    </row>
    <row r="4781" spans="1:24" ht="14.25" customHeight="1" x14ac:dyDescent="0.25">
      <c r="A4781" s="2">
        <v>179</v>
      </c>
      <c r="B4781" s="2">
        <v>26</v>
      </c>
      <c r="C4781" s="2" t="str">
        <f t="shared" si="666"/>
        <v>Young Adults</v>
      </c>
      <c r="D4781" s="2" t="s">
        <v>12</v>
      </c>
      <c r="E4781" s="2" t="s">
        <v>13</v>
      </c>
      <c r="F4781" s="2">
        <v>766.26</v>
      </c>
      <c r="G4781" s="2">
        <f t="shared" si="667"/>
        <v>3</v>
      </c>
      <c r="H4781" s="6">
        <v>44375</v>
      </c>
      <c r="I4781" s="12" t="str">
        <f t="shared" si="668"/>
        <v>2021</v>
      </c>
      <c r="J4781" s="10" t="str">
        <f t="shared" si="669"/>
        <v>Jun</v>
      </c>
      <c r="K4781" s="12" t="str">
        <f t="shared" si="670"/>
        <v>28</v>
      </c>
      <c r="L4781" s="2" t="s">
        <v>24</v>
      </c>
      <c r="M4781" s="2" t="s">
        <v>15</v>
      </c>
      <c r="N4781" s="2">
        <v>0.18</v>
      </c>
      <c r="O4781" s="2" t="s">
        <v>21</v>
      </c>
      <c r="P4781" s="2">
        <v>4</v>
      </c>
      <c r="Q4781" s="2">
        <f t="shared" si="671"/>
        <v>1</v>
      </c>
      <c r="R4781" s="2">
        <v>191.56</v>
      </c>
      <c r="S4781" s="2">
        <f t="shared" si="672"/>
        <v>3</v>
      </c>
      <c r="T4781" s="42">
        <f>DataSet!G180+DataSet!Q180+DataSet!S180</f>
        <v>7</v>
      </c>
      <c r="U4781" s="16" t="str">
        <f t="shared" si="673"/>
        <v>High</v>
      </c>
      <c r="V4781" s="4">
        <v>4</v>
      </c>
      <c r="W4781" s="33">
        <f t="shared" si="674"/>
        <v>546.14187500000003</v>
      </c>
      <c r="X4781" s="2" t="s">
        <v>28</v>
      </c>
    </row>
    <row r="4782" spans="1:24" ht="14.25" customHeight="1" x14ac:dyDescent="0.25">
      <c r="A4782" s="2">
        <v>341</v>
      </c>
      <c r="B4782" s="2">
        <v>43</v>
      </c>
      <c r="C4782" s="2" t="str">
        <f t="shared" si="666"/>
        <v>Mid Adults</v>
      </c>
      <c r="D4782" s="2" t="s">
        <v>12</v>
      </c>
      <c r="E4782" s="2" t="s">
        <v>27</v>
      </c>
      <c r="F4782" s="2">
        <v>261.08</v>
      </c>
      <c r="G4782" s="2">
        <f t="shared" si="667"/>
        <v>1</v>
      </c>
      <c r="H4782" s="6">
        <v>44537</v>
      </c>
      <c r="I4782" s="12" t="str">
        <f t="shared" si="668"/>
        <v>2021</v>
      </c>
      <c r="J4782" s="10" t="str">
        <f t="shared" si="669"/>
        <v>Dec</v>
      </c>
      <c r="K4782" s="12" t="str">
        <f t="shared" si="670"/>
        <v>07</v>
      </c>
      <c r="L4782" s="2" t="s">
        <v>24</v>
      </c>
      <c r="M4782" s="2" t="s">
        <v>15</v>
      </c>
      <c r="N4782" s="2">
        <v>0.18</v>
      </c>
      <c r="O4782" s="2" t="s">
        <v>16</v>
      </c>
      <c r="P4782" s="2">
        <v>17</v>
      </c>
      <c r="Q4782" s="2">
        <f t="shared" si="671"/>
        <v>3</v>
      </c>
      <c r="R4782" s="2">
        <v>15.36</v>
      </c>
      <c r="S4782" s="2">
        <f t="shared" si="672"/>
        <v>1</v>
      </c>
      <c r="T4782" s="42">
        <f>DataSet!G342+DataSet!Q342+DataSet!S342</f>
        <v>7</v>
      </c>
      <c r="U4782" s="16" t="str">
        <f t="shared" si="673"/>
        <v>High</v>
      </c>
      <c r="V4782" s="4">
        <v>4</v>
      </c>
      <c r="W4782" s="33">
        <f t="shared" si="674"/>
        <v>541.45851063829787</v>
      </c>
      <c r="X4782" s="2" t="s">
        <v>17</v>
      </c>
    </row>
    <row r="4783" spans="1:24" ht="14.25" customHeight="1" x14ac:dyDescent="0.25">
      <c r="A4783" s="2">
        <v>780</v>
      </c>
      <c r="B4783" s="2">
        <v>67</v>
      </c>
      <c r="C4783" s="2" t="str">
        <f t="shared" si="666"/>
        <v>Seniors</v>
      </c>
      <c r="D4783" s="2" t="s">
        <v>18</v>
      </c>
      <c r="E4783" s="2" t="s">
        <v>27</v>
      </c>
      <c r="F4783" s="2">
        <v>559.91999999999996</v>
      </c>
      <c r="G4783" s="2">
        <f t="shared" si="667"/>
        <v>2</v>
      </c>
      <c r="H4783" s="6">
        <v>44976</v>
      </c>
      <c r="I4783" s="12" t="str">
        <f t="shared" si="668"/>
        <v>2023</v>
      </c>
      <c r="J4783" s="10" t="str">
        <f t="shared" si="669"/>
        <v>Feb</v>
      </c>
      <c r="K4783" s="12" t="str">
        <f t="shared" si="670"/>
        <v>19</v>
      </c>
      <c r="L4783" s="2" t="s">
        <v>14</v>
      </c>
      <c r="M4783" s="2" t="s">
        <v>25</v>
      </c>
      <c r="N4783" s="2">
        <v>0.18</v>
      </c>
      <c r="O4783" s="2" t="s">
        <v>16</v>
      </c>
      <c r="P4783" s="2">
        <v>12</v>
      </c>
      <c r="Q4783" s="2">
        <f t="shared" si="671"/>
        <v>2</v>
      </c>
      <c r="R4783" s="2">
        <v>46.66</v>
      </c>
      <c r="S4783" s="2">
        <f t="shared" si="672"/>
        <v>1</v>
      </c>
      <c r="T4783" s="42">
        <f>DataSet!G781+DataSet!Q781+DataSet!S781</f>
        <v>4</v>
      </c>
      <c r="U4783" s="16" t="str">
        <f t="shared" si="673"/>
        <v>Low</v>
      </c>
      <c r="V4783" s="4">
        <v>1</v>
      </c>
      <c r="W4783" s="33">
        <f t="shared" si="674"/>
        <v>520.68877551020421</v>
      </c>
      <c r="X4783" s="2" t="s">
        <v>17</v>
      </c>
    </row>
    <row r="4784" spans="1:24" ht="14.25" customHeight="1" x14ac:dyDescent="0.25">
      <c r="A4784" s="2">
        <v>788</v>
      </c>
      <c r="B4784" s="2">
        <v>38</v>
      </c>
      <c r="C4784" s="2" t="str">
        <f t="shared" si="666"/>
        <v>Early Adults</v>
      </c>
      <c r="D4784" s="2" t="s">
        <v>26</v>
      </c>
      <c r="E4784" s="2" t="s">
        <v>19</v>
      </c>
      <c r="F4784" s="2">
        <v>228.28</v>
      </c>
      <c r="G4784" s="2">
        <f t="shared" si="667"/>
        <v>1</v>
      </c>
      <c r="H4784" s="6">
        <v>44984</v>
      </c>
      <c r="I4784" s="12" t="str">
        <f t="shared" si="668"/>
        <v>2023</v>
      </c>
      <c r="J4784" s="10" t="str">
        <f t="shared" si="669"/>
        <v>Feb</v>
      </c>
      <c r="K4784" s="12" t="str">
        <f t="shared" si="670"/>
        <v>27</v>
      </c>
      <c r="L4784" s="2" t="s">
        <v>14</v>
      </c>
      <c r="M4784" s="2" t="s">
        <v>25</v>
      </c>
      <c r="N4784" s="2">
        <v>0.18</v>
      </c>
      <c r="O4784" s="2" t="s">
        <v>21</v>
      </c>
      <c r="P4784" s="2">
        <v>16</v>
      </c>
      <c r="Q4784" s="2">
        <f t="shared" si="671"/>
        <v>3</v>
      </c>
      <c r="R4784" s="2">
        <v>14.27</v>
      </c>
      <c r="S4784" s="2">
        <f t="shared" si="672"/>
        <v>1</v>
      </c>
      <c r="T4784" s="42">
        <f>DataSet!G789+DataSet!Q789+DataSet!S789</f>
        <v>7</v>
      </c>
      <c r="U4784" s="16" t="str">
        <f t="shared" si="673"/>
        <v>High</v>
      </c>
      <c r="V4784" s="4">
        <v>3</v>
      </c>
      <c r="W4784" s="33">
        <f t="shared" si="674"/>
        <v>484.46836734693863</v>
      </c>
      <c r="X4784" s="2" t="s">
        <v>22</v>
      </c>
    </row>
    <row r="4785" spans="1:24" ht="14.25" customHeight="1" x14ac:dyDescent="0.25">
      <c r="A4785" s="2">
        <v>828</v>
      </c>
      <c r="B4785" s="2">
        <v>57</v>
      </c>
      <c r="C4785" s="2" t="str">
        <f t="shared" si="666"/>
        <v>Late Adults</v>
      </c>
      <c r="D4785" s="2" t="s">
        <v>23</v>
      </c>
      <c r="E4785" s="2" t="s">
        <v>13</v>
      </c>
      <c r="F4785" s="2">
        <v>889.61</v>
      </c>
      <c r="G4785" s="2">
        <f t="shared" si="667"/>
        <v>3</v>
      </c>
      <c r="H4785" s="6">
        <v>45024</v>
      </c>
      <c r="I4785" s="12" t="str">
        <f t="shared" si="668"/>
        <v>2023</v>
      </c>
      <c r="J4785" s="10" t="str">
        <f t="shared" si="669"/>
        <v>Apr</v>
      </c>
      <c r="K4785" s="12" t="str">
        <f t="shared" si="670"/>
        <v>08</v>
      </c>
      <c r="L4785" s="2" t="s">
        <v>30</v>
      </c>
      <c r="M4785" s="2" t="s">
        <v>15</v>
      </c>
      <c r="N4785" s="2">
        <v>0.18</v>
      </c>
      <c r="O4785" s="2" t="s">
        <v>21</v>
      </c>
      <c r="P4785" s="2">
        <v>4</v>
      </c>
      <c r="Q4785" s="2">
        <f t="shared" si="671"/>
        <v>1</v>
      </c>
      <c r="R4785" s="2">
        <v>222.4</v>
      </c>
      <c r="S4785" s="2">
        <f t="shared" si="672"/>
        <v>3</v>
      </c>
      <c r="T4785" s="42">
        <f>DataSet!G829+DataSet!Q829+DataSet!S829</f>
        <v>7</v>
      </c>
      <c r="U4785" s="16" t="str">
        <f t="shared" si="673"/>
        <v>High</v>
      </c>
      <c r="V4785" s="4">
        <v>5</v>
      </c>
      <c r="W4785" s="33">
        <f t="shared" si="674"/>
        <v>565.5913333333333</v>
      </c>
      <c r="X4785" s="2" t="s">
        <v>17</v>
      </c>
    </row>
    <row r="4786" spans="1:24" ht="14.25" customHeight="1" x14ac:dyDescent="0.25">
      <c r="A4786" s="2">
        <v>927</v>
      </c>
      <c r="B4786" s="2">
        <v>54</v>
      </c>
      <c r="C4786" s="2" t="str">
        <f t="shared" si="666"/>
        <v>Late Adults</v>
      </c>
      <c r="D4786" s="2" t="s">
        <v>18</v>
      </c>
      <c r="E4786" s="2" t="s">
        <v>29</v>
      </c>
      <c r="F4786" s="2">
        <v>927.51</v>
      </c>
      <c r="G4786" s="2">
        <f t="shared" si="667"/>
        <v>3</v>
      </c>
      <c r="H4786" s="6">
        <v>45123</v>
      </c>
      <c r="I4786" s="12" t="str">
        <f t="shared" si="668"/>
        <v>2023</v>
      </c>
      <c r="J4786" s="10" t="str">
        <f t="shared" si="669"/>
        <v>Jul</v>
      </c>
      <c r="K4786" s="12" t="str">
        <f t="shared" si="670"/>
        <v>16</v>
      </c>
      <c r="L4786" s="2" t="s">
        <v>14</v>
      </c>
      <c r="M4786" s="2" t="s">
        <v>25</v>
      </c>
      <c r="N4786" s="2">
        <v>0.18</v>
      </c>
      <c r="O4786" s="2" t="s">
        <v>16</v>
      </c>
      <c r="P4786" s="2">
        <v>15</v>
      </c>
      <c r="Q4786" s="2">
        <f t="shared" si="671"/>
        <v>2</v>
      </c>
      <c r="R4786" s="2">
        <v>61.83</v>
      </c>
      <c r="S4786" s="2">
        <f t="shared" si="672"/>
        <v>2</v>
      </c>
      <c r="T4786" s="42">
        <f>DataSet!G928+DataSet!Q928+DataSet!S928</f>
        <v>4</v>
      </c>
      <c r="U4786" s="16" t="str">
        <f t="shared" si="673"/>
        <v>Low</v>
      </c>
      <c r="V4786" s="4">
        <v>3</v>
      </c>
      <c r="W4786" s="33">
        <f t="shared" si="674"/>
        <v>489.80562499999991</v>
      </c>
      <c r="X4786" s="2" t="s">
        <v>28</v>
      </c>
    </row>
    <row r="4787" spans="1:24" ht="14.25" customHeight="1" x14ac:dyDescent="0.25">
      <c r="A4787" s="2">
        <v>946</v>
      </c>
      <c r="B4787" s="2">
        <v>66</v>
      </c>
      <c r="C4787" s="2" t="str">
        <f t="shared" si="666"/>
        <v>Seniors</v>
      </c>
      <c r="D4787" s="2" t="s">
        <v>26</v>
      </c>
      <c r="E4787" s="2" t="s">
        <v>29</v>
      </c>
      <c r="F4787" s="2">
        <v>71.900000000000006</v>
      </c>
      <c r="G4787" s="2">
        <f t="shared" si="667"/>
        <v>1</v>
      </c>
      <c r="H4787" s="6">
        <v>45142</v>
      </c>
      <c r="I4787" s="12" t="str">
        <f t="shared" si="668"/>
        <v>2023</v>
      </c>
      <c r="J4787" s="10" t="str">
        <f t="shared" si="669"/>
        <v>Aug</v>
      </c>
      <c r="K4787" s="12" t="str">
        <f t="shared" si="670"/>
        <v>04</v>
      </c>
      <c r="L4787" s="2" t="s">
        <v>14</v>
      </c>
      <c r="M4787" s="2" t="s">
        <v>25</v>
      </c>
      <c r="N4787" s="2">
        <v>0.18</v>
      </c>
      <c r="O4787" s="2" t="s">
        <v>16</v>
      </c>
      <c r="P4787" s="2">
        <v>4</v>
      </c>
      <c r="Q4787" s="2">
        <f t="shared" si="671"/>
        <v>1</v>
      </c>
      <c r="R4787" s="2">
        <v>17.98</v>
      </c>
      <c r="S4787" s="2">
        <f t="shared" si="672"/>
        <v>1</v>
      </c>
      <c r="T4787" s="42">
        <f>DataSet!G947+DataSet!Q947+DataSet!S947</f>
        <v>4</v>
      </c>
      <c r="U4787" s="16" t="str">
        <f t="shared" si="673"/>
        <v>Low</v>
      </c>
      <c r="V4787" s="4">
        <v>1</v>
      </c>
      <c r="W4787" s="33">
        <f t="shared" si="674"/>
        <v>519.87145833333329</v>
      </c>
      <c r="X4787" s="2" t="s">
        <v>28</v>
      </c>
    </row>
    <row r="4788" spans="1:24" ht="14.25" customHeight="1" x14ac:dyDescent="0.25">
      <c r="A4788" s="2">
        <v>955</v>
      </c>
      <c r="B4788" s="2">
        <v>56</v>
      </c>
      <c r="C4788" s="2" t="str">
        <f t="shared" si="666"/>
        <v>Late Adults</v>
      </c>
      <c r="D4788" s="2" t="s">
        <v>18</v>
      </c>
      <c r="E4788" s="2" t="s">
        <v>13</v>
      </c>
      <c r="F4788" s="2">
        <v>270.83</v>
      </c>
      <c r="G4788" s="2">
        <f t="shared" si="667"/>
        <v>1</v>
      </c>
      <c r="H4788" s="6">
        <v>45151</v>
      </c>
      <c r="I4788" s="12" t="str">
        <f t="shared" si="668"/>
        <v>2023</v>
      </c>
      <c r="J4788" s="10" t="str">
        <f t="shared" si="669"/>
        <v>Aug</v>
      </c>
      <c r="K4788" s="12" t="str">
        <f t="shared" si="670"/>
        <v>13</v>
      </c>
      <c r="L4788" s="2" t="s">
        <v>24</v>
      </c>
      <c r="M4788" s="2" t="s">
        <v>15</v>
      </c>
      <c r="N4788" s="2">
        <v>0.18</v>
      </c>
      <c r="O4788" s="2" t="s">
        <v>16</v>
      </c>
      <c r="P4788" s="2">
        <v>5</v>
      </c>
      <c r="Q4788" s="2">
        <f t="shared" si="671"/>
        <v>1</v>
      </c>
      <c r="R4788" s="2">
        <v>54.17</v>
      </c>
      <c r="S4788" s="2">
        <f t="shared" si="672"/>
        <v>2</v>
      </c>
      <c r="T4788" s="42">
        <f>DataSet!G956+DataSet!Q956+DataSet!S956</f>
        <v>7</v>
      </c>
      <c r="U4788" s="16" t="str">
        <f t="shared" si="673"/>
        <v>High</v>
      </c>
      <c r="V4788" s="4">
        <v>1</v>
      </c>
      <c r="W4788" s="33">
        <f t="shared" si="674"/>
        <v>529.40276595744683</v>
      </c>
      <c r="X4788" s="2" t="s">
        <v>17</v>
      </c>
    </row>
    <row r="4789" spans="1:24" ht="14.25" customHeight="1" x14ac:dyDescent="0.25">
      <c r="A4789" s="2">
        <v>1331</v>
      </c>
      <c r="B4789" s="2">
        <v>35</v>
      </c>
      <c r="C4789" s="2" t="str">
        <f t="shared" si="666"/>
        <v>Early Adults</v>
      </c>
      <c r="D4789" s="2" t="s">
        <v>12</v>
      </c>
      <c r="E4789" s="2" t="s">
        <v>27</v>
      </c>
      <c r="F4789" s="2">
        <v>432.03</v>
      </c>
      <c r="G4789" s="2">
        <f t="shared" si="667"/>
        <v>2</v>
      </c>
      <c r="H4789" s="6">
        <v>45527</v>
      </c>
      <c r="I4789" s="12" t="str">
        <f t="shared" si="668"/>
        <v>2024</v>
      </c>
      <c r="J4789" s="10" t="str">
        <f t="shared" si="669"/>
        <v>Aug</v>
      </c>
      <c r="K4789" s="12" t="str">
        <f t="shared" si="670"/>
        <v>23</v>
      </c>
      <c r="L4789" s="2" t="s">
        <v>14</v>
      </c>
      <c r="M4789" s="2" t="s">
        <v>25</v>
      </c>
      <c r="N4789" s="2">
        <v>0.18</v>
      </c>
      <c r="O4789" s="2" t="s">
        <v>16</v>
      </c>
      <c r="P4789" s="2">
        <v>2</v>
      </c>
      <c r="Q4789" s="2">
        <f t="shared" si="671"/>
        <v>1</v>
      </c>
      <c r="R4789" s="2">
        <v>216.02</v>
      </c>
      <c r="S4789" s="2">
        <f t="shared" si="672"/>
        <v>3</v>
      </c>
      <c r="T4789" s="42">
        <f>DataSet!G1332+DataSet!Q1332+DataSet!S1332</f>
        <v>5</v>
      </c>
      <c r="U4789" s="16" t="str">
        <f t="shared" si="673"/>
        <v>Medium</v>
      </c>
      <c r="V4789" s="4">
        <v>4</v>
      </c>
      <c r="W4789" s="33">
        <f t="shared" si="674"/>
        <v>547.55369565217381</v>
      </c>
      <c r="X4789" s="2" t="s">
        <v>28</v>
      </c>
    </row>
    <row r="4790" spans="1:24" ht="14.25" customHeight="1" x14ac:dyDescent="0.25">
      <c r="A4790" s="2">
        <v>1363</v>
      </c>
      <c r="B4790" s="2">
        <v>47</v>
      </c>
      <c r="C4790" s="2" t="str">
        <f t="shared" si="666"/>
        <v>Mid Adults</v>
      </c>
      <c r="D4790" s="2" t="s">
        <v>12</v>
      </c>
      <c r="E4790" s="2" t="s">
        <v>13</v>
      </c>
      <c r="F4790" s="2">
        <v>113.11</v>
      </c>
      <c r="G4790" s="2">
        <f t="shared" si="667"/>
        <v>1</v>
      </c>
      <c r="H4790" s="6">
        <v>45559</v>
      </c>
      <c r="I4790" s="12" t="str">
        <f t="shared" si="668"/>
        <v>2024</v>
      </c>
      <c r="J4790" s="10" t="str">
        <f t="shared" si="669"/>
        <v>Sep</v>
      </c>
      <c r="K4790" s="12" t="str">
        <f t="shared" si="670"/>
        <v>24</v>
      </c>
      <c r="L4790" s="2" t="s">
        <v>24</v>
      </c>
      <c r="M4790" s="2" t="s">
        <v>15</v>
      </c>
      <c r="N4790" s="2">
        <v>0.18</v>
      </c>
      <c r="O4790" s="2" t="s">
        <v>21</v>
      </c>
      <c r="P4790" s="2">
        <v>15</v>
      </c>
      <c r="Q4790" s="2">
        <f t="shared" si="671"/>
        <v>2</v>
      </c>
      <c r="R4790" s="2">
        <v>7.54</v>
      </c>
      <c r="S4790" s="2">
        <f t="shared" si="672"/>
        <v>1</v>
      </c>
      <c r="T4790" s="42">
        <f>DataSet!G1364+DataSet!Q1364+DataSet!S1364</f>
        <v>5</v>
      </c>
      <c r="U4790" s="16" t="str">
        <f t="shared" si="673"/>
        <v>Medium</v>
      </c>
      <c r="V4790" s="4">
        <v>1</v>
      </c>
      <c r="W4790" s="33">
        <f t="shared" si="674"/>
        <v>535.02391304347827</v>
      </c>
      <c r="X4790" s="2" t="s">
        <v>22</v>
      </c>
    </row>
    <row r="4791" spans="1:24" ht="14.25" customHeight="1" x14ac:dyDescent="0.25">
      <c r="A4791" s="2">
        <v>1880</v>
      </c>
      <c r="B4791" s="2">
        <v>22</v>
      </c>
      <c r="C4791" s="2" t="str">
        <f t="shared" si="666"/>
        <v>Young Adults</v>
      </c>
      <c r="D4791" s="2" t="s">
        <v>23</v>
      </c>
      <c r="E4791" s="2" t="s">
        <v>27</v>
      </c>
      <c r="F4791" s="2">
        <v>285.43</v>
      </c>
      <c r="G4791" s="2">
        <f t="shared" si="667"/>
        <v>1</v>
      </c>
      <c r="H4791" s="6">
        <v>46076</v>
      </c>
      <c r="I4791" s="12" t="str">
        <f t="shared" si="668"/>
        <v>2026</v>
      </c>
      <c r="J4791" s="10" t="str">
        <f t="shared" si="669"/>
        <v>Feb</v>
      </c>
      <c r="K4791" s="12" t="str">
        <f t="shared" si="670"/>
        <v>23</v>
      </c>
      <c r="L4791" s="2" t="s">
        <v>24</v>
      </c>
      <c r="M4791" s="2" t="s">
        <v>25</v>
      </c>
      <c r="N4791" s="2">
        <v>0.18</v>
      </c>
      <c r="O4791" s="2" t="s">
        <v>21</v>
      </c>
      <c r="P4791" s="2">
        <v>12</v>
      </c>
      <c r="Q4791" s="2">
        <f t="shared" si="671"/>
        <v>2</v>
      </c>
      <c r="R4791" s="2">
        <v>23.79</v>
      </c>
      <c r="S4791" s="2">
        <f t="shared" si="672"/>
        <v>1</v>
      </c>
      <c r="T4791" s="42">
        <f>DataSet!G1881+DataSet!Q1881+DataSet!S1881</f>
        <v>7</v>
      </c>
      <c r="U4791" s="16" t="str">
        <f t="shared" si="673"/>
        <v>High</v>
      </c>
      <c r="V4791" s="4">
        <v>1</v>
      </c>
      <c r="W4791" s="33">
        <f t="shared" si="674"/>
        <v>544.39977777777779</v>
      </c>
      <c r="X4791" s="2" t="s">
        <v>22</v>
      </c>
    </row>
    <row r="4792" spans="1:24" ht="14.25" customHeight="1" x14ac:dyDescent="0.25">
      <c r="A4792" s="2">
        <v>1980</v>
      </c>
      <c r="B4792" s="2">
        <v>26</v>
      </c>
      <c r="C4792" s="2" t="str">
        <f t="shared" si="666"/>
        <v>Young Adults</v>
      </c>
      <c r="D4792" s="2" t="s">
        <v>18</v>
      </c>
      <c r="E4792" s="2" t="s">
        <v>27</v>
      </c>
      <c r="F4792" s="2">
        <v>97.42</v>
      </c>
      <c r="G4792" s="2">
        <f t="shared" si="667"/>
        <v>1</v>
      </c>
      <c r="H4792" s="6">
        <v>46176</v>
      </c>
      <c r="I4792" s="12" t="str">
        <f t="shared" si="668"/>
        <v>2026</v>
      </c>
      <c r="J4792" s="10" t="str">
        <f t="shared" si="669"/>
        <v>Jun</v>
      </c>
      <c r="K4792" s="12" t="str">
        <f t="shared" si="670"/>
        <v>03</v>
      </c>
      <c r="L4792" s="2" t="s">
        <v>30</v>
      </c>
      <c r="M4792" s="2" t="s">
        <v>25</v>
      </c>
      <c r="N4792" s="2">
        <v>0.18</v>
      </c>
      <c r="O4792" s="2" t="s">
        <v>16</v>
      </c>
      <c r="P4792" s="2">
        <v>15</v>
      </c>
      <c r="Q4792" s="2">
        <f t="shared" si="671"/>
        <v>2</v>
      </c>
      <c r="R4792" s="2">
        <v>6.49</v>
      </c>
      <c r="S4792" s="2">
        <f t="shared" si="672"/>
        <v>1</v>
      </c>
      <c r="T4792" s="42">
        <f>DataSet!G1981+DataSet!Q1981+DataSet!S1981</f>
        <v>6</v>
      </c>
      <c r="U4792" s="16" t="str">
        <f t="shared" si="673"/>
        <v>Medium</v>
      </c>
      <c r="V4792" s="4">
        <v>2</v>
      </c>
      <c r="W4792" s="33">
        <f t="shared" si="674"/>
        <v>518.33933333333334</v>
      </c>
      <c r="X4792" s="2" t="s">
        <v>22</v>
      </c>
    </row>
    <row r="4793" spans="1:24" ht="14.25" customHeight="1" x14ac:dyDescent="0.25">
      <c r="A4793" s="2">
        <v>2181</v>
      </c>
      <c r="B4793" s="2">
        <v>49</v>
      </c>
      <c r="C4793" s="2" t="str">
        <f t="shared" si="666"/>
        <v>Mid Adults</v>
      </c>
      <c r="D4793" s="2" t="s">
        <v>12</v>
      </c>
      <c r="E4793" s="2" t="s">
        <v>13</v>
      </c>
      <c r="F4793" s="2">
        <v>118.91</v>
      </c>
      <c r="G4793" s="2">
        <f t="shared" si="667"/>
        <v>1</v>
      </c>
      <c r="H4793" s="6">
        <v>46377</v>
      </c>
      <c r="I4793" s="12" t="str">
        <f t="shared" si="668"/>
        <v>2026</v>
      </c>
      <c r="J4793" s="10" t="str">
        <f t="shared" si="669"/>
        <v>Dec</v>
      </c>
      <c r="K4793" s="12" t="str">
        <f t="shared" si="670"/>
        <v>21</v>
      </c>
      <c r="L4793" s="2" t="s">
        <v>20</v>
      </c>
      <c r="M4793" s="2" t="s">
        <v>15</v>
      </c>
      <c r="N4793" s="2">
        <v>0.18</v>
      </c>
      <c r="O4793" s="2" t="s">
        <v>21</v>
      </c>
      <c r="P4793" s="2">
        <v>18</v>
      </c>
      <c r="Q4793" s="2">
        <f t="shared" si="671"/>
        <v>3</v>
      </c>
      <c r="R4793" s="2">
        <v>6.61</v>
      </c>
      <c r="S4793" s="2">
        <f t="shared" si="672"/>
        <v>1</v>
      </c>
      <c r="T4793" s="42">
        <f>DataSet!G2182+DataSet!Q2182+DataSet!S2182</f>
        <v>6</v>
      </c>
      <c r="U4793" s="16" t="str">
        <f t="shared" si="673"/>
        <v>Medium</v>
      </c>
      <c r="V4793" s="4">
        <v>4</v>
      </c>
      <c r="W4793" s="33">
        <f t="shared" si="674"/>
        <v>550.12088888888889</v>
      </c>
      <c r="X4793" s="2" t="s">
        <v>22</v>
      </c>
    </row>
    <row r="4794" spans="1:24" ht="14.25" customHeight="1" x14ac:dyDescent="0.25">
      <c r="A4794" s="2">
        <v>2427</v>
      </c>
      <c r="B4794" s="2">
        <v>51</v>
      </c>
      <c r="C4794" s="2" t="str">
        <f t="shared" si="666"/>
        <v>Late Adults</v>
      </c>
      <c r="D4794" s="2" t="s">
        <v>18</v>
      </c>
      <c r="E4794" s="2" t="s">
        <v>29</v>
      </c>
      <c r="F4794" s="2">
        <v>268.74</v>
      </c>
      <c r="G4794" s="2">
        <f t="shared" si="667"/>
        <v>1</v>
      </c>
      <c r="H4794" s="6">
        <v>46623</v>
      </c>
      <c r="I4794" s="12" t="str">
        <f t="shared" si="668"/>
        <v>2027</v>
      </c>
      <c r="J4794" s="10" t="str">
        <f t="shared" si="669"/>
        <v>Aug</v>
      </c>
      <c r="K4794" s="12" t="str">
        <f t="shared" si="670"/>
        <v>24</v>
      </c>
      <c r="L4794" s="2" t="s">
        <v>14</v>
      </c>
      <c r="M4794" s="2" t="s">
        <v>25</v>
      </c>
      <c r="N4794" s="2">
        <v>0.18</v>
      </c>
      <c r="O4794" s="2" t="s">
        <v>21</v>
      </c>
      <c r="P4794" s="2">
        <v>11</v>
      </c>
      <c r="Q4794" s="2">
        <f t="shared" si="671"/>
        <v>2</v>
      </c>
      <c r="R4794" s="2">
        <v>24.43</v>
      </c>
      <c r="S4794" s="2">
        <f t="shared" si="672"/>
        <v>1</v>
      </c>
      <c r="T4794" s="42">
        <f>DataSet!G2428+DataSet!Q2428+DataSet!S2428</f>
        <v>5</v>
      </c>
      <c r="U4794" s="16" t="str">
        <f t="shared" si="673"/>
        <v>Medium</v>
      </c>
      <c r="V4794" s="4">
        <v>2</v>
      </c>
      <c r="W4794" s="33">
        <f t="shared" si="674"/>
        <v>527.90568181818173</v>
      </c>
      <c r="X4794" s="2" t="s">
        <v>28</v>
      </c>
    </row>
    <row r="4795" spans="1:24" ht="14.25" customHeight="1" x14ac:dyDescent="0.25">
      <c r="A4795" s="2">
        <v>2445</v>
      </c>
      <c r="B4795" s="2">
        <v>47</v>
      </c>
      <c r="C4795" s="2" t="str">
        <f t="shared" si="666"/>
        <v>Mid Adults</v>
      </c>
      <c r="D4795" s="2" t="s">
        <v>23</v>
      </c>
      <c r="E4795" s="2" t="s">
        <v>13</v>
      </c>
      <c r="F4795" s="2">
        <v>728.09</v>
      </c>
      <c r="G4795" s="2">
        <f t="shared" si="667"/>
        <v>3</v>
      </c>
      <c r="H4795" s="6">
        <v>46641</v>
      </c>
      <c r="I4795" s="12" t="str">
        <f t="shared" si="668"/>
        <v>2027</v>
      </c>
      <c r="J4795" s="10" t="str">
        <f t="shared" si="669"/>
        <v>Sep</v>
      </c>
      <c r="K4795" s="12" t="str">
        <f t="shared" si="670"/>
        <v>11</v>
      </c>
      <c r="L4795" s="2" t="s">
        <v>20</v>
      </c>
      <c r="M4795" s="2" t="s">
        <v>25</v>
      </c>
      <c r="N4795" s="2">
        <v>0.18</v>
      </c>
      <c r="O4795" s="2" t="s">
        <v>16</v>
      </c>
      <c r="P4795" s="2">
        <v>13</v>
      </c>
      <c r="Q4795" s="2">
        <f t="shared" si="671"/>
        <v>2</v>
      </c>
      <c r="R4795" s="2">
        <v>56.01</v>
      </c>
      <c r="S4795" s="2">
        <f t="shared" si="672"/>
        <v>2</v>
      </c>
      <c r="T4795" s="42">
        <f>DataSet!G2446+DataSet!Q2446+DataSet!S2446</f>
        <v>5</v>
      </c>
      <c r="U4795" s="16" t="str">
        <f t="shared" si="673"/>
        <v>Medium</v>
      </c>
      <c r="V4795" s="4">
        <v>3</v>
      </c>
      <c r="W4795" s="33">
        <f t="shared" si="674"/>
        <v>480.49276595744664</v>
      </c>
      <c r="X4795" s="2" t="s">
        <v>17</v>
      </c>
    </row>
    <row r="4796" spans="1:24" ht="14.25" customHeight="1" x14ac:dyDescent="0.25">
      <c r="A4796" s="2">
        <v>2694</v>
      </c>
      <c r="B4796" s="2">
        <v>65</v>
      </c>
      <c r="C4796" s="2" t="str">
        <f t="shared" si="666"/>
        <v>Seniors</v>
      </c>
      <c r="D4796" s="2" t="s">
        <v>23</v>
      </c>
      <c r="E4796" s="2" t="s">
        <v>29</v>
      </c>
      <c r="F4796" s="2">
        <v>892.91</v>
      </c>
      <c r="G4796" s="2">
        <f t="shared" si="667"/>
        <v>3</v>
      </c>
      <c r="H4796" s="6">
        <v>46890</v>
      </c>
      <c r="I4796" s="12" t="str">
        <f t="shared" si="668"/>
        <v>2028</v>
      </c>
      <c r="J4796" s="10" t="str">
        <f t="shared" si="669"/>
        <v>May</v>
      </c>
      <c r="K4796" s="12" t="str">
        <f t="shared" si="670"/>
        <v>17</v>
      </c>
      <c r="L4796" s="2" t="s">
        <v>14</v>
      </c>
      <c r="M4796" s="2" t="s">
        <v>15</v>
      </c>
      <c r="N4796" s="2">
        <v>0.18</v>
      </c>
      <c r="O4796" s="2" t="s">
        <v>21</v>
      </c>
      <c r="P4796" s="2">
        <v>12</v>
      </c>
      <c r="Q4796" s="2">
        <f t="shared" si="671"/>
        <v>2</v>
      </c>
      <c r="R4796" s="2">
        <v>74.41</v>
      </c>
      <c r="S4796" s="2">
        <f t="shared" si="672"/>
        <v>2</v>
      </c>
      <c r="T4796" s="42">
        <f>DataSet!G2695+DataSet!Q2695+DataSet!S2695</f>
        <v>7</v>
      </c>
      <c r="U4796" s="16" t="str">
        <f t="shared" si="673"/>
        <v>High</v>
      </c>
      <c r="V4796" s="4">
        <v>3</v>
      </c>
      <c r="W4796" s="33">
        <f t="shared" si="674"/>
        <v>475.11021739130416</v>
      </c>
      <c r="X4796" s="2" t="s">
        <v>17</v>
      </c>
    </row>
    <row r="4797" spans="1:24" ht="14.25" customHeight="1" x14ac:dyDescent="0.25">
      <c r="A4797" s="2">
        <v>3111</v>
      </c>
      <c r="B4797" s="2">
        <v>45</v>
      </c>
      <c r="C4797" s="2" t="str">
        <f t="shared" si="666"/>
        <v>Mid Adults</v>
      </c>
      <c r="D4797" s="2" t="s">
        <v>23</v>
      </c>
      <c r="E4797" s="2" t="s">
        <v>29</v>
      </c>
      <c r="F4797" s="2">
        <v>543.64</v>
      </c>
      <c r="G4797" s="2">
        <f t="shared" si="667"/>
        <v>2</v>
      </c>
      <c r="H4797" s="6">
        <v>47307</v>
      </c>
      <c r="I4797" s="12" t="str">
        <f t="shared" si="668"/>
        <v>2029</v>
      </c>
      <c r="J4797" s="10" t="str">
        <f t="shared" si="669"/>
        <v>Jul</v>
      </c>
      <c r="K4797" s="12" t="str">
        <f t="shared" si="670"/>
        <v>08</v>
      </c>
      <c r="L4797" s="2" t="s">
        <v>14</v>
      </c>
      <c r="M4797" s="2" t="s">
        <v>15</v>
      </c>
      <c r="N4797" s="2">
        <v>0.18</v>
      </c>
      <c r="O4797" s="2" t="s">
        <v>16</v>
      </c>
      <c r="P4797" s="2">
        <v>19</v>
      </c>
      <c r="Q4797" s="2">
        <f t="shared" si="671"/>
        <v>3</v>
      </c>
      <c r="R4797" s="2">
        <v>28.61</v>
      </c>
      <c r="S4797" s="2">
        <f t="shared" si="672"/>
        <v>1</v>
      </c>
      <c r="T4797" s="42">
        <f>DataSet!G3112+DataSet!Q3112+DataSet!S3112</f>
        <v>3</v>
      </c>
      <c r="U4797" s="16" t="str">
        <f t="shared" si="673"/>
        <v>Low</v>
      </c>
      <c r="V4797" s="4">
        <v>5</v>
      </c>
      <c r="W4797" s="33">
        <f t="shared" si="674"/>
        <v>554.41827586206898</v>
      </c>
      <c r="X4797" s="2" t="s">
        <v>22</v>
      </c>
    </row>
    <row r="4798" spans="1:24" ht="14.25" customHeight="1" x14ac:dyDescent="0.25">
      <c r="A4798" s="2">
        <v>3736</v>
      </c>
      <c r="B4798" s="2">
        <v>43</v>
      </c>
      <c r="C4798" s="2" t="str">
        <f t="shared" si="666"/>
        <v>Mid Adults</v>
      </c>
      <c r="D4798" s="2" t="s">
        <v>23</v>
      </c>
      <c r="E4798" s="2" t="s">
        <v>27</v>
      </c>
      <c r="F4798" s="2">
        <v>787.03</v>
      </c>
      <c r="G4798" s="2">
        <f t="shared" si="667"/>
        <v>3</v>
      </c>
      <c r="H4798" s="6">
        <v>47932</v>
      </c>
      <c r="I4798" s="12" t="str">
        <f t="shared" si="668"/>
        <v>2031</v>
      </c>
      <c r="J4798" s="10" t="str">
        <f t="shared" si="669"/>
        <v>Mar</v>
      </c>
      <c r="K4798" s="12" t="str">
        <f t="shared" si="670"/>
        <v>25</v>
      </c>
      <c r="L4798" s="2" t="s">
        <v>24</v>
      </c>
      <c r="M4798" s="2" t="s">
        <v>25</v>
      </c>
      <c r="N4798" s="2">
        <v>0.18</v>
      </c>
      <c r="O4798" s="2" t="s">
        <v>16</v>
      </c>
      <c r="P4798" s="2">
        <v>5</v>
      </c>
      <c r="Q4798" s="2">
        <f t="shared" si="671"/>
        <v>1</v>
      </c>
      <c r="R4798" s="2">
        <v>157.41</v>
      </c>
      <c r="S4798" s="2">
        <f t="shared" si="672"/>
        <v>3</v>
      </c>
      <c r="T4798" s="42">
        <f>DataSet!G3737+DataSet!Q3737+DataSet!S3737</f>
        <v>4</v>
      </c>
      <c r="U4798" s="16" t="str">
        <f t="shared" si="673"/>
        <v>Low</v>
      </c>
      <c r="V4798" s="4">
        <v>5</v>
      </c>
      <c r="W4798" s="33">
        <f t="shared" si="674"/>
        <v>554.80321428571415</v>
      </c>
      <c r="X4798" s="2" t="s">
        <v>22</v>
      </c>
    </row>
    <row r="4799" spans="1:24" ht="14.25" customHeight="1" x14ac:dyDescent="0.25">
      <c r="A4799" s="2">
        <v>3754</v>
      </c>
      <c r="B4799" s="2">
        <v>32</v>
      </c>
      <c r="C4799" s="2" t="str">
        <f t="shared" si="666"/>
        <v>Early Adults</v>
      </c>
      <c r="D4799" s="2" t="s">
        <v>18</v>
      </c>
      <c r="E4799" s="2" t="s">
        <v>27</v>
      </c>
      <c r="F4799" s="2">
        <v>257.86</v>
      </c>
      <c r="G4799" s="2">
        <f t="shared" si="667"/>
        <v>1</v>
      </c>
      <c r="H4799" s="6">
        <v>47950</v>
      </c>
      <c r="I4799" s="12" t="str">
        <f t="shared" si="668"/>
        <v>2031</v>
      </c>
      <c r="J4799" s="10" t="str">
        <f t="shared" si="669"/>
        <v>Apr</v>
      </c>
      <c r="K4799" s="12" t="str">
        <f t="shared" si="670"/>
        <v>12</v>
      </c>
      <c r="L4799" s="2" t="s">
        <v>24</v>
      </c>
      <c r="M4799" s="2" t="s">
        <v>25</v>
      </c>
      <c r="N4799" s="2">
        <v>0.18</v>
      </c>
      <c r="O4799" s="2" t="s">
        <v>16</v>
      </c>
      <c r="P4799" s="2">
        <v>3</v>
      </c>
      <c r="Q4799" s="2">
        <f t="shared" si="671"/>
        <v>1</v>
      </c>
      <c r="R4799" s="2">
        <v>85.95</v>
      </c>
      <c r="S4799" s="2">
        <f t="shared" si="672"/>
        <v>2</v>
      </c>
      <c r="T4799" s="42">
        <f>DataSet!G3755+DataSet!Q3755+DataSet!S3755</f>
        <v>6</v>
      </c>
      <c r="U4799" s="16" t="str">
        <f t="shared" si="673"/>
        <v>Medium</v>
      </c>
      <c r="V4799" s="4">
        <v>2</v>
      </c>
      <c r="W4799" s="33">
        <f t="shared" si="674"/>
        <v>533.93279069767436</v>
      </c>
      <c r="X4799" s="2" t="s">
        <v>28</v>
      </c>
    </row>
    <row r="4800" spans="1:24" ht="14.25" customHeight="1" x14ac:dyDescent="0.25">
      <c r="A4800" s="2">
        <v>3887</v>
      </c>
      <c r="B4800" s="2">
        <v>65</v>
      </c>
      <c r="C4800" s="2" t="str">
        <f t="shared" si="666"/>
        <v>Seniors</v>
      </c>
      <c r="D4800" s="2" t="s">
        <v>18</v>
      </c>
      <c r="E4800" s="2" t="s">
        <v>27</v>
      </c>
      <c r="F4800" s="2">
        <v>698.05</v>
      </c>
      <c r="G4800" s="2">
        <f t="shared" si="667"/>
        <v>3</v>
      </c>
      <c r="H4800" s="6">
        <v>48083</v>
      </c>
      <c r="I4800" s="12" t="str">
        <f t="shared" si="668"/>
        <v>2031</v>
      </c>
      <c r="J4800" s="10" t="str">
        <f t="shared" si="669"/>
        <v>Aug</v>
      </c>
      <c r="K4800" s="12" t="str">
        <f t="shared" si="670"/>
        <v>23</v>
      </c>
      <c r="L4800" s="2" t="s">
        <v>30</v>
      </c>
      <c r="M4800" s="2" t="s">
        <v>25</v>
      </c>
      <c r="N4800" s="2">
        <v>0.18</v>
      </c>
      <c r="O4800" s="2" t="s">
        <v>21</v>
      </c>
      <c r="P4800" s="2">
        <v>6</v>
      </c>
      <c r="Q4800" s="2">
        <f t="shared" si="671"/>
        <v>2</v>
      </c>
      <c r="R4800" s="2">
        <v>116.34</v>
      </c>
      <c r="S4800" s="2">
        <f t="shared" si="672"/>
        <v>2</v>
      </c>
      <c r="T4800" s="42">
        <f>DataSet!G3888+DataSet!Q3888+DataSet!S3888</f>
        <v>4</v>
      </c>
      <c r="U4800" s="16" t="str">
        <f t="shared" si="673"/>
        <v>Low</v>
      </c>
      <c r="V4800" s="4">
        <v>4</v>
      </c>
      <c r="W4800" s="33">
        <f t="shared" si="674"/>
        <v>559.92113636363638</v>
      </c>
      <c r="X4800" s="2" t="s">
        <v>28</v>
      </c>
    </row>
    <row r="4801" spans="1:24" ht="14.25" customHeight="1" x14ac:dyDescent="0.25">
      <c r="A4801" s="2">
        <v>3925</v>
      </c>
      <c r="B4801" s="2">
        <v>55</v>
      </c>
      <c r="C4801" s="2" t="str">
        <f t="shared" si="666"/>
        <v>Late Adults</v>
      </c>
      <c r="D4801" s="2" t="s">
        <v>12</v>
      </c>
      <c r="E4801" s="2" t="s">
        <v>29</v>
      </c>
      <c r="F4801" s="2">
        <v>365.39</v>
      </c>
      <c r="G4801" s="2">
        <f t="shared" si="667"/>
        <v>2</v>
      </c>
      <c r="H4801" s="6">
        <v>48121</v>
      </c>
      <c r="I4801" s="12" t="str">
        <f t="shared" si="668"/>
        <v>2031</v>
      </c>
      <c r="J4801" s="10" t="str">
        <f t="shared" si="669"/>
        <v>Sep</v>
      </c>
      <c r="K4801" s="12" t="str">
        <f t="shared" si="670"/>
        <v>30</v>
      </c>
      <c r="L4801" s="2" t="s">
        <v>24</v>
      </c>
      <c r="M4801" s="2" t="s">
        <v>25</v>
      </c>
      <c r="N4801" s="2">
        <v>0.18</v>
      </c>
      <c r="O4801" s="2" t="s">
        <v>21</v>
      </c>
      <c r="P4801" s="2">
        <v>6</v>
      </c>
      <c r="Q4801" s="2">
        <f t="shared" si="671"/>
        <v>2</v>
      </c>
      <c r="R4801" s="2">
        <v>60.9</v>
      </c>
      <c r="S4801" s="2">
        <f t="shared" si="672"/>
        <v>2</v>
      </c>
      <c r="T4801" s="42">
        <f>DataSet!G3926+DataSet!Q3926+DataSet!S3926</f>
        <v>7</v>
      </c>
      <c r="U4801" s="16" t="str">
        <f t="shared" si="673"/>
        <v>High</v>
      </c>
      <c r="V4801" s="4">
        <v>1</v>
      </c>
      <c r="W4801" s="33">
        <f t="shared" si="674"/>
        <v>550.28545454545463</v>
      </c>
      <c r="X4801" s="2" t="s">
        <v>22</v>
      </c>
    </row>
    <row r="4802" spans="1:24" ht="14.25" customHeight="1" x14ac:dyDescent="0.25">
      <c r="A4802" s="2">
        <v>4187</v>
      </c>
      <c r="B4802" s="2">
        <v>60</v>
      </c>
      <c r="C4802" s="2" t="str">
        <f t="shared" ref="C4802:C4865" si="675">IF(AND(B4802&gt;=18, B4802&lt;=29), "Young Adults",
   IF(AND(B4802&gt;=30, B4802&lt;=39), "Early Adults",
      IF(AND(B4802&gt;=40, B4802&lt;=49), "Mid Adults",
         IF(AND(B4802&gt;=50, B4802&lt;=59), "Late Adults",
            IF(AND(B4802&gt;=60, B4802&lt;=69), "Seniors", "Out of Range")
         )
      )
   )
)</f>
        <v>Seniors</v>
      </c>
      <c r="D4802" s="2" t="s">
        <v>26</v>
      </c>
      <c r="E4802" s="2" t="s">
        <v>27</v>
      </c>
      <c r="F4802" s="2">
        <v>817.58</v>
      </c>
      <c r="G4802" s="2">
        <f t="shared" ref="G4802:G4865" si="676">IF(F4802 &lt;= 350, 1, IF(F4802&gt; 350, IF(F4802 &lt;= 650, 2, 3)))</f>
        <v>3</v>
      </c>
      <c r="H4802" s="6">
        <v>48383</v>
      </c>
      <c r="I4802" s="12" t="str">
        <f t="shared" ref="I4802:I4865" si="677">TEXT(H4802, "yyyy")</f>
        <v>2032</v>
      </c>
      <c r="J4802" s="10" t="str">
        <f t="shared" ref="J4802:J4865" si="678">TEXT(H4802, "mmm")</f>
        <v>Jun</v>
      </c>
      <c r="K4802" s="12" t="str">
        <f t="shared" ref="K4802:K4865" si="679">TEXT(H4802, "dd")</f>
        <v>18</v>
      </c>
      <c r="L4802" s="2" t="s">
        <v>14</v>
      </c>
      <c r="M4802" s="2" t="s">
        <v>25</v>
      </c>
      <c r="N4802" s="2">
        <v>0.18</v>
      </c>
      <c r="O4802" s="2" t="s">
        <v>16</v>
      </c>
      <c r="P4802" s="2">
        <v>9</v>
      </c>
      <c r="Q4802" s="2">
        <f t="shared" ref="Q4802:Q4865" si="680">IF(P4802 &lt;= 5, 1, IF(P4802&gt; 5, IF(P4802 &lt;= 15, 2, 3)))</f>
        <v>2</v>
      </c>
      <c r="R4802" s="2">
        <v>90.84</v>
      </c>
      <c r="S4802" s="2">
        <f t="shared" ref="S4802:S4865" si="681">IF(R4802 &lt;= 50, 1, IF(R4802&gt; 50, IF(R4802 &lt;= 150, 2, 3)))</f>
        <v>2</v>
      </c>
      <c r="T4802" s="42">
        <f>DataSet!G4188+DataSet!Q4188+DataSet!S4188</f>
        <v>7</v>
      </c>
      <c r="U4802" s="16" t="str">
        <f t="shared" ref="U4802:U4865" si="682">IF(T4802&lt;=4,"Low",IF(T4802&lt;=6,"Medium","High"))</f>
        <v>High</v>
      </c>
      <c r="V4802" s="4">
        <v>3</v>
      </c>
      <c r="W4802" s="33">
        <f t="shared" ref="W4802:W4865" si="683">AVERAGEIFS(F4802:F9801, V4802:V9801,V4802 )</f>
        <v>465.82577777777772</v>
      </c>
      <c r="X4802" s="2" t="s">
        <v>28</v>
      </c>
    </row>
    <row r="4803" spans="1:24" ht="14.25" customHeight="1" x14ac:dyDescent="0.25">
      <c r="A4803" s="2">
        <v>4241</v>
      </c>
      <c r="B4803" s="2">
        <v>26</v>
      </c>
      <c r="C4803" s="2" t="str">
        <f t="shared" si="675"/>
        <v>Young Adults</v>
      </c>
      <c r="D4803" s="2" t="s">
        <v>18</v>
      </c>
      <c r="E4803" s="2" t="s">
        <v>29</v>
      </c>
      <c r="F4803" s="2">
        <v>761.28</v>
      </c>
      <c r="G4803" s="2">
        <f t="shared" si="676"/>
        <v>3</v>
      </c>
      <c r="H4803" s="6">
        <v>48437</v>
      </c>
      <c r="I4803" s="12" t="str">
        <f t="shared" si="677"/>
        <v>2032</v>
      </c>
      <c r="J4803" s="10" t="str">
        <f t="shared" si="678"/>
        <v>Aug</v>
      </c>
      <c r="K4803" s="12" t="str">
        <f t="shared" si="679"/>
        <v>11</v>
      </c>
      <c r="L4803" s="2" t="s">
        <v>30</v>
      </c>
      <c r="M4803" s="2" t="s">
        <v>25</v>
      </c>
      <c r="N4803" s="2">
        <v>0.18</v>
      </c>
      <c r="O4803" s="2" t="s">
        <v>16</v>
      </c>
      <c r="P4803" s="2">
        <v>6</v>
      </c>
      <c r="Q4803" s="2">
        <f t="shared" si="680"/>
        <v>2</v>
      </c>
      <c r="R4803" s="2">
        <v>126.88</v>
      </c>
      <c r="S4803" s="2">
        <f t="shared" si="681"/>
        <v>2</v>
      </c>
      <c r="T4803" s="42">
        <f>DataSet!G4242+DataSet!Q4242+DataSet!S4242</f>
        <v>6</v>
      </c>
      <c r="U4803" s="16" t="str">
        <f t="shared" si="682"/>
        <v>Medium</v>
      </c>
      <c r="V4803" s="4">
        <v>3</v>
      </c>
      <c r="W4803" s="33">
        <f t="shared" si="683"/>
        <v>457.83136363636368</v>
      </c>
      <c r="X4803" s="2" t="s">
        <v>28</v>
      </c>
    </row>
    <row r="4804" spans="1:24" ht="14.25" customHeight="1" x14ac:dyDescent="0.25">
      <c r="A4804" s="2">
        <v>4758</v>
      </c>
      <c r="B4804" s="2">
        <v>25</v>
      </c>
      <c r="C4804" s="2" t="str">
        <f t="shared" si="675"/>
        <v>Young Adults</v>
      </c>
      <c r="D4804" s="2" t="s">
        <v>12</v>
      </c>
      <c r="E4804" s="2" t="s">
        <v>29</v>
      </c>
      <c r="F4804" s="2">
        <v>583.95000000000005</v>
      </c>
      <c r="G4804" s="2">
        <f t="shared" si="676"/>
        <v>2</v>
      </c>
      <c r="H4804" s="6">
        <v>48954</v>
      </c>
      <c r="I4804" s="12" t="str">
        <f t="shared" si="677"/>
        <v>2034</v>
      </c>
      <c r="J4804" s="10" t="str">
        <f t="shared" si="678"/>
        <v>Jan</v>
      </c>
      <c r="K4804" s="12" t="str">
        <f t="shared" si="679"/>
        <v>10</v>
      </c>
      <c r="L4804" s="2" t="s">
        <v>20</v>
      </c>
      <c r="M4804" s="2" t="s">
        <v>25</v>
      </c>
      <c r="N4804" s="2">
        <v>0.18</v>
      </c>
      <c r="O4804" s="2" t="s">
        <v>16</v>
      </c>
      <c r="P4804" s="2">
        <v>7</v>
      </c>
      <c r="Q4804" s="2">
        <f t="shared" si="680"/>
        <v>2</v>
      </c>
      <c r="R4804" s="2">
        <v>83.42</v>
      </c>
      <c r="S4804" s="2">
        <f t="shared" si="681"/>
        <v>2</v>
      </c>
      <c r="T4804" s="42">
        <f>DataSet!G4759+DataSet!Q4759+DataSet!S4759</f>
        <v>5</v>
      </c>
      <c r="U4804" s="16" t="str">
        <f t="shared" si="682"/>
        <v>Medium</v>
      </c>
      <c r="V4804" s="4">
        <v>4</v>
      </c>
      <c r="W4804" s="33">
        <f t="shared" si="683"/>
        <v>556.70883720930226</v>
      </c>
      <c r="X4804" s="2" t="s">
        <v>22</v>
      </c>
    </row>
    <row r="4805" spans="1:24" ht="14.25" customHeight="1" x14ac:dyDescent="0.25">
      <c r="A4805" s="2">
        <v>140</v>
      </c>
      <c r="B4805" s="2">
        <v>53</v>
      </c>
      <c r="C4805" s="2" t="str">
        <f t="shared" si="675"/>
        <v>Late Adults</v>
      </c>
      <c r="D4805" s="2" t="s">
        <v>18</v>
      </c>
      <c r="E4805" s="2" t="s">
        <v>19</v>
      </c>
      <c r="F4805" s="2">
        <v>478.19</v>
      </c>
      <c r="G4805" s="2">
        <f t="shared" si="676"/>
        <v>2</v>
      </c>
      <c r="H4805" s="6">
        <v>44336</v>
      </c>
      <c r="I4805" s="12" t="str">
        <f t="shared" si="677"/>
        <v>2021</v>
      </c>
      <c r="J4805" s="10" t="str">
        <f t="shared" si="678"/>
        <v>May</v>
      </c>
      <c r="K4805" s="12" t="str">
        <f t="shared" si="679"/>
        <v>20</v>
      </c>
      <c r="L4805" s="2" t="s">
        <v>24</v>
      </c>
      <c r="M4805" s="2" t="s">
        <v>15</v>
      </c>
      <c r="N4805" s="2">
        <v>0.17</v>
      </c>
      <c r="O4805" s="2" t="s">
        <v>16</v>
      </c>
      <c r="P4805" s="2">
        <v>7</v>
      </c>
      <c r="Q4805" s="2">
        <f t="shared" si="680"/>
        <v>2</v>
      </c>
      <c r="R4805" s="2">
        <v>68.31</v>
      </c>
      <c r="S4805" s="2">
        <f t="shared" si="681"/>
        <v>2</v>
      </c>
      <c r="T4805" s="42">
        <f>DataSet!G141+DataSet!Q141+DataSet!S141</f>
        <v>7</v>
      </c>
      <c r="U4805" s="16" t="str">
        <f t="shared" si="682"/>
        <v>High</v>
      </c>
      <c r="V4805" s="4">
        <v>2</v>
      </c>
      <c r="W4805" s="33">
        <f t="shared" si="683"/>
        <v>540.50595238095241</v>
      </c>
      <c r="X4805" s="2" t="s">
        <v>22</v>
      </c>
    </row>
    <row r="4806" spans="1:24" ht="14.25" customHeight="1" x14ac:dyDescent="0.25">
      <c r="A4806" s="2">
        <v>757</v>
      </c>
      <c r="B4806" s="2">
        <v>64</v>
      </c>
      <c r="C4806" s="2" t="str">
        <f t="shared" si="675"/>
        <v>Seniors</v>
      </c>
      <c r="D4806" s="2" t="s">
        <v>26</v>
      </c>
      <c r="E4806" s="2" t="s">
        <v>27</v>
      </c>
      <c r="F4806" s="2">
        <v>61.87</v>
      </c>
      <c r="G4806" s="2">
        <f t="shared" si="676"/>
        <v>1</v>
      </c>
      <c r="H4806" s="6">
        <v>44953</v>
      </c>
      <c r="I4806" s="12" t="str">
        <f t="shared" si="677"/>
        <v>2023</v>
      </c>
      <c r="J4806" s="10" t="str">
        <f t="shared" si="678"/>
        <v>Jan</v>
      </c>
      <c r="K4806" s="12" t="str">
        <f t="shared" si="679"/>
        <v>27</v>
      </c>
      <c r="L4806" s="2" t="s">
        <v>14</v>
      </c>
      <c r="M4806" s="2" t="s">
        <v>15</v>
      </c>
      <c r="N4806" s="2">
        <v>0.17</v>
      </c>
      <c r="O4806" s="2" t="s">
        <v>21</v>
      </c>
      <c r="P4806" s="2">
        <v>15</v>
      </c>
      <c r="Q4806" s="2">
        <f t="shared" si="680"/>
        <v>2</v>
      </c>
      <c r="R4806" s="2">
        <v>4.12</v>
      </c>
      <c r="S4806" s="2">
        <f t="shared" si="681"/>
        <v>1</v>
      </c>
      <c r="T4806" s="42">
        <f>DataSet!G758+DataSet!Q758+DataSet!S758</f>
        <v>4</v>
      </c>
      <c r="U4806" s="16" t="str">
        <f t="shared" si="682"/>
        <v>Low</v>
      </c>
      <c r="V4806" s="4">
        <v>1</v>
      </c>
      <c r="W4806" s="33">
        <f t="shared" si="683"/>
        <v>554.58534883720938</v>
      </c>
      <c r="X4806" s="2" t="s">
        <v>28</v>
      </c>
    </row>
    <row r="4807" spans="1:24" ht="14.25" customHeight="1" x14ac:dyDescent="0.25">
      <c r="A4807" s="2">
        <v>768</v>
      </c>
      <c r="B4807" s="2">
        <v>21</v>
      </c>
      <c r="C4807" s="2" t="str">
        <f t="shared" si="675"/>
        <v>Young Adults</v>
      </c>
      <c r="D4807" s="2" t="s">
        <v>18</v>
      </c>
      <c r="E4807" s="2" t="s">
        <v>13</v>
      </c>
      <c r="F4807" s="2">
        <v>124.34</v>
      </c>
      <c r="G4807" s="2">
        <f t="shared" si="676"/>
        <v>1</v>
      </c>
      <c r="H4807" s="6">
        <v>44964</v>
      </c>
      <c r="I4807" s="12" t="str">
        <f t="shared" si="677"/>
        <v>2023</v>
      </c>
      <c r="J4807" s="10" t="str">
        <f t="shared" si="678"/>
        <v>Feb</v>
      </c>
      <c r="K4807" s="12" t="str">
        <f t="shared" si="679"/>
        <v>07</v>
      </c>
      <c r="L4807" s="2" t="s">
        <v>30</v>
      </c>
      <c r="M4807" s="2" t="s">
        <v>25</v>
      </c>
      <c r="N4807" s="2">
        <v>0.17</v>
      </c>
      <c r="O4807" s="2" t="s">
        <v>16</v>
      </c>
      <c r="P4807" s="2">
        <v>12</v>
      </c>
      <c r="Q4807" s="2">
        <f t="shared" si="680"/>
        <v>2</v>
      </c>
      <c r="R4807" s="2">
        <v>10.36</v>
      </c>
      <c r="S4807" s="2">
        <f t="shared" si="681"/>
        <v>1</v>
      </c>
      <c r="T4807" s="42">
        <f>DataSet!G769+DataSet!Q769+DataSet!S769</f>
        <v>5</v>
      </c>
      <c r="U4807" s="16" t="str">
        <f t="shared" si="682"/>
        <v>Medium</v>
      </c>
      <c r="V4807" s="4">
        <v>2</v>
      </c>
      <c r="W4807" s="33">
        <f t="shared" si="683"/>
        <v>542.02585365853656</v>
      </c>
      <c r="X4807" s="2" t="s">
        <v>22</v>
      </c>
    </row>
    <row r="4808" spans="1:24" ht="14.25" customHeight="1" x14ac:dyDescent="0.25">
      <c r="A4808" s="2">
        <v>791</v>
      </c>
      <c r="B4808" s="2">
        <v>68</v>
      </c>
      <c r="C4808" s="2" t="str">
        <f t="shared" si="675"/>
        <v>Seniors</v>
      </c>
      <c r="D4808" s="2" t="s">
        <v>12</v>
      </c>
      <c r="E4808" s="2" t="s">
        <v>13</v>
      </c>
      <c r="F4808" s="2">
        <v>166.28</v>
      </c>
      <c r="G4808" s="2">
        <f t="shared" si="676"/>
        <v>1</v>
      </c>
      <c r="H4808" s="6">
        <v>44987</v>
      </c>
      <c r="I4808" s="12" t="str">
        <f t="shared" si="677"/>
        <v>2023</v>
      </c>
      <c r="J4808" s="10" t="str">
        <f t="shared" si="678"/>
        <v>Mar</v>
      </c>
      <c r="K4808" s="12" t="str">
        <f t="shared" si="679"/>
        <v>02</v>
      </c>
      <c r="L4808" s="2" t="s">
        <v>14</v>
      </c>
      <c r="M4808" s="2" t="s">
        <v>15</v>
      </c>
      <c r="N4808" s="2">
        <v>0.17</v>
      </c>
      <c r="O4808" s="2" t="s">
        <v>16</v>
      </c>
      <c r="P4808" s="2">
        <v>7</v>
      </c>
      <c r="Q4808" s="2">
        <f t="shared" si="680"/>
        <v>2</v>
      </c>
      <c r="R4808" s="2">
        <v>23.75</v>
      </c>
      <c r="S4808" s="2">
        <f t="shared" si="681"/>
        <v>1</v>
      </c>
      <c r="T4808" s="42">
        <f>DataSet!G792+DataSet!Q792+DataSet!S792</f>
        <v>4</v>
      </c>
      <c r="U4808" s="16" t="str">
        <f t="shared" si="682"/>
        <v>Low</v>
      </c>
      <c r="V4808" s="4">
        <v>5</v>
      </c>
      <c r="W4808" s="33">
        <f t="shared" si="683"/>
        <v>546.20222222222208</v>
      </c>
      <c r="X4808" s="2" t="s">
        <v>17</v>
      </c>
    </row>
    <row r="4809" spans="1:24" ht="14.25" customHeight="1" x14ac:dyDescent="0.25">
      <c r="A4809" s="2">
        <v>833</v>
      </c>
      <c r="B4809" s="2">
        <v>21</v>
      </c>
      <c r="C4809" s="2" t="str">
        <f t="shared" si="675"/>
        <v>Young Adults</v>
      </c>
      <c r="D4809" s="2" t="s">
        <v>12</v>
      </c>
      <c r="E4809" s="2" t="s">
        <v>19</v>
      </c>
      <c r="F4809" s="2">
        <v>662.93</v>
      </c>
      <c r="G4809" s="2">
        <f t="shared" si="676"/>
        <v>3</v>
      </c>
      <c r="H4809" s="6">
        <v>45029</v>
      </c>
      <c r="I4809" s="12" t="str">
        <f t="shared" si="677"/>
        <v>2023</v>
      </c>
      <c r="J4809" s="10" t="str">
        <f t="shared" si="678"/>
        <v>Apr</v>
      </c>
      <c r="K4809" s="12" t="str">
        <f t="shared" si="679"/>
        <v>13</v>
      </c>
      <c r="L4809" s="2" t="s">
        <v>20</v>
      </c>
      <c r="M4809" s="2" t="s">
        <v>25</v>
      </c>
      <c r="N4809" s="2">
        <v>0.17</v>
      </c>
      <c r="O4809" s="2" t="s">
        <v>16</v>
      </c>
      <c r="P4809" s="2">
        <v>7</v>
      </c>
      <c r="Q4809" s="2">
        <f t="shared" si="680"/>
        <v>2</v>
      </c>
      <c r="R4809" s="2">
        <v>94.7</v>
      </c>
      <c r="S4809" s="2">
        <f t="shared" si="681"/>
        <v>2</v>
      </c>
      <c r="T4809" s="42">
        <f>DataSet!G834+DataSet!Q834+DataSet!S834</f>
        <v>7</v>
      </c>
      <c r="U4809" s="16" t="str">
        <f t="shared" si="682"/>
        <v>High</v>
      </c>
      <c r="V4809" s="4">
        <v>2</v>
      </c>
      <c r="W4809" s="33">
        <f t="shared" si="683"/>
        <v>552.46800000000007</v>
      </c>
      <c r="X4809" s="2" t="s">
        <v>28</v>
      </c>
    </row>
    <row r="4810" spans="1:24" ht="14.25" customHeight="1" x14ac:dyDescent="0.25">
      <c r="A4810" s="2">
        <v>987</v>
      </c>
      <c r="B4810" s="2">
        <v>22</v>
      </c>
      <c r="C4810" s="2" t="str">
        <f t="shared" si="675"/>
        <v>Young Adults</v>
      </c>
      <c r="D4810" s="2" t="s">
        <v>12</v>
      </c>
      <c r="E4810" s="2" t="s">
        <v>13</v>
      </c>
      <c r="F4810" s="2">
        <v>796.46</v>
      </c>
      <c r="G4810" s="2">
        <f t="shared" si="676"/>
        <v>3</v>
      </c>
      <c r="H4810" s="6">
        <v>45183</v>
      </c>
      <c r="I4810" s="12" t="str">
        <f t="shared" si="677"/>
        <v>2023</v>
      </c>
      <c r="J4810" s="10" t="str">
        <f t="shared" si="678"/>
        <v>Sep</v>
      </c>
      <c r="K4810" s="12" t="str">
        <f t="shared" si="679"/>
        <v>14</v>
      </c>
      <c r="L4810" s="2" t="s">
        <v>20</v>
      </c>
      <c r="M4810" s="2" t="s">
        <v>15</v>
      </c>
      <c r="N4810" s="2">
        <v>0.17</v>
      </c>
      <c r="O4810" s="2" t="s">
        <v>21</v>
      </c>
      <c r="P4810" s="2">
        <v>10</v>
      </c>
      <c r="Q4810" s="2">
        <f t="shared" si="680"/>
        <v>2</v>
      </c>
      <c r="R4810" s="2">
        <v>79.650000000000006</v>
      </c>
      <c r="S4810" s="2">
        <f t="shared" si="681"/>
        <v>2</v>
      </c>
      <c r="T4810" s="42">
        <f>DataSet!G988+DataSet!Q988+DataSet!S988</f>
        <v>6</v>
      </c>
      <c r="U4810" s="16" t="str">
        <f t="shared" si="682"/>
        <v>Medium</v>
      </c>
      <c r="V4810" s="4">
        <v>2</v>
      </c>
      <c r="W4810" s="33">
        <f t="shared" si="683"/>
        <v>549.63564102564101</v>
      </c>
      <c r="X4810" s="2" t="s">
        <v>28</v>
      </c>
    </row>
    <row r="4811" spans="1:24" ht="14.25" customHeight="1" x14ac:dyDescent="0.25">
      <c r="A4811" s="2">
        <v>1057</v>
      </c>
      <c r="B4811" s="2">
        <v>29</v>
      </c>
      <c r="C4811" s="2" t="str">
        <f t="shared" si="675"/>
        <v>Young Adults</v>
      </c>
      <c r="D4811" s="2" t="s">
        <v>23</v>
      </c>
      <c r="E4811" s="2" t="s">
        <v>27</v>
      </c>
      <c r="F4811" s="2">
        <v>792.4</v>
      </c>
      <c r="G4811" s="2">
        <f t="shared" si="676"/>
        <v>3</v>
      </c>
      <c r="H4811" s="6">
        <v>45253</v>
      </c>
      <c r="I4811" s="12" t="str">
        <f t="shared" si="677"/>
        <v>2023</v>
      </c>
      <c r="J4811" s="10" t="str">
        <f t="shared" si="678"/>
        <v>Nov</v>
      </c>
      <c r="K4811" s="12" t="str">
        <f t="shared" si="679"/>
        <v>23</v>
      </c>
      <c r="L4811" s="2" t="s">
        <v>20</v>
      </c>
      <c r="M4811" s="2" t="s">
        <v>25</v>
      </c>
      <c r="N4811" s="2">
        <v>0.17</v>
      </c>
      <c r="O4811" s="2" t="s">
        <v>21</v>
      </c>
      <c r="P4811" s="2">
        <v>15</v>
      </c>
      <c r="Q4811" s="2">
        <f t="shared" si="680"/>
        <v>2</v>
      </c>
      <c r="R4811" s="2">
        <v>52.83</v>
      </c>
      <c r="S4811" s="2">
        <f t="shared" si="681"/>
        <v>2</v>
      </c>
      <c r="T4811" s="42">
        <f>DataSet!G1058+DataSet!Q1058+DataSet!S1058</f>
        <v>7</v>
      </c>
      <c r="U4811" s="16" t="str">
        <f t="shared" si="682"/>
        <v>High</v>
      </c>
      <c r="V4811" s="4">
        <v>3</v>
      </c>
      <c r="W4811" s="33">
        <f t="shared" si="683"/>
        <v>450.77441860465109</v>
      </c>
      <c r="X4811" s="2" t="s">
        <v>28</v>
      </c>
    </row>
    <row r="4812" spans="1:24" ht="14.25" customHeight="1" x14ac:dyDescent="0.25">
      <c r="A4812" s="2">
        <v>1244</v>
      </c>
      <c r="B4812" s="2">
        <v>18</v>
      </c>
      <c r="C4812" s="2" t="str">
        <f t="shared" si="675"/>
        <v>Young Adults</v>
      </c>
      <c r="D4812" s="2" t="s">
        <v>26</v>
      </c>
      <c r="E4812" s="2" t="s">
        <v>29</v>
      </c>
      <c r="F4812" s="2">
        <v>308.85000000000002</v>
      </c>
      <c r="G4812" s="2">
        <f t="shared" si="676"/>
        <v>1</v>
      </c>
      <c r="H4812" s="6">
        <v>45440</v>
      </c>
      <c r="I4812" s="12" t="str">
        <f t="shared" si="677"/>
        <v>2024</v>
      </c>
      <c r="J4812" s="10" t="str">
        <f t="shared" si="678"/>
        <v>May</v>
      </c>
      <c r="K4812" s="12" t="str">
        <f t="shared" si="679"/>
        <v>28</v>
      </c>
      <c r="L4812" s="2" t="s">
        <v>30</v>
      </c>
      <c r="M4812" s="2" t="s">
        <v>25</v>
      </c>
      <c r="N4812" s="2">
        <v>0.17</v>
      </c>
      <c r="O4812" s="2" t="s">
        <v>21</v>
      </c>
      <c r="P4812" s="2">
        <v>11</v>
      </c>
      <c r="Q4812" s="2">
        <f t="shared" si="680"/>
        <v>2</v>
      </c>
      <c r="R4812" s="2">
        <v>28.08</v>
      </c>
      <c r="S4812" s="2">
        <f t="shared" si="681"/>
        <v>1</v>
      </c>
      <c r="T4812" s="42">
        <f>DataSet!G1245+DataSet!Q1245+DataSet!S1245</f>
        <v>7</v>
      </c>
      <c r="U4812" s="16" t="str">
        <f t="shared" si="682"/>
        <v>High</v>
      </c>
      <c r="V4812" s="4">
        <v>1</v>
      </c>
      <c r="W4812" s="33">
        <f t="shared" si="683"/>
        <v>566.31666666666672</v>
      </c>
      <c r="X4812" s="2" t="s">
        <v>17</v>
      </c>
    </row>
    <row r="4813" spans="1:24" ht="14.25" customHeight="1" x14ac:dyDescent="0.25">
      <c r="A4813" s="2">
        <v>1294</v>
      </c>
      <c r="B4813" s="2">
        <v>24</v>
      </c>
      <c r="C4813" s="2" t="str">
        <f t="shared" si="675"/>
        <v>Young Adults</v>
      </c>
      <c r="D4813" s="2" t="s">
        <v>18</v>
      </c>
      <c r="E4813" s="2" t="s">
        <v>13</v>
      </c>
      <c r="F4813" s="2">
        <v>954.49</v>
      </c>
      <c r="G4813" s="2">
        <f t="shared" si="676"/>
        <v>3</v>
      </c>
      <c r="H4813" s="6">
        <v>45490</v>
      </c>
      <c r="I4813" s="12" t="str">
        <f t="shared" si="677"/>
        <v>2024</v>
      </c>
      <c r="J4813" s="10" t="str">
        <f t="shared" si="678"/>
        <v>Jul</v>
      </c>
      <c r="K4813" s="12" t="str">
        <f t="shared" si="679"/>
        <v>17</v>
      </c>
      <c r="L4813" s="2" t="s">
        <v>20</v>
      </c>
      <c r="M4813" s="2" t="s">
        <v>25</v>
      </c>
      <c r="N4813" s="2">
        <v>0.17</v>
      </c>
      <c r="O4813" s="2" t="s">
        <v>21</v>
      </c>
      <c r="P4813" s="2">
        <v>19</v>
      </c>
      <c r="Q4813" s="2">
        <f t="shared" si="680"/>
        <v>3</v>
      </c>
      <c r="R4813" s="2">
        <v>50.24</v>
      </c>
      <c r="S4813" s="2">
        <f t="shared" si="681"/>
        <v>2</v>
      </c>
      <c r="T4813" s="42">
        <f>DataSet!G1295+DataSet!Q1295+DataSet!S1295</f>
        <v>6</v>
      </c>
      <c r="U4813" s="16" t="str">
        <f t="shared" si="682"/>
        <v>Medium</v>
      </c>
      <c r="V4813" s="4">
        <v>3</v>
      </c>
      <c r="W4813" s="33">
        <f t="shared" si="683"/>
        <v>442.64047619047608</v>
      </c>
      <c r="X4813" s="2" t="s">
        <v>28</v>
      </c>
    </row>
    <row r="4814" spans="1:24" ht="14.25" customHeight="1" x14ac:dyDescent="0.25">
      <c r="A4814" s="2">
        <v>1360</v>
      </c>
      <c r="B4814" s="2">
        <v>40</v>
      </c>
      <c r="C4814" s="2" t="str">
        <f t="shared" si="675"/>
        <v>Mid Adults</v>
      </c>
      <c r="D4814" s="2" t="s">
        <v>23</v>
      </c>
      <c r="E4814" s="2" t="s">
        <v>27</v>
      </c>
      <c r="F4814" s="2">
        <v>839.88</v>
      </c>
      <c r="G4814" s="2">
        <f t="shared" si="676"/>
        <v>3</v>
      </c>
      <c r="H4814" s="6">
        <v>45556</v>
      </c>
      <c r="I4814" s="12" t="str">
        <f t="shared" si="677"/>
        <v>2024</v>
      </c>
      <c r="J4814" s="10" t="str">
        <f t="shared" si="678"/>
        <v>Sep</v>
      </c>
      <c r="K4814" s="12" t="str">
        <f t="shared" si="679"/>
        <v>21</v>
      </c>
      <c r="L4814" s="2" t="s">
        <v>30</v>
      </c>
      <c r="M4814" s="2" t="s">
        <v>25</v>
      </c>
      <c r="N4814" s="2">
        <v>0.17</v>
      </c>
      <c r="O4814" s="2" t="s">
        <v>16</v>
      </c>
      <c r="P4814" s="2">
        <v>5</v>
      </c>
      <c r="Q4814" s="2">
        <f t="shared" si="680"/>
        <v>1</v>
      </c>
      <c r="R4814" s="2">
        <v>167.98</v>
      </c>
      <c r="S4814" s="2">
        <f t="shared" si="681"/>
        <v>3</v>
      </c>
      <c r="T4814" s="42">
        <f>DataSet!G1361+DataSet!Q1361+DataSet!S1361</f>
        <v>6</v>
      </c>
      <c r="U4814" s="16" t="str">
        <f t="shared" si="682"/>
        <v>Medium</v>
      </c>
      <c r="V4814" s="4">
        <v>3</v>
      </c>
      <c r="W4814" s="33">
        <f t="shared" si="683"/>
        <v>430.15634146341455</v>
      </c>
      <c r="X4814" s="2" t="s">
        <v>17</v>
      </c>
    </row>
    <row r="4815" spans="1:24" ht="14.25" customHeight="1" x14ac:dyDescent="0.25">
      <c r="A4815" s="2">
        <v>1768</v>
      </c>
      <c r="B4815" s="2">
        <v>52</v>
      </c>
      <c r="C4815" s="2" t="str">
        <f t="shared" si="675"/>
        <v>Late Adults</v>
      </c>
      <c r="D4815" s="2" t="s">
        <v>26</v>
      </c>
      <c r="E4815" s="2" t="s">
        <v>29</v>
      </c>
      <c r="F4815" s="2">
        <v>415.52</v>
      </c>
      <c r="G4815" s="2">
        <f t="shared" si="676"/>
        <v>2</v>
      </c>
      <c r="H4815" s="6">
        <v>45964</v>
      </c>
      <c r="I4815" s="12" t="str">
        <f t="shared" si="677"/>
        <v>2025</v>
      </c>
      <c r="J4815" s="10" t="str">
        <f t="shared" si="678"/>
        <v>Nov</v>
      </c>
      <c r="K4815" s="12" t="str">
        <f t="shared" si="679"/>
        <v>03</v>
      </c>
      <c r="L4815" s="2" t="s">
        <v>14</v>
      </c>
      <c r="M4815" s="2" t="s">
        <v>25</v>
      </c>
      <c r="N4815" s="2">
        <v>0.17</v>
      </c>
      <c r="O4815" s="2" t="s">
        <v>16</v>
      </c>
      <c r="P4815" s="2">
        <v>1</v>
      </c>
      <c r="Q4815" s="2">
        <f t="shared" si="680"/>
        <v>1</v>
      </c>
      <c r="R4815" s="2">
        <v>415.52</v>
      </c>
      <c r="S4815" s="2">
        <f t="shared" si="681"/>
        <v>3</v>
      </c>
      <c r="T4815" s="42">
        <f>DataSet!G1769+DataSet!Q1769+DataSet!S1769</f>
        <v>7</v>
      </c>
      <c r="U4815" s="16" t="str">
        <f t="shared" si="682"/>
        <v>High</v>
      </c>
      <c r="V4815" s="4">
        <v>1</v>
      </c>
      <c r="W4815" s="33">
        <f t="shared" si="683"/>
        <v>572.59634146341477</v>
      </c>
      <c r="X4815" s="2" t="s">
        <v>17</v>
      </c>
    </row>
    <row r="4816" spans="1:24" ht="14.25" customHeight="1" x14ac:dyDescent="0.25">
      <c r="A4816" s="2">
        <v>1888</v>
      </c>
      <c r="B4816" s="2">
        <v>26</v>
      </c>
      <c r="C4816" s="2" t="str">
        <f t="shared" si="675"/>
        <v>Young Adults</v>
      </c>
      <c r="D4816" s="2" t="s">
        <v>18</v>
      </c>
      <c r="E4816" s="2" t="s">
        <v>19</v>
      </c>
      <c r="F4816" s="2">
        <v>140.78</v>
      </c>
      <c r="G4816" s="2">
        <f t="shared" si="676"/>
        <v>1</v>
      </c>
      <c r="H4816" s="6">
        <v>46084</v>
      </c>
      <c r="I4816" s="12" t="str">
        <f t="shared" si="677"/>
        <v>2026</v>
      </c>
      <c r="J4816" s="10" t="str">
        <f t="shared" si="678"/>
        <v>Mar</v>
      </c>
      <c r="K4816" s="12" t="str">
        <f t="shared" si="679"/>
        <v>03</v>
      </c>
      <c r="L4816" s="2" t="s">
        <v>14</v>
      </c>
      <c r="M4816" s="2" t="s">
        <v>15</v>
      </c>
      <c r="N4816" s="2">
        <v>0.17</v>
      </c>
      <c r="O4816" s="2" t="s">
        <v>16</v>
      </c>
      <c r="P4816" s="2">
        <v>14</v>
      </c>
      <c r="Q4816" s="2">
        <f t="shared" si="680"/>
        <v>2</v>
      </c>
      <c r="R4816" s="2">
        <v>10.06</v>
      </c>
      <c r="S4816" s="2">
        <f t="shared" si="681"/>
        <v>1</v>
      </c>
      <c r="T4816" s="42">
        <f>DataSet!G1889+DataSet!Q1889+DataSet!S1889</f>
        <v>7</v>
      </c>
      <c r="U4816" s="16" t="str">
        <f t="shared" si="682"/>
        <v>High</v>
      </c>
      <c r="V4816" s="4">
        <v>3</v>
      </c>
      <c r="W4816" s="33">
        <f t="shared" si="683"/>
        <v>419.91324999999995</v>
      </c>
      <c r="X4816" s="2" t="s">
        <v>17</v>
      </c>
    </row>
    <row r="4817" spans="1:24" ht="14.25" customHeight="1" x14ac:dyDescent="0.25">
      <c r="A4817" s="2">
        <v>1931</v>
      </c>
      <c r="B4817" s="2">
        <v>53</v>
      </c>
      <c r="C4817" s="2" t="str">
        <f t="shared" si="675"/>
        <v>Late Adults</v>
      </c>
      <c r="D4817" s="2" t="s">
        <v>23</v>
      </c>
      <c r="E4817" s="2" t="s">
        <v>19</v>
      </c>
      <c r="F4817" s="2">
        <v>264.52999999999997</v>
      </c>
      <c r="G4817" s="2">
        <f t="shared" si="676"/>
        <v>1</v>
      </c>
      <c r="H4817" s="6">
        <v>46127</v>
      </c>
      <c r="I4817" s="12" t="str">
        <f t="shared" si="677"/>
        <v>2026</v>
      </c>
      <c r="J4817" s="10" t="str">
        <f t="shared" si="678"/>
        <v>Apr</v>
      </c>
      <c r="K4817" s="12" t="str">
        <f t="shared" si="679"/>
        <v>15</v>
      </c>
      <c r="L4817" s="2" t="s">
        <v>20</v>
      </c>
      <c r="M4817" s="2" t="s">
        <v>15</v>
      </c>
      <c r="N4817" s="2">
        <v>0.17</v>
      </c>
      <c r="O4817" s="2" t="s">
        <v>21</v>
      </c>
      <c r="P4817" s="2">
        <v>1</v>
      </c>
      <c r="Q4817" s="2">
        <f t="shared" si="680"/>
        <v>1</v>
      </c>
      <c r="R4817" s="2">
        <v>264.52999999999997</v>
      </c>
      <c r="S4817" s="2">
        <f t="shared" si="681"/>
        <v>3</v>
      </c>
      <c r="T4817" s="42">
        <f>DataSet!G1932+DataSet!Q1932+DataSet!S1932</f>
        <v>6</v>
      </c>
      <c r="U4817" s="16" t="str">
        <f t="shared" si="682"/>
        <v>Medium</v>
      </c>
      <c r="V4817" s="4">
        <v>2</v>
      </c>
      <c r="W4817" s="33">
        <f t="shared" si="683"/>
        <v>543.14026315789488</v>
      </c>
      <c r="X4817" s="2" t="s">
        <v>22</v>
      </c>
    </row>
    <row r="4818" spans="1:24" ht="14.25" customHeight="1" x14ac:dyDescent="0.25">
      <c r="A4818" s="2">
        <v>2146</v>
      </c>
      <c r="B4818" s="2">
        <v>61</v>
      </c>
      <c r="C4818" s="2" t="str">
        <f t="shared" si="675"/>
        <v>Seniors</v>
      </c>
      <c r="D4818" s="2" t="s">
        <v>26</v>
      </c>
      <c r="E4818" s="2" t="s">
        <v>27</v>
      </c>
      <c r="F4818" s="2">
        <v>127.34</v>
      </c>
      <c r="G4818" s="2">
        <f t="shared" si="676"/>
        <v>1</v>
      </c>
      <c r="H4818" s="6">
        <v>46342</v>
      </c>
      <c r="I4818" s="12" t="str">
        <f t="shared" si="677"/>
        <v>2026</v>
      </c>
      <c r="J4818" s="10" t="str">
        <f t="shared" si="678"/>
        <v>Nov</v>
      </c>
      <c r="K4818" s="12" t="str">
        <f t="shared" si="679"/>
        <v>16</v>
      </c>
      <c r="L4818" s="2" t="s">
        <v>20</v>
      </c>
      <c r="M4818" s="2" t="s">
        <v>15</v>
      </c>
      <c r="N4818" s="2">
        <v>0.17</v>
      </c>
      <c r="O4818" s="2" t="s">
        <v>16</v>
      </c>
      <c r="P4818" s="2">
        <v>5</v>
      </c>
      <c r="Q4818" s="2">
        <f t="shared" si="680"/>
        <v>1</v>
      </c>
      <c r="R4818" s="2">
        <v>25.47</v>
      </c>
      <c r="S4818" s="2">
        <f t="shared" si="681"/>
        <v>1</v>
      </c>
      <c r="T4818" s="42">
        <f>DataSet!G2147+DataSet!Q2147+DataSet!S2147</f>
        <v>8</v>
      </c>
      <c r="U4818" s="16" t="str">
        <f t="shared" si="682"/>
        <v>High</v>
      </c>
      <c r="V4818" s="4">
        <v>2</v>
      </c>
      <c r="W4818" s="33">
        <f t="shared" si="683"/>
        <v>550.67027027027041</v>
      </c>
      <c r="X4818" s="2" t="s">
        <v>22</v>
      </c>
    </row>
    <row r="4819" spans="1:24" ht="14.25" customHeight="1" x14ac:dyDescent="0.25">
      <c r="A4819" s="2">
        <v>2151</v>
      </c>
      <c r="B4819" s="2">
        <v>48</v>
      </c>
      <c r="C4819" s="2" t="str">
        <f t="shared" si="675"/>
        <v>Mid Adults</v>
      </c>
      <c r="D4819" s="2" t="s">
        <v>18</v>
      </c>
      <c r="E4819" s="2" t="s">
        <v>13</v>
      </c>
      <c r="F4819" s="2">
        <v>290.5</v>
      </c>
      <c r="G4819" s="2">
        <f t="shared" si="676"/>
        <v>1</v>
      </c>
      <c r="H4819" s="6">
        <v>46347</v>
      </c>
      <c r="I4819" s="12" t="str">
        <f t="shared" si="677"/>
        <v>2026</v>
      </c>
      <c r="J4819" s="10" t="str">
        <f t="shared" si="678"/>
        <v>Nov</v>
      </c>
      <c r="K4819" s="12" t="str">
        <f t="shared" si="679"/>
        <v>21</v>
      </c>
      <c r="L4819" s="2" t="s">
        <v>24</v>
      </c>
      <c r="M4819" s="2" t="s">
        <v>15</v>
      </c>
      <c r="N4819" s="2">
        <v>0.17</v>
      </c>
      <c r="O4819" s="2" t="s">
        <v>21</v>
      </c>
      <c r="P4819" s="2">
        <v>3</v>
      </c>
      <c r="Q4819" s="2">
        <f t="shared" si="680"/>
        <v>1</v>
      </c>
      <c r="R4819" s="2">
        <v>96.83</v>
      </c>
      <c r="S4819" s="2">
        <f t="shared" si="681"/>
        <v>2</v>
      </c>
      <c r="T4819" s="42">
        <f>DataSet!G2152+DataSet!Q2152+DataSet!S2152</f>
        <v>8</v>
      </c>
      <c r="U4819" s="16" t="str">
        <f t="shared" si="682"/>
        <v>High</v>
      </c>
      <c r="V4819" s="4">
        <v>5</v>
      </c>
      <c r="W4819" s="33">
        <f t="shared" si="683"/>
        <v>560.81461538461531</v>
      </c>
      <c r="X4819" s="2" t="s">
        <v>22</v>
      </c>
    </row>
    <row r="4820" spans="1:24" ht="14.25" customHeight="1" x14ac:dyDescent="0.25">
      <c r="A4820" s="2">
        <v>2298</v>
      </c>
      <c r="B4820" s="2">
        <v>47</v>
      </c>
      <c r="C4820" s="2" t="str">
        <f t="shared" si="675"/>
        <v>Mid Adults</v>
      </c>
      <c r="D4820" s="2" t="s">
        <v>23</v>
      </c>
      <c r="E4820" s="2" t="s">
        <v>27</v>
      </c>
      <c r="F4820" s="2">
        <v>778.91</v>
      </c>
      <c r="G4820" s="2">
        <f t="shared" si="676"/>
        <v>3</v>
      </c>
      <c r="H4820" s="6">
        <v>46494</v>
      </c>
      <c r="I4820" s="12" t="str">
        <f t="shared" si="677"/>
        <v>2027</v>
      </c>
      <c r="J4820" s="10" t="str">
        <f t="shared" si="678"/>
        <v>Apr</v>
      </c>
      <c r="K4820" s="12" t="str">
        <f t="shared" si="679"/>
        <v>17</v>
      </c>
      <c r="L4820" s="2" t="s">
        <v>24</v>
      </c>
      <c r="M4820" s="2" t="s">
        <v>15</v>
      </c>
      <c r="N4820" s="2">
        <v>0.17</v>
      </c>
      <c r="O4820" s="2" t="s">
        <v>16</v>
      </c>
      <c r="P4820" s="2">
        <v>3</v>
      </c>
      <c r="Q4820" s="2">
        <f t="shared" si="680"/>
        <v>1</v>
      </c>
      <c r="R4820" s="2">
        <v>259.64</v>
      </c>
      <c r="S4820" s="2">
        <f t="shared" si="681"/>
        <v>3</v>
      </c>
      <c r="T4820" s="42">
        <f>DataSet!G2299+DataSet!Q2299+DataSet!S2299</f>
        <v>7</v>
      </c>
      <c r="U4820" s="16" t="str">
        <f t="shared" si="682"/>
        <v>High</v>
      </c>
      <c r="V4820" s="4">
        <v>5</v>
      </c>
      <c r="W4820" s="33">
        <f t="shared" si="683"/>
        <v>571.6271999999999</v>
      </c>
      <c r="X4820" s="2" t="s">
        <v>28</v>
      </c>
    </row>
    <row r="4821" spans="1:24" ht="14.25" customHeight="1" x14ac:dyDescent="0.25">
      <c r="A4821" s="2">
        <v>2450</v>
      </c>
      <c r="B4821" s="2">
        <v>44</v>
      </c>
      <c r="C4821" s="2" t="str">
        <f t="shared" si="675"/>
        <v>Mid Adults</v>
      </c>
      <c r="D4821" s="2" t="s">
        <v>23</v>
      </c>
      <c r="E4821" s="2" t="s">
        <v>13</v>
      </c>
      <c r="F4821" s="2">
        <v>716.87</v>
      </c>
      <c r="G4821" s="2">
        <f t="shared" si="676"/>
        <v>3</v>
      </c>
      <c r="H4821" s="6">
        <v>46646</v>
      </c>
      <c r="I4821" s="12" t="str">
        <f t="shared" si="677"/>
        <v>2027</v>
      </c>
      <c r="J4821" s="10" t="str">
        <f t="shared" si="678"/>
        <v>Sep</v>
      </c>
      <c r="K4821" s="12" t="str">
        <f t="shared" si="679"/>
        <v>16</v>
      </c>
      <c r="L4821" s="2" t="s">
        <v>30</v>
      </c>
      <c r="M4821" s="2" t="s">
        <v>15</v>
      </c>
      <c r="N4821" s="2">
        <v>0.17</v>
      </c>
      <c r="O4821" s="2" t="s">
        <v>21</v>
      </c>
      <c r="P4821" s="2">
        <v>11</v>
      </c>
      <c r="Q4821" s="2">
        <f t="shared" si="680"/>
        <v>2</v>
      </c>
      <c r="R4821" s="2">
        <v>65.17</v>
      </c>
      <c r="S4821" s="2">
        <f t="shared" si="681"/>
        <v>2</v>
      </c>
      <c r="T4821" s="42">
        <f>DataSet!G2451+DataSet!Q2451+DataSet!S2451</f>
        <v>5</v>
      </c>
      <c r="U4821" s="16" t="str">
        <f t="shared" si="682"/>
        <v>Medium</v>
      </c>
      <c r="V4821" s="4">
        <v>4</v>
      </c>
      <c r="W4821" s="33">
        <f t="shared" si="683"/>
        <v>556.06023809523811</v>
      </c>
      <c r="X4821" s="2" t="s">
        <v>17</v>
      </c>
    </row>
    <row r="4822" spans="1:24" ht="14.25" customHeight="1" x14ac:dyDescent="0.25">
      <c r="A4822" s="2">
        <v>2528</v>
      </c>
      <c r="B4822" s="2">
        <v>63</v>
      </c>
      <c r="C4822" s="2" t="str">
        <f t="shared" si="675"/>
        <v>Seniors</v>
      </c>
      <c r="D4822" s="2" t="s">
        <v>18</v>
      </c>
      <c r="E4822" s="2" t="s">
        <v>13</v>
      </c>
      <c r="F4822" s="2">
        <v>294.37</v>
      </c>
      <c r="G4822" s="2">
        <f t="shared" si="676"/>
        <v>1</v>
      </c>
      <c r="H4822" s="6">
        <v>46724</v>
      </c>
      <c r="I4822" s="12" t="str">
        <f t="shared" si="677"/>
        <v>2027</v>
      </c>
      <c r="J4822" s="10" t="str">
        <f t="shared" si="678"/>
        <v>Dec</v>
      </c>
      <c r="K4822" s="12" t="str">
        <f t="shared" si="679"/>
        <v>03</v>
      </c>
      <c r="L4822" s="2" t="s">
        <v>20</v>
      </c>
      <c r="M4822" s="2" t="s">
        <v>15</v>
      </c>
      <c r="N4822" s="2">
        <v>0.17</v>
      </c>
      <c r="O4822" s="2" t="s">
        <v>16</v>
      </c>
      <c r="P4822" s="2">
        <v>11</v>
      </c>
      <c r="Q4822" s="2">
        <f t="shared" si="680"/>
        <v>2</v>
      </c>
      <c r="R4822" s="2">
        <v>26.76</v>
      </c>
      <c r="S4822" s="2">
        <f t="shared" si="681"/>
        <v>1</v>
      </c>
      <c r="T4822" s="42">
        <f>DataSet!G2529+DataSet!Q2529+DataSet!S2529</f>
        <v>6</v>
      </c>
      <c r="U4822" s="16" t="str">
        <f t="shared" si="682"/>
        <v>Medium</v>
      </c>
      <c r="V4822" s="4">
        <v>2</v>
      </c>
      <c r="W4822" s="33">
        <f t="shared" si="683"/>
        <v>562.42944444444458</v>
      </c>
      <c r="X4822" s="2" t="s">
        <v>17</v>
      </c>
    </row>
    <row r="4823" spans="1:24" ht="14.25" customHeight="1" x14ac:dyDescent="0.25">
      <c r="A4823" s="2">
        <v>2713</v>
      </c>
      <c r="B4823" s="2">
        <v>48</v>
      </c>
      <c r="C4823" s="2" t="str">
        <f t="shared" si="675"/>
        <v>Mid Adults</v>
      </c>
      <c r="D4823" s="2" t="s">
        <v>18</v>
      </c>
      <c r="E4823" s="2" t="s">
        <v>29</v>
      </c>
      <c r="F4823" s="2">
        <v>138.63</v>
      </c>
      <c r="G4823" s="2">
        <f t="shared" si="676"/>
        <v>1</v>
      </c>
      <c r="H4823" s="6">
        <v>46909</v>
      </c>
      <c r="I4823" s="12" t="str">
        <f t="shared" si="677"/>
        <v>2028</v>
      </c>
      <c r="J4823" s="10" t="str">
        <f t="shared" si="678"/>
        <v>Jun</v>
      </c>
      <c r="K4823" s="12" t="str">
        <f t="shared" si="679"/>
        <v>05</v>
      </c>
      <c r="L4823" s="2" t="s">
        <v>14</v>
      </c>
      <c r="M4823" s="2" t="s">
        <v>15</v>
      </c>
      <c r="N4823" s="2">
        <v>0.17</v>
      </c>
      <c r="O4823" s="2" t="s">
        <v>21</v>
      </c>
      <c r="P4823" s="2">
        <v>12</v>
      </c>
      <c r="Q4823" s="2">
        <f t="shared" si="680"/>
        <v>2</v>
      </c>
      <c r="R4823" s="2">
        <v>11.55</v>
      </c>
      <c r="S4823" s="2">
        <f t="shared" si="681"/>
        <v>1</v>
      </c>
      <c r="T4823" s="42">
        <f>DataSet!G2714+DataSet!Q2714+DataSet!S2714</f>
        <v>6</v>
      </c>
      <c r="U4823" s="16" t="str">
        <f t="shared" si="682"/>
        <v>Medium</v>
      </c>
      <c r="V4823" s="4">
        <v>5</v>
      </c>
      <c r="W4823" s="33">
        <f t="shared" si="683"/>
        <v>562.99041666666665</v>
      </c>
      <c r="X4823" s="2" t="s">
        <v>28</v>
      </c>
    </row>
    <row r="4824" spans="1:24" ht="14.25" customHeight="1" x14ac:dyDescent="0.25">
      <c r="A4824" s="2">
        <v>2973</v>
      </c>
      <c r="B4824" s="2">
        <v>31</v>
      </c>
      <c r="C4824" s="2" t="str">
        <f t="shared" si="675"/>
        <v>Early Adults</v>
      </c>
      <c r="D4824" s="2" t="s">
        <v>12</v>
      </c>
      <c r="E4824" s="2" t="s">
        <v>27</v>
      </c>
      <c r="F4824" s="2">
        <v>973.62</v>
      </c>
      <c r="G4824" s="2">
        <f t="shared" si="676"/>
        <v>3</v>
      </c>
      <c r="H4824" s="6">
        <v>47169</v>
      </c>
      <c r="I4824" s="12" t="str">
        <f t="shared" si="677"/>
        <v>2029</v>
      </c>
      <c r="J4824" s="10" t="str">
        <f t="shared" si="678"/>
        <v>Feb</v>
      </c>
      <c r="K4824" s="12" t="str">
        <f t="shared" si="679"/>
        <v>20</v>
      </c>
      <c r="L4824" s="2" t="s">
        <v>24</v>
      </c>
      <c r="M4824" s="2" t="s">
        <v>25</v>
      </c>
      <c r="N4824" s="2">
        <v>0.17</v>
      </c>
      <c r="O4824" s="2" t="s">
        <v>16</v>
      </c>
      <c r="P4824" s="2">
        <v>2</v>
      </c>
      <c r="Q4824" s="2">
        <f t="shared" si="680"/>
        <v>1</v>
      </c>
      <c r="R4824" s="2">
        <v>486.81</v>
      </c>
      <c r="S4824" s="2">
        <f t="shared" si="681"/>
        <v>3</v>
      </c>
      <c r="T4824" s="42">
        <f>DataSet!G2974+DataSet!Q2974+DataSet!S2974</f>
        <v>7</v>
      </c>
      <c r="U4824" s="16" t="str">
        <f t="shared" si="682"/>
        <v>High</v>
      </c>
      <c r="V4824" s="4">
        <v>4</v>
      </c>
      <c r="W4824" s="33">
        <f t="shared" si="683"/>
        <v>552.13804878048779</v>
      </c>
      <c r="X4824" s="2" t="s">
        <v>28</v>
      </c>
    </row>
    <row r="4825" spans="1:24" ht="14.25" customHeight="1" x14ac:dyDescent="0.25">
      <c r="A4825" s="2">
        <v>3166</v>
      </c>
      <c r="B4825" s="2">
        <v>26</v>
      </c>
      <c r="C4825" s="2" t="str">
        <f t="shared" si="675"/>
        <v>Young Adults</v>
      </c>
      <c r="D4825" s="2" t="s">
        <v>12</v>
      </c>
      <c r="E4825" s="2" t="s">
        <v>29</v>
      </c>
      <c r="F4825" s="2">
        <v>720.21</v>
      </c>
      <c r="G4825" s="2">
        <f t="shared" si="676"/>
        <v>3</v>
      </c>
      <c r="H4825" s="6">
        <v>47362</v>
      </c>
      <c r="I4825" s="12" t="str">
        <f t="shared" si="677"/>
        <v>2029</v>
      </c>
      <c r="J4825" s="10" t="str">
        <f t="shared" si="678"/>
        <v>Sep</v>
      </c>
      <c r="K4825" s="12" t="str">
        <f t="shared" si="679"/>
        <v>01</v>
      </c>
      <c r="L4825" s="2" t="s">
        <v>24</v>
      </c>
      <c r="M4825" s="2" t="s">
        <v>25</v>
      </c>
      <c r="N4825" s="2">
        <v>0.17</v>
      </c>
      <c r="O4825" s="2" t="s">
        <v>21</v>
      </c>
      <c r="P4825" s="2">
        <v>9</v>
      </c>
      <c r="Q4825" s="2">
        <f t="shared" si="680"/>
        <v>2</v>
      </c>
      <c r="R4825" s="2">
        <v>80.02</v>
      </c>
      <c r="S4825" s="2">
        <f t="shared" si="681"/>
        <v>2</v>
      </c>
      <c r="T4825" s="42">
        <f>DataSet!G3167+DataSet!Q3167+DataSet!S3167</f>
        <v>4</v>
      </c>
      <c r="U4825" s="16" t="str">
        <f t="shared" si="682"/>
        <v>Low</v>
      </c>
      <c r="V4825" s="4">
        <v>4</v>
      </c>
      <c r="W4825" s="33">
        <f t="shared" si="683"/>
        <v>541.60099999999989</v>
      </c>
      <c r="X4825" s="2" t="s">
        <v>17</v>
      </c>
    </row>
    <row r="4826" spans="1:24" ht="14.25" customHeight="1" x14ac:dyDescent="0.25">
      <c r="A4826" s="2">
        <v>3372</v>
      </c>
      <c r="B4826" s="2">
        <v>33</v>
      </c>
      <c r="C4826" s="2" t="str">
        <f t="shared" si="675"/>
        <v>Early Adults</v>
      </c>
      <c r="D4826" s="2" t="s">
        <v>26</v>
      </c>
      <c r="E4826" s="2" t="s">
        <v>19</v>
      </c>
      <c r="F4826" s="2">
        <v>509.05</v>
      </c>
      <c r="G4826" s="2">
        <f t="shared" si="676"/>
        <v>2</v>
      </c>
      <c r="H4826" s="6">
        <v>47568</v>
      </c>
      <c r="I4826" s="12" t="str">
        <f t="shared" si="677"/>
        <v>2030</v>
      </c>
      <c r="J4826" s="10" t="str">
        <f t="shared" si="678"/>
        <v>Mar</v>
      </c>
      <c r="K4826" s="12" t="str">
        <f t="shared" si="679"/>
        <v>26</v>
      </c>
      <c r="L4826" s="2" t="s">
        <v>24</v>
      </c>
      <c r="M4826" s="2" t="s">
        <v>15</v>
      </c>
      <c r="N4826" s="2">
        <v>0.17</v>
      </c>
      <c r="O4826" s="2" t="s">
        <v>21</v>
      </c>
      <c r="P4826" s="2">
        <v>16</v>
      </c>
      <c r="Q4826" s="2">
        <f t="shared" si="680"/>
        <v>3</v>
      </c>
      <c r="R4826" s="2">
        <v>31.82</v>
      </c>
      <c r="S4826" s="2">
        <f t="shared" si="681"/>
        <v>1</v>
      </c>
      <c r="T4826" s="42">
        <f>DataSet!G3373+DataSet!Q3373+DataSet!S3373</f>
        <v>8</v>
      </c>
      <c r="U4826" s="16" t="str">
        <f t="shared" si="682"/>
        <v>High</v>
      </c>
      <c r="V4826" s="4">
        <v>3</v>
      </c>
      <c r="W4826" s="33">
        <f t="shared" si="683"/>
        <v>427.07051282051282</v>
      </c>
      <c r="X4826" s="2" t="s">
        <v>17</v>
      </c>
    </row>
    <row r="4827" spans="1:24" ht="14.25" customHeight="1" x14ac:dyDescent="0.25">
      <c r="A4827" s="2">
        <v>3492</v>
      </c>
      <c r="B4827" s="2">
        <v>56</v>
      </c>
      <c r="C4827" s="2" t="str">
        <f t="shared" si="675"/>
        <v>Late Adults</v>
      </c>
      <c r="D4827" s="2" t="s">
        <v>23</v>
      </c>
      <c r="E4827" s="2" t="s">
        <v>19</v>
      </c>
      <c r="F4827" s="2">
        <v>704.45</v>
      </c>
      <c r="G4827" s="2">
        <f t="shared" si="676"/>
        <v>3</v>
      </c>
      <c r="H4827" s="6">
        <v>47688</v>
      </c>
      <c r="I4827" s="12" t="str">
        <f t="shared" si="677"/>
        <v>2030</v>
      </c>
      <c r="J4827" s="10" t="str">
        <f t="shared" si="678"/>
        <v>Jul</v>
      </c>
      <c r="K4827" s="12" t="str">
        <f t="shared" si="679"/>
        <v>24</v>
      </c>
      <c r="L4827" s="2" t="s">
        <v>20</v>
      </c>
      <c r="M4827" s="2" t="s">
        <v>15</v>
      </c>
      <c r="N4827" s="2">
        <v>0.17</v>
      </c>
      <c r="O4827" s="2" t="s">
        <v>21</v>
      </c>
      <c r="P4827" s="2">
        <v>18</v>
      </c>
      <c r="Q4827" s="2">
        <f t="shared" si="680"/>
        <v>3</v>
      </c>
      <c r="R4827" s="2">
        <v>39.14</v>
      </c>
      <c r="S4827" s="2">
        <f t="shared" si="681"/>
        <v>1</v>
      </c>
      <c r="T4827" s="42">
        <f>DataSet!G3493+DataSet!Q3493+DataSet!S3493</f>
        <v>4</v>
      </c>
      <c r="U4827" s="16" t="str">
        <f t="shared" si="682"/>
        <v>Low</v>
      </c>
      <c r="V4827" s="4">
        <v>3</v>
      </c>
      <c r="W4827" s="33">
        <f t="shared" si="683"/>
        <v>424.91315789473686</v>
      </c>
      <c r="X4827" s="2" t="s">
        <v>28</v>
      </c>
    </row>
    <row r="4828" spans="1:24" ht="14.25" customHeight="1" x14ac:dyDescent="0.25">
      <c r="A4828" s="2">
        <v>3498</v>
      </c>
      <c r="B4828" s="2">
        <v>53</v>
      </c>
      <c r="C4828" s="2" t="str">
        <f t="shared" si="675"/>
        <v>Late Adults</v>
      </c>
      <c r="D4828" s="2" t="s">
        <v>23</v>
      </c>
      <c r="E4828" s="2" t="s">
        <v>13</v>
      </c>
      <c r="F4828" s="2">
        <v>950.62</v>
      </c>
      <c r="G4828" s="2">
        <f t="shared" si="676"/>
        <v>3</v>
      </c>
      <c r="H4828" s="6">
        <v>47694</v>
      </c>
      <c r="I4828" s="12" t="str">
        <f t="shared" si="677"/>
        <v>2030</v>
      </c>
      <c r="J4828" s="10" t="str">
        <f t="shared" si="678"/>
        <v>Jul</v>
      </c>
      <c r="K4828" s="12" t="str">
        <f t="shared" si="679"/>
        <v>30</v>
      </c>
      <c r="L4828" s="2" t="s">
        <v>20</v>
      </c>
      <c r="M4828" s="2" t="s">
        <v>25</v>
      </c>
      <c r="N4828" s="2">
        <v>0.17</v>
      </c>
      <c r="O4828" s="2" t="s">
        <v>21</v>
      </c>
      <c r="P4828" s="2">
        <v>13</v>
      </c>
      <c r="Q4828" s="2">
        <f t="shared" si="680"/>
        <v>2</v>
      </c>
      <c r="R4828" s="2">
        <v>73.12</v>
      </c>
      <c r="S4828" s="2">
        <f t="shared" si="681"/>
        <v>2</v>
      </c>
      <c r="T4828" s="42">
        <f>DataSet!G3499+DataSet!Q3499+DataSet!S3499</f>
        <v>5</v>
      </c>
      <c r="U4828" s="16" t="str">
        <f t="shared" si="682"/>
        <v>Medium</v>
      </c>
      <c r="V4828" s="4">
        <v>1</v>
      </c>
      <c r="W4828" s="33">
        <f t="shared" si="683"/>
        <v>576.52325000000008</v>
      </c>
      <c r="X4828" s="2" t="s">
        <v>17</v>
      </c>
    </row>
    <row r="4829" spans="1:24" ht="14.25" customHeight="1" x14ac:dyDescent="0.25">
      <c r="A4829" s="2">
        <v>3587</v>
      </c>
      <c r="B4829" s="2">
        <v>65</v>
      </c>
      <c r="C4829" s="2" t="str">
        <f t="shared" si="675"/>
        <v>Seniors</v>
      </c>
      <c r="D4829" s="2" t="s">
        <v>12</v>
      </c>
      <c r="E4829" s="2" t="s">
        <v>29</v>
      </c>
      <c r="F4829" s="2">
        <v>616.16</v>
      </c>
      <c r="G4829" s="2">
        <f t="shared" si="676"/>
        <v>2</v>
      </c>
      <c r="H4829" s="6">
        <v>47783</v>
      </c>
      <c r="I4829" s="12" t="str">
        <f t="shared" si="677"/>
        <v>2030</v>
      </c>
      <c r="J4829" s="10" t="str">
        <f t="shared" si="678"/>
        <v>Oct</v>
      </c>
      <c r="K4829" s="12" t="str">
        <f t="shared" si="679"/>
        <v>27</v>
      </c>
      <c r="L4829" s="2" t="s">
        <v>30</v>
      </c>
      <c r="M4829" s="2" t="s">
        <v>25</v>
      </c>
      <c r="N4829" s="2">
        <v>0.17</v>
      </c>
      <c r="O4829" s="2" t="s">
        <v>21</v>
      </c>
      <c r="P4829" s="2">
        <v>11</v>
      </c>
      <c r="Q4829" s="2">
        <f t="shared" si="680"/>
        <v>2</v>
      </c>
      <c r="R4829" s="2">
        <v>56.01</v>
      </c>
      <c r="S4829" s="2">
        <f t="shared" si="681"/>
        <v>2</v>
      </c>
      <c r="T4829" s="42">
        <f>DataSet!G3588+DataSet!Q3588+DataSet!S3588</f>
        <v>7</v>
      </c>
      <c r="U4829" s="16" t="str">
        <f t="shared" si="682"/>
        <v>High</v>
      </c>
      <c r="V4829" s="4">
        <v>2</v>
      </c>
      <c r="W4829" s="33">
        <f t="shared" si="683"/>
        <v>570.0882857142858</v>
      </c>
      <c r="X4829" s="2" t="s">
        <v>28</v>
      </c>
    </row>
    <row r="4830" spans="1:24" ht="14.25" customHeight="1" x14ac:dyDescent="0.25">
      <c r="A4830" s="2">
        <v>3766</v>
      </c>
      <c r="B4830" s="2">
        <v>52</v>
      </c>
      <c r="C4830" s="2" t="str">
        <f t="shared" si="675"/>
        <v>Late Adults</v>
      </c>
      <c r="D4830" s="2" t="s">
        <v>12</v>
      </c>
      <c r="E4830" s="2" t="s">
        <v>29</v>
      </c>
      <c r="F4830" s="2">
        <v>792.92</v>
      </c>
      <c r="G4830" s="2">
        <f t="shared" si="676"/>
        <v>3</v>
      </c>
      <c r="H4830" s="6">
        <v>47962</v>
      </c>
      <c r="I4830" s="12" t="str">
        <f t="shared" si="677"/>
        <v>2031</v>
      </c>
      <c r="J4830" s="10" t="str">
        <f t="shared" si="678"/>
        <v>Apr</v>
      </c>
      <c r="K4830" s="12" t="str">
        <f t="shared" si="679"/>
        <v>24</v>
      </c>
      <c r="L4830" s="2" t="s">
        <v>24</v>
      </c>
      <c r="M4830" s="2" t="s">
        <v>25</v>
      </c>
      <c r="N4830" s="2">
        <v>0.17</v>
      </c>
      <c r="O4830" s="2" t="s">
        <v>21</v>
      </c>
      <c r="P4830" s="2">
        <v>2</v>
      </c>
      <c r="Q4830" s="2">
        <f t="shared" si="680"/>
        <v>1</v>
      </c>
      <c r="R4830" s="2">
        <v>396.46</v>
      </c>
      <c r="S4830" s="2">
        <f t="shared" si="681"/>
        <v>3</v>
      </c>
      <c r="T4830" s="42">
        <f>DataSet!G3767+DataSet!Q3767+DataSet!S3767</f>
        <v>6</v>
      </c>
      <c r="U4830" s="16" t="str">
        <f t="shared" si="682"/>
        <v>Medium</v>
      </c>
      <c r="V4830" s="4">
        <v>1</v>
      </c>
      <c r="W4830" s="33">
        <f t="shared" si="683"/>
        <v>566.93102564102571</v>
      </c>
      <c r="X4830" s="2" t="s">
        <v>17</v>
      </c>
    </row>
    <row r="4831" spans="1:24" ht="14.25" customHeight="1" x14ac:dyDescent="0.25">
      <c r="A4831" s="2">
        <v>3987</v>
      </c>
      <c r="B4831" s="2">
        <v>20</v>
      </c>
      <c r="C4831" s="2" t="str">
        <f t="shared" si="675"/>
        <v>Young Adults</v>
      </c>
      <c r="D4831" s="2" t="s">
        <v>26</v>
      </c>
      <c r="E4831" s="2" t="s">
        <v>19</v>
      </c>
      <c r="F4831" s="2">
        <v>798.8</v>
      </c>
      <c r="G4831" s="2">
        <f t="shared" si="676"/>
        <v>3</v>
      </c>
      <c r="H4831" s="6">
        <v>48183</v>
      </c>
      <c r="I4831" s="12" t="str">
        <f t="shared" si="677"/>
        <v>2031</v>
      </c>
      <c r="J4831" s="10" t="str">
        <f t="shared" si="678"/>
        <v>Dec</v>
      </c>
      <c r="K4831" s="12" t="str">
        <f t="shared" si="679"/>
        <v>01</v>
      </c>
      <c r="L4831" s="2" t="s">
        <v>24</v>
      </c>
      <c r="M4831" s="2" t="s">
        <v>15</v>
      </c>
      <c r="N4831" s="2">
        <v>0.17</v>
      </c>
      <c r="O4831" s="2" t="s">
        <v>16</v>
      </c>
      <c r="P4831" s="2">
        <v>5</v>
      </c>
      <c r="Q4831" s="2">
        <f t="shared" si="680"/>
        <v>1</v>
      </c>
      <c r="R4831" s="2">
        <v>159.76</v>
      </c>
      <c r="S4831" s="2">
        <f t="shared" si="681"/>
        <v>3</v>
      </c>
      <c r="T4831" s="42">
        <f>DataSet!G3988+DataSet!Q3988+DataSet!S3988</f>
        <v>6</v>
      </c>
      <c r="U4831" s="16" t="str">
        <f t="shared" si="682"/>
        <v>Medium</v>
      </c>
      <c r="V4831" s="4">
        <v>4</v>
      </c>
      <c r="W4831" s="33">
        <f t="shared" si="683"/>
        <v>537.0212820512819</v>
      </c>
      <c r="X4831" s="2" t="s">
        <v>22</v>
      </c>
    </row>
    <row r="4832" spans="1:24" ht="14.25" customHeight="1" x14ac:dyDescent="0.25">
      <c r="A4832" s="2">
        <v>4334</v>
      </c>
      <c r="B4832" s="2">
        <v>68</v>
      </c>
      <c r="C4832" s="2" t="str">
        <f t="shared" si="675"/>
        <v>Seniors</v>
      </c>
      <c r="D4832" s="2" t="s">
        <v>26</v>
      </c>
      <c r="E4832" s="2" t="s">
        <v>27</v>
      </c>
      <c r="F4832" s="2">
        <v>662.77</v>
      </c>
      <c r="G4832" s="2">
        <f t="shared" si="676"/>
        <v>3</v>
      </c>
      <c r="H4832" s="6">
        <v>48530</v>
      </c>
      <c r="I4832" s="12" t="str">
        <f t="shared" si="677"/>
        <v>2032</v>
      </c>
      <c r="J4832" s="10" t="str">
        <f t="shared" si="678"/>
        <v>Nov</v>
      </c>
      <c r="K4832" s="12" t="str">
        <f t="shared" si="679"/>
        <v>12</v>
      </c>
      <c r="L4832" s="2" t="s">
        <v>30</v>
      </c>
      <c r="M4832" s="2" t="s">
        <v>15</v>
      </c>
      <c r="N4832" s="2">
        <v>0.17</v>
      </c>
      <c r="O4832" s="2" t="s">
        <v>16</v>
      </c>
      <c r="P4832" s="2">
        <v>16</v>
      </c>
      <c r="Q4832" s="2">
        <f t="shared" si="680"/>
        <v>3</v>
      </c>
      <c r="R4832" s="2">
        <v>41.42</v>
      </c>
      <c r="S4832" s="2">
        <f t="shared" si="681"/>
        <v>1</v>
      </c>
      <c r="T4832" s="42">
        <f>DataSet!G4335+DataSet!Q4335+DataSet!S4335</f>
        <v>7</v>
      </c>
      <c r="U4832" s="16" t="str">
        <f t="shared" si="682"/>
        <v>High</v>
      </c>
      <c r="V4832" s="4">
        <v>2</v>
      </c>
      <c r="W4832" s="33">
        <f t="shared" si="683"/>
        <v>568.73323529411778</v>
      </c>
      <c r="X4832" s="2" t="s">
        <v>28</v>
      </c>
    </row>
    <row r="4833" spans="1:24" ht="14.25" customHeight="1" x14ac:dyDescent="0.25">
      <c r="A4833" s="2">
        <v>4360</v>
      </c>
      <c r="B4833" s="2">
        <v>28</v>
      </c>
      <c r="C4833" s="2" t="str">
        <f t="shared" si="675"/>
        <v>Young Adults</v>
      </c>
      <c r="D4833" s="2" t="s">
        <v>23</v>
      </c>
      <c r="E4833" s="2" t="s">
        <v>29</v>
      </c>
      <c r="F4833" s="2">
        <v>270.41000000000003</v>
      </c>
      <c r="G4833" s="2">
        <f t="shared" si="676"/>
        <v>1</v>
      </c>
      <c r="H4833" s="6">
        <v>48556</v>
      </c>
      <c r="I4833" s="12" t="str">
        <f t="shared" si="677"/>
        <v>2032</v>
      </c>
      <c r="J4833" s="10" t="str">
        <f t="shared" si="678"/>
        <v>Dec</v>
      </c>
      <c r="K4833" s="12" t="str">
        <f t="shared" si="679"/>
        <v>08</v>
      </c>
      <c r="L4833" s="2" t="s">
        <v>30</v>
      </c>
      <c r="M4833" s="2" t="s">
        <v>15</v>
      </c>
      <c r="N4833" s="2">
        <v>0.17</v>
      </c>
      <c r="O4833" s="2" t="s">
        <v>21</v>
      </c>
      <c r="P4833" s="2">
        <v>18</v>
      </c>
      <c r="Q4833" s="2">
        <f t="shared" si="680"/>
        <v>3</v>
      </c>
      <c r="R4833" s="2">
        <v>15.02</v>
      </c>
      <c r="S4833" s="2">
        <f t="shared" si="681"/>
        <v>1</v>
      </c>
      <c r="T4833" s="42">
        <f>DataSet!G4361+DataSet!Q4361+DataSet!S4361</f>
        <v>4</v>
      </c>
      <c r="U4833" s="16" t="str">
        <f t="shared" si="682"/>
        <v>Low</v>
      </c>
      <c r="V4833" s="4">
        <v>1</v>
      </c>
      <c r="W4833" s="33">
        <f t="shared" si="683"/>
        <v>560.98394736842101</v>
      </c>
      <c r="X4833" s="2" t="s">
        <v>28</v>
      </c>
    </row>
    <row r="4834" spans="1:24" ht="14.25" customHeight="1" x14ac:dyDescent="0.25">
      <c r="A4834" s="2">
        <v>4444</v>
      </c>
      <c r="B4834" s="2">
        <v>39</v>
      </c>
      <c r="C4834" s="2" t="str">
        <f t="shared" si="675"/>
        <v>Early Adults</v>
      </c>
      <c r="D4834" s="2" t="s">
        <v>12</v>
      </c>
      <c r="E4834" s="2" t="s">
        <v>13</v>
      </c>
      <c r="F4834" s="2">
        <v>111.15</v>
      </c>
      <c r="G4834" s="2">
        <f t="shared" si="676"/>
        <v>1</v>
      </c>
      <c r="H4834" s="6">
        <v>48640</v>
      </c>
      <c r="I4834" s="12" t="str">
        <f t="shared" si="677"/>
        <v>2033</v>
      </c>
      <c r="J4834" s="10" t="str">
        <f t="shared" si="678"/>
        <v>Mar</v>
      </c>
      <c r="K4834" s="12" t="str">
        <f t="shared" si="679"/>
        <v>02</v>
      </c>
      <c r="L4834" s="2" t="s">
        <v>30</v>
      </c>
      <c r="M4834" s="2" t="s">
        <v>25</v>
      </c>
      <c r="N4834" s="2">
        <v>0.17</v>
      </c>
      <c r="O4834" s="2" t="s">
        <v>16</v>
      </c>
      <c r="P4834" s="2">
        <v>19</v>
      </c>
      <c r="Q4834" s="2">
        <f t="shared" si="680"/>
        <v>3</v>
      </c>
      <c r="R4834" s="2">
        <v>5.85</v>
      </c>
      <c r="S4834" s="2">
        <f t="shared" si="681"/>
        <v>1</v>
      </c>
      <c r="T4834" s="42">
        <f>DataSet!G4445+DataSet!Q4445+DataSet!S4445</f>
        <v>5</v>
      </c>
      <c r="U4834" s="16" t="str">
        <f t="shared" si="682"/>
        <v>Medium</v>
      </c>
      <c r="V4834" s="4">
        <v>2</v>
      </c>
      <c r="W4834" s="33">
        <f t="shared" si="683"/>
        <v>565.88363636363647</v>
      </c>
      <c r="X4834" s="2" t="s">
        <v>17</v>
      </c>
    </row>
    <row r="4835" spans="1:24" ht="14.25" customHeight="1" x14ac:dyDescent="0.25">
      <c r="A4835" s="2">
        <v>4472</v>
      </c>
      <c r="B4835" s="2">
        <v>60</v>
      </c>
      <c r="C4835" s="2" t="str">
        <f t="shared" si="675"/>
        <v>Seniors</v>
      </c>
      <c r="D4835" s="2" t="s">
        <v>12</v>
      </c>
      <c r="E4835" s="2" t="s">
        <v>27</v>
      </c>
      <c r="F4835" s="2">
        <v>242.63</v>
      </c>
      <c r="G4835" s="2">
        <f t="shared" si="676"/>
        <v>1</v>
      </c>
      <c r="H4835" s="6">
        <v>48668</v>
      </c>
      <c r="I4835" s="12" t="str">
        <f t="shared" si="677"/>
        <v>2033</v>
      </c>
      <c r="J4835" s="10" t="str">
        <f t="shared" si="678"/>
        <v>Mar</v>
      </c>
      <c r="K4835" s="12" t="str">
        <f t="shared" si="679"/>
        <v>30</v>
      </c>
      <c r="L4835" s="2" t="s">
        <v>30</v>
      </c>
      <c r="M4835" s="2" t="s">
        <v>25</v>
      </c>
      <c r="N4835" s="2">
        <v>0.17</v>
      </c>
      <c r="O4835" s="2" t="s">
        <v>16</v>
      </c>
      <c r="P4835" s="2">
        <v>13</v>
      </c>
      <c r="Q4835" s="2">
        <f t="shared" si="680"/>
        <v>2</v>
      </c>
      <c r="R4835" s="2">
        <v>18.66</v>
      </c>
      <c r="S4835" s="2">
        <f t="shared" si="681"/>
        <v>1</v>
      </c>
      <c r="T4835" s="42">
        <f>DataSet!G4473+DataSet!Q4473+DataSet!S4473</f>
        <v>7</v>
      </c>
      <c r="U4835" s="16" t="str">
        <f t="shared" si="682"/>
        <v>High</v>
      </c>
      <c r="V4835" s="4">
        <v>4</v>
      </c>
      <c r="W4835" s="33">
        <f t="shared" si="683"/>
        <v>530.13236842105255</v>
      </c>
      <c r="X4835" s="2" t="s">
        <v>28</v>
      </c>
    </row>
    <row r="4836" spans="1:24" ht="14.25" customHeight="1" x14ac:dyDescent="0.25">
      <c r="A4836" s="2">
        <v>4619</v>
      </c>
      <c r="B4836" s="2">
        <v>35</v>
      </c>
      <c r="C4836" s="2" t="str">
        <f t="shared" si="675"/>
        <v>Early Adults</v>
      </c>
      <c r="D4836" s="2" t="s">
        <v>12</v>
      </c>
      <c r="E4836" s="2" t="s">
        <v>27</v>
      </c>
      <c r="F4836" s="2">
        <v>279.66000000000003</v>
      </c>
      <c r="G4836" s="2">
        <f t="shared" si="676"/>
        <v>1</v>
      </c>
      <c r="H4836" s="6">
        <v>48815</v>
      </c>
      <c r="I4836" s="12" t="str">
        <f t="shared" si="677"/>
        <v>2033</v>
      </c>
      <c r="J4836" s="10" t="str">
        <f t="shared" si="678"/>
        <v>Aug</v>
      </c>
      <c r="K4836" s="12" t="str">
        <f t="shared" si="679"/>
        <v>24</v>
      </c>
      <c r="L4836" s="2" t="s">
        <v>30</v>
      </c>
      <c r="M4836" s="2" t="s">
        <v>25</v>
      </c>
      <c r="N4836" s="2">
        <v>0.17</v>
      </c>
      <c r="O4836" s="2" t="s">
        <v>21</v>
      </c>
      <c r="P4836" s="2">
        <v>1</v>
      </c>
      <c r="Q4836" s="2">
        <f t="shared" si="680"/>
        <v>1</v>
      </c>
      <c r="R4836" s="2">
        <v>279.66000000000003</v>
      </c>
      <c r="S4836" s="2">
        <f t="shared" si="681"/>
        <v>3</v>
      </c>
      <c r="T4836" s="42">
        <f>DataSet!G4620+DataSet!Q4620+DataSet!S4620</f>
        <v>5</v>
      </c>
      <c r="U4836" s="16" t="str">
        <f t="shared" si="682"/>
        <v>Medium</v>
      </c>
      <c r="V4836" s="4">
        <v>3</v>
      </c>
      <c r="W4836" s="33">
        <f t="shared" si="683"/>
        <v>417.35810810810813</v>
      </c>
      <c r="X4836" s="2" t="s">
        <v>28</v>
      </c>
    </row>
    <row r="4837" spans="1:24" ht="14.25" customHeight="1" x14ac:dyDescent="0.25">
      <c r="A4837" s="2">
        <v>4722</v>
      </c>
      <c r="B4837" s="2">
        <v>21</v>
      </c>
      <c r="C4837" s="2" t="str">
        <f t="shared" si="675"/>
        <v>Young Adults</v>
      </c>
      <c r="D4837" s="2" t="s">
        <v>12</v>
      </c>
      <c r="E4837" s="2" t="s">
        <v>27</v>
      </c>
      <c r="F4837" s="2">
        <v>191.49</v>
      </c>
      <c r="G4837" s="2">
        <f t="shared" si="676"/>
        <v>1</v>
      </c>
      <c r="H4837" s="6">
        <v>48918</v>
      </c>
      <c r="I4837" s="12" t="str">
        <f t="shared" si="677"/>
        <v>2033</v>
      </c>
      <c r="J4837" s="10" t="str">
        <f t="shared" si="678"/>
        <v>Dec</v>
      </c>
      <c r="K4837" s="12" t="str">
        <f t="shared" si="679"/>
        <v>05</v>
      </c>
      <c r="L4837" s="2" t="s">
        <v>14</v>
      </c>
      <c r="M4837" s="2" t="s">
        <v>15</v>
      </c>
      <c r="N4837" s="2">
        <v>0.17</v>
      </c>
      <c r="O4837" s="2" t="s">
        <v>21</v>
      </c>
      <c r="P4837" s="2">
        <v>8</v>
      </c>
      <c r="Q4837" s="2">
        <f t="shared" si="680"/>
        <v>2</v>
      </c>
      <c r="R4837" s="2">
        <v>23.94</v>
      </c>
      <c r="S4837" s="2">
        <f t="shared" si="681"/>
        <v>1</v>
      </c>
      <c r="T4837" s="42">
        <f>DataSet!G4723+DataSet!Q4723+DataSet!S4723</f>
        <v>7</v>
      </c>
      <c r="U4837" s="16" t="str">
        <f t="shared" si="682"/>
        <v>High</v>
      </c>
      <c r="V4837" s="4">
        <v>3</v>
      </c>
      <c r="W4837" s="33">
        <f t="shared" si="683"/>
        <v>421.18305555555554</v>
      </c>
      <c r="X4837" s="2" t="s">
        <v>22</v>
      </c>
    </row>
    <row r="4838" spans="1:24" ht="14.25" customHeight="1" x14ac:dyDescent="0.25">
      <c r="A4838" s="2">
        <v>4843</v>
      </c>
      <c r="B4838" s="2">
        <v>64</v>
      </c>
      <c r="C4838" s="2" t="str">
        <f t="shared" si="675"/>
        <v>Seniors</v>
      </c>
      <c r="D4838" s="2" t="s">
        <v>12</v>
      </c>
      <c r="E4838" s="2" t="s">
        <v>13</v>
      </c>
      <c r="F4838" s="2">
        <v>705.06</v>
      </c>
      <c r="G4838" s="2">
        <f t="shared" si="676"/>
        <v>3</v>
      </c>
      <c r="H4838" s="6">
        <v>49039</v>
      </c>
      <c r="I4838" s="12" t="str">
        <f t="shared" si="677"/>
        <v>2034</v>
      </c>
      <c r="J4838" s="10" t="str">
        <f t="shared" si="678"/>
        <v>Apr</v>
      </c>
      <c r="K4838" s="12" t="str">
        <f t="shared" si="679"/>
        <v>05</v>
      </c>
      <c r="L4838" s="2" t="s">
        <v>30</v>
      </c>
      <c r="M4838" s="2" t="s">
        <v>15</v>
      </c>
      <c r="N4838" s="2">
        <v>0.17</v>
      </c>
      <c r="O4838" s="2" t="s">
        <v>16</v>
      </c>
      <c r="P4838" s="2">
        <v>5</v>
      </c>
      <c r="Q4838" s="2">
        <f t="shared" si="680"/>
        <v>1</v>
      </c>
      <c r="R4838" s="2">
        <v>141.01</v>
      </c>
      <c r="S4838" s="2">
        <f t="shared" si="681"/>
        <v>2</v>
      </c>
      <c r="T4838" s="42">
        <f>DataSet!G4844+DataSet!Q4844+DataSet!S4844</f>
        <v>7</v>
      </c>
      <c r="U4838" s="16" t="str">
        <f t="shared" si="682"/>
        <v>High</v>
      </c>
      <c r="V4838" s="4">
        <v>4</v>
      </c>
      <c r="W4838" s="33">
        <f t="shared" si="683"/>
        <v>537.90270270270264</v>
      </c>
      <c r="X4838" s="2" t="s">
        <v>28</v>
      </c>
    </row>
    <row r="4839" spans="1:24" ht="14.25" customHeight="1" x14ac:dyDescent="0.25">
      <c r="A4839" s="2">
        <v>87</v>
      </c>
      <c r="B4839" s="2">
        <v>29</v>
      </c>
      <c r="C4839" s="2" t="str">
        <f t="shared" si="675"/>
        <v>Young Adults</v>
      </c>
      <c r="D4839" s="2" t="s">
        <v>26</v>
      </c>
      <c r="E4839" s="2" t="s">
        <v>19</v>
      </c>
      <c r="F4839" s="2">
        <v>379.88</v>
      </c>
      <c r="G4839" s="2">
        <f t="shared" si="676"/>
        <v>2</v>
      </c>
      <c r="H4839" s="6">
        <v>44283</v>
      </c>
      <c r="I4839" s="12" t="str">
        <f t="shared" si="677"/>
        <v>2021</v>
      </c>
      <c r="J4839" s="10" t="str">
        <f t="shared" si="678"/>
        <v>Mar</v>
      </c>
      <c r="K4839" s="12" t="str">
        <f t="shared" si="679"/>
        <v>28</v>
      </c>
      <c r="L4839" s="2" t="s">
        <v>30</v>
      </c>
      <c r="M4839" s="2" t="s">
        <v>15</v>
      </c>
      <c r="N4839" s="2">
        <v>0.16</v>
      </c>
      <c r="O4839" s="2" t="s">
        <v>21</v>
      </c>
      <c r="P4839" s="2">
        <v>15</v>
      </c>
      <c r="Q4839" s="2">
        <f t="shared" si="680"/>
        <v>2</v>
      </c>
      <c r="R4839" s="2">
        <v>25.33</v>
      </c>
      <c r="S4839" s="2">
        <f t="shared" si="681"/>
        <v>1</v>
      </c>
      <c r="T4839" s="42">
        <f>DataSet!G88+DataSet!Q88+DataSet!S88</f>
        <v>5</v>
      </c>
      <c r="U4839" s="16" t="str">
        <f t="shared" si="682"/>
        <v>Medium</v>
      </c>
      <c r="V4839" s="4">
        <v>3</v>
      </c>
      <c r="W4839" s="33">
        <f t="shared" si="683"/>
        <v>427.74571428571437</v>
      </c>
      <c r="X4839" s="2" t="s">
        <v>28</v>
      </c>
    </row>
    <row r="4840" spans="1:24" ht="14.25" customHeight="1" x14ac:dyDescent="0.25">
      <c r="A4840" s="2">
        <v>202</v>
      </c>
      <c r="B4840" s="2">
        <v>51</v>
      </c>
      <c r="C4840" s="2" t="str">
        <f t="shared" si="675"/>
        <v>Late Adults</v>
      </c>
      <c r="D4840" s="2" t="s">
        <v>18</v>
      </c>
      <c r="E4840" s="2" t="s">
        <v>19</v>
      </c>
      <c r="F4840" s="2">
        <v>788.79</v>
      </c>
      <c r="G4840" s="2">
        <f t="shared" si="676"/>
        <v>3</v>
      </c>
      <c r="H4840" s="6">
        <v>44398</v>
      </c>
      <c r="I4840" s="12" t="str">
        <f t="shared" si="677"/>
        <v>2021</v>
      </c>
      <c r="J4840" s="10" t="str">
        <f t="shared" si="678"/>
        <v>Jul</v>
      </c>
      <c r="K4840" s="12" t="str">
        <f t="shared" si="679"/>
        <v>21</v>
      </c>
      <c r="L4840" s="2" t="s">
        <v>24</v>
      </c>
      <c r="M4840" s="2" t="s">
        <v>15</v>
      </c>
      <c r="N4840" s="2">
        <v>0.16</v>
      </c>
      <c r="O4840" s="2" t="s">
        <v>16</v>
      </c>
      <c r="P4840" s="2">
        <v>3</v>
      </c>
      <c r="Q4840" s="2">
        <f t="shared" si="680"/>
        <v>1</v>
      </c>
      <c r="R4840" s="2">
        <v>262.93</v>
      </c>
      <c r="S4840" s="2">
        <f t="shared" si="681"/>
        <v>3</v>
      </c>
      <c r="T4840" s="42">
        <f>DataSet!G203+DataSet!Q203+DataSet!S203</f>
        <v>6</v>
      </c>
      <c r="U4840" s="16" t="str">
        <f t="shared" si="682"/>
        <v>Medium</v>
      </c>
      <c r="V4840" s="4">
        <v>1</v>
      </c>
      <c r="W4840" s="33">
        <f t="shared" si="683"/>
        <v>568.83729729729725</v>
      </c>
      <c r="X4840" s="2" t="s">
        <v>22</v>
      </c>
    </row>
    <row r="4841" spans="1:24" ht="14.25" customHeight="1" x14ac:dyDescent="0.25">
      <c r="A4841" s="2">
        <v>330</v>
      </c>
      <c r="B4841" s="2">
        <v>25</v>
      </c>
      <c r="C4841" s="2" t="str">
        <f t="shared" si="675"/>
        <v>Young Adults</v>
      </c>
      <c r="D4841" s="2" t="s">
        <v>18</v>
      </c>
      <c r="E4841" s="2" t="s">
        <v>13</v>
      </c>
      <c r="F4841" s="2">
        <v>166.03</v>
      </c>
      <c r="G4841" s="2">
        <f t="shared" si="676"/>
        <v>1</v>
      </c>
      <c r="H4841" s="6">
        <v>44526</v>
      </c>
      <c r="I4841" s="12" t="str">
        <f t="shared" si="677"/>
        <v>2021</v>
      </c>
      <c r="J4841" s="10" t="str">
        <f t="shared" si="678"/>
        <v>Nov</v>
      </c>
      <c r="K4841" s="12" t="str">
        <f t="shared" si="679"/>
        <v>26</v>
      </c>
      <c r="L4841" s="2" t="s">
        <v>24</v>
      </c>
      <c r="M4841" s="2" t="s">
        <v>25</v>
      </c>
      <c r="N4841" s="2">
        <v>0.16</v>
      </c>
      <c r="O4841" s="2" t="s">
        <v>21</v>
      </c>
      <c r="P4841" s="2">
        <v>13</v>
      </c>
      <c r="Q4841" s="2">
        <f t="shared" si="680"/>
        <v>2</v>
      </c>
      <c r="R4841" s="2">
        <v>12.77</v>
      </c>
      <c r="S4841" s="2">
        <f t="shared" si="681"/>
        <v>1</v>
      </c>
      <c r="T4841" s="42">
        <f>DataSet!G331+DataSet!Q331+DataSet!S331</f>
        <v>7</v>
      </c>
      <c r="U4841" s="16" t="str">
        <f t="shared" si="682"/>
        <v>High</v>
      </c>
      <c r="V4841" s="4">
        <v>3</v>
      </c>
      <c r="W4841" s="33">
        <f t="shared" si="683"/>
        <v>429.15352941176474</v>
      </c>
      <c r="X4841" s="2" t="s">
        <v>22</v>
      </c>
    </row>
    <row r="4842" spans="1:24" ht="14.25" customHeight="1" x14ac:dyDescent="0.25">
      <c r="A4842" s="2">
        <v>1654</v>
      </c>
      <c r="B4842" s="2">
        <v>27</v>
      </c>
      <c r="C4842" s="2" t="str">
        <f t="shared" si="675"/>
        <v>Young Adults</v>
      </c>
      <c r="D4842" s="2" t="s">
        <v>26</v>
      </c>
      <c r="E4842" s="2" t="s">
        <v>19</v>
      </c>
      <c r="F4842" s="2">
        <v>658.39</v>
      </c>
      <c r="G4842" s="2">
        <f t="shared" si="676"/>
        <v>3</v>
      </c>
      <c r="H4842" s="6">
        <v>45850</v>
      </c>
      <c r="I4842" s="12" t="str">
        <f t="shared" si="677"/>
        <v>2025</v>
      </c>
      <c r="J4842" s="10" t="str">
        <f t="shared" si="678"/>
        <v>Jul</v>
      </c>
      <c r="K4842" s="12" t="str">
        <f t="shared" si="679"/>
        <v>12</v>
      </c>
      <c r="L4842" s="2" t="s">
        <v>24</v>
      </c>
      <c r="M4842" s="2" t="s">
        <v>15</v>
      </c>
      <c r="N4842" s="2">
        <v>0.16</v>
      </c>
      <c r="O4842" s="2" t="s">
        <v>16</v>
      </c>
      <c r="P4842" s="2">
        <v>11</v>
      </c>
      <c r="Q4842" s="2">
        <f t="shared" si="680"/>
        <v>2</v>
      </c>
      <c r="R4842" s="2">
        <v>59.85</v>
      </c>
      <c r="S4842" s="2">
        <f t="shared" si="681"/>
        <v>2</v>
      </c>
      <c r="T4842" s="42">
        <f>DataSet!G1655+DataSet!Q1655+DataSet!S1655</f>
        <v>5</v>
      </c>
      <c r="U4842" s="16" t="str">
        <f t="shared" si="682"/>
        <v>Medium</v>
      </c>
      <c r="V4842" s="4">
        <v>4</v>
      </c>
      <c r="W4842" s="33">
        <f t="shared" si="683"/>
        <v>533.2594444444444</v>
      </c>
      <c r="X4842" s="2" t="s">
        <v>22</v>
      </c>
    </row>
    <row r="4843" spans="1:24" ht="14.25" customHeight="1" x14ac:dyDescent="0.25">
      <c r="A4843" s="2">
        <v>1779</v>
      </c>
      <c r="B4843" s="2">
        <v>68</v>
      </c>
      <c r="C4843" s="2" t="str">
        <f t="shared" si="675"/>
        <v>Seniors</v>
      </c>
      <c r="D4843" s="2" t="s">
        <v>12</v>
      </c>
      <c r="E4843" s="2" t="s">
        <v>13</v>
      </c>
      <c r="F4843" s="2">
        <v>296.57</v>
      </c>
      <c r="G4843" s="2">
        <f t="shared" si="676"/>
        <v>1</v>
      </c>
      <c r="H4843" s="6">
        <v>45975</v>
      </c>
      <c r="I4843" s="12" t="str">
        <f t="shared" si="677"/>
        <v>2025</v>
      </c>
      <c r="J4843" s="10" t="str">
        <f t="shared" si="678"/>
        <v>Nov</v>
      </c>
      <c r="K4843" s="12" t="str">
        <f t="shared" si="679"/>
        <v>14</v>
      </c>
      <c r="L4843" s="2" t="s">
        <v>20</v>
      </c>
      <c r="M4843" s="2" t="s">
        <v>15</v>
      </c>
      <c r="N4843" s="2">
        <v>0.16</v>
      </c>
      <c r="O4843" s="2" t="s">
        <v>21</v>
      </c>
      <c r="P4843" s="2">
        <v>3</v>
      </c>
      <c r="Q4843" s="2">
        <f t="shared" si="680"/>
        <v>1</v>
      </c>
      <c r="R4843" s="2">
        <v>98.86</v>
      </c>
      <c r="S4843" s="2">
        <f t="shared" si="681"/>
        <v>2</v>
      </c>
      <c r="T4843" s="42">
        <f>DataSet!G1780+DataSet!Q1780+DataSet!S1780</f>
        <v>7</v>
      </c>
      <c r="U4843" s="16" t="str">
        <f t="shared" si="682"/>
        <v>High</v>
      </c>
      <c r="V4843" s="4">
        <v>3</v>
      </c>
      <c r="W4843" s="33">
        <f t="shared" si="683"/>
        <v>437.12696969696975</v>
      </c>
      <c r="X4843" s="2" t="s">
        <v>17</v>
      </c>
    </row>
    <row r="4844" spans="1:24" ht="14.25" customHeight="1" x14ac:dyDescent="0.25">
      <c r="A4844" s="2">
        <v>1786</v>
      </c>
      <c r="B4844" s="2">
        <v>64</v>
      </c>
      <c r="C4844" s="2" t="str">
        <f t="shared" si="675"/>
        <v>Seniors</v>
      </c>
      <c r="D4844" s="2" t="s">
        <v>26</v>
      </c>
      <c r="E4844" s="2" t="s">
        <v>19</v>
      </c>
      <c r="F4844" s="2">
        <v>980.25</v>
      </c>
      <c r="G4844" s="2">
        <f t="shared" si="676"/>
        <v>3</v>
      </c>
      <c r="H4844" s="6">
        <v>45982</v>
      </c>
      <c r="I4844" s="12" t="str">
        <f t="shared" si="677"/>
        <v>2025</v>
      </c>
      <c r="J4844" s="10" t="str">
        <f t="shared" si="678"/>
        <v>Nov</v>
      </c>
      <c r="K4844" s="12" t="str">
        <f t="shared" si="679"/>
        <v>21</v>
      </c>
      <c r="L4844" s="2" t="s">
        <v>20</v>
      </c>
      <c r="M4844" s="2" t="s">
        <v>25</v>
      </c>
      <c r="N4844" s="2">
        <v>0.16</v>
      </c>
      <c r="O4844" s="2" t="s">
        <v>16</v>
      </c>
      <c r="P4844" s="2">
        <v>13</v>
      </c>
      <c r="Q4844" s="2">
        <f t="shared" si="680"/>
        <v>2</v>
      </c>
      <c r="R4844" s="2">
        <v>75.400000000000006</v>
      </c>
      <c r="S4844" s="2">
        <f t="shared" si="681"/>
        <v>2</v>
      </c>
      <c r="T4844" s="42">
        <f>DataSet!G1787+DataSet!Q1787+DataSet!S1787</f>
        <v>7</v>
      </c>
      <c r="U4844" s="16" t="str">
        <f t="shared" si="682"/>
        <v>High</v>
      </c>
      <c r="V4844" s="4">
        <v>1</v>
      </c>
      <c r="W4844" s="33">
        <f t="shared" si="683"/>
        <v>562.72749999999996</v>
      </c>
      <c r="X4844" s="2" t="s">
        <v>22</v>
      </c>
    </row>
    <row r="4845" spans="1:24" ht="14.25" customHeight="1" x14ac:dyDescent="0.25">
      <c r="A4845" s="2">
        <v>2011</v>
      </c>
      <c r="B4845" s="2">
        <v>43</v>
      </c>
      <c r="C4845" s="2" t="str">
        <f t="shared" si="675"/>
        <v>Mid Adults</v>
      </c>
      <c r="D4845" s="2" t="s">
        <v>26</v>
      </c>
      <c r="E4845" s="2" t="s">
        <v>27</v>
      </c>
      <c r="F4845" s="2">
        <v>933.37</v>
      </c>
      <c r="G4845" s="2">
        <f t="shared" si="676"/>
        <v>3</v>
      </c>
      <c r="H4845" s="6">
        <v>46207</v>
      </c>
      <c r="I4845" s="12" t="str">
        <f t="shared" si="677"/>
        <v>2026</v>
      </c>
      <c r="J4845" s="10" t="str">
        <f t="shared" si="678"/>
        <v>Jul</v>
      </c>
      <c r="K4845" s="12" t="str">
        <f t="shared" si="679"/>
        <v>04</v>
      </c>
      <c r="L4845" s="2" t="s">
        <v>14</v>
      </c>
      <c r="M4845" s="2" t="s">
        <v>25</v>
      </c>
      <c r="N4845" s="2">
        <v>0.16</v>
      </c>
      <c r="O4845" s="2" t="s">
        <v>16</v>
      </c>
      <c r="P4845" s="2">
        <v>7</v>
      </c>
      <c r="Q4845" s="2">
        <f t="shared" si="680"/>
        <v>2</v>
      </c>
      <c r="R4845" s="2">
        <v>133.34</v>
      </c>
      <c r="S4845" s="2">
        <f t="shared" si="681"/>
        <v>2</v>
      </c>
      <c r="T4845" s="42">
        <f>DataSet!G2012+DataSet!Q2012+DataSet!S2012</f>
        <v>6</v>
      </c>
      <c r="U4845" s="16" t="str">
        <f t="shared" si="682"/>
        <v>Medium</v>
      </c>
      <c r="V4845" s="4">
        <v>1</v>
      </c>
      <c r="W4845" s="33">
        <f t="shared" si="683"/>
        <v>550.79828571428561</v>
      </c>
      <c r="X4845" s="2" t="s">
        <v>22</v>
      </c>
    </row>
    <row r="4846" spans="1:24" ht="14.25" customHeight="1" x14ac:dyDescent="0.25">
      <c r="A4846" s="2">
        <v>2071</v>
      </c>
      <c r="B4846" s="2">
        <v>29</v>
      </c>
      <c r="C4846" s="2" t="str">
        <f t="shared" si="675"/>
        <v>Young Adults</v>
      </c>
      <c r="D4846" s="2" t="s">
        <v>12</v>
      </c>
      <c r="E4846" s="2" t="s">
        <v>13</v>
      </c>
      <c r="F4846" s="2">
        <v>858.81</v>
      </c>
      <c r="G4846" s="2">
        <f t="shared" si="676"/>
        <v>3</v>
      </c>
      <c r="H4846" s="6">
        <v>46267</v>
      </c>
      <c r="I4846" s="12" t="str">
        <f t="shared" si="677"/>
        <v>2026</v>
      </c>
      <c r="J4846" s="10" t="str">
        <f t="shared" si="678"/>
        <v>Sep</v>
      </c>
      <c r="K4846" s="12" t="str">
        <f t="shared" si="679"/>
        <v>02</v>
      </c>
      <c r="L4846" s="2" t="s">
        <v>30</v>
      </c>
      <c r="M4846" s="2" t="s">
        <v>25</v>
      </c>
      <c r="N4846" s="2">
        <v>0.16</v>
      </c>
      <c r="O4846" s="2" t="s">
        <v>16</v>
      </c>
      <c r="P4846" s="2">
        <v>18</v>
      </c>
      <c r="Q4846" s="2">
        <f t="shared" si="680"/>
        <v>3</v>
      </c>
      <c r="R4846" s="2">
        <v>47.71</v>
      </c>
      <c r="S4846" s="2">
        <f t="shared" si="681"/>
        <v>1</v>
      </c>
      <c r="T4846" s="42">
        <f>DataSet!G2072+DataSet!Q2072+DataSet!S2072</f>
        <v>6</v>
      </c>
      <c r="U4846" s="16" t="str">
        <f t="shared" si="682"/>
        <v>Medium</v>
      </c>
      <c r="V4846" s="4">
        <v>4</v>
      </c>
      <c r="W4846" s="33">
        <f t="shared" si="683"/>
        <v>529.68428571428558</v>
      </c>
      <c r="X4846" s="2" t="s">
        <v>22</v>
      </c>
    </row>
    <row r="4847" spans="1:24" ht="14.25" customHeight="1" x14ac:dyDescent="0.25">
      <c r="A4847" s="2">
        <v>2687</v>
      </c>
      <c r="B4847" s="2">
        <v>68</v>
      </c>
      <c r="C4847" s="2" t="str">
        <f t="shared" si="675"/>
        <v>Seniors</v>
      </c>
      <c r="D4847" s="2" t="s">
        <v>12</v>
      </c>
      <c r="E4847" s="2" t="s">
        <v>13</v>
      </c>
      <c r="F4847" s="2">
        <v>456.86</v>
      </c>
      <c r="G4847" s="2">
        <f t="shared" si="676"/>
        <v>2</v>
      </c>
      <c r="H4847" s="6">
        <v>46883</v>
      </c>
      <c r="I4847" s="12" t="str">
        <f t="shared" si="677"/>
        <v>2028</v>
      </c>
      <c r="J4847" s="10" t="str">
        <f t="shared" si="678"/>
        <v>May</v>
      </c>
      <c r="K4847" s="12" t="str">
        <f t="shared" si="679"/>
        <v>10</v>
      </c>
      <c r="L4847" s="2" t="s">
        <v>30</v>
      </c>
      <c r="M4847" s="2" t="s">
        <v>25</v>
      </c>
      <c r="N4847" s="2">
        <v>0.16</v>
      </c>
      <c r="O4847" s="2" t="s">
        <v>21</v>
      </c>
      <c r="P4847" s="2">
        <v>8</v>
      </c>
      <c r="Q4847" s="2">
        <f t="shared" si="680"/>
        <v>2</v>
      </c>
      <c r="R4847" s="2">
        <v>57.11</v>
      </c>
      <c r="S4847" s="2">
        <f t="shared" si="681"/>
        <v>2</v>
      </c>
      <c r="T4847" s="42">
        <f>DataSet!G2688+DataSet!Q2688+DataSet!S2688</f>
        <v>5</v>
      </c>
      <c r="U4847" s="16" t="str">
        <f t="shared" si="682"/>
        <v>Medium</v>
      </c>
      <c r="V4847" s="4">
        <v>4</v>
      </c>
      <c r="W4847" s="33">
        <f t="shared" si="683"/>
        <v>520.00411764705871</v>
      </c>
      <c r="X4847" s="2" t="s">
        <v>28</v>
      </c>
    </row>
    <row r="4848" spans="1:24" ht="14.25" customHeight="1" x14ac:dyDescent="0.25">
      <c r="A4848" s="2">
        <v>2749</v>
      </c>
      <c r="B4848" s="2">
        <v>20</v>
      </c>
      <c r="C4848" s="2" t="str">
        <f t="shared" si="675"/>
        <v>Young Adults</v>
      </c>
      <c r="D4848" s="2" t="s">
        <v>23</v>
      </c>
      <c r="E4848" s="2" t="s">
        <v>27</v>
      </c>
      <c r="F4848" s="2">
        <v>689.55</v>
      </c>
      <c r="G4848" s="2">
        <f t="shared" si="676"/>
        <v>3</v>
      </c>
      <c r="H4848" s="6">
        <v>46945</v>
      </c>
      <c r="I4848" s="12" t="str">
        <f t="shared" si="677"/>
        <v>2028</v>
      </c>
      <c r="J4848" s="10" t="str">
        <f t="shared" si="678"/>
        <v>Jul</v>
      </c>
      <c r="K4848" s="12" t="str">
        <f t="shared" si="679"/>
        <v>11</v>
      </c>
      <c r="L4848" s="2" t="s">
        <v>24</v>
      </c>
      <c r="M4848" s="2" t="s">
        <v>15</v>
      </c>
      <c r="N4848" s="2">
        <v>0.16</v>
      </c>
      <c r="O4848" s="2" t="s">
        <v>21</v>
      </c>
      <c r="P4848" s="2">
        <v>16</v>
      </c>
      <c r="Q4848" s="2">
        <f t="shared" si="680"/>
        <v>3</v>
      </c>
      <c r="R4848" s="2">
        <v>43.1</v>
      </c>
      <c r="S4848" s="2">
        <f t="shared" si="681"/>
        <v>1</v>
      </c>
      <c r="T4848" s="42">
        <f>DataSet!G2750+DataSet!Q2750+DataSet!S2750</f>
        <v>6</v>
      </c>
      <c r="U4848" s="16" t="str">
        <f t="shared" si="682"/>
        <v>Medium</v>
      </c>
      <c r="V4848" s="4">
        <v>3</v>
      </c>
      <c r="W4848" s="33">
        <f t="shared" si="683"/>
        <v>441.51937500000008</v>
      </c>
      <c r="X4848" s="2" t="s">
        <v>17</v>
      </c>
    </row>
    <row r="4849" spans="1:24" ht="14.25" customHeight="1" x14ac:dyDescent="0.25">
      <c r="A4849" s="2">
        <v>2777</v>
      </c>
      <c r="B4849" s="2">
        <v>24</v>
      </c>
      <c r="C4849" s="2" t="str">
        <f t="shared" si="675"/>
        <v>Young Adults</v>
      </c>
      <c r="D4849" s="2" t="s">
        <v>23</v>
      </c>
      <c r="E4849" s="2" t="s">
        <v>27</v>
      </c>
      <c r="F4849" s="2">
        <v>451.37</v>
      </c>
      <c r="G4849" s="2">
        <f t="shared" si="676"/>
        <v>2</v>
      </c>
      <c r="H4849" s="6">
        <v>46973</v>
      </c>
      <c r="I4849" s="12" t="str">
        <f t="shared" si="677"/>
        <v>2028</v>
      </c>
      <c r="J4849" s="10" t="str">
        <f t="shared" si="678"/>
        <v>Aug</v>
      </c>
      <c r="K4849" s="12" t="str">
        <f t="shared" si="679"/>
        <v>08</v>
      </c>
      <c r="L4849" s="2" t="s">
        <v>14</v>
      </c>
      <c r="M4849" s="2" t="s">
        <v>15</v>
      </c>
      <c r="N4849" s="2">
        <v>0.16</v>
      </c>
      <c r="O4849" s="2" t="s">
        <v>21</v>
      </c>
      <c r="P4849" s="2">
        <v>16</v>
      </c>
      <c r="Q4849" s="2">
        <f t="shared" si="680"/>
        <v>3</v>
      </c>
      <c r="R4849" s="2">
        <v>28.21</v>
      </c>
      <c r="S4849" s="2">
        <f t="shared" si="681"/>
        <v>1</v>
      </c>
      <c r="T4849" s="42">
        <f>DataSet!G2778+DataSet!Q2778+DataSet!S2778</f>
        <v>7</v>
      </c>
      <c r="U4849" s="16" t="str">
        <f t="shared" si="682"/>
        <v>High</v>
      </c>
      <c r="V4849" s="4">
        <v>1</v>
      </c>
      <c r="W4849" s="33">
        <f t="shared" si="683"/>
        <v>539.54617647058797</v>
      </c>
      <c r="X4849" s="2" t="s">
        <v>28</v>
      </c>
    </row>
    <row r="4850" spans="1:24" ht="14.25" customHeight="1" x14ac:dyDescent="0.25">
      <c r="A4850" s="2">
        <v>2800</v>
      </c>
      <c r="B4850" s="2">
        <v>66</v>
      </c>
      <c r="C4850" s="2" t="str">
        <f t="shared" si="675"/>
        <v>Seniors</v>
      </c>
      <c r="D4850" s="2" t="s">
        <v>18</v>
      </c>
      <c r="E4850" s="2" t="s">
        <v>13</v>
      </c>
      <c r="F4850" s="2">
        <v>735.2</v>
      </c>
      <c r="G4850" s="2">
        <f t="shared" si="676"/>
        <v>3</v>
      </c>
      <c r="H4850" s="6">
        <v>46996</v>
      </c>
      <c r="I4850" s="12" t="str">
        <f t="shared" si="677"/>
        <v>2028</v>
      </c>
      <c r="J4850" s="10" t="str">
        <f t="shared" si="678"/>
        <v>Aug</v>
      </c>
      <c r="K4850" s="12" t="str">
        <f t="shared" si="679"/>
        <v>31</v>
      </c>
      <c r="L4850" s="2" t="s">
        <v>20</v>
      </c>
      <c r="M4850" s="2" t="s">
        <v>25</v>
      </c>
      <c r="N4850" s="2">
        <v>0.16</v>
      </c>
      <c r="O4850" s="2" t="s">
        <v>21</v>
      </c>
      <c r="P4850" s="2">
        <v>6</v>
      </c>
      <c r="Q4850" s="2">
        <f t="shared" si="680"/>
        <v>2</v>
      </c>
      <c r="R4850" s="2">
        <v>122.53</v>
      </c>
      <c r="S4850" s="2">
        <f t="shared" si="681"/>
        <v>2</v>
      </c>
      <c r="T4850" s="42">
        <f>DataSet!G2801+DataSet!Q2801+DataSet!S2801</f>
        <v>7</v>
      </c>
      <c r="U4850" s="16" t="str">
        <f t="shared" si="682"/>
        <v>High</v>
      </c>
      <c r="V4850" s="4">
        <v>3</v>
      </c>
      <c r="W4850" s="33">
        <f t="shared" si="683"/>
        <v>433.51838709677429</v>
      </c>
      <c r="X4850" s="2" t="s">
        <v>22</v>
      </c>
    </row>
    <row r="4851" spans="1:24" ht="14.25" customHeight="1" x14ac:dyDescent="0.25">
      <c r="A4851" s="2">
        <v>2976</v>
      </c>
      <c r="B4851" s="2">
        <v>53</v>
      </c>
      <c r="C4851" s="2" t="str">
        <f t="shared" si="675"/>
        <v>Late Adults</v>
      </c>
      <c r="D4851" s="2" t="s">
        <v>18</v>
      </c>
      <c r="E4851" s="2" t="s">
        <v>29</v>
      </c>
      <c r="F4851" s="2">
        <v>557.15</v>
      </c>
      <c r="G4851" s="2">
        <f t="shared" si="676"/>
        <v>2</v>
      </c>
      <c r="H4851" s="6">
        <v>47172</v>
      </c>
      <c r="I4851" s="12" t="str">
        <f t="shared" si="677"/>
        <v>2029</v>
      </c>
      <c r="J4851" s="10" t="str">
        <f t="shared" si="678"/>
        <v>Feb</v>
      </c>
      <c r="K4851" s="12" t="str">
        <f t="shared" si="679"/>
        <v>23</v>
      </c>
      <c r="L4851" s="2" t="s">
        <v>20</v>
      </c>
      <c r="M4851" s="2" t="s">
        <v>15</v>
      </c>
      <c r="N4851" s="2">
        <v>0.16</v>
      </c>
      <c r="O4851" s="2" t="s">
        <v>16</v>
      </c>
      <c r="P4851" s="2">
        <v>18</v>
      </c>
      <c r="Q4851" s="2">
        <f t="shared" si="680"/>
        <v>3</v>
      </c>
      <c r="R4851" s="2">
        <v>30.95</v>
      </c>
      <c r="S4851" s="2">
        <f t="shared" si="681"/>
        <v>1</v>
      </c>
      <c r="T4851" s="42">
        <f>DataSet!G2977+DataSet!Q2977+DataSet!S2977</f>
        <v>7</v>
      </c>
      <c r="U4851" s="16" t="str">
        <f t="shared" si="682"/>
        <v>High</v>
      </c>
      <c r="V4851" s="4">
        <v>1</v>
      </c>
      <c r="W4851" s="33">
        <f t="shared" si="683"/>
        <v>542.21818181818173</v>
      </c>
      <c r="X4851" s="2" t="s">
        <v>17</v>
      </c>
    </row>
    <row r="4852" spans="1:24" ht="14.25" customHeight="1" x14ac:dyDescent="0.25">
      <c r="A4852" s="2">
        <v>3051</v>
      </c>
      <c r="B4852" s="2">
        <v>43</v>
      </c>
      <c r="C4852" s="2" t="str">
        <f t="shared" si="675"/>
        <v>Mid Adults</v>
      </c>
      <c r="D4852" s="2" t="s">
        <v>18</v>
      </c>
      <c r="E4852" s="2" t="s">
        <v>29</v>
      </c>
      <c r="F4852" s="2">
        <v>687.51</v>
      </c>
      <c r="G4852" s="2">
        <f t="shared" si="676"/>
        <v>3</v>
      </c>
      <c r="H4852" s="6">
        <v>47247</v>
      </c>
      <c r="I4852" s="12" t="str">
        <f t="shared" si="677"/>
        <v>2029</v>
      </c>
      <c r="J4852" s="10" t="str">
        <f t="shared" si="678"/>
        <v>May</v>
      </c>
      <c r="K4852" s="12" t="str">
        <f t="shared" si="679"/>
        <v>09</v>
      </c>
      <c r="L4852" s="2" t="s">
        <v>30</v>
      </c>
      <c r="M4852" s="2" t="s">
        <v>15</v>
      </c>
      <c r="N4852" s="2">
        <v>0.16</v>
      </c>
      <c r="O4852" s="2" t="s">
        <v>16</v>
      </c>
      <c r="P4852" s="2">
        <v>16</v>
      </c>
      <c r="Q4852" s="2">
        <f t="shared" si="680"/>
        <v>3</v>
      </c>
      <c r="R4852" s="2">
        <v>42.97</v>
      </c>
      <c r="S4852" s="2">
        <f t="shared" si="681"/>
        <v>1</v>
      </c>
      <c r="T4852" s="42">
        <f>DataSet!G3052+DataSet!Q3052+DataSet!S3052</f>
        <v>7</v>
      </c>
      <c r="U4852" s="16" t="str">
        <f t="shared" si="682"/>
        <v>High</v>
      </c>
      <c r="V4852" s="4">
        <v>5</v>
      </c>
      <c r="W4852" s="33">
        <f t="shared" si="683"/>
        <v>581.44086956521733</v>
      </c>
      <c r="X4852" s="2" t="s">
        <v>28</v>
      </c>
    </row>
    <row r="4853" spans="1:24" ht="14.25" customHeight="1" x14ac:dyDescent="0.25">
      <c r="A4853" s="2">
        <v>3061</v>
      </c>
      <c r="B4853" s="2">
        <v>60</v>
      </c>
      <c r="C4853" s="2" t="str">
        <f t="shared" si="675"/>
        <v>Seniors</v>
      </c>
      <c r="D4853" s="2" t="s">
        <v>18</v>
      </c>
      <c r="E4853" s="2" t="s">
        <v>13</v>
      </c>
      <c r="F4853" s="2">
        <v>291.62</v>
      </c>
      <c r="G4853" s="2">
        <f t="shared" si="676"/>
        <v>1</v>
      </c>
      <c r="H4853" s="6">
        <v>47257</v>
      </c>
      <c r="I4853" s="12" t="str">
        <f t="shared" si="677"/>
        <v>2029</v>
      </c>
      <c r="J4853" s="10" t="str">
        <f t="shared" si="678"/>
        <v>May</v>
      </c>
      <c r="K4853" s="12" t="str">
        <f t="shared" si="679"/>
        <v>19</v>
      </c>
      <c r="L4853" s="2" t="s">
        <v>30</v>
      </c>
      <c r="M4853" s="2" t="s">
        <v>25</v>
      </c>
      <c r="N4853" s="2">
        <v>0.16</v>
      </c>
      <c r="O4853" s="2" t="s">
        <v>21</v>
      </c>
      <c r="P4853" s="2">
        <v>2</v>
      </c>
      <c r="Q4853" s="2">
        <f t="shared" si="680"/>
        <v>1</v>
      </c>
      <c r="R4853" s="2">
        <v>145.81</v>
      </c>
      <c r="S4853" s="2">
        <f t="shared" si="681"/>
        <v>2</v>
      </c>
      <c r="T4853" s="42">
        <f>DataSet!G3062+DataSet!Q3062+DataSet!S3062</f>
        <v>4</v>
      </c>
      <c r="U4853" s="16" t="str">
        <f t="shared" si="682"/>
        <v>Low</v>
      </c>
      <c r="V4853" s="4">
        <v>4</v>
      </c>
      <c r="W4853" s="33">
        <f t="shared" si="683"/>
        <v>521.91757575757572</v>
      </c>
      <c r="X4853" s="2" t="s">
        <v>22</v>
      </c>
    </row>
    <row r="4854" spans="1:24" ht="14.25" customHeight="1" x14ac:dyDescent="0.25">
      <c r="A4854" s="2">
        <v>3550</v>
      </c>
      <c r="B4854" s="2">
        <v>24</v>
      </c>
      <c r="C4854" s="2" t="str">
        <f t="shared" si="675"/>
        <v>Young Adults</v>
      </c>
      <c r="D4854" s="2" t="s">
        <v>18</v>
      </c>
      <c r="E4854" s="2" t="s">
        <v>19</v>
      </c>
      <c r="F4854" s="2">
        <v>149.44</v>
      </c>
      <c r="G4854" s="2">
        <f t="shared" si="676"/>
        <v>1</v>
      </c>
      <c r="H4854" s="6">
        <v>47746</v>
      </c>
      <c r="I4854" s="12" t="str">
        <f t="shared" si="677"/>
        <v>2030</v>
      </c>
      <c r="J4854" s="10" t="str">
        <f t="shared" si="678"/>
        <v>Sep</v>
      </c>
      <c r="K4854" s="12" t="str">
        <f t="shared" si="679"/>
        <v>20</v>
      </c>
      <c r="L4854" s="2" t="s">
        <v>30</v>
      </c>
      <c r="M4854" s="2" t="s">
        <v>25</v>
      </c>
      <c r="N4854" s="2">
        <v>0.16</v>
      </c>
      <c r="O4854" s="2" t="s">
        <v>16</v>
      </c>
      <c r="P4854" s="2">
        <v>5</v>
      </c>
      <c r="Q4854" s="2">
        <f t="shared" si="680"/>
        <v>1</v>
      </c>
      <c r="R4854" s="2">
        <v>29.89</v>
      </c>
      <c r="S4854" s="2">
        <f t="shared" si="681"/>
        <v>1</v>
      </c>
      <c r="T4854" s="42">
        <f>DataSet!G3551+DataSet!Q3551+DataSet!S3551</f>
        <v>7</v>
      </c>
      <c r="U4854" s="16" t="str">
        <f t="shared" si="682"/>
        <v>High</v>
      </c>
      <c r="V4854" s="4">
        <v>3</v>
      </c>
      <c r="W4854" s="33">
        <f t="shared" si="683"/>
        <v>423.46233333333333</v>
      </c>
      <c r="X4854" s="2" t="s">
        <v>28</v>
      </c>
    </row>
    <row r="4855" spans="1:24" ht="14.25" customHeight="1" x14ac:dyDescent="0.25">
      <c r="A4855" s="2">
        <v>3853</v>
      </c>
      <c r="B4855" s="2">
        <v>33</v>
      </c>
      <c r="C4855" s="2" t="str">
        <f t="shared" si="675"/>
        <v>Early Adults</v>
      </c>
      <c r="D4855" s="2" t="s">
        <v>18</v>
      </c>
      <c r="E4855" s="2" t="s">
        <v>13</v>
      </c>
      <c r="F4855" s="2">
        <v>163.96</v>
      </c>
      <c r="G4855" s="2">
        <f t="shared" si="676"/>
        <v>1</v>
      </c>
      <c r="H4855" s="6">
        <v>48049</v>
      </c>
      <c r="I4855" s="12" t="str">
        <f t="shared" si="677"/>
        <v>2031</v>
      </c>
      <c r="J4855" s="10" t="str">
        <f t="shared" si="678"/>
        <v>Jul</v>
      </c>
      <c r="K4855" s="12" t="str">
        <f t="shared" si="679"/>
        <v>20</v>
      </c>
      <c r="L4855" s="2" t="s">
        <v>20</v>
      </c>
      <c r="M4855" s="2" t="s">
        <v>15</v>
      </c>
      <c r="N4855" s="2">
        <v>0.16</v>
      </c>
      <c r="O4855" s="2" t="s">
        <v>16</v>
      </c>
      <c r="P4855" s="2">
        <v>15</v>
      </c>
      <c r="Q4855" s="2">
        <f t="shared" si="680"/>
        <v>2</v>
      </c>
      <c r="R4855" s="2">
        <v>10.93</v>
      </c>
      <c r="S4855" s="2">
        <f t="shared" si="681"/>
        <v>1</v>
      </c>
      <c r="T4855" s="42">
        <f>DataSet!G3854+DataSet!Q3854+DataSet!S3854</f>
        <v>8</v>
      </c>
      <c r="U4855" s="16" t="str">
        <f t="shared" si="682"/>
        <v>High</v>
      </c>
      <c r="V4855" s="4">
        <v>3</v>
      </c>
      <c r="W4855" s="33">
        <f t="shared" si="683"/>
        <v>432.9113793103449</v>
      </c>
      <c r="X4855" s="2" t="s">
        <v>22</v>
      </c>
    </row>
    <row r="4856" spans="1:24" ht="14.25" customHeight="1" x14ac:dyDescent="0.25">
      <c r="A4856" s="2">
        <v>3986</v>
      </c>
      <c r="B4856" s="2">
        <v>68</v>
      </c>
      <c r="C4856" s="2" t="str">
        <f t="shared" si="675"/>
        <v>Seniors</v>
      </c>
      <c r="D4856" s="2" t="s">
        <v>23</v>
      </c>
      <c r="E4856" s="2" t="s">
        <v>29</v>
      </c>
      <c r="F4856" s="2">
        <v>839.71</v>
      </c>
      <c r="G4856" s="2">
        <f t="shared" si="676"/>
        <v>3</v>
      </c>
      <c r="H4856" s="6">
        <v>48182</v>
      </c>
      <c r="I4856" s="12" t="str">
        <f t="shared" si="677"/>
        <v>2031</v>
      </c>
      <c r="J4856" s="10" t="str">
        <f t="shared" si="678"/>
        <v>Nov</v>
      </c>
      <c r="K4856" s="12" t="str">
        <f t="shared" si="679"/>
        <v>30</v>
      </c>
      <c r="L4856" s="2" t="s">
        <v>30</v>
      </c>
      <c r="M4856" s="2" t="s">
        <v>15</v>
      </c>
      <c r="N4856" s="2">
        <v>0.16</v>
      </c>
      <c r="O4856" s="2" t="s">
        <v>21</v>
      </c>
      <c r="P4856" s="2">
        <v>12</v>
      </c>
      <c r="Q4856" s="2">
        <f t="shared" si="680"/>
        <v>2</v>
      </c>
      <c r="R4856" s="2">
        <v>69.98</v>
      </c>
      <c r="S4856" s="2">
        <f t="shared" si="681"/>
        <v>2</v>
      </c>
      <c r="T4856" s="42">
        <f>DataSet!G3987+DataSet!Q3987+DataSet!S3987</f>
        <v>7</v>
      </c>
      <c r="U4856" s="16" t="str">
        <f t="shared" si="682"/>
        <v>High</v>
      </c>
      <c r="V4856" s="4">
        <v>3</v>
      </c>
      <c r="W4856" s="33">
        <f t="shared" si="683"/>
        <v>442.51678571428573</v>
      </c>
      <c r="X4856" s="2" t="s">
        <v>28</v>
      </c>
    </row>
    <row r="4857" spans="1:24" ht="14.25" customHeight="1" x14ac:dyDescent="0.25">
      <c r="A4857" s="2">
        <v>4054</v>
      </c>
      <c r="B4857" s="2">
        <v>23</v>
      </c>
      <c r="C4857" s="2" t="str">
        <f t="shared" si="675"/>
        <v>Young Adults</v>
      </c>
      <c r="D4857" s="2" t="s">
        <v>26</v>
      </c>
      <c r="E4857" s="2" t="s">
        <v>29</v>
      </c>
      <c r="F4857" s="2">
        <v>229.15</v>
      </c>
      <c r="G4857" s="2">
        <f t="shared" si="676"/>
        <v>1</v>
      </c>
      <c r="H4857" s="6">
        <v>48250</v>
      </c>
      <c r="I4857" s="12" t="str">
        <f t="shared" si="677"/>
        <v>2032</v>
      </c>
      <c r="J4857" s="10" t="str">
        <f t="shared" si="678"/>
        <v>Feb</v>
      </c>
      <c r="K4857" s="12" t="str">
        <f t="shared" si="679"/>
        <v>06</v>
      </c>
      <c r="L4857" s="2" t="s">
        <v>14</v>
      </c>
      <c r="M4857" s="2" t="s">
        <v>25</v>
      </c>
      <c r="N4857" s="2">
        <v>0.16</v>
      </c>
      <c r="O4857" s="2" t="s">
        <v>16</v>
      </c>
      <c r="P4857" s="2">
        <v>2</v>
      </c>
      <c r="Q4857" s="2">
        <f t="shared" si="680"/>
        <v>1</v>
      </c>
      <c r="R4857" s="2">
        <v>114.58</v>
      </c>
      <c r="S4857" s="2">
        <f t="shared" si="681"/>
        <v>2</v>
      </c>
      <c r="T4857" s="42">
        <f>DataSet!G4055+DataSet!Q4055+DataSet!S4055</f>
        <v>5</v>
      </c>
      <c r="U4857" s="16" t="str">
        <f t="shared" si="682"/>
        <v>Medium</v>
      </c>
      <c r="V4857" s="4">
        <v>1</v>
      </c>
      <c r="W4857" s="33">
        <f t="shared" si="683"/>
        <v>541.75156249999986</v>
      </c>
      <c r="X4857" s="2" t="s">
        <v>22</v>
      </c>
    </row>
    <row r="4858" spans="1:24" ht="14.25" customHeight="1" x14ac:dyDescent="0.25">
      <c r="A4858" s="2">
        <v>4100</v>
      </c>
      <c r="B4858" s="2">
        <v>21</v>
      </c>
      <c r="C4858" s="2" t="str">
        <f t="shared" si="675"/>
        <v>Young Adults</v>
      </c>
      <c r="D4858" s="2" t="s">
        <v>18</v>
      </c>
      <c r="E4858" s="2" t="s">
        <v>19</v>
      </c>
      <c r="F4858" s="2">
        <v>199.29</v>
      </c>
      <c r="G4858" s="2">
        <f t="shared" si="676"/>
        <v>1</v>
      </c>
      <c r="H4858" s="6">
        <v>48296</v>
      </c>
      <c r="I4858" s="12" t="str">
        <f t="shared" si="677"/>
        <v>2032</v>
      </c>
      <c r="J4858" s="10" t="str">
        <f t="shared" si="678"/>
        <v>Mar</v>
      </c>
      <c r="K4858" s="12" t="str">
        <f t="shared" si="679"/>
        <v>23</v>
      </c>
      <c r="L4858" s="2" t="s">
        <v>20</v>
      </c>
      <c r="M4858" s="2" t="s">
        <v>25</v>
      </c>
      <c r="N4858" s="2">
        <v>0.16</v>
      </c>
      <c r="O4858" s="2" t="s">
        <v>21</v>
      </c>
      <c r="P4858" s="2">
        <v>12</v>
      </c>
      <c r="Q4858" s="2">
        <f t="shared" si="680"/>
        <v>2</v>
      </c>
      <c r="R4858" s="2">
        <v>16.61</v>
      </c>
      <c r="S4858" s="2">
        <f t="shared" si="681"/>
        <v>1</v>
      </c>
      <c r="T4858" s="42">
        <f>DataSet!G4101+DataSet!Q4101+DataSet!S4101</f>
        <v>3</v>
      </c>
      <c r="U4858" s="16" t="str">
        <f t="shared" si="682"/>
        <v>Low</v>
      </c>
      <c r="V4858" s="4">
        <v>1</v>
      </c>
      <c r="W4858" s="33">
        <f t="shared" si="683"/>
        <v>551.83548387096755</v>
      </c>
      <c r="X4858" s="2" t="s">
        <v>17</v>
      </c>
    </row>
    <row r="4859" spans="1:24" ht="14.25" customHeight="1" x14ac:dyDescent="0.25">
      <c r="A4859" s="2">
        <v>4533</v>
      </c>
      <c r="B4859" s="2">
        <v>19</v>
      </c>
      <c r="C4859" s="2" t="str">
        <f t="shared" si="675"/>
        <v>Young Adults</v>
      </c>
      <c r="D4859" s="2" t="s">
        <v>12</v>
      </c>
      <c r="E4859" s="2" t="s">
        <v>13</v>
      </c>
      <c r="F4859" s="2">
        <v>194.78</v>
      </c>
      <c r="G4859" s="2">
        <f t="shared" si="676"/>
        <v>1</v>
      </c>
      <c r="H4859" s="6">
        <v>48729</v>
      </c>
      <c r="I4859" s="12" t="str">
        <f t="shared" si="677"/>
        <v>2033</v>
      </c>
      <c r="J4859" s="10" t="str">
        <f t="shared" si="678"/>
        <v>May</v>
      </c>
      <c r="K4859" s="12" t="str">
        <f t="shared" si="679"/>
        <v>30</v>
      </c>
      <c r="L4859" s="2" t="s">
        <v>14</v>
      </c>
      <c r="M4859" s="2" t="s">
        <v>25</v>
      </c>
      <c r="N4859" s="2">
        <v>0.16</v>
      </c>
      <c r="O4859" s="2" t="s">
        <v>16</v>
      </c>
      <c r="P4859" s="2">
        <v>13</v>
      </c>
      <c r="Q4859" s="2">
        <f t="shared" si="680"/>
        <v>2</v>
      </c>
      <c r="R4859" s="2">
        <v>14.98</v>
      </c>
      <c r="S4859" s="2">
        <f t="shared" si="681"/>
        <v>1</v>
      </c>
      <c r="T4859" s="42">
        <f>DataSet!G4534+DataSet!Q4534+DataSet!S4534</f>
        <v>5</v>
      </c>
      <c r="U4859" s="16" t="str">
        <f t="shared" si="682"/>
        <v>Medium</v>
      </c>
      <c r="V4859" s="4">
        <v>1</v>
      </c>
      <c r="W4859" s="33">
        <f t="shared" si="683"/>
        <v>563.58699999999988</v>
      </c>
      <c r="X4859" s="2" t="s">
        <v>28</v>
      </c>
    </row>
    <row r="4860" spans="1:24" ht="14.25" customHeight="1" x14ac:dyDescent="0.25">
      <c r="A4860" s="2">
        <v>4666</v>
      </c>
      <c r="B4860" s="2">
        <v>29</v>
      </c>
      <c r="C4860" s="2" t="str">
        <f t="shared" si="675"/>
        <v>Young Adults</v>
      </c>
      <c r="D4860" s="2" t="s">
        <v>12</v>
      </c>
      <c r="E4860" s="2" t="s">
        <v>13</v>
      </c>
      <c r="F4860" s="2">
        <v>763.83</v>
      </c>
      <c r="G4860" s="2">
        <f t="shared" si="676"/>
        <v>3</v>
      </c>
      <c r="H4860" s="6">
        <v>48862</v>
      </c>
      <c r="I4860" s="12" t="str">
        <f t="shared" si="677"/>
        <v>2033</v>
      </c>
      <c r="J4860" s="10" t="str">
        <f t="shared" si="678"/>
        <v>Oct</v>
      </c>
      <c r="K4860" s="12" t="str">
        <f t="shared" si="679"/>
        <v>10</v>
      </c>
      <c r="L4860" s="2" t="s">
        <v>20</v>
      </c>
      <c r="M4860" s="2" t="s">
        <v>15</v>
      </c>
      <c r="N4860" s="2">
        <v>0.16</v>
      </c>
      <c r="O4860" s="2" t="s">
        <v>21</v>
      </c>
      <c r="P4860" s="2">
        <v>12</v>
      </c>
      <c r="Q4860" s="2">
        <f t="shared" si="680"/>
        <v>2</v>
      </c>
      <c r="R4860" s="2">
        <v>63.65</v>
      </c>
      <c r="S4860" s="2">
        <f t="shared" si="681"/>
        <v>2</v>
      </c>
      <c r="T4860" s="42">
        <f>DataSet!G4667+DataSet!Q4667+DataSet!S4667</f>
        <v>7</v>
      </c>
      <c r="U4860" s="16" t="str">
        <f t="shared" si="682"/>
        <v>High</v>
      </c>
      <c r="V4860" s="4">
        <v>2</v>
      </c>
      <c r="W4860" s="33">
        <f t="shared" si="683"/>
        <v>580.09406250000006</v>
      </c>
      <c r="X4860" s="2" t="s">
        <v>28</v>
      </c>
    </row>
    <row r="4861" spans="1:24" ht="14.25" customHeight="1" x14ac:dyDescent="0.25">
      <c r="A4861" s="2">
        <v>379</v>
      </c>
      <c r="B4861" s="2">
        <v>40</v>
      </c>
      <c r="C4861" s="2" t="str">
        <f t="shared" si="675"/>
        <v>Mid Adults</v>
      </c>
      <c r="D4861" s="2" t="s">
        <v>12</v>
      </c>
      <c r="E4861" s="2" t="s">
        <v>19</v>
      </c>
      <c r="F4861" s="2">
        <v>59.69</v>
      </c>
      <c r="G4861" s="2">
        <f t="shared" si="676"/>
        <v>1</v>
      </c>
      <c r="H4861" s="6">
        <v>44575</v>
      </c>
      <c r="I4861" s="12" t="str">
        <f t="shared" si="677"/>
        <v>2022</v>
      </c>
      <c r="J4861" s="10" t="str">
        <f t="shared" si="678"/>
        <v>Jan</v>
      </c>
      <c r="K4861" s="12" t="str">
        <f t="shared" si="679"/>
        <v>14</v>
      </c>
      <c r="L4861" s="2" t="s">
        <v>24</v>
      </c>
      <c r="M4861" s="2" t="s">
        <v>15</v>
      </c>
      <c r="N4861" s="2">
        <v>0.15</v>
      </c>
      <c r="O4861" s="2" t="s">
        <v>16</v>
      </c>
      <c r="P4861" s="2">
        <v>9</v>
      </c>
      <c r="Q4861" s="2">
        <f t="shared" si="680"/>
        <v>2</v>
      </c>
      <c r="R4861" s="2">
        <v>6.63</v>
      </c>
      <c r="S4861" s="2">
        <f t="shared" si="681"/>
        <v>1</v>
      </c>
      <c r="T4861" s="42">
        <f>DataSet!G380+DataSet!Q380+DataSet!S380</f>
        <v>8</v>
      </c>
      <c r="U4861" s="16" t="str">
        <f t="shared" si="682"/>
        <v>High</v>
      </c>
      <c r="V4861" s="4">
        <v>3</v>
      </c>
      <c r="W4861" s="33">
        <f t="shared" si="683"/>
        <v>427.80592592592592</v>
      </c>
      <c r="X4861" s="2" t="s">
        <v>22</v>
      </c>
    </row>
    <row r="4862" spans="1:24" ht="14.25" customHeight="1" x14ac:dyDescent="0.25">
      <c r="A4862" s="2">
        <v>459</v>
      </c>
      <c r="B4862" s="2">
        <v>38</v>
      </c>
      <c r="C4862" s="2" t="str">
        <f t="shared" si="675"/>
        <v>Early Adults</v>
      </c>
      <c r="D4862" s="2" t="s">
        <v>23</v>
      </c>
      <c r="E4862" s="2" t="s">
        <v>13</v>
      </c>
      <c r="F4862" s="2">
        <v>346.78</v>
      </c>
      <c r="G4862" s="2">
        <f t="shared" si="676"/>
        <v>1</v>
      </c>
      <c r="H4862" s="6">
        <v>44655</v>
      </c>
      <c r="I4862" s="12" t="str">
        <f t="shared" si="677"/>
        <v>2022</v>
      </c>
      <c r="J4862" s="10" t="str">
        <f t="shared" si="678"/>
        <v>Apr</v>
      </c>
      <c r="K4862" s="12" t="str">
        <f t="shared" si="679"/>
        <v>04</v>
      </c>
      <c r="L4862" s="2" t="s">
        <v>24</v>
      </c>
      <c r="M4862" s="2" t="s">
        <v>25</v>
      </c>
      <c r="N4862" s="2">
        <v>0.15</v>
      </c>
      <c r="O4862" s="2" t="s">
        <v>21</v>
      </c>
      <c r="P4862" s="2">
        <v>19</v>
      </c>
      <c r="Q4862" s="2">
        <f t="shared" si="680"/>
        <v>3</v>
      </c>
      <c r="R4862" s="2">
        <v>18.25</v>
      </c>
      <c r="S4862" s="2">
        <f t="shared" si="681"/>
        <v>1</v>
      </c>
      <c r="T4862" s="42">
        <f>DataSet!G460+DataSet!Q460+DataSet!S460</f>
        <v>7</v>
      </c>
      <c r="U4862" s="16" t="str">
        <f t="shared" si="682"/>
        <v>High</v>
      </c>
      <c r="V4862" s="4">
        <v>2</v>
      </c>
      <c r="W4862" s="33">
        <f t="shared" si="683"/>
        <v>574.16709677419351</v>
      </c>
      <c r="X4862" s="2" t="s">
        <v>22</v>
      </c>
    </row>
    <row r="4863" spans="1:24" ht="14.25" customHeight="1" x14ac:dyDescent="0.25">
      <c r="A4863" s="2">
        <v>548</v>
      </c>
      <c r="B4863" s="2">
        <v>49</v>
      </c>
      <c r="C4863" s="2" t="str">
        <f t="shared" si="675"/>
        <v>Mid Adults</v>
      </c>
      <c r="D4863" s="2" t="s">
        <v>18</v>
      </c>
      <c r="E4863" s="2" t="s">
        <v>27</v>
      </c>
      <c r="F4863" s="2">
        <v>507.24</v>
      </c>
      <c r="G4863" s="2">
        <f t="shared" si="676"/>
        <v>2</v>
      </c>
      <c r="H4863" s="6">
        <v>44744</v>
      </c>
      <c r="I4863" s="12" t="str">
        <f t="shared" si="677"/>
        <v>2022</v>
      </c>
      <c r="J4863" s="10" t="str">
        <f t="shared" si="678"/>
        <v>Jul</v>
      </c>
      <c r="K4863" s="12" t="str">
        <f t="shared" si="679"/>
        <v>02</v>
      </c>
      <c r="L4863" s="2" t="s">
        <v>20</v>
      </c>
      <c r="M4863" s="2" t="s">
        <v>15</v>
      </c>
      <c r="N4863" s="2">
        <v>0.15</v>
      </c>
      <c r="O4863" s="2" t="s">
        <v>16</v>
      </c>
      <c r="P4863" s="2">
        <v>4</v>
      </c>
      <c r="Q4863" s="2">
        <f t="shared" si="680"/>
        <v>1</v>
      </c>
      <c r="R4863" s="2">
        <v>126.81</v>
      </c>
      <c r="S4863" s="2">
        <f t="shared" si="681"/>
        <v>2</v>
      </c>
      <c r="T4863" s="42">
        <f>DataSet!G549+DataSet!Q549+DataSet!S549</f>
        <v>6</v>
      </c>
      <c r="U4863" s="16" t="str">
        <f t="shared" si="682"/>
        <v>Medium</v>
      </c>
      <c r="V4863" s="4">
        <v>4</v>
      </c>
      <c r="W4863" s="33">
        <f t="shared" si="683"/>
        <v>529.114375</v>
      </c>
      <c r="X4863" s="2" t="s">
        <v>22</v>
      </c>
    </row>
    <row r="4864" spans="1:24" ht="14.25" customHeight="1" x14ac:dyDescent="0.25">
      <c r="A4864" s="2">
        <v>568</v>
      </c>
      <c r="B4864" s="2">
        <v>28</v>
      </c>
      <c r="C4864" s="2" t="str">
        <f t="shared" si="675"/>
        <v>Young Adults</v>
      </c>
      <c r="D4864" s="2" t="s">
        <v>12</v>
      </c>
      <c r="E4864" s="2" t="s">
        <v>13</v>
      </c>
      <c r="F4864" s="2">
        <v>358.78</v>
      </c>
      <c r="G4864" s="2">
        <f t="shared" si="676"/>
        <v>2</v>
      </c>
      <c r="H4864" s="6">
        <v>44764</v>
      </c>
      <c r="I4864" s="12" t="str">
        <f t="shared" si="677"/>
        <v>2022</v>
      </c>
      <c r="J4864" s="10" t="str">
        <f t="shared" si="678"/>
        <v>Jul</v>
      </c>
      <c r="K4864" s="12" t="str">
        <f t="shared" si="679"/>
        <v>22</v>
      </c>
      <c r="L4864" s="2" t="s">
        <v>14</v>
      </c>
      <c r="M4864" s="2" t="s">
        <v>15</v>
      </c>
      <c r="N4864" s="2">
        <v>0.15</v>
      </c>
      <c r="O4864" s="2" t="s">
        <v>21</v>
      </c>
      <c r="P4864" s="2">
        <v>7</v>
      </c>
      <c r="Q4864" s="2">
        <f t="shared" si="680"/>
        <v>2</v>
      </c>
      <c r="R4864" s="2">
        <v>51.25</v>
      </c>
      <c r="S4864" s="2">
        <f t="shared" si="681"/>
        <v>2</v>
      </c>
      <c r="T4864" s="42">
        <f>DataSet!G569+DataSet!Q569+DataSet!S569</f>
        <v>4</v>
      </c>
      <c r="U4864" s="16" t="str">
        <f t="shared" si="682"/>
        <v>Low</v>
      </c>
      <c r="V4864" s="4">
        <v>5</v>
      </c>
      <c r="W4864" s="33">
        <f t="shared" si="683"/>
        <v>576.61954545454546</v>
      </c>
      <c r="X4864" s="2" t="s">
        <v>28</v>
      </c>
    </row>
    <row r="4865" spans="1:24" ht="14.25" customHeight="1" x14ac:dyDescent="0.25">
      <c r="A4865" s="2">
        <v>945</v>
      </c>
      <c r="B4865" s="2">
        <v>34</v>
      </c>
      <c r="C4865" s="2" t="str">
        <f t="shared" si="675"/>
        <v>Early Adults</v>
      </c>
      <c r="D4865" s="2" t="s">
        <v>12</v>
      </c>
      <c r="E4865" s="2" t="s">
        <v>13</v>
      </c>
      <c r="F4865" s="2">
        <v>860.78</v>
      </c>
      <c r="G4865" s="2">
        <f t="shared" si="676"/>
        <v>3</v>
      </c>
      <c r="H4865" s="6">
        <v>45141</v>
      </c>
      <c r="I4865" s="12" t="str">
        <f t="shared" si="677"/>
        <v>2023</v>
      </c>
      <c r="J4865" s="10" t="str">
        <f t="shared" si="678"/>
        <v>Aug</v>
      </c>
      <c r="K4865" s="12" t="str">
        <f t="shared" si="679"/>
        <v>03</v>
      </c>
      <c r="L4865" s="2" t="s">
        <v>24</v>
      </c>
      <c r="M4865" s="2" t="s">
        <v>25</v>
      </c>
      <c r="N4865" s="2">
        <v>0.15</v>
      </c>
      <c r="O4865" s="2" t="s">
        <v>21</v>
      </c>
      <c r="P4865" s="2">
        <v>6</v>
      </c>
      <c r="Q4865" s="2">
        <f t="shared" si="680"/>
        <v>2</v>
      </c>
      <c r="R4865" s="2">
        <v>143.46</v>
      </c>
      <c r="S4865" s="2">
        <f t="shared" si="681"/>
        <v>2</v>
      </c>
      <c r="T4865" s="42">
        <f>DataSet!G946+DataSet!Q946+DataSet!S946</f>
        <v>4</v>
      </c>
      <c r="U4865" s="16" t="str">
        <f t="shared" si="682"/>
        <v>Low</v>
      </c>
      <c r="V4865" s="4">
        <v>5</v>
      </c>
      <c r="W4865" s="33">
        <f t="shared" si="683"/>
        <v>586.99285714285713</v>
      </c>
      <c r="X4865" s="2" t="s">
        <v>22</v>
      </c>
    </row>
    <row r="4866" spans="1:24" ht="14.25" customHeight="1" x14ac:dyDescent="0.25">
      <c r="A4866" s="2">
        <v>1043</v>
      </c>
      <c r="B4866" s="2">
        <v>33</v>
      </c>
      <c r="C4866" s="2" t="str">
        <f t="shared" ref="C4866:C4929" si="684">IF(AND(B4866&gt;=18, B4866&lt;=29), "Young Adults",
   IF(AND(B4866&gt;=30, B4866&lt;=39), "Early Adults",
      IF(AND(B4866&gt;=40, B4866&lt;=49), "Mid Adults",
         IF(AND(B4866&gt;=50, B4866&lt;=59), "Late Adults",
            IF(AND(B4866&gt;=60, B4866&lt;=69), "Seniors", "Out of Range")
         )
      )
   )
)</f>
        <v>Early Adults</v>
      </c>
      <c r="D4866" s="2" t="s">
        <v>23</v>
      </c>
      <c r="E4866" s="2" t="s">
        <v>29</v>
      </c>
      <c r="F4866" s="2">
        <v>282.33</v>
      </c>
      <c r="G4866" s="2">
        <f t="shared" ref="G4866:G4929" si="685">IF(F4866 &lt;= 350, 1, IF(F4866&gt; 350, IF(F4866 &lt;= 650, 2, 3)))</f>
        <v>1</v>
      </c>
      <c r="H4866" s="6">
        <v>45239</v>
      </c>
      <c r="I4866" s="12" t="str">
        <f t="shared" ref="I4866:I4929" si="686">TEXT(H4866, "yyyy")</f>
        <v>2023</v>
      </c>
      <c r="J4866" s="10" t="str">
        <f t="shared" ref="J4866:J4929" si="687">TEXT(H4866, "mmm")</f>
        <v>Nov</v>
      </c>
      <c r="K4866" s="12" t="str">
        <f t="shared" ref="K4866:K4929" si="688">TEXT(H4866, "dd")</f>
        <v>09</v>
      </c>
      <c r="L4866" s="2" t="s">
        <v>30</v>
      </c>
      <c r="M4866" s="2" t="s">
        <v>15</v>
      </c>
      <c r="N4866" s="2">
        <v>0.15</v>
      </c>
      <c r="O4866" s="2" t="s">
        <v>21</v>
      </c>
      <c r="P4866" s="2">
        <v>16</v>
      </c>
      <c r="Q4866" s="2">
        <f t="shared" ref="Q4866:Q4929" si="689">IF(P4866 &lt;= 5, 1, IF(P4866&gt; 5, IF(P4866 &lt;= 15, 2, 3)))</f>
        <v>3</v>
      </c>
      <c r="R4866" s="2">
        <v>17.649999999999999</v>
      </c>
      <c r="S4866" s="2">
        <f t="shared" ref="S4866:S4929" si="690">IF(R4866 &lt;= 50, 1, IF(R4866&gt; 50, IF(R4866 &lt;= 150, 2, 3)))</f>
        <v>1</v>
      </c>
      <c r="T4866" s="42">
        <f>DataSet!G1044+DataSet!Q1044+DataSet!S1044</f>
        <v>4</v>
      </c>
      <c r="U4866" s="16" t="str">
        <f t="shared" ref="U4866:U4929" si="691">IF(T4866&lt;=4,"Low",IF(T4866&lt;=6,"Medium","High"))</f>
        <v>Low</v>
      </c>
      <c r="V4866" s="4">
        <v>2</v>
      </c>
      <c r="W4866" s="33">
        <f t="shared" ref="W4866:W4929" si="692">AVERAGEIFS(F4866:F9865, V4866:V9865,V4866 )</f>
        <v>581.74666666666667</v>
      </c>
      <c r="X4866" s="2" t="s">
        <v>17</v>
      </c>
    </row>
    <row r="4867" spans="1:24" ht="14.25" customHeight="1" x14ac:dyDescent="0.25">
      <c r="A4867" s="2">
        <v>1199</v>
      </c>
      <c r="B4867" s="2">
        <v>19</v>
      </c>
      <c r="C4867" s="2" t="str">
        <f t="shared" si="684"/>
        <v>Young Adults</v>
      </c>
      <c r="D4867" s="2" t="s">
        <v>18</v>
      </c>
      <c r="E4867" s="2" t="s">
        <v>13</v>
      </c>
      <c r="F4867" s="2">
        <v>156.65</v>
      </c>
      <c r="G4867" s="2">
        <f t="shared" si="685"/>
        <v>1</v>
      </c>
      <c r="H4867" s="6">
        <v>45395</v>
      </c>
      <c r="I4867" s="12" t="str">
        <f t="shared" si="686"/>
        <v>2024</v>
      </c>
      <c r="J4867" s="10" t="str">
        <f t="shared" si="687"/>
        <v>Apr</v>
      </c>
      <c r="K4867" s="12" t="str">
        <f t="shared" si="688"/>
        <v>13</v>
      </c>
      <c r="L4867" s="2" t="s">
        <v>20</v>
      </c>
      <c r="M4867" s="2" t="s">
        <v>15</v>
      </c>
      <c r="N4867" s="2">
        <v>0.15</v>
      </c>
      <c r="O4867" s="2" t="s">
        <v>16</v>
      </c>
      <c r="P4867" s="2">
        <v>3</v>
      </c>
      <c r="Q4867" s="2">
        <f t="shared" si="689"/>
        <v>1</v>
      </c>
      <c r="R4867" s="2">
        <v>52.22</v>
      </c>
      <c r="S4867" s="2">
        <f t="shared" si="690"/>
        <v>2</v>
      </c>
      <c r="T4867" s="42">
        <f>DataSet!G1200+DataSet!Q1200+DataSet!S1200</f>
        <v>4</v>
      </c>
      <c r="U4867" s="16" t="str">
        <f t="shared" si="691"/>
        <v>Low</v>
      </c>
      <c r="V4867" s="4">
        <v>3</v>
      </c>
      <c r="W4867" s="33">
        <f t="shared" si="692"/>
        <v>441.96423076923077</v>
      </c>
      <c r="X4867" s="2" t="s">
        <v>28</v>
      </c>
    </row>
    <row r="4868" spans="1:24" ht="14.25" customHeight="1" x14ac:dyDescent="0.25">
      <c r="A4868" s="2">
        <v>1263</v>
      </c>
      <c r="B4868" s="2">
        <v>32</v>
      </c>
      <c r="C4868" s="2" t="str">
        <f t="shared" si="684"/>
        <v>Early Adults</v>
      </c>
      <c r="D4868" s="2" t="s">
        <v>26</v>
      </c>
      <c r="E4868" s="2" t="s">
        <v>19</v>
      </c>
      <c r="F4868" s="2">
        <v>792.85</v>
      </c>
      <c r="G4868" s="2">
        <f t="shared" si="685"/>
        <v>3</v>
      </c>
      <c r="H4868" s="6">
        <v>45459</v>
      </c>
      <c r="I4868" s="12" t="str">
        <f t="shared" si="686"/>
        <v>2024</v>
      </c>
      <c r="J4868" s="10" t="str">
        <f t="shared" si="687"/>
        <v>Jun</v>
      </c>
      <c r="K4868" s="12" t="str">
        <f t="shared" si="688"/>
        <v>16</v>
      </c>
      <c r="L4868" s="2" t="s">
        <v>14</v>
      </c>
      <c r="M4868" s="2" t="s">
        <v>15</v>
      </c>
      <c r="N4868" s="2">
        <v>0.15</v>
      </c>
      <c r="O4868" s="2" t="s">
        <v>16</v>
      </c>
      <c r="P4868" s="2">
        <v>9</v>
      </c>
      <c r="Q4868" s="2">
        <f t="shared" si="689"/>
        <v>2</v>
      </c>
      <c r="R4868" s="2">
        <v>88.09</v>
      </c>
      <c r="S4868" s="2">
        <f t="shared" si="690"/>
        <v>2</v>
      </c>
      <c r="T4868" s="42">
        <f>DataSet!G1264+DataSet!Q1264+DataSet!S1264</f>
        <v>4</v>
      </c>
      <c r="U4868" s="16" t="str">
        <f t="shared" si="691"/>
        <v>Low</v>
      </c>
      <c r="V4868" s="4">
        <v>3</v>
      </c>
      <c r="W4868" s="33">
        <f t="shared" si="692"/>
        <v>453.3768</v>
      </c>
      <c r="X4868" s="2" t="s">
        <v>17</v>
      </c>
    </row>
    <row r="4869" spans="1:24" ht="14.25" customHeight="1" x14ac:dyDescent="0.25">
      <c r="A4869" s="2">
        <v>1903</v>
      </c>
      <c r="B4869" s="2">
        <v>23</v>
      </c>
      <c r="C4869" s="2" t="str">
        <f t="shared" si="684"/>
        <v>Young Adults</v>
      </c>
      <c r="D4869" s="2" t="s">
        <v>12</v>
      </c>
      <c r="E4869" s="2" t="s">
        <v>13</v>
      </c>
      <c r="F4869" s="2">
        <v>449.69</v>
      </c>
      <c r="G4869" s="2">
        <f t="shared" si="685"/>
        <v>2</v>
      </c>
      <c r="H4869" s="6">
        <v>46099</v>
      </c>
      <c r="I4869" s="12" t="str">
        <f t="shared" si="686"/>
        <v>2026</v>
      </c>
      <c r="J4869" s="10" t="str">
        <f t="shared" si="687"/>
        <v>Mar</v>
      </c>
      <c r="K4869" s="12" t="str">
        <f t="shared" si="688"/>
        <v>18</v>
      </c>
      <c r="L4869" s="2" t="s">
        <v>30</v>
      </c>
      <c r="M4869" s="2" t="s">
        <v>25</v>
      </c>
      <c r="N4869" s="2">
        <v>0.15</v>
      </c>
      <c r="O4869" s="2" t="s">
        <v>21</v>
      </c>
      <c r="P4869" s="2">
        <v>4</v>
      </c>
      <c r="Q4869" s="2">
        <f t="shared" si="689"/>
        <v>1</v>
      </c>
      <c r="R4869" s="2">
        <v>112.42</v>
      </c>
      <c r="S4869" s="2">
        <f t="shared" si="690"/>
        <v>2</v>
      </c>
      <c r="T4869" s="42">
        <f>DataSet!G1904+DataSet!Q1904+DataSet!S1904</f>
        <v>4</v>
      </c>
      <c r="U4869" s="16" t="str">
        <f t="shared" si="691"/>
        <v>Low</v>
      </c>
      <c r="V4869" s="4">
        <v>4</v>
      </c>
      <c r="W4869" s="33">
        <f t="shared" si="692"/>
        <v>529.82000000000005</v>
      </c>
      <c r="X4869" s="2" t="s">
        <v>22</v>
      </c>
    </row>
    <row r="4870" spans="1:24" ht="14.25" customHeight="1" x14ac:dyDescent="0.25">
      <c r="A4870" s="2">
        <v>1934</v>
      </c>
      <c r="B4870" s="2">
        <v>36</v>
      </c>
      <c r="C4870" s="2" t="str">
        <f t="shared" si="684"/>
        <v>Early Adults</v>
      </c>
      <c r="D4870" s="2" t="s">
        <v>23</v>
      </c>
      <c r="E4870" s="2" t="s">
        <v>29</v>
      </c>
      <c r="F4870" s="2">
        <v>523.84</v>
      </c>
      <c r="G4870" s="2">
        <f t="shared" si="685"/>
        <v>2</v>
      </c>
      <c r="H4870" s="6">
        <v>46130</v>
      </c>
      <c r="I4870" s="12" t="str">
        <f t="shared" si="686"/>
        <v>2026</v>
      </c>
      <c r="J4870" s="10" t="str">
        <f t="shared" si="687"/>
        <v>Apr</v>
      </c>
      <c r="K4870" s="12" t="str">
        <f t="shared" si="688"/>
        <v>18</v>
      </c>
      <c r="L4870" s="2" t="s">
        <v>14</v>
      </c>
      <c r="M4870" s="2" t="s">
        <v>15</v>
      </c>
      <c r="N4870" s="2">
        <v>0.15</v>
      </c>
      <c r="O4870" s="2" t="s">
        <v>16</v>
      </c>
      <c r="P4870" s="2">
        <v>13</v>
      </c>
      <c r="Q4870" s="2">
        <f t="shared" si="689"/>
        <v>2</v>
      </c>
      <c r="R4870" s="2">
        <v>40.299999999999997</v>
      </c>
      <c r="S4870" s="2">
        <f t="shared" si="690"/>
        <v>1</v>
      </c>
      <c r="T4870" s="42">
        <f>DataSet!G1935+DataSet!Q1935+DataSet!S1935</f>
        <v>4</v>
      </c>
      <c r="U4870" s="16" t="str">
        <f t="shared" si="691"/>
        <v>Low</v>
      </c>
      <c r="V4870" s="4">
        <v>4</v>
      </c>
      <c r="W4870" s="33">
        <f t="shared" si="692"/>
        <v>532.49099999999987</v>
      </c>
      <c r="X4870" s="2" t="s">
        <v>17</v>
      </c>
    </row>
    <row r="4871" spans="1:24" ht="14.25" customHeight="1" x14ac:dyDescent="0.25">
      <c r="A4871" s="2">
        <v>1998</v>
      </c>
      <c r="B4871" s="2">
        <v>25</v>
      </c>
      <c r="C4871" s="2" t="str">
        <f t="shared" si="684"/>
        <v>Young Adults</v>
      </c>
      <c r="D4871" s="2" t="s">
        <v>23</v>
      </c>
      <c r="E4871" s="2" t="s">
        <v>19</v>
      </c>
      <c r="F4871" s="2">
        <v>277.14999999999998</v>
      </c>
      <c r="G4871" s="2">
        <f t="shared" si="685"/>
        <v>1</v>
      </c>
      <c r="H4871" s="6">
        <v>46194</v>
      </c>
      <c r="I4871" s="12" t="str">
        <f t="shared" si="686"/>
        <v>2026</v>
      </c>
      <c r="J4871" s="10" t="str">
        <f t="shared" si="687"/>
        <v>Jun</v>
      </c>
      <c r="K4871" s="12" t="str">
        <f t="shared" si="688"/>
        <v>21</v>
      </c>
      <c r="L4871" s="2" t="s">
        <v>14</v>
      </c>
      <c r="M4871" s="2" t="s">
        <v>25</v>
      </c>
      <c r="N4871" s="2">
        <v>0.15</v>
      </c>
      <c r="O4871" s="2" t="s">
        <v>21</v>
      </c>
      <c r="P4871" s="2">
        <v>16</v>
      </c>
      <c r="Q4871" s="2">
        <f t="shared" si="689"/>
        <v>3</v>
      </c>
      <c r="R4871" s="2">
        <v>17.32</v>
      </c>
      <c r="S4871" s="2">
        <f t="shared" si="690"/>
        <v>1</v>
      </c>
      <c r="T4871" s="42">
        <f>DataSet!G1999+DataSet!Q1999+DataSet!S1999</f>
        <v>4</v>
      </c>
      <c r="U4871" s="16" t="str">
        <f t="shared" si="691"/>
        <v>Low</v>
      </c>
      <c r="V4871" s="4">
        <v>2</v>
      </c>
      <c r="W4871" s="33">
        <f t="shared" si="692"/>
        <v>592.07137931034481</v>
      </c>
      <c r="X4871" s="2" t="s">
        <v>22</v>
      </c>
    </row>
    <row r="4872" spans="1:24" ht="14.25" customHeight="1" x14ac:dyDescent="0.25">
      <c r="A4872" s="2">
        <v>2031</v>
      </c>
      <c r="B4872" s="2">
        <v>52</v>
      </c>
      <c r="C4872" s="2" t="str">
        <f t="shared" si="684"/>
        <v>Late Adults</v>
      </c>
      <c r="D4872" s="2" t="s">
        <v>23</v>
      </c>
      <c r="E4872" s="2" t="s">
        <v>29</v>
      </c>
      <c r="F4872" s="2">
        <v>265.07</v>
      </c>
      <c r="G4872" s="2">
        <f t="shared" si="685"/>
        <v>1</v>
      </c>
      <c r="H4872" s="6">
        <v>46227</v>
      </c>
      <c r="I4872" s="12" t="str">
        <f t="shared" si="686"/>
        <v>2026</v>
      </c>
      <c r="J4872" s="10" t="str">
        <f t="shared" si="687"/>
        <v>Jul</v>
      </c>
      <c r="K4872" s="12" t="str">
        <f t="shared" si="688"/>
        <v>24</v>
      </c>
      <c r="L4872" s="2" t="s">
        <v>14</v>
      </c>
      <c r="M4872" s="2" t="s">
        <v>25</v>
      </c>
      <c r="N4872" s="2">
        <v>0.15</v>
      </c>
      <c r="O4872" s="2" t="s">
        <v>21</v>
      </c>
      <c r="P4872" s="2">
        <v>15</v>
      </c>
      <c r="Q4872" s="2">
        <f t="shared" si="689"/>
        <v>2</v>
      </c>
      <c r="R4872" s="2">
        <v>17.670000000000002</v>
      </c>
      <c r="S4872" s="2">
        <f t="shared" si="690"/>
        <v>1</v>
      </c>
      <c r="T4872" s="42">
        <f>DataSet!G2032+DataSet!Q2032+DataSet!S2032</f>
        <v>4</v>
      </c>
      <c r="U4872" s="16" t="str">
        <f t="shared" si="691"/>
        <v>Low</v>
      </c>
      <c r="V4872" s="4">
        <v>3</v>
      </c>
      <c r="W4872" s="33">
        <f t="shared" si="692"/>
        <v>439.23208333333338</v>
      </c>
      <c r="X4872" s="2" t="s">
        <v>28</v>
      </c>
    </row>
    <row r="4873" spans="1:24" ht="14.25" customHeight="1" x14ac:dyDescent="0.25">
      <c r="A4873" s="2">
        <v>2117</v>
      </c>
      <c r="B4873" s="2">
        <v>65</v>
      </c>
      <c r="C4873" s="2" t="str">
        <f t="shared" si="684"/>
        <v>Seniors</v>
      </c>
      <c r="D4873" s="2" t="s">
        <v>23</v>
      </c>
      <c r="E4873" s="2" t="s">
        <v>29</v>
      </c>
      <c r="F4873" s="2">
        <v>823.14</v>
      </c>
      <c r="G4873" s="2">
        <f t="shared" si="685"/>
        <v>3</v>
      </c>
      <c r="H4873" s="6">
        <v>46313</v>
      </c>
      <c r="I4873" s="12" t="str">
        <f t="shared" si="686"/>
        <v>2026</v>
      </c>
      <c r="J4873" s="10" t="str">
        <f t="shared" si="687"/>
        <v>Oct</v>
      </c>
      <c r="K4873" s="12" t="str">
        <f t="shared" si="688"/>
        <v>18</v>
      </c>
      <c r="L4873" s="2" t="s">
        <v>30</v>
      </c>
      <c r="M4873" s="2" t="s">
        <v>25</v>
      </c>
      <c r="N4873" s="2">
        <v>0.15</v>
      </c>
      <c r="O4873" s="2" t="s">
        <v>16</v>
      </c>
      <c r="P4873" s="2">
        <v>3</v>
      </c>
      <c r="Q4873" s="2">
        <f t="shared" si="689"/>
        <v>1</v>
      </c>
      <c r="R4873" s="2">
        <v>274.38</v>
      </c>
      <c r="S4873" s="2">
        <f t="shared" si="690"/>
        <v>3</v>
      </c>
      <c r="T4873" s="42">
        <f>DataSet!G2118+DataSet!Q2118+DataSet!S2118</f>
        <v>7</v>
      </c>
      <c r="U4873" s="16" t="str">
        <f t="shared" si="691"/>
        <v>High</v>
      </c>
      <c r="V4873" s="4">
        <v>1</v>
      </c>
      <c r="W4873" s="33">
        <f t="shared" si="692"/>
        <v>576.30448275862045</v>
      </c>
      <c r="X4873" s="2" t="s">
        <v>17</v>
      </c>
    </row>
    <row r="4874" spans="1:24" ht="14.25" customHeight="1" x14ac:dyDescent="0.25">
      <c r="A4874" s="2">
        <v>2240</v>
      </c>
      <c r="B4874" s="2">
        <v>40</v>
      </c>
      <c r="C4874" s="2" t="str">
        <f t="shared" si="684"/>
        <v>Mid Adults</v>
      </c>
      <c r="D4874" s="2" t="s">
        <v>23</v>
      </c>
      <c r="E4874" s="2" t="s">
        <v>13</v>
      </c>
      <c r="F4874" s="2">
        <v>693.29</v>
      </c>
      <c r="G4874" s="2">
        <f t="shared" si="685"/>
        <v>3</v>
      </c>
      <c r="H4874" s="6">
        <v>46436</v>
      </c>
      <c r="I4874" s="12" t="str">
        <f t="shared" si="686"/>
        <v>2027</v>
      </c>
      <c r="J4874" s="10" t="str">
        <f t="shared" si="687"/>
        <v>Feb</v>
      </c>
      <c r="K4874" s="12" t="str">
        <f t="shared" si="688"/>
        <v>18</v>
      </c>
      <c r="L4874" s="2" t="s">
        <v>14</v>
      </c>
      <c r="M4874" s="2" t="s">
        <v>15</v>
      </c>
      <c r="N4874" s="2">
        <v>0.15</v>
      </c>
      <c r="O4874" s="2" t="s">
        <v>16</v>
      </c>
      <c r="P4874" s="2">
        <v>18</v>
      </c>
      <c r="Q4874" s="2">
        <f t="shared" si="689"/>
        <v>3</v>
      </c>
      <c r="R4874" s="2">
        <v>38.520000000000003</v>
      </c>
      <c r="S4874" s="2">
        <f t="shared" si="690"/>
        <v>1</v>
      </c>
      <c r="T4874" s="42">
        <f>DataSet!G2241+DataSet!Q2241+DataSet!S2241</f>
        <v>7</v>
      </c>
      <c r="U4874" s="16" t="str">
        <f t="shared" si="691"/>
        <v>High</v>
      </c>
      <c r="V4874" s="4">
        <v>2</v>
      </c>
      <c r="W4874" s="33">
        <f t="shared" si="692"/>
        <v>603.31857142857154</v>
      </c>
      <c r="X4874" s="2" t="s">
        <v>17</v>
      </c>
    </row>
    <row r="4875" spans="1:24" ht="14.25" customHeight="1" x14ac:dyDescent="0.25">
      <c r="A4875" s="2">
        <v>2747</v>
      </c>
      <c r="B4875" s="2">
        <v>36</v>
      </c>
      <c r="C4875" s="2" t="str">
        <f t="shared" si="684"/>
        <v>Early Adults</v>
      </c>
      <c r="D4875" s="2" t="s">
        <v>18</v>
      </c>
      <c r="E4875" s="2" t="s">
        <v>29</v>
      </c>
      <c r="F4875" s="2">
        <v>967.41</v>
      </c>
      <c r="G4875" s="2">
        <f t="shared" si="685"/>
        <v>3</v>
      </c>
      <c r="H4875" s="6">
        <v>46943</v>
      </c>
      <c r="I4875" s="12" t="str">
        <f t="shared" si="686"/>
        <v>2028</v>
      </c>
      <c r="J4875" s="10" t="str">
        <f t="shared" si="687"/>
        <v>Jul</v>
      </c>
      <c r="K4875" s="12" t="str">
        <f t="shared" si="688"/>
        <v>09</v>
      </c>
      <c r="L4875" s="2" t="s">
        <v>24</v>
      </c>
      <c r="M4875" s="2" t="s">
        <v>15</v>
      </c>
      <c r="N4875" s="2">
        <v>0.15</v>
      </c>
      <c r="O4875" s="2" t="s">
        <v>16</v>
      </c>
      <c r="P4875" s="2">
        <v>10</v>
      </c>
      <c r="Q4875" s="2">
        <f t="shared" si="689"/>
        <v>2</v>
      </c>
      <c r="R4875" s="2">
        <v>96.74</v>
      </c>
      <c r="S4875" s="2">
        <f t="shared" si="690"/>
        <v>2</v>
      </c>
      <c r="T4875" s="42">
        <f>DataSet!G2748+DataSet!Q2748+DataSet!S2748</f>
        <v>6</v>
      </c>
      <c r="U4875" s="16" t="str">
        <f t="shared" si="691"/>
        <v>Medium</v>
      </c>
      <c r="V4875" s="4">
        <v>1</v>
      </c>
      <c r="W4875" s="33">
        <f t="shared" si="692"/>
        <v>567.48892857142846</v>
      </c>
      <c r="X4875" s="2" t="s">
        <v>17</v>
      </c>
    </row>
    <row r="4876" spans="1:24" ht="14.25" customHeight="1" x14ac:dyDescent="0.25">
      <c r="A4876" s="2">
        <v>2912</v>
      </c>
      <c r="B4876" s="2">
        <v>29</v>
      </c>
      <c r="C4876" s="2" t="str">
        <f t="shared" si="684"/>
        <v>Young Adults</v>
      </c>
      <c r="D4876" s="2" t="s">
        <v>26</v>
      </c>
      <c r="E4876" s="2" t="s">
        <v>13</v>
      </c>
      <c r="F4876" s="2">
        <v>475.78</v>
      </c>
      <c r="G4876" s="2">
        <f t="shared" si="685"/>
        <v>2</v>
      </c>
      <c r="H4876" s="6">
        <v>47108</v>
      </c>
      <c r="I4876" s="12" t="str">
        <f t="shared" si="686"/>
        <v>2028</v>
      </c>
      <c r="J4876" s="10" t="str">
        <f t="shared" si="687"/>
        <v>Dec</v>
      </c>
      <c r="K4876" s="12" t="str">
        <f t="shared" si="688"/>
        <v>21</v>
      </c>
      <c r="L4876" s="2" t="s">
        <v>30</v>
      </c>
      <c r="M4876" s="2" t="s">
        <v>25</v>
      </c>
      <c r="N4876" s="2">
        <v>0.15</v>
      </c>
      <c r="O4876" s="2" t="s">
        <v>16</v>
      </c>
      <c r="P4876" s="2">
        <v>16</v>
      </c>
      <c r="Q4876" s="2">
        <f t="shared" si="689"/>
        <v>3</v>
      </c>
      <c r="R4876" s="2">
        <v>29.74</v>
      </c>
      <c r="S4876" s="2">
        <f t="shared" si="690"/>
        <v>1</v>
      </c>
      <c r="T4876" s="42">
        <f>DataSet!G2913+DataSet!Q2913+DataSet!S2913</f>
        <v>4</v>
      </c>
      <c r="U4876" s="16" t="str">
        <f t="shared" si="691"/>
        <v>Low</v>
      </c>
      <c r="V4876" s="4">
        <v>4</v>
      </c>
      <c r="W4876" s="33">
        <f t="shared" si="692"/>
        <v>532.78931034482753</v>
      </c>
      <c r="X4876" s="2" t="s">
        <v>28</v>
      </c>
    </row>
    <row r="4877" spans="1:24" ht="14.25" customHeight="1" x14ac:dyDescent="0.25">
      <c r="A4877" s="2">
        <v>2996</v>
      </c>
      <c r="B4877" s="2">
        <v>19</v>
      </c>
      <c r="C4877" s="2" t="str">
        <f t="shared" si="684"/>
        <v>Young Adults</v>
      </c>
      <c r="D4877" s="2" t="s">
        <v>23</v>
      </c>
      <c r="E4877" s="2" t="s">
        <v>29</v>
      </c>
      <c r="F4877" s="2">
        <v>879.5</v>
      </c>
      <c r="G4877" s="2">
        <f t="shared" si="685"/>
        <v>3</v>
      </c>
      <c r="H4877" s="6">
        <v>47192</v>
      </c>
      <c r="I4877" s="12" t="str">
        <f t="shared" si="686"/>
        <v>2029</v>
      </c>
      <c r="J4877" s="10" t="str">
        <f t="shared" si="687"/>
        <v>Mar</v>
      </c>
      <c r="K4877" s="12" t="str">
        <f t="shared" si="688"/>
        <v>15</v>
      </c>
      <c r="L4877" s="2" t="s">
        <v>24</v>
      </c>
      <c r="M4877" s="2" t="s">
        <v>15</v>
      </c>
      <c r="N4877" s="2">
        <v>0.15</v>
      </c>
      <c r="O4877" s="2" t="s">
        <v>21</v>
      </c>
      <c r="P4877" s="2">
        <v>15</v>
      </c>
      <c r="Q4877" s="2">
        <f t="shared" si="689"/>
        <v>2</v>
      </c>
      <c r="R4877" s="2">
        <v>58.63</v>
      </c>
      <c r="S4877" s="2">
        <f t="shared" si="690"/>
        <v>2</v>
      </c>
      <c r="T4877" s="42">
        <f>DataSet!G2997+DataSet!Q2997+DataSet!S2997</f>
        <v>6</v>
      </c>
      <c r="U4877" s="16" t="str">
        <f t="shared" si="691"/>
        <v>Medium</v>
      </c>
      <c r="V4877" s="4">
        <v>4</v>
      </c>
      <c r="W4877" s="33">
        <f t="shared" si="692"/>
        <v>534.82535714285711</v>
      </c>
      <c r="X4877" s="2" t="s">
        <v>28</v>
      </c>
    </row>
    <row r="4878" spans="1:24" ht="14.25" customHeight="1" x14ac:dyDescent="0.25">
      <c r="A4878" s="2">
        <v>3066</v>
      </c>
      <c r="B4878" s="2">
        <v>59</v>
      </c>
      <c r="C4878" s="2" t="str">
        <f t="shared" si="684"/>
        <v>Late Adults</v>
      </c>
      <c r="D4878" s="2" t="s">
        <v>12</v>
      </c>
      <c r="E4878" s="2" t="s">
        <v>13</v>
      </c>
      <c r="F4878" s="2">
        <v>397.78</v>
      </c>
      <c r="G4878" s="2">
        <f t="shared" si="685"/>
        <v>2</v>
      </c>
      <c r="H4878" s="6">
        <v>47262</v>
      </c>
      <c r="I4878" s="12" t="str">
        <f t="shared" si="686"/>
        <v>2029</v>
      </c>
      <c r="J4878" s="10" t="str">
        <f t="shared" si="687"/>
        <v>May</v>
      </c>
      <c r="K4878" s="12" t="str">
        <f t="shared" si="688"/>
        <v>24</v>
      </c>
      <c r="L4878" s="2" t="s">
        <v>14</v>
      </c>
      <c r="M4878" s="2" t="s">
        <v>15</v>
      </c>
      <c r="N4878" s="2">
        <v>0.15</v>
      </c>
      <c r="O4878" s="2" t="s">
        <v>16</v>
      </c>
      <c r="P4878" s="2">
        <v>7</v>
      </c>
      <c r="Q4878" s="2">
        <f t="shared" si="689"/>
        <v>2</v>
      </c>
      <c r="R4878" s="2">
        <v>56.83</v>
      </c>
      <c r="S4878" s="2">
        <f t="shared" si="690"/>
        <v>2</v>
      </c>
      <c r="T4878" s="42">
        <f>DataSet!G3067+DataSet!Q3067+DataSet!S3067</f>
        <v>5</v>
      </c>
      <c r="U4878" s="16" t="str">
        <f t="shared" si="691"/>
        <v>Medium</v>
      </c>
      <c r="V4878" s="4">
        <v>5</v>
      </c>
      <c r="W4878" s="33">
        <f t="shared" si="692"/>
        <v>573.30349999999987</v>
      </c>
      <c r="X4878" s="2" t="s">
        <v>17</v>
      </c>
    </row>
    <row r="4879" spans="1:24" ht="14.25" customHeight="1" x14ac:dyDescent="0.25">
      <c r="A4879" s="2">
        <v>3419</v>
      </c>
      <c r="B4879" s="2">
        <v>25</v>
      </c>
      <c r="C4879" s="2" t="str">
        <f t="shared" si="684"/>
        <v>Young Adults</v>
      </c>
      <c r="D4879" s="2" t="s">
        <v>23</v>
      </c>
      <c r="E4879" s="2" t="s">
        <v>19</v>
      </c>
      <c r="F4879" s="2">
        <v>739.97</v>
      </c>
      <c r="G4879" s="2">
        <f t="shared" si="685"/>
        <v>3</v>
      </c>
      <c r="H4879" s="6">
        <v>47615</v>
      </c>
      <c r="I4879" s="12" t="str">
        <f t="shared" si="686"/>
        <v>2030</v>
      </c>
      <c r="J4879" s="10" t="str">
        <f t="shared" si="687"/>
        <v>May</v>
      </c>
      <c r="K4879" s="12" t="str">
        <f t="shared" si="688"/>
        <v>12</v>
      </c>
      <c r="L4879" s="2" t="s">
        <v>30</v>
      </c>
      <c r="M4879" s="2" t="s">
        <v>15</v>
      </c>
      <c r="N4879" s="2">
        <v>0.15</v>
      </c>
      <c r="O4879" s="2" t="s">
        <v>16</v>
      </c>
      <c r="P4879" s="2">
        <v>18</v>
      </c>
      <c r="Q4879" s="2">
        <f t="shared" si="689"/>
        <v>3</v>
      </c>
      <c r="R4879" s="2">
        <v>41.11</v>
      </c>
      <c r="S4879" s="2">
        <f t="shared" si="690"/>
        <v>1</v>
      </c>
      <c r="T4879" s="42">
        <f>DataSet!G3420+DataSet!Q3420+DataSet!S3420</f>
        <v>7</v>
      </c>
      <c r="U4879" s="16" t="str">
        <f t="shared" si="691"/>
        <v>High</v>
      </c>
      <c r="V4879" s="4">
        <v>5</v>
      </c>
      <c r="W4879" s="33">
        <f t="shared" si="692"/>
        <v>582.54157894736841</v>
      </c>
      <c r="X4879" s="2" t="s">
        <v>22</v>
      </c>
    </row>
    <row r="4880" spans="1:24" ht="14.25" customHeight="1" x14ac:dyDescent="0.25">
      <c r="A4880" s="2">
        <v>3443</v>
      </c>
      <c r="B4880" s="2">
        <v>36</v>
      </c>
      <c r="C4880" s="2" t="str">
        <f t="shared" si="684"/>
        <v>Early Adults</v>
      </c>
      <c r="D4880" s="2" t="s">
        <v>12</v>
      </c>
      <c r="E4880" s="2" t="s">
        <v>29</v>
      </c>
      <c r="F4880" s="2">
        <v>344.65</v>
      </c>
      <c r="G4880" s="2">
        <f t="shared" si="685"/>
        <v>1</v>
      </c>
      <c r="H4880" s="6">
        <v>47639</v>
      </c>
      <c r="I4880" s="12" t="str">
        <f t="shared" si="686"/>
        <v>2030</v>
      </c>
      <c r="J4880" s="10" t="str">
        <f t="shared" si="687"/>
        <v>Jun</v>
      </c>
      <c r="K4880" s="12" t="str">
        <f t="shared" si="688"/>
        <v>05</v>
      </c>
      <c r="L4880" s="2" t="s">
        <v>30</v>
      </c>
      <c r="M4880" s="2" t="s">
        <v>25</v>
      </c>
      <c r="N4880" s="2">
        <v>0.15</v>
      </c>
      <c r="O4880" s="2" t="s">
        <v>16</v>
      </c>
      <c r="P4880" s="2">
        <v>6</v>
      </c>
      <c r="Q4880" s="2">
        <f t="shared" si="689"/>
        <v>2</v>
      </c>
      <c r="R4880" s="2">
        <v>57.44</v>
      </c>
      <c r="S4880" s="2">
        <f t="shared" si="690"/>
        <v>2</v>
      </c>
      <c r="T4880" s="42">
        <f>DataSet!G3444+DataSet!Q3444+DataSet!S3444</f>
        <v>7</v>
      </c>
      <c r="U4880" s="16" t="str">
        <f t="shared" si="691"/>
        <v>High</v>
      </c>
      <c r="V4880" s="4">
        <v>3</v>
      </c>
      <c r="W4880" s="33">
        <f t="shared" si="692"/>
        <v>446.80434782608705</v>
      </c>
      <c r="X4880" s="2" t="s">
        <v>22</v>
      </c>
    </row>
    <row r="4881" spans="1:24" ht="14.25" customHeight="1" x14ac:dyDescent="0.25">
      <c r="A4881" s="2">
        <v>3694</v>
      </c>
      <c r="B4881" s="2">
        <v>19</v>
      </c>
      <c r="C4881" s="2" t="str">
        <f t="shared" si="684"/>
        <v>Young Adults</v>
      </c>
      <c r="D4881" s="2" t="s">
        <v>12</v>
      </c>
      <c r="E4881" s="2" t="s">
        <v>29</v>
      </c>
      <c r="F4881" s="2">
        <v>989.31</v>
      </c>
      <c r="G4881" s="2">
        <f t="shared" si="685"/>
        <v>3</v>
      </c>
      <c r="H4881" s="6">
        <v>47890</v>
      </c>
      <c r="I4881" s="12" t="str">
        <f t="shared" si="686"/>
        <v>2031</v>
      </c>
      <c r="J4881" s="10" t="str">
        <f t="shared" si="687"/>
        <v>Feb</v>
      </c>
      <c r="K4881" s="12" t="str">
        <f t="shared" si="688"/>
        <v>11</v>
      </c>
      <c r="L4881" s="2" t="s">
        <v>24</v>
      </c>
      <c r="M4881" s="2" t="s">
        <v>25</v>
      </c>
      <c r="N4881" s="2">
        <v>0.15</v>
      </c>
      <c r="O4881" s="2" t="s">
        <v>21</v>
      </c>
      <c r="P4881" s="2">
        <v>7</v>
      </c>
      <c r="Q4881" s="2">
        <f t="shared" si="689"/>
        <v>2</v>
      </c>
      <c r="R4881" s="2">
        <v>141.33000000000001</v>
      </c>
      <c r="S4881" s="2">
        <f t="shared" si="690"/>
        <v>2</v>
      </c>
      <c r="T4881" s="42">
        <f>DataSet!G3695+DataSet!Q3695+DataSet!S3695</f>
        <v>7</v>
      </c>
      <c r="U4881" s="16" t="str">
        <f t="shared" si="691"/>
        <v>High</v>
      </c>
      <c r="V4881" s="4">
        <v>1</v>
      </c>
      <c r="W4881" s="33">
        <f t="shared" si="692"/>
        <v>552.67703703703694</v>
      </c>
      <c r="X4881" s="2" t="s">
        <v>22</v>
      </c>
    </row>
    <row r="4882" spans="1:24" ht="14.25" customHeight="1" x14ac:dyDescent="0.25">
      <c r="A4882" s="2">
        <v>3723</v>
      </c>
      <c r="B4882" s="2">
        <v>62</v>
      </c>
      <c r="C4882" s="2" t="str">
        <f t="shared" si="684"/>
        <v>Seniors</v>
      </c>
      <c r="D4882" s="2" t="s">
        <v>18</v>
      </c>
      <c r="E4882" s="2" t="s">
        <v>27</v>
      </c>
      <c r="F4882" s="2">
        <v>163.08000000000001</v>
      </c>
      <c r="G4882" s="2">
        <f t="shared" si="685"/>
        <v>1</v>
      </c>
      <c r="H4882" s="6">
        <v>47919</v>
      </c>
      <c r="I4882" s="12" t="str">
        <f t="shared" si="686"/>
        <v>2031</v>
      </c>
      <c r="J4882" s="10" t="str">
        <f t="shared" si="687"/>
        <v>Mar</v>
      </c>
      <c r="K4882" s="12" t="str">
        <f t="shared" si="688"/>
        <v>12</v>
      </c>
      <c r="L4882" s="2" t="s">
        <v>14</v>
      </c>
      <c r="M4882" s="2" t="s">
        <v>25</v>
      </c>
      <c r="N4882" s="2">
        <v>0.15</v>
      </c>
      <c r="O4882" s="2" t="s">
        <v>16</v>
      </c>
      <c r="P4882" s="2">
        <v>1</v>
      </c>
      <c r="Q4882" s="2">
        <f t="shared" si="689"/>
        <v>1</v>
      </c>
      <c r="R4882" s="2">
        <v>163.08000000000001</v>
      </c>
      <c r="S4882" s="2">
        <f t="shared" si="690"/>
        <v>3</v>
      </c>
      <c r="T4882" s="42">
        <f>DataSet!G3724+DataSet!Q3724+DataSet!S3724</f>
        <v>7</v>
      </c>
      <c r="U4882" s="16" t="str">
        <f t="shared" si="691"/>
        <v>High</v>
      </c>
      <c r="V4882" s="4">
        <v>5</v>
      </c>
      <c r="W4882" s="33">
        <f t="shared" si="692"/>
        <v>573.79555555555555</v>
      </c>
      <c r="X4882" s="2" t="s">
        <v>17</v>
      </c>
    </row>
    <row r="4883" spans="1:24" ht="14.25" customHeight="1" x14ac:dyDescent="0.25">
      <c r="A4883" s="2">
        <v>3758</v>
      </c>
      <c r="B4883" s="2">
        <v>54</v>
      </c>
      <c r="C4883" s="2" t="str">
        <f t="shared" si="684"/>
        <v>Late Adults</v>
      </c>
      <c r="D4883" s="2" t="s">
        <v>26</v>
      </c>
      <c r="E4883" s="2" t="s">
        <v>19</v>
      </c>
      <c r="F4883" s="2">
        <v>880.68</v>
      </c>
      <c r="G4883" s="2">
        <f t="shared" si="685"/>
        <v>3</v>
      </c>
      <c r="H4883" s="6">
        <v>47954</v>
      </c>
      <c r="I4883" s="12" t="str">
        <f t="shared" si="686"/>
        <v>2031</v>
      </c>
      <c r="J4883" s="10" t="str">
        <f t="shared" si="687"/>
        <v>Apr</v>
      </c>
      <c r="K4883" s="12" t="str">
        <f t="shared" si="688"/>
        <v>16</v>
      </c>
      <c r="L4883" s="2" t="s">
        <v>30</v>
      </c>
      <c r="M4883" s="2" t="s">
        <v>15</v>
      </c>
      <c r="N4883" s="2">
        <v>0.15</v>
      </c>
      <c r="O4883" s="2" t="s">
        <v>21</v>
      </c>
      <c r="P4883" s="2">
        <v>6</v>
      </c>
      <c r="Q4883" s="2">
        <f t="shared" si="689"/>
        <v>2</v>
      </c>
      <c r="R4883" s="2">
        <v>146.78</v>
      </c>
      <c r="S4883" s="2">
        <f t="shared" si="690"/>
        <v>2</v>
      </c>
      <c r="T4883" s="42">
        <f>DataSet!G3759+DataSet!Q3759+DataSet!S3759</f>
        <v>5</v>
      </c>
      <c r="U4883" s="16" t="str">
        <f t="shared" si="691"/>
        <v>Medium</v>
      </c>
      <c r="V4883" s="4">
        <v>1</v>
      </c>
      <c r="W4883" s="33">
        <f t="shared" si="692"/>
        <v>535.88346153846146</v>
      </c>
      <c r="X4883" s="2" t="s">
        <v>17</v>
      </c>
    </row>
    <row r="4884" spans="1:24" ht="14.25" customHeight="1" x14ac:dyDescent="0.25">
      <c r="A4884" s="2">
        <v>3785</v>
      </c>
      <c r="B4884" s="2">
        <v>45</v>
      </c>
      <c r="C4884" s="2" t="str">
        <f t="shared" si="684"/>
        <v>Mid Adults</v>
      </c>
      <c r="D4884" s="2" t="s">
        <v>26</v>
      </c>
      <c r="E4884" s="2" t="s">
        <v>19</v>
      </c>
      <c r="F4884" s="2">
        <v>504.73</v>
      </c>
      <c r="G4884" s="2">
        <f t="shared" si="685"/>
        <v>2</v>
      </c>
      <c r="H4884" s="6">
        <v>47981</v>
      </c>
      <c r="I4884" s="12" t="str">
        <f t="shared" si="686"/>
        <v>2031</v>
      </c>
      <c r="J4884" s="10" t="str">
        <f t="shared" si="687"/>
        <v>May</v>
      </c>
      <c r="K4884" s="12" t="str">
        <f t="shared" si="688"/>
        <v>13</v>
      </c>
      <c r="L4884" s="2" t="s">
        <v>20</v>
      </c>
      <c r="M4884" s="2" t="s">
        <v>25</v>
      </c>
      <c r="N4884" s="2">
        <v>0.15</v>
      </c>
      <c r="O4884" s="2" t="s">
        <v>16</v>
      </c>
      <c r="P4884" s="2">
        <v>11</v>
      </c>
      <c r="Q4884" s="2">
        <f t="shared" si="689"/>
        <v>2</v>
      </c>
      <c r="R4884" s="2">
        <v>45.88</v>
      </c>
      <c r="S4884" s="2">
        <f t="shared" si="690"/>
        <v>1</v>
      </c>
      <c r="T4884" s="42">
        <f>DataSet!G3786+DataSet!Q3786+DataSet!S3786</f>
        <v>7</v>
      </c>
      <c r="U4884" s="16" t="str">
        <f t="shared" si="691"/>
        <v>High</v>
      </c>
      <c r="V4884" s="4">
        <v>4</v>
      </c>
      <c r="W4884" s="33">
        <f t="shared" si="692"/>
        <v>522.05962962962963</v>
      </c>
      <c r="X4884" s="2" t="s">
        <v>22</v>
      </c>
    </row>
    <row r="4885" spans="1:24" ht="14.25" customHeight="1" x14ac:dyDescent="0.25">
      <c r="A4885" s="2">
        <v>3874</v>
      </c>
      <c r="B4885" s="2">
        <v>58</v>
      </c>
      <c r="C4885" s="2" t="str">
        <f t="shared" si="684"/>
        <v>Late Adults</v>
      </c>
      <c r="D4885" s="2" t="s">
        <v>26</v>
      </c>
      <c r="E4885" s="2" t="s">
        <v>19</v>
      </c>
      <c r="F4885" s="2">
        <v>229.91</v>
      </c>
      <c r="G4885" s="2">
        <f t="shared" si="685"/>
        <v>1</v>
      </c>
      <c r="H4885" s="6">
        <v>48070</v>
      </c>
      <c r="I4885" s="12" t="str">
        <f t="shared" si="686"/>
        <v>2031</v>
      </c>
      <c r="J4885" s="10" t="str">
        <f t="shared" si="687"/>
        <v>Aug</v>
      </c>
      <c r="K4885" s="12" t="str">
        <f t="shared" si="688"/>
        <v>10</v>
      </c>
      <c r="L4885" s="2" t="s">
        <v>14</v>
      </c>
      <c r="M4885" s="2" t="s">
        <v>25</v>
      </c>
      <c r="N4885" s="2">
        <v>0.15</v>
      </c>
      <c r="O4885" s="2" t="s">
        <v>16</v>
      </c>
      <c r="P4885" s="2">
        <v>9</v>
      </c>
      <c r="Q4885" s="2">
        <f t="shared" si="689"/>
        <v>2</v>
      </c>
      <c r="R4885" s="2">
        <v>25.55</v>
      </c>
      <c r="S4885" s="2">
        <f t="shared" si="690"/>
        <v>1</v>
      </c>
      <c r="T4885" s="42">
        <f>DataSet!G3875+DataSet!Q3875+DataSet!S3875</f>
        <v>7</v>
      </c>
      <c r="U4885" s="16" t="str">
        <f t="shared" si="691"/>
        <v>High</v>
      </c>
      <c r="V4885" s="4">
        <v>4</v>
      </c>
      <c r="W4885" s="33">
        <f t="shared" si="692"/>
        <v>522.72615384615392</v>
      </c>
      <c r="X4885" s="2" t="s">
        <v>28</v>
      </c>
    </row>
    <row r="4886" spans="1:24" ht="14.25" customHeight="1" x14ac:dyDescent="0.25">
      <c r="A4886" s="2">
        <v>3898</v>
      </c>
      <c r="B4886" s="2">
        <v>44</v>
      </c>
      <c r="C4886" s="2" t="str">
        <f t="shared" si="684"/>
        <v>Mid Adults</v>
      </c>
      <c r="D4886" s="2" t="s">
        <v>18</v>
      </c>
      <c r="E4886" s="2" t="s">
        <v>19</v>
      </c>
      <c r="F4886" s="2">
        <v>944.56</v>
      </c>
      <c r="G4886" s="2">
        <f t="shared" si="685"/>
        <v>3</v>
      </c>
      <c r="H4886" s="6">
        <v>48094</v>
      </c>
      <c r="I4886" s="12" t="str">
        <f t="shared" si="686"/>
        <v>2031</v>
      </c>
      <c r="J4886" s="10" t="str">
        <f t="shared" si="687"/>
        <v>Sep</v>
      </c>
      <c r="K4886" s="12" t="str">
        <f t="shared" si="688"/>
        <v>03</v>
      </c>
      <c r="L4886" s="2" t="s">
        <v>20</v>
      </c>
      <c r="M4886" s="2" t="s">
        <v>25</v>
      </c>
      <c r="N4886" s="2">
        <v>0.15</v>
      </c>
      <c r="O4886" s="2" t="s">
        <v>16</v>
      </c>
      <c r="P4886" s="2">
        <v>12</v>
      </c>
      <c r="Q4886" s="2">
        <f t="shared" si="689"/>
        <v>2</v>
      </c>
      <c r="R4886" s="2">
        <v>78.709999999999994</v>
      </c>
      <c r="S4886" s="2">
        <f t="shared" si="690"/>
        <v>2</v>
      </c>
      <c r="T4886" s="42">
        <f>DataSet!G3899+DataSet!Q3899+DataSet!S3899</f>
        <v>7</v>
      </c>
      <c r="U4886" s="16" t="str">
        <f t="shared" si="691"/>
        <v>High</v>
      </c>
      <c r="V4886" s="4">
        <v>4</v>
      </c>
      <c r="W4886" s="33">
        <f t="shared" si="692"/>
        <v>534.43880000000013</v>
      </c>
      <c r="X4886" s="2" t="s">
        <v>17</v>
      </c>
    </row>
    <row r="4887" spans="1:24" ht="14.25" customHeight="1" x14ac:dyDescent="0.25">
      <c r="A4887" s="2">
        <v>4322</v>
      </c>
      <c r="B4887" s="2">
        <v>23</v>
      </c>
      <c r="C4887" s="2" t="str">
        <f t="shared" si="684"/>
        <v>Young Adults</v>
      </c>
      <c r="D4887" s="2" t="s">
        <v>18</v>
      </c>
      <c r="E4887" s="2" t="s">
        <v>27</v>
      </c>
      <c r="F4887" s="2">
        <v>512.75</v>
      </c>
      <c r="G4887" s="2">
        <f t="shared" si="685"/>
        <v>2</v>
      </c>
      <c r="H4887" s="6">
        <v>48518</v>
      </c>
      <c r="I4887" s="12" t="str">
        <f t="shared" si="686"/>
        <v>2032</v>
      </c>
      <c r="J4887" s="10" t="str">
        <f t="shared" si="687"/>
        <v>Oct</v>
      </c>
      <c r="K4887" s="12" t="str">
        <f t="shared" si="688"/>
        <v>31</v>
      </c>
      <c r="L4887" s="2" t="s">
        <v>14</v>
      </c>
      <c r="M4887" s="2" t="s">
        <v>15</v>
      </c>
      <c r="N4887" s="2">
        <v>0.15</v>
      </c>
      <c r="O4887" s="2" t="s">
        <v>16</v>
      </c>
      <c r="P4887" s="2">
        <v>14</v>
      </c>
      <c r="Q4887" s="2">
        <f t="shared" si="689"/>
        <v>2</v>
      </c>
      <c r="R4887" s="2">
        <v>36.619999999999997</v>
      </c>
      <c r="S4887" s="2">
        <f t="shared" si="690"/>
        <v>1</v>
      </c>
      <c r="T4887" s="42">
        <f>DataSet!G4323+DataSet!Q4323+DataSet!S4323</f>
        <v>4</v>
      </c>
      <c r="U4887" s="16" t="str">
        <f t="shared" si="691"/>
        <v>Low</v>
      </c>
      <c r="V4887" s="4">
        <v>1</v>
      </c>
      <c r="W4887" s="33">
        <f t="shared" si="692"/>
        <v>522.09160000000008</v>
      </c>
      <c r="X4887" s="2" t="s">
        <v>17</v>
      </c>
    </row>
    <row r="4888" spans="1:24" ht="14.25" customHeight="1" x14ac:dyDescent="0.25">
      <c r="A4888" s="2">
        <v>4658</v>
      </c>
      <c r="B4888" s="2">
        <v>21</v>
      </c>
      <c r="C4888" s="2" t="str">
        <f t="shared" si="684"/>
        <v>Young Adults</v>
      </c>
      <c r="D4888" s="2" t="s">
        <v>12</v>
      </c>
      <c r="E4888" s="2" t="s">
        <v>19</v>
      </c>
      <c r="F4888" s="2">
        <v>766.78</v>
      </c>
      <c r="G4888" s="2">
        <f t="shared" si="685"/>
        <v>3</v>
      </c>
      <c r="H4888" s="6">
        <v>48854</v>
      </c>
      <c r="I4888" s="12" t="str">
        <f t="shared" si="686"/>
        <v>2033</v>
      </c>
      <c r="J4888" s="10" t="str">
        <f t="shared" si="687"/>
        <v>Oct</v>
      </c>
      <c r="K4888" s="12" t="str">
        <f t="shared" si="688"/>
        <v>02</v>
      </c>
      <c r="L4888" s="2" t="s">
        <v>14</v>
      </c>
      <c r="M4888" s="2" t="s">
        <v>25</v>
      </c>
      <c r="N4888" s="2">
        <v>0.15</v>
      </c>
      <c r="O4888" s="2" t="s">
        <v>21</v>
      </c>
      <c r="P4888" s="2">
        <v>9</v>
      </c>
      <c r="Q4888" s="2">
        <f t="shared" si="689"/>
        <v>2</v>
      </c>
      <c r="R4888" s="2">
        <v>85.2</v>
      </c>
      <c r="S4888" s="2">
        <f t="shared" si="690"/>
        <v>2</v>
      </c>
      <c r="T4888" s="42">
        <f>DataSet!G4659+DataSet!Q4659+DataSet!S4659</f>
        <v>7</v>
      </c>
      <c r="U4888" s="16" t="str">
        <f t="shared" si="691"/>
        <v>High</v>
      </c>
      <c r="V4888" s="4">
        <v>4</v>
      </c>
      <c r="W4888" s="33">
        <f t="shared" si="692"/>
        <v>517.35041666666666</v>
      </c>
      <c r="X4888" s="2" t="s">
        <v>22</v>
      </c>
    </row>
    <row r="4889" spans="1:24" ht="14.25" customHeight="1" x14ac:dyDescent="0.25">
      <c r="A4889" s="2">
        <v>311</v>
      </c>
      <c r="B4889" s="2">
        <v>35</v>
      </c>
      <c r="C4889" s="2" t="str">
        <f t="shared" si="684"/>
        <v>Early Adults</v>
      </c>
      <c r="D4889" s="2" t="s">
        <v>18</v>
      </c>
      <c r="E4889" s="2" t="s">
        <v>13</v>
      </c>
      <c r="F4889" s="2">
        <v>789.92</v>
      </c>
      <c r="G4889" s="2">
        <f t="shared" si="685"/>
        <v>3</v>
      </c>
      <c r="H4889" s="6">
        <v>44507</v>
      </c>
      <c r="I4889" s="12" t="str">
        <f t="shared" si="686"/>
        <v>2021</v>
      </c>
      <c r="J4889" s="10" t="str">
        <f t="shared" si="687"/>
        <v>Nov</v>
      </c>
      <c r="K4889" s="12" t="str">
        <f t="shared" si="688"/>
        <v>07</v>
      </c>
      <c r="L4889" s="2" t="s">
        <v>24</v>
      </c>
      <c r="M4889" s="2" t="s">
        <v>25</v>
      </c>
      <c r="N4889" s="2">
        <v>0.14000000000000001</v>
      </c>
      <c r="O4889" s="2" t="s">
        <v>16</v>
      </c>
      <c r="P4889" s="2">
        <v>5</v>
      </c>
      <c r="Q4889" s="2">
        <f t="shared" si="689"/>
        <v>1</v>
      </c>
      <c r="R4889" s="2">
        <v>157.97999999999999</v>
      </c>
      <c r="S4889" s="2">
        <f t="shared" si="690"/>
        <v>3</v>
      </c>
      <c r="T4889" s="42">
        <f>DataSet!G312+DataSet!Q312+DataSet!S312</f>
        <v>6</v>
      </c>
      <c r="U4889" s="16" t="str">
        <f t="shared" si="691"/>
        <v>Medium</v>
      </c>
      <c r="V4889" s="4">
        <v>3</v>
      </c>
      <c r="W4889" s="33">
        <f t="shared" si="692"/>
        <v>451.44772727272726</v>
      </c>
      <c r="X4889" s="2" t="s">
        <v>28</v>
      </c>
    </row>
    <row r="4890" spans="1:24" ht="14.25" customHeight="1" x14ac:dyDescent="0.25">
      <c r="A4890" s="2">
        <v>426</v>
      </c>
      <c r="B4890" s="2">
        <v>27</v>
      </c>
      <c r="C4890" s="2" t="str">
        <f t="shared" si="684"/>
        <v>Young Adults</v>
      </c>
      <c r="D4890" s="2" t="s">
        <v>18</v>
      </c>
      <c r="E4890" s="2" t="s">
        <v>13</v>
      </c>
      <c r="F4890" s="2">
        <v>816.99</v>
      </c>
      <c r="G4890" s="2">
        <f t="shared" si="685"/>
        <v>3</v>
      </c>
      <c r="H4890" s="6">
        <v>44622</v>
      </c>
      <c r="I4890" s="12" t="str">
        <f t="shared" si="686"/>
        <v>2022</v>
      </c>
      <c r="J4890" s="10" t="str">
        <f t="shared" si="687"/>
        <v>Mar</v>
      </c>
      <c r="K4890" s="12" t="str">
        <f t="shared" si="688"/>
        <v>02</v>
      </c>
      <c r="L4890" s="2" t="s">
        <v>30</v>
      </c>
      <c r="M4890" s="2" t="s">
        <v>15</v>
      </c>
      <c r="N4890" s="2">
        <v>0.14000000000000001</v>
      </c>
      <c r="O4890" s="2" t="s">
        <v>21</v>
      </c>
      <c r="P4890" s="2">
        <v>4</v>
      </c>
      <c r="Q4890" s="2">
        <f t="shared" si="689"/>
        <v>1</v>
      </c>
      <c r="R4890" s="2">
        <v>204.25</v>
      </c>
      <c r="S4890" s="2">
        <f t="shared" si="690"/>
        <v>3</v>
      </c>
      <c r="T4890" s="42">
        <f>DataSet!G427+DataSet!Q427+DataSet!S427</f>
        <v>7</v>
      </c>
      <c r="U4890" s="16" t="str">
        <f t="shared" si="691"/>
        <v>High</v>
      </c>
      <c r="V4890" s="4">
        <v>5</v>
      </c>
      <c r="W4890" s="33">
        <f t="shared" si="692"/>
        <v>597.9552941176471</v>
      </c>
      <c r="X4890" s="2" t="s">
        <v>22</v>
      </c>
    </row>
    <row r="4891" spans="1:24" ht="14.25" customHeight="1" x14ac:dyDescent="0.25">
      <c r="A4891" s="2">
        <v>483</v>
      </c>
      <c r="B4891" s="2">
        <v>54</v>
      </c>
      <c r="C4891" s="2" t="str">
        <f t="shared" si="684"/>
        <v>Late Adults</v>
      </c>
      <c r="D4891" s="2" t="s">
        <v>18</v>
      </c>
      <c r="E4891" s="2" t="s">
        <v>13</v>
      </c>
      <c r="F4891" s="2">
        <v>593.57000000000005</v>
      </c>
      <c r="G4891" s="2">
        <f t="shared" si="685"/>
        <v>2</v>
      </c>
      <c r="H4891" s="6">
        <v>44679</v>
      </c>
      <c r="I4891" s="12" t="str">
        <f t="shared" si="686"/>
        <v>2022</v>
      </c>
      <c r="J4891" s="10" t="str">
        <f t="shared" si="687"/>
        <v>Apr</v>
      </c>
      <c r="K4891" s="12" t="str">
        <f t="shared" si="688"/>
        <v>28</v>
      </c>
      <c r="L4891" s="2" t="s">
        <v>24</v>
      </c>
      <c r="M4891" s="2" t="s">
        <v>25</v>
      </c>
      <c r="N4891" s="2">
        <v>0.14000000000000001</v>
      </c>
      <c r="O4891" s="2" t="s">
        <v>21</v>
      </c>
      <c r="P4891" s="2">
        <v>12</v>
      </c>
      <c r="Q4891" s="2">
        <f t="shared" si="689"/>
        <v>2</v>
      </c>
      <c r="R4891" s="2">
        <v>49.46</v>
      </c>
      <c r="S4891" s="2">
        <f t="shared" si="690"/>
        <v>1</v>
      </c>
      <c r="T4891" s="42">
        <f>DataSet!G484+DataSet!Q484+DataSet!S484</f>
        <v>5</v>
      </c>
      <c r="U4891" s="16" t="str">
        <f t="shared" si="691"/>
        <v>Medium</v>
      </c>
      <c r="V4891" s="4">
        <v>5</v>
      </c>
      <c r="W4891" s="33">
        <f t="shared" si="692"/>
        <v>584.265625</v>
      </c>
      <c r="X4891" s="2" t="s">
        <v>28</v>
      </c>
    </row>
    <row r="4892" spans="1:24" ht="14.25" customHeight="1" x14ac:dyDescent="0.25">
      <c r="A4892" s="2">
        <v>571</v>
      </c>
      <c r="B4892" s="2">
        <v>41</v>
      </c>
      <c r="C4892" s="2" t="str">
        <f t="shared" si="684"/>
        <v>Mid Adults</v>
      </c>
      <c r="D4892" s="2" t="s">
        <v>23</v>
      </c>
      <c r="E4892" s="2" t="s">
        <v>13</v>
      </c>
      <c r="F4892" s="2">
        <v>311.43</v>
      </c>
      <c r="G4892" s="2">
        <f t="shared" si="685"/>
        <v>1</v>
      </c>
      <c r="H4892" s="6">
        <v>44767</v>
      </c>
      <c r="I4892" s="12" t="str">
        <f t="shared" si="686"/>
        <v>2022</v>
      </c>
      <c r="J4892" s="10" t="str">
        <f t="shared" si="687"/>
        <v>Jul</v>
      </c>
      <c r="K4892" s="12" t="str">
        <f t="shared" si="688"/>
        <v>25</v>
      </c>
      <c r="L4892" s="2" t="s">
        <v>14</v>
      </c>
      <c r="M4892" s="2" t="s">
        <v>15</v>
      </c>
      <c r="N4892" s="2">
        <v>0.14000000000000001</v>
      </c>
      <c r="O4892" s="2" t="s">
        <v>21</v>
      </c>
      <c r="P4892" s="2">
        <v>4</v>
      </c>
      <c r="Q4892" s="2">
        <f t="shared" si="689"/>
        <v>1</v>
      </c>
      <c r="R4892" s="2">
        <v>77.86</v>
      </c>
      <c r="S4892" s="2">
        <f t="shared" si="690"/>
        <v>2</v>
      </c>
      <c r="T4892" s="42">
        <f>DataSet!G572+DataSet!Q572+DataSet!S572</f>
        <v>6</v>
      </c>
      <c r="U4892" s="16" t="str">
        <f t="shared" si="691"/>
        <v>Medium</v>
      </c>
      <c r="V4892" s="4">
        <v>3</v>
      </c>
      <c r="W4892" s="33">
        <f t="shared" si="692"/>
        <v>435.32999999999993</v>
      </c>
      <c r="X4892" s="2" t="s">
        <v>22</v>
      </c>
    </row>
    <row r="4893" spans="1:24" ht="14.25" customHeight="1" x14ac:dyDescent="0.25">
      <c r="A4893" s="2">
        <v>626</v>
      </c>
      <c r="B4893" s="2">
        <v>48</v>
      </c>
      <c r="C4893" s="2" t="str">
        <f t="shared" si="684"/>
        <v>Mid Adults</v>
      </c>
      <c r="D4893" s="2" t="s">
        <v>26</v>
      </c>
      <c r="E4893" s="2" t="s">
        <v>19</v>
      </c>
      <c r="F4893" s="2">
        <v>546.86</v>
      </c>
      <c r="G4893" s="2">
        <f t="shared" si="685"/>
        <v>2</v>
      </c>
      <c r="H4893" s="6">
        <v>44822</v>
      </c>
      <c r="I4893" s="12" t="str">
        <f t="shared" si="686"/>
        <v>2022</v>
      </c>
      <c r="J4893" s="10" t="str">
        <f t="shared" si="687"/>
        <v>Sep</v>
      </c>
      <c r="K4893" s="12" t="str">
        <f t="shared" si="688"/>
        <v>18</v>
      </c>
      <c r="L4893" s="2" t="s">
        <v>24</v>
      </c>
      <c r="M4893" s="2" t="s">
        <v>25</v>
      </c>
      <c r="N4893" s="2">
        <v>0.14000000000000001</v>
      </c>
      <c r="O4893" s="2" t="s">
        <v>21</v>
      </c>
      <c r="P4893" s="2">
        <v>8</v>
      </c>
      <c r="Q4893" s="2">
        <f t="shared" si="689"/>
        <v>2</v>
      </c>
      <c r="R4893" s="2">
        <v>68.36</v>
      </c>
      <c r="S4893" s="2">
        <f t="shared" si="690"/>
        <v>2</v>
      </c>
      <c r="T4893" s="42">
        <f>DataSet!G627+DataSet!Q627+DataSet!S627</f>
        <v>4</v>
      </c>
      <c r="U4893" s="16" t="str">
        <f t="shared" si="691"/>
        <v>Low</v>
      </c>
      <c r="V4893" s="4">
        <v>1</v>
      </c>
      <c r="W4893" s="33">
        <f t="shared" si="692"/>
        <v>522.48083333333341</v>
      </c>
      <c r="X4893" s="2" t="s">
        <v>22</v>
      </c>
    </row>
    <row r="4894" spans="1:24" ht="14.25" customHeight="1" x14ac:dyDescent="0.25">
      <c r="A4894" s="2">
        <v>711</v>
      </c>
      <c r="B4894" s="2">
        <v>32</v>
      </c>
      <c r="C4894" s="2" t="str">
        <f t="shared" si="684"/>
        <v>Early Adults</v>
      </c>
      <c r="D4894" s="2" t="s">
        <v>26</v>
      </c>
      <c r="E4894" s="2" t="s">
        <v>27</v>
      </c>
      <c r="F4894" s="2">
        <v>387.27</v>
      </c>
      <c r="G4894" s="2">
        <f t="shared" si="685"/>
        <v>2</v>
      </c>
      <c r="H4894" s="6">
        <v>44907</v>
      </c>
      <c r="I4894" s="12" t="str">
        <f t="shared" si="686"/>
        <v>2022</v>
      </c>
      <c r="J4894" s="10" t="str">
        <f t="shared" si="687"/>
        <v>Dec</v>
      </c>
      <c r="K4894" s="12" t="str">
        <f t="shared" si="688"/>
        <v>12</v>
      </c>
      <c r="L4894" s="2" t="s">
        <v>24</v>
      </c>
      <c r="M4894" s="2" t="s">
        <v>25</v>
      </c>
      <c r="N4894" s="2">
        <v>0.14000000000000001</v>
      </c>
      <c r="O4894" s="2" t="s">
        <v>21</v>
      </c>
      <c r="P4894" s="2">
        <v>4</v>
      </c>
      <c r="Q4894" s="2">
        <f t="shared" si="689"/>
        <v>1</v>
      </c>
      <c r="R4894" s="2">
        <v>96.82</v>
      </c>
      <c r="S4894" s="2">
        <f t="shared" si="690"/>
        <v>2</v>
      </c>
      <c r="T4894" s="42">
        <f>DataSet!G712+DataSet!Q712+DataSet!S712</f>
        <v>5</v>
      </c>
      <c r="U4894" s="16" t="str">
        <f t="shared" si="691"/>
        <v>Medium</v>
      </c>
      <c r="V4894" s="4">
        <v>3</v>
      </c>
      <c r="W4894" s="33">
        <f t="shared" si="692"/>
        <v>441.52499999999992</v>
      </c>
      <c r="X4894" s="2" t="s">
        <v>17</v>
      </c>
    </row>
    <row r="4895" spans="1:24" ht="14.25" customHeight="1" x14ac:dyDescent="0.25">
      <c r="A4895" s="2">
        <v>1248</v>
      </c>
      <c r="B4895" s="2">
        <v>61</v>
      </c>
      <c r="C4895" s="2" t="str">
        <f t="shared" si="684"/>
        <v>Seniors</v>
      </c>
      <c r="D4895" s="2" t="s">
        <v>23</v>
      </c>
      <c r="E4895" s="2" t="s">
        <v>19</v>
      </c>
      <c r="F4895" s="2">
        <v>590.27</v>
      </c>
      <c r="G4895" s="2">
        <f t="shared" si="685"/>
        <v>2</v>
      </c>
      <c r="H4895" s="6">
        <v>45444</v>
      </c>
      <c r="I4895" s="12" t="str">
        <f t="shared" si="686"/>
        <v>2024</v>
      </c>
      <c r="J4895" s="10" t="str">
        <f t="shared" si="687"/>
        <v>Jun</v>
      </c>
      <c r="K4895" s="12" t="str">
        <f t="shared" si="688"/>
        <v>01</v>
      </c>
      <c r="L4895" s="2" t="s">
        <v>30</v>
      </c>
      <c r="M4895" s="2" t="s">
        <v>15</v>
      </c>
      <c r="N4895" s="2">
        <v>0.14000000000000001</v>
      </c>
      <c r="O4895" s="2" t="s">
        <v>21</v>
      </c>
      <c r="P4895" s="2">
        <v>13</v>
      </c>
      <c r="Q4895" s="2">
        <f t="shared" si="689"/>
        <v>2</v>
      </c>
      <c r="R4895" s="2">
        <v>45.41</v>
      </c>
      <c r="S4895" s="2">
        <f t="shared" si="690"/>
        <v>1</v>
      </c>
      <c r="T4895" s="42">
        <f>DataSet!G1249+DataSet!Q1249+DataSet!S1249</f>
        <v>7</v>
      </c>
      <c r="U4895" s="16" t="str">
        <f t="shared" si="691"/>
        <v>High</v>
      </c>
      <c r="V4895" s="4">
        <v>3</v>
      </c>
      <c r="W4895" s="33">
        <f t="shared" si="692"/>
        <v>444.38052631578944</v>
      </c>
      <c r="X4895" s="2" t="s">
        <v>17</v>
      </c>
    </row>
    <row r="4896" spans="1:24" ht="14.25" customHeight="1" x14ac:dyDescent="0.25">
      <c r="A4896" s="2">
        <v>1268</v>
      </c>
      <c r="B4896" s="2">
        <v>45</v>
      </c>
      <c r="C4896" s="2" t="str">
        <f t="shared" si="684"/>
        <v>Mid Adults</v>
      </c>
      <c r="D4896" s="2" t="s">
        <v>18</v>
      </c>
      <c r="E4896" s="2" t="s">
        <v>27</v>
      </c>
      <c r="F4896" s="2">
        <v>185.9</v>
      </c>
      <c r="G4896" s="2">
        <f t="shared" si="685"/>
        <v>1</v>
      </c>
      <c r="H4896" s="6">
        <v>45464</v>
      </c>
      <c r="I4896" s="12" t="str">
        <f t="shared" si="686"/>
        <v>2024</v>
      </c>
      <c r="J4896" s="10" t="str">
        <f t="shared" si="687"/>
        <v>Jun</v>
      </c>
      <c r="K4896" s="12" t="str">
        <f t="shared" si="688"/>
        <v>21</v>
      </c>
      <c r="L4896" s="2" t="s">
        <v>30</v>
      </c>
      <c r="M4896" s="2" t="s">
        <v>25</v>
      </c>
      <c r="N4896" s="2">
        <v>0.14000000000000001</v>
      </c>
      <c r="O4896" s="2" t="s">
        <v>21</v>
      </c>
      <c r="P4896" s="2">
        <v>17</v>
      </c>
      <c r="Q4896" s="2">
        <f t="shared" si="689"/>
        <v>3</v>
      </c>
      <c r="R4896" s="2">
        <v>10.94</v>
      </c>
      <c r="S4896" s="2">
        <f t="shared" si="690"/>
        <v>1</v>
      </c>
      <c r="T4896" s="42">
        <f>DataSet!G1269+DataSet!Q1269+DataSet!S1269</f>
        <v>7</v>
      </c>
      <c r="U4896" s="16" t="str">
        <f t="shared" si="691"/>
        <v>High</v>
      </c>
      <c r="V4896" s="4">
        <v>5</v>
      </c>
      <c r="W4896" s="33">
        <f t="shared" si="692"/>
        <v>583.64533333333338</v>
      </c>
      <c r="X4896" s="2" t="s">
        <v>22</v>
      </c>
    </row>
    <row r="4897" spans="1:24" ht="14.25" customHeight="1" x14ac:dyDescent="0.25">
      <c r="A4897" s="2">
        <v>1380</v>
      </c>
      <c r="B4897" s="2">
        <v>58</v>
      </c>
      <c r="C4897" s="2" t="str">
        <f t="shared" si="684"/>
        <v>Late Adults</v>
      </c>
      <c r="D4897" s="2" t="s">
        <v>12</v>
      </c>
      <c r="E4897" s="2" t="s">
        <v>29</v>
      </c>
      <c r="F4897" s="2">
        <v>413.07</v>
      </c>
      <c r="G4897" s="2">
        <f t="shared" si="685"/>
        <v>2</v>
      </c>
      <c r="H4897" s="6">
        <v>45576</v>
      </c>
      <c r="I4897" s="12" t="str">
        <f t="shared" si="686"/>
        <v>2024</v>
      </c>
      <c r="J4897" s="10" t="str">
        <f t="shared" si="687"/>
        <v>Oct</v>
      </c>
      <c r="K4897" s="12" t="str">
        <f t="shared" si="688"/>
        <v>11</v>
      </c>
      <c r="L4897" s="2" t="s">
        <v>14</v>
      </c>
      <c r="M4897" s="2" t="s">
        <v>15</v>
      </c>
      <c r="N4897" s="2">
        <v>0.14000000000000001</v>
      </c>
      <c r="O4897" s="2" t="s">
        <v>21</v>
      </c>
      <c r="P4897" s="2">
        <v>1</v>
      </c>
      <c r="Q4897" s="2">
        <f t="shared" si="689"/>
        <v>1</v>
      </c>
      <c r="R4897" s="2">
        <v>413.07</v>
      </c>
      <c r="S4897" s="2">
        <f t="shared" si="690"/>
        <v>3</v>
      </c>
      <c r="T4897" s="42">
        <f>DataSet!G1381+DataSet!Q1381+DataSet!S1381</f>
        <v>7</v>
      </c>
      <c r="U4897" s="16" t="str">
        <f t="shared" si="691"/>
        <v>High</v>
      </c>
      <c r="V4897" s="4">
        <v>3</v>
      </c>
      <c r="W4897" s="33">
        <f t="shared" si="692"/>
        <v>436.27555555555557</v>
      </c>
      <c r="X4897" s="2" t="s">
        <v>28</v>
      </c>
    </row>
    <row r="4898" spans="1:24" ht="14.25" customHeight="1" x14ac:dyDescent="0.25">
      <c r="A4898" s="2">
        <v>1764</v>
      </c>
      <c r="B4898" s="2">
        <v>30</v>
      </c>
      <c r="C4898" s="2" t="str">
        <f t="shared" si="684"/>
        <v>Early Adults</v>
      </c>
      <c r="D4898" s="2" t="s">
        <v>23</v>
      </c>
      <c r="E4898" s="2" t="s">
        <v>29</v>
      </c>
      <c r="F4898" s="2">
        <v>943</v>
      </c>
      <c r="G4898" s="2">
        <f t="shared" si="685"/>
        <v>3</v>
      </c>
      <c r="H4898" s="6">
        <v>45960</v>
      </c>
      <c r="I4898" s="12" t="str">
        <f t="shared" si="686"/>
        <v>2025</v>
      </c>
      <c r="J4898" s="10" t="str">
        <f t="shared" si="687"/>
        <v>Oct</v>
      </c>
      <c r="K4898" s="12" t="str">
        <f t="shared" si="688"/>
        <v>30</v>
      </c>
      <c r="L4898" s="2" t="s">
        <v>20</v>
      </c>
      <c r="M4898" s="2" t="s">
        <v>25</v>
      </c>
      <c r="N4898" s="2">
        <v>0.14000000000000001</v>
      </c>
      <c r="O4898" s="2" t="s">
        <v>16</v>
      </c>
      <c r="P4898" s="2">
        <v>13</v>
      </c>
      <c r="Q4898" s="2">
        <f t="shared" si="689"/>
        <v>2</v>
      </c>
      <c r="R4898" s="2">
        <v>72.540000000000006</v>
      </c>
      <c r="S4898" s="2">
        <f t="shared" si="690"/>
        <v>2</v>
      </c>
      <c r="T4898" s="42">
        <f>DataSet!G1765+DataSet!Q1765+DataSet!S1765</f>
        <v>4</v>
      </c>
      <c r="U4898" s="16" t="str">
        <f t="shared" si="691"/>
        <v>Low</v>
      </c>
      <c r="V4898" s="4">
        <v>2</v>
      </c>
      <c r="W4898" s="33">
        <f t="shared" si="692"/>
        <v>599.98629629629625</v>
      </c>
      <c r="X4898" s="2" t="s">
        <v>22</v>
      </c>
    </row>
    <row r="4899" spans="1:24" ht="14.25" customHeight="1" x14ac:dyDescent="0.25">
      <c r="A4899" s="2">
        <v>2177</v>
      </c>
      <c r="B4899" s="2">
        <v>53</v>
      </c>
      <c r="C4899" s="2" t="str">
        <f t="shared" si="684"/>
        <v>Late Adults</v>
      </c>
      <c r="D4899" s="2" t="s">
        <v>12</v>
      </c>
      <c r="E4899" s="2" t="s">
        <v>27</v>
      </c>
      <c r="F4899" s="2">
        <v>712.35</v>
      </c>
      <c r="G4899" s="2">
        <f t="shared" si="685"/>
        <v>3</v>
      </c>
      <c r="H4899" s="6">
        <v>46373</v>
      </c>
      <c r="I4899" s="12" t="str">
        <f t="shared" si="686"/>
        <v>2026</v>
      </c>
      <c r="J4899" s="10" t="str">
        <f t="shared" si="687"/>
        <v>Dec</v>
      </c>
      <c r="K4899" s="12" t="str">
        <f t="shared" si="688"/>
        <v>17</v>
      </c>
      <c r="L4899" s="2" t="s">
        <v>24</v>
      </c>
      <c r="M4899" s="2" t="s">
        <v>25</v>
      </c>
      <c r="N4899" s="2">
        <v>0.14000000000000001</v>
      </c>
      <c r="O4899" s="2" t="s">
        <v>16</v>
      </c>
      <c r="P4899" s="2">
        <v>16</v>
      </c>
      <c r="Q4899" s="2">
        <f t="shared" si="689"/>
        <v>3</v>
      </c>
      <c r="R4899" s="2">
        <v>44.52</v>
      </c>
      <c r="S4899" s="2">
        <f t="shared" si="690"/>
        <v>1</v>
      </c>
      <c r="T4899" s="42">
        <f>DataSet!G2178+DataSet!Q2178+DataSet!S2178</f>
        <v>7</v>
      </c>
      <c r="U4899" s="16" t="str">
        <f t="shared" si="691"/>
        <v>High</v>
      </c>
      <c r="V4899" s="4">
        <v>2</v>
      </c>
      <c r="W4899" s="33">
        <f t="shared" si="692"/>
        <v>586.79346153846154</v>
      </c>
      <c r="X4899" s="2" t="s">
        <v>28</v>
      </c>
    </row>
    <row r="4900" spans="1:24" ht="14.25" customHeight="1" x14ac:dyDescent="0.25">
      <c r="A4900" s="2">
        <v>2204</v>
      </c>
      <c r="B4900" s="2">
        <v>55</v>
      </c>
      <c r="C4900" s="2" t="str">
        <f t="shared" si="684"/>
        <v>Late Adults</v>
      </c>
      <c r="D4900" s="2" t="s">
        <v>23</v>
      </c>
      <c r="E4900" s="2" t="s">
        <v>19</v>
      </c>
      <c r="F4900" s="2">
        <v>927.58</v>
      </c>
      <c r="G4900" s="2">
        <f t="shared" si="685"/>
        <v>3</v>
      </c>
      <c r="H4900" s="6">
        <v>46400</v>
      </c>
      <c r="I4900" s="12" t="str">
        <f t="shared" si="686"/>
        <v>2027</v>
      </c>
      <c r="J4900" s="10" t="str">
        <f t="shared" si="687"/>
        <v>Jan</v>
      </c>
      <c r="K4900" s="12" t="str">
        <f t="shared" si="688"/>
        <v>13</v>
      </c>
      <c r="L4900" s="2" t="s">
        <v>14</v>
      </c>
      <c r="M4900" s="2" t="s">
        <v>15</v>
      </c>
      <c r="N4900" s="2">
        <v>0.14000000000000001</v>
      </c>
      <c r="O4900" s="2" t="s">
        <v>16</v>
      </c>
      <c r="P4900" s="2">
        <v>18</v>
      </c>
      <c r="Q4900" s="2">
        <f t="shared" si="689"/>
        <v>3</v>
      </c>
      <c r="R4900" s="2">
        <v>51.53</v>
      </c>
      <c r="S4900" s="2">
        <f t="shared" si="690"/>
        <v>2</v>
      </c>
      <c r="T4900" s="42">
        <f>DataSet!G2205+DataSet!Q2205+DataSet!S2205</f>
        <v>6</v>
      </c>
      <c r="U4900" s="16" t="str">
        <f t="shared" si="691"/>
        <v>Medium</v>
      </c>
      <c r="V4900" s="4">
        <v>5</v>
      </c>
      <c r="W4900" s="33">
        <f t="shared" si="692"/>
        <v>612.0557142857142</v>
      </c>
      <c r="X4900" s="2" t="s">
        <v>22</v>
      </c>
    </row>
    <row r="4901" spans="1:24" ht="14.25" customHeight="1" x14ac:dyDescent="0.25">
      <c r="A4901" s="2">
        <v>2349</v>
      </c>
      <c r="B4901" s="2">
        <v>55</v>
      </c>
      <c r="C4901" s="2" t="str">
        <f t="shared" si="684"/>
        <v>Late Adults</v>
      </c>
      <c r="D4901" s="2" t="s">
        <v>23</v>
      </c>
      <c r="E4901" s="2" t="s">
        <v>13</v>
      </c>
      <c r="F4901" s="2">
        <v>832.07</v>
      </c>
      <c r="G4901" s="2">
        <f t="shared" si="685"/>
        <v>3</v>
      </c>
      <c r="H4901" s="6">
        <v>46545</v>
      </c>
      <c r="I4901" s="12" t="str">
        <f t="shared" si="686"/>
        <v>2027</v>
      </c>
      <c r="J4901" s="10" t="str">
        <f t="shared" si="687"/>
        <v>Jun</v>
      </c>
      <c r="K4901" s="12" t="str">
        <f t="shared" si="688"/>
        <v>07</v>
      </c>
      <c r="L4901" s="2" t="s">
        <v>20</v>
      </c>
      <c r="M4901" s="2" t="s">
        <v>15</v>
      </c>
      <c r="N4901" s="2">
        <v>0.14000000000000001</v>
      </c>
      <c r="O4901" s="2" t="s">
        <v>21</v>
      </c>
      <c r="P4901" s="2">
        <v>19</v>
      </c>
      <c r="Q4901" s="2">
        <f t="shared" si="689"/>
        <v>3</v>
      </c>
      <c r="R4901" s="2">
        <v>43.79</v>
      </c>
      <c r="S4901" s="2">
        <f t="shared" si="690"/>
        <v>1</v>
      </c>
      <c r="T4901" s="42">
        <f>DataSet!G2350+DataSet!Q2350+DataSet!S2350</f>
        <v>7</v>
      </c>
      <c r="U4901" s="16" t="str">
        <f t="shared" si="691"/>
        <v>High</v>
      </c>
      <c r="V4901" s="4">
        <v>2</v>
      </c>
      <c r="W4901" s="33">
        <f t="shared" si="692"/>
        <v>581.77119999999991</v>
      </c>
      <c r="X4901" s="2" t="s">
        <v>28</v>
      </c>
    </row>
    <row r="4902" spans="1:24" ht="14.25" customHeight="1" x14ac:dyDescent="0.25">
      <c r="A4902" s="2">
        <v>2482</v>
      </c>
      <c r="B4902" s="2">
        <v>28</v>
      </c>
      <c r="C4902" s="2" t="str">
        <f t="shared" si="684"/>
        <v>Young Adults</v>
      </c>
      <c r="D4902" s="2" t="s">
        <v>23</v>
      </c>
      <c r="E4902" s="2" t="s">
        <v>27</v>
      </c>
      <c r="F4902" s="2">
        <v>166.15</v>
      </c>
      <c r="G4902" s="2">
        <f t="shared" si="685"/>
        <v>1</v>
      </c>
      <c r="H4902" s="6">
        <v>46678</v>
      </c>
      <c r="I4902" s="12" t="str">
        <f t="shared" si="686"/>
        <v>2027</v>
      </c>
      <c r="J4902" s="10" t="str">
        <f t="shared" si="687"/>
        <v>Oct</v>
      </c>
      <c r="K4902" s="12" t="str">
        <f t="shared" si="688"/>
        <v>18</v>
      </c>
      <c r="L4902" s="2" t="s">
        <v>14</v>
      </c>
      <c r="M4902" s="2" t="s">
        <v>15</v>
      </c>
      <c r="N4902" s="2">
        <v>0.14000000000000001</v>
      </c>
      <c r="O4902" s="2" t="s">
        <v>21</v>
      </c>
      <c r="P4902" s="2">
        <v>16</v>
      </c>
      <c r="Q4902" s="2">
        <f t="shared" si="689"/>
        <v>3</v>
      </c>
      <c r="R4902" s="2">
        <v>10.38</v>
      </c>
      <c r="S4902" s="2">
        <f t="shared" si="690"/>
        <v>1</v>
      </c>
      <c r="T4902" s="42">
        <f>DataSet!G2483+DataSet!Q2483+DataSet!S2483</f>
        <v>5</v>
      </c>
      <c r="U4902" s="16" t="str">
        <f t="shared" si="691"/>
        <v>Medium</v>
      </c>
      <c r="V4902" s="4">
        <v>4</v>
      </c>
      <c r="W4902" s="33">
        <f t="shared" si="692"/>
        <v>506.50565217391306</v>
      </c>
      <c r="X4902" s="2" t="s">
        <v>28</v>
      </c>
    </row>
    <row r="4903" spans="1:24" ht="14.25" customHeight="1" x14ac:dyDescent="0.25">
      <c r="A4903" s="2">
        <v>3296</v>
      </c>
      <c r="B4903" s="2">
        <v>30</v>
      </c>
      <c r="C4903" s="2" t="str">
        <f t="shared" si="684"/>
        <v>Early Adults</v>
      </c>
      <c r="D4903" s="2" t="s">
        <v>26</v>
      </c>
      <c r="E4903" s="2" t="s">
        <v>27</v>
      </c>
      <c r="F4903" s="2">
        <v>897.26</v>
      </c>
      <c r="G4903" s="2">
        <f t="shared" si="685"/>
        <v>3</v>
      </c>
      <c r="H4903" s="6">
        <v>47492</v>
      </c>
      <c r="I4903" s="12" t="str">
        <f t="shared" si="686"/>
        <v>2030</v>
      </c>
      <c r="J4903" s="10" t="str">
        <f t="shared" si="687"/>
        <v>Jan</v>
      </c>
      <c r="K4903" s="12" t="str">
        <f t="shared" si="688"/>
        <v>09</v>
      </c>
      <c r="L4903" s="2" t="s">
        <v>24</v>
      </c>
      <c r="M4903" s="2" t="s">
        <v>25</v>
      </c>
      <c r="N4903" s="2">
        <v>0.14000000000000001</v>
      </c>
      <c r="O4903" s="2" t="s">
        <v>16</v>
      </c>
      <c r="P4903" s="2">
        <v>2</v>
      </c>
      <c r="Q4903" s="2">
        <f t="shared" si="689"/>
        <v>1</v>
      </c>
      <c r="R4903" s="2">
        <v>448.63</v>
      </c>
      <c r="S4903" s="2">
        <f t="shared" si="690"/>
        <v>3</v>
      </c>
      <c r="T4903" s="42">
        <f>DataSet!G3297+DataSet!Q3297+DataSet!S3297</f>
        <v>7</v>
      </c>
      <c r="U4903" s="16" t="str">
        <f t="shared" si="691"/>
        <v>High</v>
      </c>
      <c r="V4903" s="4">
        <v>1</v>
      </c>
      <c r="W4903" s="33">
        <f t="shared" si="692"/>
        <v>521.42086956521746</v>
      </c>
      <c r="X4903" s="2" t="s">
        <v>28</v>
      </c>
    </row>
    <row r="4904" spans="1:24" ht="14.25" customHeight="1" x14ac:dyDescent="0.25">
      <c r="A4904" s="2">
        <v>3360</v>
      </c>
      <c r="B4904" s="2">
        <v>24</v>
      </c>
      <c r="C4904" s="2" t="str">
        <f t="shared" si="684"/>
        <v>Young Adults</v>
      </c>
      <c r="D4904" s="2" t="s">
        <v>26</v>
      </c>
      <c r="E4904" s="2" t="s">
        <v>29</v>
      </c>
      <c r="F4904" s="2">
        <v>506.79</v>
      </c>
      <c r="G4904" s="2">
        <f t="shared" si="685"/>
        <v>2</v>
      </c>
      <c r="H4904" s="6">
        <v>47556</v>
      </c>
      <c r="I4904" s="12" t="str">
        <f t="shared" si="686"/>
        <v>2030</v>
      </c>
      <c r="J4904" s="10" t="str">
        <f t="shared" si="687"/>
        <v>Mar</v>
      </c>
      <c r="K4904" s="12" t="str">
        <f t="shared" si="688"/>
        <v>14</v>
      </c>
      <c r="L4904" s="2" t="s">
        <v>24</v>
      </c>
      <c r="M4904" s="2" t="s">
        <v>15</v>
      </c>
      <c r="N4904" s="2">
        <v>0.14000000000000001</v>
      </c>
      <c r="O4904" s="2" t="s">
        <v>16</v>
      </c>
      <c r="P4904" s="2">
        <v>2</v>
      </c>
      <c r="Q4904" s="2">
        <f t="shared" si="689"/>
        <v>1</v>
      </c>
      <c r="R4904" s="2">
        <v>253.4</v>
      </c>
      <c r="S4904" s="2">
        <f t="shared" si="690"/>
        <v>3</v>
      </c>
      <c r="T4904" s="42">
        <f>DataSet!G3361+DataSet!Q3361+DataSet!S3361</f>
        <v>7</v>
      </c>
      <c r="U4904" s="16" t="str">
        <f t="shared" si="691"/>
        <v>High</v>
      </c>
      <c r="V4904" s="4">
        <v>2</v>
      </c>
      <c r="W4904" s="33">
        <f t="shared" si="692"/>
        <v>571.34208333333322</v>
      </c>
      <c r="X4904" s="2" t="s">
        <v>17</v>
      </c>
    </row>
    <row r="4905" spans="1:24" ht="14.25" customHeight="1" x14ac:dyDescent="0.25">
      <c r="A4905" s="2">
        <v>3401</v>
      </c>
      <c r="B4905" s="2">
        <v>21</v>
      </c>
      <c r="C4905" s="2" t="str">
        <f t="shared" si="684"/>
        <v>Young Adults</v>
      </c>
      <c r="D4905" s="2" t="s">
        <v>18</v>
      </c>
      <c r="E4905" s="2" t="s">
        <v>19</v>
      </c>
      <c r="F4905" s="2">
        <v>852.73</v>
      </c>
      <c r="G4905" s="2">
        <f t="shared" si="685"/>
        <v>3</v>
      </c>
      <c r="H4905" s="6">
        <v>47597</v>
      </c>
      <c r="I4905" s="12" t="str">
        <f t="shared" si="686"/>
        <v>2030</v>
      </c>
      <c r="J4905" s="10" t="str">
        <f t="shared" si="687"/>
        <v>Apr</v>
      </c>
      <c r="K4905" s="12" t="str">
        <f t="shared" si="688"/>
        <v>24</v>
      </c>
      <c r="L4905" s="2" t="s">
        <v>30</v>
      </c>
      <c r="M4905" s="2" t="s">
        <v>25</v>
      </c>
      <c r="N4905" s="2">
        <v>0.14000000000000001</v>
      </c>
      <c r="O4905" s="2" t="s">
        <v>16</v>
      </c>
      <c r="P4905" s="2">
        <v>18</v>
      </c>
      <c r="Q4905" s="2">
        <f t="shared" si="689"/>
        <v>3</v>
      </c>
      <c r="R4905" s="2">
        <v>47.37</v>
      </c>
      <c r="S4905" s="2">
        <f t="shared" si="690"/>
        <v>1</v>
      </c>
      <c r="T4905" s="42">
        <f>DataSet!G3402+DataSet!Q3402+DataSet!S3402</f>
        <v>6</v>
      </c>
      <c r="U4905" s="16" t="str">
        <f t="shared" si="691"/>
        <v>Medium</v>
      </c>
      <c r="V4905" s="4">
        <v>4</v>
      </c>
      <c r="W4905" s="33">
        <f t="shared" si="692"/>
        <v>521.97636363636366</v>
      </c>
      <c r="X4905" s="2" t="s">
        <v>28</v>
      </c>
    </row>
    <row r="4906" spans="1:24" ht="14.25" customHeight="1" x14ac:dyDescent="0.25">
      <c r="A4906" s="2">
        <v>3405</v>
      </c>
      <c r="B4906" s="2">
        <v>64</v>
      </c>
      <c r="C4906" s="2" t="str">
        <f t="shared" si="684"/>
        <v>Seniors</v>
      </c>
      <c r="D4906" s="2" t="s">
        <v>12</v>
      </c>
      <c r="E4906" s="2" t="s">
        <v>13</v>
      </c>
      <c r="F4906" s="2">
        <v>288.45</v>
      </c>
      <c r="G4906" s="2">
        <f t="shared" si="685"/>
        <v>1</v>
      </c>
      <c r="H4906" s="6">
        <v>47601</v>
      </c>
      <c r="I4906" s="12" t="str">
        <f t="shared" si="686"/>
        <v>2030</v>
      </c>
      <c r="J4906" s="10" t="str">
        <f t="shared" si="687"/>
        <v>Apr</v>
      </c>
      <c r="K4906" s="12" t="str">
        <f t="shared" si="688"/>
        <v>28</v>
      </c>
      <c r="L4906" s="2" t="s">
        <v>24</v>
      </c>
      <c r="M4906" s="2" t="s">
        <v>25</v>
      </c>
      <c r="N4906" s="2">
        <v>0.14000000000000001</v>
      </c>
      <c r="O4906" s="2" t="s">
        <v>21</v>
      </c>
      <c r="P4906" s="2">
        <v>7</v>
      </c>
      <c r="Q4906" s="2">
        <f t="shared" si="689"/>
        <v>2</v>
      </c>
      <c r="R4906" s="2">
        <v>41.21</v>
      </c>
      <c r="S4906" s="2">
        <f t="shared" si="690"/>
        <v>1</v>
      </c>
      <c r="T4906" s="42">
        <f>DataSet!G3406+DataSet!Q3406+DataSet!S3406</f>
        <v>5</v>
      </c>
      <c r="U4906" s="16" t="str">
        <f t="shared" si="691"/>
        <v>Medium</v>
      </c>
      <c r="V4906" s="4">
        <v>1</v>
      </c>
      <c r="W4906" s="33">
        <f t="shared" si="692"/>
        <v>504.3372727272727</v>
      </c>
      <c r="X4906" s="2" t="s">
        <v>17</v>
      </c>
    </row>
    <row r="4907" spans="1:24" ht="14.25" customHeight="1" x14ac:dyDescent="0.25">
      <c r="A4907" s="2">
        <v>3499</v>
      </c>
      <c r="B4907" s="2">
        <v>25</v>
      </c>
      <c r="C4907" s="2" t="str">
        <f t="shared" si="684"/>
        <v>Young Adults</v>
      </c>
      <c r="D4907" s="2" t="s">
        <v>12</v>
      </c>
      <c r="E4907" s="2" t="s">
        <v>27</v>
      </c>
      <c r="F4907" s="2">
        <v>554.47</v>
      </c>
      <c r="G4907" s="2">
        <f t="shared" si="685"/>
        <v>2</v>
      </c>
      <c r="H4907" s="6">
        <v>47695</v>
      </c>
      <c r="I4907" s="12" t="str">
        <f t="shared" si="686"/>
        <v>2030</v>
      </c>
      <c r="J4907" s="10" t="str">
        <f t="shared" si="687"/>
        <v>Jul</v>
      </c>
      <c r="K4907" s="12" t="str">
        <f t="shared" si="688"/>
        <v>31</v>
      </c>
      <c r="L4907" s="2" t="s">
        <v>30</v>
      </c>
      <c r="M4907" s="2" t="s">
        <v>25</v>
      </c>
      <c r="N4907" s="2">
        <v>0.14000000000000001</v>
      </c>
      <c r="O4907" s="2" t="s">
        <v>21</v>
      </c>
      <c r="P4907" s="2">
        <v>11</v>
      </c>
      <c r="Q4907" s="2">
        <f t="shared" si="689"/>
        <v>2</v>
      </c>
      <c r="R4907" s="2">
        <v>50.41</v>
      </c>
      <c r="S4907" s="2">
        <f t="shared" si="690"/>
        <v>2</v>
      </c>
      <c r="T4907" s="42">
        <f>DataSet!G3500+DataSet!Q3500+DataSet!S3500</f>
        <v>6</v>
      </c>
      <c r="U4907" s="16" t="str">
        <f t="shared" si="691"/>
        <v>Medium</v>
      </c>
      <c r="V4907" s="4">
        <v>2</v>
      </c>
      <c r="W4907" s="33">
        <f t="shared" si="692"/>
        <v>574.14869565217373</v>
      </c>
      <c r="X4907" s="2" t="s">
        <v>17</v>
      </c>
    </row>
    <row r="4908" spans="1:24" ht="14.25" customHeight="1" x14ac:dyDescent="0.25">
      <c r="A4908" s="2">
        <v>3656</v>
      </c>
      <c r="B4908" s="2">
        <v>49</v>
      </c>
      <c r="C4908" s="2" t="str">
        <f t="shared" si="684"/>
        <v>Mid Adults</v>
      </c>
      <c r="D4908" s="2" t="s">
        <v>18</v>
      </c>
      <c r="E4908" s="2" t="s">
        <v>27</v>
      </c>
      <c r="F4908" s="2">
        <v>792.8</v>
      </c>
      <c r="G4908" s="2">
        <f t="shared" si="685"/>
        <v>3</v>
      </c>
      <c r="H4908" s="6">
        <v>47852</v>
      </c>
      <c r="I4908" s="12" t="str">
        <f t="shared" si="686"/>
        <v>2031</v>
      </c>
      <c r="J4908" s="10" t="str">
        <f t="shared" si="687"/>
        <v>Jan</v>
      </c>
      <c r="K4908" s="12" t="str">
        <f t="shared" si="688"/>
        <v>04</v>
      </c>
      <c r="L4908" s="2" t="s">
        <v>30</v>
      </c>
      <c r="M4908" s="2" t="s">
        <v>25</v>
      </c>
      <c r="N4908" s="2">
        <v>0.14000000000000001</v>
      </c>
      <c r="O4908" s="2" t="s">
        <v>16</v>
      </c>
      <c r="P4908" s="2">
        <v>17</v>
      </c>
      <c r="Q4908" s="2">
        <f t="shared" si="689"/>
        <v>3</v>
      </c>
      <c r="R4908" s="2">
        <v>46.64</v>
      </c>
      <c r="S4908" s="2">
        <f t="shared" si="690"/>
        <v>1</v>
      </c>
      <c r="T4908" s="42">
        <f>DataSet!G3657+DataSet!Q3657+DataSet!S3657</f>
        <v>6</v>
      </c>
      <c r="U4908" s="16" t="str">
        <f t="shared" si="691"/>
        <v>Medium</v>
      </c>
      <c r="V4908" s="4">
        <v>1</v>
      </c>
      <c r="W4908" s="33">
        <f t="shared" si="692"/>
        <v>514.6176190476192</v>
      </c>
      <c r="X4908" s="2" t="s">
        <v>22</v>
      </c>
    </row>
    <row r="4909" spans="1:24" ht="14.25" customHeight="1" x14ac:dyDescent="0.25">
      <c r="A4909" s="2">
        <v>3994</v>
      </c>
      <c r="B4909" s="2">
        <v>62</v>
      </c>
      <c r="C4909" s="2" t="str">
        <f t="shared" si="684"/>
        <v>Seniors</v>
      </c>
      <c r="D4909" s="2" t="s">
        <v>18</v>
      </c>
      <c r="E4909" s="2" t="s">
        <v>29</v>
      </c>
      <c r="F4909" s="2">
        <v>420.83</v>
      </c>
      <c r="G4909" s="2">
        <f t="shared" si="685"/>
        <v>2</v>
      </c>
      <c r="H4909" s="6">
        <v>48190</v>
      </c>
      <c r="I4909" s="12" t="str">
        <f t="shared" si="686"/>
        <v>2031</v>
      </c>
      <c r="J4909" s="10" t="str">
        <f t="shared" si="687"/>
        <v>Dec</v>
      </c>
      <c r="K4909" s="12" t="str">
        <f t="shared" si="688"/>
        <v>08</v>
      </c>
      <c r="L4909" s="2" t="s">
        <v>14</v>
      </c>
      <c r="M4909" s="2" t="s">
        <v>25</v>
      </c>
      <c r="N4909" s="2">
        <v>0.14000000000000001</v>
      </c>
      <c r="O4909" s="2" t="s">
        <v>21</v>
      </c>
      <c r="P4909" s="2">
        <v>5</v>
      </c>
      <c r="Q4909" s="2">
        <f t="shared" si="689"/>
        <v>1</v>
      </c>
      <c r="R4909" s="2">
        <v>84.17</v>
      </c>
      <c r="S4909" s="2">
        <f t="shared" si="690"/>
        <v>2</v>
      </c>
      <c r="T4909" s="42">
        <f>DataSet!G3995+DataSet!Q3995+DataSet!S3995</f>
        <v>5</v>
      </c>
      <c r="U4909" s="16" t="str">
        <f t="shared" si="691"/>
        <v>Medium</v>
      </c>
      <c r="V4909" s="4">
        <v>4</v>
      </c>
      <c r="W4909" s="33">
        <f t="shared" si="692"/>
        <v>506.22619047619048</v>
      </c>
      <c r="X4909" s="2" t="s">
        <v>28</v>
      </c>
    </row>
    <row r="4910" spans="1:24" ht="14.25" customHeight="1" x14ac:dyDescent="0.25">
      <c r="A4910" s="2">
        <v>4009</v>
      </c>
      <c r="B4910" s="2">
        <v>35</v>
      </c>
      <c r="C4910" s="2" t="str">
        <f t="shared" si="684"/>
        <v>Early Adults</v>
      </c>
      <c r="D4910" s="2" t="s">
        <v>12</v>
      </c>
      <c r="E4910" s="2" t="s">
        <v>29</v>
      </c>
      <c r="F4910" s="2">
        <v>877.4</v>
      </c>
      <c r="G4910" s="2">
        <f t="shared" si="685"/>
        <v>3</v>
      </c>
      <c r="H4910" s="6">
        <v>48205</v>
      </c>
      <c r="I4910" s="12" t="str">
        <f t="shared" si="686"/>
        <v>2031</v>
      </c>
      <c r="J4910" s="10" t="str">
        <f t="shared" si="687"/>
        <v>Dec</v>
      </c>
      <c r="K4910" s="12" t="str">
        <f t="shared" si="688"/>
        <v>23</v>
      </c>
      <c r="L4910" s="2" t="s">
        <v>20</v>
      </c>
      <c r="M4910" s="2" t="s">
        <v>25</v>
      </c>
      <c r="N4910" s="2">
        <v>0.14000000000000001</v>
      </c>
      <c r="O4910" s="2" t="s">
        <v>16</v>
      </c>
      <c r="P4910" s="2">
        <v>5</v>
      </c>
      <c r="Q4910" s="2">
        <f t="shared" si="689"/>
        <v>1</v>
      </c>
      <c r="R4910" s="2">
        <v>175.48</v>
      </c>
      <c r="S4910" s="2">
        <f t="shared" si="690"/>
        <v>3</v>
      </c>
      <c r="T4910" s="42">
        <f>DataSet!G4010+DataSet!Q4010+DataSet!S4010</f>
        <v>5</v>
      </c>
      <c r="U4910" s="16" t="str">
        <f t="shared" si="691"/>
        <v>Medium</v>
      </c>
      <c r="V4910" s="4">
        <v>4</v>
      </c>
      <c r="W4910" s="33">
        <f t="shared" si="692"/>
        <v>510.49600000000009</v>
      </c>
      <c r="X4910" s="2" t="s">
        <v>17</v>
      </c>
    </row>
    <row r="4911" spans="1:24" ht="14.25" customHeight="1" x14ac:dyDescent="0.25">
      <c r="A4911" s="2">
        <v>4885</v>
      </c>
      <c r="B4911" s="2">
        <v>50</v>
      </c>
      <c r="C4911" s="2" t="str">
        <f t="shared" si="684"/>
        <v>Late Adults</v>
      </c>
      <c r="D4911" s="2" t="s">
        <v>12</v>
      </c>
      <c r="E4911" s="2" t="s">
        <v>19</v>
      </c>
      <c r="F4911" s="2">
        <v>606.01</v>
      </c>
      <c r="G4911" s="2">
        <f t="shared" si="685"/>
        <v>2</v>
      </c>
      <c r="H4911" s="6">
        <v>49081</v>
      </c>
      <c r="I4911" s="12" t="str">
        <f t="shared" si="686"/>
        <v>2034</v>
      </c>
      <c r="J4911" s="10" t="str">
        <f t="shared" si="687"/>
        <v>May</v>
      </c>
      <c r="K4911" s="12" t="str">
        <f t="shared" si="688"/>
        <v>17</v>
      </c>
      <c r="L4911" s="2" t="s">
        <v>30</v>
      </c>
      <c r="M4911" s="2" t="s">
        <v>25</v>
      </c>
      <c r="N4911" s="2">
        <v>0.14000000000000001</v>
      </c>
      <c r="O4911" s="2" t="s">
        <v>16</v>
      </c>
      <c r="P4911" s="2">
        <v>9</v>
      </c>
      <c r="Q4911" s="2">
        <f t="shared" si="689"/>
        <v>2</v>
      </c>
      <c r="R4911" s="2">
        <v>67.33</v>
      </c>
      <c r="S4911" s="2">
        <f t="shared" si="690"/>
        <v>2</v>
      </c>
      <c r="T4911" s="42">
        <f>DataSet!G4886+DataSet!Q4886+DataSet!S4886</f>
        <v>7</v>
      </c>
      <c r="U4911" s="16" t="str">
        <f t="shared" si="691"/>
        <v>High</v>
      </c>
      <c r="V4911" s="4">
        <v>5</v>
      </c>
      <c r="W4911" s="33">
        <f t="shared" si="692"/>
        <v>587.78461538461534</v>
      </c>
      <c r="X4911" s="2" t="s">
        <v>28</v>
      </c>
    </row>
    <row r="4912" spans="1:24" ht="14.25" customHeight="1" x14ac:dyDescent="0.25">
      <c r="A4912" s="2">
        <v>4978</v>
      </c>
      <c r="B4912" s="2">
        <v>60</v>
      </c>
      <c r="C4912" s="2" t="str">
        <f t="shared" si="684"/>
        <v>Seniors</v>
      </c>
      <c r="D4912" s="2" t="s">
        <v>26</v>
      </c>
      <c r="E4912" s="2" t="s">
        <v>29</v>
      </c>
      <c r="F4912" s="2">
        <v>281.3</v>
      </c>
      <c r="G4912" s="2">
        <f t="shared" si="685"/>
        <v>1</v>
      </c>
      <c r="H4912" s="6">
        <v>49174</v>
      </c>
      <c r="I4912" s="12" t="str">
        <f t="shared" si="686"/>
        <v>2034</v>
      </c>
      <c r="J4912" s="10" t="str">
        <f t="shared" si="687"/>
        <v>Aug</v>
      </c>
      <c r="K4912" s="12" t="str">
        <f t="shared" si="688"/>
        <v>18</v>
      </c>
      <c r="L4912" s="2" t="s">
        <v>24</v>
      </c>
      <c r="M4912" s="2" t="s">
        <v>25</v>
      </c>
      <c r="N4912" s="2">
        <v>0.14000000000000001</v>
      </c>
      <c r="O4912" s="2" t="s">
        <v>16</v>
      </c>
      <c r="P4912" s="2">
        <v>3</v>
      </c>
      <c r="Q4912" s="2">
        <f t="shared" si="689"/>
        <v>1</v>
      </c>
      <c r="R4912" s="2">
        <v>93.77</v>
      </c>
      <c r="S4912" s="2">
        <f t="shared" si="690"/>
        <v>2</v>
      </c>
      <c r="T4912" s="42">
        <f>DataSet!G4979+DataSet!Q4979+DataSet!S4979</f>
        <v>7</v>
      </c>
      <c r="U4912" s="16" t="str">
        <f t="shared" si="691"/>
        <v>High</v>
      </c>
      <c r="V4912" s="4">
        <v>3</v>
      </c>
      <c r="W4912" s="33">
        <f t="shared" si="692"/>
        <v>437.64058823529416</v>
      </c>
      <c r="X4912" s="2" t="s">
        <v>17</v>
      </c>
    </row>
    <row r="4913" spans="1:24" ht="14.25" customHeight="1" x14ac:dyDescent="0.25">
      <c r="A4913" s="2">
        <v>34</v>
      </c>
      <c r="B4913" s="2">
        <v>33</v>
      </c>
      <c r="C4913" s="2" t="str">
        <f t="shared" si="684"/>
        <v>Early Adults</v>
      </c>
      <c r="D4913" s="2" t="s">
        <v>23</v>
      </c>
      <c r="E4913" s="2" t="s">
        <v>13</v>
      </c>
      <c r="F4913" s="2">
        <v>514.99</v>
      </c>
      <c r="G4913" s="2">
        <f t="shared" si="685"/>
        <v>2</v>
      </c>
      <c r="H4913" s="6">
        <v>44230</v>
      </c>
      <c r="I4913" s="12" t="str">
        <f t="shared" si="686"/>
        <v>2021</v>
      </c>
      <c r="J4913" s="10" t="str">
        <f t="shared" si="687"/>
        <v>Feb</v>
      </c>
      <c r="K4913" s="12" t="str">
        <f t="shared" si="688"/>
        <v>03</v>
      </c>
      <c r="L4913" s="2" t="s">
        <v>30</v>
      </c>
      <c r="M4913" s="2" t="s">
        <v>15</v>
      </c>
      <c r="N4913" s="2">
        <v>0.13</v>
      </c>
      <c r="O4913" s="2" t="s">
        <v>21</v>
      </c>
      <c r="P4913" s="2">
        <v>6</v>
      </c>
      <c r="Q4913" s="2">
        <f t="shared" si="689"/>
        <v>2</v>
      </c>
      <c r="R4913" s="2">
        <v>85.83</v>
      </c>
      <c r="S4913" s="2">
        <f t="shared" si="690"/>
        <v>2</v>
      </c>
      <c r="T4913" s="42">
        <f>DataSet!G35+DataSet!Q35+DataSet!S35</f>
        <v>4</v>
      </c>
      <c r="U4913" s="16" t="str">
        <f t="shared" si="691"/>
        <v>Low</v>
      </c>
      <c r="V4913" s="4">
        <v>1</v>
      </c>
      <c r="W4913" s="33">
        <f t="shared" si="692"/>
        <v>500.70850000000002</v>
      </c>
      <c r="X4913" s="2" t="s">
        <v>17</v>
      </c>
    </row>
    <row r="4914" spans="1:24" ht="14.25" customHeight="1" x14ac:dyDescent="0.25">
      <c r="A4914" s="2">
        <v>64</v>
      </c>
      <c r="B4914" s="2">
        <v>58</v>
      </c>
      <c r="C4914" s="2" t="str">
        <f t="shared" si="684"/>
        <v>Late Adults</v>
      </c>
      <c r="D4914" s="2" t="s">
        <v>26</v>
      </c>
      <c r="E4914" s="2" t="s">
        <v>13</v>
      </c>
      <c r="F4914" s="2">
        <v>672.02</v>
      </c>
      <c r="G4914" s="2">
        <f t="shared" si="685"/>
        <v>3</v>
      </c>
      <c r="H4914" s="6">
        <v>44260</v>
      </c>
      <c r="I4914" s="12" t="str">
        <f t="shared" si="686"/>
        <v>2021</v>
      </c>
      <c r="J4914" s="10" t="str">
        <f t="shared" si="687"/>
        <v>Mar</v>
      </c>
      <c r="K4914" s="12" t="str">
        <f t="shared" si="688"/>
        <v>05</v>
      </c>
      <c r="L4914" s="2" t="s">
        <v>24</v>
      </c>
      <c r="M4914" s="2" t="s">
        <v>25</v>
      </c>
      <c r="N4914" s="2">
        <v>0.13</v>
      </c>
      <c r="O4914" s="2" t="s">
        <v>16</v>
      </c>
      <c r="P4914" s="2">
        <v>18</v>
      </c>
      <c r="Q4914" s="2">
        <f t="shared" si="689"/>
        <v>3</v>
      </c>
      <c r="R4914" s="2">
        <v>37.33</v>
      </c>
      <c r="S4914" s="2">
        <f t="shared" si="690"/>
        <v>1</v>
      </c>
      <c r="T4914" s="42">
        <f>DataSet!G65+DataSet!Q65+DataSet!S65</f>
        <v>4</v>
      </c>
      <c r="U4914" s="16" t="str">
        <f t="shared" si="691"/>
        <v>Low</v>
      </c>
      <c r="V4914" s="4">
        <v>2</v>
      </c>
      <c r="W4914" s="33">
        <f t="shared" si="692"/>
        <v>575.04318181818178</v>
      </c>
      <c r="X4914" s="2" t="s">
        <v>28</v>
      </c>
    </row>
    <row r="4915" spans="1:24" ht="14.25" customHeight="1" x14ac:dyDescent="0.25">
      <c r="A4915" s="2">
        <v>367</v>
      </c>
      <c r="B4915" s="2">
        <v>25</v>
      </c>
      <c r="C4915" s="2" t="str">
        <f t="shared" si="684"/>
        <v>Young Adults</v>
      </c>
      <c r="D4915" s="2" t="s">
        <v>12</v>
      </c>
      <c r="E4915" s="2" t="s">
        <v>19</v>
      </c>
      <c r="F4915" s="2">
        <v>586.59</v>
      </c>
      <c r="G4915" s="2">
        <f t="shared" si="685"/>
        <v>2</v>
      </c>
      <c r="H4915" s="6">
        <v>44563</v>
      </c>
      <c r="I4915" s="12" t="str">
        <f t="shared" si="686"/>
        <v>2022</v>
      </c>
      <c r="J4915" s="10" t="str">
        <f t="shared" si="687"/>
        <v>Jan</v>
      </c>
      <c r="K4915" s="12" t="str">
        <f t="shared" si="688"/>
        <v>02</v>
      </c>
      <c r="L4915" s="2" t="s">
        <v>14</v>
      </c>
      <c r="M4915" s="2" t="s">
        <v>15</v>
      </c>
      <c r="N4915" s="2">
        <v>0.13</v>
      </c>
      <c r="O4915" s="2" t="s">
        <v>16</v>
      </c>
      <c r="P4915" s="2">
        <v>11</v>
      </c>
      <c r="Q4915" s="2">
        <f t="shared" si="689"/>
        <v>2</v>
      </c>
      <c r="R4915" s="2">
        <v>53.33</v>
      </c>
      <c r="S4915" s="2">
        <f t="shared" si="690"/>
        <v>2</v>
      </c>
      <c r="T4915" s="42">
        <f>DataSet!G368+DataSet!Q368+DataSet!S368</f>
        <v>7</v>
      </c>
      <c r="U4915" s="16" t="str">
        <f t="shared" si="691"/>
        <v>High</v>
      </c>
      <c r="V4915" s="4">
        <v>4</v>
      </c>
      <c r="W4915" s="33">
        <f t="shared" si="692"/>
        <v>491.18526315789478</v>
      </c>
      <c r="X4915" s="2" t="s">
        <v>22</v>
      </c>
    </row>
    <row r="4916" spans="1:24" ht="14.25" customHeight="1" x14ac:dyDescent="0.25">
      <c r="A4916" s="2">
        <v>382</v>
      </c>
      <c r="B4916" s="2">
        <v>36</v>
      </c>
      <c r="C4916" s="2" t="str">
        <f t="shared" si="684"/>
        <v>Early Adults</v>
      </c>
      <c r="D4916" s="2" t="s">
        <v>12</v>
      </c>
      <c r="E4916" s="2" t="s">
        <v>27</v>
      </c>
      <c r="F4916" s="2">
        <v>616.34</v>
      </c>
      <c r="G4916" s="2">
        <f t="shared" si="685"/>
        <v>2</v>
      </c>
      <c r="H4916" s="6">
        <v>44578</v>
      </c>
      <c r="I4916" s="12" t="str">
        <f t="shared" si="686"/>
        <v>2022</v>
      </c>
      <c r="J4916" s="10" t="str">
        <f t="shared" si="687"/>
        <v>Jan</v>
      </c>
      <c r="K4916" s="12" t="str">
        <f t="shared" si="688"/>
        <v>17</v>
      </c>
      <c r="L4916" s="2" t="s">
        <v>20</v>
      </c>
      <c r="M4916" s="2" t="s">
        <v>15</v>
      </c>
      <c r="N4916" s="2">
        <v>0.13</v>
      </c>
      <c r="O4916" s="2" t="s">
        <v>21</v>
      </c>
      <c r="P4916" s="2">
        <v>2</v>
      </c>
      <c r="Q4916" s="2">
        <f t="shared" si="689"/>
        <v>1</v>
      </c>
      <c r="R4916" s="2">
        <v>308.17</v>
      </c>
      <c r="S4916" s="2">
        <f t="shared" si="690"/>
        <v>3</v>
      </c>
      <c r="T4916" s="42">
        <f>DataSet!G383+DataSet!Q383+DataSet!S383</f>
        <v>5</v>
      </c>
      <c r="U4916" s="16" t="str">
        <f t="shared" si="691"/>
        <v>Medium</v>
      </c>
      <c r="V4916" s="4">
        <v>4</v>
      </c>
      <c r="W4916" s="33">
        <f t="shared" si="692"/>
        <v>485.88499999999999</v>
      </c>
      <c r="X4916" s="2" t="s">
        <v>28</v>
      </c>
    </row>
    <row r="4917" spans="1:24" ht="14.25" customHeight="1" x14ac:dyDescent="0.25">
      <c r="A4917" s="2">
        <v>885</v>
      </c>
      <c r="B4917" s="2">
        <v>61</v>
      </c>
      <c r="C4917" s="2" t="str">
        <f t="shared" si="684"/>
        <v>Seniors</v>
      </c>
      <c r="D4917" s="2" t="s">
        <v>12</v>
      </c>
      <c r="E4917" s="2" t="s">
        <v>27</v>
      </c>
      <c r="F4917" s="2">
        <v>498.44</v>
      </c>
      <c r="G4917" s="2">
        <f t="shared" si="685"/>
        <v>2</v>
      </c>
      <c r="H4917" s="6">
        <v>45081</v>
      </c>
      <c r="I4917" s="12" t="str">
        <f t="shared" si="686"/>
        <v>2023</v>
      </c>
      <c r="J4917" s="10" t="str">
        <f t="shared" si="687"/>
        <v>Jun</v>
      </c>
      <c r="K4917" s="12" t="str">
        <f t="shared" si="688"/>
        <v>04</v>
      </c>
      <c r="L4917" s="2" t="s">
        <v>14</v>
      </c>
      <c r="M4917" s="2" t="s">
        <v>25</v>
      </c>
      <c r="N4917" s="2">
        <v>0.13</v>
      </c>
      <c r="O4917" s="2" t="s">
        <v>21</v>
      </c>
      <c r="P4917" s="2">
        <v>10</v>
      </c>
      <c r="Q4917" s="2">
        <f t="shared" si="689"/>
        <v>2</v>
      </c>
      <c r="R4917" s="2">
        <v>49.84</v>
      </c>
      <c r="S4917" s="2">
        <f t="shared" si="690"/>
        <v>1</v>
      </c>
      <c r="T4917" s="42">
        <f>DataSet!G886+DataSet!Q886+DataSet!S886</f>
        <v>5</v>
      </c>
      <c r="U4917" s="16" t="str">
        <f t="shared" si="691"/>
        <v>Medium</v>
      </c>
      <c r="V4917" s="4">
        <v>3</v>
      </c>
      <c r="W4917" s="33">
        <f t="shared" si="692"/>
        <v>447.41187499999995</v>
      </c>
      <c r="X4917" s="2" t="s">
        <v>22</v>
      </c>
    </row>
    <row r="4918" spans="1:24" ht="14.25" customHeight="1" x14ac:dyDescent="0.25">
      <c r="A4918" s="2">
        <v>1499</v>
      </c>
      <c r="B4918" s="2">
        <v>38</v>
      </c>
      <c r="C4918" s="2" t="str">
        <f t="shared" si="684"/>
        <v>Early Adults</v>
      </c>
      <c r="D4918" s="2" t="s">
        <v>26</v>
      </c>
      <c r="E4918" s="2" t="s">
        <v>29</v>
      </c>
      <c r="F4918" s="2">
        <v>837.47</v>
      </c>
      <c r="G4918" s="2">
        <f t="shared" si="685"/>
        <v>3</v>
      </c>
      <c r="H4918" s="6">
        <v>45695</v>
      </c>
      <c r="I4918" s="12" t="str">
        <f t="shared" si="686"/>
        <v>2025</v>
      </c>
      <c r="J4918" s="10" t="str">
        <f t="shared" si="687"/>
        <v>Feb</v>
      </c>
      <c r="K4918" s="12" t="str">
        <f t="shared" si="688"/>
        <v>07</v>
      </c>
      <c r="L4918" s="2" t="s">
        <v>20</v>
      </c>
      <c r="M4918" s="2" t="s">
        <v>15</v>
      </c>
      <c r="N4918" s="2">
        <v>0.13</v>
      </c>
      <c r="O4918" s="2" t="s">
        <v>16</v>
      </c>
      <c r="P4918" s="2">
        <v>17</v>
      </c>
      <c r="Q4918" s="2">
        <f t="shared" si="689"/>
        <v>3</v>
      </c>
      <c r="R4918" s="2">
        <v>49.26</v>
      </c>
      <c r="S4918" s="2">
        <f t="shared" si="690"/>
        <v>1</v>
      </c>
      <c r="T4918" s="42">
        <f>DataSet!G1500+DataSet!Q1500+DataSet!S1500</f>
        <v>6</v>
      </c>
      <c r="U4918" s="16" t="str">
        <f t="shared" si="691"/>
        <v>Medium</v>
      </c>
      <c r="V4918" s="4">
        <v>1</v>
      </c>
      <c r="W4918" s="33">
        <f t="shared" si="692"/>
        <v>499.95684210526315</v>
      </c>
      <c r="X4918" s="2" t="s">
        <v>22</v>
      </c>
    </row>
    <row r="4919" spans="1:24" ht="14.25" customHeight="1" x14ac:dyDescent="0.25">
      <c r="A4919" s="2">
        <v>1605</v>
      </c>
      <c r="B4919" s="2">
        <v>38</v>
      </c>
      <c r="C4919" s="2" t="str">
        <f t="shared" si="684"/>
        <v>Early Adults</v>
      </c>
      <c r="D4919" s="2" t="s">
        <v>18</v>
      </c>
      <c r="E4919" s="2" t="s">
        <v>19</v>
      </c>
      <c r="F4919" s="2">
        <v>323.33999999999997</v>
      </c>
      <c r="G4919" s="2">
        <f t="shared" si="685"/>
        <v>1</v>
      </c>
      <c r="H4919" s="6">
        <v>45801</v>
      </c>
      <c r="I4919" s="12" t="str">
        <f t="shared" si="686"/>
        <v>2025</v>
      </c>
      <c r="J4919" s="10" t="str">
        <f t="shared" si="687"/>
        <v>May</v>
      </c>
      <c r="K4919" s="12" t="str">
        <f t="shared" si="688"/>
        <v>24</v>
      </c>
      <c r="L4919" s="2" t="s">
        <v>30</v>
      </c>
      <c r="M4919" s="2" t="s">
        <v>25</v>
      </c>
      <c r="N4919" s="2">
        <v>0.13</v>
      </c>
      <c r="O4919" s="2" t="s">
        <v>16</v>
      </c>
      <c r="P4919" s="2">
        <v>4</v>
      </c>
      <c r="Q4919" s="2">
        <f t="shared" si="689"/>
        <v>1</v>
      </c>
      <c r="R4919" s="2">
        <v>80.83</v>
      </c>
      <c r="S4919" s="2">
        <f t="shared" si="690"/>
        <v>2</v>
      </c>
      <c r="T4919" s="42">
        <f>DataSet!G1606+DataSet!Q1606+DataSet!S1606</f>
        <v>7</v>
      </c>
      <c r="U4919" s="16" t="str">
        <f t="shared" si="691"/>
        <v>High</v>
      </c>
      <c r="V4919" s="4">
        <v>4</v>
      </c>
      <c r="W4919" s="33">
        <f t="shared" si="692"/>
        <v>478.21117647058827</v>
      </c>
      <c r="X4919" s="2" t="s">
        <v>17</v>
      </c>
    </row>
    <row r="4920" spans="1:24" ht="14.25" customHeight="1" x14ac:dyDescent="0.25">
      <c r="A4920" s="2">
        <v>1971</v>
      </c>
      <c r="B4920" s="2">
        <v>57</v>
      </c>
      <c r="C4920" s="2" t="str">
        <f t="shared" si="684"/>
        <v>Late Adults</v>
      </c>
      <c r="D4920" s="2" t="s">
        <v>26</v>
      </c>
      <c r="E4920" s="2" t="s">
        <v>29</v>
      </c>
      <c r="F4920" s="2">
        <v>767.09</v>
      </c>
      <c r="G4920" s="2">
        <f t="shared" si="685"/>
        <v>3</v>
      </c>
      <c r="H4920" s="6">
        <v>46167</v>
      </c>
      <c r="I4920" s="12" t="str">
        <f t="shared" si="686"/>
        <v>2026</v>
      </c>
      <c r="J4920" s="10" t="str">
        <f t="shared" si="687"/>
        <v>May</v>
      </c>
      <c r="K4920" s="12" t="str">
        <f t="shared" si="688"/>
        <v>25</v>
      </c>
      <c r="L4920" s="2" t="s">
        <v>24</v>
      </c>
      <c r="M4920" s="2" t="s">
        <v>15</v>
      </c>
      <c r="N4920" s="2">
        <v>0.13</v>
      </c>
      <c r="O4920" s="2" t="s">
        <v>21</v>
      </c>
      <c r="P4920" s="2">
        <v>6</v>
      </c>
      <c r="Q4920" s="2">
        <f t="shared" si="689"/>
        <v>2</v>
      </c>
      <c r="R4920" s="2">
        <v>127.85</v>
      </c>
      <c r="S4920" s="2">
        <f t="shared" si="690"/>
        <v>2</v>
      </c>
      <c r="T4920" s="42">
        <f>DataSet!G1972+DataSet!Q1972+DataSet!S1972</f>
        <v>6</v>
      </c>
      <c r="U4920" s="16" t="str">
        <f t="shared" si="691"/>
        <v>Medium</v>
      </c>
      <c r="V4920" s="4">
        <v>4</v>
      </c>
      <c r="W4920" s="33">
        <f t="shared" si="692"/>
        <v>487.89062500000006</v>
      </c>
      <c r="X4920" s="2" t="s">
        <v>17</v>
      </c>
    </row>
    <row r="4921" spans="1:24" ht="14.25" customHeight="1" x14ac:dyDescent="0.25">
      <c r="A4921" s="2">
        <v>1981</v>
      </c>
      <c r="B4921" s="2">
        <v>68</v>
      </c>
      <c r="C4921" s="2" t="str">
        <f t="shared" si="684"/>
        <v>Seniors</v>
      </c>
      <c r="D4921" s="2" t="s">
        <v>26</v>
      </c>
      <c r="E4921" s="2" t="s">
        <v>29</v>
      </c>
      <c r="F4921" s="2">
        <v>669.26</v>
      </c>
      <c r="G4921" s="2">
        <f t="shared" si="685"/>
        <v>3</v>
      </c>
      <c r="H4921" s="6">
        <v>46177</v>
      </c>
      <c r="I4921" s="12" t="str">
        <f t="shared" si="686"/>
        <v>2026</v>
      </c>
      <c r="J4921" s="10" t="str">
        <f t="shared" si="687"/>
        <v>Jun</v>
      </c>
      <c r="K4921" s="12" t="str">
        <f t="shared" si="688"/>
        <v>04</v>
      </c>
      <c r="L4921" s="2" t="s">
        <v>20</v>
      </c>
      <c r="M4921" s="2" t="s">
        <v>15</v>
      </c>
      <c r="N4921" s="2">
        <v>0.13</v>
      </c>
      <c r="O4921" s="2" t="s">
        <v>16</v>
      </c>
      <c r="P4921" s="2">
        <v>7</v>
      </c>
      <c r="Q4921" s="2">
        <f t="shared" si="689"/>
        <v>2</v>
      </c>
      <c r="R4921" s="2">
        <v>95.61</v>
      </c>
      <c r="S4921" s="2">
        <f t="shared" si="690"/>
        <v>2</v>
      </c>
      <c r="T4921" s="42">
        <f>DataSet!G1982+DataSet!Q1982+DataSet!S1982</f>
        <v>4</v>
      </c>
      <c r="U4921" s="16" t="str">
        <f t="shared" si="691"/>
        <v>Low</v>
      </c>
      <c r="V4921" s="4">
        <v>2</v>
      </c>
      <c r="W4921" s="33">
        <f t="shared" si="692"/>
        <v>570.425238095238</v>
      </c>
      <c r="X4921" s="2" t="s">
        <v>28</v>
      </c>
    </row>
    <row r="4922" spans="1:24" ht="14.25" customHeight="1" x14ac:dyDescent="0.25">
      <c r="A4922" s="2">
        <v>2143</v>
      </c>
      <c r="B4922" s="2">
        <v>18</v>
      </c>
      <c r="C4922" s="2" t="str">
        <f t="shared" si="684"/>
        <v>Young Adults</v>
      </c>
      <c r="D4922" s="2" t="s">
        <v>23</v>
      </c>
      <c r="E4922" s="2" t="s">
        <v>27</v>
      </c>
      <c r="F4922" s="2">
        <v>713.02</v>
      </c>
      <c r="G4922" s="2">
        <f t="shared" si="685"/>
        <v>3</v>
      </c>
      <c r="H4922" s="6">
        <v>46339</v>
      </c>
      <c r="I4922" s="12" t="str">
        <f t="shared" si="686"/>
        <v>2026</v>
      </c>
      <c r="J4922" s="10" t="str">
        <f t="shared" si="687"/>
        <v>Nov</v>
      </c>
      <c r="K4922" s="12" t="str">
        <f t="shared" si="688"/>
        <v>13</v>
      </c>
      <c r="L4922" s="2" t="s">
        <v>14</v>
      </c>
      <c r="M4922" s="2" t="s">
        <v>15</v>
      </c>
      <c r="N4922" s="2">
        <v>0.13</v>
      </c>
      <c r="O4922" s="2" t="s">
        <v>21</v>
      </c>
      <c r="P4922" s="2">
        <v>13</v>
      </c>
      <c r="Q4922" s="2">
        <f t="shared" si="689"/>
        <v>2</v>
      </c>
      <c r="R4922" s="2">
        <v>54.85</v>
      </c>
      <c r="S4922" s="2">
        <f t="shared" si="690"/>
        <v>2</v>
      </c>
      <c r="T4922" s="42">
        <f>DataSet!G2144+DataSet!Q2144+DataSet!S2144</f>
        <v>5</v>
      </c>
      <c r="U4922" s="16" t="str">
        <f t="shared" si="691"/>
        <v>Medium</v>
      </c>
      <c r="V4922" s="4">
        <v>5</v>
      </c>
      <c r="W4922" s="33">
        <f t="shared" si="692"/>
        <v>586.26583333333326</v>
      </c>
      <c r="X4922" s="2" t="s">
        <v>17</v>
      </c>
    </row>
    <row r="4923" spans="1:24" ht="14.25" customHeight="1" x14ac:dyDescent="0.25">
      <c r="A4923" s="2">
        <v>2289</v>
      </c>
      <c r="B4923" s="2">
        <v>27</v>
      </c>
      <c r="C4923" s="2" t="str">
        <f t="shared" si="684"/>
        <v>Young Adults</v>
      </c>
      <c r="D4923" s="2" t="s">
        <v>12</v>
      </c>
      <c r="E4923" s="2" t="s">
        <v>19</v>
      </c>
      <c r="F4923" s="2">
        <v>739.4</v>
      </c>
      <c r="G4923" s="2">
        <f t="shared" si="685"/>
        <v>3</v>
      </c>
      <c r="H4923" s="6">
        <v>46485</v>
      </c>
      <c r="I4923" s="12" t="str">
        <f t="shared" si="686"/>
        <v>2027</v>
      </c>
      <c r="J4923" s="10" t="str">
        <f t="shared" si="687"/>
        <v>Apr</v>
      </c>
      <c r="K4923" s="12" t="str">
        <f t="shared" si="688"/>
        <v>08</v>
      </c>
      <c r="L4923" s="2" t="s">
        <v>24</v>
      </c>
      <c r="M4923" s="2" t="s">
        <v>15</v>
      </c>
      <c r="N4923" s="2">
        <v>0.13</v>
      </c>
      <c r="O4923" s="2" t="s">
        <v>16</v>
      </c>
      <c r="P4923" s="2">
        <v>18</v>
      </c>
      <c r="Q4923" s="2">
        <f t="shared" si="689"/>
        <v>3</v>
      </c>
      <c r="R4923" s="2">
        <v>41.08</v>
      </c>
      <c r="S4923" s="2">
        <f t="shared" si="690"/>
        <v>1</v>
      </c>
      <c r="T4923" s="42">
        <f>DataSet!G2290+DataSet!Q2290+DataSet!S2290</f>
        <v>5</v>
      </c>
      <c r="U4923" s="16" t="str">
        <f t="shared" si="691"/>
        <v>Medium</v>
      </c>
      <c r="V4923" s="4">
        <v>5</v>
      </c>
      <c r="W4923" s="33">
        <f t="shared" si="692"/>
        <v>574.74272727272728</v>
      </c>
      <c r="X4923" s="2" t="s">
        <v>22</v>
      </c>
    </row>
    <row r="4924" spans="1:24" ht="14.25" customHeight="1" x14ac:dyDescent="0.25">
      <c r="A4924" s="2">
        <v>2323</v>
      </c>
      <c r="B4924" s="2">
        <v>32</v>
      </c>
      <c r="C4924" s="2" t="str">
        <f t="shared" si="684"/>
        <v>Early Adults</v>
      </c>
      <c r="D4924" s="2" t="s">
        <v>26</v>
      </c>
      <c r="E4924" s="2" t="s">
        <v>13</v>
      </c>
      <c r="F4924" s="2">
        <v>265.83</v>
      </c>
      <c r="G4924" s="2">
        <f t="shared" si="685"/>
        <v>1</v>
      </c>
      <c r="H4924" s="6">
        <v>46519</v>
      </c>
      <c r="I4924" s="12" t="str">
        <f t="shared" si="686"/>
        <v>2027</v>
      </c>
      <c r="J4924" s="10" t="str">
        <f t="shared" si="687"/>
        <v>May</v>
      </c>
      <c r="K4924" s="12" t="str">
        <f t="shared" si="688"/>
        <v>12</v>
      </c>
      <c r="L4924" s="2" t="s">
        <v>24</v>
      </c>
      <c r="M4924" s="2" t="s">
        <v>25</v>
      </c>
      <c r="N4924" s="2">
        <v>0.13</v>
      </c>
      <c r="O4924" s="2" t="s">
        <v>21</v>
      </c>
      <c r="P4924" s="2">
        <v>4</v>
      </c>
      <c r="Q4924" s="2">
        <f t="shared" si="689"/>
        <v>1</v>
      </c>
      <c r="R4924" s="2">
        <v>66.459999999999994</v>
      </c>
      <c r="S4924" s="2">
        <f t="shared" si="690"/>
        <v>2</v>
      </c>
      <c r="T4924" s="42">
        <f>DataSet!G2324+DataSet!Q2324+DataSet!S2324</f>
        <v>8</v>
      </c>
      <c r="U4924" s="16" t="str">
        <f t="shared" si="691"/>
        <v>High</v>
      </c>
      <c r="V4924" s="4">
        <v>2</v>
      </c>
      <c r="W4924" s="33">
        <f t="shared" si="692"/>
        <v>565.48350000000005</v>
      </c>
      <c r="X4924" s="2" t="s">
        <v>22</v>
      </c>
    </row>
    <row r="4925" spans="1:24" ht="14.25" customHeight="1" x14ac:dyDescent="0.25">
      <c r="A4925" s="2">
        <v>2396</v>
      </c>
      <c r="B4925" s="2">
        <v>66</v>
      </c>
      <c r="C4925" s="2" t="str">
        <f t="shared" si="684"/>
        <v>Seniors</v>
      </c>
      <c r="D4925" s="2" t="s">
        <v>18</v>
      </c>
      <c r="E4925" s="2" t="s">
        <v>29</v>
      </c>
      <c r="F4925" s="2">
        <v>947.68</v>
      </c>
      <c r="G4925" s="2">
        <f t="shared" si="685"/>
        <v>3</v>
      </c>
      <c r="H4925" s="6">
        <v>46592</v>
      </c>
      <c r="I4925" s="12" t="str">
        <f t="shared" si="686"/>
        <v>2027</v>
      </c>
      <c r="J4925" s="10" t="str">
        <f t="shared" si="687"/>
        <v>Jul</v>
      </c>
      <c r="K4925" s="12" t="str">
        <f t="shared" si="688"/>
        <v>24</v>
      </c>
      <c r="L4925" s="2" t="s">
        <v>30</v>
      </c>
      <c r="M4925" s="2" t="s">
        <v>25</v>
      </c>
      <c r="N4925" s="2">
        <v>0.13</v>
      </c>
      <c r="O4925" s="2" t="s">
        <v>16</v>
      </c>
      <c r="P4925" s="2">
        <v>7</v>
      </c>
      <c r="Q4925" s="2">
        <f t="shared" si="689"/>
        <v>2</v>
      </c>
      <c r="R4925" s="2">
        <v>135.38</v>
      </c>
      <c r="S4925" s="2">
        <f t="shared" si="690"/>
        <v>2</v>
      </c>
      <c r="T4925" s="42">
        <f>DataSet!G2397+DataSet!Q2397+DataSet!S2397</f>
        <v>6</v>
      </c>
      <c r="U4925" s="16" t="str">
        <f t="shared" si="691"/>
        <v>Medium</v>
      </c>
      <c r="V4925" s="4">
        <v>2</v>
      </c>
      <c r="W4925" s="33">
        <f t="shared" si="692"/>
        <v>581.25473684210522</v>
      </c>
      <c r="X4925" s="2" t="s">
        <v>17</v>
      </c>
    </row>
    <row r="4926" spans="1:24" ht="14.25" customHeight="1" x14ac:dyDescent="0.25">
      <c r="A4926" s="2">
        <v>2991</v>
      </c>
      <c r="B4926" s="2">
        <v>66</v>
      </c>
      <c r="C4926" s="2" t="str">
        <f t="shared" si="684"/>
        <v>Seniors</v>
      </c>
      <c r="D4926" s="2" t="s">
        <v>12</v>
      </c>
      <c r="E4926" s="2" t="s">
        <v>27</v>
      </c>
      <c r="F4926" s="2">
        <v>486.59</v>
      </c>
      <c r="G4926" s="2">
        <f t="shared" si="685"/>
        <v>2</v>
      </c>
      <c r="H4926" s="6">
        <v>47187</v>
      </c>
      <c r="I4926" s="12" t="str">
        <f t="shared" si="686"/>
        <v>2029</v>
      </c>
      <c r="J4926" s="10" t="str">
        <f t="shared" si="687"/>
        <v>Mar</v>
      </c>
      <c r="K4926" s="12" t="str">
        <f t="shared" si="688"/>
        <v>10</v>
      </c>
      <c r="L4926" s="2" t="s">
        <v>30</v>
      </c>
      <c r="M4926" s="2" t="s">
        <v>15</v>
      </c>
      <c r="N4926" s="2">
        <v>0.13</v>
      </c>
      <c r="O4926" s="2" t="s">
        <v>16</v>
      </c>
      <c r="P4926" s="2">
        <v>15</v>
      </c>
      <c r="Q4926" s="2">
        <f t="shared" si="689"/>
        <v>2</v>
      </c>
      <c r="R4926" s="2">
        <v>32.44</v>
      </c>
      <c r="S4926" s="2">
        <f t="shared" si="690"/>
        <v>1</v>
      </c>
      <c r="T4926" s="42">
        <f>DataSet!G2992+DataSet!Q2992+DataSet!S2992</f>
        <v>6</v>
      </c>
      <c r="U4926" s="16" t="str">
        <f t="shared" si="691"/>
        <v>Medium</v>
      </c>
      <c r="V4926" s="4">
        <v>5</v>
      </c>
      <c r="W4926" s="33">
        <f t="shared" si="692"/>
        <v>558.27699999999993</v>
      </c>
      <c r="X4926" s="2" t="s">
        <v>17</v>
      </c>
    </row>
    <row r="4927" spans="1:24" ht="14.25" customHeight="1" x14ac:dyDescent="0.25">
      <c r="A4927" s="2">
        <v>3062</v>
      </c>
      <c r="B4927" s="2">
        <v>68</v>
      </c>
      <c r="C4927" s="2" t="str">
        <f t="shared" si="684"/>
        <v>Seniors</v>
      </c>
      <c r="D4927" s="2" t="s">
        <v>23</v>
      </c>
      <c r="E4927" s="2" t="s">
        <v>19</v>
      </c>
      <c r="F4927" s="2">
        <v>462.87</v>
      </c>
      <c r="G4927" s="2">
        <f t="shared" si="685"/>
        <v>2</v>
      </c>
      <c r="H4927" s="6">
        <v>47258</v>
      </c>
      <c r="I4927" s="12" t="str">
        <f t="shared" si="686"/>
        <v>2029</v>
      </c>
      <c r="J4927" s="10" t="str">
        <f t="shared" si="687"/>
        <v>May</v>
      </c>
      <c r="K4927" s="12" t="str">
        <f t="shared" si="688"/>
        <v>20</v>
      </c>
      <c r="L4927" s="2" t="s">
        <v>14</v>
      </c>
      <c r="M4927" s="2" t="s">
        <v>25</v>
      </c>
      <c r="N4927" s="2">
        <v>0.13</v>
      </c>
      <c r="O4927" s="2" t="s">
        <v>21</v>
      </c>
      <c r="P4927" s="2">
        <v>2</v>
      </c>
      <c r="Q4927" s="2">
        <f t="shared" si="689"/>
        <v>1</v>
      </c>
      <c r="R4927" s="2">
        <v>231.44</v>
      </c>
      <c r="S4927" s="2">
        <f t="shared" si="690"/>
        <v>3</v>
      </c>
      <c r="T4927" s="42">
        <f>DataSet!G3063+DataSet!Q3063+DataSet!S3063</f>
        <v>4</v>
      </c>
      <c r="U4927" s="16" t="str">
        <f t="shared" si="691"/>
        <v>Low</v>
      </c>
      <c r="V4927" s="4">
        <v>2</v>
      </c>
      <c r="W4927" s="33">
        <f t="shared" si="692"/>
        <v>560.89777777777783</v>
      </c>
      <c r="X4927" s="2" t="s">
        <v>17</v>
      </c>
    </row>
    <row r="4928" spans="1:24" ht="14.25" customHeight="1" x14ac:dyDescent="0.25">
      <c r="A4928" s="2">
        <v>3096</v>
      </c>
      <c r="B4928" s="2">
        <v>30</v>
      </c>
      <c r="C4928" s="2" t="str">
        <f t="shared" si="684"/>
        <v>Early Adults</v>
      </c>
      <c r="D4928" s="2" t="s">
        <v>26</v>
      </c>
      <c r="E4928" s="2" t="s">
        <v>13</v>
      </c>
      <c r="F4928" s="2">
        <v>670.36</v>
      </c>
      <c r="G4928" s="2">
        <f t="shared" si="685"/>
        <v>3</v>
      </c>
      <c r="H4928" s="6">
        <v>47292</v>
      </c>
      <c r="I4928" s="12" t="str">
        <f t="shared" si="686"/>
        <v>2029</v>
      </c>
      <c r="J4928" s="10" t="str">
        <f t="shared" si="687"/>
        <v>Jun</v>
      </c>
      <c r="K4928" s="12" t="str">
        <f t="shared" si="688"/>
        <v>23</v>
      </c>
      <c r="L4928" s="2" t="s">
        <v>30</v>
      </c>
      <c r="M4928" s="2" t="s">
        <v>15</v>
      </c>
      <c r="N4928" s="2">
        <v>0.13</v>
      </c>
      <c r="O4928" s="2" t="s">
        <v>16</v>
      </c>
      <c r="P4928" s="2">
        <v>5</v>
      </c>
      <c r="Q4928" s="2">
        <f t="shared" si="689"/>
        <v>1</v>
      </c>
      <c r="R4928" s="2">
        <v>134.07</v>
      </c>
      <c r="S4928" s="2">
        <f t="shared" si="690"/>
        <v>2</v>
      </c>
      <c r="T4928" s="42">
        <f>DataSet!G3097+DataSet!Q3097+DataSet!S3097</f>
        <v>7</v>
      </c>
      <c r="U4928" s="16" t="str">
        <f t="shared" si="691"/>
        <v>High</v>
      </c>
      <c r="V4928" s="4">
        <v>2</v>
      </c>
      <c r="W4928" s="33">
        <f t="shared" si="692"/>
        <v>566.66411764705879</v>
      </c>
      <c r="X4928" s="2" t="s">
        <v>17</v>
      </c>
    </row>
    <row r="4929" spans="1:24" ht="14.25" customHeight="1" x14ac:dyDescent="0.25">
      <c r="A4929" s="2">
        <v>3421</v>
      </c>
      <c r="B4929" s="2">
        <v>30</v>
      </c>
      <c r="C4929" s="2" t="str">
        <f t="shared" si="684"/>
        <v>Early Adults</v>
      </c>
      <c r="D4929" s="2" t="s">
        <v>23</v>
      </c>
      <c r="E4929" s="2" t="s">
        <v>27</v>
      </c>
      <c r="F4929" s="2">
        <v>715.11</v>
      </c>
      <c r="G4929" s="2">
        <f t="shared" si="685"/>
        <v>3</v>
      </c>
      <c r="H4929" s="6">
        <v>47617</v>
      </c>
      <c r="I4929" s="12" t="str">
        <f t="shared" si="686"/>
        <v>2030</v>
      </c>
      <c r="J4929" s="10" t="str">
        <f t="shared" si="687"/>
        <v>May</v>
      </c>
      <c r="K4929" s="12" t="str">
        <f t="shared" si="688"/>
        <v>14</v>
      </c>
      <c r="L4929" s="2" t="s">
        <v>30</v>
      </c>
      <c r="M4929" s="2" t="s">
        <v>25</v>
      </c>
      <c r="N4929" s="2">
        <v>0.13</v>
      </c>
      <c r="O4929" s="2" t="s">
        <v>21</v>
      </c>
      <c r="P4929" s="2">
        <v>3</v>
      </c>
      <c r="Q4929" s="2">
        <f t="shared" si="689"/>
        <v>1</v>
      </c>
      <c r="R4929" s="2">
        <v>238.37</v>
      </c>
      <c r="S4929" s="2">
        <f t="shared" si="690"/>
        <v>3</v>
      </c>
      <c r="T4929" s="42">
        <f>DataSet!G3422+DataSet!Q3422+DataSet!S3422</f>
        <v>4</v>
      </c>
      <c r="U4929" s="16" t="str">
        <f t="shared" si="691"/>
        <v>Low</v>
      </c>
      <c r="V4929" s="4">
        <v>5</v>
      </c>
      <c r="W4929" s="33">
        <f t="shared" si="692"/>
        <v>566.24222222222227</v>
      </c>
      <c r="X4929" s="2" t="s">
        <v>22</v>
      </c>
    </row>
    <row r="4930" spans="1:24" ht="14.25" customHeight="1" x14ac:dyDescent="0.25">
      <c r="A4930" s="2">
        <v>3441</v>
      </c>
      <c r="B4930" s="2">
        <v>25</v>
      </c>
      <c r="C4930" s="2" t="str">
        <f t="shared" ref="C4930:C4993" si="693">IF(AND(B4930&gt;=18, B4930&lt;=29), "Young Adults",
   IF(AND(B4930&gt;=30, B4930&lt;=39), "Early Adults",
      IF(AND(B4930&gt;=40, B4930&lt;=49), "Mid Adults",
         IF(AND(B4930&gt;=50, B4930&lt;=59), "Late Adults",
            IF(AND(B4930&gt;=60, B4930&lt;=69), "Seniors", "Out of Range")
         )
      )
   )
)</f>
        <v>Young Adults</v>
      </c>
      <c r="D4930" s="2" t="s">
        <v>26</v>
      </c>
      <c r="E4930" s="2" t="s">
        <v>27</v>
      </c>
      <c r="F4930" s="2">
        <v>889.55</v>
      </c>
      <c r="G4930" s="2">
        <f t="shared" ref="G4930:G4993" si="694">IF(F4930 &lt;= 350, 1, IF(F4930&gt; 350, IF(F4930 &lt;= 650, 2, 3)))</f>
        <v>3</v>
      </c>
      <c r="H4930" s="6">
        <v>47637</v>
      </c>
      <c r="I4930" s="12" t="str">
        <f t="shared" ref="I4930:I4993" si="695">TEXT(H4930, "yyyy")</f>
        <v>2030</v>
      </c>
      <c r="J4930" s="10" t="str">
        <f t="shared" ref="J4930:J4993" si="696">TEXT(H4930, "mmm")</f>
        <v>Jun</v>
      </c>
      <c r="K4930" s="12" t="str">
        <f t="shared" ref="K4930:K4993" si="697">TEXT(H4930, "dd")</f>
        <v>03</v>
      </c>
      <c r="L4930" s="2" t="s">
        <v>14</v>
      </c>
      <c r="M4930" s="2" t="s">
        <v>15</v>
      </c>
      <c r="N4930" s="2">
        <v>0.13</v>
      </c>
      <c r="O4930" s="2" t="s">
        <v>16</v>
      </c>
      <c r="P4930" s="2">
        <v>11</v>
      </c>
      <c r="Q4930" s="2">
        <f t="shared" ref="Q4930:Q4993" si="698">IF(P4930 &lt;= 5, 1, IF(P4930&gt; 5, IF(P4930 &lt;= 15, 2, 3)))</f>
        <v>2</v>
      </c>
      <c r="R4930" s="2">
        <v>80.87</v>
      </c>
      <c r="S4930" s="2">
        <f t="shared" ref="S4930:S4993" si="699">IF(R4930 &lt;= 50, 1, IF(R4930&gt; 50, IF(R4930 &lt;= 150, 2, 3)))</f>
        <v>2</v>
      </c>
      <c r="T4930" s="42">
        <f>DataSet!G3442+DataSet!Q3442+DataSet!S3442</f>
        <v>7</v>
      </c>
      <c r="U4930" s="16" t="str">
        <f t="shared" ref="U4930:U4993" si="700">IF(T4930&lt;=4,"Low",IF(T4930&lt;=6,"Medium","High"))</f>
        <v>High</v>
      </c>
      <c r="V4930" s="4">
        <v>3</v>
      </c>
      <c r="W4930" s="33">
        <f t="shared" ref="W4930:W4993" si="701">AVERAGEIFS(F4930:F9929, V4930:V9929,V4930 )</f>
        <v>444.01</v>
      </c>
      <c r="X4930" s="2" t="s">
        <v>28</v>
      </c>
    </row>
    <row r="4931" spans="1:24" ht="14.25" customHeight="1" x14ac:dyDescent="0.25">
      <c r="A4931" s="2">
        <v>3529</v>
      </c>
      <c r="B4931" s="2">
        <v>46</v>
      </c>
      <c r="C4931" s="2" t="str">
        <f t="shared" si="693"/>
        <v>Mid Adults</v>
      </c>
      <c r="D4931" s="2" t="s">
        <v>23</v>
      </c>
      <c r="E4931" s="2" t="s">
        <v>29</v>
      </c>
      <c r="F4931" s="2">
        <v>597.07000000000005</v>
      </c>
      <c r="G4931" s="2">
        <f t="shared" si="694"/>
        <v>2</v>
      </c>
      <c r="H4931" s="6">
        <v>47725</v>
      </c>
      <c r="I4931" s="12" t="str">
        <f t="shared" si="695"/>
        <v>2030</v>
      </c>
      <c r="J4931" s="10" t="str">
        <f t="shared" si="696"/>
        <v>Aug</v>
      </c>
      <c r="K4931" s="12" t="str">
        <f t="shared" si="697"/>
        <v>30</v>
      </c>
      <c r="L4931" s="2" t="s">
        <v>14</v>
      </c>
      <c r="M4931" s="2" t="s">
        <v>25</v>
      </c>
      <c r="N4931" s="2">
        <v>0.13</v>
      </c>
      <c r="O4931" s="2" t="s">
        <v>21</v>
      </c>
      <c r="P4931" s="2">
        <v>7</v>
      </c>
      <c r="Q4931" s="2">
        <f t="shared" si="698"/>
        <v>2</v>
      </c>
      <c r="R4931" s="2">
        <v>85.3</v>
      </c>
      <c r="S4931" s="2">
        <f t="shared" si="699"/>
        <v>2</v>
      </c>
      <c r="T4931" s="42">
        <f>DataSet!G3530+DataSet!Q3530+DataSet!S3530</f>
        <v>5</v>
      </c>
      <c r="U4931" s="16" t="str">
        <f t="shared" si="700"/>
        <v>Medium</v>
      </c>
      <c r="V4931" s="4">
        <v>5</v>
      </c>
      <c r="W4931" s="33">
        <f t="shared" si="701"/>
        <v>547.63374999999996</v>
      </c>
      <c r="X4931" s="2" t="s">
        <v>22</v>
      </c>
    </row>
    <row r="4932" spans="1:24" ht="14.25" customHeight="1" x14ac:dyDescent="0.25">
      <c r="A4932" s="2">
        <v>3836</v>
      </c>
      <c r="B4932" s="2">
        <v>36</v>
      </c>
      <c r="C4932" s="2" t="str">
        <f t="shared" si="693"/>
        <v>Early Adults</v>
      </c>
      <c r="D4932" s="2" t="s">
        <v>26</v>
      </c>
      <c r="E4932" s="2" t="s">
        <v>29</v>
      </c>
      <c r="F4932" s="2">
        <v>302.2</v>
      </c>
      <c r="G4932" s="2">
        <f t="shared" si="694"/>
        <v>1</v>
      </c>
      <c r="H4932" s="6">
        <v>48032</v>
      </c>
      <c r="I4932" s="12" t="str">
        <f t="shared" si="695"/>
        <v>2031</v>
      </c>
      <c r="J4932" s="10" t="str">
        <f t="shared" si="696"/>
        <v>Jul</v>
      </c>
      <c r="K4932" s="12" t="str">
        <f t="shared" si="697"/>
        <v>03</v>
      </c>
      <c r="L4932" s="2" t="s">
        <v>14</v>
      </c>
      <c r="M4932" s="2" t="s">
        <v>15</v>
      </c>
      <c r="N4932" s="2">
        <v>0.13</v>
      </c>
      <c r="O4932" s="2" t="s">
        <v>16</v>
      </c>
      <c r="P4932" s="2">
        <v>16</v>
      </c>
      <c r="Q4932" s="2">
        <f t="shared" si="698"/>
        <v>3</v>
      </c>
      <c r="R4932" s="2">
        <v>18.89</v>
      </c>
      <c r="S4932" s="2">
        <f t="shared" si="699"/>
        <v>1</v>
      </c>
      <c r="T4932" s="42">
        <f>DataSet!G3837+DataSet!Q3837+DataSet!S3837</f>
        <v>7</v>
      </c>
      <c r="U4932" s="16" t="str">
        <f t="shared" si="700"/>
        <v>High</v>
      </c>
      <c r="V4932" s="4">
        <v>2</v>
      </c>
      <c r="W4932" s="33">
        <f t="shared" si="701"/>
        <v>560.18312500000002</v>
      </c>
      <c r="X4932" s="2" t="s">
        <v>22</v>
      </c>
    </row>
    <row r="4933" spans="1:24" ht="14.25" customHeight="1" x14ac:dyDescent="0.25">
      <c r="A4933" s="2">
        <v>3955</v>
      </c>
      <c r="B4933" s="2">
        <v>52</v>
      </c>
      <c r="C4933" s="2" t="str">
        <f t="shared" si="693"/>
        <v>Late Adults</v>
      </c>
      <c r="D4933" s="2" t="s">
        <v>18</v>
      </c>
      <c r="E4933" s="2" t="s">
        <v>27</v>
      </c>
      <c r="F4933" s="2">
        <v>705.5</v>
      </c>
      <c r="G4933" s="2">
        <f t="shared" si="694"/>
        <v>3</v>
      </c>
      <c r="H4933" s="6">
        <v>48151</v>
      </c>
      <c r="I4933" s="12" t="str">
        <f t="shared" si="695"/>
        <v>2031</v>
      </c>
      <c r="J4933" s="10" t="str">
        <f t="shared" si="696"/>
        <v>Oct</v>
      </c>
      <c r="K4933" s="12" t="str">
        <f t="shared" si="697"/>
        <v>30</v>
      </c>
      <c r="L4933" s="2" t="s">
        <v>14</v>
      </c>
      <c r="M4933" s="2" t="s">
        <v>25</v>
      </c>
      <c r="N4933" s="2">
        <v>0.13</v>
      </c>
      <c r="O4933" s="2" t="s">
        <v>16</v>
      </c>
      <c r="P4933" s="2">
        <v>12</v>
      </c>
      <c r="Q4933" s="2">
        <f t="shared" si="698"/>
        <v>2</v>
      </c>
      <c r="R4933" s="2">
        <v>58.79</v>
      </c>
      <c r="S4933" s="2">
        <f t="shared" si="699"/>
        <v>2</v>
      </c>
      <c r="T4933" s="42">
        <f>DataSet!G3956+DataSet!Q3956+DataSet!S3956</f>
        <v>5</v>
      </c>
      <c r="U4933" s="16" t="str">
        <f t="shared" si="700"/>
        <v>Medium</v>
      </c>
      <c r="V4933" s="4">
        <v>3</v>
      </c>
      <c r="W4933" s="33">
        <f t="shared" si="701"/>
        <v>412.18571428571431</v>
      </c>
      <c r="X4933" s="2" t="s">
        <v>28</v>
      </c>
    </row>
    <row r="4934" spans="1:24" ht="14.25" customHeight="1" x14ac:dyDescent="0.25">
      <c r="A4934" s="2">
        <v>4031</v>
      </c>
      <c r="B4934" s="2">
        <v>21</v>
      </c>
      <c r="C4934" s="2" t="str">
        <f t="shared" si="693"/>
        <v>Young Adults</v>
      </c>
      <c r="D4934" s="2" t="s">
        <v>12</v>
      </c>
      <c r="E4934" s="2" t="s">
        <v>29</v>
      </c>
      <c r="F4934" s="2">
        <v>681.93</v>
      </c>
      <c r="G4934" s="2">
        <f t="shared" si="694"/>
        <v>3</v>
      </c>
      <c r="H4934" s="6">
        <v>48227</v>
      </c>
      <c r="I4934" s="12" t="str">
        <f t="shared" si="695"/>
        <v>2032</v>
      </c>
      <c r="J4934" s="10" t="str">
        <f t="shared" si="696"/>
        <v>Jan</v>
      </c>
      <c r="K4934" s="12" t="str">
        <f t="shared" si="697"/>
        <v>14</v>
      </c>
      <c r="L4934" s="2" t="s">
        <v>30</v>
      </c>
      <c r="M4934" s="2" t="s">
        <v>25</v>
      </c>
      <c r="N4934" s="2">
        <v>0.13</v>
      </c>
      <c r="O4934" s="2" t="s">
        <v>16</v>
      </c>
      <c r="P4934" s="2">
        <v>10</v>
      </c>
      <c r="Q4934" s="2">
        <f t="shared" si="698"/>
        <v>2</v>
      </c>
      <c r="R4934" s="2">
        <v>68.19</v>
      </c>
      <c r="S4934" s="2">
        <f t="shared" si="699"/>
        <v>2</v>
      </c>
      <c r="T4934" s="42">
        <f>DataSet!G4032+DataSet!Q4032+DataSet!S4032</f>
        <v>6</v>
      </c>
      <c r="U4934" s="16" t="str">
        <f t="shared" si="700"/>
        <v>Medium</v>
      </c>
      <c r="V4934" s="4">
        <v>1</v>
      </c>
      <c r="W4934" s="33">
        <f t="shared" si="701"/>
        <v>481.20611111111106</v>
      </c>
      <c r="X4934" s="2" t="s">
        <v>17</v>
      </c>
    </row>
    <row r="4935" spans="1:24" ht="14.25" customHeight="1" x14ac:dyDescent="0.25">
      <c r="A4935" s="2">
        <v>4255</v>
      </c>
      <c r="B4935" s="2">
        <v>44</v>
      </c>
      <c r="C4935" s="2" t="str">
        <f t="shared" si="693"/>
        <v>Mid Adults</v>
      </c>
      <c r="D4935" s="2" t="s">
        <v>12</v>
      </c>
      <c r="E4935" s="2" t="s">
        <v>29</v>
      </c>
      <c r="F4935" s="2">
        <v>900.98</v>
      </c>
      <c r="G4935" s="2">
        <f t="shared" si="694"/>
        <v>3</v>
      </c>
      <c r="H4935" s="6">
        <v>48451</v>
      </c>
      <c r="I4935" s="12" t="str">
        <f t="shared" si="695"/>
        <v>2032</v>
      </c>
      <c r="J4935" s="10" t="str">
        <f t="shared" si="696"/>
        <v>Aug</v>
      </c>
      <c r="K4935" s="12" t="str">
        <f t="shared" si="697"/>
        <v>25</v>
      </c>
      <c r="L4935" s="2" t="s">
        <v>20</v>
      </c>
      <c r="M4935" s="2" t="s">
        <v>15</v>
      </c>
      <c r="N4935" s="2">
        <v>0.13</v>
      </c>
      <c r="O4935" s="2" t="s">
        <v>16</v>
      </c>
      <c r="P4935" s="2">
        <v>6</v>
      </c>
      <c r="Q4935" s="2">
        <f t="shared" si="698"/>
        <v>2</v>
      </c>
      <c r="R4935" s="2">
        <v>150.16</v>
      </c>
      <c r="S4935" s="2">
        <f t="shared" si="699"/>
        <v>3</v>
      </c>
      <c r="T4935" s="42">
        <f>DataSet!G4256+DataSet!Q4256+DataSet!S4256</f>
        <v>7</v>
      </c>
      <c r="U4935" s="16" t="str">
        <f t="shared" si="700"/>
        <v>High</v>
      </c>
      <c r="V4935" s="4">
        <v>4</v>
      </c>
      <c r="W4935" s="33">
        <f t="shared" si="701"/>
        <v>469.27733333333339</v>
      </c>
      <c r="X4935" s="2" t="s">
        <v>22</v>
      </c>
    </row>
    <row r="4936" spans="1:24" ht="14.25" customHeight="1" x14ac:dyDescent="0.25">
      <c r="A4936" s="2">
        <v>4265</v>
      </c>
      <c r="B4936" s="2">
        <v>19</v>
      </c>
      <c r="C4936" s="2" t="str">
        <f t="shared" si="693"/>
        <v>Young Adults</v>
      </c>
      <c r="D4936" s="2" t="s">
        <v>23</v>
      </c>
      <c r="E4936" s="2" t="s">
        <v>13</v>
      </c>
      <c r="F4936" s="2">
        <v>367.4</v>
      </c>
      <c r="G4936" s="2">
        <f t="shared" si="694"/>
        <v>2</v>
      </c>
      <c r="H4936" s="6">
        <v>48461</v>
      </c>
      <c r="I4936" s="12" t="str">
        <f t="shared" si="695"/>
        <v>2032</v>
      </c>
      <c r="J4936" s="10" t="str">
        <f t="shared" si="696"/>
        <v>Sep</v>
      </c>
      <c r="K4936" s="12" t="str">
        <f t="shared" si="697"/>
        <v>04</v>
      </c>
      <c r="L4936" s="2" t="s">
        <v>20</v>
      </c>
      <c r="M4936" s="2" t="s">
        <v>15</v>
      </c>
      <c r="N4936" s="2">
        <v>0.13</v>
      </c>
      <c r="O4936" s="2" t="s">
        <v>21</v>
      </c>
      <c r="P4936" s="2">
        <v>6</v>
      </c>
      <c r="Q4936" s="2">
        <f t="shared" si="698"/>
        <v>2</v>
      </c>
      <c r="R4936" s="2">
        <v>61.23</v>
      </c>
      <c r="S4936" s="2">
        <f t="shared" si="699"/>
        <v>2</v>
      </c>
      <c r="T4936" s="42">
        <f>DataSet!G4266+DataSet!Q4266+DataSet!S4266</f>
        <v>7</v>
      </c>
      <c r="U4936" s="16" t="str">
        <f t="shared" si="700"/>
        <v>High</v>
      </c>
      <c r="V4936" s="4">
        <v>4</v>
      </c>
      <c r="W4936" s="33">
        <f t="shared" si="701"/>
        <v>438.44142857142862</v>
      </c>
      <c r="X4936" s="2" t="s">
        <v>28</v>
      </c>
    </row>
    <row r="4937" spans="1:24" ht="14.25" customHeight="1" x14ac:dyDescent="0.25">
      <c r="A4937" s="2">
        <v>4326</v>
      </c>
      <c r="B4937" s="2">
        <v>22</v>
      </c>
      <c r="C4937" s="2" t="str">
        <f t="shared" si="693"/>
        <v>Young Adults</v>
      </c>
      <c r="D4937" s="2" t="s">
        <v>23</v>
      </c>
      <c r="E4937" s="2" t="s">
        <v>13</v>
      </c>
      <c r="F4937" s="2">
        <v>823.32</v>
      </c>
      <c r="G4937" s="2">
        <f t="shared" si="694"/>
        <v>3</v>
      </c>
      <c r="H4937" s="6">
        <v>48522</v>
      </c>
      <c r="I4937" s="12" t="str">
        <f t="shared" si="695"/>
        <v>2032</v>
      </c>
      <c r="J4937" s="10" t="str">
        <f t="shared" si="696"/>
        <v>Nov</v>
      </c>
      <c r="K4937" s="12" t="str">
        <f t="shared" si="697"/>
        <v>04</v>
      </c>
      <c r="L4937" s="2" t="s">
        <v>14</v>
      </c>
      <c r="M4937" s="2" t="s">
        <v>15</v>
      </c>
      <c r="N4937" s="2">
        <v>0.13</v>
      </c>
      <c r="O4937" s="2" t="s">
        <v>16</v>
      </c>
      <c r="P4937" s="2">
        <v>18</v>
      </c>
      <c r="Q4937" s="2">
        <f t="shared" si="698"/>
        <v>3</v>
      </c>
      <c r="R4937" s="2">
        <v>45.74</v>
      </c>
      <c r="S4937" s="2">
        <f t="shared" si="699"/>
        <v>1</v>
      </c>
      <c r="T4937" s="42">
        <f>DataSet!G4327+DataSet!Q4327+DataSet!S4327</f>
        <v>4</v>
      </c>
      <c r="U4937" s="16" t="str">
        <f t="shared" si="700"/>
        <v>Low</v>
      </c>
      <c r="V4937" s="4">
        <v>1</v>
      </c>
      <c r="W4937" s="33">
        <f t="shared" si="701"/>
        <v>469.39882352941174</v>
      </c>
      <c r="X4937" s="2" t="s">
        <v>22</v>
      </c>
    </row>
    <row r="4938" spans="1:24" ht="14.25" customHeight="1" x14ac:dyDescent="0.25">
      <c r="A4938" s="2">
        <v>4587</v>
      </c>
      <c r="B4938" s="2">
        <v>59</v>
      </c>
      <c r="C4938" s="2" t="str">
        <f t="shared" si="693"/>
        <v>Late Adults</v>
      </c>
      <c r="D4938" s="2" t="s">
        <v>26</v>
      </c>
      <c r="E4938" s="2" t="s">
        <v>19</v>
      </c>
      <c r="F4938" s="2">
        <v>149.32</v>
      </c>
      <c r="G4938" s="2">
        <f t="shared" si="694"/>
        <v>1</v>
      </c>
      <c r="H4938" s="6">
        <v>48783</v>
      </c>
      <c r="I4938" s="12" t="str">
        <f t="shared" si="695"/>
        <v>2033</v>
      </c>
      <c r="J4938" s="10" t="str">
        <f t="shared" si="696"/>
        <v>Jul</v>
      </c>
      <c r="K4938" s="12" t="str">
        <f t="shared" si="697"/>
        <v>23</v>
      </c>
      <c r="L4938" s="2" t="s">
        <v>20</v>
      </c>
      <c r="M4938" s="2" t="s">
        <v>25</v>
      </c>
      <c r="N4938" s="2">
        <v>0.13</v>
      </c>
      <c r="O4938" s="2" t="s">
        <v>21</v>
      </c>
      <c r="P4938" s="2">
        <v>6</v>
      </c>
      <c r="Q4938" s="2">
        <f t="shared" si="698"/>
        <v>2</v>
      </c>
      <c r="R4938" s="2">
        <v>24.89</v>
      </c>
      <c r="S4938" s="2">
        <f t="shared" si="699"/>
        <v>1</v>
      </c>
      <c r="T4938" s="42">
        <f>DataSet!G4588+DataSet!Q4588+DataSet!S4588</f>
        <v>7</v>
      </c>
      <c r="U4938" s="16" t="str">
        <f t="shared" si="700"/>
        <v>High</v>
      </c>
      <c r="V4938" s="4">
        <v>2</v>
      </c>
      <c r="W4938" s="33">
        <f t="shared" si="701"/>
        <v>577.38200000000006</v>
      </c>
      <c r="X4938" s="2" t="s">
        <v>17</v>
      </c>
    </row>
    <row r="4939" spans="1:24" ht="14.25" customHeight="1" x14ac:dyDescent="0.25">
      <c r="A4939" s="2">
        <v>4719</v>
      </c>
      <c r="B4939" s="2">
        <v>51</v>
      </c>
      <c r="C4939" s="2" t="str">
        <f t="shared" si="693"/>
        <v>Late Adults</v>
      </c>
      <c r="D4939" s="2" t="s">
        <v>26</v>
      </c>
      <c r="E4939" s="2" t="s">
        <v>27</v>
      </c>
      <c r="F4939" s="2">
        <v>312.14999999999998</v>
      </c>
      <c r="G4939" s="2">
        <f t="shared" si="694"/>
        <v>1</v>
      </c>
      <c r="H4939" s="6">
        <v>48915</v>
      </c>
      <c r="I4939" s="12" t="str">
        <f t="shared" si="695"/>
        <v>2033</v>
      </c>
      <c r="J4939" s="10" t="str">
        <f t="shared" si="696"/>
        <v>Dec</v>
      </c>
      <c r="K4939" s="12" t="str">
        <f t="shared" si="697"/>
        <v>02</v>
      </c>
      <c r="L4939" s="2" t="s">
        <v>24</v>
      </c>
      <c r="M4939" s="2" t="s">
        <v>15</v>
      </c>
      <c r="N4939" s="2">
        <v>0.13</v>
      </c>
      <c r="O4939" s="2" t="s">
        <v>21</v>
      </c>
      <c r="P4939" s="2">
        <v>9</v>
      </c>
      <c r="Q4939" s="2">
        <f t="shared" si="698"/>
        <v>2</v>
      </c>
      <c r="R4939" s="2">
        <v>34.68</v>
      </c>
      <c r="S4939" s="2">
        <f t="shared" si="699"/>
        <v>1</v>
      </c>
      <c r="T4939" s="42">
        <f>DataSet!G4720+DataSet!Q4720+DataSet!S4720</f>
        <v>4</v>
      </c>
      <c r="U4939" s="16" t="str">
        <f t="shared" si="700"/>
        <v>Low</v>
      </c>
      <c r="V4939" s="4">
        <v>2</v>
      </c>
      <c r="W4939" s="33">
        <f t="shared" si="701"/>
        <v>607.95785714285728</v>
      </c>
      <c r="X4939" s="2" t="s">
        <v>22</v>
      </c>
    </row>
    <row r="4940" spans="1:24" ht="14.25" customHeight="1" x14ac:dyDescent="0.25">
      <c r="A4940" s="2">
        <v>169</v>
      </c>
      <c r="B4940" s="2">
        <v>21</v>
      </c>
      <c r="C4940" s="2" t="str">
        <f t="shared" si="693"/>
        <v>Young Adults</v>
      </c>
      <c r="D4940" s="2" t="s">
        <v>26</v>
      </c>
      <c r="E4940" s="2" t="s">
        <v>19</v>
      </c>
      <c r="F4940" s="2">
        <v>300.13</v>
      </c>
      <c r="G4940" s="2">
        <f t="shared" si="694"/>
        <v>1</v>
      </c>
      <c r="H4940" s="6">
        <v>44365</v>
      </c>
      <c r="I4940" s="12" t="str">
        <f t="shared" si="695"/>
        <v>2021</v>
      </c>
      <c r="J4940" s="10" t="str">
        <f t="shared" si="696"/>
        <v>Jun</v>
      </c>
      <c r="K4940" s="12" t="str">
        <f t="shared" si="697"/>
        <v>18</v>
      </c>
      <c r="L4940" s="2" t="s">
        <v>14</v>
      </c>
      <c r="M4940" s="2" t="s">
        <v>15</v>
      </c>
      <c r="N4940" s="2">
        <v>0.12</v>
      </c>
      <c r="O4940" s="2" t="s">
        <v>16</v>
      </c>
      <c r="P4940" s="2">
        <v>5</v>
      </c>
      <c r="Q4940" s="2">
        <f t="shared" si="698"/>
        <v>1</v>
      </c>
      <c r="R4940" s="2">
        <v>60.03</v>
      </c>
      <c r="S4940" s="2">
        <f t="shared" si="699"/>
        <v>2</v>
      </c>
      <c r="T4940" s="42">
        <f>DataSet!G170+DataSet!Q170+DataSet!S170</f>
        <v>4</v>
      </c>
      <c r="U4940" s="16" t="str">
        <f t="shared" si="700"/>
        <v>Low</v>
      </c>
      <c r="V4940" s="4">
        <v>4</v>
      </c>
      <c r="W4940" s="33">
        <f t="shared" si="701"/>
        <v>443.90615384615387</v>
      </c>
      <c r="X4940" s="2" t="s">
        <v>28</v>
      </c>
    </row>
    <row r="4941" spans="1:24" ht="14.25" customHeight="1" x14ac:dyDescent="0.25">
      <c r="A4941" s="2">
        <v>419</v>
      </c>
      <c r="B4941" s="2">
        <v>66</v>
      </c>
      <c r="C4941" s="2" t="str">
        <f t="shared" si="693"/>
        <v>Seniors</v>
      </c>
      <c r="D4941" s="2" t="s">
        <v>23</v>
      </c>
      <c r="E4941" s="2" t="s">
        <v>29</v>
      </c>
      <c r="F4941" s="2">
        <v>514.21</v>
      </c>
      <c r="G4941" s="2">
        <f t="shared" si="694"/>
        <v>2</v>
      </c>
      <c r="H4941" s="6">
        <v>44615</v>
      </c>
      <c r="I4941" s="12" t="str">
        <f t="shared" si="695"/>
        <v>2022</v>
      </c>
      <c r="J4941" s="10" t="str">
        <f t="shared" si="696"/>
        <v>Feb</v>
      </c>
      <c r="K4941" s="12" t="str">
        <f t="shared" si="697"/>
        <v>23</v>
      </c>
      <c r="L4941" s="2" t="s">
        <v>20</v>
      </c>
      <c r="M4941" s="2" t="s">
        <v>15</v>
      </c>
      <c r="N4941" s="2">
        <v>0.12</v>
      </c>
      <c r="O4941" s="2" t="s">
        <v>16</v>
      </c>
      <c r="P4941" s="2">
        <v>18</v>
      </c>
      <c r="Q4941" s="2">
        <f t="shared" si="698"/>
        <v>3</v>
      </c>
      <c r="R4941" s="2">
        <v>28.57</v>
      </c>
      <c r="S4941" s="2">
        <f t="shared" si="699"/>
        <v>1</v>
      </c>
      <c r="T4941" s="42">
        <f>DataSet!G420+DataSet!Q420+DataSet!S420</f>
        <v>8</v>
      </c>
      <c r="U4941" s="16" t="str">
        <f t="shared" si="700"/>
        <v>High</v>
      </c>
      <c r="V4941" s="4">
        <v>4</v>
      </c>
      <c r="W4941" s="33">
        <f t="shared" si="701"/>
        <v>455.8875000000001</v>
      </c>
      <c r="X4941" s="2" t="s">
        <v>22</v>
      </c>
    </row>
    <row r="4942" spans="1:24" ht="14.25" customHeight="1" x14ac:dyDescent="0.25">
      <c r="A4942" s="2">
        <v>950</v>
      </c>
      <c r="B4942" s="2">
        <v>66</v>
      </c>
      <c r="C4942" s="2" t="str">
        <f t="shared" si="693"/>
        <v>Seniors</v>
      </c>
      <c r="D4942" s="2" t="s">
        <v>12</v>
      </c>
      <c r="E4942" s="2" t="s">
        <v>27</v>
      </c>
      <c r="F4942" s="2">
        <v>175.91</v>
      </c>
      <c r="G4942" s="2">
        <f t="shared" si="694"/>
        <v>1</v>
      </c>
      <c r="H4942" s="6">
        <v>45146</v>
      </c>
      <c r="I4942" s="12" t="str">
        <f t="shared" si="695"/>
        <v>2023</v>
      </c>
      <c r="J4942" s="10" t="str">
        <f t="shared" si="696"/>
        <v>Aug</v>
      </c>
      <c r="K4942" s="12" t="str">
        <f t="shared" si="697"/>
        <v>08</v>
      </c>
      <c r="L4942" s="2" t="s">
        <v>30</v>
      </c>
      <c r="M4942" s="2" t="s">
        <v>15</v>
      </c>
      <c r="N4942" s="2">
        <v>0.12</v>
      </c>
      <c r="O4942" s="2" t="s">
        <v>21</v>
      </c>
      <c r="P4942" s="2">
        <v>8</v>
      </c>
      <c r="Q4942" s="2">
        <f t="shared" si="698"/>
        <v>2</v>
      </c>
      <c r="R4942" s="2">
        <v>21.99</v>
      </c>
      <c r="S4942" s="2">
        <f t="shared" si="699"/>
        <v>1</v>
      </c>
      <c r="T4942" s="42">
        <f>DataSet!G951+DataSet!Q951+DataSet!S951</f>
        <v>6</v>
      </c>
      <c r="U4942" s="16" t="str">
        <f t="shared" si="700"/>
        <v>Medium</v>
      </c>
      <c r="V4942" s="4">
        <v>3</v>
      </c>
      <c r="W4942" s="33">
        <f t="shared" si="701"/>
        <v>389.62307692307695</v>
      </c>
      <c r="X4942" s="2" t="s">
        <v>17</v>
      </c>
    </row>
    <row r="4943" spans="1:24" ht="14.25" customHeight="1" x14ac:dyDescent="0.25">
      <c r="A4943" s="2">
        <v>972</v>
      </c>
      <c r="B4943" s="2">
        <v>65</v>
      </c>
      <c r="C4943" s="2" t="str">
        <f t="shared" si="693"/>
        <v>Seniors</v>
      </c>
      <c r="D4943" s="2" t="s">
        <v>18</v>
      </c>
      <c r="E4943" s="2" t="s">
        <v>29</v>
      </c>
      <c r="F4943" s="2">
        <v>209.86</v>
      </c>
      <c r="G4943" s="2">
        <f t="shared" si="694"/>
        <v>1</v>
      </c>
      <c r="H4943" s="6">
        <v>45168</v>
      </c>
      <c r="I4943" s="12" t="str">
        <f t="shared" si="695"/>
        <v>2023</v>
      </c>
      <c r="J4943" s="10" t="str">
        <f t="shared" si="696"/>
        <v>Aug</v>
      </c>
      <c r="K4943" s="12" t="str">
        <f t="shared" si="697"/>
        <v>30</v>
      </c>
      <c r="L4943" s="2" t="s">
        <v>20</v>
      </c>
      <c r="M4943" s="2" t="s">
        <v>25</v>
      </c>
      <c r="N4943" s="2">
        <v>0.12</v>
      </c>
      <c r="O4943" s="2" t="s">
        <v>16</v>
      </c>
      <c r="P4943" s="2">
        <v>3</v>
      </c>
      <c r="Q4943" s="2">
        <f t="shared" si="698"/>
        <v>1</v>
      </c>
      <c r="R4943" s="2">
        <v>69.95</v>
      </c>
      <c r="S4943" s="2">
        <f t="shared" si="699"/>
        <v>2</v>
      </c>
      <c r="T4943" s="42">
        <f>DataSet!G973+DataSet!Q973+DataSet!S973</f>
        <v>6</v>
      </c>
      <c r="U4943" s="16" t="str">
        <f t="shared" si="700"/>
        <v>Medium</v>
      </c>
      <c r="V4943" s="4">
        <v>4</v>
      </c>
      <c r="W4943" s="33">
        <f t="shared" si="701"/>
        <v>450.58545454545452</v>
      </c>
      <c r="X4943" s="2" t="s">
        <v>22</v>
      </c>
    </row>
    <row r="4944" spans="1:24" ht="14.25" customHeight="1" x14ac:dyDescent="0.25">
      <c r="A4944" s="2">
        <v>1107</v>
      </c>
      <c r="B4944" s="2">
        <v>35</v>
      </c>
      <c r="C4944" s="2" t="str">
        <f t="shared" si="693"/>
        <v>Early Adults</v>
      </c>
      <c r="D4944" s="2" t="s">
        <v>23</v>
      </c>
      <c r="E4944" s="2" t="s">
        <v>19</v>
      </c>
      <c r="F4944" s="2">
        <v>507.39</v>
      </c>
      <c r="G4944" s="2">
        <f t="shared" si="694"/>
        <v>2</v>
      </c>
      <c r="H4944" s="6">
        <v>45303</v>
      </c>
      <c r="I4944" s="12" t="str">
        <f t="shared" si="695"/>
        <v>2024</v>
      </c>
      <c r="J4944" s="10" t="str">
        <f t="shared" si="696"/>
        <v>Jan</v>
      </c>
      <c r="K4944" s="12" t="str">
        <f t="shared" si="697"/>
        <v>12</v>
      </c>
      <c r="L4944" s="2" t="s">
        <v>20</v>
      </c>
      <c r="M4944" s="2" t="s">
        <v>15</v>
      </c>
      <c r="N4944" s="2">
        <v>0.12</v>
      </c>
      <c r="O4944" s="2" t="s">
        <v>21</v>
      </c>
      <c r="P4944" s="2">
        <v>13</v>
      </c>
      <c r="Q4944" s="2">
        <f t="shared" si="698"/>
        <v>2</v>
      </c>
      <c r="R4944" s="2">
        <v>39.03</v>
      </c>
      <c r="S4944" s="2">
        <f t="shared" si="699"/>
        <v>1</v>
      </c>
      <c r="T4944" s="42">
        <f>DataSet!G1108+DataSet!Q1108+DataSet!S1108</f>
        <v>4</v>
      </c>
      <c r="U4944" s="16" t="str">
        <f t="shared" si="700"/>
        <v>Low</v>
      </c>
      <c r="V4944" s="4">
        <v>1</v>
      </c>
      <c r="W4944" s="33">
        <f t="shared" si="701"/>
        <v>447.27875</v>
      </c>
      <c r="X4944" s="2" t="s">
        <v>22</v>
      </c>
    </row>
    <row r="4945" spans="1:24" ht="14.25" customHeight="1" x14ac:dyDescent="0.25">
      <c r="A4945" s="2">
        <v>1370</v>
      </c>
      <c r="B4945" s="2">
        <v>34</v>
      </c>
      <c r="C4945" s="2" t="str">
        <f t="shared" si="693"/>
        <v>Early Adults</v>
      </c>
      <c r="D4945" s="2" t="s">
        <v>23</v>
      </c>
      <c r="E4945" s="2" t="s">
        <v>29</v>
      </c>
      <c r="F4945" s="2">
        <v>231.6</v>
      </c>
      <c r="G4945" s="2">
        <f t="shared" si="694"/>
        <v>1</v>
      </c>
      <c r="H4945" s="6">
        <v>45566</v>
      </c>
      <c r="I4945" s="12" t="str">
        <f t="shared" si="695"/>
        <v>2024</v>
      </c>
      <c r="J4945" s="10" t="str">
        <f t="shared" si="696"/>
        <v>Oct</v>
      </c>
      <c r="K4945" s="12" t="str">
        <f t="shared" si="697"/>
        <v>01</v>
      </c>
      <c r="L4945" s="2" t="s">
        <v>14</v>
      </c>
      <c r="M4945" s="2" t="s">
        <v>25</v>
      </c>
      <c r="N4945" s="2">
        <v>0.12</v>
      </c>
      <c r="O4945" s="2" t="s">
        <v>21</v>
      </c>
      <c r="P4945" s="2">
        <v>7</v>
      </c>
      <c r="Q4945" s="2">
        <f t="shared" si="698"/>
        <v>2</v>
      </c>
      <c r="R4945" s="2">
        <v>33.090000000000003</v>
      </c>
      <c r="S4945" s="2">
        <f t="shared" si="699"/>
        <v>1</v>
      </c>
      <c r="T4945" s="42">
        <f>DataSet!G1371+DataSet!Q1371+DataSet!S1371</f>
        <v>7</v>
      </c>
      <c r="U4945" s="16" t="str">
        <f t="shared" si="700"/>
        <v>High</v>
      </c>
      <c r="V4945" s="4">
        <v>3</v>
      </c>
      <c r="W4945" s="33">
        <f t="shared" si="701"/>
        <v>407.43250000000006</v>
      </c>
      <c r="X4945" s="2" t="s">
        <v>22</v>
      </c>
    </row>
    <row r="4946" spans="1:24" ht="14.25" customHeight="1" x14ac:dyDescent="0.25">
      <c r="A4946" s="2">
        <v>1374</v>
      </c>
      <c r="B4946" s="2">
        <v>30</v>
      </c>
      <c r="C4946" s="2" t="str">
        <f t="shared" si="693"/>
        <v>Early Adults</v>
      </c>
      <c r="D4946" s="2" t="s">
        <v>12</v>
      </c>
      <c r="E4946" s="2" t="s">
        <v>27</v>
      </c>
      <c r="F4946" s="2">
        <v>603.07000000000005</v>
      </c>
      <c r="G4946" s="2">
        <f t="shared" si="694"/>
        <v>2</v>
      </c>
      <c r="H4946" s="6">
        <v>45570</v>
      </c>
      <c r="I4946" s="12" t="str">
        <f t="shared" si="695"/>
        <v>2024</v>
      </c>
      <c r="J4946" s="10" t="str">
        <f t="shared" si="696"/>
        <v>Oct</v>
      </c>
      <c r="K4946" s="12" t="str">
        <f t="shared" si="697"/>
        <v>05</v>
      </c>
      <c r="L4946" s="2" t="s">
        <v>14</v>
      </c>
      <c r="M4946" s="2" t="s">
        <v>15</v>
      </c>
      <c r="N4946" s="2">
        <v>0.12</v>
      </c>
      <c r="O4946" s="2" t="s">
        <v>16</v>
      </c>
      <c r="P4946" s="2">
        <v>7</v>
      </c>
      <c r="Q4946" s="2">
        <f t="shared" si="698"/>
        <v>2</v>
      </c>
      <c r="R4946" s="2">
        <v>86.15</v>
      </c>
      <c r="S4946" s="2">
        <f t="shared" si="699"/>
        <v>2</v>
      </c>
      <c r="T4946" s="42">
        <f>DataSet!G1375+DataSet!Q1375+DataSet!S1375</f>
        <v>7</v>
      </c>
      <c r="U4946" s="16" t="str">
        <f t="shared" si="700"/>
        <v>High</v>
      </c>
      <c r="V4946" s="4">
        <v>2</v>
      </c>
      <c r="W4946" s="33">
        <f t="shared" si="701"/>
        <v>630.71230769230772</v>
      </c>
      <c r="X4946" s="2" t="s">
        <v>17</v>
      </c>
    </row>
    <row r="4947" spans="1:24" ht="14.25" customHeight="1" x14ac:dyDescent="0.25">
      <c r="A4947" s="2">
        <v>1483</v>
      </c>
      <c r="B4947" s="2">
        <v>33</v>
      </c>
      <c r="C4947" s="2" t="str">
        <f t="shared" si="693"/>
        <v>Early Adults</v>
      </c>
      <c r="D4947" s="2" t="s">
        <v>26</v>
      </c>
      <c r="E4947" s="2" t="s">
        <v>27</v>
      </c>
      <c r="F4947" s="2">
        <v>172.34</v>
      </c>
      <c r="G4947" s="2">
        <f t="shared" si="694"/>
        <v>1</v>
      </c>
      <c r="H4947" s="6">
        <v>45679</v>
      </c>
      <c r="I4947" s="12" t="str">
        <f t="shared" si="695"/>
        <v>2025</v>
      </c>
      <c r="J4947" s="10" t="str">
        <f t="shared" si="696"/>
        <v>Jan</v>
      </c>
      <c r="K4947" s="12" t="str">
        <f t="shared" si="697"/>
        <v>22</v>
      </c>
      <c r="L4947" s="2" t="s">
        <v>30</v>
      </c>
      <c r="M4947" s="2" t="s">
        <v>25</v>
      </c>
      <c r="N4947" s="2">
        <v>0.12</v>
      </c>
      <c r="O4947" s="2" t="s">
        <v>21</v>
      </c>
      <c r="P4947" s="2">
        <v>5</v>
      </c>
      <c r="Q4947" s="2">
        <f t="shared" si="698"/>
        <v>1</v>
      </c>
      <c r="R4947" s="2">
        <v>34.47</v>
      </c>
      <c r="S4947" s="2">
        <f t="shared" si="699"/>
        <v>1</v>
      </c>
      <c r="T4947" s="42">
        <f>DataSet!G1484+DataSet!Q1484+DataSet!S1484</f>
        <v>5</v>
      </c>
      <c r="U4947" s="16" t="str">
        <f t="shared" si="700"/>
        <v>Medium</v>
      </c>
      <c r="V4947" s="4">
        <v>1</v>
      </c>
      <c r="W4947" s="33">
        <f t="shared" si="701"/>
        <v>443.27133333333336</v>
      </c>
      <c r="X4947" s="2" t="s">
        <v>28</v>
      </c>
    </row>
    <row r="4948" spans="1:24" ht="14.25" customHeight="1" x14ac:dyDescent="0.25">
      <c r="A4948" s="2">
        <v>1563</v>
      </c>
      <c r="B4948" s="2">
        <v>51</v>
      </c>
      <c r="C4948" s="2" t="str">
        <f t="shared" si="693"/>
        <v>Late Adults</v>
      </c>
      <c r="D4948" s="2" t="s">
        <v>18</v>
      </c>
      <c r="E4948" s="2" t="s">
        <v>27</v>
      </c>
      <c r="F4948" s="2">
        <v>665.23</v>
      </c>
      <c r="G4948" s="2">
        <f t="shared" si="694"/>
        <v>3</v>
      </c>
      <c r="H4948" s="6">
        <v>45759</v>
      </c>
      <c r="I4948" s="12" t="str">
        <f t="shared" si="695"/>
        <v>2025</v>
      </c>
      <c r="J4948" s="10" t="str">
        <f t="shared" si="696"/>
        <v>Apr</v>
      </c>
      <c r="K4948" s="12" t="str">
        <f t="shared" si="697"/>
        <v>12</v>
      </c>
      <c r="L4948" s="2" t="s">
        <v>24</v>
      </c>
      <c r="M4948" s="2" t="s">
        <v>25</v>
      </c>
      <c r="N4948" s="2">
        <v>0.12</v>
      </c>
      <c r="O4948" s="2" t="s">
        <v>21</v>
      </c>
      <c r="P4948" s="2">
        <v>19</v>
      </c>
      <c r="Q4948" s="2">
        <f t="shared" si="698"/>
        <v>3</v>
      </c>
      <c r="R4948" s="2">
        <v>35.01</v>
      </c>
      <c r="S4948" s="2">
        <f t="shared" si="699"/>
        <v>1</v>
      </c>
      <c r="T4948" s="42">
        <f>DataSet!G1564+DataSet!Q1564+DataSet!S1564</f>
        <v>5</v>
      </c>
      <c r="U4948" s="16" t="str">
        <f t="shared" si="700"/>
        <v>Medium</v>
      </c>
      <c r="V4948" s="4">
        <v>1</v>
      </c>
      <c r="W4948" s="33">
        <f t="shared" si="701"/>
        <v>462.62357142857144</v>
      </c>
      <c r="X4948" s="2" t="s">
        <v>28</v>
      </c>
    </row>
    <row r="4949" spans="1:24" ht="14.25" customHeight="1" x14ac:dyDescent="0.25">
      <c r="A4949" s="2">
        <v>1896</v>
      </c>
      <c r="B4949" s="2">
        <v>29</v>
      </c>
      <c r="C4949" s="2" t="str">
        <f t="shared" si="693"/>
        <v>Young Adults</v>
      </c>
      <c r="D4949" s="2" t="s">
        <v>26</v>
      </c>
      <c r="E4949" s="2" t="s">
        <v>29</v>
      </c>
      <c r="F4949" s="2">
        <v>657.46</v>
      </c>
      <c r="G4949" s="2">
        <f t="shared" si="694"/>
        <v>3</v>
      </c>
      <c r="H4949" s="6">
        <v>46092</v>
      </c>
      <c r="I4949" s="12" t="str">
        <f t="shared" si="695"/>
        <v>2026</v>
      </c>
      <c r="J4949" s="10" t="str">
        <f t="shared" si="696"/>
        <v>Mar</v>
      </c>
      <c r="K4949" s="12" t="str">
        <f t="shared" si="697"/>
        <v>11</v>
      </c>
      <c r="L4949" s="2" t="s">
        <v>14</v>
      </c>
      <c r="M4949" s="2" t="s">
        <v>15</v>
      </c>
      <c r="N4949" s="2">
        <v>0.12</v>
      </c>
      <c r="O4949" s="2" t="s">
        <v>16</v>
      </c>
      <c r="P4949" s="2">
        <v>7</v>
      </c>
      <c r="Q4949" s="2">
        <f t="shared" si="698"/>
        <v>2</v>
      </c>
      <c r="R4949" s="2">
        <v>93.92</v>
      </c>
      <c r="S4949" s="2">
        <f t="shared" si="699"/>
        <v>2</v>
      </c>
      <c r="T4949" s="42">
        <f>DataSet!G1897+DataSet!Q1897+DataSet!S1897</f>
        <v>4</v>
      </c>
      <c r="U4949" s="16" t="str">
        <f t="shared" si="700"/>
        <v>Low</v>
      </c>
      <c r="V4949" s="4">
        <v>3</v>
      </c>
      <c r="W4949" s="33">
        <f t="shared" si="701"/>
        <v>423.41727272727275</v>
      </c>
      <c r="X4949" s="2" t="s">
        <v>28</v>
      </c>
    </row>
    <row r="4950" spans="1:24" ht="14.25" customHeight="1" x14ac:dyDescent="0.25">
      <c r="A4950" s="2">
        <v>2127</v>
      </c>
      <c r="B4950" s="2">
        <v>35</v>
      </c>
      <c r="C4950" s="2" t="str">
        <f t="shared" si="693"/>
        <v>Early Adults</v>
      </c>
      <c r="D4950" s="2" t="s">
        <v>26</v>
      </c>
      <c r="E4950" s="2" t="s">
        <v>27</v>
      </c>
      <c r="F4950" s="2">
        <v>789.96</v>
      </c>
      <c r="G4950" s="2">
        <f t="shared" si="694"/>
        <v>3</v>
      </c>
      <c r="H4950" s="6">
        <v>46323</v>
      </c>
      <c r="I4950" s="12" t="str">
        <f t="shared" si="695"/>
        <v>2026</v>
      </c>
      <c r="J4950" s="10" t="str">
        <f t="shared" si="696"/>
        <v>Oct</v>
      </c>
      <c r="K4950" s="12" t="str">
        <f t="shared" si="697"/>
        <v>28</v>
      </c>
      <c r="L4950" s="2" t="s">
        <v>30</v>
      </c>
      <c r="M4950" s="2" t="s">
        <v>15</v>
      </c>
      <c r="N4950" s="2">
        <v>0.12</v>
      </c>
      <c r="O4950" s="2" t="s">
        <v>16</v>
      </c>
      <c r="P4950" s="2">
        <v>4</v>
      </c>
      <c r="Q4950" s="2">
        <f t="shared" si="698"/>
        <v>1</v>
      </c>
      <c r="R4950" s="2">
        <v>197.49</v>
      </c>
      <c r="S4950" s="2">
        <f t="shared" si="699"/>
        <v>3</v>
      </c>
      <c r="T4950" s="42">
        <f>DataSet!G2128+DataSet!Q2128+DataSet!S2128</f>
        <v>7</v>
      </c>
      <c r="U4950" s="16" t="str">
        <f t="shared" si="700"/>
        <v>High</v>
      </c>
      <c r="V4950" s="4">
        <v>4</v>
      </c>
      <c r="W4950" s="33">
        <f t="shared" si="701"/>
        <v>474.65800000000002</v>
      </c>
      <c r="X4950" s="2" t="s">
        <v>17</v>
      </c>
    </row>
    <row r="4951" spans="1:24" ht="14.25" customHeight="1" x14ac:dyDescent="0.25">
      <c r="A4951" s="2">
        <v>2512</v>
      </c>
      <c r="B4951" s="2">
        <v>38</v>
      </c>
      <c r="C4951" s="2" t="str">
        <f t="shared" si="693"/>
        <v>Early Adults</v>
      </c>
      <c r="D4951" s="2" t="s">
        <v>26</v>
      </c>
      <c r="E4951" s="2" t="s">
        <v>27</v>
      </c>
      <c r="F4951" s="2">
        <v>171.93</v>
      </c>
      <c r="G4951" s="2">
        <f t="shared" si="694"/>
        <v>1</v>
      </c>
      <c r="H4951" s="6">
        <v>46708</v>
      </c>
      <c r="I4951" s="12" t="str">
        <f t="shared" si="695"/>
        <v>2027</v>
      </c>
      <c r="J4951" s="10" t="str">
        <f t="shared" si="696"/>
        <v>Nov</v>
      </c>
      <c r="K4951" s="12" t="str">
        <f t="shared" si="697"/>
        <v>17</v>
      </c>
      <c r="L4951" s="2" t="s">
        <v>20</v>
      </c>
      <c r="M4951" s="2" t="s">
        <v>15</v>
      </c>
      <c r="N4951" s="2">
        <v>0.12</v>
      </c>
      <c r="O4951" s="2" t="s">
        <v>21</v>
      </c>
      <c r="P4951" s="2">
        <v>18</v>
      </c>
      <c r="Q4951" s="2">
        <f t="shared" si="698"/>
        <v>3</v>
      </c>
      <c r="R4951" s="2">
        <v>9.5500000000000007</v>
      </c>
      <c r="S4951" s="2">
        <f t="shared" si="699"/>
        <v>1</v>
      </c>
      <c r="T4951" s="42">
        <f>DataSet!G2513+DataSet!Q2513+DataSet!S2513</f>
        <v>4</v>
      </c>
      <c r="U4951" s="16" t="str">
        <f t="shared" si="700"/>
        <v>Low</v>
      </c>
      <c r="V4951" s="4">
        <v>4</v>
      </c>
      <c r="W4951" s="33">
        <f t="shared" si="701"/>
        <v>439.62444444444441</v>
      </c>
      <c r="X4951" s="2" t="s">
        <v>17</v>
      </c>
    </row>
    <row r="4952" spans="1:24" ht="14.25" customHeight="1" x14ac:dyDescent="0.25">
      <c r="A4952" s="2">
        <v>2851</v>
      </c>
      <c r="B4952" s="2">
        <v>61</v>
      </c>
      <c r="C4952" s="2" t="str">
        <f t="shared" si="693"/>
        <v>Seniors</v>
      </c>
      <c r="D4952" s="2" t="s">
        <v>12</v>
      </c>
      <c r="E4952" s="2" t="s">
        <v>19</v>
      </c>
      <c r="F4952" s="2">
        <v>375.99</v>
      </c>
      <c r="G4952" s="2">
        <f t="shared" si="694"/>
        <v>2</v>
      </c>
      <c r="H4952" s="6">
        <v>47047</v>
      </c>
      <c r="I4952" s="12" t="str">
        <f t="shared" si="695"/>
        <v>2028</v>
      </c>
      <c r="J4952" s="10" t="str">
        <f t="shared" si="696"/>
        <v>Oct</v>
      </c>
      <c r="K4952" s="12" t="str">
        <f t="shared" si="697"/>
        <v>21</v>
      </c>
      <c r="L4952" s="2" t="s">
        <v>20</v>
      </c>
      <c r="M4952" s="2" t="s">
        <v>15</v>
      </c>
      <c r="N4952" s="2">
        <v>0.12</v>
      </c>
      <c r="O4952" s="2" t="s">
        <v>21</v>
      </c>
      <c r="P4952" s="2">
        <v>15</v>
      </c>
      <c r="Q4952" s="2">
        <f t="shared" si="698"/>
        <v>2</v>
      </c>
      <c r="R4952" s="2">
        <v>25.07</v>
      </c>
      <c r="S4952" s="2">
        <f t="shared" si="699"/>
        <v>1</v>
      </c>
      <c r="T4952" s="42">
        <f>DataSet!G2852+DataSet!Q2852+DataSet!S2852</f>
        <v>4</v>
      </c>
      <c r="U4952" s="16" t="str">
        <f t="shared" si="700"/>
        <v>Low</v>
      </c>
      <c r="V4952" s="4">
        <v>1</v>
      </c>
      <c r="W4952" s="33">
        <f t="shared" si="701"/>
        <v>447.0384615384616</v>
      </c>
      <c r="X4952" s="2" t="s">
        <v>17</v>
      </c>
    </row>
    <row r="4953" spans="1:24" ht="14.25" customHeight="1" x14ac:dyDescent="0.25">
      <c r="A4953" s="2">
        <v>2862</v>
      </c>
      <c r="B4953" s="2">
        <v>45</v>
      </c>
      <c r="C4953" s="2" t="str">
        <f t="shared" si="693"/>
        <v>Mid Adults</v>
      </c>
      <c r="D4953" s="2" t="s">
        <v>12</v>
      </c>
      <c r="E4953" s="2" t="s">
        <v>19</v>
      </c>
      <c r="F4953" s="2">
        <v>301.83999999999997</v>
      </c>
      <c r="G4953" s="2">
        <f t="shared" si="694"/>
        <v>1</v>
      </c>
      <c r="H4953" s="6">
        <v>47058</v>
      </c>
      <c r="I4953" s="12" t="str">
        <f t="shared" si="695"/>
        <v>2028</v>
      </c>
      <c r="J4953" s="10" t="str">
        <f t="shared" si="696"/>
        <v>Nov</v>
      </c>
      <c r="K4953" s="12" t="str">
        <f t="shared" si="697"/>
        <v>01</v>
      </c>
      <c r="L4953" s="2" t="s">
        <v>20</v>
      </c>
      <c r="M4953" s="2" t="s">
        <v>15</v>
      </c>
      <c r="N4953" s="2">
        <v>0.12</v>
      </c>
      <c r="O4953" s="2" t="s">
        <v>16</v>
      </c>
      <c r="P4953" s="2">
        <v>6</v>
      </c>
      <c r="Q4953" s="2">
        <f t="shared" si="698"/>
        <v>2</v>
      </c>
      <c r="R4953" s="2">
        <v>50.31</v>
      </c>
      <c r="S4953" s="2">
        <f t="shared" si="699"/>
        <v>2</v>
      </c>
      <c r="T4953" s="42">
        <f>DataSet!G2863+DataSet!Q2863+DataSet!S2863</f>
        <v>6</v>
      </c>
      <c r="U4953" s="16" t="str">
        <f t="shared" si="700"/>
        <v>Medium</v>
      </c>
      <c r="V4953" s="4">
        <v>1</v>
      </c>
      <c r="W4953" s="33">
        <f t="shared" si="701"/>
        <v>452.95916666666676</v>
      </c>
      <c r="X4953" s="2" t="s">
        <v>28</v>
      </c>
    </row>
    <row r="4954" spans="1:24" ht="14.25" customHeight="1" x14ac:dyDescent="0.25">
      <c r="A4954" s="2">
        <v>3087</v>
      </c>
      <c r="B4954" s="2">
        <v>64</v>
      </c>
      <c r="C4954" s="2" t="str">
        <f t="shared" si="693"/>
        <v>Seniors</v>
      </c>
      <c r="D4954" s="2" t="s">
        <v>18</v>
      </c>
      <c r="E4954" s="2" t="s">
        <v>27</v>
      </c>
      <c r="F4954" s="2">
        <v>215.81</v>
      </c>
      <c r="G4954" s="2">
        <f t="shared" si="694"/>
        <v>1</v>
      </c>
      <c r="H4954" s="6">
        <v>47283</v>
      </c>
      <c r="I4954" s="12" t="str">
        <f t="shared" si="695"/>
        <v>2029</v>
      </c>
      <c r="J4954" s="10" t="str">
        <f t="shared" si="696"/>
        <v>Jun</v>
      </c>
      <c r="K4954" s="12" t="str">
        <f t="shared" si="697"/>
        <v>14</v>
      </c>
      <c r="L4954" s="2" t="s">
        <v>24</v>
      </c>
      <c r="M4954" s="2" t="s">
        <v>15</v>
      </c>
      <c r="N4954" s="2">
        <v>0.12</v>
      </c>
      <c r="O4954" s="2" t="s">
        <v>16</v>
      </c>
      <c r="P4954" s="2">
        <v>16</v>
      </c>
      <c r="Q4954" s="2">
        <f t="shared" si="698"/>
        <v>3</v>
      </c>
      <c r="R4954" s="2">
        <v>13.49</v>
      </c>
      <c r="S4954" s="2">
        <f t="shared" si="699"/>
        <v>1</v>
      </c>
      <c r="T4954" s="42">
        <f>DataSet!G3088+DataSet!Q3088+DataSet!S3088</f>
        <v>3</v>
      </c>
      <c r="U4954" s="16" t="str">
        <f t="shared" si="700"/>
        <v>Low</v>
      </c>
      <c r="V4954" s="4">
        <v>1</v>
      </c>
      <c r="W4954" s="33">
        <f t="shared" si="701"/>
        <v>466.69727272727283</v>
      </c>
      <c r="X4954" s="2" t="s">
        <v>22</v>
      </c>
    </row>
    <row r="4955" spans="1:24" ht="14.25" customHeight="1" x14ac:dyDescent="0.25">
      <c r="A4955" s="2">
        <v>3192</v>
      </c>
      <c r="B4955" s="2">
        <v>38</v>
      </c>
      <c r="C4955" s="2" t="str">
        <f t="shared" si="693"/>
        <v>Early Adults</v>
      </c>
      <c r="D4955" s="2" t="s">
        <v>12</v>
      </c>
      <c r="E4955" s="2" t="s">
        <v>13</v>
      </c>
      <c r="F4955" s="2">
        <v>134</v>
      </c>
      <c r="G4955" s="2">
        <f t="shared" si="694"/>
        <v>1</v>
      </c>
      <c r="H4955" s="6">
        <v>47388</v>
      </c>
      <c r="I4955" s="12" t="str">
        <f t="shared" si="695"/>
        <v>2029</v>
      </c>
      <c r="J4955" s="10" t="str">
        <f t="shared" si="696"/>
        <v>Sep</v>
      </c>
      <c r="K4955" s="12" t="str">
        <f t="shared" si="697"/>
        <v>27</v>
      </c>
      <c r="L4955" s="2" t="s">
        <v>20</v>
      </c>
      <c r="M4955" s="2" t="s">
        <v>25</v>
      </c>
      <c r="N4955" s="2">
        <v>0.12</v>
      </c>
      <c r="O4955" s="2" t="s">
        <v>16</v>
      </c>
      <c r="P4955" s="2">
        <v>11</v>
      </c>
      <c r="Q4955" s="2">
        <f t="shared" si="698"/>
        <v>2</v>
      </c>
      <c r="R4955" s="2">
        <v>12.18</v>
      </c>
      <c r="S4955" s="2">
        <f t="shared" si="699"/>
        <v>1</v>
      </c>
      <c r="T4955" s="42">
        <f>DataSet!G3193+DataSet!Q3193+DataSet!S3193</f>
        <v>6</v>
      </c>
      <c r="U4955" s="16" t="str">
        <f t="shared" si="700"/>
        <v>Medium</v>
      </c>
      <c r="V4955" s="4">
        <v>5</v>
      </c>
      <c r="W4955" s="33">
        <f t="shared" si="701"/>
        <v>540.57142857142856</v>
      </c>
      <c r="X4955" s="2" t="s">
        <v>22</v>
      </c>
    </row>
    <row r="4956" spans="1:24" ht="14.25" customHeight="1" x14ac:dyDescent="0.25">
      <c r="A4956" s="2">
        <v>3355</v>
      </c>
      <c r="B4956" s="2">
        <v>33</v>
      </c>
      <c r="C4956" s="2" t="str">
        <f t="shared" si="693"/>
        <v>Early Adults</v>
      </c>
      <c r="D4956" s="2" t="s">
        <v>18</v>
      </c>
      <c r="E4956" s="2" t="s">
        <v>29</v>
      </c>
      <c r="F4956" s="2">
        <v>529.36</v>
      </c>
      <c r="G4956" s="2">
        <f t="shared" si="694"/>
        <v>2</v>
      </c>
      <c r="H4956" s="6">
        <v>47551</v>
      </c>
      <c r="I4956" s="12" t="str">
        <f t="shared" si="695"/>
        <v>2030</v>
      </c>
      <c r="J4956" s="10" t="str">
        <f t="shared" si="696"/>
        <v>Mar</v>
      </c>
      <c r="K4956" s="12" t="str">
        <f t="shared" si="697"/>
        <v>09</v>
      </c>
      <c r="L4956" s="2" t="s">
        <v>24</v>
      </c>
      <c r="M4956" s="2" t="s">
        <v>15</v>
      </c>
      <c r="N4956" s="2">
        <v>0.12</v>
      </c>
      <c r="O4956" s="2" t="s">
        <v>16</v>
      </c>
      <c r="P4956" s="2">
        <v>9</v>
      </c>
      <c r="Q4956" s="2">
        <f t="shared" si="698"/>
        <v>2</v>
      </c>
      <c r="R4956" s="2">
        <v>58.82</v>
      </c>
      <c r="S4956" s="2">
        <f t="shared" si="699"/>
        <v>2</v>
      </c>
      <c r="T4956" s="42">
        <f>DataSet!G3356+DataSet!Q3356+DataSet!S3356</f>
        <v>7</v>
      </c>
      <c r="U4956" s="16" t="str">
        <f t="shared" si="700"/>
        <v>High</v>
      </c>
      <c r="V4956" s="4">
        <v>2</v>
      </c>
      <c r="W4956" s="33">
        <f t="shared" si="701"/>
        <v>633.01583333333326</v>
      </c>
      <c r="X4956" s="2" t="s">
        <v>28</v>
      </c>
    </row>
    <row r="4957" spans="1:24" ht="14.25" customHeight="1" x14ac:dyDescent="0.25">
      <c r="A4957" s="2">
        <v>3532</v>
      </c>
      <c r="B4957" s="2">
        <v>28</v>
      </c>
      <c r="C4957" s="2" t="str">
        <f t="shared" si="693"/>
        <v>Young Adults</v>
      </c>
      <c r="D4957" s="2" t="s">
        <v>12</v>
      </c>
      <c r="E4957" s="2" t="s">
        <v>29</v>
      </c>
      <c r="F4957" s="2">
        <v>646.9</v>
      </c>
      <c r="G4957" s="2">
        <f t="shared" si="694"/>
        <v>2</v>
      </c>
      <c r="H4957" s="6">
        <v>47728</v>
      </c>
      <c r="I4957" s="12" t="str">
        <f t="shared" si="695"/>
        <v>2030</v>
      </c>
      <c r="J4957" s="10" t="str">
        <f t="shared" si="696"/>
        <v>Sep</v>
      </c>
      <c r="K4957" s="12" t="str">
        <f t="shared" si="697"/>
        <v>02</v>
      </c>
      <c r="L4957" s="2" t="s">
        <v>30</v>
      </c>
      <c r="M4957" s="2" t="s">
        <v>15</v>
      </c>
      <c r="N4957" s="2">
        <v>0.12</v>
      </c>
      <c r="O4957" s="2" t="s">
        <v>16</v>
      </c>
      <c r="P4957" s="2">
        <v>11</v>
      </c>
      <c r="Q4957" s="2">
        <f t="shared" si="698"/>
        <v>2</v>
      </c>
      <c r="R4957" s="2">
        <v>58.81</v>
      </c>
      <c r="S4957" s="2">
        <f t="shared" si="699"/>
        <v>2</v>
      </c>
      <c r="T4957" s="42">
        <f>DataSet!G3533+DataSet!Q3533+DataSet!S3533</f>
        <v>5</v>
      </c>
      <c r="U4957" s="16" t="str">
        <f t="shared" si="700"/>
        <v>Medium</v>
      </c>
      <c r="V4957" s="4">
        <v>2</v>
      </c>
      <c r="W4957" s="33">
        <f t="shared" si="701"/>
        <v>642.43909090909085</v>
      </c>
      <c r="X4957" s="2" t="s">
        <v>28</v>
      </c>
    </row>
    <row r="4958" spans="1:24" ht="14.25" customHeight="1" x14ac:dyDescent="0.25">
      <c r="A4958" s="2">
        <v>3583</v>
      </c>
      <c r="B4958" s="2">
        <v>59</v>
      </c>
      <c r="C4958" s="2" t="str">
        <f t="shared" si="693"/>
        <v>Late Adults</v>
      </c>
      <c r="D4958" s="2" t="s">
        <v>12</v>
      </c>
      <c r="E4958" s="2" t="s">
        <v>19</v>
      </c>
      <c r="F4958" s="2">
        <v>243.62</v>
      </c>
      <c r="G4958" s="2">
        <f t="shared" si="694"/>
        <v>1</v>
      </c>
      <c r="H4958" s="6">
        <v>47779</v>
      </c>
      <c r="I4958" s="12" t="str">
        <f t="shared" si="695"/>
        <v>2030</v>
      </c>
      <c r="J4958" s="10" t="str">
        <f t="shared" si="696"/>
        <v>Oct</v>
      </c>
      <c r="K4958" s="12" t="str">
        <f t="shared" si="697"/>
        <v>23</v>
      </c>
      <c r="L4958" s="2" t="s">
        <v>30</v>
      </c>
      <c r="M4958" s="2" t="s">
        <v>15</v>
      </c>
      <c r="N4958" s="2">
        <v>0.12</v>
      </c>
      <c r="O4958" s="2" t="s">
        <v>16</v>
      </c>
      <c r="P4958" s="2">
        <v>10</v>
      </c>
      <c r="Q4958" s="2">
        <f t="shared" si="698"/>
        <v>2</v>
      </c>
      <c r="R4958" s="2">
        <v>24.36</v>
      </c>
      <c r="S4958" s="2">
        <f t="shared" si="699"/>
        <v>1</v>
      </c>
      <c r="T4958" s="42">
        <f>DataSet!G3584+DataSet!Q3584+DataSet!S3584</f>
        <v>6</v>
      </c>
      <c r="U4958" s="16" t="str">
        <f t="shared" si="700"/>
        <v>Medium</v>
      </c>
      <c r="V4958" s="4">
        <v>4</v>
      </c>
      <c r="W4958" s="33">
        <f t="shared" si="701"/>
        <v>473.08625000000001</v>
      </c>
      <c r="X4958" s="2" t="s">
        <v>22</v>
      </c>
    </row>
    <row r="4959" spans="1:24" ht="14.25" customHeight="1" x14ac:dyDescent="0.25">
      <c r="A4959" s="2">
        <v>4000</v>
      </c>
      <c r="B4959" s="2">
        <v>52</v>
      </c>
      <c r="C4959" s="2" t="str">
        <f t="shared" si="693"/>
        <v>Late Adults</v>
      </c>
      <c r="D4959" s="2" t="s">
        <v>18</v>
      </c>
      <c r="E4959" s="2" t="s">
        <v>13</v>
      </c>
      <c r="F4959" s="2">
        <v>145.78</v>
      </c>
      <c r="G4959" s="2">
        <f t="shared" si="694"/>
        <v>1</v>
      </c>
      <c r="H4959" s="6">
        <v>48196</v>
      </c>
      <c r="I4959" s="12" t="str">
        <f t="shared" si="695"/>
        <v>2031</v>
      </c>
      <c r="J4959" s="10" t="str">
        <f t="shared" si="696"/>
        <v>Dec</v>
      </c>
      <c r="K4959" s="12" t="str">
        <f t="shared" si="697"/>
        <v>14</v>
      </c>
      <c r="L4959" s="2" t="s">
        <v>20</v>
      </c>
      <c r="M4959" s="2" t="s">
        <v>15</v>
      </c>
      <c r="N4959" s="2">
        <v>0.12</v>
      </c>
      <c r="O4959" s="2" t="s">
        <v>16</v>
      </c>
      <c r="P4959" s="2">
        <v>7</v>
      </c>
      <c r="Q4959" s="2">
        <f t="shared" si="698"/>
        <v>2</v>
      </c>
      <c r="R4959" s="2">
        <v>20.83</v>
      </c>
      <c r="S4959" s="2">
        <f t="shared" si="699"/>
        <v>1</v>
      </c>
      <c r="T4959" s="42">
        <f>DataSet!G4001+DataSet!Q4001+DataSet!S4001</f>
        <v>6</v>
      </c>
      <c r="U4959" s="16" t="str">
        <f t="shared" si="700"/>
        <v>Medium</v>
      </c>
      <c r="V4959" s="4">
        <v>3</v>
      </c>
      <c r="W4959" s="33">
        <f t="shared" si="701"/>
        <v>400.01300000000003</v>
      </c>
      <c r="X4959" s="2" t="s">
        <v>17</v>
      </c>
    </row>
    <row r="4960" spans="1:24" ht="14.25" customHeight="1" x14ac:dyDescent="0.25">
      <c r="A4960" s="2">
        <v>4570</v>
      </c>
      <c r="B4960" s="2">
        <v>51</v>
      </c>
      <c r="C4960" s="2" t="str">
        <f t="shared" si="693"/>
        <v>Late Adults</v>
      </c>
      <c r="D4960" s="2" t="s">
        <v>18</v>
      </c>
      <c r="E4960" s="2" t="s">
        <v>13</v>
      </c>
      <c r="F4960" s="2">
        <v>581.24</v>
      </c>
      <c r="G4960" s="2">
        <f t="shared" si="694"/>
        <v>2</v>
      </c>
      <c r="H4960" s="6">
        <v>48766</v>
      </c>
      <c r="I4960" s="12" t="str">
        <f t="shared" si="695"/>
        <v>2033</v>
      </c>
      <c r="J4960" s="10" t="str">
        <f t="shared" si="696"/>
        <v>Jul</v>
      </c>
      <c r="K4960" s="12" t="str">
        <f t="shared" si="697"/>
        <v>06</v>
      </c>
      <c r="L4960" s="2" t="s">
        <v>24</v>
      </c>
      <c r="M4960" s="2" t="s">
        <v>25</v>
      </c>
      <c r="N4960" s="2">
        <v>0.12</v>
      </c>
      <c r="O4960" s="2" t="s">
        <v>21</v>
      </c>
      <c r="P4960" s="2">
        <v>6</v>
      </c>
      <c r="Q4960" s="2">
        <f t="shared" si="698"/>
        <v>2</v>
      </c>
      <c r="R4960" s="2">
        <v>96.87</v>
      </c>
      <c r="S4960" s="2">
        <f t="shared" si="699"/>
        <v>2</v>
      </c>
      <c r="T4960" s="42">
        <f>DataSet!G4571+DataSet!Q4571+DataSet!S4571</f>
        <v>4</v>
      </c>
      <c r="U4960" s="16" t="str">
        <f t="shared" si="700"/>
        <v>Low</v>
      </c>
      <c r="V4960" s="4">
        <v>1</v>
      </c>
      <c r="W4960" s="33">
        <f t="shared" si="701"/>
        <v>491.78600000000006</v>
      </c>
      <c r="X4960" s="2" t="s">
        <v>28</v>
      </c>
    </row>
    <row r="4961" spans="1:24" ht="14.25" customHeight="1" x14ac:dyDescent="0.25">
      <c r="A4961" s="2">
        <v>4690</v>
      </c>
      <c r="B4961" s="2">
        <v>42</v>
      </c>
      <c r="C4961" s="2" t="str">
        <f t="shared" si="693"/>
        <v>Mid Adults</v>
      </c>
      <c r="D4961" s="2" t="s">
        <v>26</v>
      </c>
      <c r="E4961" s="2" t="s">
        <v>13</v>
      </c>
      <c r="F4961" s="2">
        <v>443.16</v>
      </c>
      <c r="G4961" s="2">
        <f t="shared" si="694"/>
        <v>2</v>
      </c>
      <c r="H4961" s="6">
        <v>48886</v>
      </c>
      <c r="I4961" s="12" t="str">
        <f t="shared" si="695"/>
        <v>2033</v>
      </c>
      <c r="J4961" s="10" t="str">
        <f t="shared" si="696"/>
        <v>Nov</v>
      </c>
      <c r="K4961" s="12" t="str">
        <f t="shared" si="697"/>
        <v>03</v>
      </c>
      <c r="L4961" s="2" t="s">
        <v>24</v>
      </c>
      <c r="M4961" s="2" t="s">
        <v>25</v>
      </c>
      <c r="N4961" s="2">
        <v>0.12</v>
      </c>
      <c r="O4961" s="2" t="s">
        <v>21</v>
      </c>
      <c r="P4961" s="2">
        <v>4</v>
      </c>
      <c r="Q4961" s="2">
        <f t="shared" si="698"/>
        <v>1</v>
      </c>
      <c r="R4961" s="2">
        <v>110.79</v>
      </c>
      <c r="S4961" s="2">
        <f t="shared" si="699"/>
        <v>2</v>
      </c>
      <c r="T4961" s="42">
        <f>DataSet!G4691+DataSet!Q4691+DataSet!S4691</f>
        <v>7</v>
      </c>
      <c r="U4961" s="16" t="str">
        <f t="shared" si="700"/>
        <v>High</v>
      </c>
      <c r="V4961" s="4">
        <v>1</v>
      </c>
      <c r="W4961" s="33">
        <f t="shared" si="701"/>
        <v>481.84666666666664</v>
      </c>
      <c r="X4961" s="2" t="s">
        <v>17</v>
      </c>
    </row>
    <row r="4962" spans="1:24" ht="14.25" customHeight="1" x14ac:dyDescent="0.25">
      <c r="A4962" s="2">
        <v>500</v>
      </c>
      <c r="B4962" s="2">
        <v>53</v>
      </c>
      <c r="C4962" s="2" t="str">
        <f t="shared" si="693"/>
        <v>Late Adults</v>
      </c>
      <c r="D4962" s="2" t="s">
        <v>23</v>
      </c>
      <c r="E4962" s="2" t="s">
        <v>29</v>
      </c>
      <c r="F4962" s="2">
        <v>358.32</v>
      </c>
      <c r="G4962" s="2">
        <f t="shared" si="694"/>
        <v>2</v>
      </c>
      <c r="H4962" s="6">
        <v>44696</v>
      </c>
      <c r="I4962" s="12" t="str">
        <f t="shared" si="695"/>
        <v>2022</v>
      </c>
      <c r="J4962" s="10" t="str">
        <f t="shared" si="696"/>
        <v>May</v>
      </c>
      <c r="K4962" s="12" t="str">
        <f t="shared" si="697"/>
        <v>15</v>
      </c>
      <c r="L4962" s="2" t="s">
        <v>14</v>
      </c>
      <c r="M4962" s="2" t="s">
        <v>25</v>
      </c>
      <c r="N4962" s="2">
        <v>0.11</v>
      </c>
      <c r="O4962" s="2" t="s">
        <v>21</v>
      </c>
      <c r="P4962" s="2">
        <v>4</v>
      </c>
      <c r="Q4962" s="2">
        <f t="shared" si="698"/>
        <v>1</v>
      </c>
      <c r="R4962" s="2">
        <v>89.58</v>
      </c>
      <c r="S4962" s="2">
        <f t="shared" si="699"/>
        <v>2</v>
      </c>
      <c r="T4962" s="42">
        <f>DataSet!G501+DataSet!Q501+DataSet!S501</f>
        <v>4</v>
      </c>
      <c r="U4962" s="16" t="str">
        <f t="shared" si="700"/>
        <v>Low</v>
      </c>
      <c r="V4962" s="4">
        <v>4</v>
      </c>
      <c r="W4962" s="33">
        <f t="shared" si="701"/>
        <v>505.86714285714282</v>
      </c>
      <c r="X4962" s="2" t="s">
        <v>28</v>
      </c>
    </row>
    <row r="4963" spans="1:24" ht="14.25" customHeight="1" x14ac:dyDescent="0.25">
      <c r="A4963" s="2">
        <v>675</v>
      </c>
      <c r="B4963" s="2">
        <v>24</v>
      </c>
      <c r="C4963" s="2" t="str">
        <f t="shared" si="693"/>
        <v>Young Adults</v>
      </c>
      <c r="D4963" s="2" t="s">
        <v>23</v>
      </c>
      <c r="E4963" s="2" t="s">
        <v>29</v>
      </c>
      <c r="F4963" s="2">
        <v>697.78</v>
      </c>
      <c r="G4963" s="2">
        <f t="shared" si="694"/>
        <v>3</v>
      </c>
      <c r="H4963" s="6">
        <v>44871</v>
      </c>
      <c r="I4963" s="12" t="str">
        <f t="shared" si="695"/>
        <v>2022</v>
      </c>
      <c r="J4963" s="10" t="str">
        <f t="shared" si="696"/>
        <v>Nov</v>
      </c>
      <c r="K4963" s="12" t="str">
        <f t="shared" si="697"/>
        <v>06</v>
      </c>
      <c r="L4963" s="2" t="s">
        <v>20</v>
      </c>
      <c r="M4963" s="2" t="s">
        <v>15</v>
      </c>
      <c r="N4963" s="2">
        <v>0.11</v>
      </c>
      <c r="O4963" s="2" t="s">
        <v>21</v>
      </c>
      <c r="P4963" s="2">
        <v>15</v>
      </c>
      <c r="Q4963" s="2">
        <f t="shared" si="698"/>
        <v>2</v>
      </c>
      <c r="R4963" s="2">
        <v>46.52</v>
      </c>
      <c r="S4963" s="2">
        <f t="shared" si="699"/>
        <v>1</v>
      </c>
      <c r="T4963" s="42">
        <f>DataSet!G676+DataSet!Q676+DataSet!S676</f>
        <v>6</v>
      </c>
      <c r="U4963" s="16" t="str">
        <f t="shared" si="700"/>
        <v>Medium</v>
      </c>
      <c r="V4963" s="4">
        <v>2</v>
      </c>
      <c r="W4963" s="33">
        <f t="shared" si="701"/>
        <v>641.99300000000005</v>
      </c>
      <c r="X4963" s="2" t="s">
        <v>22</v>
      </c>
    </row>
    <row r="4964" spans="1:24" ht="14.25" customHeight="1" x14ac:dyDescent="0.25">
      <c r="A4964" s="2">
        <v>942</v>
      </c>
      <c r="B4964" s="2">
        <v>28</v>
      </c>
      <c r="C4964" s="2" t="str">
        <f t="shared" si="693"/>
        <v>Young Adults</v>
      </c>
      <c r="D4964" s="2" t="s">
        <v>18</v>
      </c>
      <c r="E4964" s="2" t="s">
        <v>27</v>
      </c>
      <c r="F4964" s="2">
        <v>916.8</v>
      </c>
      <c r="G4964" s="2">
        <f t="shared" si="694"/>
        <v>3</v>
      </c>
      <c r="H4964" s="6">
        <v>45138</v>
      </c>
      <c r="I4964" s="12" t="str">
        <f t="shared" si="695"/>
        <v>2023</v>
      </c>
      <c r="J4964" s="10" t="str">
        <f t="shared" si="696"/>
        <v>Jul</v>
      </c>
      <c r="K4964" s="12" t="str">
        <f t="shared" si="697"/>
        <v>31</v>
      </c>
      <c r="L4964" s="2" t="s">
        <v>14</v>
      </c>
      <c r="M4964" s="2" t="s">
        <v>15</v>
      </c>
      <c r="N4964" s="2">
        <v>0.11</v>
      </c>
      <c r="O4964" s="2" t="s">
        <v>21</v>
      </c>
      <c r="P4964" s="2">
        <v>17</v>
      </c>
      <c r="Q4964" s="2">
        <f t="shared" si="698"/>
        <v>3</v>
      </c>
      <c r="R4964" s="2">
        <v>53.93</v>
      </c>
      <c r="S4964" s="2">
        <f t="shared" si="699"/>
        <v>2</v>
      </c>
      <c r="T4964" s="42">
        <f>DataSet!G943+DataSet!Q943+DataSet!S943</f>
        <v>8</v>
      </c>
      <c r="U4964" s="16" t="str">
        <f t="shared" si="700"/>
        <v>High</v>
      </c>
      <c r="V4964" s="4">
        <v>4</v>
      </c>
      <c r="W4964" s="33">
        <f t="shared" si="701"/>
        <v>530.45833333333337</v>
      </c>
      <c r="X4964" s="2" t="s">
        <v>22</v>
      </c>
    </row>
    <row r="4965" spans="1:24" ht="14.25" customHeight="1" x14ac:dyDescent="0.25">
      <c r="A4965" s="2">
        <v>1004</v>
      </c>
      <c r="B4965" s="2">
        <v>48</v>
      </c>
      <c r="C4965" s="2" t="str">
        <f t="shared" si="693"/>
        <v>Mid Adults</v>
      </c>
      <c r="D4965" s="2" t="s">
        <v>26</v>
      </c>
      <c r="E4965" s="2" t="s">
        <v>27</v>
      </c>
      <c r="F4965" s="2">
        <v>276.48</v>
      </c>
      <c r="G4965" s="2">
        <f t="shared" si="694"/>
        <v>1</v>
      </c>
      <c r="H4965" s="6">
        <v>45200</v>
      </c>
      <c r="I4965" s="12" t="str">
        <f t="shared" si="695"/>
        <v>2023</v>
      </c>
      <c r="J4965" s="10" t="str">
        <f t="shared" si="696"/>
        <v>Oct</v>
      </c>
      <c r="K4965" s="12" t="str">
        <f t="shared" si="697"/>
        <v>01</v>
      </c>
      <c r="L4965" s="2" t="s">
        <v>30</v>
      </c>
      <c r="M4965" s="2" t="s">
        <v>15</v>
      </c>
      <c r="N4965" s="2">
        <v>0.11</v>
      </c>
      <c r="O4965" s="2" t="s">
        <v>21</v>
      </c>
      <c r="P4965" s="2">
        <v>1</v>
      </c>
      <c r="Q4965" s="2">
        <f t="shared" si="698"/>
        <v>1</v>
      </c>
      <c r="R4965" s="2">
        <v>276.48</v>
      </c>
      <c r="S4965" s="2">
        <f t="shared" si="699"/>
        <v>3</v>
      </c>
      <c r="T4965" s="42">
        <f>DataSet!G1005+DataSet!Q1005+DataSet!S1005</f>
        <v>6</v>
      </c>
      <c r="U4965" s="16" t="str">
        <f t="shared" si="700"/>
        <v>Medium</v>
      </c>
      <c r="V4965" s="4">
        <v>1</v>
      </c>
      <c r="W4965" s="33">
        <f t="shared" si="701"/>
        <v>486.68249999999995</v>
      </c>
      <c r="X4965" s="2" t="s">
        <v>28</v>
      </c>
    </row>
    <row r="4966" spans="1:24" ht="14.25" customHeight="1" x14ac:dyDescent="0.25">
      <c r="A4966" s="2">
        <v>1019</v>
      </c>
      <c r="B4966" s="2">
        <v>60</v>
      </c>
      <c r="C4966" s="2" t="str">
        <f t="shared" si="693"/>
        <v>Seniors</v>
      </c>
      <c r="D4966" s="2" t="s">
        <v>26</v>
      </c>
      <c r="E4966" s="2" t="s">
        <v>29</v>
      </c>
      <c r="F4966" s="2">
        <v>161.46</v>
      </c>
      <c r="G4966" s="2">
        <f t="shared" si="694"/>
        <v>1</v>
      </c>
      <c r="H4966" s="6">
        <v>45215</v>
      </c>
      <c r="I4966" s="12" t="str">
        <f t="shared" si="695"/>
        <v>2023</v>
      </c>
      <c r="J4966" s="10" t="str">
        <f t="shared" si="696"/>
        <v>Oct</v>
      </c>
      <c r="K4966" s="12" t="str">
        <f t="shared" si="697"/>
        <v>16</v>
      </c>
      <c r="L4966" s="2" t="s">
        <v>14</v>
      </c>
      <c r="M4966" s="2" t="s">
        <v>15</v>
      </c>
      <c r="N4966" s="2">
        <v>0.11</v>
      </c>
      <c r="O4966" s="2" t="s">
        <v>21</v>
      </c>
      <c r="P4966" s="2">
        <v>13</v>
      </c>
      <c r="Q4966" s="2">
        <f t="shared" si="698"/>
        <v>2</v>
      </c>
      <c r="R4966" s="2">
        <v>12.42</v>
      </c>
      <c r="S4966" s="2">
        <f t="shared" si="699"/>
        <v>1</v>
      </c>
      <c r="T4966" s="42">
        <f>DataSet!G1020+DataSet!Q1020+DataSet!S1020</f>
        <v>7</v>
      </c>
      <c r="U4966" s="16" t="str">
        <f t="shared" si="700"/>
        <v>High</v>
      </c>
      <c r="V4966" s="4">
        <v>2</v>
      </c>
      <c r="W4966" s="33">
        <f t="shared" si="701"/>
        <v>635.79444444444448</v>
      </c>
      <c r="X4966" s="2" t="s">
        <v>28</v>
      </c>
    </row>
    <row r="4967" spans="1:24" ht="14.25" customHeight="1" x14ac:dyDescent="0.25">
      <c r="A4967" s="2">
        <v>1667</v>
      </c>
      <c r="B4967" s="2">
        <v>46</v>
      </c>
      <c r="C4967" s="2" t="str">
        <f t="shared" si="693"/>
        <v>Mid Adults</v>
      </c>
      <c r="D4967" s="2" t="s">
        <v>12</v>
      </c>
      <c r="E4967" s="2" t="s">
        <v>27</v>
      </c>
      <c r="F4967" s="2">
        <v>897.01</v>
      </c>
      <c r="G4967" s="2">
        <f t="shared" si="694"/>
        <v>3</v>
      </c>
      <c r="H4967" s="6">
        <v>45863</v>
      </c>
      <c r="I4967" s="12" t="str">
        <f t="shared" si="695"/>
        <v>2025</v>
      </c>
      <c r="J4967" s="10" t="str">
        <f t="shared" si="696"/>
        <v>Jul</v>
      </c>
      <c r="K4967" s="12" t="str">
        <f t="shared" si="697"/>
        <v>25</v>
      </c>
      <c r="L4967" s="2" t="s">
        <v>30</v>
      </c>
      <c r="M4967" s="2" t="s">
        <v>25</v>
      </c>
      <c r="N4967" s="2">
        <v>0.11</v>
      </c>
      <c r="O4967" s="2" t="s">
        <v>21</v>
      </c>
      <c r="P4967" s="2">
        <v>7</v>
      </c>
      <c r="Q4967" s="2">
        <f t="shared" si="698"/>
        <v>2</v>
      </c>
      <c r="R4967" s="2">
        <v>128.13999999999999</v>
      </c>
      <c r="S4967" s="2">
        <f t="shared" si="699"/>
        <v>2</v>
      </c>
      <c r="T4967" s="42">
        <f>DataSet!G1668+DataSet!Q1668+DataSet!S1668</f>
        <v>7</v>
      </c>
      <c r="U4967" s="16" t="str">
        <f t="shared" si="700"/>
        <v>High</v>
      </c>
      <c r="V4967" s="4">
        <v>2</v>
      </c>
      <c r="W4967" s="33">
        <f t="shared" si="701"/>
        <v>695.08625000000006</v>
      </c>
      <c r="X4967" s="2" t="s">
        <v>22</v>
      </c>
    </row>
    <row r="4968" spans="1:24" ht="14.25" customHeight="1" x14ac:dyDescent="0.25">
      <c r="A4968" s="2">
        <v>1936</v>
      </c>
      <c r="B4968" s="2">
        <v>19</v>
      </c>
      <c r="C4968" s="2" t="str">
        <f t="shared" si="693"/>
        <v>Young Adults</v>
      </c>
      <c r="D4968" s="2" t="s">
        <v>18</v>
      </c>
      <c r="E4968" s="2" t="s">
        <v>27</v>
      </c>
      <c r="F4968" s="2">
        <v>52.14</v>
      </c>
      <c r="G4968" s="2">
        <f t="shared" si="694"/>
        <v>1</v>
      </c>
      <c r="H4968" s="6">
        <v>46132</v>
      </c>
      <c r="I4968" s="12" t="str">
        <f t="shared" si="695"/>
        <v>2026</v>
      </c>
      <c r="J4968" s="10" t="str">
        <f t="shared" si="696"/>
        <v>Apr</v>
      </c>
      <c r="K4968" s="12" t="str">
        <f t="shared" si="697"/>
        <v>20</v>
      </c>
      <c r="L4968" s="2" t="s">
        <v>14</v>
      </c>
      <c r="M4968" s="2" t="s">
        <v>25</v>
      </c>
      <c r="N4968" s="2">
        <v>0.11</v>
      </c>
      <c r="O4968" s="2" t="s">
        <v>21</v>
      </c>
      <c r="P4968" s="2">
        <v>17</v>
      </c>
      <c r="Q4968" s="2">
        <f t="shared" si="698"/>
        <v>3</v>
      </c>
      <c r="R4968" s="2">
        <v>3.07</v>
      </c>
      <c r="S4968" s="2">
        <f t="shared" si="699"/>
        <v>1</v>
      </c>
      <c r="T4968" s="42">
        <f>DataSet!G1937+DataSet!Q1937+DataSet!S1937</f>
        <v>6</v>
      </c>
      <c r="U4968" s="16" t="str">
        <f t="shared" si="700"/>
        <v>Medium</v>
      </c>
      <c r="V4968" s="4">
        <v>4</v>
      </c>
      <c r="W4968" s="33">
        <f t="shared" si="701"/>
        <v>453.18999999999994</v>
      </c>
      <c r="X4968" s="2" t="s">
        <v>17</v>
      </c>
    </row>
    <row r="4969" spans="1:24" ht="14.25" customHeight="1" x14ac:dyDescent="0.25">
      <c r="A4969" s="2">
        <v>2630</v>
      </c>
      <c r="B4969" s="2">
        <v>39</v>
      </c>
      <c r="C4969" s="2" t="str">
        <f t="shared" si="693"/>
        <v>Early Adults</v>
      </c>
      <c r="D4969" s="2" t="s">
        <v>12</v>
      </c>
      <c r="E4969" s="2" t="s">
        <v>27</v>
      </c>
      <c r="F4969" s="2">
        <v>428.1</v>
      </c>
      <c r="G4969" s="2">
        <f t="shared" si="694"/>
        <v>2</v>
      </c>
      <c r="H4969" s="6">
        <v>46826</v>
      </c>
      <c r="I4969" s="12" t="str">
        <f t="shared" si="695"/>
        <v>2028</v>
      </c>
      <c r="J4969" s="10" t="str">
        <f t="shared" si="696"/>
        <v>Mar</v>
      </c>
      <c r="K4969" s="12" t="str">
        <f t="shared" si="697"/>
        <v>14</v>
      </c>
      <c r="L4969" s="2" t="s">
        <v>14</v>
      </c>
      <c r="M4969" s="2" t="s">
        <v>15</v>
      </c>
      <c r="N4969" s="2">
        <v>0.11</v>
      </c>
      <c r="O4969" s="2" t="s">
        <v>16</v>
      </c>
      <c r="P4969" s="2">
        <v>6</v>
      </c>
      <c r="Q4969" s="2">
        <f t="shared" si="698"/>
        <v>2</v>
      </c>
      <c r="R4969" s="2">
        <v>71.349999999999994</v>
      </c>
      <c r="S4969" s="2">
        <f t="shared" si="699"/>
        <v>2</v>
      </c>
      <c r="T4969" s="42">
        <f>DataSet!G2631+DataSet!Q2631+DataSet!S2631</f>
        <v>7</v>
      </c>
      <c r="U4969" s="16" t="str">
        <f t="shared" si="700"/>
        <v>High</v>
      </c>
      <c r="V4969" s="4">
        <v>2</v>
      </c>
      <c r="W4969" s="33">
        <f t="shared" si="701"/>
        <v>666.24</v>
      </c>
      <c r="X4969" s="2" t="s">
        <v>28</v>
      </c>
    </row>
    <row r="4970" spans="1:24" ht="14.25" customHeight="1" x14ac:dyDescent="0.25">
      <c r="A4970" s="2">
        <v>2791</v>
      </c>
      <c r="B4970" s="2">
        <v>67</v>
      </c>
      <c r="C4970" s="2" t="str">
        <f t="shared" si="693"/>
        <v>Seniors</v>
      </c>
      <c r="D4970" s="2" t="s">
        <v>18</v>
      </c>
      <c r="E4970" s="2" t="s">
        <v>13</v>
      </c>
      <c r="F4970" s="2">
        <v>380.45</v>
      </c>
      <c r="G4970" s="2">
        <f t="shared" si="694"/>
        <v>2</v>
      </c>
      <c r="H4970" s="6">
        <v>46987</v>
      </c>
      <c r="I4970" s="12" t="str">
        <f t="shared" si="695"/>
        <v>2028</v>
      </c>
      <c r="J4970" s="10" t="str">
        <f t="shared" si="696"/>
        <v>Aug</v>
      </c>
      <c r="K4970" s="12" t="str">
        <f t="shared" si="697"/>
        <v>22</v>
      </c>
      <c r="L4970" s="2" t="s">
        <v>30</v>
      </c>
      <c r="M4970" s="2" t="s">
        <v>25</v>
      </c>
      <c r="N4970" s="2">
        <v>0.11</v>
      </c>
      <c r="O4970" s="2" t="s">
        <v>21</v>
      </c>
      <c r="P4970" s="2">
        <v>7</v>
      </c>
      <c r="Q4970" s="2">
        <f t="shared" si="698"/>
        <v>2</v>
      </c>
      <c r="R4970" s="2">
        <v>54.35</v>
      </c>
      <c r="S4970" s="2">
        <f t="shared" si="699"/>
        <v>2</v>
      </c>
      <c r="T4970" s="42">
        <f>DataSet!G2792+DataSet!Q2792+DataSet!S2792</f>
        <v>5</v>
      </c>
      <c r="U4970" s="16" t="str">
        <f t="shared" si="700"/>
        <v>Medium</v>
      </c>
      <c r="V4970" s="4">
        <v>4</v>
      </c>
      <c r="W4970" s="33">
        <f t="shared" si="701"/>
        <v>553.45249999999999</v>
      </c>
      <c r="X4970" s="2" t="s">
        <v>17</v>
      </c>
    </row>
    <row r="4971" spans="1:24" ht="14.25" customHeight="1" x14ac:dyDescent="0.25">
      <c r="A4971" s="2">
        <v>2819</v>
      </c>
      <c r="B4971" s="2">
        <v>60</v>
      </c>
      <c r="C4971" s="2" t="str">
        <f t="shared" si="693"/>
        <v>Seniors</v>
      </c>
      <c r="D4971" s="2" t="s">
        <v>12</v>
      </c>
      <c r="E4971" s="2" t="s">
        <v>19</v>
      </c>
      <c r="F4971" s="2">
        <v>967.98</v>
      </c>
      <c r="G4971" s="2">
        <f t="shared" si="694"/>
        <v>3</v>
      </c>
      <c r="H4971" s="6">
        <v>47015</v>
      </c>
      <c r="I4971" s="12" t="str">
        <f t="shared" si="695"/>
        <v>2028</v>
      </c>
      <c r="J4971" s="10" t="str">
        <f t="shared" si="696"/>
        <v>Sep</v>
      </c>
      <c r="K4971" s="12" t="str">
        <f t="shared" si="697"/>
        <v>19</v>
      </c>
      <c r="L4971" s="2" t="s">
        <v>14</v>
      </c>
      <c r="M4971" s="2" t="s">
        <v>25</v>
      </c>
      <c r="N4971" s="2">
        <v>0.11</v>
      </c>
      <c r="O4971" s="2" t="s">
        <v>21</v>
      </c>
      <c r="P4971" s="2">
        <v>1</v>
      </c>
      <c r="Q4971" s="2">
        <f t="shared" si="698"/>
        <v>1</v>
      </c>
      <c r="R4971" s="2">
        <v>967.98</v>
      </c>
      <c r="S4971" s="2">
        <f t="shared" si="699"/>
        <v>3</v>
      </c>
      <c r="T4971" s="42">
        <f>DataSet!G2820+DataSet!Q2820+DataSet!S2820</f>
        <v>7</v>
      </c>
      <c r="U4971" s="16" t="str">
        <f t="shared" si="700"/>
        <v>High</v>
      </c>
      <c r="V4971" s="4">
        <v>2</v>
      </c>
      <c r="W4971" s="33">
        <f t="shared" si="701"/>
        <v>705.93</v>
      </c>
      <c r="X4971" s="2" t="s">
        <v>28</v>
      </c>
    </row>
    <row r="4972" spans="1:24" ht="14.25" customHeight="1" x14ac:dyDescent="0.25">
      <c r="A4972" s="2">
        <v>3377</v>
      </c>
      <c r="B4972" s="2">
        <v>34</v>
      </c>
      <c r="C4972" s="2" t="str">
        <f t="shared" si="693"/>
        <v>Early Adults</v>
      </c>
      <c r="D4972" s="2" t="s">
        <v>23</v>
      </c>
      <c r="E4972" s="2" t="s">
        <v>19</v>
      </c>
      <c r="F4972" s="2">
        <v>345.82</v>
      </c>
      <c r="G4972" s="2">
        <f t="shared" si="694"/>
        <v>1</v>
      </c>
      <c r="H4972" s="6">
        <v>47573</v>
      </c>
      <c r="I4972" s="12" t="str">
        <f t="shared" si="695"/>
        <v>2030</v>
      </c>
      <c r="J4972" s="10" t="str">
        <f t="shared" si="696"/>
        <v>Mar</v>
      </c>
      <c r="K4972" s="12" t="str">
        <f t="shared" si="697"/>
        <v>31</v>
      </c>
      <c r="L4972" s="2" t="s">
        <v>30</v>
      </c>
      <c r="M4972" s="2" t="s">
        <v>25</v>
      </c>
      <c r="N4972" s="2">
        <v>0.11</v>
      </c>
      <c r="O4972" s="2" t="s">
        <v>21</v>
      </c>
      <c r="P4972" s="2">
        <v>15</v>
      </c>
      <c r="Q4972" s="2">
        <f t="shared" si="698"/>
        <v>2</v>
      </c>
      <c r="R4972" s="2">
        <v>23.05</v>
      </c>
      <c r="S4972" s="2">
        <f t="shared" si="699"/>
        <v>1</v>
      </c>
      <c r="T4972" s="42">
        <f>DataSet!G3378+DataSet!Q3378+DataSet!S3378</f>
        <v>7</v>
      </c>
      <c r="U4972" s="16" t="str">
        <f t="shared" si="700"/>
        <v>High</v>
      </c>
      <c r="V4972" s="4">
        <v>1</v>
      </c>
      <c r="W4972" s="33">
        <f t="shared" si="701"/>
        <v>516.71142857142854</v>
      </c>
      <c r="X4972" s="2" t="s">
        <v>17</v>
      </c>
    </row>
    <row r="4973" spans="1:24" ht="14.25" customHeight="1" x14ac:dyDescent="0.25">
      <c r="A4973" s="2">
        <v>3472</v>
      </c>
      <c r="B4973" s="2">
        <v>42</v>
      </c>
      <c r="C4973" s="2" t="str">
        <f t="shared" si="693"/>
        <v>Mid Adults</v>
      </c>
      <c r="D4973" s="2" t="s">
        <v>18</v>
      </c>
      <c r="E4973" s="2" t="s">
        <v>29</v>
      </c>
      <c r="F4973" s="2">
        <v>611.63</v>
      </c>
      <c r="G4973" s="2">
        <f t="shared" si="694"/>
        <v>2</v>
      </c>
      <c r="H4973" s="6">
        <v>47668</v>
      </c>
      <c r="I4973" s="12" t="str">
        <f t="shared" si="695"/>
        <v>2030</v>
      </c>
      <c r="J4973" s="10" t="str">
        <f t="shared" si="696"/>
        <v>Jul</v>
      </c>
      <c r="K4973" s="12" t="str">
        <f t="shared" si="697"/>
        <v>04</v>
      </c>
      <c r="L4973" s="2" t="s">
        <v>24</v>
      </c>
      <c r="M4973" s="2" t="s">
        <v>15</v>
      </c>
      <c r="N4973" s="2">
        <v>0.11</v>
      </c>
      <c r="O4973" s="2" t="s">
        <v>16</v>
      </c>
      <c r="P4973" s="2">
        <v>11</v>
      </c>
      <c r="Q4973" s="2">
        <f t="shared" si="698"/>
        <v>2</v>
      </c>
      <c r="R4973" s="2">
        <v>55.6</v>
      </c>
      <c r="S4973" s="2">
        <f t="shared" si="699"/>
        <v>2</v>
      </c>
      <c r="T4973" s="42">
        <f>DataSet!G3473+DataSet!Q3473+DataSet!S3473</f>
        <v>6</v>
      </c>
      <c r="U4973" s="16" t="str">
        <f t="shared" si="700"/>
        <v>Medium</v>
      </c>
      <c r="V4973" s="4">
        <v>1</v>
      </c>
      <c r="W4973" s="33">
        <f t="shared" si="701"/>
        <v>545.19333333333327</v>
      </c>
      <c r="X4973" s="2" t="s">
        <v>17</v>
      </c>
    </row>
    <row r="4974" spans="1:24" ht="14.25" customHeight="1" x14ac:dyDescent="0.25">
      <c r="A4974" s="2">
        <v>3734</v>
      </c>
      <c r="B4974" s="2">
        <v>47</v>
      </c>
      <c r="C4974" s="2" t="str">
        <f t="shared" si="693"/>
        <v>Mid Adults</v>
      </c>
      <c r="D4974" s="2" t="s">
        <v>12</v>
      </c>
      <c r="E4974" s="2" t="s">
        <v>27</v>
      </c>
      <c r="F4974" s="2">
        <v>638.83000000000004</v>
      </c>
      <c r="G4974" s="2">
        <f t="shared" si="694"/>
        <v>2</v>
      </c>
      <c r="H4974" s="6">
        <v>47930</v>
      </c>
      <c r="I4974" s="12" t="str">
        <f t="shared" si="695"/>
        <v>2031</v>
      </c>
      <c r="J4974" s="10" t="str">
        <f t="shared" si="696"/>
        <v>Mar</v>
      </c>
      <c r="K4974" s="12" t="str">
        <f t="shared" si="697"/>
        <v>23</v>
      </c>
      <c r="L4974" s="2" t="s">
        <v>14</v>
      </c>
      <c r="M4974" s="2" t="s">
        <v>25</v>
      </c>
      <c r="N4974" s="2">
        <v>0.11</v>
      </c>
      <c r="O4974" s="2" t="s">
        <v>21</v>
      </c>
      <c r="P4974" s="2">
        <v>9</v>
      </c>
      <c r="Q4974" s="2">
        <f t="shared" si="698"/>
        <v>2</v>
      </c>
      <c r="R4974" s="2">
        <v>70.98</v>
      </c>
      <c r="S4974" s="2">
        <f t="shared" si="699"/>
        <v>2</v>
      </c>
      <c r="T4974" s="42">
        <f>DataSet!G3735+DataSet!Q3735+DataSet!S3735</f>
        <v>7</v>
      </c>
      <c r="U4974" s="16" t="str">
        <f t="shared" si="700"/>
        <v>High</v>
      </c>
      <c r="V4974" s="4">
        <v>1</v>
      </c>
      <c r="W4974" s="33">
        <f t="shared" si="701"/>
        <v>531.90599999999995</v>
      </c>
      <c r="X4974" s="2" t="s">
        <v>22</v>
      </c>
    </row>
    <row r="4975" spans="1:24" ht="14.25" customHeight="1" x14ac:dyDescent="0.25">
      <c r="A4975" s="2">
        <v>3834</v>
      </c>
      <c r="B4975" s="2">
        <v>22</v>
      </c>
      <c r="C4975" s="2" t="str">
        <f t="shared" si="693"/>
        <v>Young Adults</v>
      </c>
      <c r="D4975" s="2" t="s">
        <v>18</v>
      </c>
      <c r="E4975" s="2" t="s">
        <v>27</v>
      </c>
      <c r="F4975" s="2">
        <v>149.19</v>
      </c>
      <c r="G4975" s="2">
        <f t="shared" si="694"/>
        <v>1</v>
      </c>
      <c r="H4975" s="6">
        <v>48030</v>
      </c>
      <c r="I4975" s="12" t="str">
        <f t="shared" si="695"/>
        <v>2031</v>
      </c>
      <c r="J4975" s="10" t="str">
        <f t="shared" si="696"/>
        <v>Jul</v>
      </c>
      <c r="K4975" s="12" t="str">
        <f t="shared" si="697"/>
        <v>01</v>
      </c>
      <c r="L4975" s="2" t="s">
        <v>14</v>
      </c>
      <c r="M4975" s="2" t="s">
        <v>25</v>
      </c>
      <c r="N4975" s="2">
        <v>0.11</v>
      </c>
      <c r="O4975" s="2" t="s">
        <v>21</v>
      </c>
      <c r="P4975" s="2">
        <v>3</v>
      </c>
      <c r="Q4975" s="2">
        <f t="shared" si="698"/>
        <v>1</v>
      </c>
      <c r="R4975" s="2">
        <v>49.73</v>
      </c>
      <c r="S4975" s="2">
        <f t="shared" si="699"/>
        <v>1</v>
      </c>
      <c r="T4975" s="42">
        <f>DataSet!G3835+DataSet!Q3835+DataSet!S3835</f>
        <v>4</v>
      </c>
      <c r="U4975" s="16" t="str">
        <f t="shared" si="700"/>
        <v>Low</v>
      </c>
      <c r="V4975" s="4">
        <v>1</v>
      </c>
      <c r="W4975" s="33">
        <f t="shared" si="701"/>
        <v>505.17499999999995</v>
      </c>
      <c r="X4975" s="2" t="s">
        <v>28</v>
      </c>
    </row>
    <row r="4976" spans="1:24" ht="14.25" customHeight="1" x14ac:dyDescent="0.25">
      <c r="A4976" s="2">
        <v>3923</v>
      </c>
      <c r="B4976" s="2">
        <v>39</v>
      </c>
      <c r="C4976" s="2" t="str">
        <f t="shared" si="693"/>
        <v>Early Adults</v>
      </c>
      <c r="D4976" s="2" t="s">
        <v>26</v>
      </c>
      <c r="E4976" s="2" t="s">
        <v>29</v>
      </c>
      <c r="F4976" s="2">
        <v>966.94</v>
      </c>
      <c r="G4976" s="2">
        <f t="shared" si="694"/>
        <v>3</v>
      </c>
      <c r="H4976" s="6">
        <v>48119</v>
      </c>
      <c r="I4976" s="12" t="str">
        <f t="shared" si="695"/>
        <v>2031</v>
      </c>
      <c r="J4976" s="10" t="str">
        <f t="shared" si="696"/>
        <v>Sep</v>
      </c>
      <c r="K4976" s="12" t="str">
        <f t="shared" si="697"/>
        <v>28</v>
      </c>
      <c r="L4976" s="2" t="s">
        <v>30</v>
      </c>
      <c r="M4976" s="2" t="s">
        <v>15</v>
      </c>
      <c r="N4976" s="2">
        <v>0.11</v>
      </c>
      <c r="O4976" s="2" t="s">
        <v>16</v>
      </c>
      <c r="P4976" s="2">
        <v>17</v>
      </c>
      <c r="Q4976" s="2">
        <f t="shared" si="698"/>
        <v>3</v>
      </c>
      <c r="R4976" s="2">
        <v>56.88</v>
      </c>
      <c r="S4976" s="2">
        <f t="shared" si="699"/>
        <v>2</v>
      </c>
      <c r="T4976" s="42">
        <f>DataSet!G3924+DataSet!Q3924+DataSet!S3924</f>
        <v>8</v>
      </c>
      <c r="U4976" s="16" t="str">
        <f t="shared" si="700"/>
        <v>High</v>
      </c>
      <c r="V4976" s="4">
        <v>1</v>
      </c>
      <c r="W4976" s="33">
        <f t="shared" si="701"/>
        <v>623.83666666666659</v>
      </c>
      <c r="X4976" s="2" t="s">
        <v>17</v>
      </c>
    </row>
    <row r="4977" spans="1:24" ht="14.25" customHeight="1" x14ac:dyDescent="0.25">
      <c r="A4977" s="2">
        <v>4057</v>
      </c>
      <c r="B4977" s="2">
        <v>25</v>
      </c>
      <c r="C4977" s="2" t="str">
        <f t="shared" si="693"/>
        <v>Young Adults</v>
      </c>
      <c r="D4977" s="2" t="s">
        <v>18</v>
      </c>
      <c r="E4977" s="2" t="s">
        <v>29</v>
      </c>
      <c r="F4977" s="2">
        <v>858.46</v>
      </c>
      <c r="G4977" s="2">
        <f t="shared" si="694"/>
        <v>3</v>
      </c>
      <c r="H4977" s="6">
        <v>48253</v>
      </c>
      <c r="I4977" s="12" t="str">
        <f t="shared" si="695"/>
        <v>2032</v>
      </c>
      <c r="J4977" s="10" t="str">
        <f t="shared" si="696"/>
        <v>Feb</v>
      </c>
      <c r="K4977" s="12" t="str">
        <f t="shared" si="697"/>
        <v>09</v>
      </c>
      <c r="L4977" s="2" t="s">
        <v>20</v>
      </c>
      <c r="M4977" s="2" t="s">
        <v>25</v>
      </c>
      <c r="N4977" s="2">
        <v>0.11</v>
      </c>
      <c r="O4977" s="2" t="s">
        <v>21</v>
      </c>
      <c r="P4977" s="2">
        <v>17</v>
      </c>
      <c r="Q4977" s="2">
        <f t="shared" si="698"/>
        <v>3</v>
      </c>
      <c r="R4977" s="2">
        <v>50.5</v>
      </c>
      <c r="S4977" s="2">
        <f t="shared" si="699"/>
        <v>2</v>
      </c>
      <c r="T4977" s="42">
        <f>DataSet!G4058+DataSet!Q4058+DataSet!S4058</f>
        <v>6</v>
      </c>
      <c r="U4977" s="16" t="str">
        <f t="shared" si="700"/>
        <v>Medium</v>
      </c>
      <c r="V4977" s="4">
        <v>5</v>
      </c>
      <c r="W4977" s="33">
        <f t="shared" si="701"/>
        <v>608.33333333333337</v>
      </c>
      <c r="X4977" s="2" t="s">
        <v>22</v>
      </c>
    </row>
    <row r="4978" spans="1:24" ht="14.25" customHeight="1" x14ac:dyDescent="0.25">
      <c r="A4978" s="2">
        <v>4294</v>
      </c>
      <c r="B4978" s="2">
        <v>29</v>
      </c>
      <c r="C4978" s="2" t="str">
        <f t="shared" si="693"/>
        <v>Young Adults</v>
      </c>
      <c r="D4978" s="2" t="s">
        <v>26</v>
      </c>
      <c r="E4978" s="2" t="s">
        <v>29</v>
      </c>
      <c r="F4978" s="2">
        <v>830.95</v>
      </c>
      <c r="G4978" s="2">
        <f t="shared" si="694"/>
        <v>3</v>
      </c>
      <c r="H4978" s="6">
        <v>48490</v>
      </c>
      <c r="I4978" s="12" t="str">
        <f t="shared" si="695"/>
        <v>2032</v>
      </c>
      <c r="J4978" s="10" t="str">
        <f t="shared" si="696"/>
        <v>Oct</v>
      </c>
      <c r="K4978" s="12" t="str">
        <f t="shared" si="697"/>
        <v>03</v>
      </c>
      <c r="L4978" s="2" t="s">
        <v>24</v>
      </c>
      <c r="M4978" s="2" t="s">
        <v>25</v>
      </c>
      <c r="N4978" s="2">
        <v>0.11</v>
      </c>
      <c r="O4978" s="2" t="s">
        <v>16</v>
      </c>
      <c r="P4978" s="2">
        <v>9</v>
      </c>
      <c r="Q4978" s="2">
        <f t="shared" si="698"/>
        <v>2</v>
      </c>
      <c r="R4978" s="2">
        <v>92.33</v>
      </c>
      <c r="S4978" s="2">
        <f t="shared" si="699"/>
        <v>2</v>
      </c>
      <c r="T4978" s="42">
        <f>DataSet!G4295+DataSet!Q4295+DataSet!S4295</f>
        <v>7</v>
      </c>
      <c r="U4978" s="16" t="str">
        <f t="shared" si="700"/>
        <v>High</v>
      </c>
      <c r="V4978" s="4">
        <v>4</v>
      </c>
      <c r="W4978" s="33">
        <f t="shared" si="701"/>
        <v>611.12</v>
      </c>
      <c r="X4978" s="2" t="s">
        <v>17</v>
      </c>
    </row>
    <row r="4979" spans="1:24" ht="14.25" customHeight="1" x14ac:dyDescent="0.25">
      <c r="A4979" s="2">
        <v>4296</v>
      </c>
      <c r="B4979" s="2">
        <v>64</v>
      </c>
      <c r="C4979" s="2" t="str">
        <f t="shared" si="693"/>
        <v>Seniors</v>
      </c>
      <c r="D4979" s="2" t="s">
        <v>23</v>
      </c>
      <c r="E4979" s="2" t="s">
        <v>29</v>
      </c>
      <c r="F4979" s="2">
        <v>747.91</v>
      </c>
      <c r="G4979" s="2">
        <f t="shared" si="694"/>
        <v>3</v>
      </c>
      <c r="H4979" s="6">
        <v>48492</v>
      </c>
      <c r="I4979" s="12" t="str">
        <f t="shared" si="695"/>
        <v>2032</v>
      </c>
      <c r="J4979" s="10" t="str">
        <f t="shared" si="696"/>
        <v>Oct</v>
      </c>
      <c r="K4979" s="12" t="str">
        <f t="shared" si="697"/>
        <v>05</v>
      </c>
      <c r="L4979" s="2" t="s">
        <v>30</v>
      </c>
      <c r="M4979" s="2" t="s">
        <v>25</v>
      </c>
      <c r="N4979" s="2">
        <v>0.11</v>
      </c>
      <c r="O4979" s="2" t="s">
        <v>21</v>
      </c>
      <c r="P4979" s="2">
        <v>11</v>
      </c>
      <c r="Q4979" s="2">
        <f t="shared" si="698"/>
        <v>2</v>
      </c>
      <c r="R4979" s="2">
        <v>67.989999999999995</v>
      </c>
      <c r="S4979" s="2">
        <f t="shared" si="699"/>
        <v>2</v>
      </c>
      <c r="T4979" s="42">
        <f>DataSet!G4297+DataSet!Q4297+DataSet!S4297</f>
        <v>5</v>
      </c>
      <c r="U4979" s="16" t="str">
        <f t="shared" si="700"/>
        <v>Medium</v>
      </c>
      <c r="V4979" s="4">
        <v>5</v>
      </c>
      <c r="W4979" s="33">
        <f t="shared" si="701"/>
        <v>558.30799999999999</v>
      </c>
      <c r="X4979" s="2" t="s">
        <v>28</v>
      </c>
    </row>
    <row r="4980" spans="1:24" ht="14.25" customHeight="1" x14ac:dyDescent="0.25">
      <c r="A4980" s="2">
        <v>4318</v>
      </c>
      <c r="B4980" s="2">
        <v>56</v>
      </c>
      <c r="C4980" s="2" t="str">
        <f t="shared" si="693"/>
        <v>Late Adults</v>
      </c>
      <c r="D4980" s="2" t="s">
        <v>18</v>
      </c>
      <c r="E4980" s="2" t="s">
        <v>19</v>
      </c>
      <c r="F4980" s="2">
        <v>516.64</v>
      </c>
      <c r="G4980" s="2">
        <f t="shared" si="694"/>
        <v>2</v>
      </c>
      <c r="H4980" s="6">
        <v>48514</v>
      </c>
      <c r="I4980" s="12" t="str">
        <f t="shared" si="695"/>
        <v>2032</v>
      </c>
      <c r="J4980" s="10" t="str">
        <f t="shared" si="696"/>
        <v>Oct</v>
      </c>
      <c r="K4980" s="12" t="str">
        <f t="shared" si="697"/>
        <v>27</v>
      </c>
      <c r="L4980" s="2" t="s">
        <v>14</v>
      </c>
      <c r="M4980" s="2" t="s">
        <v>25</v>
      </c>
      <c r="N4980" s="2">
        <v>0.11</v>
      </c>
      <c r="O4980" s="2" t="s">
        <v>21</v>
      </c>
      <c r="P4980" s="2">
        <v>5</v>
      </c>
      <c r="Q4980" s="2">
        <f t="shared" si="698"/>
        <v>1</v>
      </c>
      <c r="R4980" s="2">
        <v>103.33</v>
      </c>
      <c r="S4980" s="2">
        <f t="shared" si="699"/>
        <v>2</v>
      </c>
      <c r="T4980" s="42">
        <f>DataSet!G4319+DataSet!Q4319+DataSet!S4319</f>
        <v>4</v>
      </c>
      <c r="U4980" s="16" t="str">
        <f t="shared" si="700"/>
        <v>Low</v>
      </c>
      <c r="V4980" s="4">
        <v>3</v>
      </c>
      <c r="W4980" s="33">
        <f t="shared" si="701"/>
        <v>428.26111111111118</v>
      </c>
      <c r="X4980" s="2" t="s">
        <v>17</v>
      </c>
    </row>
    <row r="4981" spans="1:24" ht="14.25" customHeight="1" x14ac:dyDescent="0.25">
      <c r="A4981" s="2">
        <v>4366</v>
      </c>
      <c r="B4981" s="2">
        <v>29</v>
      </c>
      <c r="C4981" s="2" t="str">
        <f t="shared" si="693"/>
        <v>Young Adults</v>
      </c>
      <c r="D4981" s="2" t="s">
        <v>23</v>
      </c>
      <c r="E4981" s="2" t="s">
        <v>19</v>
      </c>
      <c r="F4981" s="2">
        <v>495.09</v>
      </c>
      <c r="G4981" s="2">
        <f t="shared" si="694"/>
        <v>2</v>
      </c>
      <c r="H4981" s="6">
        <v>48562</v>
      </c>
      <c r="I4981" s="12" t="str">
        <f t="shared" si="695"/>
        <v>2032</v>
      </c>
      <c r="J4981" s="10" t="str">
        <f t="shared" si="696"/>
        <v>Dec</v>
      </c>
      <c r="K4981" s="12" t="str">
        <f t="shared" si="697"/>
        <v>14</v>
      </c>
      <c r="L4981" s="2" t="s">
        <v>20</v>
      </c>
      <c r="M4981" s="2" t="s">
        <v>25</v>
      </c>
      <c r="N4981" s="2">
        <v>0.11</v>
      </c>
      <c r="O4981" s="2" t="s">
        <v>21</v>
      </c>
      <c r="P4981" s="2">
        <v>6</v>
      </c>
      <c r="Q4981" s="2">
        <f t="shared" si="698"/>
        <v>2</v>
      </c>
      <c r="R4981" s="2">
        <v>82.52</v>
      </c>
      <c r="S4981" s="2">
        <f t="shared" si="699"/>
        <v>2</v>
      </c>
      <c r="T4981" s="42">
        <f>DataSet!G4367+DataSet!Q4367+DataSet!S4367</f>
        <v>4</v>
      </c>
      <c r="U4981" s="16" t="str">
        <f t="shared" si="700"/>
        <v>Low</v>
      </c>
      <c r="V4981" s="4">
        <v>2</v>
      </c>
      <c r="W4981" s="33">
        <f t="shared" si="701"/>
        <v>653.52</v>
      </c>
      <c r="X4981" s="2" t="s">
        <v>17</v>
      </c>
    </row>
    <row r="4982" spans="1:24" ht="14.25" customHeight="1" x14ac:dyDescent="0.25">
      <c r="A4982" s="2">
        <v>4534</v>
      </c>
      <c r="B4982" s="2">
        <v>59</v>
      </c>
      <c r="C4982" s="2" t="str">
        <f t="shared" si="693"/>
        <v>Late Adults</v>
      </c>
      <c r="D4982" s="2" t="s">
        <v>26</v>
      </c>
      <c r="E4982" s="2" t="s">
        <v>27</v>
      </c>
      <c r="F4982" s="2">
        <v>315.39999999999998</v>
      </c>
      <c r="G4982" s="2">
        <f t="shared" si="694"/>
        <v>1</v>
      </c>
      <c r="H4982" s="6">
        <v>48730</v>
      </c>
      <c r="I4982" s="12" t="str">
        <f t="shared" si="695"/>
        <v>2033</v>
      </c>
      <c r="J4982" s="10" t="str">
        <f t="shared" si="696"/>
        <v>May</v>
      </c>
      <c r="K4982" s="12" t="str">
        <f t="shared" si="697"/>
        <v>31</v>
      </c>
      <c r="L4982" s="2" t="s">
        <v>30</v>
      </c>
      <c r="M4982" s="2" t="s">
        <v>15</v>
      </c>
      <c r="N4982" s="2">
        <v>0.11</v>
      </c>
      <c r="O4982" s="2" t="s">
        <v>16</v>
      </c>
      <c r="P4982" s="2">
        <v>1</v>
      </c>
      <c r="Q4982" s="2">
        <f t="shared" si="698"/>
        <v>1</v>
      </c>
      <c r="R4982" s="2">
        <v>315.39999999999998</v>
      </c>
      <c r="S4982" s="2">
        <f t="shared" si="699"/>
        <v>3</v>
      </c>
      <c r="T4982" s="42">
        <f>DataSet!G4535+DataSet!Q4535+DataSet!S4535</f>
        <v>7</v>
      </c>
      <c r="U4982" s="16" t="str">
        <f t="shared" si="700"/>
        <v>High</v>
      </c>
      <c r="V4982" s="4">
        <v>2</v>
      </c>
      <c r="W4982" s="33">
        <f t="shared" si="701"/>
        <v>693.12750000000005</v>
      </c>
      <c r="X4982" s="2" t="s">
        <v>17</v>
      </c>
    </row>
    <row r="4983" spans="1:24" ht="14.25" customHeight="1" x14ac:dyDescent="0.25">
      <c r="A4983" s="2">
        <v>4569</v>
      </c>
      <c r="B4983" s="2">
        <v>61</v>
      </c>
      <c r="C4983" s="2" t="str">
        <f t="shared" si="693"/>
        <v>Seniors</v>
      </c>
      <c r="D4983" s="2" t="s">
        <v>18</v>
      </c>
      <c r="E4983" s="2" t="s">
        <v>27</v>
      </c>
      <c r="F4983" s="2">
        <v>834.55</v>
      </c>
      <c r="G4983" s="2">
        <f t="shared" si="694"/>
        <v>3</v>
      </c>
      <c r="H4983" s="6">
        <v>48765</v>
      </c>
      <c r="I4983" s="12" t="str">
        <f t="shared" si="695"/>
        <v>2033</v>
      </c>
      <c r="J4983" s="10" t="str">
        <f t="shared" si="696"/>
        <v>Jul</v>
      </c>
      <c r="K4983" s="12" t="str">
        <f t="shared" si="697"/>
        <v>05</v>
      </c>
      <c r="L4983" s="2" t="s">
        <v>20</v>
      </c>
      <c r="M4983" s="2" t="s">
        <v>15</v>
      </c>
      <c r="N4983" s="2">
        <v>0.11</v>
      </c>
      <c r="O4983" s="2" t="s">
        <v>21</v>
      </c>
      <c r="P4983" s="2">
        <v>13</v>
      </c>
      <c r="Q4983" s="2">
        <f t="shared" si="698"/>
        <v>2</v>
      </c>
      <c r="R4983" s="2">
        <v>64.2</v>
      </c>
      <c r="S4983" s="2">
        <f t="shared" si="699"/>
        <v>2</v>
      </c>
      <c r="T4983" s="42">
        <f>DataSet!G4570+DataSet!Q4570+DataSet!S4570</f>
        <v>7</v>
      </c>
      <c r="U4983" s="16" t="str">
        <f t="shared" si="700"/>
        <v>High</v>
      </c>
      <c r="V4983" s="4">
        <v>5</v>
      </c>
      <c r="W4983" s="33">
        <f t="shared" si="701"/>
        <v>510.90749999999997</v>
      </c>
      <c r="X4983" s="2" t="s">
        <v>17</v>
      </c>
    </row>
    <row r="4984" spans="1:24" ht="14.25" customHeight="1" x14ac:dyDescent="0.25">
      <c r="A4984" s="2">
        <v>4675</v>
      </c>
      <c r="B4984" s="2">
        <v>22</v>
      </c>
      <c r="C4984" s="2" t="str">
        <f t="shared" si="693"/>
        <v>Young Adults</v>
      </c>
      <c r="D4984" s="2" t="s">
        <v>12</v>
      </c>
      <c r="E4984" s="2" t="s">
        <v>27</v>
      </c>
      <c r="F4984" s="2">
        <v>167.89</v>
      </c>
      <c r="G4984" s="2">
        <f t="shared" si="694"/>
        <v>1</v>
      </c>
      <c r="H4984" s="6">
        <v>48871</v>
      </c>
      <c r="I4984" s="12" t="str">
        <f t="shared" si="695"/>
        <v>2033</v>
      </c>
      <c r="J4984" s="10" t="str">
        <f t="shared" si="696"/>
        <v>Oct</v>
      </c>
      <c r="K4984" s="12" t="str">
        <f t="shared" si="697"/>
        <v>19</v>
      </c>
      <c r="L4984" s="2" t="s">
        <v>30</v>
      </c>
      <c r="M4984" s="2" t="s">
        <v>15</v>
      </c>
      <c r="N4984" s="2">
        <v>0.11</v>
      </c>
      <c r="O4984" s="2" t="s">
        <v>16</v>
      </c>
      <c r="P4984" s="2">
        <v>6</v>
      </c>
      <c r="Q4984" s="2">
        <f t="shared" si="698"/>
        <v>2</v>
      </c>
      <c r="R4984" s="2">
        <v>27.98</v>
      </c>
      <c r="S4984" s="2">
        <f t="shared" si="699"/>
        <v>1</v>
      </c>
      <c r="T4984" s="42">
        <f>DataSet!G4676+DataSet!Q4676+DataSet!S4676</f>
        <v>7</v>
      </c>
      <c r="U4984" s="16" t="str">
        <f t="shared" si="700"/>
        <v>High</v>
      </c>
      <c r="V4984" s="4">
        <v>1</v>
      </c>
      <c r="W4984" s="33">
        <f t="shared" si="701"/>
        <v>452.28499999999997</v>
      </c>
      <c r="X4984" s="2" t="s">
        <v>17</v>
      </c>
    </row>
    <row r="4985" spans="1:24" ht="14.25" customHeight="1" x14ac:dyDescent="0.25">
      <c r="A4985" s="2">
        <v>4872</v>
      </c>
      <c r="B4985" s="2">
        <v>43</v>
      </c>
      <c r="C4985" s="2" t="str">
        <f t="shared" si="693"/>
        <v>Mid Adults</v>
      </c>
      <c r="D4985" s="2" t="s">
        <v>23</v>
      </c>
      <c r="E4985" s="2" t="s">
        <v>27</v>
      </c>
      <c r="F4985" s="2">
        <v>898.32</v>
      </c>
      <c r="G4985" s="2">
        <f t="shared" si="694"/>
        <v>3</v>
      </c>
      <c r="H4985" s="6">
        <v>49068</v>
      </c>
      <c r="I4985" s="12" t="str">
        <f t="shared" si="695"/>
        <v>2034</v>
      </c>
      <c r="J4985" s="10" t="str">
        <f t="shared" si="696"/>
        <v>May</v>
      </c>
      <c r="K4985" s="12" t="str">
        <f t="shared" si="697"/>
        <v>04</v>
      </c>
      <c r="L4985" s="2" t="s">
        <v>24</v>
      </c>
      <c r="M4985" s="2" t="s">
        <v>15</v>
      </c>
      <c r="N4985" s="2">
        <v>0.11</v>
      </c>
      <c r="O4985" s="2" t="s">
        <v>16</v>
      </c>
      <c r="P4985" s="2">
        <v>1</v>
      </c>
      <c r="Q4985" s="2">
        <f t="shared" si="698"/>
        <v>1</v>
      </c>
      <c r="R4985" s="2">
        <v>898.32</v>
      </c>
      <c r="S4985" s="2">
        <f t="shared" si="699"/>
        <v>3</v>
      </c>
      <c r="T4985" s="42">
        <f>DataSet!G4873+DataSet!Q4873+DataSet!S4873</f>
        <v>7</v>
      </c>
      <c r="U4985" s="16" t="str">
        <f t="shared" si="700"/>
        <v>High</v>
      </c>
      <c r="V4985" s="4">
        <v>2</v>
      </c>
      <c r="W4985" s="33">
        <f t="shared" si="701"/>
        <v>819.03666666666675</v>
      </c>
      <c r="X4985" s="2" t="s">
        <v>28</v>
      </c>
    </row>
    <row r="4986" spans="1:24" ht="14.25" customHeight="1" x14ac:dyDescent="0.25">
      <c r="A4986" s="2">
        <v>4935</v>
      </c>
      <c r="B4986" s="2">
        <v>30</v>
      </c>
      <c r="C4986" s="2" t="str">
        <f t="shared" si="693"/>
        <v>Early Adults</v>
      </c>
      <c r="D4986" s="2" t="s">
        <v>23</v>
      </c>
      <c r="E4986" s="2" t="s">
        <v>27</v>
      </c>
      <c r="F4986" s="2">
        <v>178.65</v>
      </c>
      <c r="G4986" s="2">
        <f t="shared" si="694"/>
        <v>1</v>
      </c>
      <c r="H4986" s="6">
        <v>49131</v>
      </c>
      <c r="I4986" s="12" t="str">
        <f t="shared" si="695"/>
        <v>2034</v>
      </c>
      <c r="J4986" s="10" t="str">
        <f t="shared" si="696"/>
        <v>Jul</v>
      </c>
      <c r="K4986" s="12" t="str">
        <f t="shared" si="697"/>
        <v>06</v>
      </c>
      <c r="L4986" s="2" t="s">
        <v>30</v>
      </c>
      <c r="M4986" s="2" t="s">
        <v>15</v>
      </c>
      <c r="N4986" s="2">
        <v>0.11</v>
      </c>
      <c r="O4986" s="2" t="s">
        <v>16</v>
      </c>
      <c r="P4986" s="2">
        <v>18</v>
      </c>
      <c r="Q4986" s="2">
        <f t="shared" si="698"/>
        <v>3</v>
      </c>
      <c r="R4986" s="2">
        <v>9.93</v>
      </c>
      <c r="S4986" s="2">
        <f t="shared" si="699"/>
        <v>1</v>
      </c>
      <c r="T4986" s="42">
        <f>DataSet!G4936+DataSet!Q4936+DataSet!S4936</f>
        <v>6</v>
      </c>
      <c r="U4986" s="16" t="str">
        <f t="shared" si="700"/>
        <v>Medium</v>
      </c>
      <c r="V4986" s="4">
        <v>5</v>
      </c>
      <c r="W4986" s="33">
        <f t="shared" si="701"/>
        <v>403.02666666666664</v>
      </c>
      <c r="X4986" s="2" t="s">
        <v>28</v>
      </c>
    </row>
    <row r="4987" spans="1:24" ht="14.25" customHeight="1" x14ac:dyDescent="0.25">
      <c r="A4987" s="2">
        <v>405</v>
      </c>
      <c r="B4987" s="2">
        <v>69</v>
      </c>
      <c r="C4987" s="2" t="str">
        <f t="shared" si="693"/>
        <v>Seniors</v>
      </c>
      <c r="D4987" s="2" t="s">
        <v>23</v>
      </c>
      <c r="E4987" s="2" t="s">
        <v>19</v>
      </c>
      <c r="F4987" s="2">
        <v>773.21</v>
      </c>
      <c r="G4987" s="2">
        <f t="shared" si="694"/>
        <v>3</v>
      </c>
      <c r="H4987" s="6">
        <v>44601</v>
      </c>
      <c r="I4987" s="12" t="str">
        <f t="shared" si="695"/>
        <v>2022</v>
      </c>
      <c r="J4987" s="10" t="str">
        <f t="shared" si="696"/>
        <v>Feb</v>
      </c>
      <c r="K4987" s="12" t="str">
        <f t="shared" si="697"/>
        <v>09</v>
      </c>
      <c r="L4987" s="2" t="s">
        <v>30</v>
      </c>
      <c r="M4987" s="2" t="s">
        <v>25</v>
      </c>
      <c r="N4987" s="2">
        <v>0.1</v>
      </c>
      <c r="O4987" s="2" t="s">
        <v>16</v>
      </c>
      <c r="P4987" s="2">
        <v>15</v>
      </c>
      <c r="Q4987" s="2">
        <f t="shared" si="698"/>
        <v>2</v>
      </c>
      <c r="R4987" s="2">
        <v>51.55</v>
      </c>
      <c r="S4987" s="2">
        <f t="shared" si="699"/>
        <v>2</v>
      </c>
      <c r="T4987" s="42">
        <f>DataSet!G406+DataSet!Q406+DataSet!S406</f>
        <v>7</v>
      </c>
      <c r="U4987" s="16" t="str">
        <f t="shared" si="700"/>
        <v>High</v>
      </c>
      <c r="V4987" s="4">
        <v>2</v>
      </c>
      <c r="W4987" s="33">
        <f t="shared" si="701"/>
        <v>779.39499999999998</v>
      </c>
      <c r="X4987" s="2" t="s">
        <v>28</v>
      </c>
    </row>
    <row r="4988" spans="1:24" ht="14.25" customHeight="1" x14ac:dyDescent="0.25">
      <c r="A4988" s="2">
        <v>1257</v>
      </c>
      <c r="B4988" s="2">
        <v>42</v>
      </c>
      <c r="C4988" s="2" t="str">
        <f t="shared" si="693"/>
        <v>Mid Adults</v>
      </c>
      <c r="D4988" s="2" t="s">
        <v>18</v>
      </c>
      <c r="E4988" s="2" t="s">
        <v>19</v>
      </c>
      <c r="F4988" s="2">
        <v>399.52</v>
      </c>
      <c r="G4988" s="2">
        <f t="shared" si="694"/>
        <v>2</v>
      </c>
      <c r="H4988" s="6">
        <v>45453</v>
      </c>
      <c r="I4988" s="12" t="str">
        <f t="shared" si="695"/>
        <v>2024</v>
      </c>
      <c r="J4988" s="10" t="str">
        <f t="shared" si="696"/>
        <v>Jun</v>
      </c>
      <c r="K4988" s="12" t="str">
        <f t="shared" si="697"/>
        <v>10</v>
      </c>
      <c r="L4988" s="2" t="s">
        <v>24</v>
      </c>
      <c r="M4988" s="2" t="s">
        <v>15</v>
      </c>
      <c r="N4988" s="2">
        <v>0.1</v>
      </c>
      <c r="O4988" s="2" t="s">
        <v>21</v>
      </c>
      <c r="P4988" s="2">
        <v>7</v>
      </c>
      <c r="Q4988" s="2">
        <f t="shared" si="698"/>
        <v>2</v>
      </c>
      <c r="R4988" s="2">
        <v>57.07</v>
      </c>
      <c r="S4988" s="2">
        <f t="shared" si="699"/>
        <v>2</v>
      </c>
      <c r="T4988" s="42">
        <f>DataSet!G1258+DataSet!Q1258+DataSet!S1258</f>
        <v>4</v>
      </c>
      <c r="U4988" s="16" t="str">
        <f t="shared" si="700"/>
        <v>Low</v>
      </c>
      <c r="V4988" s="4">
        <v>3</v>
      </c>
      <c r="W4988" s="33">
        <f t="shared" si="701"/>
        <v>417.21375</v>
      </c>
      <c r="X4988" s="2" t="s">
        <v>22</v>
      </c>
    </row>
    <row r="4989" spans="1:24" ht="14.25" customHeight="1" x14ac:dyDescent="0.25">
      <c r="A4989" s="2">
        <v>1318</v>
      </c>
      <c r="B4989" s="2">
        <v>41</v>
      </c>
      <c r="C4989" s="2" t="str">
        <f t="shared" si="693"/>
        <v>Mid Adults</v>
      </c>
      <c r="D4989" s="2" t="s">
        <v>12</v>
      </c>
      <c r="E4989" s="2" t="s">
        <v>29</v>
      </c>
      <c r="F4989" s="2">
        <v>64</v>
      </c>
      <c r="G4989" s="2">
        <f t="shared" si="694"/>
        <v>1</v>
      </c>
      <c r="H4989" s="6">
        <v>45514</v>
      </c>
      <c r="I4989" s="12" t="str">
        <f t="shared" si="695"/>
        <v>2024</v>
      </c>
      <c r="J4989" s="10" t="str">
        <f t="shared" si="696"/>
        <v>Aug</v>
      </c>
      <c r="K4989" s="12" t="str">
        <f t="shared" si="697"/>
        <v>10</v>
      </c>
      <c r="L4989" s="2" t="s">
        <v>30</v>
      </c>
      <c r="M4989" s="2" t="s">
        <v>25</v>
      </c>
      <c r="N4989" s="2">
        <v>0.1</v>
      </c>
      <c r="O4989" s="2" t="s">
        <v>21</v>
      </c>
      <c r="P4989" s="2">
        <v>7</v>
      </c>
      <c r="Q4989" s="2">
        <f t="shared" si="698"/>
        <v>2</v>
      </c>
      <c r="R4989" s="2">
        <v>9.14</v>
      </c>
      <c r="S4989" s="2">
        <f t="shared" si="699"/>
        <v>1</v>
      </c>
      <c r="T4989" s="42">
        <f>DataSet!G1319+DataSet!Q1319+DataSet!S1319</f>
        <v>7</v>
      </c>
      <c r="U4989" s="16" t="str">
        <f t="shared" si="700"/>
        <v>High</v>
      </c>
      <c r="V4989" s="4">
        <v>3</v>
      </c>
      <c r="W4989" s="33">
        <f t="shared" si="701"/>
        <v>419.74142857142857</v>
      </c>
      <c r="X4989" s="2" t="s">
        <v>17</v>
      </c>
    </row>
    <row r="4990" spans="1:24" ht="14.25" customHeight="1" x14ac:dyDescent="0.25">
      <c r="A4990" s="2">
        <v>1930</v>
      </c>
      <c r="B4990" s="2">
        <v>29</v>
      </c>
      <c r="C4990" s="2" t="str">
        <f t="shared" si="693"/>
        <v>Young Adults</v>
      </c>
      <c r="D4990" s="2" t="s">
        <v>23</v>
      </c>
      <c r="E4990" s="2" t="s">
        <v>27</v>
      </c>
      <c r="F4990" s="2">
        <v>736.68</v>
      </c>
      <c r="G4990" s="2">
        <f t="shared" si="694"/>
        <v>3</v>
      </c>
      <c r="H4990" s="6">
        <v>46126</v>
      </c>
      <c r="I4990" s="12" t="str">
        <f t="shared" si="695"/>
        <v>2026</v>
      </c>
      <c r="J4990" s="10" t="str">
        <f t="shared" si="696"/>
        <v>Apr</v>
      </c>
      <c r="K4990" s="12" t="str">
        <f t="shared" si="697"/>
        <v>14</v>
      </c>
      <c r="L4990" s="2" t="s">
        <v>14</v>
      </c>
      <c r="M4990" s="2" t="s">
        <v>15</v>
      </c>
      <c r="N4990" s="2">
        <v>0.1</v>
      </c>
      <c r="O4990" s="2" t="s">
        <v>16</v>
      </c>
      <c r="P4990" s="2">
        <v>1</v>
      </c>
      <c r="Q4990" s="2">
        <f t="shared" si="698"/>
        <v>1</v>
      </c>
      <c r="R4990" s="2">
        <v>736.68</v>
      </c>
      <c r="S4990" s="2">
        <f t="shared" si="699"/>
        <v>3</v>
      </c>
      <c r="T4990" s="42">
        <f>DataSet!G1931+DataSet!Q1931+DataSet!S1931</f>
        <v>7</v>
      </c>
      <c r="U4990" s="16" t="str">
        <f t="shared" si="700"/>
        <v>High</v>
      </c>
      <c r="V4990" s="4">
        <v>1</v>
      </c>
      <c r="W4990" s="33">
        <f t="shared" si="701"/>
        <v>736.68</v>
      </c>
      <c r="X4990" s="2" t="s">
        <v>28</v>
      </c>
    </row>
    <row r="4991" spans="1:24" ht="14.25" customHeight="1" x14ac:dyDescent="0.25">
      <c r="A4991" s="2">
        <v>2362</v>
      </c>
      <c r="B4991" s="2">
        <v>68</v>
      </c>
      <c r="C4991" s="2" t="str">
        <f t="shared" si="693"/>
        <v>Seniors</v>
      </c>
      <c r="D4991" s="2" t="s">
        <v>23</v>
      </c>
      <c r="E4991" s="2" t="s">
        <v>29</v>
      </c>
      <c r="F4991" s="2">
        <v>785.58</v>
      </c>
      <c r="G4991" s="2">
        <f t="shared" si="694"/>
        <v>3</v>
      </c>
      <c r="H4991" s="6">
        <v>46558</v>
      </c>
      <c r="I4991" s="12" t="str">
        <f t="shared" si="695"/>
        <v>2027</v>
      </c>
      <c r="J4991" s="10" t="str">
        <f t="shared" si="696"/>
        <v>Jun</v>
      </c>
      <c r="K4991" s="12" t="str">
        <f t="shared" si="697"/>
        <v>20</v>
      </c>
      <c r="L4991" s="2" t="s">
        <v>14</v>
      </c>
      <c r="M4991" s="2" t="s">
        <v>15</v>
      </c>
      <c r="N4991" s="2">
        <v>0.1</v>
      </c>
      <c r="O4991" s="2" t="s">
        <v>16</v>
      </c>
      <c r="P4991" s="2">
        <v>11</v>
      </c>
      <c r="Q4991" s="2">
        <f t="shared" si="698"/>
        <v>2</v>
      </c>
      <c r="R4991" s="2">
        <v>71.42</v>
      </c>
      <c r="S4991" s="2">
        <f t="shared" si="699"/>
        <v>2</v>
      </c>
      <c r="T4991" s="42">
        <f>DataSet!G2363+DataSet!Q2363+DataSet!S2363</f>
        <v>6</v>
      </c>
      <c r="U4991" s="16" t="str">
        <f t="shared" si="700"/>
        <v>Medium</v>
      </c>
      <c r="V4991" s="4">
        <v>2</v>
      </c>
      <c r="W4991" s="33">
        <f t="shared" si="701"/>
        <v>785.58</v>
      </c>
      <c r="X4991" s="2" t="s">
        <v>22</v>
      </c>
    </row>
    <row r="4992" spans="1:24" ht="14.25" customHeight="1" x14ac:dyDescent="0.25">
      <c r="A4992" s="2">
        <v>2538</v>
      </c>
      <c r="B4992" s="2">
        <v>31</v>
      </c>
      <c r="C4992" s="2" t="str">
        <f t="shared" si="693"/>
        <v>Early Adults</v>
      </c>
      <c r="D4992" s="2" t="s">
        <v>18</v>
      </c>
      <c r="E4992" s="2" t="s">
        <v>13</v>
      </c>
      <c r="F4992" s="2">
        <v>569.36</v>
      </c>
      <c r="G4992" s="2">
        <f t="shared" si="694"/>
        <v>2</v>
      </c>
      <c r="H4992" s="6">
        <v>46734</v>
      </c>
      <c r="I4992" s="12" t="str">
        <f t="shared" si="695"/>
        <v>2027</v>
      </c>
      <c r="J4992" s="10" t="str">
        <f t="shared" si="696"/>
        <v>Dec</v>
      </c>
      <c r="K4992" s="12" t="str">
        <f t="shared" si="697"/>
        <v>13</v>
      </c>
      <c r="L4992" s="2" t="s">
        <v>14</v>
      </c>
      <c r="M4992" s="2" t="s">
        <v>25</v>
      </c>
      <c r="N4992" s="2">
        <v>0.1</v>
      </c>
      <c r="O4992" s="2" t="s">
        <v>21</v>
      </c>
      <c r="P4992" s="2">
        <v>12</v>
      </c>
      <c r="Q4992" s="2">
        <f t="shared" si="698"/>
        <v>2</v>
      </c>
      <c r="R4992" s="2">
        <v>47.45</v>
      </c>
      <c r="S4992" s="2">
        <f t="shared" si="699"/>
        <v>1</v>
      </c>
      <c r="T4992" s="42">
        <f>DataSet!G2539+DataSet!Q2539+DataSet!S2539</f>
        <v>8</v>
      </c>
      <c r="U4992" s="16" t="str">
        <f t="shared" si="700"/>
        <v>High</v>
      </c>
      <c r="V4992" s="4">
        <v>3</v>
      </c>
      <c r="W4992" s="33">
        <f t="shared" si="701"/>
        <v>479.03166666666669</v>
      </c>
      <c r="X4992" s="2" t="s">
        <v>28</v>
      </c>
    </row>
    <row r="4993" spans="1:24" ht="14.25" customHeight="1" x14ac:dyDescent="0.25">
      <c r="A4993" s="2">
        <v>2605</v>
      </c>
      <c r="B4993" s="2">
        <v>55</v>
      </c>
      <c r="C4993" s="2" t="str">
        <f t="shared" si="693"/>
        <v>Late Adults</v>
      </c>
      <c r="D4993" s="2" t="s">
        <v>23</v>
      </c>
      <c r="E4993" s="2" t="s">
        <v>27</v>
      </c>
      <c r="F4993" s="2">
        <v>898.67</v>
      </c>
      <c r="G4993" s="2">
        <f t="shared" si="694"/>
        <v>3</v>
      </c>
      <c r="H4993" s="6">
        <v>46801</v>
      </c>
      <c r="I4993" s="12" t="str">
        <f t="shared" si="695"/>
        <v>2028</v>
      </c>
      <c r="J4993" s="10" t="str">
        <f t="shared" si="696"/>
        <v>Feb</v>
      </c>
      <c r="K4993" s="12" t="str">
        <f t="shared" si="697"/>
        <v>18</v>
      </c>
      <c r="L4993" s="2" t="s">
        <v>24</v>
      </c>
      <c r="M4993" s="2" t="s">
        <v>15</v>
      </c>
      <c r="N4993" s="2">
        <v>0.1</v>
      </c>
      <c r="O4993" s="2" t="s">
        <v>16</v>
      </c>
      <c r="P4993" s="2">
        <v>19</v>
      </c>
      <c r="Q4993" s="2">
        <f t="shared" si="698"/>
        <v>3</v>
      </c>
      <c r="R4993" s="2">
        <v>47.3</v>
      </c>
      <c r="S4993" s="2">
        <f t="shared" si="699"/>
        <v>1</v>
      </c>
      <c r="T4993" s="42">
        <f>DataSet!G2606+DataSet!Q2606+DataSet!S2606</f>
        <v>7</v>
      </c>
      <c r="U4993" s="16" t="str">
        <f t="shared" si="700"/>
        <v>High</v>
      </c>
      <c r="V4993" s="4">
        <v>5</v>
      </c>
      <c r="W4993" s="33">
        <f t="shared" si="701"/>
        <v>515.21499999999992</v>
      </c>
      <c r="X4993" s="2" t="s">
        <v>17</v>
      </c>
    </row>
    <row r="4994" spans="1:24" ht="14.25" customHeight="1" x14ac:dyDescent="0.25">
      <c r="A4994" s="2">
        <v>2739</v>
      </c>
      <c r="B4994" s="2">
        <v>24</v>
      </c>
      <c r="C4994" s="2" t="str">
        <f t="shared" ref="C4994:C5057" si="702">IF(AND(B4994&gt;=18, B4994&lt;=29), "Young Adults",
   IF(AND(B4994&gt;=30, B4994&lt;=39), "Early Adults",
      IF(AND(B4994&gt;=40, B4994&lt;=49), "Mid Adults",
         IF(AND(B4994&gt;=50, B4994&lt;=59), "Late Adults",
            IF(AND(B4994&gt;=60, B4994&lt;=69), "Seniors", "Out of Range")
         )
      )
   )
)</f>
        <v>Young Adults</v>
      </c>
      <c r="D4994" s="2" t="s">
        <v>12</v>
      </c>
      <c r="E4994" s="2" t="s">
        <v>27</v>
      </c>
      <c r="F4994" s="2">
        <v>837.33</v>
      </c>
      <c r="G4994" s="2">
        <f t="shared" ref="G4994:G5057" si="703">IF(F4994 &lt;= 350, 1, IF(F4994&gt; 350, IF(F4994 &lt;= 650, 2, 3)))</f>
        <v>3</v>
      </c>
      <c r="H4994" s="6">
        <v>46935</v>
      </c>
      <c r="I4994" s="12" t="str">
        <f t="shared" ref="I4994:I5057" si="704">TEXT(H4994, "yyyy")</f>
        <v>2028</v>
      </c>
      <c r="J4994" s="10" t="str">
        <f t="shared" ref="J4994:J5001" si="705">TEXT(H4994, "mmm")</f>
        <v>Jul</v>
      </c>
      <c r="K4994" s="12" t="str">
        <f t="shared" ref="K4994:K5001" si="706">TEXT(H4994, "dd")</f>
        <v>01</v>
      </c>
      <c r="L4994" s="2" t="s">
        <v>20</v>
      </c>
      <c r="M4994" s="2" t="s">
        <v>15</v>
      </c>
      <c r="N4994" s="2">
        <v>0.1</v>
      </c>
      <c r="O4994" s="2" t="s">
        <v>21</v>
      </c>
      <c r="P4994" s="2">
        <v>6</v>
      </c>
      <c r="Q4994" s="2">
        <f t="shared" ref="Q4994:Q5057" si="707">IF(P4994 &lt;= 5, 1, IF(P4994&gt; 5, IF(P4994 &lt;= 15, 2, 3)))</f>
        <v>2</v>
      </c>
      <c r="R4994" s="2">
        <v>139.56</v>
      </c>
      <c r="S4994" s="2">
        <f t="shared" ref="S4994:S5057" si="708">IF(R4994 &lt;= 50, 1, IF(R4994&gt; 50, IF(R4994 &lt;= 150, 2, 3)))</f>
        <v>2</v>
      </c>
      <c r="T4994" s="42">
        <f>DataSet!G2740+DataSet!Q2740+DataSet!S2740</f>
        <v>7</v>
      </c>
      <c r="U4994" s="16" t="str">
        <f t="shared" ref="U4994:U5057" si="709">IF(T4994&lt;=4,"Low",IF(T4994&lt;=6,"Medium","High"))</f>
        <v>High</v>
      </c>
      <c r="V4994" s="4">
        <v>3</v>
      </c>
      <c r="W4994" s="33">
        <f t="shared" ref="W4994:W5057" si="710">AVERAGEIFS(F4994:F9993, V4994:V9993,V4994 )</f>
        <v>460.96600000000001</v>
      </c>
      <c r="X4994" s="2" t="s">
        <v>28</v>
      </c>
    </row>
    <row r="4995" spans="1:24" ht="14.25" customHeight="1" x14ac:dyDescent="0.25">
      <c r="A4995" s="2">
        <v>3690</v>
      </c>
      <c r="B4995" s="2">
        <v>60</v>
      </c>
      <c r="C4995" s="2" t="str">
        <f t="shared" si="702"/>
        <v>Seniors</v>
      </c>
      <c r="D4995" s="2" t="s">
        <v>12</v>
      </c>
      <c r="E4995" s="2" t="s">
        <v>19</v>
      </c>
      <c r="F4995" s="2">
        <v>98.77</v>
      </c>
      <c r="G4995" s="2">
        <f t="shared" si="703"/>
        <v>1</v>
      </c>
      <c r="H4995" s="6">
        <v>47886</v>
      </c>
      <c r="I4995" s="12" t="str">
        <f t="shared" si="704"/>
        <v>2031</v>
      </c>
      <c r="J4995" s="10" t="str">
        <f t="shared" si="705"/>
        <v>Feb</v>
      </c>
      <c r="K4995" s="12" t="str">
        <f t="shared" si="706"/>
        <v>07</v>
      </c>
      <c r="L4995" s="2" t="s">
        <v>24</v>
      </c>
      <c r="M4995" s="2" t="s">
        <v>25</v>
      </c>
      <c r="N4995" s="2">
        <v>0.1</v>
      </c>
      <c r="O4995" s="2" t="s">
        <v>21</v>
      </c>
      <c r="P4995" s="2">
        <v>3</v>
      </c>
      <c r="Q4995" s="2">
        <f t="shared" si="707"/>
        <v>1</v>
      </c>
      <c r="R4995" s="2">
        <v>32.92</v>
      </c>
      <c r="S4995" s="2">
        <f t="shared" si="708"/>
        <v>1</v>
      </c>
      <c r="T4995" s="42">
        <f>DataSet!G3691+DataSet!Q3691+DataSet!S3691</f>
        <v>6</v>
      </c>
      <c r="U4995" s="16" t="str">
        <f t="shared" si="709"/>
        <v>Medium</v>
      </c>
      <c r="V4995" s="4">
        <v>4</v>
      </c>
      <c r="W4995" s="33">
        <f t="shared" si="710"/>
        <v>501.20499999999998</v>
      </c>
      <c r="X4995" s="2" t="s">
        <v>17</v>
      </c>
    </row>
    <row r="4996" spans="1:24" ht="14.25" customHeight="1" x14ac:dyDescent="0.25">
      <c r="A4996" s="2">
        <v>3714</v>
      </c>
      <c r="B4996" s="2">
        <v>29</v>
      </c>
      <c r="C4996" s="2" t="str">
        <f t="shared" si="702"/>
        <v>Young Adults</v>
      </c>
      <c r="D4996" s="2" t="s">
        <v>12</v>
      </c>
      <c r="E4996" s="2" t="s">
        <v>29</v>
      </c>
      <c r="F4996" s="2">
        <v>131.76</v>
      </c>
      <c r="G4996" s="2">
        <f t="shared" si="703"/>
        <v>1</v>
      </c>
      <c r="H4996" s="6">
        <v>47910</v>
      </c>
      <c r="I4996" s="12" t="str">
        <f t="shared" si="704"/>
        <v>2031</v>
      </c>
      <c r="J4996" s="10" t="str">
        <f t="shared" si="705"/>
        <v>Mar</v>
      </c>
      <c r="K4996" s="12" t="str">
        <f t="shared" si="706"/>
        <v>03</v>
      </c>
      <c r="L4996" s="2" t="s">
        <v>24</v>
      </c>
      <c r="M4996" s="2" t="s">
        <v>15</v>
      </c>
      <c r="N4996" s="2">
        <v>0.1</v>
      </c>
      <c r="O4996" s="2" t="s">
        <v>16</v>
      </c>
      <c r="P4996" s="2">
        <v>8</v>
      </c>
      <c r="Q4996" s="2">
        <f t="shared" si="707"/>
        <v>2</v>
      </c>
      <c r="R4996" s="2">
        <v>16.47</v>
      </c>
      <c r="S4996" s="2">
        <f t="shared" si="708"/>
        <v>1</v>
      </c>
      <c r="T4996" s="42">
        <f>DataSet!G3715+DataSet!Q3715+DataSet!S3715</f>
        <v>7</v>
      </c>
      <c r="U4996" s="16" t="str">
        <f t="shared" si="709"/>
        <v>High</v>
      </c>
      <c r="V4996" s="4">
        <v>5</v>
      </c>
      <c r="W4996" s="33">
        <f t="shared" si="710"/>
        <v>131.76</v>
      </c>
      <c r="X4996" s="2" t="s">
        <v>22</v>
      </c>
    </row>
    <row r="4997" spans="1:24" ht="14.25" customHeight="1" x14ac:dyDescent="0.25">
      <c r="A4997" s="2">
        <v>3943</v>
      </c>
      <c r="B4997" s="2">
        <v>69</v>
      </c>
      <c r="C4997" s="2" t="str">
        <f t="shared" si="702"/>
        <v>Seniors</v>
      </c>
      <c r="D4997" s="2" t="s">
        <v>12</v>
      </c>
      <c r="E4997" s="2" t="s">
        <v>13</v>
      </c>
      <c r="F4997" s="2">
        <v>903.64</v>
      </c>
      <c r="G4997" s="2">
        <f t="shared" si="703"/>
        <v>3</v>
      </c>
      <c r="H4997" s="6">
        <v>48139</v>
      </c>
      <c r="I4997" s="12" t="str">
        <f t="shared" si="704"/>
        <v>2031</v>
      </c>
      <c r="J4997" s="10" t="str">
        <f t="shared" si="705"/>
        <v>Oct</v>
      </c>
      <c r="K4997" s="12" t="str">
        <f t="shared" si="706"/>
        <v>18</v>
      </c>
      <c r="L4997" s="2" t="s">
        <v>20</v>
      </c>
      <c r="M4997" s="2" t="s">
        <v>25</v>
      </c>
      <c r="N4997" s="2">
        <v>0.1</v>
      </c>
      <c r="O4997" s="2" t="s">
        <v>21</v>
      </c>
      <c r="P4997" s="2">
        <v>11</v>
      </c>
      <c r="Q4997" s="2">
        <f t="shared" si="707"/>
        <v>2</v>
      </c>
      <c r="R4997" s="2">
        <v>82.15</v>
      </c>
      <c r="S4997" s="2">
        <f t="shared" si="708"/>
        <v>2</v>
      </c>
      <c r="T4997" s="42">
        <f>DataSet!G3944+DataSet!Q3944+DataSet!S3944</f>
        <v>4</v>
      </c>
      <c r="U4997" s="16" t="str">
        <f t="shared" si="709"/>
        <v>Low</v>
      </c>
      <c r="V4997" s="4">
        <v>4</v>
      </c>
      <c r="W4997" s="33">
        <f t="shared" si="710"/>
        <v>903.64</v>
      </c>
      <c r="X4997" s="2" t="s">
        <v>22</v>
      </c>
    </row>
    <row r="4998" spans="1:24" ht="14.25" customHeight="1" x14ac:dyDescent="0.25">
      <c r="A4998" s="2">
        <v>3993</v>
      </c>
      <c r="B4998" s="2">
        <v>37</v>
      </c>
      <c r="C4998" s="2" t="str">
        <f t="shared" si="702"/>
        <v>Early Adults</v>
      </c>
      <c r="D4998" s="2" t="s">
        <v>23</v>
      </c>
      <c r="E4998" s="2" t="s">
        <v>13</v>
      </c>
      <c r="F4998" s="2">
        <v>209.07</v>
      </c>
      <c r="G4998" s="2">
        <f t="shared" si="703"/>
        <v>1</v>
      </c>
      <c r="H4998" s="6">
        <v>48189</v>
      </c>
      <c r="I4998" s="12" t="str">
        <f t="shared" si="704"/>
        <v>2031</v>
      </c>
      <c r="J4998" s="10" t="str">
        <f t="shared" si="705"/>
        <v>Dec</v>
      </c>
      <c r="K4998" s="12" t="str">
        <f t="shared" si="706"/>
        <v>07</v>
      </c>
      <c r="L4998" s="2" t="s">
        <v>20</v>
      </c>
      <c r="M4998" s="2" t="s">
        <v>25</v>
      </c>
      <c r="N4998" s="2">
        <v>0.1</v>
      </c>
      <c r="O4998" s="2" t="s">
        <v>16</v>
      </c>
      <c r="P4998" s="2">
        <v>11</v>
      </c>
      <c r="Q4998" s="2">
        <f t="shared" si="707"/>
        <v>2</v>
      </c>
      <c r="R4998" s="2">
        <v>19.010000000000002</v>
      </c>
      <c r="S4998" s="2">
        <f t="shared" si="708"/>
        <v>1</v>
      </c>
      <c r="T4998" s="42">
        <f>DataSet!G3994+DataSet!Q3994+DataSet!S3994</f>
        <v>7</v>
      </c>
      <c r="U4998" s="16" t="str">
        <f t="shared" si="709"/>
        <v>High</v>
      </c>
      <c r="V4998" s="4">
        <v>3</v>
      </c>
      <c r="W4998" s="33">
        <f t="shared" si="710"/>
        <v>366.87499999999994</v>
      </c>
      <c r="X4998" s="2" t="s">
        <v>28</v>
      </c>
    </row>
    <row r="4999" spans="1:24" ht="14.25" customHeight="1" x14ac:dyDescent="0.25">
      <c r="A4999" s="2">
        <v>4046</v>
      </c>
      <c r="B4999" s="2">
        <v>53</v>
      </c>
      <c r="C4999" s="2" t="str">
        <f t="shared" si="702"/>
        <v>Late Adults</v>
      </c>
      <c r="D4999" s="2" t="s">
        <v>12</v>
      </c>
      <c r="E4999" s="2" t="s">
        <v>29</v>
      </c>
      <c r="F4999" s="2">
        <v>226.6</v>
      </c>
      <c r="G4999" s="2">
        <f t="shared" si="703"/>
        <v>1</v>
      </c>
      <c r="H4999" s="6">
        <v>48242</v>
      </c>
      <c r="I4999" s="12" t="str">
        <f t="shared" si="704"/>
        <v>2032</v>
      </c>
      <c r="J4999" s="10" t="str">
        <f t="shared" si="705"/>
        <v>Jan</v>
      </c>
      <c r="K4999" s="12" t="str">
        <f t="shared" si="706"/>
        <v>29</v>
      </c>
      <c r="L4999" s="2" t="s">
        <v>24</v>
      </c>
      <c r="M4999" s="2" t="s">
        <v>25</v>
      </c>
      <c r="N4999" s="2">
        <v>0.1</v>
      </c>
      <c r="O4999" s="2" t="s">
        <v>21</v>
      </c>
      <c r="P4999" s="2">
        <v>4</v>
      </c>
      <c r="Q4999" s="2">
        <f t="shared" si="707"/>
        <v>1</v>
      </c>
      <c r="R4999" s="2">
        <v>56.65</v>
      </c>
      <c r="S4999" s="2">
        <f t="shared" si="708"/>
        <v>2</v>
      </c>
      <c r="T4999" s="42">
        <f>DataSet!G4047+DataSet!Q4047+DataSet!S4047</f>
        <v>7</v>
      </c>
      <c r="U4999" s="16" t="str">
        <f t="shared" si="709"/>
        <v>High</v>
      </c>
      <c r="V4999" s="4">
        <v>3</v>
      </c>
      <c r="W4999" s="33">
        <f t="shared" si="710"/>
        <v>419.47666666666669</v>
      </c>
      <c r="X4999" s="2" t="s">
        <v>22</v>
      </c>
    </row>
    <row r="5000" spans="1:24" ht="14.25" customHeight="1" x14ac:dyDescent="0.25">
      <c r="A5000" s="2">
        <v>4590</v>
      </c>
      <c r="B5000" s="2">
        <v>69</v>
      </c>
      <c r="C5000" s="2" t="str">
        <f t="shared" si="702"/>
        <v>Seniors</v>
      </c>
      <c r="D5000" s="2" t="s">
        <v>23</v>
      </c>
      <c r="E5000" s="2" t="s">
        <v>29</v>
      </c>
      <c r="F5000" s="2">
        <v>605.53</v>
      </c>
      <c r="G5000" s="2">
        <f t="shared" si="703"/>
        <v>2</v>
      </c>
      <c r="H5000" s="6">
        <v>48786</v>
      </c>
      <c r="I5000" s="12" t="str">
        <f t="shared" si="704"/>
        <v>2033</v>
      </c>
      <c r="J5000" s="10" t="str">
        <f t="shared" si="705"/>
        <v>Jul</v>
      </c>
      <c r="K5000" s="12" t="str">
        <f t="shared" si="706"/>
        <v>26</v>
      </c>
      <c r="L5000" s="2" t="s">
        <v>24</v>
      </c>
      <c r="M5000" s="2" t="s">
        <v>25</v>
      </c>
      <c r="N5000" s="2">
        <v>0.1</v>
      </c>
      <c r="O5000" s="2" t="s">
        <v>16</v>
      </c>
      <c r="P5000" s="2">
        <v>12</v>
      </c>
      <c r="Q5000" s="2">
        <f t="shared" si="707"/>
        <v>2</v>
      </c>
      <c r="R5000" s="2">
        <v>50.46</v>
      </c>
      <c r="S5000" s="2">
        <f t="shared" si="708"/>
        <v>2</v>
      </c>
      <c r="T5000" s="42">
        <f>DataSet!G4591+DataSet!Q4591+DataSet!S4591</f>
        <v>5</v>
      </c>
      <c r="U5000" s="16" t="str">
        <f t="shared" si="709"/>
        <v>Medium</v>
      </c>
      <c r="V5000" s="4">
        <v>3</v>
      </c>
      <c r="W5000" s="33">
        <f t="shared" si="710"/>
        <v>515.91499999999996</v>
      </c>
      <c r="X5000" s="2" t="s">
        <v>22</v>
      </c>
    </row>
    <row r="5001" spans="1:24" ht="14.25" customHeight="1" x14ac:dyDescent="0.25">
      <c r="A5001" s="2">
        <v>4688</v>
      </c>
      <c r="B5001" s="2">
        <v>45</v>
      </c>
      <c r="C5001" s="2" t="str">
        <f t="shared" si="702"/>
        <v>Mid Adults</v>
      </c>
      <c r="D5001" s="2" t="s">
        <v>23</v>
      </c>
      <c r="E5001" s="2" t="s">
        <v>27</v>
      </c>
      <c r="F5001" s="2">
        <v>426.3</v>
      </c>
      <c r="G5001" s="2">
        <f t="shared" si="703"/>
        <v>2</v>
      </c>
      <c r="H5001" s="6">
        <v>48884</v>
      </c>
      <c r="I5001" s="12" t="str">
        <f t="shared" si="704"/>
        <v>2033</v>
      </c>
      <c r="J5001" s="10" t="str">
        <f t="shared" si="705"/>
        <v>Nov</v>
      </c>
      <c r="K5001" s="12" t="str">
        <f t="shared" si="706"/>
        <v>01</v>
      </c>
      <c r="L5001" s="2" t="s">
        <v>20</v>
      </c>
      <c r="M5001" s="2" t="s">
        <v>15</v>
      </c>
      <c r="N5001" s="2">
        <v>0.1</v>
      </c>
      <c r="O5001" s="2" t="s">
        <v>16</v>
      </c>
      <c r="P5001" s="2">
        <v>1</v>
      </c>
      <c r="Q5001" s="2">
        <f t="shared" si="707"/>
        <v>1</v>
      </c>
      <c r="R5001" s="2">
        <v>426.3</v>
      </c>
      <c r="S5001" s="2">
        <f t="shared" si="708"/>
        <v>3</v>
      </c>
      <c r="T5001" s="42">
        <f>DataSet!G4689+DataSet!Q4689+DataSet!S4689</f>
        <v>7</v>
      </c>
      <c r="U5001" s="16" t="str">
        <f t="shared" si="709"/>
        <v>High</v>
      </c>
      <c r="V5001" s="4">
        <v>3</v>
      </c>
      <c r="W5001" s="33">
        <f t="shared" si="710"/>
        <v>426.3</v>
      </c>
      <c r="X5001" s="2" t="s">
        <v>22</v>
      </c>
    </row>
    <row r="5003" spans="1:24" ht="15" customHeight="1" x14ac:dyDescent="0.25">
      <c r="A5003" s="20" t="s">
        <v>78</v>
      </c>
      <c r="B5003" s="18"/>
    </row>
  </sheetData>
  <sheetProtection algorithmName="SHA-512" hashValue="l3B3hE63nSeVZWaQ55dB84G6GX8/fek8TyYkRZPPUM8L99ROFxQtlEweBV363jWv+ASVlGfjJcQW/YhwWGg3gg==" saltValue="JwkMCRSeQeO7iCxoMhE/EA==" spinCount="100000" sheet="1" objects="1" scenarios="1" selectLockedCells="1"/>
  <autoFilter ref="A1:X5001"/>
  <sortState ref="A2:Y5003">
    <sortCondition descending="1" ref="N2:N5003"/>
  </sortState>
  <conditionalFormatting sqref="A1:A1048576">
    <cfRule type="duplicateValues" dxfId="24" priority="45"/>
  </conditionalFormatting>
  <conditionalFormatting sqref="N1:N1048576">
    <cfRule type="cellIs" dxfId="23" priority="44" operator="greaterThan">
      <formula>1.5</formula>
    </cfRule>
  </conditionalFormatting>
  <conditionalFormatting sqref="V1:V1048576">
    <cfRule type="cellIs" dxfId="22" priority="43" operator="lessThan">
      <formula>3</formula>
    </cfRule>
  </conditionalFormatting>
  <conditionalFormatting sqref="M1:M1048576">
    <cfRule type="cellIs" dxfId="21" priority="41" operator="equal">
      <formula>"NO"</formula>
    </cfRule>
    <cfRule type="cellIs" dxfId="20" priority="42" operator="equal">
      <formula>"Yes"</formula>
    </cfRule>
  </conditionalFormatting>
  <conditionalFormatting sqref="F1:F1048576">
    <cfRule type="cellIs" dxfId="19" priority="39" operator="greaterThan">
      <formula>650</formula>
    </cfRule>
    <cfRule type="cellIs" dxfId="18" priority="40" operator="greaterThan">
      <formula>784</formula>
    </cfRule>
  </conditionalFormatting>
  <conditionalFormatting sqref="G1:G1048576">
    <cfRule type="cellIs" dxfId="17" priority="1" operator="equal">
      <formula>3</formula>
    </cfRule>
    <cfRule type="cellIs" dxfId="16" priority="16" operator="equal">
      <formula>"Medium"</formula>
    </cfRule>
    <cfRule type="cellIs" dxfId="15" priority="17" operator="equal">
      <formula>"Low"</formula>
    </cfRule>
    <cfRule type="cellIs" dxfId="14" priority="38" operator="equal">
      <formula>"High"</formula>
    </cfRule>
  </conditionalFormatting>
  <conditionalFormatting sqref="F1:F5001">
    <cfRule type="cellIs" priority="30" operator="lessThan">
      <formula>350</formula>
    </cfRule>
  </conditionalFormatting>
  <conditionalFormatting sqref="E2:E5001">
    <cfRule type="cellIs" dxfId="13" priority="25" operator="lessThan">
      <formula>350</formula>
    </cfRule>
    <cfRule type="aboveAverage" dxfId="12" priority="27" aboveAverage="0"/>
  </conditionalFormatting>
  <conditionalFormatting sqref="E1:E5001">
    <cfRule type="cellIs" priority="24" operator="lessThan">
      <formula>($F1&lt;300)</formula>
    </cfRule>
    <cfRule type="cellIs" dxfId="11" priority="26" operator="lessThan">
      <formula>350</formula>
    </cfRule>
  </conditionalFormatting>
  <conditionalFormatting sqref="E1:E5001">
    <cfRule type="expression" dxfId="10" priority="23">
      <formula>($F1&lt;350)</formula>
    </cfRule>
  </conditionalFormatting>
  <conditionalFormatting sqref="L1:L5001">
    <cfRule type="expression" dxfId="9" priority="22">
      <formula>$N1&gt;1.55</formula>
    </cfRule>
  </conditionalFormatting>
  <conditionalFormatting sqref="F2:F5001">
    <cfRule type="colorScale" priority="19">
      <colorScale>
        <cfvo type="min"/>
        <cfvo type="max"/>
        <color rgb="FF63BE7B"/>
        <color rgb="FFFFEF9C"/>
      </colorScale>
    </cfRule>
    <cfRule type="colorScale" priority="21">
      <colorScale>
        <cfvo type="min"/>
        <cfvo type="percentile" val="50"/>
        <cfvo type="max"/>
        <color rgb="FFF8696B"/>
        <color rgb="FFFFEB84"/>
        <color rgb="FF63BE7B"/>
      </colorScale>
    </cfRule>
  </conditionalFormatting>
  <conditionalFormatting sqref="E5002:E1048576">
    <cfRule type="cellIs" dxfId="8" priority="20" operator="equal">
      <formula>"High"</formula>
    </cfRule>
  </conditionalFormatting>
  <conditionalFormatting sqref="D1:D5001">
    <cfRule type="expression" dxfId="7" priority="9">
      <formula>$F1&gt;650</formula>
    </cfRule>
  </conditionalFormatting>
  <conditionalFormatting sqref="O2:O5001">
    <cfRule type="cellIs" dxfId="6" priority="7" operator="equal">
      <formula>"Non-Member"</formula>
    </cfRule>
    <cfRule type="cellIs" dxfId="5" priority="8" operator="equal">
      <formula>"Member"</formula>
    </cfRule>
  </conditionalFormatting>
  <conditionalFormatting sqref="T2:T5001">
    <cfRule type="cellIs" dxfId="4" priority="6" operator="greaterThan">
      <formula>660</formula>
    </cfRule>
  </conditionalFormatting>
  <conditionalFormatting sqref="R2:R5001">
    <cfRule type="cellIs" dxfId="3" priority="5" operator="greaterThan">
      <formula>150</formula>
    </cfRule>
  </conditionalFormatting>
  <conditionalFormatting sqref="P2:P5001">
    <cfRule type="cellIs" dxfId="2" priority="4" operator="greaterThan">
      <formula>15</formula>
    </cfRule>
  </conditionalFormatting>
  <conditionalFormatting sqref="U1">
    <cfRule type="cellIs" dxfId="1" priority="3" operator="equal">
      <formula>"High"</formula>
    </cfRule>
  </conditionalFormatting>
  <conditionalFormatting sqref="U2:U5001">
    <cfRule type="cellIs" dxfId="0" priority="2" operator="equal">
      <formula>"High"</formula>
    </cfRule>
  </conditionalFormatting>
  <pageMargins left="0.7" right="0.7" top="0.75" bottom="0.75" header="0" footer="0"/>
  <pageSetup orientation="landscape"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3:C9"/>
  <sheetViews>
    <sheetView workbookViewId="0">
      <selection activeCell="A3" sqref="A3"/>
    </sheetView>
  </sheetViews>
  <sheetFormatPr defaultRowHeight="15" x14ac:dyDescent="0.25"/>
  <cols>
    <col min="2" max="2" width="13.140625" bestFit="1" customWidth="1"/>
    <col min="3" max="3" width="18.5703125" bestFit="1" customWidth="1"/>
    <col min="4" max="4" width="35.5703125" bestFit="1" customWidth="1"/>
  </cols>
  <sheetData>
    <row r="3" spans="2:3" ht="30" x14ac:dyDescent="0.25">
      <c r="B3" s="7" t="s">
        <v>32</v>
      </c>
      <c r="C3" s="34" t="s">
        <v>93</v>
      </c>
    </row>
    <row r="4" spans="2:3" x14ac:dyDescent="0.25">
      <c r="B4" s="8">
        <v>1</v>
      </c>
      <c r="C4" s="14">
        <v>534.51197609138217</v>
      </c>
    </row>
    <row r="5" spans="2:3" x14ac:dyDescent="0.25">
      <c r="B5" s="8">
        <v>2</v>
      </c>
      <c r="C5" s="14">
        <v>523.79367894148368</v>
      </c>
    </row>
    <row r="6" spans="2:3" x14ac:dyDescent="0.25">
      <c r="B6" s="8">
        <v>3</v>
      </c>
      <c r="C6" s="14">
        <v>497.71057369424483</v>
      </c>
    </row>
    <row r="7" spans="2:3" x14ac:dyDescent="0.25">
      <c r="B7" s="8">
        <v>4</v>
      </c>
      <c r="C7" s="14">
        <v>524.34665673825452</v>
      </c>
    </row>
    <row r="8" spans="2:3" x14ac:dyDescent="0.25">
      <c r="B8" s="8">
        <v>5</v>
      </c>
      <c r="C8" s="14">
        <v>538.36876695513581</v>
      </c>
    </row>
    <row r="9" spans="2:3" x14ac:dyDescent="0.25">
      <c r="B9" s="8" t="s">
        <v>34</v>
      </c>
      <c r="C9" s="9">
        <v>523.59792731321943</v>
      </c>
    </row>
  </sheetData>
  <sheetProtection algorithmName="SHA-512" hashValue="GKERyM2+NTkos9XyQV8NXCVE9CTuy3l0LZprX0ofmPdFI20sZLqWWvp6QcFrS4ot2n4ulcFrdEsT5KnOae3Jsg==" saltValue="unAxU0lLfmaYeMinIpBhmQ==" spinCount="100000" sheet="1" objects="1" scenarios="1"/>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12"/>
  <sheetViews>
    <sheetView workbookViewId="0">
      <selection activeCell="D1" sqref="D1:D98"/>
    </sheetView>
  </sheetViews>
  <sheetFormatPr defaultRowHeight="15" x14ac:dyDescent="0.25"/>
  <cols>
    <col min="2" max="2" width="87.5703125" customWidth="1"/>
    <col min="4" max="4" width="75.7109375" customWidth="1"/>
  </cols>
  <sheetData>
    <row r="1" spans="2:6" ht="15" customHeight="1" x14ac:dyDescent="0.25">
      <c r="B1" s="57" t="s">
        <v>109</v>
      </c>
      <c r="D1" s="58" t="s">
        <v>110</v>
      </c>
    </row>
    <row r="2" spans="2:6" x14ac:dyDescent="0.25">
      <c r="B2" s="57"/>
      <c r="D2" s="58"/>
    </row>
    <row r="3" spans="2:6" x14ac:dyDescent="0.25">
      <c r="B3" s="57"/>
      <c r="D3" s="58"/>
    </row>
    <row r="4" spans="2:6" x14ac:dyDescent="0.25">
      <c r="B4" s="57"/>
      <c r="D4" s="58"/>
    </row>
    <row r="5" spans="2:6" x14ac:dyDescent="0.25">
      <c r="B5" s="57"/>
      <c r="D5" s="58"/>
    </row>
    <row r="6" spans="2:6" x14ac:dyDescent="0.25">
      <c r="B6" s="57"/>
      <c r="D6" s="58"/>
    </row>
    <row r="7" spans="2:6" x14ac:dyDescent="0.25">
      <c r="B7" s="57"/>
      <c r="D7" s="58"/>
    </row>
    <row r="8" spans="2:6" x14ac:dyDescent="0.25">
      <c r="B8" s="57"/>
      <c r="D8" s="58"/>
      <c r="F8" s="44"/>
    </row>
    <row r="9" spans="2:6" x14ac:dyDescent="0.25">
      <c r="B9" s="57"/>
      <c r="D9" s="58"/>
    </row>
    <row r="10" spans="2:6" x14ac:dyDescent="0.25">
      <c r="B10" s="57"/>
      <c r="D10" s="58"/>
    </row>
    <row r="11" spans="2:6" x14ac:dyDescent="0.25">
      <c r="B11" s="57"/>
      <c r="D11" s="58"/>
    </row>
    <row r="12" spans="2:6" x14ac:dyDescent="0.25">
      <c r="B12" s="57"/>
      <c r="D12" s="58"/>
    </row>
    <row r="13" spans="2:6" x14ac:dyDescent="0.25">
      <c r="B13" s="57"/>
      <c r="D13" s="58"/>
    </row>
    <row r="14" spans="2:6" x14ac:dyDescent="0.25">
      <c r="B14" s="57"/>
      <c r="D14" s="58"/>
    </row>
    <row r="15" spans="2:6" x14ac:dyDescent="0.25">
      <c r="B15" s="57"/>
      <c r="D15" s="58"/>
    </row>
    <row r="16" spans="2:6" x14ac:dyDescent="0.25">
      <c r="B16" s="57"/>
      <c r="D16" s="58"/>
    </row>
    <row r="17" spans="2:4" x14ac:dyDescent="0.25">
      <c r="B17" s="57"/>
      <c r="D17" s="58"/>
    </row>
    <row r="18" spans="2:4" x14ac:dyDescent="0.25">
      <c r="B18" s="57"/>
      <c r="D18" s="58"/>
    </row>
    <row r="19" spans="2:4" x14ac:dyDescent="0.25">
      <c r="B19" s="57"/>
      <c r="D19" s="58"/>
    </row>
    <row r="20" spans="2:4" x14ac:dyDescent="0.25">
      <c r="B20" s="57"/>
      <c r="D20" s="58"/>
    </row>
    <row r="21" spans="2:4" x14ac:dyDescent="0.25">
      <c r="B21" s="57"/>
      <c r="D21" s="58"/>
    </row>
    <row r="22" spans="2:4" x14ac:dyDescent="0.25">
      <c r="B22" s="57"/>
      <c r="D22" s="58"/>
    </row>
    <row r="23" spans="2:4" x14ac:dyDescent="0.25">
      <c r="B23" s="57"/>
      <c r="D23" s="58"/>
    </row>
    <row r="24" spans="2:4" x14ac:dyDescent="0.25">
      <c r="B24" s="57"/>
      <c r="D24" s="58"/>
    </row>
    <row r="25" spans="2:4" x14ac:dyDescent="0.25">
      <c r="B25" s="57"/>
      <c r="D25" s="58"/>
    </row>
    <row r="26" spans="2:4" x14ac:dyDescent="0.25">
      <c r="B26" s="57"/>
      <c r="D26" s="58"/>
    </row>
    <row r="27" spans="2:4" x14ac:dyDescent="0.25">
      <c r="B27" s="57"/>
      <c r="D27" s="58"/>
    </row>
    <row r="28" spans="2:4" x14ac:dyDescent="0.25">
      <c r="B28" s="57"/>
      <c r="D28" s="58"/>
    </row>
    <row r="29" spans="2:4" x14ac:dyDescent="0.25">
      <c r="B29" s="57"/>
      <c r="D29" s="58"/>
    </row>
    <row r="30" spans="2:4" x14ac:dyDescent="0.25">
      <c r="B30" s="57"/>
      <c r="D30" s="58"/>
    </row>
    <row r="31" spans="2:4" x14ac:dyDescent="0.25">
      <c r="B31" s="57"/>
      <c r="D31" s="58"/>
    </row>
    <row r="32" spans="2:4" x14ac:dyDescent="0.25">
      <c r="B32" s="57"/>
      <c r="D32" s="58"/>
    </row>
    <row r="33" spans="2:4" x14ac:dyDescent="0.25">
      <c r="B33" s="57"/>
      <c r="D33" s="58"/>
    </row>
    <row r="34" spans="2:4" x14ac:dyDescent="0.25">
      <c r="B34" s="57"/>
      <c r="D34" s="58"/>
    </row>
    <row r="35" spans="2:4" x14ac:dyDescent="0.25">
      <c r="B35" s="57"/>
      <c r="D35" s="58"/>
    </row>
    <row r="36" spans="2:4" x14ac:dyDescent="0.25">
      <c r="B36" s="57"/>
      <c r="D36" s="58"/>
    </row>
    <row r="37" spans="2:4" x14ac:dyDescent="0.25">
      <c r="B37" s="57"/>
      <c r="D37" s="58"/>
    </row>
    <row r="38" spans="2:4" x14ac:dyDescent="0.25">
      <c r="B38" s="57"/>
      <c r="D38" s="58"/>
    </row>
    <row r="39" spans="2:4" x14ac:dyDescent="0.25">
      <c r="B39" s="57"/>
      <c r="D39" s="58"/>
    </row>
    <row r="40" spans="2:4" x14ac:dyDescent="0.25">
      <c r="B40" s="57"/>
      <c r="D40" s="58"/>
    </row>
    <row r="41" spans="2:4" x14ac:dyDescent="0.25">
      <c r="B41" s="57"/>
      <c r="D41" s="58"/>
    </row>
    <row r="42" spans="2:4" x14ac:dyDescent="0.25">
      <c r="B42" s="57"/>
      <c r="D42" s="58"/>
    </row>
    <row r="43" spans="2:4" x14ac:dyDescent="0.25">
      <c r="B43" s="57"/>
      <c r="D43" s="58"/>
    </row>
    <row r="44" spans="2:4" x14ac:dyDescent="0.25">
      <c r="B44" s="57"/>
      <c r="D44" s="58"/>
    </row>
    <row r="45" spans="2:4" x14ac:dyDescent="0.25">
      <c r="B45" s="57"/>
      <c r="D45" s="58"/>
    </row>
    <row r="46" spans="2:4" x14ac:dyDescent="0.25">
      <c r="B46" s="57"/>
      <c r="D46" s="58"/>
    </row>
    <row r="47" spans="2:4" x14ac:dyDescent="0.25">
      <c r="B47" s="57"/>
      <c r="D47" s="58"/>
    </row>
    <row r="48" spans="2:4" x14ac:dyDescent="0.25">
      <c r="B48" s="57"/>
      <c r="D48" s="58"/>
    </row>
    <row r="49" spans="2:4" x14ac:dyDescent="0.25">
      <c r="B49" s="57"/>
      <c r="D49" s="58"/>
    </row>
    <row r="50" spans="2:4" x14ac:dyDescent="0.25">
      <c r="B50" s="57"/>
      <c r="D50" s="58"/>
    </row>
    <row r="51" spans="2:4" x14ac:dyDescent="0.25">
      <c r="B51" s="57"/>
      <c r="D51" s="58"/>
    </row>
    <row r="52" spans="2:4" x14ac:dyDescent="0.25">
      <c r="B52" s="57"/>
      <c r="D52" s="58"/>
    </row>
    <row r="53" spans="2:4" x14ac:dyDescent="0.25">
      <c r="B53" s="57"/>
      <c r="D53" s="58"/>
    </row>
    <row r="54" spans="2:4" x14ac:dyDescent="0.25">
      <c r="B54" s="57"/>
      <c r="D54" s="58"/>
    </row>
    <row r="55" spans="2:4" x14ac:dyDescent="0.25">
      <c r="B55" s="57"/>
      <c r="D55" s="58"/>
    </row>
    <row r="56" spans="2:4" x14ac:dyDescent="0.25">
      <c r="B56" s="57"/>
      <c r="D56" s="58"/>
    </row>
    <row r="57" spans="2:4" x14ac:dyDescent="0.25">
      <c r="B57" s="57"/>
      <c r="D57" s="58"/>
    </row>
    <row r="58" spans="2:4" x14ac:dyDescent="0.25">
      <c r="B58" s="57"/>
      <c r="D58" s="58"/>
    </row>
    <row r="59" spans="2:4" x14ac:dyDescent="0.25">
      <c r="B59" s="57"/>
      <c r="D59" s="58"/>
    </row>
    <row r="60" spans="2:4" x14ac:dyDescent="0.25">
      <c r="B60" s="57"/>
      <c r="D60" s="58"/>
    </row>
    <row r="61" spans="2:4" x14ac:dyDescent="0.25">
      <c r="B61" s="57"/>
      <c r="D61" s="58"/>
    </row>
    <row r="62" spans="2:4" x14ac:dyDescent="0.25">
      <c r="B62" s="57"/>
      <c r="D62" s="58"/>
    </row>
    <row r="63" spans="2:4" x14ac:dyDescent="0.25">
      <c r="B63" s="57"/>
      <c r="D63" s="58"/>
    </row>
    <row r="64" spans="2:4" x14ac:dyDescent="0.25">
      <c r="B64" s="57"/>
      <c r="D64" s="58"/>
    </row>
    <row r="65" spans="2:4" x14ac:dyDescent="0.25">
      <c r="B65" s="57"/>
      <c r="D65" s="58"/>
    </row>
    <row r="66" spans="2:4" x14ac:dyDescent="0.25">
      <c r="B66" s="57"/>
      <c r="D66" s="58"/>
    </row>
    <row r="67" spans="2:4" x14ac:dyDescent="0.25">
      <c r="B67" s="57"/>
      <c r="D67" s="58"/>
    </row>
    <row r="68" spans="2:4" x14ac:dyDescent="0.25">
      <c r="B68" s="57"/>
      <c r="D68" s="58"/>
    </row>
    <row r="69" spans="2:4" x14ac:dyDescent="0.25">
      <c r="B69" s="57"/>
      <c r="D69" s="58"/>
    </row>
    <row r="70" spans="2:4" x14ac:dyDescent="0.25">
      <c r="B70" s="57"/>
      <c r="D70" s="58"/>
    </row>
    <row r="71" spans="2:4" x14ac:dyDescent="0.25">
      <c r="B71" s="57"/>
      <c r="D71" s="58"/>
    </row>
    <row r="72" spans="2:4" x14ac:dyDescent="0.25">
      <c r="B72" s="57"/>
      <c r="D72" s="58"/>
    </row>
    <row r="73" spans="2:4" x14ac:dyDescent="0.25">
      <c r="B73" s="57"/>
      <c r="D73" s="58"/>
    </row>
    <row r="74" spans="2:4" x14ac:dyDescent="0.25">
      <c r="B74" s="57"/>
      <c r="D74" s="58"/>
    </row>
    <row r="75" spans="2:4" x14ac:dyDescent="0.25">
      <c r="B75" s="57"/>
      <c r="D75" s="58"/>
    </row>
    <row r="76" spans="2:4" x14ac:dyDescent="0.25">
      <c r="B76" s="57"/>
      <c r="D76" s="58"/>
    </row>
    <row r="77" spans="2:4" x14ac:dyDescent="0.25">
      <c r="B77" s="57"/>
      <c r="D77" s="58"/>
    </row>
    <row r="78" spans="2:4" x14ac:dyDescent="0.25">
      <c r="B78" s="57"/>
      <c r="D78" s="58"/>
    </row>
    <row r="79" spans="2:4" x14ac:dyDescent="0.25">
      <c r="B79" s="57"/>
      <c r="D79" s="58"/>
    </row>
    <row r="80" spans="2:4" x14ac:dyDescent="0.25">
      <c r="B80" s="56"/>
      <c r="D80" s="58"/>
    </row>
    <row r="81" spans="2:4" x14ac:dyDescent="0.25">
      <c r="B81" s="56"/>
      <c r="D81" s="58"/>
    </row>
    <row r="82" spans="2:4" x14ac:dyDescent="0.25">
      <c r="B82" s="56"/>
      <c r="D82" s="58"/>
    </row>
    <row r="83" spans="2:4" x14ac:dyDescent="0.25">
      <c r="B83" s="56"/>
      <c r="D83" s="58"/>
    </row>
    <row r="84" spans="2:4" x14ac:dyDescent="0.25">
      <c r="B84" s="56"/>
      <c r="D84" s="58"/>
    </row>
    <row r="85" spans="2:4" x14ac:dyDescent="0.25">
      <c r="B85" s="56"/>
      <c r="D85" s="58"/>
    </row>
    <row r="86" spans="2:4" x14ac:dyDescent="0.25">
      <c r="B86" s="56"/>
      <c r="D86" s="58"/>
    </row>
    <row r="87" spans="2:4" x14ac:dyDescent="0.25">
      <c r="B87" s="56"/>
      <c r="D87" s="58"/>
    </row>
    <row r="88" spans="2:4" x14ac:dyDescent="0.25">
      <c r="B88" s="56"/>
      <c r="D88" s="58"/>
    </row>
    <row r="89" spans="2:4" x14ac:dyDescent="0.25">
      <c r="B89" s="56"/>
      <c r="D89" s="58"/>
    </row>
    <row r="90" spans="2:4" x14ac:dyDescent="0.25">
      <c r="B90" s="56"/>
      <c r="D90" s="58"/>
    </row>
    <row r="91" spans="2:4" x14ac:dyDescent="0.25">
      <c r="B91" s="56"/>
      <c r="D91" s="58"/>
    </row>
    <row r="92" spans="2:4" x14ac:dyDescent="0.25">
      <c r="B92" s="56"/>
      <c r="D92" s="58"/>
    </row>
    <row r="93" spans="2:4" x14ac:dyDescent="0.25">
      <c r="B93" s="56"/>
      <c r="D93" s="58"/>
    </row>
    <row r="94" spans="2:4" x14ac:dyDescent="0.25">
      <c r="B94" s="56"/>
      <c r="D94" s="58"/>
    </row>
    <row r="95" spans="2:4" x14ac:dyDescent="0.25">
      <c r="B95" s="56"/>
      <c r="D95" s="58"/>
    </row>
    <row r="96" spans="2:4" x14ac:dyDescent="0.25">
      <c r="B96" s="56"/>
      <c r="D96" s="58"/>
    </row>
    <row r="97" spans="2:4" x14ac:dyDescent="0.25">
      <c r="B97" s="56"/>
      <c r="D97" s="58"/>
    </row>
    <row r="98" spans="2:4" x14ac:dyDescent="0.25">
      <c r="B98" s="56"/>
      <c r="D98" s="58"/>
    </row>
    <row r="99" spans="2:4" x14ac:dyDescent="0.25">
      <c r="B99" s="56"/>
    </row>
    <row r="100" spans="2:4" x14ac:dyDescent="0.25">
      <c r="B100" s="56"/>
    </row>
    <row r="101" spans="2:4" x14ac:dyDescent="0.25">
      <c r="B101" s="56"/>
    </row>
    <row r="102" spans="2:4" x14ac:dyDescent="0.25">
      <c r="B102" s="56"/>
    </row>
    <row r="103" spans="2:4" x14ac:dyDescent="0.25">
      <c r="B103" s="56"/>
    </row>
    <row r="104" spans="2:4" x14ac:dyDescent="0.25">
      <c r="B104" s="56"/>
    </row>
    <row r="105" spans="2:4" x14ac:dyDescent="0.25">
      <c r="B105" s="56"/>
    </row>
    <row r="106" spans="2:4" x14ac:dyDescent="0.25">
      <c r="B106" s="56"/>
    </row>
    <row r="107" spans="2:4" x14ac:dyDescent="0.25">
      <c r="B107" s="56"/>
    </row>
    <row r="108" spans="2:4" x14ac:dyDescent="0.25">
      <c r="B108" s="56"/>
    </row>
    <row r="109" spans="2:4" x14ac:dyDescent="0.25">
      <c r="B109" s="56"/>
    </row>
    <row r="110" spans="2:4" x14ac:dyDescent="0.25">
      <c r="B110" s="56"/>
    </row>
    <row r="111" spans="2:4" x14ac:dyDescent="0.25">
      <c r="B111" s="56"/>
    </row>
    <row r="112" spans="2:4" x14ac:dyDescent="0.25">
      <c r="B112" s="56"/>
    </row>
  </sheetData>
  <mergeCells count="2">
    <mergeCell ref="D1:D98"/>
    <mergeCell ref="B1:B7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17"/>
  <sheetViews>
    <sheetView workbookViewId="0"/>
  </sheetViews>
  <sheetFormatPr defaultRowHeight="15" x14ac:dyDescent="0.25"/>
  <cols>
    <col min="2" max="2" width="27.28515625" customWidth="1"/>
    <col min="3" max="3" width="10.7109375" bestFit="1" customWidth="1"/>
    <col min="4" max="4" width="10.5703125" bestFit="1" customWidth="1"/>
    <col min="6" max="6" width="56.7109375" bestFit="1" customWidth="1"/>
    <col min="7" max="7" width="22.85546875" customWidth="1"/>
  </cols>
  <sheetData>
    <row r="1" spans="1:25" x14ac:dyDescent="0.25">
      <c r="G1" s="23"/>
      <c r="Y1" s="21" t="s">
        <v>79</v>
      </c>
    </row>
    <row r="2" spans="1:25" ht="20.25" thickBot="1" x14ac:dyDescent="0.35">
      <c r="A2" s="18"/>
      <c r="D2" s="18"/>
      <c r="E2" s="18"/>
      <c r="F2" s="28" t="s">
        <v>89</v>
      </c>
      <c r="G2" s="41">
        <f>CORREL('CSS Avg sales'!B4:B8,'CSS Avg sales'!C4:C8)</f>
        <v>8.2339434420084706E-2</v>
      </c>
      <c r="Y2" s="24"/>
    </row>
    <row r="3" spans="1:25" ht="110.25" x14ac:dyDescent="0.25">
      <c r="A3" s="18"/>
      <c r="B3" s="27" t="s">
        <v>95</v>
      </c>
      <c r="C3" s="39">
        <f>AVERAGE(DataSet!F2:F5001)</f>
        <v>522.57566799999836</v>
      </c>
      <c r="D3" s="19"/>
      <c r="E3" s="18"/>
      <c r="F3" s="29" t="s">
        <v>90</v>
      </c>
      <c r="G3" s="35" t="s">
        <v>94</v>
      </c>
      <c r="Y3" s="25" t="s">
        <v>80</v>
      </c>
    </row>
    <row r="4" spans="1:25" ht="20.25" thickBot="1" x14ac:dyDescent="0.35">
      <c r="A4" s="18"/>
      <c r="B4" s="36" t="s">
        <v>96</v>
      </c>
      <c r="C4" s="40">
        <f>C3*1.25</f>
        <v>653.21958499999801</v>
      </c>
      <c r="D4" s="19"/>
      <c r="E4" s="18"/>
      <c r="F4" s="18"/>
      <c r="G4" s="18"/>
      <c r="Y4" s="25" t="s">
        <v>81</v>
      </c>
    </row>
    <row r="5" spans="1:25" x14ac:dyDescent="0.25">
      <c r="A5" s="18"/>
      <c r="D5" s="19"/>
      <c r="E5" s="18"/>
      <c r="F5" s="18"/>
      <c r="G5" s="18"/>
      <c r="Y5" s="25" t="s">
        <v>82</v>
      </c>
    </row>
    <row r="7" spans="1:25" x14ac:dyDescent="0.25">
      <c r="Y7" s="21" t="s">
        <v>83</v>
      </c>
    </row>
    <row r="8" spans="1:25" x14ac:dyDescent="0.25">
      <c r="Y8" s="24"/>
    </row>
    <row r="9" spans="1:25" x14ac:dyDescent="0.25">
      <c r="Y9" s="25" t="s">
        <v>84</v>
      </c>
    </row>
    <row r="10" spans="1:25" x14ac:dyDescent="0.25">
      <c r="D10" s="22">
        <f>(2*C7)</f>
        <v>0</v>
      </c>
      <c r="Y10" s="25" t="s">
        <v>85</v>
      </c>
    </row>
    <row r="11" spans="1:25" x14ac:dyDescent="0.25">
      <c r="B11" s="23"/>
      <c r="Y11" s="25" t="s">
        <v>86</v>
      </c>
    </row>
    <row r="12" spans="1:25" x14ac:dyDescent="0.25">
      <c r="Y12" s="25" t="s">
        <v>87</v>
      </c>
    </row>
    <row r="17" spans="6:6" x14ac:dyDescent="0.25">
      <c r="F17" s="23"/>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3:F13"/>
  <sheetViews>
    <sheetView workbookViewId="0"/>
  </sheetViews>
  <sheetFormatPr defaultRowHeight="15" x14ac:dyDescent="0.25"/>
  <cols>
    <col min="1" max="1" width="26.85546875" customWidth="1"/>
    <col min="2" max="2" width="16.28515625" customWidth="1"/>
    <col min="3" max="3" width="10.5703125" customWidth="1"/>
    <col min="4" max="4" width="7.85546875" customWidth="1"/>
    <col min="5" max="5" width="12.42578125" customWidth="1"/>
    <col min="6" max="6" width="11.28515625" customWidth="1"/>
  </cols>
  <sheetData>
    <row r="3" spans="1:6" x14ac:dyDescent="0.25">
      <c r="A3" s="7" t="s">
        <v>70</v>
      </c>
      <c r="B3" s="7" t="s">
        <v>40</v>
      </c>
    </row>
    <row r="4" spans="1:6" x14ac:dyDescent="0.25">
      <c r="A4" s="7" t="s">
        <v>32</v>
      </c>
      <c r="B4" t="s">
        <v>27</v>
      </c>
      <c r="C4" t="s">
        <v>13</v>
      </c>
      <c r="D4" t="s">
        <v>29</v>
      </c>
      <c r="E4" t="s">
        <v>19</v>
      </c>
      <c r="F4" t="s">
        <v>34</v>
      </c>
    </row>
    <row r="5" spans="1:6" x14ac:dyDescent="0.25">
      <c r="A5" s="8" t="s">
        <v>21</v>
      </c>
      <c r="B5" s="9">
        <v>637</v>
      </c>
      <c r="C5" s="9">
        <v>596</v>
      </c>
      <c r="D5" s="9">
        <v>595</v>
      </c>
      <c r="E5" s="9">
        <v>629</v>
      </c>
      <c r="F5" s="9">
        <v>2457</v>
      </c>
    </row>
    <row r="6" spans="1:6" x14ac:dyDescent="0.25">
      <c r="A6" s="8" t="s">
        <v>16</v>
      </c>
      <c r="B6" s="9">
        <v>633</v>
      </c>
      <c r="C6" s="9">
        <v>629</v>
      </c>
      <c r="D6" s="9">
        <v>647</v>
      </c>
      <c r="E6" s="9">
        <v>634</v>
      </c>
      <c r="F6" s="9">
        <v>2543</v>
      </c>
    </row>
    <row r="7" spans="1:6" x14ac:dyDescent="0.25">
      <c r="A7" s="8" t="s">
        <v>34</v>
      </c>
      <c r="B7" s="9">
        <v>1270</v>
      </c>
      <c r="C7" s="9">
        <v>1225</v>
      </c>
      <c r="D7" s="9">
        <v>1242</v>
      </c>
      <c r="E7" s="9">
        <v>1263</v>
      </c>
      <c r="F7" s="9">
        <v>5000</v>
      </c>
    </row>
    <row r="10" spans="1:6" x14ac:dyDescent="0.25">
      <c r="A10" s="7" t="s">
        <v>32</v>
      </c>
      <c r="B10" t="s">
        <v>33</v>
      </c>
    </row>
    <row r="11" spans="1:6" x14ac:dyDescent="0.25">
      <c r="A11" s="8" t="s">
        <v>21</v>
      </c>
      <c r="B11" s="13">
        <v>0.49043448766160364</v>
      </c>
    </row>
    <row r="12" spans="1:6" x14ac:dyDescent="0.25">
      <c r="A12" s="8" t="s">
        <v>16</v>
      </c>
      <c r="B12" s="13">
        <v>0.50956551233839631</v>
      </c>
    </row>
    <row r="13" spans="1:6" x14ac:dyDescent="0.25">
      <c r="A13" s="8" t="s">
        <v>34</v>
      </c>
      <c r="B13" s="13">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Index</vt:lpstr>
      <vt:lpstr>Summary of Work</vt:lpstr>
      <vt:lpstr>Dashboard</vt:lpstr>
      <vt:lpstr>Categorical Distribution</vt:lpstr>
      <vt:lpstr>Temporal Analysis</vt:lpstr>
      <vt:lpstr>Zone &amp; Product Interest</vt:lpstr>
      <vt:lpstr>CLV Customer</vt:lpstr>
      <vt:lpstr>DataSet</vt:lpstr>
      <vt:lpstr>CSS Avg sales</vt:lpstr>
      <vt:lpstr>Interpretation &amp; Recommendation</vt:lpstr>
      <vt:lpstr>Calculations</vt:lpstr>
      <vt:lpstr>Other Interpretations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Upendra Kumar Tiwari</dc:creator>
  <cp:lastModifiedBy>ASUS</cp:lastModifiedBy>
  <dcterms:created xsi:type="dcterms:W3CDTF">2024-04-25T04:57:10Z</dcterms:created>
  <dcterms:modified xsi:type="dcterms:W3CDTF">2024-06-07T13:24:20Z</dcterms:modified>
</cp:coreProperties>
</file>